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MAYCHUDELL\PKT - Copy 2\06 VU\CHỊ HUỆ HÀ NỘI\2025\"/>
    </mc:Choice>
  </mc:AlternateContent>
  <bookViews>
    <workbookView xWindow="-120" yWindow="-120" windowWidth="21840" windowHeight="13020" tabRatio="606"/>
  </bookViews>
  <sheets>
    <sheet name="Đơn đặt hàng" sheetId="1" r:id="rId1"/>
    <sheet name="Sheet1" sheetId="14" r:id="rId2"/>
    <sheet name="Sheet2" sheetId="10" state="hidden" r:id="rId3"/>
    <sheet name="Xuat_Tra_Doi" sheetId="7" r:id="rId4"/>
    <sheet name="Gia_MB" sheetId="2" r:id="rId5"/>
    <sheet name="TONG_SL" sheetId="4" r:id="rId6"/>
    <sheet name="MA_NVBH" sheetId="8" r:id="rId7"/>
    <sheet name="Ma_KH" sheetId="5" r:id="rId8"/>
    <sheet name="Chuyển Mã" sheetId="13" r:id="rId9"/>
  </sheets>
  <externalReferences>
    <externalReference r:id="rId10"/>
    <externalReference r:id="rId11"/>
    <externalReference r:id="rId12"/>
  </externalReferences>
  <definedNames>
    <definedName name="_xlnm._FilterDatabase" localSheetId="0" hidden="1">'Đơn đặt hàng'!$A$1:$AA$1940</definedName>
    <definedName name="_xlnm._FilterDatabase" localSheetId="4" hidden="1">Gia_MB!$H$5:$J$524</definedName>
    <definedName name="_xlnm._FilterDatabase" localSheetId="3" hidden="1">Xuat_Tra_Doi!$A$2:$AY$89</definedName>
    <definedName name="Ma_HH">TONG_SL!$A$2:$A$67</definedName>
    <definedName name="Ma_KH">Ma_KH!$A$2:$A$2380</definedName>
    <definedName name="Ma_NV">MA_NVBH!$A$2:$A$14</definedName>
    <definedName name="Ma_NVMB">[1]Ma_HH_NV!$H$2:$H$14</definedName>
    <definedName name="MA_VTHH">TONG_SL!$A:$A</definedName>
  </definedNames>
  <calcPr calcId="162913"/>
</workbook>
</file>

<file path=xl/calcChain.xml><?xml version="1.0" encoding="utf-8"?>
<calcChain xmlns="http://schemas.openxmlformats.org/spreadsheetml/2006/main">
  <c r="AE101" i="7" l="1"/>
  <c r="AG101" i="7"/>
  <c r="AH101" i="7"/>
  <c r="AI101" i="7"/>
  <c r="AE102" i="7"/>
  <c r="AG102" i="7"/>
  <c r="AH102" i="7"/>
  <c r="AI102" i="7"/>
  <c r="AE103" i="7"/>
  <c r="AG103" i="7"/>
  <c r="AH103" i="7"/>
  <c r="AI103" i="7"/>
  <c r="AE104" i="7"/>
  <c r="AG104" i="7"/>
  <c r="AH104" i="7"/>
  <c r="AI104" i="7"/>
  <c r="AE105" i="7"/>
  <c r="AG105" i="7"/>
  <c r="AH105" i="7"/>
  <c r="AI105" i="7"/>
  <c r="AE106" i="7"/>
  <c r="AG106" i="7"/>
  <c r="AH106" i="7"/>
  <c r="AI106" i="7"/>
  <c r="AE107" i="7"/>
  <c r="AG107" i="7"/>
  <c r="AH107" i="7"/>
  <c r="AI107" i="7"/>
  <c r="AE108" i="7"/>
  <c r="AG108" i="7"/>
  <c r="AH108" i="7"/>
  <c r="AI108" i="7"/>
  <c r="AE109" i="7"/>
  <c r="AG109" i="7"/>
  <c r="AH109" i="7"/>
  <c r="AI109" i="7"/>
  <c r="AE110" i="7"/>
  <c r="AG110" i="7"/>
  <c r="AH110" i="7"/>
  <c r="AI110" i="7"/>
  <c r="AE111" i="7"/>
  <c r="AG111" i="7"/>
  <c r="AH111" i="7"/>
  <c r="AI111" i="7"/>
  <c r="AE112" i="7"/>
  <c r="AG112" i="7"/>
  <c r="AH112" i="7"/>
  <c r="AI112" i="7"/>
  <c r="AE113" i="7"/>
  <c r="AG113" i="7"/>
  <c r="AH113" i="7"/>
  <c r="AI113" i="7"/>
  <c r="AE114" i="7"/>
  <c r="AG114" i="7"/>
  <c r="AH114" i="7"/>
  <c r="AI114" i="7"/>
  <c r="AE115" i="7"/>
  <c r="AG115" i="7"/>
  <c r="AH115" i="7"/>
  <c r="AI115" i="7"/>
  <c r="AE116" i="7"/>
  <c r="AG116" i="7"/>
  <c r="AH116" i="7"/>
  <c r="AI116" i="7"/>
  <c r="AC116" i="7"/>
  <c r="AC115" i="7"/>
  <c r="AC114" i="7"/>
  <c r="AC113" i="7"/>
  <c r="AC112" i="7"/>
  <c r="AC111" i="7"/>
  <c r="AC110" i="7"/>
  <c r="AC109" i="7"/>
  <c r="AC108" i="7"/>
  <c r="AC107" i="7"/>
  <c r="AC106" i="7"/>
  <c r="AC105" i="7"/>
  <c r="AC104" i="7"/>
  <c r="AC103" i="7"/>
  <c r="AC102" i="7"/>
  <c r="AC101" i="7"/>
  <c r="U101" i="7"/>
  <c r="U102" i="7"/>
  <c r="U103" i="7"/>
  <c r="U104" i="7"/>
  <c r="U105" i="7"/>
  <c r="U106" i="7"/>
  <c r="U107" i="7"/>
  <c r="U108" i="7"/>
  <c r="U109" i="7"/>
  <c r="U110" i="7"/>
  <c r="U111" i="7"/>
  <c r="U112" i="7"/>
  <c r="U113" i="7"/>
  <c r="U114" i="7"/>
  <c r="U115" i="7"/>
  <c r="U116" i="7"/>
  <c r="D116" i="7"/>
  <c r="D115" i="7"/>
  <c r="D114" i="7"/>
  <c r="D113" i="7"/>
  <c r="D112" i="7"/>
  <c r="D111" i="7"/>
  <c r="D110" i="7"/>
  <c r="D109" i="7"/>
  <c r="D108" i="7"/>
  <c r="D107" i="7"/>
  <c r="D106" i="7"/>
  <c r="D105" i="7"/>
  <c r="D104" i="7"/>
  <c r="D103" i="7"/>
  <c r="D102" i="7"/>
  <c r="D101" i="7"/>
  <c r="T1904" i="1"/>
  <c r="U1904" i="1" s="1"/>
  <c r="T1905" i="1"/>
  <c r="U1905" i="1" s="1"/>
  <c r="T1906" i="1"/>
  <c r="U1906" i="1" s="1"/>
  <c r="T1907" i="1"/>
  <c r="U1907" i="1" s="1"/>
  <c r="T1908" i="1"/>
  <c r="U1908" i="1" s="1"/>
  <c r="T1909" i="1"/>
  <c r="U1909" i="1" s="1"/>
  <c r="T1910" i="1"/>
  <c r="U1910" i="1" s="1"/>
  <c r="T1911" i="1"/>
  <c r="U1911" i="1" s="1"/>
  <c r="T1912" i="1"/>
  <c r="U1912" i="1" s="1"/>
  <c r="T1913" i="1"/>
  <c r="U1913" i="1" s="1"/>
  <c r="T1914" i="1"/>
  <c r="U1914" i="1" s="1"/>
  <c r="T1915" i="1"/>
  <c r="U1915" i="1" s="1"/>
  <c r="T1916" i="1"/>
  <c r="U1916" i="1" s="1"/>
  <c r="T1917" i="1"/>
  <c r="U1917" i="1" s="1"/>
  <c r="T1918" i="1"/>
  <c r="U1918" i="1" s="1"/>
  <c r="T1919" i="1"/>
  <c r="U1919" i="1" s="1"/>
  <c r="T1920" i="1"/>
  <c r="U1920" i="1" s="1"/>
  <c r="T1921" i="1"/>
  <c r="U1921" i="1" s="1"/>
  <c r="T1922" i="1"/>
  <c r="U1922" i="1" s="1"/>
  <c r="T1923" i="1"/>
  <c r="U1923" i="1" s="1"/>
  <c r="T1924" i="1"/>
  <c r="U1924" i="1" s="1"/>
  <c r="T1925" i="1"/>
  <c r="U1925" i="1" s="1"/>
  <c r="T1926" i="1"/>
  <c r="U1926" i="1" s="1"/>
  <c r="T1927" i="1"/>
  <c r="U1927" i="1" s="1"/>
  <c r="T1928" i="1"/>
  <c r="U1928" i="1" s="1"/>
  <c r="T1929" i="1"/>
  <c r="U1929" i="1" s="1"/>
  <c r="T1930" i="1"/>
  <c r="U1930" i="1" s="1"/>
  <c r="T1931" i="1"/>
  <c r="U1931" i="1" s="1"/>
  <c r="T1932" i="1"/>
  <c r="U1932" i="1" s="1"/>
  <c r="T1933" i="1"/>
  <c r="U1933" i="1" s="1"/>
  <c r="T1934" i="1"/>
  <c r="U1934" i="1" s="1"/>
  <c r="T1935" i="1"/>
  <c r="U1935" i="1" s="1"/>
  <c r="T1936" i="1"/>
  <c r="U1936" i="1" s="1"/>
  <c r="T1937" i="1"/>
  <c r="U1937" i="1" s="1"/>
  <c r="T1938" i="1"/>
  <c r="U1938" i="1" s="1"/>
  <c r="T1939" i="1"/>
  <c r="U1939" i="1" s="1"/>
  <c r="T1940" i="1"/>
  <c r="U1940" i="1" s="1"/>
  <c r="L1904" i="1"/>
  <c r="N1904" i="1"/>
  <c r="Q1904" i="1"/>
  <c r="L1905" i="1"/>
  <c r="N1905" i="1"/>
  <c r="Q1905" i="1"/>
  <c r="L1906" i="1"/>
  <c r="N1906" i="1"/>
  <c r="Q1906" i="1"/>
  <c r="L1907" i="1"/>
  <c r="N1907" i="1"/>
  <c r="Q1907" i="1"/>
  <c r="L1908" i="1"/>
  <c r="N1908" i="1"/>
  <c r="Q1908" i="1"/>
  <c r="L1909" i="1"/>
  <c r="N1909" i="1"/>
  <c r="Q1909" i="1"/>
  <c r="L1910" i="1"/>
  <c r="N1910" i="1"/>
  <c r="Q1910" i="1"/>
  <c r="L1911" i="1"/>
  <c r="N1911" i="1"/>
  <c r="Q1911" i="1"/>
  <c r="L1912" i="1"/>
  <c r="N1912" i="1"/>
  <c r="Q1912" i="1"/>
  <c r="L1913" i="1"/>
  <c r="N1913" i="1"/>
  <c r="Q1913" i="1"/>
  <c r="L1914" i="1"/>
  <c r="N1914" i="1"/>
  <c r="Q1914" i="1"/>
  <c r="L1915" i="1"/>
  <c r="N1915" i="1"/>
  <c r="Q1915" i="1"/>
  <c r="L1916" i="1"/>
  <c r="N1916" i="1"/>
  <c r="Q1916" i="1"/>
  <c r="L1917" i="1"/>
  <c r="N1917" i="1"/>
  <c r="Q1917" i="1"/>
  <c r="L1918" i="1"/>
  <c r="N1918" i="1"/>
  <c r="Q1918" i="1"/>
  <c r="L1919" i="1"/>
  <c r="N1919" i="1"/>
  <c r="Q1919" i="1"/>
  <c r="L1920" i="1"/>
  <c r="N1920" i="1"/>
  <c r="Q1920" i="1"/>
  <c r="L1921" i="1"/>
  <c r="N1921" i="1"/>
  <c r="Q1921" i="1"/>
  <c r="L1922" i="1"/>
  <c r="N1922" i="1"/>
  <c r="Q1922" i="1"/>
  <c r="L1923" i="1"/>
  <c r="N1923" i="1"/>
  <c r="Q1923" i="1"/>
  <c r="L1924" i="1"/>
  <c r="N1924" i="1"/>
  <c r="Q1924" i="1"/>
  <c r="L1925" i="1"/>
  <c r="N1925" i="1"/>
  <c r="Q1925" i="1"/>
  <c r="L1926" i="1"/>
  <c r="N1926" i="1"/>
  <c r="Q1926" i="1"/>
  <c r="L1927" i="1"/>
  <c r="N1927" i="1"/>
  <c r="Q1927" i="1"/>
  <c r="L1928" i="1"/>
  <c r="N1928" i="1"/>
  <c r="Q1928" i="1"/>
  <c r="L1929" i="1"/>
  <c r="N1929" i="1"/>
  <c r="Q1929" i="1"/>
  <c r="L1930" i="1"/>
  <c r="N1930" i="1"/>
  <c r="Q1930" i="1"/>
  <c r="L1931" i="1"/>
  <c r="N1931" i="1"/>
  <c r="Q1931" i="1"/>
  <c r="L1932" i="1"/>
  <c r="N1932" i="1"/>
  <c r="Q1932" i="1"/>
  <c r="L1933" i="1"/>
  <c r="N1933" i="1"/>
  <c r="Q1933" i="1"/>
  <c r="L1934" i="1"/>
  <c r="N1934" i="1"/>
  <c r="Q1934" i="1"/>
  <c r="L1935" i="1"/>
  <c r="N1935" i="1"/>
  <c r="Q1935" i="1"/>
  <c r="L1936" i="1"/>
  <c r="N1936" i="1"/>
  <c r="Q1936" i="1"/>
  <c r="L1937" i="1"/>
  <c r="N1937" i="1"/>
  <c r="Q1937" i="1"/>
  <c r="L1938" i="1"/>
  <c r="N1938" i="1"/>
  <c r="Q1938" i="1"/>
  <c r="L1939" i="1"/>
  <c r="N1939" i="1"/>
  <c r="Q1939" i="1"/>
  <c r="L1940" i="1"/>
  <c r="N1940" i="1"/>
  <c r="Q1940" i="1"/>
  <c r="AE90" i="7" l="1"/>
  <c r="AG90" i="7"/>
  <c r="AH90" i="7"/>
  <c r="AI90" i="7"/>
  <c r="AE91" i="7"/>
  <c r="AG91" i="7"/>
  <c r="AH91" i="7"/>
  <c r="AI91" i="7"/>
  <c r="AE92" i="7"/>
  <c r="AG92" i="7"/>
  <c r="AH92" i="7"/>
  <c r="AI92" i="7"/>
  <c r="AE93" i="7"/>
  <c r="AG93" i="7"/>
  <c r="AH93" i="7"/>
  <c r="AI93" i="7"/>
  <c r="AE94" i="7"/>
  <c r="AG94" i="7"/>
  <c r="AH94" i="7"/>
  <c r="AI94" i="7"/>
  <c r="AE95" i="7"/>
  <c r="AG95" i="7"/>
  <c r="AH95" i="7"/>
  <c r="AI95" i="7"/>
  <c r="AE96" i="7"/>
  <c r="AG96" i="7"/>
  <c r="AH96" i="7"/>
  <c r="AI96" i="7"/>
  <c r="AE97" i="7"/>
  <c r="AG97" i="7"/>
  <c r="AH97" i="7"/>
  <c r="AI97" i="7"/>
  <c r="AE98" i="7"/>
  <c r="AG98" i="7"/>
  <c r="AH98" i="7"/>
  <c r="AI98" i="7"/>
  <c r="AE99" i="7"/>
  <c r="AG99" i="7"/>
  <c r="AH99" i="7"/>
  <c r="AI99" i="7"/>
  <c r="AE100" i="7"/>
  <c r="AG100" i="7"/>
  <c r="AH100" i="7"/>
  <c r="AI100" i="7"/>
  <c r="U90" i="7"/>
  <c r="U91" i="7"/>
  <c r="U92" i="7"/>
  <c r="U93" i="7"/>
  <c r="U94" i="7"/>
  <c r="U95" i="7"/>
  <c r="U96" i="7"/>
  <c r="U97" i="7"/>
  <c r="U98" i="7"/>
  <c r="U99" i="7"/>
  <c r="U100" i="7"/>
  <c r="AC100" i="7"/>
  <c r="AC99" i="7"/>
  <c r="AC98" i="7"/>
  <c r="AC97" i="7"/>
  <c r="AC96" i="7"/>
  <c r="AC95" i="7"/>
  <c r="AC94" i="7"/>
  <c r="AC93" i="7"/>
  <c r="AC92" i="7"/>
  <c r="AC91" i="7"/>
  <c r="AC90" i="7"/>
  <c r="D100" i="7"/>
  <c r="D99" i="7"/>
  <c r="D98" i="7"/>
  <c r="D97" i="7"/>
  <c r="D96" i="7"/>
  <c r="D95" i="7"/>
  <c r="D94" i="7"/>
  <c r="D93" i="7"/>
  <c r="D92" i="7"/>
  <c r="D91" i="7"/>
  <c r="D90" i="7"/>
  <c r="T1901" i="1"/>
  <c r="U1901" i="1" s="1"/>
  <c r="T1900" i="1"/>
  <c r="U1900" i="1" s="1"/>
  <c r="T1899" i="1"/>
  <c r="U1899" i="1" s="1"/>
  <c r="T1898" i="1"/>
  <c r="U1898" i="1" s="1"/>
  <c r="T1897" i="1"/>
  <c r="U1897" i="1" s="1"/>
  <c r="T1896" i="1"/>
  <c r="U1896" i="1" s="1"/>
  <c r="T1895" i="1"/>
  <c r="U1895" i="1" s="1"/>
  <c r="H1159" i="2"/>
  <c r="H1160" i="2"/>
  <c r="H1161" i="2"/>
  <c r="H1162" i="2"/>
  <c r="H1163" i="2"/>
  <c r="H1164" i="2"/>
  <c r="H1165" i="2"/>
  <c r="H1166" i="2"/>
  <c r="H1167" i="2"/>
  <c r="H1168" i="2"/>
  <c r="H1169" i="2"/>
  <c r="H1170" i="2"/>
  <c r="H1171" i="2"/>
  <c r="A1159" i="2"/>
  <c r="A1160" i="2"/>
  <c r="A1161" i="2"/>
  <c r="A1162" i="2"/>
  <c r="A1163" i="2"/>
  <c r="A1164" i="2"/>
  <c r="A1165" i="2"/>
  <c r="A1166" i="2"/>
  <c r="A1167" i="2"/>
  <c r="A1168" i="2"/>
  <c r="A1169" i="2"/>
  <c r="A1170" i="2"/>
  <c r="A1171" i="2"/>
  <c r="U1893" i="1"/>
  <c r="U1894" i="1"/>
  <c r="A1158" i="2"/>
  <c r="A1157" i="2"/>
  <c r="A1156" i="2"/>
  <c r="A1155" i="2"/>
  <c r="A1154" i="2"/>
  <c r="A1153" i="2"/>
  <c r="A1152" i="2"/>
  <c r="A1151" i="2"/>
  <c r="A1150" i="2"/>
  <c r="A1149" i="2"/>
  <c r="A1148" i="2"/>
  <c r="A1147" i="2"/>
  <c r="A1146" i="2"/>
  <c r="A1145" i="2"/>
  <c r="A1144" i="2"/>
  <c r="A1143" i="2"/>
  <c r="A1142" i="2"/>
  <c r="A1141" i="2"/>
  <c r="A1140" i="2"/>
  <c r="A1139" i="2"/>
  <c r="A1138" i="2"/>
  <c r="A1137" i="2"/>
  <c r="A1136" i="2"/>
  <c r="A1135" i="2"/>
  <c r="A1134" i="2"/>
  <c r="A1133" i="2"/>
  <c r="A1132" i="2"/>
  <c r="A1131" i="2"/>
  <c r="A1130" i="2"/>
  <c r="A1129" i="2"/>
  <c r="A1128" i="2"/>
  <c r="A1127" i="2"/>
  <c r="A1126" i="2"/>
  <c r="A1125" i="2"/>
  <c r="A1124" i="2"/>
  <c r="A1123" i="2"/>
  <c r="A1122" i="2"/>
  <c r="A1121" i="2"/>
  <c r="A1120" i="2"/>
  <c r="A1119" i="2"/>
  <c r="A1118" i="2"/>
  <c r="A1117" i="2"/>
  <c r="A1116" i="2"/>
  <c r="A1115" i="2"/>
  <c r="A1114" i="2"/>
  <c r="A1113" i="2"/>
  <c r="A1112" i="2"/>
  <c r="A1111" i="2"/>
  <c r="A1110" i="2"/>
  <c r="A1109" i="2"/>
  <c r="A1108" i="2"/>
  <c r="A1107" i="2"/>
  <c r="A1106" i="2"/>
  <c r="A1105" i="2"/>
  <c r="A1104" i="2"/>
  <c r="A1103" i="2"/>
  <c r="A1102" i="2"/>
  <c r="A1101" i="2"/>
  <c r="A1100" i="2"/>
  <c r="A1099" i="2"/>
  <c r="A1098" i="2"/>
  <c r="A1097" i="2"/>
  <c r="A1096" i="2"/>
  <c r="A1095" i="2"/>
  <c r="A1094" i="2"/>
  <c r="A1093" i="2"/>
  <c r="A1092" i="2"/>
  <c r="A1091" i="2"/>
  <c r="A1090" i="2"/>
  <c r="A1089" i="2"/>
  <c r="A1088" i="2"/>
  <c r="A1087" i="2"/>
  <c r="A1086" i="2"/>
  <c r="A1085" i="2"/>
  <c r="A1084" i="2"/>
  <c r="A1083" i="2"/>
  <c r="A1082" i="2"/>
  <c r="A1081" i="2"/>
  <c r="A1080" i="2"/>
  <c r="A1079" i="2"/>
  <c r="A1078" i="2"/>
  <c r="A1077" i="2"/>
  <c r="A1076" i="2"/>
  <c r="A1075" i="2"/>
  <c r="A1074" i="2"/>
  <c r="A1073" i="2"/>
  <c r="A1072" i="2"/>
  <c r="A1071" i="2"/>
  <c r="A1070" i="2"/>
  <c r="A1069" i="2"/>
  <c r="A1068" i="2"/>
  <c r="A1067" i="2"/>
  <c r="A1066" i="2"/>
  <c r="A1065" i="2"/>
  <c r="A1064" i="2"/>
  <c r="A1063" i="2"/>
  <c r="A1062" i="2"/>
  <c r="A1061" i="2"/>
  <c r="A1060" i="2"/>
  <c r="A1059" i="2"/>
  <c r="A1058" i="2"/>
  <c r="A1057" i="2"/>
  <c r="A1056" i="2"/>
  <c r="A1055" i="2"/>
  <c r="A1054" i="2"/>
  <c r="A1053" i="2"/>
  <c r="A1052" i="2"/>
  <c r="A1051" i="2"/>
  <c r="A1050" i="2"/>
  <c r="A1049" i="2"/>
  <c r="A1048" i="2"/>
  <c r="A1047" i="2"/>
  <c r="A1046" i="2"/>
  <c r="A1045" i="2"/>
  <c r="A1044" i="2"/>
  <c r="A1043" i="2"/>
  <c r="A1042" i="2"/>
  <c r="A1041" i="2"/>
  <c r="A1040" i="2"/>
  <c r="A1039" i="2"/>
  <c r="A1038" i="2"/>
  <c r="A1037" i="2"/>
  <c r="A1036" i="2"/>
  <c r="A1035" i="2"/>
  <c r="A1034" i="2"/>
  <c r="A1033" i="2"/>
  <c r="A1032" i="2"/>
  <c r="A1031" i="2"/>
  <c r="A1030" i="2"/>
  <c r="A1029" i="2"/>
  <c r="A1028" i="2"/>
  <c r="A1027" i="2"/>
  <c r="A1026" i="2"/>
  <c r="A1025" i="2"/>
  <c r="A1024" i="2"/>
  <c r="A1023" i="2"/>
  <c r="A1022" i="2"/>
  <c r="A1021" i="2"/>
  <c r="A1020" i="2"/>
  <c r="A1019" i="2"/>
  <c r="A1018" i="2"/>
  <c r="A1017" i="2"/>
  <c r="A1016" i="2"/>
  <c r="A1015" i="2"/>
  <c r="A1014" i="2"/>
  <c r="A1013" i="2"/>
  <c r="A1012" i="2"/>
  <c r="A1011" i="2"/>
  <c r="A1010" i="2"/>
  <c r="A1009" i="2"/>
  <c r="A1008" i="2"/>
  <c r="A1007" i="2"/>
  <c r="A1006" i="2"/>
  <c r="A1005" i="2"/>
  <c r="A1004" i="2"/>
  <c r="A1003" i="2"/>
  <c r="A1002" i="2"/>
  <c r="A1001" i="2"/>
  <c r="A1000" i="2"/>
  <c r="A999" i="2"/>
  <c r="A998" i="2"/>
  <c r="A997" i="2"/>
  <c r="A996" i="2"/>
  <c r="A995" i="2"/>
  <c r="A994" i="2"/>
  <c r="A993" i="2"/>
  <c r="A992" i="2"/>
  <c r="A991" i="2"/>
  <c r="A990" i="2"/>
  <c r="A989" i="2"/>
  <c r="A988" i="2"/>
  <c r="A987" i="2"/>
  <c r="A986" i="2"/>
  <c r="A985" i="2"/>
  <c r="A984" i="2"/>
  <c r="A983" i="2"/>
  <c r="A982" i="2"/>
  <c r="A981" i="2"/>
  <c r="A980" i="2"/>
  <c r="A979" i="2"/>
  <c r="A978" i="2"/>
  <c r="A977" i="2"/>
  <c r="A976" i="2"/>
  <c r="A975" i="2"/>
  <c r="A974" i="2"/>
  <c r="A973" i="2"/>
  <c r="A972" i="2"/>
  <c r="A971" i="2"/>
  <c r="A970" i="2"/>
  <c r="A969" i="2"/>
  <c r="A968" i="2"/>
  <c r="A967" i="2"/>
  <c r="A966" i="2"/>
  <c r="A965" i="2"/>
  <c r="A964" i="2"/>
  <c r="A963" i="2"/>
  <c r="A962" i="2"/>
  <c r="A961" i="2"/>
  <c r="A960" i="2"/>
  <c r="A959" i="2"/>
  <c r="A958" i="2"/>
  <c r="A957" i="2"/>
  <c r="A956" i="2"/>
  <c r="A955" i="2"/>
  <c r="A954" i="2"/>
  <c r="A953" i="2"/>
  <c r="A952" i="2"/>
  <c r="A951" i="2"/>
  <c r="A950" i="2"/>
  <c r="A949" i="2"/>
  <c r="A948" i="2"/>
  <c r="A947" i="2"/>
  <c r="A946" i="2"/>
  <c r="A945" i="2"/>
  <c r="A944" i="2"/>
  <c r="A943" i="2"/>
  <c r="A942" i="2"/>
  <c r="A941" i="2"/>
  <c r="A940" i="2"/>
  <c r="A939" i="2"/>
  <c r="A938" i="2"/>
  <c r="A937" i="2"/>
  <c r="A936" i="2"/>
  <c r="A935" i="2"/>
  <c r="A934" i="2"/>
  <c r="A933" i="2"/>
  <c r="A932" i="2"/>
  <c r="A931" i="2"/>
  <c r="A930" i="2"/>
  <c r="A929" i="2"/>
  <c r="A928" i="2"/>
  <c r="A927" i="2"/>
  <c r="A926" i="2"/>
  <c r="A925" i="2"/>
  <c r="A924" i="2"/>
  <c r="A923" i="2"/>
  <c r="A922" i="2"/>
  <c r="A921" i="2"/>
  <c r="A920" i="2"/>
  <c r="A919" i="2"/>
  <c r="A918" i="2"/>
  <c r="A917" i="2"/>
  <c r="A916" i="2"/>
  <c r="A915" i="2"/>
  <c r="A914" i="2"/>
  <c r="A913" i="2"/>
  <c r="A912" i="2"/>
  <c r="A911" i="2"/>
  <c r="A910" i="2"/>
  <c r="A909" i="2"/>
  <c r="A908" i="2"/>
  <c r="A907" i="2"/>
  <c r="A906" i="2"/>
  <c r="A905" i="2"/>
  <c r="A904" i="2"/>
  <c r="A903" i="2"/>
  <c r="A902" i="2"/>
  <c r="A901" i="2"/>
  <c r="A900" i="2"/>
  <c r="A899" i="2"/>
  <c r="A898" i="2"/>
  <c r="A897" i="2"/>
  <c r="A896" i="2"/>
  <c r="A895" i="2"/>
  <c r="A894" i="2"/>
  <c r="A893" i="2"/>
  <c r="A892" i="2"/>
  <c r="A891" i="2"/>
  <c r="A890" i="2"/>
  <c r="A889" i="2"/>
  <c r="A888" i="2"/>
  <c r="A887" i="2"/>
  <c r="A886" i="2"/>
  <c r="A885" i="2"/>
  <c r="A884" i="2"/>
  <c r="A883" i="2"/>
  <c r="A882" i="2"/>
  <c r="A881" i="2"/>
  <c r="A880" i="2"/>
  <c r="A879" i="2"/>
  <c r="A878" i="2"/>
  <c r="A877" i="2"/>
  <c r="A876" i="2"/>
  <c r="A875" i="2"/>
  <c r="A874" i="2"/>
  <c r="A873" i="2"/>
  <c r="A872" i="2"/>
  <c r="A871" i="2"/>
  <c r="A870" i="2"/>
  <c r="A869" i="2"/>
  <c r="A868" i="2"/>
  <c r="A867" i="2"/>
  <c r="A866" i="2"/>
  <c r="A865" i="2"/>
  <c r="A864" i="2"/>
  <c r="A863" i="2"/>
  <c r="A862" i="2"/>
  <c r="A861" i="2"/>
  <c r="A860" i="2"/>
  <c r="A859" i="2"/>
  <c r="A858" i="2"/>
  <c r="A857" i="2"/>
  <c r="A856" i="2"/>
  <c r="A855" i="2"/>
  <c r="A854" i="2"/>
  <c r="A853" i="2"/>
  <c r="A852" i="2"/>
  <c r="A851" i="2"/>
  <c r="A850" i="2"/>
  <c r="A849" i="2"/>
  <c r="A848" i="2"/>
  <c r="A847" i="2"/>
  <c r="A846" i="2"/>
  <c r="A845" i="2"/>
  <c r="A844" i="2"/>
  <c r="A843" i="2"/>
  <c r="A842" i="2"/>
  <c r="A841" i="2"/>
  <c r="A840" i="2"/>
  <c r="A839" i="2"/>
  <c r="A838" i="2"/>
  <c r="A837" i="2"/>
  <c r="A836" i="2"/>
  <c r="A835" i="2"/>
  <c r="A834" i="2"/>
  <c r="A833" i="2"/>
  <c r="A832" i="2"/>
  <c r="A831" i="2"/>
  <c r="A830" i="2"/>
  <c r="A829" i="2"/>
  <c r="A828" i="2"/>
  <c r="A827" i="2"/>
  <c r="A826" i="2"/>
  <c r="A825" i="2"/>
  <c r="A824" i="2"/>
  <c r="A823" i="2"/>
  <c r="A822" i="2"/>
  <c r="A821" i="2"/>
  <c r="A820" i="2"/>
  <c r="A819" i="2"/>
  <c r="A818" i="2"/>
  <c r="A817" i="2"/>
  <c r="A816" i="2"/>
  <c r="A815" i="2"/>
  <c r="A814" i="2"/>
  <c r="A813" i="2"/>
  <c r="A812" i="2"/>
  <c r="A811" i="2"/>
  <c r="A810" i="2"/>
  <c r="A809" i="2"/>
  <c r="A808" i="2"/>
  <c r="A807" i="2"/>
  <c r="A806" i="2"/>
  <c r="A805" i="2"/>
  <c r="A804" i="2"/>
  <c r="A803" i="2"/>
  <c r="A802" i="2"/>
  <c r="A801" i="2"/>
  <c r="A800" i="2"/>
  <c r="A799" i="2"/>
  <c r="A798" i="2"/>
  <c r="A797" i="2"/>
  <c r="A796" i="2"/>
  <c r="A795" i="2"/>
  <c r="A794" i="2"/>
  <c r="A793" i="2"/>
  <c r="A792" i="2"/>
  <c r="A791" i="2"/>
  <c r="A790" i="2"/>
  <c r="A789" i="2"/>
  <c r="A788" i="2"/>
  <c r="A787" i="2"/>
  <c r="A786" i="2"/>
  <c r="A785" i="2"/>
  <c r="A784" i="2"/>
  <c r="A783" i="2"/>
  <c r="A782" i="2"/>
  <c r="A781" i="2"/>
  <c r="A780" i="2"/>
  <c r="A779" i="2"/>
  <c r="A778" i="2"/>
  <c r="A777" i="2"/>
  <c r="A776" i="2"/>
  <c r="A775" i="2"/>
  <c r="A774" i="2"/>
  <c r="A773" i="2"/>
  <c r="A772" i="2"/>
  <c r="A771" i="2"/>
  <c r="A770" i="2"/>
  <c r="A769" i="2"/>
  <c r="A768" i="2"/>
  <c r="A767" i="2"/>
  <c r="A766" i="2"/>
  <c r="A765" i="2"/>
  <c r="A764" i="2"/>
  <c r="A763" i="2"/>
  <c r="A762" i="2"/>
  <c r="A761" i="2"/>
  <c r="A760" i="2"/>
  <c r="A759" i="2"/>
  <c r="A758" i="2"/>
  <c r="A757" i="2"/>
  <c r="A756" i="2"/>
  <c r="A755" i="2"/>
  <c r="A754" i="2"/>
  <c r="A753" i="2"/>
  <c r="A752" i="2"/>
  <c r="A751" i="2"/>
  <c r="A750" i="2"/>
  <c r="A749" i="2"/>
  <c r="A748" i="2"/>
  <c r="A747" i="2"/>
  <c r="A746" i="2"/>
  <c r="A745" i="2"/>
  <c r="A744" i="2"/>
  <c r="A743" i="2"/>
  <c r="A742" i="2"/>
  <c r="A741" i="2"/>
  <c r="A740" i="2"/>
  <c r="A739" i="2"/>
  <c r="A738" i="2"/>
  <c r="A737" i="2"/>
  <c r="A736" i="2"/>
  <c r="A735" i="2"/>
  <c r="A734" i="2"/>
  <c r="A733" i="2"/>
  <c r="A732" i="2"/>
  <c r="A731" i="2"/>
  <c r="A730" i="2"/>
  <c r="A729" i="2"/>
  <c r="A728" i="2"/>
  <c r="A727" i="2"/>
  <c r="A726" i="2"/>
  <c r="A725" i="2"/>
  <c r="A724" i="2"/>
  <c r="A723" i="2"/>
  <c r="A722" i="2"/>
  <c r="A721" i="2"/>
  <c r="A720" i="2"/>
  <c r="A719" i="2"/>
  <c r="A718" i="2"/>
  <c r="A717" i="2"/>
  <c r="A716" i="2"/>
  <c r="A715" i="2"/>
  <c r="A714" i="2"/>
  <c r="A713" i="2"/>
  <c r="A712" i="2"/>
  <c r="A711" i="2"/>
  <c r="A710" i="2"/>
  <c r="A709" i="2"/>
  <c r="A708" i="2"/>
  <c r="A707" i="2"/>
  <c r="A706" i="2"/>
  <c r="A705" i="2"/>
  <c r="A704" i="2"/>
  <c r="A703" i="2"/>
  <c r="A702" i="2"/>
  <c r="A701" i="2"/>
  <c r="A700" i="2"/>
  <c r="A699" i="2"/>
  <c r="A698" i="2"/>
  <c r="A697" i="2"/>
  <c r="A696" i="2"/>
  <c r="A695" i="2"/>
  <c r="A694" i="2"/>
  <c r="A693" i="2"/>
  <c r="A692" i="2"/>
  <c r="A691" i="2"/>
  <c r="A690" i="2"/>
  <c r="A689" i="2"/>
  <c r="A688" i="2"/>
  <c r="A687" i="2"/>
  <c r="A686" i="2"/>
  <c r="A685" i="2"/>
  <c r="A684" i="2"/>
  <c r="A683" i="2"/>
  <c r="A682" i="2"/>
  <c r="A681" i="2"/>
  <c r="A680" i="2"/>
  <c r="A679" i="2"/>
  <c r="A678" i="2"/>
  <c r="A677" i="2"/>
  <c r="A676" i="2"/>
  <c r="A675" i="2"/>
  <c r="A674" i="2"/>
  <c r="A673" i="2"/>
  <c r="A672" i="2"/>
  <c r="A671" i="2"/>
  <c r="A670" i="2"/>
  <c r="A669" i="2"/>
  <c r="A668" i="2"/>
  <c r="A667" i="2"/>
  <c r="A666" i="2"/>
  <c r="A665" i="2"/>
  <c r="A664" i="2"/>
  <c r="A663" i="2"/>
  <c r="A662" i="2"/>
  <c r="A661" i="2"/>
  <c r="A660" i="2"/>
  <c r="A659" i="2"/>
  <c r="A658" i="2"/>
  <c r="A657" i="2"/>
  <c r="A656" i="2"/>
  <c r="A655" i="2"/>
  <c r="A654" i="2"/>
  <c r="A653" i="2"/>
  <c r="A652" i="2"/>
  <c r="A651" i="2"/>
  <c r="A650" i="2"/>
  <c r="A649" i="2"/>
  <c r="A648" i="2"/>
  <c r="A647" i="2"/>
  <c r="A646" i="2"/>
  <c r="A645" i="2"/>
  <c r="A644" i="2"/>
  <c r="A643" i="2"/>
  <c r="A642" i="2"/>
  <c r="A641" i="2"/>
  <c r="A640" i="2"/>
  <c r="A639" i="2"/>
  <c r="A638" i="2"/>
  <c r="A637" i="2"/>
  <c r="A636" i="2"/>
  <c r="A635" i="2"/>
  <c r="A634" i="2"/>
  <c r="A633" i="2"/>
  <c r="A632" i="2"/>
  <c r="A631" i="2"/>
  <c r="A630" i="2"/>
  <c r="A629" i="2"/>
  <c r="A628" i="2"/>
  <c r="A627" i="2"/>
  <c r="A626" i="2"/>
  <c r="A625" i="2"/>
  <c r="A624" i="2"/>
  <c r="A623" i="2"/>
  <c r="A622" i="2"/>
  <c r="A621" i="2"/>
  <c r="A620" i="2"/>
  <c r="A619" i="2"/>
  <c r="A618" i="2"/>
  <c r="A617" i="2"/>
  <c r="A616" i="2"/>
  <c r="A615" i="2"/>
  <c r="A614" i="2"/>
  <c r="A613" i="2"/>
  <c r="A612" i="2"/>
  <c r="A611" i="2"/>
  <c r="A610" i="2"/>
  <c r="A609" i="2"/>
  <c r="A608" i="2"/>
  <c r="A607" i="2"/>
  <c r="A606" i="2"/>
  <c r="A605" i="2"/>
  <c r="A604" i="2"/>
  <c r="A603" i="2"/>
  <c r="A602" i="2"/>
  <c r="A601" i="2"/>
  <c r="A600" i="2"/>
  <c r="A599" i="2"/>
  <c r="A598" i="2"/>
  <c r="A597" i="2"/>
  <c r="A596" i="2"/>
  <c r="A595" i="2"/>
  <c r="A594" i="2"/>
  <c r="A593" i="2"/>
  <c r="A592" i="2"/>
  <c r="A591" i="2"/>
  <c r="A590" i="2"/>
  <c r="A589" i="2"/>
  <c r="A588" i="2"/>
  <c r="A587" i="2"/>
  <c r="A586" i="2"/>
  <c r="A585" i="2"/>
  <c r="A584" i="2"/>
  <c r="A583" i="2"/>
  <c r="A582" i="2"/>
  <c r="A581" i="2"/>
  <c r="A580" i="2"/>
  <c r="A579" i="2"/>
  <c r="A578" i="2"/>
  <c r="A577" i="2"/>
  <c r="A576" i="2"/>
  <c r="A575" i="2"/>
  <c r="A574" i="2"/>
  <c r="A573" i="2"/>
  <c r="A572" i="2"/>
  <c r="A571" i="2"/>
  <c r="A570" i="2"/>
  <c r="A569" i="2"/>
  <c r="A568" i="2"/>
  <c r="A567" i="2"/>
  <c r="A566" i="2"/>
  <c r="A565" i="2"/>
  <c r="A564" i="2"/>
  <c r="A563" i="2"/>
  <c r="A562" i="2"/>
  <c r="A561" i="2"/>
  <c r="A560" i="2"/>
  <c r="A559" i="2"/>
  <c r="A558" i="2"/>
  <c r="A557" i="2"/>
  <c r="A556" i="2"/>
  <c r="A555" i="2"/>
  <c r="A554" i="2"/>
  <c r="A553" i="2"/>
  <c r="A552" i="2"/>
  <c r="A551" i="2"/>
  <c r="A550" i="2"/>
  <c r="A549" i="2"/>
  <c r="A548" i="2"/>
  <c r="A547" i="2"/>
  <c r="A546" i="2"/>
  <c r="A545" i="2"/>
  <c r="A544" i="2"/>
  <c r="A543" i="2"/>
  <c r="A542" i="2"/>
  <c r="A541" i="2"/>
  <c r="A540" i="2"/>
  <c r="A539" i="2"/>
  <c r="A538" i="2"/>
  <c r="A537" i="2"/>
  <c r="A536" i="2"/>
  <c r="A535" i="2"/>
  <c r="A534" i="2"/>
  <c r="A533" i="2"/>
  <c r="A532" i="2"/>
  <c r="A531" i="2"/>
  <c r="A530" i="2"/>
  <c r="A529" i="2"/>
  <c r="A528" i="2"/>
  <c r="A527" i="2"/>
  <c r="A526" i="2"/>
  <c r="A525" i="2"/>
  <c r="A524" i="2"/>
  <c r="A523" i="2"/>
  <c r="A522" i="2"/>
  <c r="A521" i="2"/>
  <c r="A520" i="2"/>
  <c r="A519" i="2"/>
  <c r="A518" i="2"/>
  <c r="A517" i="2"/>
  <c r="A516" i="2"/>
  <c r="A515" i="2"/>
  <c r="A514" i="2"/>
  <c r="A513" i="2"/>
  <c r="A512" i="2"/>
  <c r="A511" i="2"/>
  <c r="A510" i="2"/>
  <c r="A509" i="2"/>
  <c r="A508" i="2"/>
  <c r="A507" i="2"/>
  <c r="A506" i="2"/>
  <c r="A505" i="2"/>
  <c r="A504" i="2"/>
  <c r="A503" i="2"/>
  <c r="A502" i="2"/>
  <c r="A501" i="2"/>
  <c r="A500" i="2"/>
  <c r="A499" i="2"/>
  <c r="A498" i="2"/>
  <c r="A497" i="2"/>
  <c r="A496" i="2"/>
  <c r="A495" i="2"/>
  <c r="A494" i="2"/>
  <c r="A493" i="2"/>
  <c r="A492" i="2"/>
  <c r="A491" i="2"/>
  <c r="A490" i="2"/>
  <c r="A489" i="2"/>
  <c r="A488" i="2"/>
  <c r="A487" i="2"/>
  <c r="A486" i="2"/>
  <c r="A485" i="2"/>
  <c r="A484" i="2"/>
  <c r="A483" i="2"/>
  <c r="A482" i="2"/>
  <c r="A481" i="2"/>
  <c r="A480" i="2"/>
  <c r="A479" i="2"/>
  <c r="A478" i="2"/>
  <c r="A477" i="2"/>
  <c r="A476" i="2"/>
  <c r="A475" i="2"/>
  <c r="A474" i="2"/>
  <c r="A473" i="2"/>
  <c r="A472" i="2"/>
  <c r="A471" i="2"/>
  <c r="A470" i="2"/>
  <c r="A469" i="2"/>
  <c r="A468" i="2"/>
  <c r="A467" i="2"/>
  <c r="A466" i="2"/>
  <c r="A465" i="2"/>
  <c r="A464" i="2"/>
  <c r="A463" i="2"/>
  <c r="A462" i="2"/>
  <c r="A461" i="2"/>
  <c r="A460" i="2"/>
  <c r="A459" i="2"/>
  <c r="A458" i="2"/>
  <c r="A457" i="2"/>
  <c r="A456" i="2"/>
  <c r="A455" i="2"/>
  <c r="A454" i="2"/>
  <c r="A453" i="2"/>
  <c r="A452" i="2"/>
  <c r="A451" i="2"/>
  <c r="A450" i="2"/>
  <c r="A449" i="2"/>
  <c r="A448" i="2"/>
  <c r="A447" i="2"/>
  <c r="A446" i="2"/>
  <c r="A445" i="2"/>
  <c r="A444" i="2"/>
  <c r="A443" i="2"/>
  <c r="A442" i="2"/>
  <c r="A441" i="2"/>
  <c r="A440" i="2"/>
  <c r="A439" i="2"/>
  <c r="A438" i="2"/>
  <c r="A437" i="2"/>
  <c r="A436" i="2"/>
  <c r="A435" i="2"/>
  <c r="A434" i="2"/>
  <c r="A433" i="2"/>
  <c r="A432" i="2"/>
  <c r="A431" i="2"/>
  <c r="A430" i="2"/>
  <c r="A429" i="2"/>
  <c r="A428" i="2"/>
  <c r="A427" i="2"/>
  <c r="A426" i="2"/>
  <c r="A425" i="2"/>
  <c r="A424" i="2"/>
  <c r="A423" i="2"/>
  <c r="A422" i="2"/>
  <c r="A421" i="2"/>
  <c r="A420" i="2"/>
  <c r="A419" i="2"/>
  <c r="A418" i="2"/>
  <c r="A417" i="2"/>
  <c r="A416" i="2"/>
  <c r="A415" i="2"/>
  <c r="A414" i="2"/>
  <c r="A413" i="2"/>
  <c r="A412" i="2"/>
  <c r="A411" i="2"/>
  <c r="A410" i="2"/>
  <c r="A409" i="2"/>
  <c r="A408" i="2"/>
  <c r="A407" i="2"/>
  <c r="A406" i="2"/>
  <c r="A405" i="2"/>
  <c r="A404" i="2"/>
  <c r="A403" i="2"/>
  <c r="A402" i="2"/>
  <c r="A401" i="2"/>
  <c r="A400" i="2"/>
  <c r="A399" i="2"/>
  <c r="A398" i="2"/>
  <c r="A397" i="2"/>
  <c r="A396" i="2"/>
  <c r="A395" i="2"/>
  <c r="A394" i="2"/>
  <c r="A393" i="2"/>
  <c r="A392" i="2"/>
  <c r="A391" i="2"/>
  <c r="A390" i="2"/>
  <c r="A389" i="2"/>
  <c r="A388" i="2"/>
  <c r="A387" i="2"/>
  <c r="A386" i="2"/>
  <c r="A385" i="2"/>
  <c r="A384" i="2"/>
  <c r="A383" i="2"/>
  <c r="A382" i="2"/>
  <c r="A381" i="2"/>
  <c r="A380" i="2"/>
  <c r="A379" i="2"/>
  <c r="A378" i="2"/>
  <c r="A377" i="2"/>
  <c r="A376" i="2"/>
  <c r="A375" i="2"/>
  <c r="A374" i="2"/>
  <c r="A373" i="2"/>
  <c r="A372" i="2"/>
  <c r="A371" i="2"/>
  <c r="A370" i="2"/>
  <c r="A369" i="2"/>
  <c r="A368" i="2"/>
  <c r="A367" i="2"/>
  <c r="A366" i="2"/>
  <c r="A365" i="2"/>
  <c r="A364" i="2"/>
  <c r="A363" i="2"/>
  <c r="A362" i="2"/>
  <c r="A361" i="2"/>
  <c r="A360" i="2"/>
  <c r="A359" i="2"/>
  <c r="A358" i="2"/>
  <c r="A357" i="2"/>
  <c r="A356" i="2"/>
  <c r="A355" i="2"/>
  <c r="A354" i="2"/>
  <c r="A353" i="2"/>
  <c r="A352" i="2"/>
  <c r="A351" i="2"/>
  <c r="A350" i="2"/>
  <c r="A349" i="2"/>
  <c r="A348" i="2"/>
  <c r="A347" i="2"/>
  <c r="A346" i="2"/>
  <c r="A345" i="2"/>
  <c r="A344" i="2"/>
  <c r="A343" i="2"/>
  <c r="A342" i="2"/>
  <c r="A341" i="2"/>
  <c r="A340" i="2"/>
  <c r="A339" i="2"/>
  <c r="A338" i="2"/>
  <c r="A337" i="2"/>
  <c r="A336" i="2"/>
  <c r="A335" i="2"/>
  <c r="A334" i="2"/>
  <c r="A333" i="2"/>
  <c r="A332" i="2"/>
  <c r="A331" i="2"/>
  <c r="A330" i="2"/>
  <c r="A329" i="2"/>
  <c r="A328" i="2"/>
  <c r="A327" i="2"/>
  <c r="A326" i="2"/>
  <c r="A325" i="2"/>
  <c r="A324" i="2"/>
  <c r="A323" i="2"/>
  <c r="A322" i="2"/>
  <c r="A321" i="2"/>
  <c r="A320" i="2"/>
  <c r="A319" i="2"/>
  <c r="A318" i="2"/>
  <c r="A317" i="2"/>
  <c r="A316" i="2"/>
  <c r="A315" i="2"/>
  <c r="A314" i="2"/>
  <c r="A313" i="2"/>
  <c r="A312" i="2"/>
  <c r="A311" i="2"/>
  <c r="A310" i="2"/>
  <c r="A309" i="2"/>
  <c r="A308" i="2"/>
  <c r="A307" i="2"/>
  <c r="A306" i="2"/>
  <c r="A305" i="2"/>
  <c r="A304" i="2"/>
  <c r="A303" i="2"/>
  <c r="A302" i="2"/>
  <c r="A301" i="2"/>
  <c r="A300" i="2"/>
  <c r="A299" i="2"/>
  <c r="A298" i="2"/>
  <c r="A297" i="2"/>
  <c r="A296" i="2"/>
  <c r="A295" i="2"/>
  <c r="A294" i="2"/>
  <c r="A293" i="2"/>
  <c r="A292" i="2"/>
  <c r="A291" i="2"/>
  <c r="A290" i="2"/>
  <c r="A289" i="2"/>
  <c r="A288" i="2"/>
  <c r="A287" i="2"/>
  <c r="A286" i="2"/>
  <c r="A285" i="2"/>
  <c r="A284" i="2"/>
  <c r="A283" i="2"/>
  <c r="A282" i="2"/>
  <c r="A281" i="2"/>
  <c r="A280" i="2"/>
  <c r="A279" i="2"/>
  <c r="A278" i="2"/>
  <c r="A277" i="2"/>
  <c r="A276" i="2"/>
  <c r="A275" i="2"/>
  <c r="A274" i="2"/>
  <c r="A273" i="2"/>
  <c r="A272" i="2"/>
  <c r="A271" i="2"/>
  <c r="A270" i="2"/>
  <c r="A269" i="2"/>
  <c r="A268" i="2"/>
  <c r="A267" i="2"/>
  <c r="A266" i="2"/>
  <c r="A265" i="2"/>
  <c r="A264" i="2"/>
  <c r="A263" i="2"/>
  <c r="A262" i="2"/>
  <c r="A261" i="2"/>
  <c r="A260" i="2"/>
  <c r="A259" i="2"/>
  <c r="A258" i="2"/>
  <c r="A257" i="2"/>
  <c r="A256" i="2"/>
  <c r="A255" i="2"/>
  <c r="A254" i="2"/>
  <c r="A253" i="2"/>
  <c r="A252" i="2"/>
  <c r="A251" i="2"/>
  <c r="A250" i="2"/>
  <c r="A249" i="2"/>
  <c r="A248" i="2"/>
  <c r="A247" i="2"/>
  <c r="A246" i="2"/>
  <c r="A245" i="2"/>
  <c r="A244" i="2"/>
  <c r="A243" i="2"/>
  <c r="A242" i="2"/>
  <c r="A241" i="2"/>
  <c r="A240" i="2"/>
  <c r="A239" i="2"/>
  <c r="A238" i="2"/>
  <c r="A237" i="2"/>
  <c r="A236" i="2"/>
  <c r="A235" i="2"/>
  <c r="A234" i="2"/>
  <c r="A233" i="2"/>
  <c r="A232" i="2"/>
  <c r="A231" i="2"/>
  <c r="A230" i="2"/>
  <c r="A229" i="2"/>
  <c r="A228" i="2"/>
  <c r="A227" i="2"/>
  <c r="A226" i="2"/>
  <c r="A225" i="2"/>
  <c r="A224" i="2"/>
  <c r="A223" i="2"/>
  <c r="A222" i="2"/>
  <c r="A221" i="2"/>
  <c r="A220" i="2"/>
  <c r="A219" i="2"/>
  <c r="A218" i="2"/>
  <c r="A217" i="2"/>
  <c r="A216" i="2"/>
  <c r="A215" i="2"/>
  <c r="A214" i="2"/>
  <c r="A213" i="2"/>
  <c r="A212" i="2"/>
  <c r="A211" i="2"/>
  <c r="A210" i="2"/>
  <c r="A209" i="2"/>
  <c r="A208" i="2"/>
  <c r="A207" i="2"/>
  <c r="A206" i="2"/>
  <c r="A205" i="2"/>
  <c r="A204" i="2"/>
  <c r="A203" i="2"/>
  <c r="A202" i="2"/>
  <c r="A201" i="2"/>
  <c r="A200" i="2"/>
  <c r="A199" i="2"/>
  <c r="A198" i="2"/>
  <c r="A197" i="2"/>
  <c r="A196" i="2"/>
  <c r="A195" i="2"/>
  <c r="A194" i="2"/>
  <c r="A193" i="2"/>
  <c r="A192" i="2"/>
  <c r="A191" i="2"/>
  <c r="A190" i="2"/>
  <c r="A189" i="2"/>
  <c r="A188" i="2"/>
  <c r="A187" i="2"/>
  <c r="A186" i="2"/>
  <c r="A185" i="2"/>
  <c r="A184" i="2"/>
  <c r="A183" i="2"/>
  <c r="A182" i="2"/>
  <c r="A181" i="2"/>
  <c r="A180" i="2"/>
  <c r="A179" i="2"/>
  <c r="A178" i="2"/>
  <c r="A177" i="2"/>
  <c r="A176" i="2"/>
  <c r="A175" i="2"/>
  <c r="A174" i="2"/>
  <c r="A173" i="2"/>
  <c r="A172" i="2"/>
  <c r="A171" i="2"/>
  <c r="A170" i="2"/>
  <c r="A169" i="2"/>
  <c r="A168" i="2"/>
  <c r="A167" i="2"/>
  <c r="A166" i="2"/>
  <c r="A165" i="2"/>
  <c r="A164" i="2"/>
  <c r="A163" i="2"/>
  <c r="A162" i="2"/>
  <c r="A161" i="2"/>
  <c r="A160" i="2"/>
  <c r="A159" i="2"/>
  <c r="A158" i="2"/>
  <c r="A157" i="2"/>
  <c r="A156" i="2"/>
  <c r="A155" i="2"/>
  <c r="A154" i="2"/>
  <c r="A153" i="2"/>
  <c r="A152" i="2"/>
  <c r="A151" i="2"/>
  <c r="A150" i="2"/>
  <c r="A149" i="2"/>
  <c r="A148" i="2"/>
  <c r="A147" i="2"/>
  <c r="A146" i="2"/>
  <c r="A145" i="2"/>
  <c r="A144" i="2"/>
  <c r="A143" i="2"/>
  <c r="A142" i="2"/>
  <c r="A141" i="2"/>
  <c r="A140" i="2"/>
  <c r="A139" i="2"/>
  <c r="A138" i="2"/>
  <c r="A137" i="2"/>
  <c r="A136" i="2"/>
  <c r="A135" i="2"/>
  <c r="A134" i="2"/>
  <c r="A133" i="2"/>
  <c r="A132" i="2"/>
  <c r="A131" i="2"/>
  <c r="A130" i="2"/>
  <c r="A129" i="2"/>
  <c r="A128" i="2"/>
  <c r="A127" i="2"/>
  <c r="A126" i="2"/>
  <c r="A125" i="2"/>
  <c r="A124" i="2"/>
  <c r="A123" i="2"/>
  <c r="A122" i="2"/>
  <c r="A121" i="2"/>
  <c r="A120" i="2"/>
  <c r="A119" i="2"/>
  <c r="A118" i="2"/>
  <c r="A117" i="2"/>
  <c r="A116" i="2"/>
  <c r="A115" i="2"/>
  <c r="A114" i="2"/>
  <c r="A113" i="2"/>
  <c r="A112" i="2"/>
  <c r="A111" i="2"/>
  <c r="A110" i="2"/>
  <c r="A109" i="2"/>
  <c r="A108" i="2"/>
  <c r="A107" i="2"/>
  <c r="A106" i="2"/>
  <c r="A105" i="2"/>
  <c r="A104" i="2"/>
  <c r="A103" i="2"/>
  <c r="A102" i="2"/>
  <c r="A101" i="2"/>
  <c r="A100" i="2"/>
  <c r="A99" i="2"/>
  <c r="A98" i="2"/>
  <c r="A97" i="2"/>
  <c r="A96" i="2"/>
  <c r="A95" i="2"/>
  <c r="A94" i="2"/>
  <c r="A93" i="2"/>
  <c r="A92" i="2"/>
  <c r="A91" i="2"/>
  <c r="A90" i="2"/>
  <c r="A89" i="2"/>
  <c r="A88" i="2"/>
  <c r="A87" i="2"/>
  <c r="A86" i="2"/>
  <c r="A85" i="2"/>
  <c r="A84" i="2"/>
  <c r="A83" i="2"/>
  <c r="A82" i="2"/>
  <c r="A81" i="2"/>
  <c r="A80" i="2"/>
  <c r="A79" i="2"/>
  <c r="A78" i="2"/>
  <c r="A77" i="2"/>
  <c r="A76" i="2"/>
  <c r="A75" i="2"/>
  <c r="A74" i="2"/>
  <c r="A73" i="2"/>
  <c r="A72" i="2"/>
  <c r="A71" i="2"/>
  <c r="A70" i="2"/>
  <c r="A69" i="2"/>
  <c r="A68" i="2"/>
  <c r="A67" i="2"/>
  <c r="A66" i="2"/>
  <c r="A65" i="2"/>
  <c r="A64" i="2"/>
  <c r="A63" i="2"/>
  <c r="A62" i="2"/>
  <c r="A61" i="2"/>
  <c r="A60" i="2"/>
  <c r="A59" i="2"/>
  <c r="A58" i="2"/>
  <c r="A57" i="2"/>
  <c r="A56" i="2"/>
  <c r="A55" i="2"/>
  <c r="A54" i="2"/>
  <c r="A53" i="2"/>
  <c r="A52" i="2"/>
  <c r="A51" i="2"/>
  <c r="A50" i="2"/>
  <c r="A49" i="2"/>
  <c r="A48" i="2"/>
  <c r="A47" i="2"/>
  <c r="A46" i="2"/>
  <c r="A45" i="2"/>
  <c r="A44" i="2"/>
  <c r="A43" i="2"/>
  <c r="A42" i="2"/>
  <c r="A41" i="2"/>
  <c r="A40" i="2"/>
  <c r="A39" i="2"/>
  <c r="A38" i="2"/>
  <c r="A37" i="2"/>
  <c r="A36" i="2"/>
  <c r="A35" i="2"/>
  <c r="A34" i="2"/>
  <c r="A33" i="2"/>
  <c r="A32" i="2"/>
  <c r="A31" i="2"/>
  <c r="A30" i="2"/>
  <c r="A29" i="2"/>
  <c r="A28" i="2"/>
  <c r="A27" i="2"/>
  <c r="A26" i="2"/>
  <c r="A25" i="2"/>
  <c r="A24" i="2"/>
  <c r="A23" i="2"/>
  <c r="A22" i="2"/>
  <c r="A21" i="2"/>
  <c r="A20" i="2"/>
  <c r="A19" i="2"/>
  <c r="A18" i="2"/>
  <c r="A17" i="2"/>
  <c r="A16" i="2"/>
  <c r="A15" i="2"/>
  <c r="A14" i="2"/>
  <c r="A13" i="2"/>
  <c r="A12" i="2"/>
  <c r="A11" i="2"/>
  <c r="A10" i="2"/>
  <c r="A9" i="2"/>
  <c r="A8" i="2"/>
  <c r="A7" i="2"/>
  <c r="A6" i="2"/>
  <c r="A5" i="2"/>
  <c r="T1752" i="1"/>
  <c r="U1752" i="1" s="1"/>
  <c r="T1753" i="1"/>
  <c r="U1753" i="1" s="1"/>
  <c r="T1754" i="1"/>
  <c r="U1754" i="1" s="1"/>
  <c r="T1755" i="1"/>
  <c r="U1755" i="1" s="1"/>
  <c r="T1756" i="1"/>
  <c r="U1756" i="1" s="1"/>
  <c r="T1757" i="1"/>
  <c r="U1757" i="1" s="1"/>
  <c r="T1758" i="1"/>
  <c r="U1758" i="1" s="1"/>
  <c r="T1759" i="1"/>
  <c r="U1759" i="1" s="1"/>
  <c r="T1760" i="1"/>
  <c r="U1760" i="1" s="1"/>
  <c r="T1761" i="1"/>
  <c r="U1761" i="1" s="1"/>
  <c r="T1762" i="1"/>
  <c r="U1762" i="1" s="1"/>
  <c r="T1763" i="1"/>
  <c r="U1763" i="1" s="1"/>
  <c r="T1764" i="1"/>
  <c r="U1764" i="1" s="1"/>
  <c r="T1765" i="1"/>
  <c r="U1765" i="1" s="1"/>
  <c r="T1766" i="1"/>
  <c r="U1766" i="1" s="1"/>
  <c r="T1767" i="1"/>
  <c r="U1767" i="1" s="1"/>
  <c r="T1768" i="1"/>
  <c r="U1768" i="1" s="1"/>
  <c r="T1769" i="1"/>
  <c r="U1769" i="1" s="1"/>
  <c r="T1770" i="1"/>
  <c r="U1770" i="1" s="1"/>
  <c r="T1771" i="1"/>
  <c r="U1771" i="1" s="1"/>
  <c r="T1772" i="1"/>
  <c r="U1772" i="1" s="1"/>
  <c r="T1773" i="1"/>
  <c r="U1773" i="1" s="1"/>
  <c r="T1774" i="1"/>
  <c r="U1774" i="1" s="1"/>
  <c r="T1775" i="1"/>
  <c r="U1775" i="1" s="1"/>
  <c r="T1776" i="1"/>
  <c r="U1776" i="1" s="1"/>
  <c r="T1777" i="1"/>
  <c r="U1777" i="1" s="1"/>
  <c r="T1778" i="1"/>
  <c r="U1778" i="1" s="1"/>
  <c r="T1779" i="1"/>
  <c r="U1779" i="1" s="1"/>
  <c r="T1780" i="1"/>
  <c r="U1780" i="1" s="1"/>
  <c r="T1781" i="1"/>
  <c r="U1781" i="1" s="1"/>
  <c r="T1782" i="1"/>
  <c r="U1782" i="1" s="1"/>
  <c r="T1783" i="1"/>
  <c r="U1783" i="1" s="1"/>
  <c r="T1784" i="1"/>
  <c r="U1784" i="1" s="1"/>
  <c r="T1785" i="1"/>
  <c r="U1785" i="1" s="1"/>
  <c r="T1786" i="1"/>
  <c r="U1786" i="1" s="1"/>
  <c r="T1787" i="1"/>
  <c r="U1787" i="1" s="1"/>
  <c r="T1788" i="1"/>
  <c r="U1788" i="1" s="1"/>
  <c r="T1789" i="1"/>
  <c r="U1789" i="1" s="1"/>
  <c r="T1790" i="1"/>
  <c r="U1790" i="1" s="1"/>
  <c r="T1791" i="1"/>
  <c r="U1791" i="1" s="1"/>
  <c r="T1792" i="1"/>
  <c r="U1792" i="1" s="1"/>
  <c r="T1793" i="1"/>
  <c r="U1793" i="1" s="1"/>
  <c r="T1794" i="1"/>
  <c r="U1794" i="1" s="1"/>
  <c r="T1795" i="1"/>
  <c r="U1795" i="1" s="1"/>
  <c r="T1796" i="1"/>
  <c r="U1796" i="1" s="1"/>
  <c r="T1797" i="1"/>
  <c r="U1797" i="1" s="1"/>
  <c r="T1798" i="1"/>
  <c r="U1798" i="1" s="1"/>
  <c r="T1799" i="1"/>
  <c r="U1799" i="1" s="1"/>
  <c r="T1800" i="1"/>
  <c r="U1800" i="1" s="1"/>
  <c r="T1801" i="1"/>
  <c r="U1801" i="1" s="1"/>
  <c r="T1802" i="1"/>
  <c r="U1802" i="1" s="1"/>
  <c r="T1803" i="1"/>
  <c r="U1803" i="1" s="1"/>
  <c r="T1804" i="1"/>
  <c r="U1804" i="1" s="1"/>
  <c r="T1805" i="1"/>
  <c r="U1805" i="1" s="1"/>
  <c r="T1806" i="1"/>
  <c r="U1806" i="1" s="1"/>
  <c r="T1807" i="1"/>
  <c r="U1807" i="1" s="1"/>
  <c r="T1808" i="1"/>
  <c r="U1808" i="1" s="1"/>
  <c r="T1809" i="1"/>
  <c r="U1809" i="1" s="1"/>
  <c r="T1810" i="1"/>
  <c r="U1810" i="1" s="1"/>
  <c r="T1811" i="1"/>
  <c r="U1811" i="1" s="1"/>
  <c r="T1812" i="1"/>
  <c r="U1812" i="1" s="1"/>
  <c r="T1813" i="1"/>
  <c r="U1813" i="1" s="1"/>
  <c r="T1814" i="1"/>
  <c r="U1814" i="1" s="1"/>
  <c r="T1815" i="1"/>
  <c r="U1815" i="1" s="1"/>
  <c r="T1816" i="1"/>
  <c r="U1816" i="1" s="1"/>
  <c r="T1817" i="1"/>
  <c r="U1817" i="1" s="1"/>
  <c r="T1818" i="1"/>
  <c r="U1818" i="1" s="1"/>
  <c r="T1819" i="1"/>
  <c r="U1819" i="1" s="1"/>
  <c r="T1820" i="1"/>
  <c r="U1820" i="1" s="1"/>
  <c r="T1821" i="1"/>
  <c r="U1821" i="1" s="1"/>
  <c r="T1822" i="1"/>
  <c r="U1822" i="1" s="1"/>
  <c r="T1823" i="1"/>
  <c r="U1823" i="1" s="1"/>
  <c r="T1824" i="1"/>
  <c r="U1824" i="1" s="1"/>
  <c r="T1825" i="1"/>
  <c r="U1825" i="1" s="1"/>
  <c r="T1826" i="1"/>
  <c r="U1826" i="1" s="1"/>
  <c r="T1827" i="1"/>
  <c r="U1827" i="1" s="1"/>
  <c r="T1828" i="1"/>
  <c r="U1828" i="1" s="1"/>
  <c r="T1829" i="1"/>
  <c r="U1829" i="1" s="1"/>
  <c r="T1830" i="1"/>
  <c r="U1830" i="1" s="1"/>
  <c r="T1831" i="1"/>
  <c r="U1831" i="1" s="1"/>
  <c r="T1832" i="1"/>
  <c r="U1832" i="1" s="1"/>
  <c r="T1833" i="1"/>
  <c r="U1833" i="1" s="1"/>
  <c r="T1834" i="1"/>
  <c r="U1834" i="1" s="1"/>
  <c r="T1835" i="1"/>
  <c r="U1835" i="1" s="1"/>
  <c r="T1836" i="1"/>
  <c r="U1836" i="1" s="1"/>
  <c r="T1837" i="1"/>
  <c r="U1837" i="1" s="1"/>
  <c r="T1838" i="1"/>
  <c r="U1838" i="1" s="1"/>
  <c r="T1839" i="1"/>
  <c r="U1839" i="1" s="1"/>
  <c r="T1840" i="1"/>
  <c r="U1840" i="1" s="1"/>
  <c r="T1841" i="1"/>
  <c r="U1841" i="1" s="1"/>
  <c r="T1842" i="1"/>
  <c r="U1842" i="1" s="1"/>
  <c r="T1843" i="1"/>
  <c r="U1843" i="1" s="1"/>
  <c r="T1844" i="1"/>
  <c r="U1844" i="1" s="1"/>
  <c r="T1845" i="1"/>
  <c r="U1845" i="1" s="1"/>
  <c r="T1846" i="1"/>
  <c r="U1846" i="1" s="1"/>
  <c r="T1847" i="1"/>
  <c r="U1847" i="1" s="1"/>
  <c r="T1848" i="1"/>
  <c r="U1848" i="1" s="1"/>
  <c r="T1849" i="1"/>
  <c r="U1849" i="1" s="1"/>
  <c r="T1850" i="1"/>
  <c r="U1850" i="1" s="1"/>
  <c r="T1851" i="1"/>
  <c r="U1851" i="1" s="1"/>
  <c r="T1852" i="1"/>
  <c r="U1852" i="1" s="1"/>
  <c r="T1853" i="1"/>
  <c r="U1853" i="1" s="1"/>
  <c r="T1854" i="1"/>
  <c r="U1854" i="1" s="1"/>
  <c r="T1855" i="1"/>
  <c r="U1855" i="1" s="1"/>
  <c r="T1856" i="1"/>
  <c r="U1856" i="1" s="1"/>
  <c r="T1857" i="1"/>
  <c r="U1857" i="1" s="1"/>
  <c r="T1858" i="1"/>
  <c r="U1858" i="1" s="1"/>
  <c r="T1859" i="1"/>
  <c r="U1859" i="1" s="1"/>
  <c r="T1860" i="1"/>
  <c r="U1860" i="1" s="1"/>
  <c r="T1861" i="1"/>
  <c r="U1861" i="1" s="1"/>
  <c r="T1862" i="1"/>
  <c r="U1862" i="1" s="1"/>
  <c r="T1863" i="1"/>
  <c r="U1863" i="1" s="1"/>
  <c r="T1864" i="1"/>
  <c r="U1864" i="1" s="1"/>
  <c r="T1865" i="1"/>
  <c r="U1865" i="1" s="1"/>
  <c r="T1866" i="1"/>
  <c r="U1866" i="1" s="1"/>
  <c r="T1867" i="1"/>
  <c r="U1867" i="1" s="1"/>
  <c r="T1868" i="1"/>
  <c r="U1868" i="1" s="1"/>
  <c r="T1869" i="1"/>
  <c r="U1869" i="1" s="1"/>
  <c r="T1870" i="1"/>
  <c r="U1870" i="1" s="1"/>
  <c r="T1871" i="1"/>
  <c r="U1871" i="1" s="1"/>
  <c r="T1872" i="1"/>
  <c r="U1872" i="1" s="1"/>
  <c r="T1873" i="1"/>
  <c r="U1873" i="1" s="1"/>
  <c r="T1874" i="1"/>
  <c r="U1874" i="1" s="1"/>
  <c r="T1875" i="1"/>
  <c r="U1875" i="1" s="1"/>
  <c r="T1876" i="1"/>
  <c r="U1876" i="1" s="1"/>
  <c r="T1877" i="1"/>
  <c r="U1877" i="1" s="1"/>
  <c r="T1878" i="1"/>
  <c r="U1878" i="1" s="1"/>
  <c r="T1879" i="1"/>
  <c r="U1879" i="1" s="1"/>
  <c r="T1880" i="1"/>
  <c r="U1880" i="1" s="1"/>
  <c r="T1881" i="1"/>
  <c r="U1881" i="1" s="1"/>
  <c r="T1882" i="1"/>
  <c r="U1882" i="1" s="1"/>
  <c r="T1883" i="1"/>
  <c r="U1883" i="1" s="1"/>
  <c r="T1884" i="1"/>
  <c r="U1884" i="1" s="1"/>
  <c r="T1885" i="1"/>
  <c r="U1885" i="1" s="1"/>
  <c r="T1886" i="1"/>
  <c r="U1886" i="1" s="1"/>
  <c r="T1887" i="1"/>
  <c r="U1887" i="1" s="1"/>
  <c r="T1888" i="1"/>
  <c r="U1888" i="1" s="1"/>
  <c r="T1889" i="1"/>
  <c r="U1889" i="1" s="1"/>
  <c r="T1890" i="1"/>
  <c r="U1890" i="1" s="1"/>
  <c r="T1891" i="1"/>
  <c r="U1891" i="1" s="1"/>
  <c r="T1892" i="1"/>
  <c r="U1892" i="1" s="1"/>
  <c r="T1902" i="1"/>
  <c r="U1902" i="1" s="1"/>
  <c r="T1903" i="1"/>
  <c r="U1903" i="1" s="1"/>
  <c r="L1752" i="1"/>
  <c r="N1752" i="1"/>
  <c r="Q1752" i="1"/>
  <c r="L1753" i="1"/>
  <c r="N1753" i="1"/>
  <c r="Q1753" i="1"/>
  <c r="L1754" i="1"/>
  <c r="N1754" i="1"/>
  <c r="Q1754" i="1"/>
  <c r="L1755" i="1"/>
  <c r="N1755" i="1"/>
  <c r="Q1755" i="1"/>
  <c r="L1756" i="1"/>
  <c r="N1756" i="1"/>
  <c r="Q1756" i="1"/>
  <c r="L1757" i="1"/>
  <c r="N1757" i="1"/>
  <c r="Q1757" i="1"/>
  <c r="L1758" i="1"/>
  <c r="N1758" i="1"/>
  <c r="Q1758" i="1"/>
  <c r="L1759" i="1"/>
  <c r="N1759" i="1"/>
  <c r="Q1759" i="1"/>
  <c r="L1760" i="1"/>
  <c r="N1760" i="1"/>
  <c r="Q1760" i="1"/>
  <c r="L1761" i="1"/>
  <c r="N1761" i="1"/>
  <c r="Q1761" i="1"/>
  <c r="L1762" i="1"/>
  <c r="N1762" i="1"/>
  <c r="Q1762" i="1"/>
  <c r="L1763" i="1"/>
  <c r="N1763" i="1"/>
  <c r="Q1763" i="1"/>
  <c r="L1764" i="1"/>
  <c r="N1764" i="1"/>
  <c r="Q1764" i="1"/>
  <c r="L1765" i="1"/>
  <c r="N1765" i="1"/>
  <c r="Q1765" i="1"/>
  <c r="L1766" i="1"/>
  <c r="N1766" i="1"/>
  <c r="Q1766" i="1"/>
  <c r="L1767" i="1"/>
  <c r="N1767" i="1"/>
  <c r="Q1767" i="1"/>
  <c r="L1768" i="1"/>
  <c r="N1768" i="1"/>
  <c r="Q1768" i="1"/>
  <c r="L1769" i="1"/>
  <c r="N1769" i="1"/>
  <c r="Q1769" i="1"/>
  <c r="L1770" i="1"/>
  <c r="N1770" i="1"/>
  <c r="Q1770" i="1"/>
  <c r="L1771" i="1"/>
  <c r="N1771" i="1"/>
  <c r="Q1771" i="1"/>
  <c r="L1772" i="1"/>
  <c r="N1772" i="1"/>
  <c r="Q1772" i="1"/>
  <c r="L1773" i="1"/>
  <c r="N1773" i="1"/>
  <c r="Q1773" i="1"/>
  <c r="L1774" i="1"/>
  <c r="N1774" i="1"/>
  <c r="Q1774" i="1"/>
  <c r="L1775" i="1"/>
  <c r="N1775" i="1"/>
  <c r="Q1775" i="1"/>
  <c r="L1776" i="1"/>
  <c r="N1776" i="1"/>
  <c r="Q1776" i="1"/>
  <c r="L1777" i="1"/>
  <c r="N1777" i="1"/>
  <c r="Q1777" i="1"/>
  <c r="L1778" i="1"/>
  <c r="N1778" i="1"/>
  <c r="Q1778" i="1"/>
  <c r="L1779" i="1"/>
  <c r="N1779" i="1"/>
  <c r="Q1779" i="1"/>
  <c r="L1780" i="1"/>
  <c r="N1780" i="1"/>
  <c r="Q1780" i="1"/>
  <c r="L1781" i="1"/>
  <c r="N1781" i="1"/>
  <c r="Q1781" i="1"/>
  <c r="L1782" i="1"/>
  <c r="N1782" i="1"/>
  <c r="Q1782" i="1"/>
  <c r="L1783" i="1"/>
  <c r="N1783" i="1"/>
  <c r="Q1783" i="1"/>
  <c r="L1784" i="1"/>
  <c r="N1784" i="1"/>
  <c r="Q1784" i="1"/>
  <c r="L1785" i="1"/>
  <c r="N1785" i="1"/>
  <c r="Q1785" i="1"/>
  <c r="L1786" i="1"/>
  <c r="N1786" i="1"/>
  <c r="Q1786" i="1"/>
  <c r="L1787" i="1"/>
  <c r="N1787" i="1"/>
  <c r="Q1787" i="1"/>
  <c r="L1788" i="1"/>
  <c r="N1788" i="1"/>
  <c r="Q1788" i="1"/>
  <c r="L1789" i="1"/>
  <c r="N1789" i="1"/>
  <c r="Q1789" i="1"/>
  <c r="L1790" i="1"/>
  <c r="N1790" i="1"/>
  <c r="Q1790" i="1"/>
  <c r="L1791" i="1"/>
  <c r="N1791" i="1"/>
  <c r="Q1791" i="1"/>
  <c r="L1792" i="1"/>
  <c r="N1792" i="1"/>
  <c r="Q1792" i="1"/>
  <c r="L1793" i="1"/>
  <c r="N1793" i="1"/>
  <c r="Q1793" i="1"/>
  <c r="L1794" i="1"/>
  <c r="N1794" i="1"/>
  <c r="Q1794" i="1"/>
  <c r="L1795" i="1"/>
  <c r="N1795" i="1"/>
  <c r="Q1795" i="1"/>
  <c r="L1796" i="1"/>
  <c r="N1796" i="1"/>
  <c r="Q1796" i="1"/>
  <c r="L1797" i="1"/>
  <c r="N1797" i="1"/>
  <c r="Q1797" i="1"/>
  <c r="L1798" i="1"/>
  <c r="N1798" i="1"/>
  <c r="Q1798" i="1"/>
  <c r="L1799" i="1"/>
  <c r="N1799" i="1"/>
  <c r="Q1799" i="1"/>
  <c r="L1800" i="1"/>
  <c r="N1800" i="1"/>
  <c r="Q1800" i="1"/>
  <c r="L1801" i="1"/>
  <c r="N1801" i="1"/>
  <c r="Q1801" i="1"/>
  <c r="L1802" i="1"/>
  <c r="N1802" i="1"/>
  <c r="Q1802" i="1"/>
  <c r="L1803" i="1"/>
  <c r="N1803" i="1"/>
  <c r="Q1803" i="1"/>
  <c r="L1804" i="1"/>
  <c r="N1804" i="1"/>
  <c r="Q1804" i="1"/>
  <c r="L1805" i="1"/>
  <c r="N1805" i="1"/>
  <c r="Q1805" i="1"/>
  <c r="L1806" i="1"/>
  <c r="N1806" i="1"/>
  <c r="Q1806" i="1"/>
  <c r="L1807" i="1"/>
  <c r="N1807" i="1"/>
  <c r="Q1807" i="1"/>
  <c r="L1808" i="1"/>
  <c r="N1808" i="1"/>
  <c r="Q1808" i="1"/>
  <c r="L1809" i="1"/>
  <c r="N1809" i="1"/>
  <c r="Q1809" i="1"/>
  <c r="L1810" i="1"/>
  <c r="N1810" i="1"/>
  <c r="Q1810" i="1"/>
  <c r="L1811" i="1"/>
  <c r="N1811" i="1"/>
  <c r="Q1811" i="1"/>
  <c r="L1812" i="1"/>
  <c r="N1812" i="1"/>
  <c r="Q1812" i="1"/>
  <c r="L1813" i="1"/>
  <c r="N1813" i="1"/>
  <c r="Q1813" i="1"/>
  <c r="L1814" i="1"/>
  <c r="N1814" i="1"/>
  <c r="Q1814" i="1"/>
  <c r="L1815" i="1"/>
  <c r="N1815" i="1"/>
  <c r="Q1815" i="1"/>
  <c r="L1816" i="1"/>
  <c r="N1816" i="1"/>
  <c r="Q1816" i="1"/>
  <c r="L1817" i="1"/>
  <c r="N1817" i="1"/>
  <c r="Q1817" i="1"/>
  <c r="L1818" i="1"/>
  <c r="N1818" i="1"/>
  <c r="Q1818" i="1"/>
  <c r="L1819" i="1"/>
  <c r="N1819" i="1"/>
  <c r="Q1819" i="1"/>
  <c r="L1820" i="1"/>
  <c r="N1820" i="1"/>
  <c r="Q1820" i="1"/>
  <c r="L1821" i="1"/>
  <c r="N1821" i="1"/>
  <c r="Q1821" i="1"/>
  <c r="L1822" i="1"/>
  <c r="N1822" i="1"/>
  <c r="Q1822" i="1"/>
  <c r="L1823" i="1"/>
  <c r="N1823" i="1"/>
  <c r="Q1823" i="1"/>
  <c r="L1824" i="1"/>
  <c r="N1824" i="1"/>
  <c r="Q1824" i="1"/>
  <c r="L1825" i="1"/>
  <c r="N1825" i="1"/>
  <c r="Q1825" i="1"/>
  <c r="L1826" i="1"/>
  <c r="N1826" i="1"/>
  <c r="Q1826" i="1"/>
  <c r="L1827" i="1"/>
  <c r="N1827" i="1"/>
  <c r="Q1827" i="1"/>
  <c r="L1828" i="1"/>
  <c r="N1828" i="1"/>
  <c r="Q1828" i="1"/>
  <c r="L1829" i="1"/>
  <c r="N1829" i="1"/>
  <c r="Q1829" i="1"/>
  <c r="L1830" i="1"/>
  <c r="N1830" i="1"/>
  <c r="Q1830" i="1"/>
  <c r="L1831" i="1"/>
  <c r="N1831" i="1"/>
  <c r="Q1831" i="1"/>
  <c r="L1832" i="1"/>
  <c r="N1832" i="1"/>
  <c r="Q1832" i="1"/>
  <c r="L1833" i="1"/>
  <c r="N1833" i="1"/>
  <c r="Q1833" i="1"/>
  <c r="L1834" i="1"/>
  <c r="N1834" i="1"/>
  <c r="Q1834" i="1"/>
  <c r="L1835" i="1"/>
  <c r="N1835" i="1"/>
  <c r="Q1835" i="1"/>
  <c r="L1836" i="1"/>
  <c r="N1836" i="1"/>
  <c r="Q1836" i="1"/>
  <c r="L1837" i="1"/>
  <c r="N1837" i="1"/>
  <c r="Q1837" i="1"/>
  <c r="L1838" i="1"/>
  <c r="N1838" i="1"/>
  <c r="Q1838" i="1"/>
  <c r="L1839" i="1"/>
  <c r="N1839" i="1"/>
  <c r="Q1839" i="1"/>
  <c r="L1840" i="1"/>
  <c r="N1840" i="1"/>
  <c r="Q1840" i="1"/>
  <c r="L1841" i="1"/>
  <c r="N1841" i="1"/>
  <c r="Q1841" i="1"/>
  <c r="L1842" i="1"/>
  <c r="N1842" i="1"/>
  <c r="Q1842" i="1"/>
  <c r="L1843" i="1"/>
  <c r="N1843" i="1"/>
  <c r="Q1843" i="1"/>
  <c r="L1844" i="1"/>
  <c r="N1844" i="1"/>
  <c r="Q1844" i="1"/>
  <c r="L1845" i="1"/>
  <c r="N1845" i="1"/>
  <c r="Q1845" i="1"/>
  <c r="L1846" i="1"/>
  <c r="N1846" i="1"/>
  <c r="Q1846" i="1"/>
  <c r="L1847" i="1"/>
  <c r="N1847" i="1"/>
  <c r="Q1847" i="1"/>
  <c r="L1848" i="1"/>
  <c r="N1848" i="1"/>
  <c r="Q1848" i="1"/>
  <c r="L1849" i="1"/>
  <c r="N1849" i="1"/>
  <c r="Q1849" i="1"/>
  <c r="L1850" i="1"/>
  <c r="N1850" i="1"/>
  <c r="Q1850" i="1"/>
  <c r="L1851" i="1"/>
  <c r="N1851" i="1"/>
  <c r="Q1851" i="1"/>
  <c r="L1852" i="1"/>
  <c r="N1852" i="1"/>
  <c r="Q1852" i="1"/>
  <c r="L1853" i="1"/>
  <c r="N1853" i="1"/>
  <c r="Q1853" i="1"/>
  <c r="L1854" i="1"/>
  <c r="N1854" i="1"/>
  <c r="Q1854" i="1"/>
  <c r="L1855" i="1"/>
  <c r="N1855" i="1"/>
  <c r="Q1855" i="1"/>
  <c r="L1856" i="1"/>
  <c r="N1856" i="1"/>
  <c r="Q1856" i="1"/>
  <c r="L1857" i="1"/>
  <c r="N1857" i="1"/>
  <c r="Q1857" i="1"/>
  <c r="L1858" i="1"/>
  <c r="N1858" i="1"/>
  <c r="Q1858" i="1"/>
  <c r="L1859" i="1"/>
  <c r="N1859" i="1"/>
  <c r="Q1859" i="1"/>
  <c r="L1860" i="1"/>
  <c r="N1860" i="1"/>
  <c r="Q1860" i="1"/>
  <c r="L1861" i="1"/>
  <c r="N1861" i="1"/>
  <c r="Q1861" i="1"/>
  <c r="L1862" i="1"/>
  <c r="N1862" i="1"/>
  <c r="Q1862" i="1"/>
  <c r="L1863" i="1"/>
  <c r="N1863" i="1"/>
  <c r="Q1863" i="1"/>
  <c r="L1864" i="1"/>
  <c r="N1864" i="1"/>
  <c r="Q1864" i="1"/>
  <c r="L1865" i="1"/>
  <c r="N1865" i="1"/>
  <c r="Q1865" i="1"/>
  <c r="L1866" i="1"/>
  <c r="N1866" i="1"/>
  <c r="Q1866" i="1"/>
  <c r="L1867" i="1"/>
  <c r="N1867" i="1"/>
  <c r="Q1867" i="1"/>
  <c r="L1868" i="1"/>
  <c r="N1868" i="1"/>
  <c r="Q1868" i="1"/>
  <c r="L1869" i="1"/>
  <c r="N1869" i="1"/>
  <c r="Q1869" i="1"/>
  <c r="L1870" i="1"/>
  <c r="N1870" i="1"/>
  <c r="Q1870" i="1"/>
  <c r="L1871" i="1"/>
  <c r="N1871" i="1"/>
  <c r="Q1871" i="1"/>
  <c r="L1872" i="1"/>
  <c r="N1872" i="1"/>
  <c r="Q1872" i="1"/>
  <c r="L1873" i="1"/>
  <c r="N1873" i="1"/>
  <c r="Q1873" i="1"/>
  <c r="L1874" i="1"/>
  <c r="N1874" i="1"/>
  <c r="Q1874" i="1"/>
  <c r="L1875" i="1"/>
  <c r="N1875" i="1"/>
  <c r="Q1875" i="1"/>
  <c r="L1876" i="1"/>
  <c r="N1876" i="1"/>
  <c r="Q1876" i="1"/>
  <c r="L1877" i="1"/>
  <c r="N1877" i="1"/>
  <c r="Q1877" i="1"/>
  <c r="L1878" i="1"/>
  <c r="N1878" i="1"/>
  <c r="Q1878" i="1"/>
  <c r="L1879" i="1"/>
  <c r="N1879" i="1"/>
  <c r="Q1879" i="1"/>
  <c r="L1880" i="1"/>
  <c r="N1880" i="1"/>
  <c r="Q1880" i="1"/>
  <c r="L1881" i="1"/>
  <c r="N1881" i="1"/>
  <c r="Q1881" i="1"/>
  <c r="L1882" i="1"/>
  <c r="N1882" i="1"/>
  <c r="Q1882" i="1"/>
  <c r="L1883" i="1"/>
  <c r="N1883" i="1"/>
  <c r="Q1883" i="1"/>
  <c r="L1884" i="1"/>
  <c r="N1884" i="1"/>
  <c r="Q1884" i="1"/>
  <c r="L1885" i="1"/>
  <c r="N1885" i="1"/>
  <c r="Q1885" i="1"/>
  <c r="L1886" i="1"/>
  <c r="N1886" i="1"/>
  <c r="Q1886" i="1"/>
  <c r="L1887" i="1"/>
  <c r="N1887" i="1"/>
  <c r="Q1887" i="1"/>
  <c r="L1888" i="1"/>
  <c r="N1888" i="1"/>
  <c r="Q1888" i="1"/>
  <c r="L1889" i="1"/>
  <c r="N1889" i="1"/>
  <c r="Q1889" i="1"/>
  <c r="L1890" i="1"/>
  <c r="N1890" i="1"/>
  <c r="Q1890" i="1"/>
  <c r="L1891" i="1"/>
  <c r="N1891" i="1"/>
  <c r="Q1891" i="1"/>
  <c r="L1892" i="1"/>
  <c r="N1892" i="1"/>
  <c r="Q1892" i="1"/>
  <c r="L1893" i="1"/>
  <c r="N1893" i="1"/>
  <c r="Q1893" i="1"/>
  <c r="L1894" i="1"/>
  <c r="N1894" i="1"/>
  <c r="Q1894" i="1"/>
  <c r="L1895" i="1"/>
  <c r="N1895" i="1"/>
  <c r="Q1895" i="1"/>
  <c r="L1896" i="1"/>
  <c r="N1896" i="1"/>
  <c r="Q1896" i="1"/>
  <c r="L1897" i="1"/>
  <c r="N1897" i="1"/>
  <c r="Q1897" i="1"/>
  <c r="L1898" i="1"/>
  <c r="N1898" i="1"/>
  <c r="Q1898" i="1"/>
  <c r="L1899" i="1"/>
  <c r="N1899" i="1"/>
  <c r="Q1899" i="1"/>
  <c r="L1900" i="1"/>
  <c r="N1900" i="1"/>
  <c r="Q1900" i="1"/>
  <c r="L1901" i="1"/>
  <c r="N1901" i="1"/>
  <c r="Q1901" i="1"/>
  <c r="L1902" i="1"/>
  <c r="N1902" i="1"/>
  <c r="Q1902" i="1"/>
  <c r="L1903" i="1"/>
  <c r="N1903" i="1"/>
  <c r="Q1903" i="1"/>
  <c r="T1711" i="1" l="1"/>
  <c r="T1611" i="1" l="1"/>
  <c r="U1611" i="1" s="1"/>
  <c r="T1612" i="1"/>
  <c r="U1612" i="1" s="1"/>
  <c r="T1613" i="1"/>
  <c r="U1613" i="1" s="1"/>
  <c r="T1614" i="1"/>
  <c r="U1614" i="1" s="1"/>
  <c r="T1615" i="1"/>
  <c r="U1615" i="1" s="1"/>
  <c r="T1616" i="1"/>
  <c r="U1616" i="1" s="1"/>
  <c r="T1617" i="1"/>
  <c r="U1617" i="1" s="1"/>
  <c r="T1618" i="1"/>
  <c r="U1618" i="1" s="1"/>
  <c r="T1619" i="1"/>
  <c r="U1619" i="1" s="1"/>
  <c r="T1620" i="1"/>
  <c r="U1620" i="1" s="1"/>
  <c r="T1621" i="1"/>
  <c r="U1621" i="1" s="1"/>
  <c r="T1622" i="1"/>
  <c r="U1622" i="1" s="1"/>
  <c r="T1623" i="1"/>
  <c r="U1623" i="1" s="1"/>
  <c r="T1624" i="1"/>
  <c r="U1624" i="1" s="1"/>
  <c r="T1625" i="1"/>
  <c r="U1625" i="1" s="1"/>
  <c r="T1626" i="1"/>
  <c r="U1626" i="1" s="1"/>
  <c r="T1627" i="1"/>
  <c r="U1627" i="1" s="1"/>
  <c r="T1628" i="1"/>
  <c r="U1628" i="1" s="1"/>
  <c r="T1629" i="1"/>
  <c r="U1629" i="1" s="1"/>
  <c r="T1630" i="1"/>
  <c r="U1630" i="1" s="1"/>
  <c r="T1631" i="1"/>
  <c r="U1631" i="1" s="1"/>
  <c r="T1632" i="1"/>
  <c r="U1632" i="1" s="1"/>
  <c r="T1633" i="1"/>
  <c r="U1633" i="1" s="1"/>
  <c r="T1634" i="1"/>
  <c r="U1634" i="1" s="1"/>
  <c r="T1635" i="1"/>
  <c r="U1635" i="1" s="1"/>
  <c r="T1636" i="1"/>
  <c r="U1636" i="1" s="1"/>
  <c r="T1637" i="1"/>
  <c r="U1637" i="1" s="1"/>
  <c r="T1638" i="1"/>
  <c r="U1638" i="1" s="1"/>
  <c r="T1639" i="1"/>
  <c r="U1639" i="1" s="1"/>
  <c r="T1640" i="1"/>
  <c r="U1640" i="1" s="1"/>
  <c r="T1641" i="1"/>
  <c r="U1641" i="1" s="1"/>
  <c r="T1642" i="1"/>
  <c r="U1642" i="1" s="1"/>
  <c r="T1643" i="1"/>
  <c r="U1643" i="1" s="1"/>
  <c r="T1644" i="1"/>
  <c r="U1644" i="1" s="1"/>
  <c r="T1645" i="1"/>
  <c r="U1645" i="1" s="1"/>
  <c r="T1646" i="1"/>
  <c r="U1646" i="1" s="1"/>
  <c r="T1647" i="1"/>
  <c r="U1647" i="1" s="1"/>
  <c r="T1648" i="1"/>
  <c r="U1648" i="1" s="1"/>
  <c r="T1649" i="1"/>
  <c r="U1649" i="1" s="1"/>
  <c r="T1650" i="1"/>
  <c r="U1650" i="1" s="1"/>
  <c r="T1651" i="1"/>
  <c r="U1651" i="1" s="1"/>
  <c r="T1652" i="1"/>
  <c r="U1652" i="1" s="1"/>
  <c r="T1653" i="1"/>
  <c r="U1653" i="1" s="1"/>
  <c r="T1654" i="1"/>
  <c r="U1654" i="1" s="1"/>
  <c r="T1655" i="1"/>
  <c r="U1655" i="1" s="1"/>
  <c r="T1656" i="1"/>
  <c r="U1656" i="1" s="1"/>
  <c r="T1657" i="1"/>
  <c r="U1657" i="1" s="1"/>
  <c r="T1658" i="1"/>
  <c r="U1658" i="1" s="1"/>
  <c r="T1659" i="1"/>
  <c r="U1659" i="1" s="1"/>
  <c r="T1660" i="1"/>
  <c r="U1660" i="1" s="1"/>
  <c r="T1661" i="1"/>
  <c r="U1661" i="1" s="1"/>
  <c r="T1662" i="1"/>
  <c r="U1662" i="1" s="1"/>
  <c r="T1663" i="1"/>
  <c r="U1663" i="1" s="1"/>
  <c r="T1664" i="1"/>
  <c r="U1664" i="1" s="1"/>
  <c r="T1665" i="1"/>
  <c r="U1665" i="1" s="1"/>
  <c r="T1666" i="1"/>
  <c r="U1666" i="1" s="1"/>
  <c r="T1667" i="1"/>
  <c r="U1667" i="1" s="1"/>
  <c r="T1668" i="1"/>
  <c r="U1668" i="1" s="1"/>
  <c r="T1669" i="1"/>
  <c r="U1669" i="1" s="1"/>
  <c r="T1670" i="1"/>
  <c r="U1670" i="1" s="1"/>
  <c r="T1671" i="1"/>
  <c r="U1671" i="1" s="1"/>
  <c r="T1672" i="1"/>
  <c r="U1672" i="1" s="1"/>
  <c r="T1673" i="1"/>
  <c r="U1673" i="1" s="1"/>
  <c r="T1674" i="1"/>
  <c r="U1674" i="1" s="1"/>
  <c r="T1675" i="1"/>
  <c r="U1675" i="1" s="1"/>
  <c r="T1676" i="1"/>
  <c r="U1676" i="1" s="1"/>
  <c r="T1677" i="1"/>
  <c r="U1677" i="1" s="1"/>
  <c r="T1678" i="1"/>
  <c r="U1678" i="1" s="1"/>
  <c r="T1679" i="1"/>
  <c r="U1679" i="1" s="1"/>
  <c r="T1680" i="1"/>
  <c r="U1680" i="1" s="1"/>
  <c r="T1681" i="1"/>
  <c r="U1681" i="1" s="1"/>
  <c r="T1682" i="1"/>
  <c r="U1682" i="1" s="1"/>
  <c r="T1683" i="1"/>
  <c r="U1683" i="1" s="1"/>
  <c r="T1684" i="1"/>
  <c r="U1684" i="1" s="1"/>
  <c r="T1685" i="1"/>
  <c r="U1685" i="1" s="1"/>
  <c r="T1686" i="1"/>
  <c r="U1686" i="1" s="1"/>
  <c r="T1687" i="1"/>
  <c r="U1687" i="1" s="1"/>
  <c r="T1688" i="1"/>
  <c r="U1688" i="1" s="1"/>
  <c r="T1689" i="1"/>
  <c r="U1689" i="1" s="1"/>
  <c r="T1690" i="1"/>
  <c r="U1690" i="1" s="1"/>
  <c r="T1691" i="1"/>
  <c r="U1691" i="1" s="1"/>
  <c r="T1692" i="1"/>
  <c r="U1692" i="1" s="1"/>
  <c r="T1693" i="1"/>
  <c r="U1693" i="1" s="1"/>
  <c r="T1694" i="1"/>
  <c r="U1694" i="1" s="1"/>
  <c r="T1695" i="1"/>
  <c r="U1695" i="1" s="1"/>
  <c r="T1696" i="1"/>
  <c r="U1696" i="1" s="1"/>
  <c r="T1697" i="1"/>
  <c r="U1697" i="1" s="1"/>
  <c r="T1698" i="1"/>
  <c r="U1698" i="1" s="1"/>
  <c r="T1699" i="1"/>
  <c r="U1699" i="1" s="1"/>
  <c r="T1700" i="1"/>
  <c r="U1700" i="1" s="1"/>
  <c r="T1701" i="1"/>
  <c r="U1701" i="1" s="1"/>
  <c r="T1702" i="1"/>
  <c r="U1702" i="1" s="1"/>
  <c r="T1703" i="1"/>
  <c r="U1703" i="1" s="1"/>
  <c r="T1704" i="1"/>
  <c r="U1704" i="1" s="1"/>
  <c r="T1705" i="1"/>
  <c r="U1705" i="1" s="1"/>
  <c r="T1706" i="1"/>
  <c r="U1706" i="1" s="1"/>
  <c r="T1707" i="1"/>
  <c r="U1707" i="1" s="1"/>
  <c r="T1708" i="1"/>
  <c r="U1708" i="1" s="1"/>
  <c r="T1709" i="1"/>
  <c r="U1709" i="1" s="1"/>
  <c r="T1710" i="1"/>
  <c r="U1710" i="1" s="1"/>
  <c r="U1711" i="1"/>
  <c r="T1712" i="1"/>
  <c r="U1712" i="1" s="1"/>
  <c r="T1713" i="1"/>
  <c r="U1713" i="1" s="1"/>
  <c r="T1714" i="1"/>
  <c r="U1714" i="1" s="1"/>
  <c r="T1715" i="1"/>
  <c r="U1715" i="1" s="1"/>
  <c r="T1716" i="1"/>
  <c r="U1716" i="1" s="1"/>
  <c r="U1717" i="1"/>
  <c r="T1718" i="1"/>
  <c r="U1718" i="1" s="1"/>
  <c r="U1719" i="1"/>
  <c r="U1720" i="1"/>
  <c r="T1721" i="1"/>
  <c r="U1721" i="1" s="1"/>
  <c r="T1722" i="1"/>
  <c r="U1722" i="1" s="1"/>
  <c r="T1723" i="1"/>
  <c r="U1723" i="1" s="1"/>
  <c r="T1724" i="1"/>
  <c r="U1724" i="1" s="1"/>
  <c r="T1725" i="1"/>
  <c r="U1725" i="1" s="1"/>
  <c r="T1726" i="1"/>
  <c r="U1726" i="1" s="1"/>
  <c r="T1727" i="1"/>
  <c r="U1727" i="1" s="1"/>
  <c r="T1728" i="1"/>
  <c r="U1728" i="1" s="1"/>
  <c r="T1729" i="1"/>
  <c r="U1729" i="1" s="1"/>
  <c r="T1730" i="1"/>
  <c r="U1730" i="1" s="1"/>
  <c r="T1731" i="1"/>
  <c r="U1731" i="1" s="1"/>
  <c r="T1732" i="1"/>
  <c r="U1732" i="1" s="1"/>
  <c r="T1733" i="1"/>
  <c r="U1733" i="1" s="1"/>
  <c r="T1734" i="1"/>
  <c r="U1734" i="1" s="1"/>
  <c r="T1735" i="1"/>
  <c r="U1735" i="1" s="1"/>
  <c r="T1736" i="1"/>
  <c r="U1736" i="1" s="1"/>
  <c r="T1737" i="1"/>
  <c r="U1737" i="1" s="1"/>
  <c r="T1738" i="1"/>
  <c r="U1738" i="1" s="1"/>
  <c r="T1739" i="1"/>
  <c r="U1739" i="1" s="1"/>
  <c r="T1740" i="1"/>
  <c r="U1740" i="1" s="1"/>
  <c r="T1741" i="1"/>
  <c r="U1741" i="1" s="1"/>
  <c r="T1742" i="1"/>
  <c r="U1742" i="1" s="1"/>
  <c r="T1743" i="1"/>
  <c r="U1743" i="1" s="1"/>
  <c r="T1744" i="1"/>
  <c r="U1744" i="1" s="1"/>
  <c r="T1745" i="1"/>
  <c r="U1745" i="1" s="1"/>
  <c r="T1746" i="1"/>
  <c r="U1746" i="1" s="1"/>
  <c r="T1747" i="1"/>
  <c r="U1747" i="1" s="1"/>
  <c r="T1748" i="1"/>
  <c r="U1748" i="1" s="1"/>
  <c r="T1749" i="1"/>
  <c r="U1749" i="1" s="1"/>
  <c r="T1750" i="1"/>
  <c r="U1750" i="1" s="1"/>
  <c r="T1751" i="1"/>
  <c r="U1751" i="1" s="1"/>
  <c r="Q1751" i="1"/>
  <c r="Q1750" i="1"/>
  <c r="Q1749" i="1"/>
  <c r="Q1748" i="1"/>
  <c r="Q1747" i="1"/>
  <c r="Q1746" i="1"/>
  <c r="Q1745" i="1"/>
  <c r="Q1744" i="1"/>
  <c r="Q1743" i="1"/>
  <c r="Q1742" i="1"/>
  <c r="Q1741" i="1"/>
  <c r="Q1740" i="1"/>
  <c r="Q1739" i="1"/>
  <c r="Q1738" i="1"/>
  <c r="Q1737" i="1"/>
  <c r="Q1736" i="1"/>
  <c r="Q1735" i="1"/>
  <c r="Q1734" i="1"/>
  <c r="Q1733" i="1"/>
  <c r="Q1732" i="1"/>
  <c r="Q1731" i="1"/>
  <c r="Q1730" i="1"/>
  <c r="Q1729" i="1"/>
  <c r="Q1728" i="1"/>
  <c r="Q1727" i="1"/>
  <c r="Q1726" i="1"/>
  <c r="Q1725" i="1"/>
  <c r="Q1724" i="1"/>
  <c r="Q1723" i="1"/>
  <c r="Q1722" i="1"/>
  <c r="Q1721" i="1"/>
  <c r="Q1720" i="1"/>
  <c r="Q1719" i="1"/>
  <c r="Q1718" i="1"/>
  <c r="Q1717" i="1"/>
  <c r="Q1716" i="1"/>
  <c r="Q1715" i="1"/>
  <c r="Q1714" i="1"/>
  <c r="Q1713" i="1"/>
  <c r="Q1712" i="1"/>
  <c r="Q1711" i="1"/>
  <c r="Q1710" i="1"/>
  <c r="Q1709" i="1"/>
  <c r="Q1708" i="1"/>
  <c r="Q1707" i="1"/>
  <c r="Q1706" i="1"/>
  <c r="Q1705" i="1"/>
  <c r="Q1704" i="1"/>
  <c r="Q1703" i="1"/>
  <c r="Q1702" i="1"/>
  <c r="Q1701" i="1"/>
  <c r="Q1700" i="1"/>
  <c r="Q1699" i="1"/>
  <c r="Q1698" i="1"/>
  <c r="Q1697" i="1"/>
  <c r="Q1696" i="1"/>
  <c r="Q1695" i="1"/>
  <c r="Q1694" i="1"/>
  <c r="Q1693" i="1"/>
  <c r="Q1692" i="1"/>
  <c r="Q1691" i="1"/>
  <c r="Q1690" i="1"/>
  <c r="Q1689" i="1"/>
  <c r="Q1688" i="1"/>
  <c r="Q1687" i="1"/>
  <c r="Q1686" i="1"/>
  <c r="Q1685" i="1"/>
  <c r="Q1684" i="1"/>
  <c r="Q1683" i="1"/>
  <c r="Q1682" i="1"/>
  <c r="Q1681" i="1"/>
  <c r="Q1680" i="1"/>
  <c r="Q1679" i="1"/>
  <c r="Q1678" i="1"/>
  <c r="Q1677" i="1"/>
  <c r="Q1676" i="1"/>
  <c r="Q1675" i="1"/>
  <c r="Q1674" i="1"/>
  <c r="Q1673" i="1"/>
  <c r="Q1672" i="1"/>
  <c r="Q1671" i="1"/>
  <c r="Q1670" i="1"/>
  <c r="Q1669" i="1"/>
  <c r="Q1668" i="1"/>
  <c r="Q1667" i="1"/>
  <c r="Q1666" i="1"/>
  <c r="Q1665" i="1"/>
  <c r="Q1664" i="1"/>
  <c r="Q1663" i="1"/>
  <c r="Q1662" i="1"/>
  <c r="Q1661" i="1"/>
  <c r="Q1660" i="1"/>
  <c r="Q1659" i="1"/>
  <c r="Q1658" i="1"/>
  <c r="Q1657" i="1"/>
  <c r="Q1656" i="1"/>
  <c r="Q1655" i="1"/>
  <c r="Q1654" i="1"/>
  <c r="Q1653" i="1"/>
  <c r="Q1652" i="1"/>
  <c r="Q1651" i="1"/>
  <c r="Q1650" i="1"/>
  <c r="Q1649" i="1"/>
  <c r="Q1648" i="1"/>
  <c r="Q1647" i="1"/>
  <c r="Q1646" i="1"/>
  <c r="Q1645" i="1"/>
  <c r="Q1644" i="1"/>
  <c r="Q1643" i="1"/>
  <c r="Q1642" i="1"/>
  <c r="Q1641" i="1"/>
  <c r="Q1640" i="1"/>
  <c r="Q1639" i="1"/>
  <c r="Q1638" i="1"/>
  <c r="Q1637" i="1"/>
  <c r="Q1636" i="1"/>
  <c r="Q1635" i="1"/>
  <c r="Q1634" i="1"/>
  <c r="Q1633" i="1"/>
  <c r="Q1632" i="1"/>
  <c r="Q1631" i="1"/>
  <c r="Q1630" i="1"/>
  <c r="Q1629" i="1"/>
  <c r="Q1628" i="1"/>
  <c r="Q1627" i="1"/>
  <c r="Q1626" i="1"/>
  <c r="Q1625" i="1"/>
  <c r="Q1624" i="1"/>
  <c r="Q1623" i="1"/>
  <c r="Q1622" i="1"/>
  <c r="Q1621" i="1"/>
  <c r="Q1620" i="1"/>
  <c r="Q1619" i="1"/>
  <c r="Q1618" i="1"/>
  <c r="Q1617" i="1"/>
  <c r="Q1616" i="1"/>
  <c r="Q1615" i="1"/>
  <c r="Q1614" i="1"/>
  <c r="Q1613" i="1"/>
  <c r="Q1612" i="1"/>
  <c r="Q1611" i="1"/>
  <c r="N1751" i="1"/>
  <c r="N1750" i="1"/>
  <c r="N1749" i="1"/>
  <c r="N1748" i="1"/>
  <c r="N1747" i="1"/>
  <c r="N1746" i="1"/>
  <c r="N1745" i="1"/>
  <c r="N1744" i="1"/>
  <c r="N1743" i="1"/>
  <c r="N1742" i="1"/>
  <c r="N1741" i="1"/>
  <c r="N1740" i="1"/>
  <c r="N1739" i="1"/>
  <c r="N1738" i="1"/>
  <c r="N1737" i="1"/>
  <c r="N1736" i="1"/>
  <c r="N1735" i="1"/>
  <c r="N1734" i="1"/>
  <c r="N1733" i="1"/>
  <c r="N1732" i="1"/>
  <c r="N1731" i="1"/>
  <c r="N1730" i="1"/>
  <c r="N1729" i="1"/>
  <c r="N1728" i="1"/>
  <c r="N1727" i="1"/>
  <c r="N1726" i="1"/>
  <c r="N1725" i="1"/>
  <c r="N1724" i="1"/>
  <c r="N1723" i="1"/>
  <c r="N1722" i="1"/>
  <c r="N1721" i="1"/>
  <c r="N1720" i="1"/>
  <c r="N1719" i="1"/>
  <c r="N1718" i="1"/>
  <c r="N1717" i="1"/>
  <c r="N1716" i="1"/>
  <c r="N1715" i="1"/>
  <c r="N1714" i="1"/>
  <c r="N1713" i="1"/>
  <c r="N1712" i="1"/>
  <c r="N1711" i="1"/>
  <c r="N1710" i="1"/>
  <c r="N1709" i="1"/>
  <c r="N1708" i="1"/>
  <c r="N1707" i="1"/>
  <c r="N1706" i="1"/>
  <c r="N1705" i="1"/>
  <c r="N1704" i="1"/>
  <c r="N1703" i="1"/>
  <c r="N1702" i="1"/>
  <c r="N1701" i="1"/>
  <c r="N1700" i="1"/>
  <c r="N1699" i="1"/>
  <c r="N1698" i="1"/>
  <c r="N1697" i="1"/>
  <c r="N1696" i="1"/>
  <c r="N1695" i="1"/>
  <c r="N1694" i="1"/>
  <c r="N1693" i="1"/>
  <c r="N1692" i="1"/>
  <c r="N1691" i="1"/>
  <c r="N1690" i="1"/>
  <c r="N1689" i="1"/>
  <c r="N1688" i="1"/>
  <c r="N1687" i="1"/>
  <c r="N1686" i="1"/>
  <c r="N1685" i="1"/>
  <c r="N1684" i="1"/>
  <c r="N1683" i="1"/>
  <c r="N1682" i="1"/>
  <c r="N1681" i="1"/>
  <c r="N1680" i="1"/>
  <c r="N1679" i="1"/>
  <c r="N1678" i="1"/>
  <c r="N1677" i="1"/>
  <c r="N1676" i="1"/>
  <c r="N1675" i="1"/>
  <c r="N1674" i="1"/>
  <c r="N1673" i="1"/>
  <c r="N1672" i="1"/>
  <c r="N1671" i="1"/>
  <c r="N1670" i="1"/>
  <c r="N1669" i="1"/>
  <c r="N1668" i="1"/>
  <c r="N1667" i="1"/>
  <c r="N1666" i="1"/>
  <c r="N1665" i="1"/>
  <c r="N1664" i="1"/>
  <c r="N1663" i="1"/>
  <c r="N1662" i="1"/>
  <c r="N1661" i="1"/>
  <c r="N1660" i="1"/>
  <c r="N1659" i="1"/>
  <c r="N1658" i="1"/>
  <c r="N1657" i="1"/>
  <c r="N1656" i="1"/>
  <c r="N1655" i="1"/>
  <c r="N1654" i="1"/>
  <c r="N1653" i="1"/>
  <c r="N1652" i="1"/>
  <c r="N1651" i="1"/>
  <c r="N1650" i="1"/>
  <c r="N1649" i="1"/>
  <c r="N1648" i="1"/>
  <c r="N1647" i="1"/>
  <c r="N1646" i="1"/>
  <c r="N1645" i="1"/>
  <c r="N1644" i="1"/>
  <c r="N1643" i="1"/>
  <c r="N1642" i="1"/>
  <c r="N1641" i="1"/>
  <c r="N1640" i="1"/>
  <c r="N1639" i="1"/>
  <c r="N1638" i="1"/>
  <c r="N1637" i="1"/>
  <c r="N1636" i="1"/>
  <c r="N1635" i="1"/>
  <c r="N1634" i="1"/>
  <c r="N1633" i="1"/>
  <c r="N1632" i="1"/>
  <c r="N1631" i="1"/>
  <c r="N1630" i="1"/>
  <c r="N1629" i="1"/>
  <c r="N1628" i="1"/>
  <c r="N1627" i="1"/>
  <c r="N1626" i="1"/>
  <c r="N1625" i="1"/>
  <c r="N1624" i="1"/>
  <c r="N1623" i="1"/>
  <c r="N1622" i="1"/>
  <c r="N1621" i="1"/>
  <c r="N1620" i="1"/>
  <c r="N1619" i="1"/>
  <c r="N1618" i="1"/>
  <c r="N1617" i="1"/>
  <c r="N1616" i="1"/>
  <c r="N1615" i="1"/>
  <c r="N1614" i="1"/>
  <c r="N1613" i="1"/>
  <c r="N1612" i="1"/>
  <c r="N1611" i="1"/>
  <c r="L1751" i="1"/>
  <c r="L1750" i="1"/>
  <c r="L1749" i="1"/>
  <c r="L1748" i="1"/>
  <c r="L1747" i="1"/>
  <c r="L1746" i="1"/>
  <c r="L1745" i="1"/>
  <c r="L1744" i="1"/>
  <c r="L1743" i="1"/>
  <c r="L1742" i="1"/>
  <c r="L1741" i="1"/>
  <c r="L1740" i="1"/>
  <c r="L1739" i="1"/>
  <c r="L1738" i="1"/>
  <c r="L1737" i="1"/>
  <c r="L1736" i="1"/>
  <c r="L1735" i="1"/>
  <c r="L1734" i="1"/>
  <c r="L1733" i="1"/>
  <c r="L1732" i="1"/>
  <c r="L1731" i="1"/>
  <c r="L1730" i="1"/>
  <c r="L1729" i="1"/>
  <c r="L1728" i="1"/>
  <c r="L1727" i="1"/>
  <c r="L1726" i="1"/>
  <c r="L1725" i="1"/>
  <c r="L1724" i="1"/>
  <c r="L1723" i="1"/>
  <c r="L1722" i="1"/>
  <c r="L1721" i="1"/>
  <c r="L1720" i="1"/>
  <c r="L1719" i="1"/>
  <c r="L1718" i="1"/>
  <c r="L1717" i="1"/>
  <c r="L1716" i="1"/>
  <c r="L1715" i="1"/>
  <c r="L1714" i="1"/>
  <c r="L1713" i="1"/>
  <c r="L1712" i="1"/>
  <c r="L1711" i="1"/>
  <c r="L1710" i="1"/>
  <c r="L1709" i="1"/>
  <c r="L1708" i="1"/>
  <c r="L1707" i="1"/>
  <c r="L1706" i="1"/>
  <c r="L1705" i="1"/>
  <c r="L1704" i="1"/>
  <c r="L1703" i="1"/>
  <c r="L1702" i="1"/>
  <c r="L1701" i="1"/>
  <c r="L1700" i="1"/>
  <c r="L1699" i="1"/>
  <c r="L1698" i="1"/>
  <c r="L1697" i="1"/>
  <c r="L1696" i="1"/>
  <c r="L1695" i="1"/>
  <c r="L1694" i="1"/>
  <c r="L1693" i="1"/>
  <c r="L1692" i="1"/>
  <c r="L1691" i="1"/>
  <c r="L1690" i="1"/>
  <c r="L1689" i="1"/>
  <c r="L1688" i="1"/>
  <c r="L1687" i="1"/>
  <c r="L1686" i="1"/>
  <c r="L1685" i="1"/>
  <c r="L1684" i="1"/>
  <c r="L1683" i="1"/>
  <c r="L1682" i="1"/>
  <c r="L1681" i="1"/>
  <c r="L1680" i="1"/>
  <c r="L1679" i="1"/>
  <c r="L1678" i="1"/>
  <c r="L1677" i="1"/>
  <c r="L1676" i="1"/>
  <c r="L1675" i="1"/>
  <c r="L1674" i="1"/>
  <c r="L1673" i="1"/>
  <c r="L1672" i="1"/>
  <c r="L1671" i="1"/>
  <c r="L1670" i="1"/>
  <c r="L1669" i="1"/>
  <c r="L1668" i="1"/>
  <c r="L1667" i="1"/>
  <c r="L1666" i="1"/>
  <c r="L1665" i="1"/>
  <c r="L1664" i="1"/>
  <c r="L1663" i="1"/>
  <c r="L1662" i="1"/>
  <c r="L1661" i="1"/>
  <c r="L1660" i="1"/>
  <c r="L1659" i="1"/>
  <c r="L1658" i="1"/>
  <c r="L1657" i="1"/>
  <c r="L1656" i="1"/>
  <c r="L1655" i="1"/>
  <c r="L1654" i="1"/>
  <c r="L1653" i="1"/>
  <c r="L1652" i="1"/>
  <c r="L1651" i="1"/>
  <c r="L1650" i="1"/>
  <c r="L1649" i="1"/>
  <c r="L1648" i="1"/>
  <c r="L1647" i="1"/>
  <c r="L1646" i="1"/>
  <c r="L1645" i="1"/>
  <c r="L1644" i="1"/>
  <c r="L1643" i="1"/>
  <c r="L1642" i="1"/>
  <c r="L1641" i="1"/>
  <c r="L1640" i="1"/>
  <c r="L1639" i="1"/>
  <c r="L1638" i="1"/>
  <c r="L1637" i="1"/>
  <c r="L1636" i="1"/>
  <c r="L1635" i="1"/>
  <c r="L1634" i="1"/>
  <c r="L1633" i="1"/>
  <c r="L1632" i="1"/>
  <c r="L1631" i="1"/>
  <c r="L1630" i="1"/>
  <c r="L1629" i="1"/>
  <c r="L1628" i="1"/>
  <c r="L1627" i="1"/>
  <c r="L1626" i="1"/>
  <c r="L1625" i="1"/>
  <c r="L1624" i="1"/>
  <c r="L1623" i="1"/>
  <c r="L1622" i="1"/>
  <c r="L1621" i="1"/>
  <c r="L1620" i="1"/>
  <c r="L1619" i="1"/>
  <c r="L1618" i="1"/>
  <c r="L1617" i="1"/>
  <c r="L1616" i="1"/>
  <c r="L1615" i="1"/>
  <c r="L1614" i="1"/>
  <c r="L1613" i="1"/>
  <c r="L1612" i="1"/>
  <c r="L1611" i="1"/>
  <c r="AJ1" i="7" l="1"/>
  <c r="T1537" i="1" l="1"/>
  <c r="U1537" i="1" s="1"/>
  <c r="T1538" i="1"/>
  <c r="U1538" i="1" s="1"/>
  <c r="T1539" i="1"/>
  <c r="U1539" i="1" s="1"/>
  <c r="T1540" i="1"/>
  <c r="U1540" i="1" s="1"/>
  <c r="T1541" i="1"/>
  <c r="U1541" i="1" s="1"/>
  <c r="T1542" i="1"/>
  <c r="U1542" i="1" s="1"/>
  <c r="T1543" i="1"/>
  <c r="U1543" i="1" s="1"/>
  <c r="T1544" i="1"/>
  <c r="U1544" i="1" s="1"/>
  <c r="T1545" i="1"/>
  <c r="U1545" i="1" s="1"/>
  <c r="T1546" i="1"/>
  <c r="U1546" i="1" s="1"/>
  <c r="T1547" i="1"/>
  <c r="U1547" i="1" s="1"/>
  <c r="T1548" i="1"/>
  <c r="U1548" i="1" s="1"/>
  <c r="T1549" i="1"/>
  <c r="U1549" i="1" s="1"/>
  <c r="T1550" i="1"/>
  <c r="U1550" i="1" s="1"/>
  <c r="T1551" i="1"/>
  <c r="U1551" i="1" s="1"/>
  <c r="T1552" i="1"/>
  <c r="U1552" i="1" s="1"/>
  <c r="T1553" i="1"/>
  <c r="U1553" i="1" s="1"/>
  <c r="T1554" i="1"/>
  <c r="U1554" i="1" s="1"/>
  <c r="T1555" i="1"/>
  <c r="U1555" i="1" s="1"/>
  <c r="T1556" i="1"/>
  <c r="U1556" i="1" s="1"/>
  <c r="T1557" i="1"/>
  <c r="U1557" i="1" s="1"/>
  <c r="T1558" i="1"/>
  <c r="U1558" i="1" s="1"/>
  <c r="T1559" i="1"/>
  <c r="U1559" i="1" s="1"/>
  <c r="T1560" i="1"/>
  <c r="U1560" i="1" s="1"/>
  <c r="T1561" i="1"/>
  <c r="U1561" i="1" s="1"/>
  <c r="T1562" i="1"/>
  <c r="U1562" i="1" s="1"/>
  <c r="T1563" i="1"/>
  <c r="U1563" i="1" s="1"/>
  <c r="T1564" i="1"/>
  <c r="U1564" i="1" s="1"/>
  <c r="T1565" i="1"/>
  <c r="U1565" i="1" s="1"/>
  <c r="T1566" i="1"/>
  <c r="U1566" i="1" s="1"/>
  <c r="T1567" i="1"/>
  <c r="U1567" i="1" s="1"/>
  <c r="T1568" i="1"/>
  <c r="U1568" i="1" s="1"/>
  <c r="T1569" i="1"/>
  <c r="U1569" i="1" s="1"/>
  <c r="T1570" i="1"/>
  <c r="U1570" i="1" s="1"/>
  <c r="T1571" i="1"/>
  <c r="U1571" i="1" s="1"/>
  <c r="T1572" i="1"/>
  <c r="U1572" i="1" s="1"/>
  <c r="T1573" i="1"/>
  <c r="U1573" i="1" s="1"/>
  <c r="T1574" i="1"/>
  <c r="U1574" i="1" s="1"/>
  <c r="T1575" i="1"/>
  <c r="U1575" i="1" s="1"/>
  <c r="T1576" i="1"/>
  <c r="U1576" i="1" s="1"/>
  <c r="T1577" i="1"/>
  <c r="U1577" i="1" s="1"/>
  <c r="T1578" i="1"/>
  <c r="U1578" i="1" s="1"/>
  <c r="T1579" i="1"/>
  <c r="U1579" i="1" s="1"/>
  <c r="T1580" i="1"/>
  <c r="U1580" i="1" s="1"/>
  <c r="T1581" i="1"/>
  <c r="U1581" i="1" s="1"/>
  <c r="T1582" i="1"/>
  <c r="U1582" i="1" s="1"/>
  <c r="T1583" i="1"/>
  <c r="U1583" i="1" s="1"/>
  <c r="T1584" i="1"/>
  <c r="U1584" i="1" s="1"/>
  <c r="T1585" i="1"/>
  <c r="U1585" i="1" s="1"/>
  <c r="T1586" i="1"/>
  <c r="U1586" i="1" s="1"/>
  <c r="T1587" i="1"/>
  <c r="U1587" i="1" s="1"/>
  <c r="T1588" i="1"/>
  <c r="U1588" i="1" s="1"/>
  <c r="T1589" i="1"/>
  <c r="U1589" i="1" s="1"/>
  <c r="T1590" i="1"/>
  <c r="U1590" i="1" s="1"/>
  <c r="T1591" i="1"/>
  <c r="U1591" i="1" s="1"/>
  <c r="T1592" i="1"/>
  <c r="U1592" i="1" s="1"/>
  <c r="T1593" i="1"/>
  <c r="U1593" i="1" s="1"/>
  <c r="T1594" i="1"/>
  <c r="U1594" i="1" s="1"/>
  <c r="T1595" i="1"/>
  <c r="U1595" i="1" s="1"/>
  <c r="T1596" i="1"/>
  <c r="U1596" i="1" s="1"/>
  <c r="T1597" i="1"/>
  <c r="U1597" i="1" s="1"/>
  <c r="T1598" i="1"/>
  <c r="U1598" i="1" s="1"/>
  <c r="T1599" i="1"/>
  <c r="U1599" i="1" s="1"/>
  <c r="T1600" i="1"/>
  <c r="U1600" i="1" s="1"/>
  <c r="T1601" i="1"/>
  <c r="U1601" i="1" s="1"/>
  <c r="T1602" i="1"/>
  <c r="U1602" i="1" s="1"/>
  <c r="T1603" i="1"/>
  <c r="U1603" i="1" s="1"/>
  <c r="T1604" i="1"/>
  <c r="U1604" i="1" s="1"/>
  <c r="T1605" i="1"/>
  <c r="U1605" i="1" s="1"/>
  <c r="T1606" i="1"/>
  <c r="U1606" i="1" s="1"/>
  <c r="T1607" i="1"/>
  <c r="U1607" i="1" s="1"/>
  <c r="T1608" i="1"/>
  <c r="U1608" i="1" s="1"/>
  <c r="T1609" i="1"/>
  <c r="U1609" i="1" s="1"/>
  <c r="T1610" i="1"/>
  <c r="U1610" i="1" s="1"/>
  <c r="Q1610" i="1"/>
  <c r="Q1609" i="1"/>
  <c r="Q1608" i="1"/>
  <c r="Q1607" i="1"/>
  <c r="Q1606" i="1"/>
  <c r="Q1605" i="1"/>
  <c r="Q1604" i="1"/>
  <c r="Q1603" i="1"/>
  <c r="Q1602" i="1"/>
  <c r="Q1601" i="1"/>
  <c r="Q1600" i="1"/>
  <c r="Q1599" i="1"/>
  <c r="Q1598" i="1"/>
  <c r="Q1597" i="1"/>
  <c r="Q1596" i="1"/>
  <c r="Q1595" i="1"/>
  <c r="Q1594" i="1"/>
  <c r="Q1593" i="1"/>
  <c r="Q1592" i="1"/>
  <c r="Q1591" i="1"/>
  <c r="Q1590" i="1"/>
  <c r="Q1589" i="1"/>
  <c r="Q1588" i="1"/>
  <c r="Q1587" i="1"/>
  <c r="Q1586" i="1"/>
  <c r="Q1585" i="1"/>
  <c r="Q1584" i="1"/>
  <c r="Q1583" i="1"/>
  <c r="Q1582" i="1"/>
  <c r="Q1581" i="1"/>
  <c r="Q1580" i="1"/>
  <c r="Q1579" i="1"/>
  <c r="Q1578" i="1"/>
  <c r="Q1577" i="1"/>
  <c r="Q1576" i="1"/>
  <c r="Q1575" i="1"/>
  <c r="Q1574" i="1"/>
  <c r="Q1573" i="1"/>
  <c r="Q1572" i="1"/>
  <c r="Q1571" i="1"/>
  <c r="Q1570" i="1"/>
  <c r="Q1569" i="1"/>
  <c r="Q1568" i="1"/>
  <c r="Q1567" i="1"/>
  <c r="Q1566" i="1"/>
  <c r="Q1565" i="1"/>
  <c r="Q1564" i="1"/>
  <c r="Q1563" i="1"/>
  <c r="Q1562" i="1"/>
  <c r="Q1561" i="1"/>
  <c r="Q1560" i="1"/>
  <c r="Q1559" i="1"/>
  <c r="Q1558" i="1"/>
  <c r="Q1557" i="1"/>
  <c r="Q1556" i="1"/>
  <c r="Q1555" i="1"/>
  <c r="Q1554" i="1"/>
  <c r="Q1553" i="1"/>
  <c r="Q1552" i="1"/>
  <c r="Q1551" i="1"/>
  <c r="Q1550" i="1"/>
  <c r="Q1549" i="1"/>
  <c r="Q1548" i="1"/>
  <c r="Q1547" i="1"/>
  <c r="Q1546" i="1"/>
  <c r="Q1545" i="1"/>
  <c r="Q1544" i="1"/>
  <c r="Q1543" i="1"/>
  <c r="Q1542" i="1"/>
  <c r="Q1541" i="1"/>
  <c r="Q1540" i="1"/>
  <c r="Q1539" i="1"/>
  <c r="Q1538" i="1"/>
  <c r="Q1537" i="1"/>
  <c r="N1610" i="1"/>
  <c r="N1609" i="1"/>
  <c r="N1608" i="1"/>
  <c r="N1607" i="1"/>
  <c r="N1606" i="1"/>
  <c r="N1605" i="1"/>
  <c r="N1604" i="1"/>
  <c r="N1603" i="1"/>
  <c r="N1602" i="1"/>
  <c r="N1601" i="1"/>
  <c r="N1600" i="1"/>
  <c r="N1599" i="1"/>
  <c r="N1598" i="1"/>
  <c r="N1597" i="1"/>
  <c r="N1596" i="1"/>
  <c r="N1595" i="1"/>
  <c r="N1594" i="1"/>
  <c r="N1593" i="1"/>
  <c r="N1592" i="1"/>
  <c r="N1591" i="1"/>
  <c r="N1590" i="1"/>
  <c r="N1589" i="1"/>
  <c r="N1588" i="1"/>
  <c r="N1587" i="1"/>
  <c r="N1586" i="1"/>
  <c r="N1585" i="1"/>
  <c r="N1584" i="1"/>
  <c r="N1583" i="1"/>
  <c r="N1582" i="1"/>
  <c r="N1581" i="1"/>
  <c r="N1580" i="1"/>
  <c r="N1579" i="1"/>
  <c r="N1578" i="1"/>
  <c r="N1577" i="1"/>
  <c r="N1576" i="1"/>
  <c r="N1575" i="1"/>
  <c r="N1574" i="1"/>
  <c r="N1573" i="1"/>
  <c r="N1572" i="1"/>
  <c r="N1571" i="1"/>
  <c r="N1570" i="1"/>
  <c r="N1569" i="1"/>
  <c r="N1568" i="1"/>
  <c r="N1567" i="1"/>
  <c r="N1566" i="1"/>
  <c r="N1565" i="1"/>
  <c r="N1564" i="1"/>
  <c r="N1563" i="1"/>
  <c r="N1562" i="1"/>
  <c r="N1561" i="1"/>
  <c r="N1560" i="1"/>
  <c r="N1559" i="1"/>
  <c r="N1558" i="1"/>
  <c r="N1557" i="1"/>
  <c r="N1556" i="1"/>
  <c r="N1555" i="1"/>
  <c r="N1554" i="1"/>
  <c r="N1553" i="1"/>
  <c r="N1552" i="1"/>
  <c r="N1551" i="1"/>
  <c r="N1550" i="1"/>
  <c r="N1549" i="1"/>
  <c r="N1548" i="1"/>
  <c r="N1547" i="1"/>
  <c r="N1546" i="1"/>
  <c r="N1545" i="1"/>
  <c r="N1544" i="1"/>
  <c r="N1543" i="1"/>
  <c r="N1542" i="1"/>
  <c r="N1541" i="1"/>
  <c r="N1540" i="1"/>
  <c r="N1539" i="1"/>
  <c r="N1538" i="1"/>
  <c r="N1537" i="1"/>
  <c r="L1537" i="1"/>
  <c r="L1538" i="1"/>
  <c r="L1539" i="1"/>
  <c r="L1540" i="1"/>
  <c r="L1541" i="1"/>
  <c r="L1542" i="1"/>
  <c r="L1543" i="1"/>
  <c r="L1544" i="1"/>
  <c r="L1545" i="1"/>
  <c r="L1546" i="1"/>
  <c r="L1547" i="1"/>
  <c r="L1548" i="1"/>
  <c r="L1549" i="1"/>
  <c r="L1550" i="1"/>
  <c r="L1551" i="1"/>
  <c r="L1552" i="1"/>
  <c r="L1553" i="1"/>
  <c r="L1554" i="1"/>
  <c r="L1555" i="1"/>
  <c r="L1556" i="1"/>
  <c r="L1557" i="1"/>
  <c r="L1558" i="1"/>
  <c r="L1559" i="1"/>
  <c r="L1560" i="1"/>
  <c r="L1561" i="1"/>
  <c r="L1562" i="1"/>
  <c r="L1563" i="1"/>
  <c r="L1564" i="1"/>
  <c r="L1565" i="1"/>
  <c r="L1566" i="1"/>
  <c r="L1567" i="1"/>
  <c r="L1568" i="1"/>
  <c r="L1569" i="1"/>
  <c r="L1570" i="1"/>
  <c r="L1571" i="1"/>
  <c r="L1572" i="1"/>
  <c r="L1573" i="1"/>
  <c r="L1574" i="1"/>
  <c r="L1575" i="1"/>
  <c r="L1576" i="1"/>
  <c r="L1577" i="1"/>
  <c r="L1578" i="1"/>
  <c r="L1579" i="1"/>
  <c r="L1580" i="1"/>
  <c r="L1581" i="1"/>
  <c r="L1582" i="1"/>
  <c r="L1583" i="1"/>
  <c r="L1584" i="1"/>
  <c r="L1585" i="1"/>
  <c r="L1586" i="1"/>
  <c r="L1587" i="1"/>
  <c r="L1588" i="1"/>
  <c r="L1589" i="1"/>
  <c r="L1590" i="1"/>
  <c r="L1591" i="1"/>
  <c r="L1592" i="1"/>
  <c r="L1593" i="1"/>
  <c r="L1594" i="1"/>
  <c r="L1595" i="1"/>
  <c r="L1596" i="1"/>
  <c r="L1597" i="1"/>
  <c r="L1598" i="1"/>
  <c r="L1599" i="1"/>
  <c r="L1600" i="1"/>
  <c r="L1601" i="1"/>
  <c r="L1602" i="1"/>
  <c r="L1603" i="1"/>
  <c r="L1604" i="1"/>
  <c r="L1605" i="1"/>
  <c r="L1606" i="1"/>
  <c r="L1607" i="1"/>
  <c r="L1608" i="1"/>
  <c r="L1609" i="1"/>
  <c r="L1610" i="1"/>
  <c r="AE11" i="7" l="1"/>
  <c r="AG11" i="7"/>
  <c r="AH11" i="7"/>
  <c r="AI11" i="7"/>
  <c r="AE12" i="7"/>
  <c r="AG12" i="7"/>
  <c r="AH12" i="7"/>
  <c r="AI12" i="7"/>
  <c r="AE13" i="7"/>
  <c r="AG13" i="7"/>
  <c r="AH13" i="7"/>
  <c r="AI13" i="7"/>
  <c r="AE14" i="7"/>
  <c r="AG14" i="7"/>
  <c r="AH14" i="7"/>
  <c r="AI14" i="7"/>
  <c r="AE15" i="7"/>
  <c r="AG15" i="7"/>
  <c r="AH15" i="7"/>
  <c r="AI15" i="7"/>
  <c r="AE16" i="7"/>
  <c r="AG16" i="7"/>
  <c r="AH16" i="7"/>
  <c r="AI16" i="7"/>
  <c r="AE17" i="7"/>
  <c r="AG17" i="7"/>
  <c r="AH17" i="7"/>
  <c r="AI17" i="7"/>
  <c r="AE18" i="7"/>
  <c r="AG18" i="7"/>
  <c r="AH18" i="7"/>
  <c r="AI18" i="7"/>
  <c r="AE19" i="7"/>
  <c r="AG19" i="7"/>
  <c r="AH19" i="7"/>
  <c r="AI19" i="7"/>
  <c r="AE20" i="7"/>
  <c r="AG20" i="7"/>
  <c r="AH20" i="7"/>
  <c r="AI20" i="7"/>
  <c r="AE21" i="7"/>
  <c r="AG21" i="7"/>
  <c r="AH21" i="7"/>
  <c r="AI21" i="7"/>
  <c r="AE22" i="7"/>
  <c r="AG22" i="7"/>
  <c r="AH22" i="7"/>
  <c r="AI22" i="7"/>
  <c r="AE23" i="7"/>
  <c r="AG23" i="7"/>
  <c r="AH23" i="7"/>
  <c r="AI23" i="7"/>
  <c r="AE24" i="7"/>
  <c r="AG24" i="7"/>
  <c r="AH24" i="7"/>
  <c r="AI24" i="7"/>
  <c r="AE25" i="7"/>
  <c r="AG25" i="7"/>
  <c r="AH25" i="7"/>
  <c r="AI25" i="7"/>
  <c r="AE26" i="7"/>
  <c r="AG26" i="7"/>
  <c r="AH26" i="7"/>
  <c r="AI26" i="7"/>
  <c r="AE27" i="7"/>
  <c r="AG27" i="7"/>
  <c r="AH27" i="7"/>
  <c r="AI27" i="7"/>
  <c r="AE28" i="7"/>
  <c r="AG28" i="7"/>
  <c r="AH28" i="7"/>
  <c r="AI28" i="7"/>
  <c r="AE29" i="7"/>
  <c r="AG29" i="7"/>
  <c r="AH29" i="7"/>
  <c r="AI29" i="7"/>
  <c r="AE30" i="7"/>
  <c r="AG30" i="7"/>
  <c r="AH30" i="7"/>
  <c r="AI30" i="7"/>
  <c r="AE31" i="7"/>
  <c r="AG31" i="7"/>
  <c r="AH31" i="7"/>
  <c r="AI31" i="7"/>
  <c r="AE32" i="7"/>
  <c r="AG32" i="7"/>
  <c r="AH32" i="7"/>
  <c r="AI32" i="7"/>
  <c r="AE33" i="7"/>
  <c r="AG33" i="7"/>
  <c r="AH33" i="7"/>
  <c r="AI33" i="7"/>
  <c r="AE34" i="7"/>
  <c r="AG34" i="7"/>
  <c r="AH34" i="7"/>
  <c r="AI34" i="7"/>
  <c r="AE35" i="7"/>
  <c r="AG35" i="7"/>
  <c r="AH35" i="7"/>
  <c r="AI35" i="7"/>
  <c r="AE36" i="7"/>
  <c r="AG36" i="7"/>
  <c r="AH36" i="7"/>
  <c r="AI36" i="7"/>
  <c r="AE37" i="7"/>
  <c r="AG37" i="7"/>
  <c r="AH37" i="7"/>
  <c r="AI37" i="7"/>
  <c r="AE38" i="7"/>
  <c r="AG38" i="7"/>
  <c r="AH38" i="7"/>
  <c r="AI38" i="7"/>
  <c r="AE39" i="7"/>
  <c r="AG39" i="7"/>
  <c r="AH39" i="7"/>
  <c r="AI39" i="7"/>
  <c r="AE40" i="7"/>
  <c r="AG40" i="7"/>
  <c r="AH40" i="7"/>
  <c r="AI40" i="7"/>
  <c r="AE41" i="7"/>
  <c r="AG41" i="7"/>
  <c r="AH41" i="7"/>
  <c r="AI41" i="7"/>
  <c r="AE42" i="7"/>
  <c r="AG42" i="7"/>
  <c r="AH42" i="7"/>
  <c r="AI42" i="7"/>
  <c r="AE43" i="7"/>
  <c r="AG43" i="7"/>
  <c r="AH43" i="7"/>
  <c r="AI43" i="7"/>
  <c r="AE44" i="7"/>
  <c r="AG44" i="7"/>
  <c r="AH44" i="7"/>
  <c r="AI44" i="7"/>
  <c r="AE45" i="7"/>
  <c r="AG45" i="7"/>
  <c r="AH45" i="7"/>
  <c r="AI45" i="7"/>
  <c r="AE46" i="7"/>
  <c r="AG46" i="7"/>
  <c r="AH46" i="7"/>
  <c r="AI46" i="7"/>
  <c r="AE47" i="7"/>
  <c r="AG47" i="7"/>
  <c r="AH47" i="7"/>
  <c r="AI47" i="7"/>
  <c r="AE48" i="7"/>
  <c r="AG48" i="7"/>
  <c r="AH48" i="7"/>
  <c r="AI48" i="7"/>
  <c r="AE49" i="7"/>
  <c r="AG49" i="7"/>
  <c r="AH49" i="7"/>
  <c r="AI49" i="7"/>
  <c r="AE50" i="7"/>
  <c r="AG50" i="7"/>
  <c r="AH50" i="7"/>
  <c r="AI50" i="7"/>
  <c r="AE51" i="7"/>
  <c r="AG51" i="7"/>
  <c r="AH51" i="7"/>
  <c r="AI51" i="7"/>
  <c r="AE52" i="7"/>
  <c r="AG52" i="7"/>
  <c r="AH52" i="7"/>
  <c r="AI52" i="7"/>
  <c r="AE53" i="7"/>
  <c r="AG53" i="7"/>
  <c r="AH53" i="7"/>
  <c r="AI53" i="7"/>
  <c r="AE54" i="7"/>
  <c r="AG54" i="7"/>
  <c r="AH54" i="7"/>
  <c r="AI54" i="7"/>
  <c r="AE55" i="7"/>
  <c r="AG55" i="7"/>
  <c r="AH55" i="7"/>
  <c r="AI55" i="7"/>
  <c r="AE56" i="7"/>
  <c r="AG56" i="7"/>
  <c r="AH56" i="7"/>
  <c r="AI56" i="7"/>
  <c r="AE57" i="7"/>
  <c r="AG57" i="7"/>
  <c r="AH57" i="7"/>
  <c r="AI57" i="7"/>
  <c r="AE58" i="7"/>
  <c r="AG58" i="7"/>
  <c r="AH58" i="7"/>
  <c r="AI58" i="7"/>
  <c r="AE59" i="7"/>
  <c r="AG59" i="7"/>
  <c r="AH59" i="7"/>
  <c r="AI59" i="7"/>
  <c r="AE60" i="7"/>
  <c r="AG60" i="7"/>
  <c r="AH60" i="7"/>
  <c r="AI60" i="7"/>
  <c r="AE61" i="7"/>
  <c r="AG61" i="7"/>
  <c r="AH61" i="7"/>
  <c r="AI61" i="7"/>
  <c r="AE62" i="7"/>
  <c r="AG62" i="7"/>
  <c r="AH62" i="7"/>
  <c r="AI62" i="7"/>
  <c r="AE63" i="7"/>
  <c r="AG63" i="7"/>
  <c r="AH63" i="7"/>
  <c r="AI63" i="7"/>
  <c r="AE64" i="7"/>
  <c r="AG64" i="7"/>
  <c r="AH64" i="7"/>
  <c r="AI64" i="7"/>
  <c r="AE65" i="7"/>
  <c r="AG65" i="7"/>
  <c r="AH65" i="7"/>
  <c r="AI65" i="7"/>
  <c r="AE66" i="7"/>
  <c r="AG66" i="7"/>
  <c r="AH66" i="7"/>
  <c r="AI66" i="7"/>
  <c r="AE67" i="7"/>
  <c r="AG67" i="7"/>
  <c r="AH67" i="7"/>
  <c r="AI67" i="7"/>
  <c r="AE68" i="7"/>
  <c r="AG68" i="7"/>
  <c r="AH68" i="7"/>
  <c r="AI68" i="7"/>
  <c r="AE69" i="7"/>
  <c r="AG69" i="7"/>
  <c r="AH69" i="7"/>
  <c r="AI69" i="7"/>
  <c r="AE70" i="7"/>
  <c r="AG70" i="7"/>
  <c r="AH70" i="7"/>
  <c r="AI70" i="7"/>
  <c r="AE71" i="7"/>
  <c r="AG71" i="7"/>
  <c r="AH71" i="7"/>
  <c r="AI71" i="7"/>
  <c r="AE72" i="7"/>
  <c r="AG72" i="7"/>
  <c r="AH72" i="7"/>
  <c r="AI72" i="7"/>
  <c r="AE73" i="7"/>
  <c r="AG73" i="7"/>
  <c r="AH73" i="7"/>
  <c r="AI73" i="7"/>
  <c r="AE74" i="7"/>
  <c r="AG74" i="7"/>
  <c r="AH74" i="7"/>
  <c r="AI74" i="7"/>
  <c r="AE75" i="7"/>
  <c r="AG75" i="7"/>
  <c r="AH75" i="7"/>
  <c r="AI75" i="7"/>
  <c r="AE76" i="7"/>
  <c r="AG76" i="7"/>
  <c r="AH76" i="7"/>
  <c r="AI76" i="7"/>
  <c r="AE77" i="7"/>
  <c r="AG77" i="7"/>
  <c r="AH77" i="7"/>
  <c r="AI77" i="7"/>
  <c r="AE78" i="7"/>
  <c r="AG78" i="7"/>
  <c r="AH78" i="7"/>
  <c r="AI78" i="7"/>
  <c r="AE79" i="7"/>
  <c r="AG79" i="7"/>
  <c r="AH79" i="7"/>
  <c r="AI79" i="7"/>
  <c r="AE80" i="7"/>
  <c r="AG80" i="7"/>
  <c r="AH80" i="7"/>
  <c r="AI80" i="7"/>
  <c r="AE81" i="7"/>
  <c r="AG81" i="7"/>
  <c r="AH81" i="7"/>
  <c r="AI81" i="7"/>
  <c r="AE82" i="7"/>
  <c r="AG82" i="7"/>
  <c r="AH82" i="7"/>
  <c r="AI82" i="7"/>
  <c r="AE83" i="7"/>
  <c r="AG83" i="7"/>
  <c r="AH83" i="7"/>
  <c r="AI83" i="7"/>
  <c r="AE84" i="7"/>
  <c r="AG84" i="7"/>
  <c r="AH84" i="7"/>
  <c r="AI84" i="7"/>
  <c r="AE85" i="7"/>
  <c r="AG85" i="7"/>
  <c r="AH85" i="7"/>
  <c r="AI85" i="7"/>
  <c r="AE86" i="7"/>
  <c r="AG86" i="7"/>
  <c r="AH86" i="7"/>
  <c r="AI86" i="7"/>
  <c r="AE87" i="7"/>
  <c r="AG87" i="7"/>
  <c r="AH87" i="7"/>
  <c r="AI87" i="7"/>
  <c r="AE88" i="7"/>
  <c r="AG88" i="7"/>
  <c r="AH88" i="7"/>
  <c r="AI88" i="7"/>
  <c r="AE89" i="7"/>
  <c r="AG89" i="7"/>
  <c r="AH89" i="7"/>
  <c r="AI89" i="7"/>
  <c r="AC89" i="7"/>
  <c r="AC88" i="7"/>
  <c r="AC87" i="7"/>
  <c r="AC86" i="7"/>
  <c r="AC85" i="7"/>
  <c r="AC84" i="7"/>
  <c r="AC83" i="7"/>
  <c r="AC82" i="7"/>
  <c r="AC81" i="7"/>
  <c r="AC80" i="7"/>
  <c r="AC79" i="7"/>
  <c r="AC78" i="7"/>
  <c r="AC77" i="7"/>
  <c r="AC76" i="7"/>
  <c r="AC75" i="7"/>
  <c r="AC74" i="7"/>
  <c r="AC73" i="7"/>
  <c r="AC72" i="7"/>
  <c r="AC71" i="7"/>
  <c r="AC70" i="7"/>
  <c r="AC69" i="7"/>
  <c r="AC68" i="7"/>
  <c r="AC67" i="7"/>
  <c r="AC66" i="7"/>
  <c r="AC65" i="7"/>
  <c r="AC64" i="7"/>
  <c r="AC63" i="7"/>
  <c r="AC62" i="7"/>
  <c r="AC61" i="7"/>
  <c r="AC60" i="7"/>
  <c r="AC59" i="7"/>
  <c r="AC58" i="7"/>
  <c r="AC57" i="7"/>
  <c r="AC56" i="7"/>
  <c r="AC55" i="7"/>
  <c r="AC54" i="7"/>
  <c r="AC53" i="7"/>
  <c r="AC52" i="7"/>
  <c r="AC51" i="7"/>
  <c r="AC50" i="7"/>
  <c r="AC49" i="7"/>
  <c r="AC48" i="7"/>
  <c r="AC47" i="7"/>
  <c r="AC46" i="7"/>
  <c r="AC45" i="7"/>
  <c r="AC44" i="7"/>
  <c r="AC43" i="7"/>
  <c r="AC42" i="7"/>
  <c r="AC41" i="7"/>
  <c r="AC40" i="7"/>
  <c r="AC39" i="7"/>
  <c r="AC38" i="7"/>
  <c r="AC37" i="7"/>
  <c r="AC36" i="7"/>
  <c r="AC35" i="7"/>
  <c r="AC34" i="7"/>
  <c r="AC33" i="7"/>
  <c r="AC32" i="7"/>
  <c r="AC31" i="7"/>
  <c r="AC30" i="7"/>
  <c r="AC29" i="7"/>
  <c r="AC28" i="7"/>
  <c r="AC27" i="7"/>
  <c r="AC26" i="7"/>
  <c r="AC25" i="7"/>
  <c r="AC24" i="7"/>
  <c r="AC23" i="7"/>
  <c r="AC22" i="7"/>
  <c r="AC21" i="7"/>
  <c r="AC20" i="7"/>
  <c r="AC19" i="7"/>
  <c r="AC18" i="7"/>
  <c r="AC17" i="7"/>
  <c r="AC16" i="7"/>
  <c r="AC15" i="7"/>
  <c r="AC14" i="7"/>
  <c r="AC13" i="7"/>
  <c r="AC12" i="7"/>
  <c r="AC11" i="7"/>
  <c r="AC10" i="7"/>
  <c r="AC9" i="7"/>
  <c r="AC8" i="7"/>
  <c r="AC7" i="7"/>
  <c r="AC6" i="7"/>
  <c r="AC5" i="7"/>
  <c r="AC4" i="7"/>
  <c r="AC3" i="7"/>
  <c r="U11" i="7"/>
  <c r="U12" i="7"/>
  <c r="U13" i="7"/>
  <c r="U14" i="7"/>
  <c r="U15" i="7"/>
  <c r="U16" i="7"/>
  <c r="U17" i="7"/>
  <c r="U18" i="7"/>
  <c r="U19" i="7"/>
  <c r="U20" i="7"/>
  <c r="U21" i="7"/>
  <c r="U22" i="7"/>
  <c r="U23" i="7"/>
  <c r="U24" i="7"/>
  <c r="U25" i="7"/>
  <c r="U26" i="7"/>
  <c r="U27" i="7"/>
  <c r="U28" i="7"/>
  <c r="U29" i="7"/>
  <c r="U30" i="7"/>
  <c r="U31" i="7"/>
  <c r="U32" i="7"/>
  <c r="U33" i="7"/>
  <c r="U34" i="7"/>
  <c r="U35" i="7"/>
  <c r="U36" i="7"/>
  <c r="U37" i="7"/>
  <c r="U38" i="7"/>
  <c r="U39" i="7"/>
  <c r="U40" i="7"/>
  <c r="U41" i="7"/>
  <c r="U42" i="7"/>
  <c r="U43" i="7"/>
  <c r="U44" i="7"/>
  <c r="U45" i="7"/>
  <c r="U46" i="7"/>
  <c r="U47" i="7"/>
  <c r="U48" i="7"/>
  <c r="U49" i="7"/>
  <c r="U50" i="7"/>
  <c r="U51" i="7"/>
  <c r="U52" i="7"/>
  <c r="U53" i="7"/>
  <c r="U54" i="7"/>
  <c r="U55" i="7"/>
  <c r="U56" i="7"/>
  <c r="U57" i="7"/>
  <c r="U58" i="7"/>
  <c r="U59" i="7"/>
  <c r="U60" i="7"/>
  <c r="U61" i="7"/>
  <c r="U62" i="7"/>
  <c r="U63" i="7"/>
  <c r="U64" i="7"/>
  <c r="U65" i="7"/>
  <c r="U66" i="7"/>
  <c r="U67" i="7"/>
  <c r="U68" i="7"/>
  <c r="U69" i="7"/>
  <c r="U70" i="7"/>
  <c r="U71" i="7"/>
  <c r="U72" i="7"/>
  <c r="U73" i="7"/>
  <c r="U74" i="7"/>
  <c r="U75" i="7"/>
  <c r="U76" i="7"/>
  <c r="U77" i="7"/>
  <c r="U78" i="7"/>
  <c r="U79" i="7"/>
  <c r="U80" i="7"/>
  <c r="U81" i="7"/>
  <c r="U82" i="7"/>
  <c r="U83" i="7"/>
  <c r="U84" i="7"/>
  <c r="U85" i="7"/>
  <c r="U86" i="7"/>
  <c r="U87" i="7"/>
  <c r="U88" i="7"/>
  <c r="U89" i="7"/>
  <c r="D89" i="7"/>
  <c r="D88" i="7"/>
  <c r="D87" i="7"/>
  <c r="D86" i="7"/>
  <c r="D85" i="7"/>
  <c r="D84" i="7"/>
  <c r="D83" i="7"/>
  <c r="D82" i="7"/>
  <c r="D81" i="7"/>
  <c r="D80" i="7"/>
  <c r="D79" i="7"/>
  <c r="D78" i="7"/>
  <c r="D77" i="7"/>
  <c r="D76" i="7"/>
  <c r="D75" i="7"/>
  <c r="D74" i="7"/>
  <c r="D73" i="7"/>
  <c r="D72" i="7"/>
  <c r="D71" i="7"/>
  <c r="D70" i="7"/>
  <c r="D69" i="7"/>
  <c r="D68" i="7"/>
  <c r="D67" i="7"/>
  <c r="D66" i="7"/>
  <c r="D65" i="7"/>
  <c r="D64" i="7"/>
  <c r="D63" i="7"/>
  <c r="D62" i="7"/>
  <c r="D61" i="7"/>
  <c r="D60" i="7"/>
  <c r="D59" i="7"/>
  <c r="D58" i="7"/>
  <c r="D57" i="7"/>
  <c r="D56" i="7"/>
  <c r="D55" i="7"/>
  <c r="D54" i="7"/>
  <c r="D53" i="7"/>
  <c r="D52" i="7"/>
  <c r="D51" i="7"/>
  <c r="D50" i="7"/>
  <c r="D49" i="7"/>
  <c r="D48" i="7"/>
  <c r="D47" i="7"/>
  <c r="D46" i="7"/>
  <c r="D45" i="7"/>
  <c r="D44" i="7"/>
  <c r="D43" i="7"/>
  <c r="D42" i="7"/>
  <c r="D41" i="7"/>
  <c r="D40" i="7"/>
  <c r="D39" i="7"/>
  <c r="D38" i="7"/>
  <c r="D37" i="7"/>
  <c r="D36" i="7"/>
  <c r="D35" i="7"/>
  <c r="D34" i="7"/>
  <c r="D33" i="7"/>
  <c r="D32" i="7"/>
  <c r="D31" i="7"/>
  <c r="D30" i="7"/>
  <c r="D29" i="7"/>
  <c r="D28" i="7"/>
  <c r="D27" i="7"/>
  <c r="D26" i="7"/>
  <c r="D25" i="7"/>
  <c r="D24" i="7"/>
  <c r="D23" i="7"/>
  <c r="D22" i="7"/>
  <c r="D21" i="7"/>
  <c r="D20" i="7"/>
  <c r="D19" i="7"/>
  <c r="D18" i="7"/>
  <c r="D17" i="7"/>
  <c r="D16" i="7"/>
  <c r="D15" i="7"/>
  <c r="D14" i="7"/>
  <c r="D13" i="7"/>
  <c r="D12" i="7"/>
  <c r="D11" i="7"/>
  <c r="D10" i="7"/>
  <c r="D9" i="7"/>
  <c r="D8" i="7"/>
  <c r="D7" i="7"/>
  <c r="D6" i="7"/>
  <c r="D5" i="7"/>
  <c r="D4" i="7"/>
  <c r="D3" i="7"/>
  <c r="T1444" i="1"/>
  <c r="U1444" i="1" s="1"/>
  <c r="T1445" i="1"/>
  <c r="U1445" i="1" s="1"/>
  <c r="T1446" i="1"/>
  <c r="U1446" i="1" s="1"/>
  <c r="T1447" i="1"/>
  <c r="U1447" i="1" s="1"/>
  <c r="T1448" i="1"/>
  <c r="U1448" i="1" s="1"/>
  <c r="T1449" i="1"/>
  <c r="U1449" i="1" s="1"/>
  <c r="T1450" i="1"/>
  <c r="U1450" i="1" s="1"/>
  <c r="T1451" i="1"/>
  <c r="U1451" i="1" s="1"/>
  <c r="T1452" i="1"/>
  <c r="U1452" i="1" s="1"/>
  <c r="T1453" i="1"/>
  <c r="U1453" i="1" s="1"/>
  <c r="T1454" i="1"/>
  <c r="U1454" i="1" s="1"/>
  <c r="T1455" i="1"/>
  <c r="U1455" i="1" s="1"/>
  <c r="T1456" i="1"/>
  <c r="U1456" i="1" s="1"/>
  <c r="T1457" i="1"/>
  <c r="U1457" i="1" s="1"/>
  <c r="T1458" i="1"/>
  <c r="U1458" i="1" s="1"/>
  <c r="T1459" i="1"/>
  <c r="U1459" i="1" s="1"/>
  <c r="T1460" i="1"/>
  <c r="U1460" i="1" s="1"/>
  <c r="T1461" i="1"/>
  <c r="U1461" i="1" s="1"/>
  <c r="T1462" i="1"/>
  <c r="U1462" i="1" s="1"/>
  <c r="T1463" i="1"/>
  <c r="U1463" i="1" s="1"/>
  <c r="T1464" i="1"/>
  <c r="U1464" i="1" s="1"/>
  <c r="T1465" i="1"/>
  <c r="U1465" i="1" s="1"/>
  <c r="T1466" i="1"/>
  <c r="U1466" i="1" s="1"/>
  <c r="T1467" i="1"/>
  <c r="U1467" i="1" s="1"/>
  <c r="T1468" i="1"/>
  <c r="U1468" i="1" s="1"/>
  <c r="T1469" i="1"/>
  <c r="U1469" i="1" s="1"/>
  <c r="T1470" i="1"/>
  <c r="U1470" i="1" s="1"/>
  <c r="T1471" i="1"/>
  <c r="U1471" i="1" s="1"/>
  <c r="T1472" i="1"/>
  <c r="U1472" i="1" s="1"/>
  <c r="T1473" i="1"/>
  <c r="U1473" i="1" s="1"/>
  <c r="T1474" i="1"/>
  <c r="U1474" i="1" s="1"/>
  <c r="T1475" i="1"/>
  <c r="U1475" i="1" s="1"/>
  <c r="T1476" i="1"/>
  <c r="U1476" i="1" s="1"/>
  <c r="T1477" i="1"/>
  <c r="U1477" i="1" s="1"/>
  <c r="T1478" i="1"/>
  <c r="U1478" i="1" s="1"/>
  <c r="T1479" i="1"/>
  <c r="U1479" i="1" s="1"/>
  <c r="T1480" i="1"/>
  <c r="U1480" i="1" s="1"/>
  <c r="T1481" i="1"/>
  <c r="U1481" i="1" s="1"/>
  <c r="T1482" i="1"/>
  <c r="U1482" i="1" s="1"/>
  <c r="T1483" i="1"/>
  <c r="U1483" i="1" s="1"/>
  <c r="T1484" i="1"/>
  <c r="U1484" i="1" s="1"/>
  <c r="T1485" i="1"/>
  <c r="U1485" i="1" s="1"/>
  <c r="T1486" i="1"/>
  <c r="U1486" i="1" s="1"/>
  <c r="T1487" i="1"/>
  <c r="U1487" i="1" s="1"/>
  <c r="T1488" i="1"/>
  <c r="U1488" i="1" s="1"/>
  <c r="T1489" i="1"/>
  <c r="U1489" i="1" s="1"/>
  <c r="T1490" i="1"/>
  <c r="U1490" i="1" s="1"/>
  <c r="T1491" i="1"/>
  <c r="U1491" i="1" s="1"/>
  <c r="T1492" i="1"/>
  <c r="U1492" i="1" s="1"/>
  <c r="T1493" i="1"/>
  <c r="U1493" i="1" s="1"/>
  <c r="T1494" i="1"/>
  <c r="U1494" i="1" s="1"/>
  <c r="T1495" i="1"/>
  <c r="U1495" i="1" s="1"/>
  <c r="T1496" i="1"/>
  <c r="U1496" i="1" s="1"/>
  <c r="T1497" i="1"/>
  <c r="U1497" i="1" s="1"/>
  <c r="T1498" i="1"/>
  <c r="U1498" i="1" s="1"/>
  <c r="T1499" i="1"/>
  <c r="U1499" i="1" s="1"/>
  <c r="T1500" i="1"/>
  <c r="U1500" i="1" s="1"/>
  <c r="T1501" i="1"/>
  <c r="U1501" i="1" s="1"/>
  <c r="T1502" i="1"/>
  <c r="U1502" i="1" s="1"/>
  <c r="T1503" i="1"/>
  <c r="U1503" i="1" s="1"/>
  <c r="T1504" i="1"/>
  <c r="U1504" i="1" s="1"/>
  <c r="T1505" i="1"/>
  <c r="U1505" i="1" s="1"/>
  <c r="T1506" i="1"/>
  <c r="U1506" i="1" s="1"/>
  <c r="T1507" i="1"/>
  <c r="U1507" i="1" s="1"/>
  <c r="T1508" i="1"/>
  <c r="U1508" i="1" s="1"/>
  <c r="T1509" i="1"/>
  <c r="U1509" i="1" s="1"/>
  <c r="T1510" i="1"/>
  <c r="U1510" i="1" s="1"/>
  <c r="T1511" i="1"/>
  <c r="U1511" i="1" s="1"/>
  <c r="T1512" i="1"/>
  <c r="U1512" i="1" s="1"/>
  <c r="T1513" i="1"/>
  <c r="U1513" i="1" s="1"/>
  <c r="T1514" i="1"/>
  <c r="U1514" i="1" s="1"/>
  <c r="T1515" i="1"/>
  <c r="U1515" i="1" s="1"/>
  <c r="T1516" i="1"/>
  <c r="U1516" i="1" s="1"/>
  <c r="T1517" i="1"/>
  <c r="U1517" i="1" s="1"/>
  <c r="T1518" i="1"/>
  <c r="U1518" i="1" s="1"/>
  <c r="T1519" i="1"/>
  <c r="U1519" i="1" s="1"/>
  <c r="T1520" i="1"/>
  <c r="U1520" i="1" s="1"/>
  <c r="T1521" i="1"/>
  <c r="U1521" i="1" s="1"/>
  <c r="T1522" i="1"/>
  <c r="U1522" i="1" s="1"/>
  <c r="T1523" i="1"/>
  <c r="U1523" i="1" s="1"/>
  <c r="T1524" i="1"/>
  <c r="U1524" i="1" s="1"/>
  <c r="T1525" i="1"/>
  <c r="U1525" i="1" s="1"/>
  <c r="T1526" i="1"/>
  <c r="U1526" i="1" s="1"/>
  <c r="T1527" i="1"/>
  <c r="U1527" i="1" s="1"/>
  <c r="T1528" i="1"/>
  <c r="U1528" i="1" s="1"/>
  <c r="T1529" i="1"/>
  <c r="U1529" i="1" s="1"/>
  <c r="T1530" i="1"/>
  <c r="U1530" i="1" s="1"/>
  <c r="T1531" i="1"/>
  <c r="U1531" i="1" s="1"/>
  <c r="T1532" i="1"/>
  <c r="U1532" i="1" s="1"/>
  <c r="T1533" i="1"/>
  <c r="U1533" i="1" s="1"/>
  <c r="T1534" i="1"/>
  <c r="U1534" i="1" s="1"/>
  <c r="T1535" i="1"/>
  <c r="U1535" i="1" s="1"/>
  <c r="T1536" i="1"/>
  <c r="U1536" i="1" s="1"/>
  <c r="Q1536" i="1"/>
  <c r="Q1535" i="1"/>
  <c r="Q1534" i="1"/>
  <c r="Q1533" i="1"/>
  <c r="Q1532" i="1"/>
  <c r="Q1531" i="1"/>
  <c r="Q1530" i="1"/>
  <c r="Q1529" i="1"/>
  <c r="Q1528" i="1"/>
  <c r="Q1527" i="1"/>
  <c r="Q1526" i="1"/>
  <c r="Q1525" i="1"/>
  <c r="Q1524" i="1"/>
  <c r="Q1523" i="1"/>
  <c r="Q1522" i="1"/>
  <c r="Q1521" i="1"/>
  <c r="Q1520" i="1"/>
  <c r="Q1519" i="1"/>
  <c r="Q1518" i="1"/>
  <c r="Q1517" i="1"/>
  <c r="Q1516" i="1"/>
  <c r="Q1515" i="1"/>
  <c r="Q1514" i="1"/>
  <c r="Q1513" i="1"/>
  <c r="Q1512" i="1"/>
  <c r="Q1511" i="1"/>
  <c r="Q1510" i="1"/>
  <c r="Q1509" i="1"/>
  <c r="Q1508" i="1"/>
  <c r="Q1507" i="1"/>
  <c r="Q1506" i="1"/>
  <c r="Q1505" i="1"/>
  <c r="Q1504" i="1"/>
  <c r="Q1503" i="1"/>
  <c r="Q1502" i="1"/>
  <c r="Q1501" i="1"/>
  <c r="Q1500" i="1"/>
  <c r="Q1499" i="1"/>
  <c r="Q1498" i="1"/>
  <c r="Q1497" i="1"/>
  <c r="Q1496" i="1"/>
  <c r="Q1495" i="1"/>
  <c r="Q1494" i="1"/>
  <c r="Q1493" i="1"/>
  <c r="Q1492" i="1"/>
  <c r="Q1491" i="1"/>
  <c r="Q1490" i="1"/>
  <c r="Q1489" i="1"/>
  <c r="Q1488" i="1"/>
  <c r="Q1487" i="1"/>
  <c r="Q1486" i="1"/>
  <c r="Q1485" i="1"/>
  <c r="Q1484" i="1"/>
  <c r="Q1483" i="1"/>
  <c r="Q1482" i="1"/>
  <c r="Q1481" i="1"/>
  <c r="Q1480" i="1"/>
  <c r="Q1479" i="1"/>
  <c r="Q1478" i="1"/>
  <c r="Q1477" i="1"/>
  <c r="Q1476" i="1"/>
  <c r="Q1475" i="1"/>
  <c r="Q1474" i="1"/>
  <c r="Q1473" i="1"/>
  <c r="Q1472" i="1"/>
  <c r="Q1471" i="1"/>
  <c r="Q1470" i="1"/>
  <c r="Q1469" i="1"/>
  <c r="Q1468" i="1"/>
  <c r="Q1467" i="1"/>
  <c r="Q1466" i="1"/>
  <c r="Q1465" i="1"/>
  <c r="Q1464" i="1"/>
  <c r="Q1463" i="1"/>
  <c r="Q1462" i="1"/>
  <c r="Q1461" i="1"/>
  <c r="Q1460" i="1"/>
  <c r="Q1459" i="1"/>
  <c r="Q1458" i="1"/>
  <c r="Q1457" i="1"/>
  <c r="Q1456" i="1"/>
  <c r="Q1455" i="1"/>
  <c r="Q1454" i="1"/>
  <c r="Q1453" i="1"/>
  <c r="Q1452" i="1"/>
  <c r="Q1451" i="1"/>
  <c r="Q1450" i="1"/>
  <c r="Q1449" i="1"/>
  <c r="Q1448" i="1"/>
  <c r="Q1447" i="1"/>
  <c r="Q1446" i="1"/>
  <c r="Q1445" i="1"/>
  <c r="Q1444" i="1"/>
  <c r="N1536" i="1"/>
  <c r="N1535" i="1"/>
  <c r="N1534" i="1"/>
  <c r="N1533" i="1"/>
  <c r="N1532" i="1"/>
  <c r="N1531" i="1"/>
  <c r="N1530" i="1"/>
  <c r="N1529" i="1"/>
  <c r="N1528" i="1"/>
  <c r="N1527" i="1"/>
  <c r="N1526" i="1"/>
  <c r="N1525" i="1"/>
  <c r="N1524" i="1"/>
  <c r="N1523" i="1"/>
  <c r="N1522" i="1"/>
  <c r="N1521" i="1"/>
  <c r="N1520" i="1"/>
  <c r="N1519" i="1"/>
  <c r="N1518" i="1"/>
  <c r="N1517" i="1"/>
  <c r="N1516" i="1"/>
  <c r="N1515" i="1"/>
  <c r="N1514" i="1"/>
  <c r="N1513" i="1"/>
  <c r="N1512" i="1"/>
  <c r="N1511" i="1"/>
  <c r="N1510" i="1"/>
  <c r="N1509" i="1"/>
  <c r="N1508" i="1"/>
  <c r="N1507" i="1"/>
  <c r="N1506" i="1"/>
  <c r="N1505" i="1"/>
  <c r="N1504" i="1"/>
  <c r="N1503" i="1"/>
  <c r="N1502" i="1"/>
  <c r="N1501" i="1"/>
  <c r="N1500" i="1"/>
  <c r="N1499" i="1"/>
  <c r="N1498" i="1"/>
  <c r="N1497" i="1"/>
  <c r="N1496" i="1"/>
  <c r="N1495" i="1"/>
  <c r="N1494" i="1"/>
  <c r="N1493" i="1"/>
  <c r="N1492" i="1"/>
  <c r="N1491" i="1"/>
  <c r="N1490" i="1"/>
  <c r="N1489" i="1"/>
  <c r="N1488" i="1"/>
  <c r="N1487" i="1"/>
  <c r="N1486" i="1"/>
  <c r="N1485" i="1"/>
  <c r="N1484" i="1"/>
  <c r="N1483" i="1"/>
  <c r="N1482" i="1"/>
  <c r="N1481" i="1"/>
  <c r="N1480" i="1"/>
  <c r="N1479" i="1"/>
  <c r="N1478" i="1"/>
  <c r="N1477" i="1"/>
  <c r="N1476" i="1"/>
  <c r="N1475" i="1"/>
  <c r="N1474" i="1"/>
  <c r="N1473" i="1"/>
  <c r="N1472" i="1"/>
  <c r="N1471" i="1"/>
  <c r="N1470" i="1"/>
  <c r="N1469" i="1"/>
  <c r="N1468" i="1"/>
  <c r="N1467" i="1"/>
  <c r="N1466" i="1"/>
  <c r="N1465" i="1"/>
  <c r="N1464" i="1"/>
  <c r="N1463" i="1"/>
  <c r="N1462" i="1"/>
  <c r="N1461" i="1"/>
  <c r="N1460" i="1"/>
  <c r="N1459" i="1"/>
  <c r="N1458" i="1"/>
  <c r="N1457" i="1"/>
  <c r="N1456" i="1"/>
  <c r="N1455" i="1"/>
  <c r="N1454" i="1"/>
  <c r="N1453" i="1"/>
  <c r="N1452" i="1"/>
  <c r="N1451" i="1"/>
  <c r="N1450" i="1"/>
  <c r="N1449" i="1"/>
  <c r="N1448" i="1"/>
  <c r="N1447" i="1"/>
  <c r="N1446" i="1"/>
  <c r="N1445" i="1"/>
  <c r="N1444" i="1"/>
  <c r="L1536" i="1"/>
  <c r="L1535" i="1"/>
  <c r="L1534" i="1"/>
  <c r="L1533" i="1"/>
  <c r="L1532" i="1"/>
  <c r="L1531" i="1"/>
  <c r="L1530" i="1"/>
  <c r="L1529" i="1"/>
  <c r="L1528" i="1"/>
  <c r="L1527" i="1"/>
  <c r="L1526" i="1"/>
  <c r="L1525" i="1"/>
  <c r="L1524" i="1"/>
  <c r="L1523" i="1"/>
  <c r="L1522" i="1"/>
  <c r="L1521" i="1"/>
  <c r="L1520" i="1"/>
  <c r="L1519" i="1"/>
  <c r="L1518" i="1"/>
  <c r="L1517" i="1"/>
  <c r="L1516" i="1"/>
  <c r="L1515" i="1"/>
  <c r="L1514" i="1"/>
  <c r="L1513" i="1"/>
  <c r="L1512" i="1"/>
  <c r="L1511" i="1"/>
  <c r="L1510" i="1"/>
  <c r="L1509" i="1"/>
  <c r="L1508" i="1"/>
  <c r="L1507" i="1"/>
  <c r="L1506" i="1"/>
  <c r="L1505" i="1"/>
  <c r="L1504" i="1"/>
  <c r="L1503" i="1"/>
  <c r="L1502" i="1"/>
  <c r="L1501" i="1"/>
  <c r="L1500" i="1"/>
  <c r="L1499" i="1"/>
  <c r="L1498" i="1"/>
  <c r="L1497" i="1"/>
  <c r="L1496" i="1"/>
  <c r="L1495" i="1"/>
  <c r="L1494" i="1"/>
  <c r="L1493" i="1"/>
  <c r="L1492" i="1"/>
  <c r="L1491" i="1"/>
  <c r="L1490" i="1"/>
  <c r="L1489" i="1"/>
  <c r="L1488" i="1"/>
  <c r="L1487" i="1"/>
  <c r="L1486" i="1"/>
  <c r="L1485" i="1"/>
  <c r="L1484" i="1"/>
  <c r="L1483" i="1"/>
  <c r="L1482" i="1"/>
  <c r="L1481" i="1"/>
  <c r="L1480" i="1"/>
  <c r="L1479" i="1"/>
  <c r="L1478" i="1"/>
  <c r="L1477" i="1"/>
  <c r="L1476" i="1"/>
  <c r="L1475" i="1"/>
  <c r="L1474" i="1"/>
  <c r="L1473" i="1"/>
  <c r="L1472" i="1"/>
  <c r="L1471" i="1"/>
  <c r="L1470" i="1"/>
  <c r="L1469" i="1"/>
  <c r="L1468" i="1"/>
  <c r="L1467" i="1"/>
  <c r="L1466" i="1"/>
  <c r="L1465" i="1"/>
  <c r="L1464" i="1"/>
  <c r="L1463" i="1"/>
  <c r="L1462" i="1"/>
  <c r="L1461" i="1"/>
  <c r="L1460" i="1"/>
  <c r="L1459" i="1"/>
  <c r="L1458" i="1"/>
  <c r="L1457" i="1"/>
  <c r="L1456" i="1"/>
  <c r="L1455" i="1"/>
  <c r="L1454" i="1"/>
  <c r="L1453" i="1"/>
  <c r="L1452" i="1"/>
  <c r="L1451" i="1"/>
  <c r="L1450" i="1"/>
  <c r="L1449" i="1"/>
  <c r="L1448" i="1"/>
  <c r="L1447" i="1"/>
  <c r="L1446" i="1"/>
  <c r="L1445" i="1"/>
  <c r="L1444" i="1"/>
  <c r="L3" i="13" l="1"/>
  <c r="L7" i="13"/>
  <c r="L11" i="13"/>
  <c r="L15" i="13"/>
  <c r="L19" i="13"/>
  <c r="L5" i="13"/>
  <c r="L8" i="13"/>
  <c r="L12" i="13"/>
  <c r="L16" i="13"/>
  <c r="L20" i="13"/>
  <c r="L25" i="13"/>
  <c r="L4" i="13"/>
  <c r="L9" i="13"/>
  <c r="L13" i="13"/>
  <c r="L21" i="13"/>
  <c r="L6" i="13"/>
  <c r="L10" i="13"/>
  <c r="L14" i="13"/>
  <c r="L18" i="13"/>
  <c r="L22" i="13"/>
  <c r="L23" i="13"/>
  <c r="L24" i="13"/>
  <c r="L17" i="13"/>
  <c r="M25" i="13"/>
  <c r="M21" i="13"/>
  <c r="M17" i="13"/>
  <c r="M13" i="13"/>
  <c r="M9" i="13"/>
  <c r="M5" i="13"/>
  <c r="M22" i="13"/>
  <c r="M6" i="13"/>
  <c r="M11" i="13"/>
  <c r="M14" i="13"/>
  <c r="M24" i="13"/>
  <c r="M20" i="13"/>
  <c r="M16" i="13"/>
  <c r="M12" i="13"/>
  <c r="M8" i="13"/>
  <c r="M4" i="13"/>
  <c r="M15" i="13"/>
  <c r="M3" i="13"/>
  <c r="M18" i="13"/>
  <c r="M7" i="13"/>
  <c r="M10" i="13"/>
  <c r="M23" i="13"/>
  <c r="M19" i="13"/>
  <c r="N25" i="13"/>
  <c r="N21" i="13"/>
  <c r="N17" i="13"/>
  <c r="N13" i="13"/>
  <c r="N9" i="13"/>
  <c r="N5" i="13"/>
  <c r="N16" i="13"/>
  <c r="N4" i="13"/>
  <c r="N20" i="13"/>
  <c r="N8" i="13"/>
  <c r="N24" i="13"/>
  <c r="N12" i="13"/>
  <c r="N6" i="13"/>
  <c r="N7" i="13"/>
  <c r="N18" i="13"/>
  <c r="N3" i="13"/>
  <c r="N22" i="13"/>
  <c r="N10" i="13"/>
  <c r="N23" i="13"/>
  <c r="N19" i="13"/>
  <c r="N15" i="13"/>
  <c r="N11" i="13"/>
  <c r="N14" i="13"/>
  <c r="T1280" i="1"/>
  <c r="U1280" i="1" s="1"/>
  <c r="T1281" i="1"/>
  <c r="U1281" i="1" s="1"/>
  <c r="T1282" i="1"/>
  <c r="U1282" i="1" s="1"/>
  <c r="T1283" i="1"/>
  <c r="U1283" i="1" s="1"/>
  <c r="T1284" i="1"/>
  <c r="U1284" i="1" s="1"/>
  <c r="T1285" i="1"/>
  <c r="U1285" i="1" s="1"/>
  <c r="T1286" i="1"/>
  <c r="U1286" i="1" s="1"/>
  <c r="T1287" i="1"/>
  <c r="U1287" i="1" s="1"/>
  <c r="T1288" i="1"/>
  <c r="U1288" i="1" s="1"/>
  <c r="T1289" i="1"/>
  <c r="U1289" i="1" s="1"/>
  <c r="T1290" i="1"/>
  <c r="U1290" i="1" s="1"/>
  <c r="T1291" i="1"/>
  <c r="U1291" i="1" s="1"/>
  <c r="T1292" i="1"/>
  <c r="U1292" i="1" s="1"/>
  <c r="T1293" i="1"/>
  <c r="U1293" i="1" s="1"/>
  <c r="T1294" i="1"/>
  <c r="U1294" i="1" s="1"/>
  <c r="T1295" i="1"/>
  <c r="U1295" i="1" s="1"/>
  <c r="T1296" i="1"/>
  <c r="U1296" i="1" s="1"/>
  <c r="T1297" i="1"/>
  <c r="U1297" i="1" s="1"/>
  <c r="T1298" i="1"/>
  <c r="U1298" i="1" s="1"/>
  <c r="T1299" i="1"/>
  <c r="U1299" i="1" s="1"/>
  <c r="T1300" i="1"/>
  <c r="U1300" i="1" s="1"/>
  <c r="T1301" i="1"/>
  <c r="U1301" i="1" s="1"/>
  <c r="T1302" i="1"/>
  <c r="U1302" i="1" s="1"/>
  <c r="T1303" i="1"/>
  <c r="U1303" i="1" s="1"/>
  <c r="T1304" i="1"/>
  <c r="U1304" i="1" s="1"/>
  <c r="T1305" i="1"/>
  <c r="U1305" i="1" s="1"/>
  <c r="T1306" i="1"/>
  <c r="U1306" i="1" s="1"/>
  <c r="T1307" i="1"/>
  <c r="U1307" i="1" s="1"/>
  <c r="T1308" i="1"/>
  <c r="U1308" i="1" s="1"/>
  <c r="T1309" i="1"/>
  <c r="U1309" i="1" s="1"/>
  <c r="T1310" i="1"/>
  <c r="U1310" i="1" s="1"/>
  <c r="T1311" i="1"/>
  <c r="U1311" i="1" s="1"/>
  <c r="T1312" i="1"/>
  <c r="U1312" i="1" s="1"/>
  <c r="T1313" i="1"/>
  <c r="U1313" i="1" s="1"/>
  <c r="T1314" i="1"/>
  <c r="U1314" i="1" s="1"/>
  <c r="T1315" i="1"/>
  <c r="U1315" i="1" s="1"/>
  <c r="T1316" i="1"/>
  <c r="U1316" i="1" s="1"/>
  <c r="T1317" i="1"/>
  <c r="U1317" i="1" s="1"/>
  <c r="T1318" i="1"/>
  <c r="U1318" i="1" s="1"/>
  <c r="T1319" i="1"/>
  <c r="U1319" i="1" s="1"/>
  <c r="T1320" i="1"/>
  <c r="U1320" i="1" s="1"/>
  <c r="T1321" i="1"/>
  <c r="U1321" i="1" s="1"/>
  <c r="T1322" i="1"/>
  <c r="U1322" i="1" s="1"/>
  <c r="T1323" i="1"/>
  <c r="U1323" i="1" s="1"/>
  <c r="T1324" i="1"/>
  <c r="U1324" i="1" s="1"/>
  <c r="T1325" i="1"/>
  <c r="U1325" i="1" s="1"/>
  <c r="T1326" i="1"/>
  <c r="U1326" i="1" s="1"/>
  <c r="T1327" i="1"/>
  <c r="U1327" i="1" s="1"/>
  <c r="T1328" i="1"/>
  <c r="U1328" i="1" s="1"/>
  <c r="T1329" i="1"/>
  <c r="U1329" i="1" s="1"/>
  <c r="T1330" i="1"/>
  <c r="U1330" i="1" s="1"/>
  <c r="T1331" i="1"/>
  <c r="U1331" i="1" s="1"/>
  <c r="T1332" i="1"/>
  <c r="U1332" i="1" s="1"/>
  <c r="T1333" i="1"/>
  <c r="U1333" i="1" s="1"/>
  <c r="T1334" i="1"/>
  <c r="U1334" i="1" s="1"/>
  <c r="T1335" i="1"/>
  <c r="U1335" i="1" s="1"/>
  <c r="T1336" i="1"/>
  <c r="U1336" i="1" s="1"/>
  <c r="T1337" i="1"/>
  <c r="U1337" i="1" s="1"/>
  <c r="T1338" i="1"/>
  <c r="U1338" i="1" s="1"/>
  <c r="T1339" i="1"/>
  <c r="U1339" i="1" s="1"/>
  <c r="T1340" i="1"/>
  <c r="U1340" i="1" s="1"/>
  <c r="T1341" i="1"/>
  <c r="U1341" i="1" s="1"/>
  <c r="T1342" i="1"/>
  <c r="U1342" i="1" s="1"/>
  <c r="T1343" i="1"/>
  <c r="U1343" i="1" s="1"/>
  <c r="T1344" i="1"/>
  <c r="U1344" i="1" s="1"/>
  <c r="T1345" i="1"/>
  <c r="U1345" i="1" s="1"/>
  <c r="T1346" i="1"/>
  <c r="U1346" i="1" s="1"/>
  <c r="T1347" i="1"/>
  <c r="U1347" i="1" s="1"/>
  <c r="T1348" i="1"/>
  <c r="U1348" i="1" s="1"/>
  <c r="T1349" i="1"/>
  <c r="U1349" i="1" s="1"/>
  <c r="T1350" i="1"/>
  <c r="U1350" i="1" s="1"/>
  <c r="T1351" i="1"/>
  <c r="U1351" i="1" s="1"/>
  <c r="T1352" i="1"/>
  <c r="U1352" i="1" s="1"/>
  <c r="T1353" i="1"/>
  <c r="U1353" i="1" s="1"/>
  <c r="T1354" i="1"/>
  <c r="U1354" i="1" s="1"/>
  <c r="T1355" i="1"/>
  <c r="U1355" i="1" s="1"/>
  <c r="T1356" i="1"/>
  <c r="U1356" i="1" s="1"/>
  <c r="T1357" i="1"/>
  <c r="U1357" i="1" s="1"/>
  <c r="T1358" i="1"/>
  <c r="U1358" i="1" s="1"/>
  <c r="T1359" i="1"/>
  <c r="U1359" i="1" s="1"/>
  <c r="T1360" i="1"/>
  <c r="U1360" i="1" s="1"/>
  <c r="T1361" i="1"/>
  <c r="U1361" i="1" s="1"/>
  <c r="T1362" i="1"/>
  <c r="U1362" i="1" s="1"/>
  <c r="T1363" i="1"/>
  <c r="U1363" i="1" s="1"/>
  <c r="T1364" i="1"/>
  <c r="U1364" i="1" s="1"/>
  <c r="T1365" i="1"/>
  <c r="U1365" i="1" s="1"/>
  <c r="T1366" i="1"/>
  <c r="U1366" i="1" s="1"/>
  <c r="T1367" i="1"/>
  <c r="U1367" i="1" s="1"/>
  <c r="T1368" i="1"/>
  <c r="U1368" i="1" s="1"/>
  <c r="T1369" i="1"/>
  <c r="U1369" i="1" s="1"/>
  <c r="T1370" i="1"/>
  <c r="U1370" i="1" s="1"/>
  <c r="T1371" i="1"/>
  <c r="U1371" i="1" s="1"/>
  <c r="T1372" i="1"/>
  <c r="U1372" i="1" s="1"/>
  <c r="T1373" i="1"/>
  <c r="U1373" i="1" s="1"/>
  <c r="T1374" i="1"/>
  <c r="U1374" i="1" s="1"/>
  <c r="T1375" i="1"/>
  <c r="U1375" i="1" s="1"/>
  <c r="T1376" i="1"/>
  <c r="U1376" i="1" s="1"/>
  <c r="T1377" i="1"/>
  <c r="U1377" i="1" s="1"/>
  <c r="T1378" i="1"/>
  <c r="U1378" i="1" s="1"/>
  <c r="T1379" i="1"/>
  <c r="U1379" i="1" s="1"/>
  <c r="T1380" i="1"/>
  <c r="U1380" i="1" s="1"/>
  <c r="T1381" i="1"/>
  <c r="U1381" i="1" s="1"/>
  <c r="T1382" i="1"/>
  <c r="U1382" i="1" s="1"/>
  <c r="T1383" i="1"/>
  <c r="U1383" i="1" s="1"/>
  <c r="T1384" i="1"/>
  <c r="U1384" i="1" s="1"/>
  <c r="T1385" i="1"/>
  <c r="U1385" i="1" s="1"/>
  <c r="T1386" i="1"/>
  <c r="U1386" i="1" s="1"/>
  <c r="T1387" i="1"/>
  <c r="U1387" i="1" s="1"/>
  <c r="T1388" i="1"/>
  <c r="U1388" i="1" s="1"/>
  <c r="T1389" i="1"/>
  <c r="U1389" i="1" s="1"/>
  <c r="T1390" i="1"/>
  <c r="U1390" i="1" s="1"/>
  <c r="T1391" i="1"/>
  <c r="U1391" i="1" s="1"/>
  <c r="T1392" i="1"/>
  <c r="U1392" i="1" s="1"/>
  <c r="T1393" i="1"/>
  <c r="U1393" i="1" s="1"/>
  <c r="T1394" i="1"/>
  <c r="U1394" i="1" s="1"/>
  <c r="T1395" i="1"/>
  <c r="U1395" i="1" s="1"/>
  <c r="T1396" i="1"/>
  <c r="U1396" i="1" s="1"/>
  <c r="T1397" i="1"/>
  <c r="U1397" i="1" s="1"/>
  <c r="T1398" i="1"/>
  <c r="U1398" i="1" s="1"/>
  <c r="T1399" i="1"/>
  <c r="U1399" i="1" s="1"/>
  <c r="T1400" i="1"/>
  <c r="U1400" i="1" s="1"/>
  <c r="T1401" i="1"/>
  <c r="U1401" i="1" s="1"/>
  <c r="T1402" i="1"/>
  <c r="U1402" i="1" s="1"/>
  <c r="T1403" i="1"/>
  <c r="U1403" i="1" s="1"/>
  <c r="T1404" i="1"/>
  <c r="U1404" i="1" s="1"/>
  <c r="T1405" i="1"/>
  <c r="U1405" i="1" s="1"/>
  <c r="T1406" i="1"/>
  <c r="U1406" i="1" s="1"/>
  <c r="T1407" i="1"/>
  <c r="U1407" i="1" s="1"/>
  <c r="T1408" i="1"/>
  <c r="U1408" i="1" s="1"/>
  <c r="T1409" i="1"/>
  <c r="U1409" i="1" s="1"/>
  <c r="T1410" i="1"/>
  <c r="U1410" i="1" s="1"/>
  <c r="T1411" i="1"/>
  <c r="U1411" i="1" s="1"/>
  <c r="T1412" i="1"/>
  <c r="U1412" i="1" s="1"/>
  <c r="T1413" i="1"/>
  <c r="U1413" i="1" s="1"/>
  <c r="T1414" i="1"/>
  <c r="U1414" i="1" s="1"/>
  <c r="T1415" i="1"/>
  <c r="U1415" i="1" s="1"/>
  <c r="T1416" i="1"/>
  <c r="U1416" i="1" s="1"/>
  <c r="T1417" i="1"/>
  <c r="U1417" i="1" s="1"/>
  <c r="T1418" i="1"/>
  <c r="U1418" i="1" s="1"/>
  <c r="T1419" i="1"/>
  <c r="U1419" i="1" s="1"/>
  <c r="T1420" i="1"/>
  <c r="U1420" i="1" s="1"/>
  <c r="T1421" i="1"/>
  <c r="U1421" i="1" s="1"/>
  <c r="T1422" i="1"/>
  <c r="U1422" i="1" s="1"/>
  <c r="T1423" i="1"/>
  <c r="U1423" i="1" s="1"/>
  <c r="T1424" i="1"/>
  <c r="U1424" i="1" s="1"/>
  <c r="T1425" i="1"/>
  <c r="U1425" i="1" s="1"/>
  <c r="T1426" i="1"/>
  <c r="U1426" i="1" s="1"/>
  <c r="T1427" i="1"/>
  <c r="U1427" i="1" s="1"/>
  <c r="T1428" i="1"/>
  <c r="U1428" i="1" s="1"/>
  <c r="T1429" i="1"/>
  <c r="U1429" i="1" s="1"/>
  <c r="T1430" i="1"/>
  <c r="U1430" i="1" s="1"/>
  <c r="T1431" i="1"/>
  <c r="U1431" i="1" s="1"/>
  <c r="T1432" i="1"/>
  <c r="U1432" i="1" s="1"/>
  <c r="T1433" i="1"/>
  <c r="U1433" i="1" s="1"/>
  <c r="T1434" i="1"/>
  <c r="U1434" i="1" s="1"/>
  <c r="T1435" i="1"/>
  <c r="U1435" i="1" s="1"/>
  <c r="T1436" i="1"/>
  <c r="U1436" i="1" s="1"/>
  <c r="T1437" i="1"/>
  <c r="U1437" i="1" s="1"/>
  <c r="T1438" i="1"/>
  <c r="U1438" i="1" s="1"/>
  <c r="T1439" i="1"/>
  <c r="U1439" i="1" s="1"/>
  <c r="T1440" i="1"/>
  <c r="U1440" i="1" s="1"/>
  <c r="T1441" i="1"/>
  <c r="U1441" i="1" s="1"/>
  <c r="T1442" i="1"/>
  <c r="U1442" i="1" s="1"/>
  <c r="T1443" i="1"/>
  <c r="U1443" i="1" s="1"/>
  <c r="Q1443" i="1"/>
  <c r="Q1442" i="1"/>
  <c r="Q1441" i="1"/>
  <c r="Q1440" i="1"/>
  <c r="Q1439" i="1"/>
  <c r="Q1438" i="1"/>
  <c r="Q1437" i="1"/>
  <c r="Q1436" i="1"/>
  <c r="Q1435" i="1"/>
  <c r="Q1434" i="1"/>
  <c r="Q1433" i="1"/>
  <c r="Q1432" i="1"/>
  <c r="Q1431" i="1"/>
  <c r="Q1430" i="1"/>
  <c r="Q1429" i="1"/>
  <c r="Q1428" i="1"/>
  <c r="Q1427" i="1"/>
  <c r="Q1426" i="1"/>
  <c r="Q1425" i="1"/>
  <c r="Q1424" i="1"/>
  <c r="Q1423" i="1"/>
  <c r="Q1422" i="1"/>
  <c r="Q1421" i="1"/>
  <c r="Q1420" i="1"/>
  <c r="Q1419" i="1"/>
  <c r="Q1418" i="1"/>
  <c r="Q1417" i="1"/>
  <c r="Q1416" i="1"/>
  <c r="Q1415" i="1"/>
  <c r="Q1414" i="1"/>
  <c r="Q1413" i="1"/>
  <c r="Q1412" i="1"/>
  <c r="Q1411" i="1"/>
  <c r="Q1410" i="1"/>
  <c r="Q1409" i="1"/>
  <c r="Q1408" i="1"/>
  <c r="Q1407" i="1"/>
  <c r="Q1406" i="1"/>
  <c r="Q1405" i="1"/>
  <c r="Q1404" i="1"/>
  <c r="Q1403" i="1"/>
  <c r="Q1402" i="1"/>
  <c r="Q1401" i="1"/>
  <c r="Q1400" i="1"/>
  <c r="Q1399" i="1"/>
  <c r="Q1398" i="1"/>
  <c r="Q1397" i="1"/>
  <c r="Q1396" i="1"/>
  <c r="Q1395" i="1"/>
  <c r="Q1394" i="1"/>
  <c r="Q1393" i="1"/>
  <c r="Q1392" i="1"/>
  <c r="Q1391" i="1"/>
  <c r="Q1390" i="1"/>
  <c r="Q1389" i="1"/>
  <c r="Q1388" i="1"/>
  <c r="Q1387" i="1"/>
  <c r="Q1386" i="1"/>
  <c r="Q1385" i="1"/>
  <c r="Q1384" i="1"/>
  <c r="Q1383" i="1"/>
  <c r="Q1382" i="1"/>
  <c r="Q1381" i="1"/>
  <c r="Q1380" i="1"/>
  <c r="Q1379" i="1"/>
  <c r="Q1378" i="1"/>
  <c r="Q1377" i="1"/>
  <c r="Q1376" i="1"/>
  <c r="Q1375" i="1"/>
  <c r="Q1374" i="1"/>
  <c r="Q1373" i="1"/>
  <c r="Q1372" i="1"/>
  <c r="Q1371" i="1"/>
  <c r="Q1370" i="1"/>
  <c r="Q1369" i="1"/>
  <c r="Q1368" i="1"/>
  <c r="Q1367" i="1"/>
  <c r="Q1366" i="1"/>
  <c r="Q1365" i="1"/>
  <c r="Q1364" i="1"/>
  <c r="Q1363" i="1"/>
  <c r="Q1362" i="1"/>
  <c r="Q1361" i="1"/>
  <c r="Q1360" i="1"/>
  <c r="Q1359" i="1"/>
  <c r="Q1358" i="1"/>
  <c r="Q1357" i="1"/>
  <c r="Q1356" i="1"/>
  <c r="Q1355" i="1"/>
  <c r="Q1354" i="1"/>
  <c r="Q1353" i="1"/>
  <c r="Q1352" i="1"/>
  <c r="Q1351" i="1"/>
  <c r="Q1350" i="1"/>
  <c r="Q1349" i="1"/>
  <c r="Q1348" i="1"/>
  <c r="Q1347" i="1"/>
  <c r="Q1346" i="1"/>
  <c r="Q1345" i="1"/>
  <c r="Q1344" i="1"/>
  <c r="Q1343" i="1"/>
  <c r="Q1342" i="1"/>
  <c r="Q1341" i="1"/>
  <c r="Q1340" i="1"/>
  <c r="Q1339" i="1"/>
  <c r="Q1338" i="1"/>
  <c r="Q1337" i="1"/>
  <c r="Q1336" i="1"/>
  <c r="Q1335" i="1"/>
  <c r="Q1334" i="1"/>
  <c r="Q1333" i="1"/>
  <c r="Q1332" i="1"/>
  <c r="Q1331" i="1"/>
  <c r="Q1330" i="1"/>
  <c r="Q1329" i="1"/>
  <c r="Q1328" i="1"/>
  <c r="Q1327" i="1"/>
  <c r="Q1326" i="1"/>
  <c r="Q1325" i="1"/>
  <c r="Q1324" i="1"/>
  <c r="Q1323" i="1"/>
  <c r="Q1322" i="1"/>
  <c r="Q1321" i="1"/>
  <c r="Q1320" i="1"/>
  <c r="Q1319" i="1"/>
  <c r="Q1318" i="1"/>
  <c r="Q1317" i="1"/>
  <c r="Q1316" i="1"/>
  <c r="Q1315" i="1"/>
  <c r="Q1314" i="1"/>
  <c r="Q1313" i="1"/>
  <c r="Q1312" i="1"/>
  <c r="Q1311" i="1"/>
  <c r="Q1310" i="1"/>
  <c r="Q1309" i="1"/>
  <c r="Q1308" i="1"/>
  <c r="Q1307" i="1"/>
  <c r="Q1306" i="1"/>
  <c r="Q1305" i="1"/>
  <c r="Q1304" i="1"/>
  <c r="Q1303" i="1"/>
  <c r="Q1302" i="1"/>
  <c r="Q1301" i="1"/>
  <c r="Q1300" i="1"/>
  <c r="Q1299" i="1"/>
  <c r="Q1298" i="1"/>
  <c r="Q1297" i="1"/>
  <c r="Q1296" i="1"/>
  <c r="Q1295" i="1"/>
  <c r="Q1294" i="1"/>
  <c r="Q1293" i="1"/>
  <c r="Q1292" i="1"/>
  <c r="Q1291" i="1"/>
  <c r="Q1290" i="1"/>
  <c r="Q1289" i="1"/>
  <c r="Q1288" i="1"/>
  <c r="Q1287" i="1"/>
  <c r="Q1286" i="1"/>
  <c r="Q1285" i="1"/>
  <c r="Q1284" i="1"/>
  <c r="Q1283" i="1"/>
  <c r="Q1282" i="1"/>
  <c r="Q1281" i="1"/>
  <c r="Q1280" i="1"/>
  <c r="N1443" i="1"/>
  <c r="N1442" i="1"/>
  <c r="N1441" i="1"/>
  <c r="N1440" i="1"/>
  <c r="N1439" i="1"/>
  <c r="N1438" i="1"/>
  <c r="N1437" i="1"/>
  <c r="N1436" i="1"/>
  <c r="N1435" i="1"/>
  <c r="N1434" i="1"/>
  <c r="N1433" i="1"/>
  <c r="N1432" i="1"/>
  <c r="N1431" i="1"/>
  <c r="N1430" i="1"/>
  <c r="N1429" i="1"/>
  <c r="N1428" i="1"/>
  <c r="N1427" i="1"/>
  <c r="N1426" i="1"/>
  <c r="N1425" i="1"/>
  <c r="N1424" i="1"/>
  <c r="N1423" i="1"/>
  <c r="N1422" i="1"/>
  <c r="N1421" i="1"/>
  <c r="N1420" i="1"/>
  <c r="N1419" i="1"/>
  <c r="N1418" i="1"/>
  <c r="N1417" i="1"/>
  <c r="N1416" i="1"/>
  <c r="N1415" i="1"/>
  <c r="N1414" i="1"/>
  <c r="N1413" i="1"/>
  <c r="N1412" i="1"/>
  <c r="N1411" i="1"/>
  <c r="N1410" i="1"/>
  <c r="N1409" i="1"/>
  <c r="N1408" i="1"/>
  <c r="N1407" i="1"/>
  <c r="N1406" i="1"/>
  <c r="N1405" i="1"/>
  <c r="N1404" i="1"/>
  <c r="N1403" i="1"/>
  <c r="N1402" i="1"/>
  <c r="N1401" i="1"/>
  <c r="N1400" i="1"/>
  <c r="N1399" i="1"/>
  <c r="N1398" i="1"/>
  <c r="N1397" i="1"/>
  <c r="N1396" i="1"/>
  <c r="N1395" i="1"/>
  <c r="N1394" i="1"/>
  <c r="N1393" i="1"/>
  <c r="N1392" i="1"/>
  <c r="N1391" i="1"/>
  <c r="N1390" i="1"/>
  <c r="N1389" i="1"/>
  <c r="N1388" i="1"/>
  <c r="N1387" i="1"/>
  <c r="N1386" i="1"/>
  <c r="N1385" i="1"/>
  <c r="N1384" i="1"/>
  <c r="N1383" i="1"/>
  <c r="N1382" i="1"/>
  <c r="N1381" i="1"/>
  <c r="N1380" i="1"/>
  <c r="N1379" i="1"/>
  <c r="N1378" i="1"/>
  <c r="N1377" i="1"/>
  <c r="N1376" i="1"/>
  <c r="N1375" i="1"/>
  <c r="N1374" i="1"/>
  <c r="N1373" i="1"/>
  <c r="N1372" i="1"/>
  <c r="N1371" i="1"/>
  <c r="N1370" i="1"/>
  <c r="N1369" i="1"/>
  <c r="N1368" i="1"/>
  <c r="N1367" i="1"/>
  <c r="N1366" i="1"/>
  <c r="N1365" i="1"/>
  <c r="N1364" i="1"/>
  <c r="N1363" i="1"/>
  <c r="N1362" i="1"/>
  <c r="N1361" i="1"/>
  <c r="N1360" i="1"/>
  <c r="N1359" i="1"/>
  <c r="N1358" i="1"/>
  <c r="N1357" i="1"/>
  <c r="N1356" i="1"/>
  <c r="N1355" i="1"/>
  <c r="N1354" i="1"/>
  <c r="N1353" i="1"/>
  <c r="N1352" i="1"/>
  <c r="N1351" i="1"/>
  <c r="N1350" i="1"/>
  <c r="N1349" i="1"/>
  <c r="N1348" i="1"/>
  <c r="N1347" i="1"/>
  <c r="N1346" i="1"/>
  <c r="N1345" i="1"/>
  <c r="N1344" i="1"/>
  <c r="N1343" i="1"/>
  <c r="N1342" i="1"/>
  <c r="N1341" i="1"/>
  <c r="N1340" i="1"/>
  <c r="N1339" i="1"/>
  <c r="N1338" i="1"/>
  <c r="N1337" i="1"/>
  <c r="N1336" i="1"/>
  <c r="N1335" i="1"/>
  <c r="N1334" i="1"/>
  <c r="N1333" i="1"/>
  <c r="N1332" i="1"/>
  <c r="N1331" i="1"/>
  <c r="N1330" i="1"/>
  <c r="N1329" i="1"/>
  <c r="N1328" i="1"/>
  <c r="N1327" i="1"/>
  <c r="N1326" i="1"/>
  <c r="N1325" i="1"/>
  <c r="N1324" i="1"/>
  <c r="N1323" i="1"/>
  <c r="N1322" i="1"/>
  <c r="N1321" i="1"/>
  <c r="N1320" i="1"/>
  <c r="N1319" i="1"/>
  <c r="N1318" i="1"/>
  <c r="N1317" i="1"/>
  <c r="N1316" i="1"/>
  <c r="N1315" i="1"/>
  <c r="N1314" i="1"/>
  <c r="N1313" i="1"/>
  <c r="N1312" i="1"/>
  <c r="N1311" i="1"/>
  <c r="N1310" i="1"/>
  <c r="N1309" i="1"/>
  <c r="N1308" i="1"/>
  <c r="N1307" i="1"/>
  <c r="N1306" i="1"/>
  <c r="N1305" i="1"/>
  <c r="N1304" i="1"/>
  <c r="N1303" i="1"/>
  <c r="N1302" i="1"/>
  <c r="N1301" i="1"/>
  <c r="N1300" i="1"/>
  <c r="N1299" i="1"/>
  <c r="N1298" i="1"/>
  <c r="N1297" i="1"/>
  <c r="N1296" i="1"/>
  <c r="N1295" i="1"/>
  <c r="N1294" i="1"/>
  <c r="N1293" i="1"/>
  <c r="N1292" i="1"/>
  <c r="N1291" i="1"/>
  <c r="N1290" i="1"/>
  <c r="N1289" i="1"/>
  <c r="N1288" i="1"/>
  <c r="N1287" i="1"/>
  <c r="N1286" i="1"/>
  <c r="N1285" i="1"/>
  <c r="N1284" i="1"/>
  <c r="N1283" i="1"/>
  <c r="N1282" i="1"/>
  <c r="N1281" i="1"/>
  <c r="N1280" i="1"/>
  <c r="L1443" i="1"/>
  <c r="L1442" i="1"/>
  <c r="L1441" i="1"/>
  <c r="L1440" i="1"/>
  <c r="L1439" i="1"/>
  <c r="L1438" i="1"/>
  <c r="L1437" i="1"/>
  <c r="L1436" i="1"/>
  <c r="L1435" i="1"/>
  <c r="L1434" i="1"/>
  <c r="L1433" i="1"/>
  <c r="L1432" i="1"/>
  <c r="L1431" i="1"/>
  <c r="L1430" i="1"/>
  <c r="L1429" i="1"/>
  <c r="L1428" i="1"/>
  <c r="L1427" i="1"/>
  <c r="L1426" i="1"/>
  <c r="L1425" i="1"/>
  <c r="L1424" i="1"/>
  <c r="L1423" i="1"/>
  <c r="L1422" i="1"/>
  <c r="L1421" i="1"/>
  <c r="L1420" i="1"/>
  <c r="L1419" i="1"/>
  <c r="L1418" i="1"/>
  <c r="L1417" i="1"/>
  <c r="L1416" i="1"/>
  <c r="L1415" i="1"/>
  <c r="L1414" i="1"/>
  <c r="L1413" i="1"/>
  <c r="L1412" i="1"/>
  <c r="L1411" i="1"/>
  <c r="L1410" i="1"/>
  <c r="L1409" i="1"/>
  <c r="L1408" i="1"/>
  <c r="L1407" i="1"/>
  <c r="L1406" i="1"/>
  <c r="L1405" i="1"/>
  <c r="L1404" i="1"/>
  <c r="L1403" i="1"/>
  <c r="L1402" i="1"/>
  <c r="L1401" i="1"/>
  <c r="L1400" i="1"/>
  <c r="L1399" i="1"/>
  <c r="L1398" i="1"/>
  <c r="L1397" i="1"/>
  <c r="L1396" i="1"/>
  <c r="L1395" i="1"/>
  <c r="L1394" i="1"/>
  <c r="L1393" i="1"/>
  <c r="L1392" i="1"/>
  <c r="L1391" i="1"/>
  <c r="L1390" i="1"/>
  <c r="L1389" i="1"/>
  <c r="L1388" i="1"/>
  <c r="L1387" i="1"/>
  <c r="L1386" i="1"/>
  <c r="L1385" i="1"/>
  <c r="L1384" i="1"/>
  <c r="L1383" i="1"/>
  <c r="L1382" i="1"/>
  <c r="L1381" i="1"/>
  <c r="L1380" i="1"/>
  <c r="L1379" i="1"/>
  <c r="L1378" i="1"/>
  <c r="L1377" i="1"/>
  <c r="L1376" i="1"/>
  <c r="L1375" i="1"/>
  <c r="L1374" i="1"/>
  <c r="L1373" i="1"/>
  <c r="L1372" i="1"/>
  <c r="L1371" i="1"/>
  <c r="L1370" i="1"/>
  <c r="L1369" i="1"/>
  <c r="L1368" i="1"/>
  <c r="L1367" i="1"/>
  <c r="L1366" i="1"/>
  <c r="L1365" i="1"/>
  <c r="L1364" i="1"/>
  <c r="L1363" i="1"/>
  <c r="L1362" i="1"/>
  <c r="L1361" i="1"/>
  <c r="L1360" i="1"/>
  <c r="L1359" i="1"/>
  <c r="L1358" i="1"/>
  <c r="L1357" i="1"/>
  <c r="L1356" i="1"/>
  <c r="L1355" i="1"/>
  <c r="L1354" i="1"/>
  <c r="L1353" i="1"/>
  <c r="L1352" i="1"/>
  <c r="L1351" i="1"/>
  <c r="L1350" i="1"/>
  <c r="L1349" i="1"/>
  <c r="L1348" i="1"/>
  <c r="L1347" i="1"/>
  <c r="L1346" i="1"/>
  <c r="L1345" i="1"/>
  <c r="L1344" i="1"/>
  <c r="L1343" i="1"/>
  <c r="L1342" i="1"/>
  <c r="L1341" i="1"/>
  <c r="L1340" i="1"/>
  <c r="L1339" i="1"/>
  <c r="L1338" i="1"/>
  <c r="L1337" i="1"/>
  <c r="L1336" i="1"/>
  <c r="L1335" i="1"/>
  <c r="L1334" i="1"/>
  <c r="L1333" i="1"/>
  <c r="L1332" i="1"/>
  <c r="L1331" i="1"/>
  <c r="L1330" i="1"/>
  <c r="L1329" i="1"/>
  <c r="L1328" i="1"/>
  <c r="L1327" i="1"/>
  <c r="L1326" i="1"/>
  <c r="L1325" i="1"/>
  <c r="L1324" i="1"/>
  <c r="L1323" i="1"/>
  <c r="L1322" i="1"/>
  <c r="L1321" i="1"/>
  <c r="L1320" i="1"/>
  <c r="L1319" i="1"/>
  <c r="L1318" i="1"/>
  <c r="L1317" i="1"/>
  <c r="L1316" i="1"/>
  <c r="L1315" i="1"/>
  <c r="L1314" i="1"/>
  <c r="L1313" i="1"/>
  <c r="L1312" i="1"/>
  <c r="L1311" i="1"/>
  <c r="L1310" i="1"/>
  <c r="L1309" i="1"/>
  <c r="L1308" i="1"/>
  <c r="L1307" i="1"/>
  <c r="L1306" i="1"/>
  <c r="L1305" i="1"/>
  <c r="L1304" i="1"/>
  <c r="L1303" i="1"/>
  <c r="L1302" i="1"/>
  <c r="L1301" i="1"/>
  <c r="L1300" i="1"/>
  <c r="L1299" i="1"/>
  <c r="L1298" i="1"/>
  <c r="L1297" i="1"/>
  <c r="L1296" i="1"/>
  <c r="L1295" i="1"/>
  <c r="L1294" i="1"/>
  <c r="L1293" i="1"/>
  <c r="L1292" i="1"/>
  <c r="L1291" i="1"/>
  <c r="L1290" i="1"/>
  <c r="L1289" i="1"/>
  <c r="L1288" i="1"/>
  <c r="L1287" i="1"/>
  <c r="L1286" i="1"/>
  <c r="L1285" i="1"/>
  <c r="L1284" i="1"/>
  <c r="L1283" i="1"/>
  <c r="L1282" i="1"/>
  <c r="L1281" i="1"/>
  <c r="L1280" i="1"/>
  <c r="L1279" i="1"/>
  <c r="L1278" i="1"/>
  <c r="L1277" i="1"/>
  <c r="L1276" i="1"/>
  <c r="L1275" i="1"/>
  <c r="L1274" i="1"/>
  <c r="L1273" i="1"/>
  <c r="L1272" i="1"/>
  <c r="L1271" i="1"/>
  <c r="L1270" i="1"/>
  <c r="L1269" i="1"/>
  <c r="L1268" i="1"/>
  <c r="L1267" i="1"/>
  <c r="L1266" i="1"/>
  <c r="L1265" i="1"/>
  <c r="L1264" i="1"/>
  <c r="L1263" i="1"/>
  <c r="L1262" i="1"/>
  <c r="L1261" i="1"/>
  <c r="L1260" i="1"/>
  <c r="L1259" i="1"/>
  <c r="L1258" i="1"/>
  <c r="L1257" i="1"/>
  <c r="L1256" i="1"/>
  <c r="L1255" i="1"/>
  <c r="L1254" i="1"/>
  <c r="L1253" i="1"/>
  <c r="L1252" i="1"/>
  <c r="L1251" i="1"/>
  <c r="L1250" i="1"/>
  <c r="L1249" i="1"/>
  <c r="L1248" i="1"/>
  <c r="L1247" i="1"/>
  <c r="L1246" i="1"/>
  <c r="L1245" i="1"/>
  <c r="L1244" i="1"/>
  <c r="L1243" i="1"/>
  <c r="L1242" i="1"/>
  <c r="L1241" i="1"/>
  <c r="L1240" i="1"/>
  <c r="L1239" i="1"/>
  <c r="L1238" i="1"/>
  <c r="L1237" i="1"/>
  <c r="L1236" i="1"/>
  <c r="L1235" i="1"/>
  <c r="L1234" i="1"/>
  <c r="L1233" i="1"/>
  <c r="L1232" i="1"/>
  <c r="L1231" i="1"/>
  <c r="L1230" i="1"/>
  <c r="L1229" i="1"/>
  <c r="L1228" i="1"/>
  <c r="L1227" i="1"/>
  <c r="L1226" i="1"/>
  <c r="L1225" i="1"/>
  <c r="L1224" i="1"/>
  <c r="L1223" i="1"/>
  <c r="L1222" i="1"/>
  <c r="L1221" i="1"/>
  <c r="L1220" i="1"/>
  <c r="L1219" i="1"/>
  <c r="L1218" i="1"/>
  <c r="L1217" i="1"/>
  <c r="L1216" i="1"/>
  <c r="L1215" i="1"/>
  <c r="L1214" i="1"/>
  <c r="L1213" i="1"/>
  <c r="L1212" i="1"/>
  <c r="L1211" i="1"/>
  <c r="L1210" i="1"/>
  <c r="L1209" i="1"/>
  <c r="L1208" i="1"/>
  <c r="L1207" i="1"/>
  <c r="L1206" i="1"/>
  <c r="L1205" i="1"/>
  <c r="L1204" i="1"/>
  <c r="L1203" i="1"/>
  <c r="L1202" i="1"/>
  <c r="L1201" i="1"/>
  <c r="L1200" i="1"/>
  <c r="L1199" i="1"/>
  <c r="L1198" i="1"/>
  <c r="L1197" i="1"/>
  <c r="L1196" i="1"/>
  <c r="L1195" i="1"/>
  <c r="L1194" i="1"/>
  <c r="L1193" i="1"/>
  <c r="L1192" i="1"/>
  <c r="L1191" i="1"/>
  <c r="L1190" i="1"/>
  <c r="L1189" i="1"/>
  <c r="L1188" i="1"/>
  <c r="L1187" i="1"/>
  <c r="L1186" i="1"/>
  <c r="L1185" i="1"/>
  <c r="L1184" i="1"/>
  <c r="L1183" i="1"/>
  <c r="L1182" i="1"/>
  <c r="L1181" i="1"/>
  <c r="L1180" i="1"/>
  <c r="L1179" i="1"/>
  <c r="L1178" i="1"/>
  <c r="L1177" i="1"/>
  <c r="L1176" i="1"/>
  <c r="L1175" i="1"/>
  <c r="L1174" i="1"/>
  <c r="L1173" i="1"/>
  <c r="L1172" i="1"/>
  <c r="L1171" i="1"/>
  <c r="L1170" i="1"/>
  <c r="L1169" i="1"/>
  <c r="L1168" i="1"/>
  <c r="L1167" i="1"/>
  <c r="L1166" i="1"/>
  <c r="L1165" i="1"/>
  <c r="L1164" i="1"/>
  <c r="L1163" i="1"/>
  <c r="L1162" i="1"/>
  <c r="L1161" i="1"/>
  <c r="L1160" i="1"/>
  <c r="L1159" i="1"/>
  <c r="L1158" i="1"/>
  <c r="L1157" i="1"/>
  <c r="L1156" i="1"/>
  <c r="L1155" i="1"/>
  <c r="L1154" i="1"/>
  <c r="L1153" i="1"/>
  <c r="L1152" i="1"/>
  <c r="L1151" i="1"/>
  <c r="L1150" i="1"/>
  <c r="L1149" i="1"/>
  <c r="L1148" i="1"/>
  <c r="L1147" i="1"/>
  <c r="L1146" i="1"/>
  <c r="L1145" i="1"/>
  <c r="L1144" i="1"/>
  <c r="L1143" i="1"/>
  <c r="L1142" i="1"/>
  <c r="L1141" i="1"/>
  <c r="L1140" i="1"/>
  <c r="L1139" i="1"/>
  <c r="L1138" i="1"/>
  <c r="L1137" i="1"/>
  <c r="L1136" i="1"/>
  <c r="L1135" i="1"/>
  <c r="L1134" i="1"/>
  <c r="L1133" i="1"/>
  <c r="L1132" i="1"/>
  <c r="L966" i="1"/>
  <c r="L965" i="1"/>
  <c r="L964" i="1"/>
  <c r="L963" i="1"/>
  <c r="L962" i="1"/>
  <c r="L961" i="1"/>
  <c r="L960" i="1"/>
  <c r="L959" i="1"/>
  <c r="L958" i="1"/>
  <c r="L957" i="1"/>
  <c r="L956" i="1"/>
  <c r="L955" i="1"/>
  <c r="L954" i="1"/>
  <c r="L953" i="1"/>
  <c r="L952" i="1"/>
  <c r="L951" i="1"/>
  <c r="L950" i="1"/>
  <c r="L949" i="1"/>
  <c r="L948" i="1"/>
  <c r="L947" i="1"/>
  <c r="L946" i="1"/>
  <c r="L945" i="1"/>
  <c r="L944" i="1"/>
  <c r="L943" i="1"/>
  <c r="L942" i="1"/>
  <c r="L941" i="1"/>
  <c r="L940" i="1"/>
  <c r="L939" i="1"/>
  <c r="L938" i="1"/>
  <c r="L937" i="1"/>
  <c r="L936" i="1"/>
  <c r="L935" i="1"/>
  <c r="L934" i="1"/>
  <c r="L933" i="1"/>
  <c r="L932" i="1"/>
  <c r="L931" i="1"/>
  <c r="L930" i="1"/>
  <c r="L929" i="1"/>
  <c r="L928" i="1"/>
  <c r="L927" i="1"/>
  <c r="L926" i="1"/>
  <c r="L925" i="1"/>
  <c r="L924" i="1"/>
  <c r="L923" i="1"/>
  <c r="L922" i="1"/>
  <c r="L921" i="1"/>
  <c r="L920" i="1"/>
  <c r="L919" i="1"/>
  <c r="L918" i="1"/>
  <c r="L917" i="1"/>
  <c r="L916" i="1"/>
  <c r="L915" i="1"/>
  <c r="L914" i="1"/>
  <c r="L913" i="1"/>
  <c r="L912" i="1"/>
  <c r="L911" i="1"/>
  <c r="L910" i="1"/>
  <c r="L909" i="1"/>
  <c r="L908" i="1"/>
  <c r="L907" i="1"/>
  <c r="L906" i="1"/>
  <c r="L905" i="1"/>
  <c r="L904" i="1"/>
  <c r="L903" i="1"/>
  <c r="L902" i="1"/>
  <c r="L901" i="1"/>
  <c r="L900" i="1"/>
  <c r="L899" i="1"/>
  <c r="L898" i="1"/>
  <c r="L897" i="1"/>
  <c r="L896" i="1"/>
  <c r="L895" i="1"/>
  <c r="L894" i="1"/>
  <c r="L893" i="1"/>
  <c r="L892" i="1"/>
  <c r="L891" i="1"/>
  <c r="L890" i="1"/>
  <c r="L889" i="1"/>
  <c r="L888" i="1"/>
  <c r="L887" i="1"/>
  <c r="L886" i="1"/>
  <c r="L885" i="1"/>
  <c r="L884" i="1"/>
  <c r="L883" i="1"/>
  <c r="L882" i="1"/>
  <c r="L881" i="1"/>
  <c r="L880" i="1"/>
  <c r="L879" i="1"/>
  <c r="L878" i="1"/>
  <c r="L877" i="1"/>
  <c r="L876" i="1"/>
  <c r="L454" i="1"/>
  <c r="L453" i="1"/>
  <c r="L452" i="1"/>
  <c r="L451" i="1"/>
  <c r="L371" i="1"/>
  <c r="L370" i="1"/>
  <c r="L369" i="1"/>
  <c r="L368" i="1"/>
  <c r="L367" i="1"/>
  <c r="L366" i="1"/>
  <c r="L365" i="1"/>
  <c r="L364" i="1"/>
  <c r="L363" i="1"/>
  <c r="L362" i="1"/>
  <c r="L361" i="1"/>
  <c r="L360" i="1"/>
  <c r="L359" i="1"/>
  <c r="L358" i="1"/>
  <c r="L357" i="1"/>
  <c r="L356" i="1"/>
  <c r="L355" i="1"/>
  <c r="L354" i="1"/>
  <c r="L353" i="1"/>
  <c r="L352" i="1"/>
  <c r="L196" i="1"/>
  <c r="L195" i="1"/>
  <c r="L194" i="1"/>
  <c r="L193" i="1"/>
  <c r="L192" i="1"/>
  <c r="L191" i="1"/>
  <c r="L190" i="1"/>
  <c r="L189" i="1"/>
  <c r="L188" i="1"/>
  <c r="L187" i="1"/>
  <c r="L186" i="1"/>
  <c r="L185" i="1"/>
  <c r="L184" i="1"/>
  <c r="L183" i="1"/>
  <c r="L182" i="1"/>
  <c r="L181" i="1"/>
  <c r="L180" i="1"/>
  <c r="L179" i="1"/>
  <c r="L178" i="1"/>
  <c r="L177" i="1"/>
  <c r="L176" i="1"/>
  <c r="L175" i="1"/>
  <c r="L174" i="1"/>
  <c r="L173" i="1"/>
  <c r="L172" i="1"/>
  <c r="L171" i="1"/>
  <c r="L170" i="1"/>
  <c r="L169" i="1"/>
  <c r="L168" i="1"/>
  <c r="L167" i="1"/>
  <c r="L166" i="1"/>
  <c r="L165" i="1"/>
  <c r="L22" i="1"/>
  <c r="L21" i="1"/>
  <c r="L20" i="1"/>
  <c r="L19" i="1"/>
  <c r="L18" i="1"/>
  <c r="L17" i="1"/>
  <c r="L16" i="1"/>
  <c r="L15" i="1"/>
  <c r="L14" i="1"/>
  <c r="L13" i="1"/>
  <c r="L12" i="1"/>
  <c r="L11" i="1"/>
  <c r="L10" i="1"/>
  <c r="L9" i="1"/>
  <c r="L8" i="1"/>
  <c r="L7" i="1"/>
  <c r="L6" i="1"/>
  <c r="L5" i="1"/>
  <c r="L4" i="1"/>
  <c r="L3" i="1"/>
  <c r="L2" i="1"/>
  <c r="D1050" i="1"/>
  <c r="D1049" i="1"/>
  <c r="D1048" i="1"/>
  <c r="D1047" i="1"/>
  <c r="D1046" i="1"/>
  <c r="D1045" i="1"/>
  <c r="D1044" i="1"/>
  <c r="D1043" i="1"/>
  <c r="D1042" i="1"/>
  <c r="D1041" i="1"/>
  <c r="D1040" i="1"/>
  <c r="D1039" i="1"/>
  <c r="D1038" i="1"/>
  <c r="D1037" i="1"/>
  <c r="D1036" i="1"/>
  <c r="D1035" i="1"/>
  <c r="D1034" i="1"/>
  <c r="D1033" i="1"/>
  <c r="D1032" i="1"/>
  <c r="D1031" i="1"/>
  <c r="D1030" i="1"/>
  <c r="D1029" i="1"/>
  <c r="D1028" i="1"/>
  <c r="D1027" i="1"/>
  <c r="D1026" i="1"/>
  <c r="D1025" i="1"/>
  <c r="D1024" i="1"/>
  <c r="D1023" i="1"/>
  <c r="D1022" i="1"/>
  <c r="D1021" i="1"/>
  <c r="D1020" i="1"/>
  <c r="D1019" i="1"/>
  <c r="D1018" i="1"/>
  <c r="D1017" i="1"/>
  <c r="D1016" i="1"/>
  <c r="D1015" i="1"/>
  <c r="D1014" i="1"/>
  <c r="D1013" i="1"/>
  <c r="D1012" i="1"/>
  <c r="D1011" i="1"/>
  <c r="D1010" i="1"/>
  <c r="D1009" i="1"/>
  <c r="D1008" i="1"/>
  <c r="D1007" i="1"/>
  <c r="D1006" i="1"/>
  <c r="D1005" i="1"/>
  <c r="D1004" i="1"/>
  <c r="D1003" i="1"/>
  <c r="D1002" i="1"/>
  <c r="D1001" i="1"/>
  <c r="D1000" i="1"/>
  <c r="D999" i="1"/>
  <c r="D998" i="1"/>
  <c r="D997" i="1"/>
  <c r="D996" i="1"/>
  <c r="D995" i="1"/>
  <c r="D994" i="1"/>
  <c r="D993" i="1"/>
  <c r="D992" i="1"/>
  <c r="D991" i="1"/>
  <c r="D990" i="1"/>
  <c r="D989" i="1"/>
  <c r="D988" i="1"/>
  <c r="D987" i="1"/>
  <c r="D986" i="1"/>
  <c r="D985" i="1"/>
  <c r="D984" i="1"/>
  <c r="D983" i="1"/>
  <c r="D982" i="1"/>
  <c r="D981" i="1"/>
  <c r="D980" i="1"/>
  <c r="D979" i="1"/>
  <c r="D978" i="1"/>
  <c r="D977" i="1"/>
  <c r="D976" i="1"/>
  <c r="D975" i="1"/>
  <c r="D974" i="1"/>
  <c r="D973" i="1"/>
  <c r="D972" i="1"/>
  <c r="D971" i="1"/>
  <c r="D970" i="1"/>
  <c r="D969" i="1"/>
  <c r="D968" i="1"/>
  <c r="D967" i="1"/>
  <c r="D966" i="1"/>
  <c r="D965" i="1"/>
  <c r="D964" i="1"/>
  <c r="D963" i="1"/>
  <c r="D962" i="1"/>
  <c r="D961" i="1"/>
  <c r="D960" i="1"/>
  <c r="D959" i="1"/>
  <c r="D958" i="1"/>
  <c r="D957" i="1"/>
  <c r="D956" i="1"/>
  <c r="D955" i="1"/>
  <c r="D954" i="1"/>
  <c r="D953" i="1"/>
  <c r="D952" i="1"/>
  <c r="D951" i="1"/>
  <c r="D950" i="1"/>
  <c r="D949" i="1"/>
  <c r="D948" i="1"/>
  <c r="D947" i="1"/>
  <c r="D946" i="1"/>
  <c r="D945" i="1"/>
  <c r="D944" i="1"/>
  <c r="D943" i="1"/>
  <c r="D942" i="1"/>
  <c r="D941" i="1"/>
  <c r="D940" i="1"/>
  <c r="D939" i="1"/>
  <c r="D938" i="1"/>
  <c r="D937" i="1"/>
  <c r="D936" i="1"/>
  <c r="D935" i="1"/>
  <c r="D934" i="1"/>
  <c r="D933" i="1"/>
  <c r="D932" i="1"/>
  <c r="D931" i="1"/>
  <c r="D930" i="1"/>
  <c r="D929" i="1"/>
  <c r="D928" i="1"/>
  <c r="D927" i="1"/>
  <c r="D926" i="1"/>
  <c r="D925" i="1"/>
  <c r="D924" i="1"/>
  <c r="D923" i="1"/>
  <c r="D922" i="1"/>
  <c r="D921" i="1"/>
  <c r="D920" i="1"/>
  <c r="D919" i="1"/>
  <c r="D918" i="1"/>
  <c r="D917" i="1"/>
  <c r="D916" i="1"/>
  <c r="D915" i="1"/>
  <c r="D914" i="1"/>
  <c r="D913" i="1"/>
  <c r="D912" i="1"/>
  <c r="D911" i="1"/>
  <c r="D910" i="1"/>
  <c r="D909" i="1"/>
  <c r="D908" i="1"/>
  <c r="D907" i="1"/>
  <c r="D906" i="1"/>
  <c r="D905" i="1"/>
  <c r="D904" i="1"/>
  <c r="D903" i="1"/>
  <c r="D902" i="1"/>
  <c r="D901" i="1"/>
  <c r="D900" i="1"/>
  <c r="D899" i="1"/>
  <c r="D898" i="1"/>
  <c r="D897" i="1"/>
  <c r="D896" i="1"/>
  <c r="D895" i="1"/>
  <c r="D894" i="1"/>
  <c r="D893" i="1"/>
  <c r="D892" i="1"/>
  <c r="D891" i="1"/>
  <c r="D890" i="1"/>
  <c r="D889" i="1"/>
  <c r="D888" i="1"/>
  <c r="D887" i="1"/>
  <c r="D886" i="1"/>
  <c r="D885" i="1"/>
  <c r="D884" i="1"/>
  <c r="D883" i="1"/>
  <c r="D882" i="1"/>
  <c r="D881" i="1"/>
  <c r="D880" i="1"/>
  <c r="D879" i="1"/>
  <c r="D878" i="1"/>
  <c r="D877" i="1"/>
  <c r="D876" i="1"/>
  <c r="D875" i="1"/>
  <c r="D874" i="1"/>
  <c r="D873" i="1"/>
  <c r="D872" i="1"/>
  <c r="D871" i="1"/>
  <c r="D870" i="1"/>
  <c r="D869" i="1"/>
  <c r="D868" i="1"/>
  <c r="D867" i="1"/>
  <c r="D866" i="1"/>
  <c r="D865" i="1"/>
  <c r="D864" i="1"/>
  <c r="D863" i="1"/>
  <c r="D862" i="1"/>
  <c r="D861" i="1"/>
  <c r="D860" i="1"/>
  <c r="D859" i="1"/>
  <c r="D858" i="1"/>
  <c r="D857" i="1"/>
  <c r="D856" i="1"/>
  <c r="D855" i="1"/>
  <c r="D854" i="1"/>
  <c r="D853" i="1"/>
  <c r="D852" i="1"/>
  <c r="D851" i="1"/>
  <c r="D850" i="1"/>
  <c r="D849" i="1"/>
  <c r="D848" i="1"/>
  <c r="D847" i="1"/>
  <c r="D846" i="1"/>
  <c r="D845" i="1"/>
  <c r="D844" i="1"/>
  <c r="D843" i="1"/>
  <c r="D842" i="1"/>
  <c r="D841" i="1"/>
  <c r="D840" i="1"/>
  <c r="D839" i="1"/>
  <c r="D838" i="1"/>
  <c r="D837" i="1"/>
  <c r="D836" i="1"/>
  <c r="D835" i="1"/>
  <c r="D834" i="1"/>
  <c r="D833" i="1"/>
  <c r="D832" i="1"/>
  <c r="D831" i="1"/>
  <c r="D830" i="1"/>
  <c r="D829" i="1"/>
  <c r="D828" i="1"/>
  <c r="D827" i="1"/>
  <c r="D826" i="1"/>
  <c r="D825" i="1"/>
  <c r="D824" i="1"/>
  <c r="D823" i="1"/>
  <c r="D822" i="1"/>
  <c r="D821" i="1"/>
  <c r="D820" i="1"/>
  <c r="D819" i="1"/>
  <c r="D818" i="1"/>
  <c r="D817" i="1"/>
  <c r="D816" i="1"/>
  <c r="D815" i="1"/>
  <c r="D814" i="1"/>
  <c r="D813" i="1"/>
  <c r="D812" i="1"/>
  <c r="D811" i="1"/>
  <c r="D810" i="1"/>
  <c r="D809" i="1"/>
  <c r="D808" i="1"/>
  <c r="D807" i="1"/>
  <c r="D806" i="1"/>
  <c r="D805" i="1"/>
  <c r="D804" i="1"/>
  <c r="D803" i="1"/>
  <c r="D802" i="1"/>
  <c r="D801" i="1"/>
  <c r="D800" i="1"/>
  <c r="D799" i="1"/>
  <c r="D798" i="1"/>
  <c r="D797" i="1"/>
  <c r="D796" i="1"/>
  <c r="D795" i="1"/>
  <c r="D794" i="1"/>
  <c r="D793" i="1"/>
  <c r="D792" i="1"/>
  <c r="D791" i="1"/>
  <c r="D790" i="1"/>
  <c r="D789" i="1"/>
  <c r="D788" i="1"/>
  <c r="D787" i="1"/>
  <c r="D786" i="1"/>
  <c r="D785" i="1"/>
  <c r="D784" i="1"/>
  <c r="D783" i="1"/>
  <c r="D782" i="1"/>
  <c r="D781" i="1"/>
  <c r="D780" i="1"/>
  <c r="D779" i="1"/>
  <c r="D778" i="1"/>
  <c r="D777" i="1"/>
  <c r="D776" i="1"/>
  <c r="D775" i="1"/>
  <c r="D774" i="1"/>
  <c r="D773" i="1"/>
  <c r="D772" i="1"/>
  <c r="D771" i="1"/>
  <c r="D770" i="1"/>
  <c r="D769" i="1"/>
  <c r="D768" i="1"/>
  <c r="D767" i="1"/>
  <c r="D766" i="1"/>
  <c r="D765" i="1"/>
  <c r="D764" i="1"/>
  <c r="D763" i="1"/>
  <c r="D762" i="1"/>
  <c r="D761" i="1"/>
  <c r="D760" i="1"/>
  <c r="D759" i="1"/>
  <c r="D758" i="1"/>
  <c r="D757" i="1"/>
  <c r="D756" i="1"/>
  <c r="D755" i="1"/>
  <c r="D754" i="1"/>
  <c r="D753" i="1"/>
  <c r="D752" i="1"/>
  <c r="D751" i="1"/>
  <c r="D750" i="1"/>
  <c r="D749" i="1"/>
  <c r="D748" i="1"/>
  <c r="D747" i="1"/>
  <c r="D746" i="1"/>
  <c r="D745" i="1"/>
  <c r="D744" i="1"/>
  <c r="D743" i="1"/>
  <c r="D742" i="1"/>
  <c r="D741" i="1"/>
  <c r="D740" i="1"/>
  <c r="D739" i="1"/>
  <c r="D738" i="1"/>
  <c r="D737" i="1"/>
  <c r="D736" i="1"/>
  <c r="D735" i="1"/>
  <c r="D734" i="1"/>
  <c r="D733" i="1"/>
  <c r="D732" i="1"/>
  <c r="D731" i="1"/>
  <c r="D730" i="1"/>
  <c r="D729" i="1"/>
  <c r="D728" i="1"/>
  <c r="D727" i="1"/>
  <c r="D726" i="1"/>
  <c r="D725" i="1"/>
  <c r="D724" i="1"/>
  <c r="D723" i="1"/>
  <c r="D722" i="1"/>
  <c r="D721" i="1"/>
  <c r="D720" i="1"/>
  <c r="D719" i="1"/>
  <c r="D718" i="1"/>
  <c r="D717" i="1"/>
  <c r="D716" i="1"/>
  <c r="D715" i="1"/>
  <c r="D714" i="1"/>
  <c r="D713" i="1"/>
  <c r="D712" i="1"/>
  <c r="D711" i="1"/>
  <c r="D710" i="1"/>
  <c r="D709" i="1"/>
  <c r="D708" i="1"/>
  <c r="D707" i="1"/>
  <c r="D706" i="1"/>
  <c r="D705" i="1"/>
  <c r="D704" i="1"/>
  <c r="D703" i="1"/>
  <c r="D702" i="1"/>
  <c r="D701" i="1"/>
  <c r="D700" i="1"/>
  <c r="D699" i="1"/>
  <c r="D698" i="1"/>
  <c r="D697" i="1"/>
  <c r="D696" i="1"/>
  <c r="D695" i="1"/>
  <c r="D694" i="1"/>
  <c r="D693" i="1"/>
  <c r="D692" i="1"/>
  <c r="D691" i="1"/>
  <c r="D690" i="1"/>
  <c r="D689" i="1"/>
  <c r="D688" i="1"/>
  <c r="D687" i="1"/>
  <c r="D686" i="1"/>
  <c r="D685" i="1"/>
  <c r="D684" i="1"/>
  <c r="D683" i="1"/>
  <c r="D682" i="1"/>
  <c r="D681" i="1"/>
  <c r="D680" i="1"/>
  <c r="D679" i="1"/>
  <c r="D678" i="1"/>
  <c r="D677" i="1"/>
  <c r="D676" i="1"/>
  <c r="D675" i="1"/>
  <c r="D674" i="1"/>
  <c r="D673" i="1"/>
  <c r="D672" i="1"/>
  <c r="D671" i="1"/>
  <c r="D670" i="1"/>
  <c r="D669" i="1"/>
  <c r="D668" i="1"/>
  <c r="D667" i="1"/>
  <c r="D666" i="1"/>
  <c r="D665" i="1"/>
  <c r="D664" i="1"/>
  <c r="D663" i="1"/>
  <c r="D662" i="1"/>
  <c r="D661" i="1"/>
  <c r="D660" i="1"/>
  <c r="D659" i="1"/>
  <c r="D658" i="1"/>
  <c r="D657" i="1"/>
  <c r="D656" i="1"/>
  <c r="D655" i="1"/>
  <c r="D654" i="1"/>
  <c r="D653" i="1"/>
  <c r="D652" i="1"/>
  <c r="D651" i="1"/>
  <c r="D650" i="1"/>
  <c r="D649" i="1"/>
  <c r="D648" i="1"/>
  <c r="D647" i="1"/>
  <c r="D646" i="1"/>
  <c r="D645" i="1"/>
  <c r="D644" i="1"/>
  <c r="D643" i="1"/>
  <c r="D642" i="1"/>
  <c r="D641" i="1"/>
  <c r="D640" i="1"/>
  <c r="D639" i="1"/>
  <c r="D638" i="1"/>
  <c r="D637" i="1"/>
  <c r="D636" i="1"/>
  <c r="D635" i="1"/>
  <c r="D634" i="1"/>
  <c r="D633" i="1"/>
  <c r="D632" i="1"/>
  <c r="D631" i="1"/>
  <c r="D630" i="1"/>
  <c r="D629" i="1"/>
  <c r="D628" i="1"/>
  <c r="D627" i="1"/>
  <c r="D626" i="1"/>
  <c r="D625" i="1"/>
  <c r="D624" i="1"/>
  <c r="D623" i="1"/>
  <c r="D622" i="1"/>
  <c r="D621" i="1"/>
  <c r="D620" i="1"/>
  <c r="D619" i="1"/>
  <c r="D618" i="1"/>
  <c r="D617" i="1"/>
  <c r="D616" i="1"/>
  <c r="D615" i="1"/>
  <c r="D614" i="1"/>
  <c r="D613" i="1"/>
  <c r="D612" i="1"/>
  <c r="D611" i="1"/>
  <c r="D610" i="1"/>
  <c r="D609" i="1"/>
  <c r="D608" i="1"/>
  <c r="D607" i="1"/>
  <c r="D606" i="1"/>
  <c r="D605" i="1"/>
  <c r="D604" i="1"/>
  <c r="D603" i="1"/>
  <c r="D602" i="1"/>
  <c r="D601" i="1"/>
  <c r="D600" i="1"/>
  <c r="D599" i="1"/>
  <c r="D598" i="1"/>
  <c r="D597" i="1"/>
  <c r="D596" i="1"/>
  <c r="D595" i="1"/>
  <c r="D594" i="1"/>
  <c r="D593" i="1"/>
  <c r="D592" i="1"/>
  <c r="D591" i="1"/>
  <c r="D590" i="1"/>
  <c r="D589" i="1"/>
  <c r="D588" i="1"/>
  <c r="D587" i="1"/>
  <c r="D586" i="1"/>
  <c r="D585" i="1"/>
  <c r="D584" i="1"/>
  <c r="D583" i="1"/>
  <c r="D582" i="1"/>
  <c r="D581" i="1"/>
  <c r="D580" i="1"/>
  <c r="D579" i="1"/>
  <c r="D578" i="1"/>
  <c r="D577" i="1"/>
  <c r="D576" i="1"/>
  <c r="D575" i="1"/>
  <c r="D574" i="1"/>
  <c r="D573" i="1"/>
  <c r="D572" i="1"/>
  <c r="D571" i="1"/>
  <c r="D570" i="1"/>
  <c r="D569" i="1"/>
  <c r="D568" i="1"/>
  <c r="D567" i="1"/>
  <c r="D566" i="1"/>
  <c r="D565" i="1"/>
  <c r="D564" i="1"/>
  <c r="D563" i="1"/>
  <c r="D562" i="1"/>
  <c r="D561" i="1"/>
  <c r="D560" i="1"/>
  <c r="D559" i="1"/>
  <c r="D558" i="1"/>
  <c r="D557" i="1"/>
  <c r="D556" i="1"/>
  <c r="D555" i="1"/>
  <c r="D554" i="1"/>
  <c r="D553" i="1"/>
  <c r="D552" i="1"/>
  <c r="D551" i="1"/>
  <c r="D550" i="1"/>
  <c r="D549" i="1"/>
  <c r="D548" i="1"/>
  <c r="D547" i="1"/>
  <c r="D546" i="1"/>
  <c r="D545" i="1"/>
  <c r="D544" i="1"/>
  <c r="D543" i="1"/>
  <c r="D542" i="1"/>
  <c r="D541" i="1"/>
  <c r="D540" i="1"/>
  <c r="D539" i="1"/>
  <c r="D538" i="1"/>
  <c r="D537" i="1"/>
  <c r="D536" i="1"/>
  <c r="D535" i="1"/>
  <c r="D534" i="1"/>
  <c r="D533" i="1"/>
  <c r="D532" i="1"/>
  <c r="D531" i="1"/>
  <c r="D530" i="1"/>
  <c r="D529" i="1"/>
  <c r="D528" i="1"/>
  <c r="D527" i="1"/>
  <c r="D526" i="1"/>
  <c r="D525" i="1"/>
  <c r="D524" i="1"/>
  <c r="D523" i="1"/>
  <c r="D522" i="1"/>
  <c r="D521" i="1"/>
  <c r="D520" i="1"/>
  <c r="D519" i="1"/>
  <c r="D518" i="1"/>
  <c r="D517" i="1"/>
  <c r="D516" i="1"/>
  <c r="D515" i="1"/>
  <c r="D514" i="1"/>
  <c r="D513" i="1"/>
  <c r="D512" i="1"/>
  <c r="D511" i="1"/>
  <c r="D510" i="1"/>
  <c r="D509" i="1"/>
  <c r="D508" i="1"/>
  <c r="D507" i="1"/>
  <c r="D506" i="1"/>
  <c r="D505" i="1"/>
  <c r="D504" i="1"/>
  <c r="D503" i="1"/>
  <c r="D502" i="1"/>
  <c r="D501" i="1"/>
  <c r="D500" i="1"/>
  <c r="D499" i="1"/>
  <c r="D498" i="1"/>
  <c r="D497" i="1"/>
  <c r="D496" i="1"/>
  <c r="D495" i="1"/>
  <c r="D494" i="1"/>
  <c r="D493" i="1"/>
  <c r="D492" i="1"/>
  <c r="D491" i="1"/>
  <c r="D490" i="1"/>
  <c r="D489" i="1"/>
  <c r="D488" i="1"/>
  <c r="D487" i="1"/>
  <c r="D486" i="1"/>
  <c r="D485" i="1"/>
  <c r="D484" i="1"/>
  <c r="D483" i="1"/>
  <c r="D482" i="1"/>
  <c r="D481" i="1"/>
  <c r="D480" i="1"/>
  <c r="D479" i="1"/>
  <c r="D478" i="1"/>
  <c r="D477" i="1"/>
  <c r="D476" i="1"/>
  <c r="D475" i="1"/>
  <c r="D474" i="1"/>
  <c r="D473" i="1"/>
  <c r="D472" i="1"/>
  <c r="D471" i="1"/>
  <c r="D470" i="1"/>
  <c r="D469" i="1"/>
  <c r="D468" i="1"/>
  <c r="D467" i="1"/>
  <c r="D466" i="1"/>
  <c r="D465" i="1"/>
  <c r="D464" i="1"/>
  <c r="D463" i="1"/>
  <c r="D462" i="1"/>
  <c r="D461" i="1"/>
  <c r="D460" i="1"/>
  <c r="D459" i="1"/>
  <c r="D458" i="1"/>
  <c r="D457" i="1"/>
  <c r="D456" i="1"/>
  <c r="D455" i="1"/>
  <c r="D454" i="1"/>
  <c r="D453" i="1"/>
  <c r="D452" i="1"/>
  <c r="D451" i="1"/>
  <c r="D450" i="1"/>
  <c r="D449" i="1"/>
  <c r="D448" i="1"/>
  <c r="D447" i="1"/>
  <c r="D446" i="1"/>
  <c r="D445" i="1"/>
  <c r="D444" i="1"/>
  <c r="D443" i="1"/>
  <c r="D442" i="1"/>
  <c r="D441" i="1"/>
  <c r="D440" i="1"/>
  <c r="D439" i="1"/>
  <c r="D438" i="1"/>
  <c r="D437" i="1"/>
  <c r="D436" i="1"/>
  <c r="D435" i="1"/>
  <c r="D434" i="1"/>
  <c r="D433" i="1"/>
  <c r="D432" i="1"/>
  <c r="D431" i="1"/>
  <c r="D430" i="1"/>
  <c r="D429" i="1"/>
  <c r="D428" i="1"/>
  <c r="D427" i="1"/>
  <c r="D426" i="1"/>
  <c r="D425" i="1"/>
  <c r="D424" i="1"/>
  <c r="D423" i="1"/>
  <c r="D422" i="1"/>
  <c r="D421" i="1"/>
  <c r="D420" i="1"/>
  <c r="D419" i="1"/>
  <c r="D418" i="1"/>
  <c r="D417" i="1"/>
  <c r="D416" i="1"/>
  <c r="D415" i="1"/>
  <c r="D414" i="1"/>
  <c r="D413" i="1"/>
  <c r="D412" i="1"/>
  <c r="D411" i="1"/>
  <c r="D410" i="1"/>
  <c r="D409" i="1"/>
  <c r="D408" i="1"/>
  <c r="D407" i="1"/>
  <c r="D406" i="1"/>
  <c r="D405" i="1"/>
  <c r="D404" i="1"/>
  <c r="D403" i="1"/>
  <c r="D402" i="1"/>
  <c r="D401" i="1"/>
  <c r="D400" i="1"/>
  <c r="D399" i="1"/>
  <c r="D398" i="1"/>
  <c r="D397" i="1"/>
  <c r="D396" i="1"/>
  <c r="D395" i="1"/>
  <c r="D394" i="1"/>
  <c r="D393" i="1"/>
  <c r="D392" i="1"/>
  <c r="D391" i="1"/>
  <c r="D390" i="1"/>
  <c r="D389" i="1"/>
  <c r="D388" i="1"/>
  <c r="D387" i="1"/>
  <c r="D386" i="1"/>
  <c r="D385" i="1"/>
  <c r="D384" i="1"/>
  <c r="D383" i="1"/>
  <c r="D382" i="1"/>
  <c r="D381" i="1"/>
  <c r="D380" i="1"/>
  <c r="D379" i="1"/>
  <c r="D378" i="1"/>
  <c r="D377" i="1"/>
  <c r="D376" i="1"/>
  <c r="D375" i="1"/>
  <c r="D374" i="1"/>
  <c r="D373" i="1"/>
  <c r="D372" i="1"/>
  <c r="D371" i="1"/>
  <c r="D370" i="1"/>
  <c r="D369" i="1"/>
  <c r="D368" i="1"/>
  <c r="D367" i="1"/>
  <c r="D366" i="1"/>
  <c r="D365" i="1"/>
  <c r="D364" i="1"/>
  <c r="D363" i="1"/>
  <c r="D362" i="1"/>
  <c r="D361" i="1"/>
  <c r="D360" i="1"/>
  <c r="D359" i="1"/>
  <c r="D358" i="1"/>
  <c r="D357" i="1"/>
  <c r="D356" i="1"/>
  <c r="D355" i="1"/>
  <c r="D354" i="1"/>
  <c r="D353" i="1"/>
  <c r="D352" i="1"/>
  <c r="D351" i="1"/>
  <c r="D350" i="1"/>
  <c r="D349" i="1"/>
  <c r="D348" i="1"/>
  <c r="D347" i="1"/>
  <c r="D346" i="1"/>
  <c r="D345" i="1"/>
  <c r="D344" i="1"/>
  <c r="D343" i="1"/>
  <c r="D342" i="1"/>
  <c r="D341" i="1"/>
  <c r="D340" i="1"/>
  <c r="D339" i="1"/>
  <c r="D338" i="1"/>
  <c r="D337" i="1"/>
  <c r="D336" i="1"/>
  <c r="D335" i="1"/>
  <c r="D334" i="1"/>
  <c r="D333" i="1"/>
  <c r="D332" i="1"/>
  <c r="D331" i="1"/>
  <c r="D330" i="1"/>
  <c r="D329" i="1"/>
  <c r="D328" i="1"/>
  <c r="D327" i="1"/>
  <c r="D326" i="1"/>
  <c r="D325" i="1"/>
  <c r="D324" i="1"/>
  <c r="D323" i="1"/>
  <c r="D322" i="1"/>
  <c r="D321" i="1"/>
  <c r="D320" i="1"/>
  <c r="D319" i="1"/>
  <c r="D318" i="1"/>
  <c r="D317" i="1"/>
  <c r="D316" i="1"/>
  <c r="D315" i="1"/>
  <c r="D314" i="1"/>
  <c r="D313" i="1"/>
  <c r="D312" i="1"/>
  <c r="D311" i="1"/>
  <c r="D310" i="1"/>
  <c r="D309" i="1"/>
  <c r="D308" i="1"/>
  <c r="D307" i="1"/>
  <c r="D306" i="1"/>
  <c r="D305" i="1"/>
  <c r="D304" i="1"/>
  <c r="D303" i="1"/>
  <c r="D302" i="1"/>
  <c r="D301" i="1"/>
  <c r="D300" i="1"/>
  <c r="D299" i="1"/>
  <c r="D298" i="1"/>
  <c r="D297" i="1"/>
  <c r="D296" i="1"/>
  <c r="D295" i="1"/>
  <c r="D294" i="1"/>
  <c r="D293" i="1"/>
  <c r="D292" i="1"/>
  <c r="D291" i="1"/>
  <c r="D290" i="1"/>
  <c r="D289" i="1"/>
  <c r="D288" i="1"/>
  <c r="D287" i="1"/>
  <c r="D286" i="1"/>
  <c r="D285" i="1"/>
  <c r="D284" i="1"/>
  <c r="D283" i="1"/>
  <c r="D282" i="1"/>
  <c r="D281" i="1"/>
  <c r="D280" i="1"/>
  <c r="D279" i="1"/>
  <c r="D278" i="1"/>
  <c r="D277" i="1"/>
  <c r="D276" i="1"/>
  <c r="D275" i="1"/>
  <c r="D274" i="1"/>
  <c r="D273" i="1"/>
  <c r="D272" i="1"/>
  <c r="D271" i="1"/>
  <c r="D270" i="1"/>
  <c r="D269" i="1"/>
  <c r="D268" i="1"/>
  <c r="D267" i="1"/>
  <c r="D266" i="1"/>
  <c r="D265" i="1"/>
  <c r="D264" i="1"/>
  <c r="D263" i="1"/>
  <c r="D262" i="1"/>
  <c r="D261" i="1"/>
  <c r="D260" i="1"/>
  <c r="D259" i="1"/>
  <c r="D258" i="1"/>
  <c r="D257" i="1"/>
  <c r="D256" i="1"/>
  <c r="D255" i="1"/>
  <c r="D254" i="1"/>
  <c r="D253" i="1"/>
  <c r="D252" i="1"/>
  <c r="D251" i="1"/>
  <c r="D250" i="1"/>
  <c r="D249" i="1"/>
  <c r="D248" i="1"/>
  <c r="D247" i="1"/>
  <c r="D246" i="1"/>
  <c r="D245" i="1"/>
  <c r="D244" i="1"/>
  <c r="D243" i="1"/>
  <c r="D242" i="1"/>
  <c r="D241" i="1"/>
  <c r="D240" i="1"/>
  <c r="D239" i="1"/>
  <c r="D238" i="1"/>
  <c r="D237" i="1"/>
  <c r="D236" i="1"/>
  <c r="D235" i="1"/>
  <c r="D234" i="1"/>
  <c r="D233" i="1"/>
  <c r="D232" i="1"/>
  <c r="D231" i="1"/>
  <c r="D230" i="1"/>
  <c r="D229" i="1"/>
  <c r="D228" i="1"/>
  <c r="D227" i="1"/>
  <c r="D226" i="1"/>
  <c r="D225" i="1"/>
  <c r="D224" i="1"/>
  <c r="D223" i="1"/>
  <c r="D222" i="1"/>
  <c r="D221" i="1"/>
  <c r="D220" i="1"/>
  <c r="D219" i="1"/>
  <c r="D218" i="1"/>
  <c r="D217" i="1"/>
  <c r="D216" i="1"/>
  <c r="D215" i="1"/>
  <c r="D214" i="1"/>
  <c r="D213" i="1"/>
  <c r="D212" i="1"/>
  <c r="D211" i="1"/>
  <c r="D210" i="1"/>
  <c r="D209" i="1"/>
  <c r="D208" i="1"/>
  <c r="D207" i="1"/>
  <c r="D206" i="1"/>
  <c r="D205" i="1"/>
  <c r="D204" i="1"/>
  <c r="D203" i="1"/>
  <c r="D202" i="1"/>
  <c r="D201" i="1"/>
  <c r="D200" i="1"/>
  <c r="D199" i="1"/>
  <c r="D198" i="1"/>
  <c r="D197" i="1"/>
  <c r="D196" i="1"/>
  <c r="D195" i="1"/>
  <c r="D194" i="1"/>
  <c r="D193" i="1"/>
  <c r="D192" i="1"/>
  <c r="D191" i="1"/>
  <c r="D190" i="1"/>
  <c r="D189" i="1"/>
  <c r="D188" i="1"/>
  <c r="D187" i="1"/>
  <c r="D186" i="1"/>
  <c r="D185" i="1"/>
  <c r="D184" i="1"/>
  <c r="D183" i="1"/>
  <c r="D182" i="1"/>
  <c r="D181" i="1"/>
  <c r="D180" i="1"/>
  <c r="D179" i="1"/>
  <c r="D178" i="1"/>
  <c r="D177" i="1"/>
  <c r="D176" i="1"/>
  <c r="D175" i="1"/>
  <c r="D174" i="1"/>
  <c r="D173" i="1"/>
  <c r="D172" i="1"/>
  <c r="D171" i="1"/>
  <c r="D170" i="1"/>
  <c r="D169" i="1"/>
  <c r="D168" i="1"/>
  <c r="D167" i="1"/>
  <c r="D166" i="1"/>
  <c r="D165" i="1"/>
  <c r="D164" i="1"/>
  <c r="D163" i="1"/>
  <c r="D162" i="1"/>
  <c r="D161" i="1"/>
  <c r="D160" i="1"/>
  <c r="D159" i="1"/>
  <c r="D158" i="1"/>
  <c r="D157" i="1"/>
  <c r="D156" i="1"/>
  <c r="D155" i="1"/>
  <c r="D154" i="1"/>
  <c r="D153" i="1"/>
  <c r="D152" i="1"/>
  <c r="D151" i="1"/>
  <c r="D150" i="1"/>
  <c r="D149" i="1"/>
  <c r="D148" i="1"/>
  <c r="D147" i="1"/>
  <c r="D146" i="1"/>
  <c r="D145" i="1"/>
  <c r="D144" i="1"/>
  <c r="D143" i="1"/>
  <c r="D142" i="1"/>
  <c r="D141" i="1"/>
  <c r="D140" i="1"/>
  <c r="D139" i="1"/>
  <c r="D138" i="1"/>
  <c r="D137" i="1"/>
  <c r="D136" i="1"/>
  <c r="D135" i="1"/>
  <c r="D134" i="1"/>
  <c r="D133" i="1"/>
  <c r="D132" i="1"/>
  <c r="D131" i="1"/>
  <c r="D130" i="1"/>
  <c r="D129" i="1"/>
  <c r="D128" i="1"/>
  <c r="D127" i="1"/>
  <c r="D126" i="1"/>
  <c r="D125" i="1"/>
  <c r="D124" i="1"/>
  <c r="D123" i="1"/>
  <c r="D122" i="1"/>
  <c r="D121" i="1"/>
  <c r="D120" i="1"/>
  <c r="D119" i="1"/>
  <c r="D118" i="1"/>
  <c r="D117" i="1"/>
  <c r="D116" i="1"/>
  <c r="D115" i="1"/>
  <c r="D114" i="1"/>
  <c r="D113" i="1"/>
  <c r="D112" i="1"/>
  <c r="D111" i="1"/>
  <c r="D110" i="1"/>
  <c r="D109" i="1"/>
  <c r="D108" i="1"/>
  <c r="D107" i="1"/>
  <c r="D106" i="1"/>
  <c r="D105" i="1"/>
  <c r="D104" i="1"/>
  <c r="D103" i="1"/>
  <c r="D102" i="1"/>
  <c r="D101" i="1"/>
  <c r="D100" i="1"/>
  <c r="D99" i="1"/>
  <c r="D98" i="1"/>
  <c r="D97" i="1"/>
  <c r="D96" i="1"/>
  <c r="D95" i="1"/>
  <c r="D94" i="1"/>
  <c r="D93" i="1"/>
  <c r="D92" i="1"/>
  <c r="D91" i="1"/>
  <c r="D90" i="1"/>
  <c r="D89" i="1"/>
  <c r="D88" i="1"/>
  <c r="D87" i="1"/>
  <c r="D86" i="1"/>
  <c r="D85" i="1"/>
  <c r="D84" i="1"/>
  <c r="D83" i="1"/>
  <c r="D82" i="1"/>
  <c r="D81" i="1"/>
  <c r="D80" i="1"/>
  <c r="D79" i="1"/>
  <c r="D78" i="1"/>
  <c r="D77" i="1"/>
  <c r="D76" i="1"/>
  <c r="D75" i="1"/>
  <c r="D74" i="1"/>
  <c r="D73" i="1"/>
  <c r="D72" i="1"/>
  <c r="D71" i="1"/>
  <c r="D70" i="1"/>
  <c r="D69" i="1"/>
  <c r="D68" i="1"/>
  <c r="D67" i="1"/>
  <c r="D66" i="1"/>
  <c r="D65" i="1"/>
  <c r="D64" i="1"/>
  <c r="D63" i="1"/>
  <c r="D62" i="1"/>
  <c r="D61" i="1"/>
  <c r="D60" i="1"/>
  <c r="D59" i="1"/>
  <c r="D58" i="1"/>
  <c r="D57" i="1"/>
  <c r="D56" i="1"/>
  <c r="D55" i="1"/>
  <c r="D54" i="1"/>
  <c r="D53" i="1"/>
  <c r="D52" i="1"/>
  <c r="D51" i="1"/>
  <c r="D50" i="1"/>
  <c r="D49" i="1"/>
  <c r="D48" i="1"/>
  <c r="D47" i="1"/>
  <c r="D46" i="1"/>
  <c r="D45" i="1"/>
  <c r="D44" i="1"/>
  <c r="D43" i="1"/>
  <c r="D42" i="1"/>
  <c r="D41" i="1"/>
  <c r="D40" i="1"/>
  <c r="D39" i="1"/>
  <c r="D38" i="1"/>
  <c r="D37" i="1"/>
  <c r="D36" i="1"/>
  <c r="D35" i="1"/>
  <c r="D34" i="1"/>
  <c r="D33" i="1"/>
  <c r="D32" i="1"/>
  <c r="D31" i="1"/>
  <c r="D30" i="1"/>
  <c r="D29" i="1"/>
  <c r="D28" i="1"/>
  <c r="D27" i="1"/>
  <c r="D26" i="1"/>
  <c r="D25" i="1"/>
  <c r="D24" i="1"/>
  <c r="D23" i="1"/>
  <c r="D22" i="1"/>
  <c r="D21" i="1"/>
  <c r="D20" i="1"/>
  <c r="D19" i="1"/>
  <c r="D18" i="1"/>
  <c r="D17" i="1"/>
  <c r="D16" i="1"/>
  <c r="D15" i="1"/>
  <c r="D14" i="1"/>
  <c r="D13" i="1"/>
  <c r="D12" i="1"/>
  <c r="D11" i="1"/>
  <c r="D10" i="1"/>
  <c r="D9" i="1"/>
  <c r="D8" i="1"/>
  <c r="D7" i="1"/>
  <c r="D6" i="1"/>
  <c r="D5" i="1"/>
  <c r="D4" i="1"/>
  <c r="D3" i="1"/>
  <c r="D2" i="1"/>
  <c r="O5" i="13" l="1"/>
  <c r="O6" i="13"/>
  <c r="O10" i="13"/>
  <c r="O7" i="13"/>
  <c r="O18" i="13"/>
  <c r="O11" i="13"/>
  <c r="O22" i="13"/>
  <c r="O14" i="13"/>
  <c r="O9" i="13"/>
  <c r="O15" i="13"/>
  <c r="O13" i="13"/>
  <c r="O8" i="13"/>
  <c r="O21" i="13"/>
  <c r="O17" i="13"/>
  <c r="O12" i="13"/>
  <c r="O25" i="13"/>
  <c r="O16" i="13"/>
  <c r="O19" i="13"/>
  <c r="O4" i="13"/>
  <c r="O20" i="13"/>
  <c r="O3" i="13"/>
  <c r="O24" i="13"/>
  <c r="O23" i="13"/>
  <c r="AA1279" i="1" l="1"/>
  <c r="AA1278" i="1"/>
  <c r="AA1277" i="1"/>
  <c r="AA1276" i="1"/>
  <c r="AA1275" i="1"/>
  <c r="AA1274" i="1"/>
  <c r="AA1273" i="1"/>
  <c r="AA1272" i="1"/>
  <c r="AA1271" i="1"/>
  <c r="AA1270" i="1"/>
  <c r="AA1269" i="1"/>
  <c r="AA1268" i="1"/>
  <c r="AA1267" i="1"/>
  <c r="AA1266" i="1"/>
  <c r="AA1265" i="1"/>
  <c r="AA1264" i="1"/>
  <c r="AA1263" i="1"/>
  <c r="AA1262" i="1"/>
  <c r="AA1261" i="1"/>
  <c r="AA1260" i="1"/>
  <c r="AA1259" i="1"/>
  <c r="AA1258" i="1"/>
  <c r="AA1257" i="1"/>
  <c r="AA1256" i="1"/>
  <c r="AA1255" i="1"/>
  <c r="AA1254" i="1"/>
  <c r="AA1253" i="1"/>
  <c r="AA1252" i="1"/>
  <c r="AA1251" i="1"/>
  <c r="AA1250" i="1"/>
  <c r="AA1249" i="1"/>
  <c r="AA1248" i="1"/>
  <c r="AA1247" i="1"/>
  <c r="AA1246" i="1"/>
  <c r="AA1245" i="1"/>
  <c r="AA1244" i="1"/>
  <c r="AA1243" i="1"/>
  <c r="AA1242" i="1"/>
  <c r="AA1241" i="1"/>
  <c r="AA1240" i="1"/>
  <c r="AA1239" i="1"/>
  <c r="AA1238" i="1"/>
  <c r="AA1237" i="1"/>
  <c r="AA1236" i="1"/>
  <c r="AA1235" i="1"/>
  <c r="AA1234" i="1"/>
  <c r="AA1233" i="1"/>
  <c r="AA1232" i="1"/>
  <c r="AA1231" i="1"/>
  <c r="AA1230" i="1"/>
  <c r="AA1229" i="1"/>
  <c r="AA1228" i="1"/>
  <c r="AA1227" i="1"/>
  <c r="AA1226" i="1"/>
  <c r="AA1225" i="1"/>
  <c r="AA1224" i="1"/>
  <c r="AA1223" i="1"/>
  <c r="AA1222" i="1"/>
  <c r="AA1221" i="1"/>
  <c r="AA1220" i="1"/>
  <c r="AA1219" i="1"/>
  <c r="AA1218" i="1"/>
  <c r="AA1217" i="1"/>
  <c r="AA1216" i="1"/>
  <c r="AA1215" i="1"/>
  <c r="AA1214" i="1"/>
  <c r="AA1213" i="1"/>
  <c r="AA1212" i="1"/>
  <c r="AA1211" i="1"/>
  <c r="AA1210" i="1"/>
  <c r="AA1209" i="1"/>
  <c r="AA1208" i="1"/>
  <c r="AA1207" i="1"/>
  <c r="AA1206" i="1"/>
  <c r="AA1205" i="1"/>
  <c r="AA1204" i="1"/>
  <c r="AA1203" i="1"/>
  <c r="AA1202" i="1"/>
  <c r="AA1201" i="1"/>
  <c r="AA1200" i="1"/>
  <c r="AA1199" i="1"/>
  <c r="AA1198" i="1"/>
  <c r="AA1197" i="1"/>
  <c r="AA1196" i="1"/>
  <c r="AA1195" i="1"/>
  <c r="AA1194" i="1"/>
  <c r="AA1193" i="1"/>
  <c r="X1279" i="1"/>
  <c r="T1279" i="1"/>
  <c r="U1279" i="1" s="1"/>
  <c r="X1278" i="1"/>
  <c r="T1278" i="1"/>
  <c r="U1278" i="1" s="1"/>
  <c r="X1277" i="1"/>
  <c r="T1277" i="1"/>
  <c r="U1277" i="1" s="1"/>
  <c r="X1276" i="1"/>
  <c r="T1276" i="1"/>
  <c r="U1276" i="1" s="1"/>
  <c r="X1275" i="1"/>
  <c r="T1275" i="1"/>
  <c r="U1275" i="1" s="1"/>
  <c r="X1274" i="1"/>
  <c r="T1274" i="1"/>
  <c r="U1274" i="1" s="1"/>
  <c r="X1273" i="1"/>
  <c r="T1273" i="1"/>
  <c r="U1273" i="1" s="1"/>
  <c r="X1272" i="1"/>
  <c r="T1272" i="1"/>
  <c r="U1272" i="1" s="1"/>
  <c r="X1271" i="1"/>
  <c r="T1271" i="1"/>
  <c r="U1271" i="1" s="1"/>
  <c r="X1270" i="1"/>
  <c r="T1270" i="1"/>
  <c r="U1270" i="1" s="1"/>
  <c r="X1269" i="1"/>
  <c r="T1269" i="1"/>
  <c r="U1269" i="1" s="1"/>
  <c r="X1268" i="1"/>
  <c r="T1268" i="1"/>
  <c r="U1268" i="1" s="1"/>
  <c r="X1267" i="1"/>
  <c r="T1267" i="1"/>
  <c r="U1267" i="1" s="1"/>
  <c r="X1266" i="1"/>
  <c r="T1266" i="1"/>
  <c r="U1266" i="1" s="1"/>
  <c r="X1265" i="1"/>
  <c r="T1265" i="1"/>
  <c r="U1265" i="1" s="1"/>
  <c r="X1264" i="1"/>
  <c r="T1264" i="1"/>
  <c r="U1264" i="1" s="1"/>
  <c r="X1263" i="1"/>
  <c r="T1263" i="1"/>
  <c r="U1263" i="1" s="1"/>
  <c r="X1262" i="1"/>
  <c r="T1262" i="1"/>
  <c r="U1262" i="1" s="1"/>
  <c r="X1261" i="1"/>
  <c r="T1261" i="1"/>
  <c r="U1261" i="1" s="1"/>
  <c r="X1260" i="1"/>
  <c r="T1260" i="1"/>
  <c r="U1260" i="1" s="1"/>
  <c r="X1259" i="1"/>
  <c r="T1259" i="1"/>
  <c r="U1259" i="1" s="1"/>
  <c r="X1258" i="1"/>
  <c r="T1258" i="1"/>
  <c r="U1258" i="1" s="1"/>
  <c r="X1257" i="1"/>
  <c r="T1257" i="1"/>
  <c r="U1257" i="1" s="1"/>
  <c r="X1256" i="1"/>
  <c r="T1256" i="1"/>
  <c r="U1256" i="1" s="1"/>
  <c r="X1255" i="1"/>
  <c r="T1255" i="1"/>
  <c r="U1255" i="1" s="1"/>
  <c r="X1254" i="1"/>
  <c r="T1254" i="1"/>
  <c r="U1254" i="1" s="1"/>
  <c r="X1253" i="1"/>
  <c r="T1253" i="1"/>
  <c r="U1253" i="1" s="1"/>
  <c r="X1252" i="1"/>
  <c r="T1252" i="1"/>
  <c r="U1252" i="1" s="1"/>
  <c r="X1251" i="1"/>
  <c r="T1251" i="1"/>
  <c r="U1251" i="1" s="1"/>
  <c r="X1250" i="1"/>
  <c r="T1250" i="1"/>
  <c r="U1250" i="1" s="1"/>
  <c r="X1249" i="1"/>
  <c r="T1249" i="1"/>
  <c r="U1249" i="1" s="1"/>
  <c r="X1248" i="1"/>
  <c r="T1248" i="1"/>
  <c r="U1248" i="1" s="1"/>
  <c r="X1247" i="1"/>
  <c r="T1247" i="1"/>
  <c r="U1247" i="1" s="1"/>
  <c r="X1246" i="1"/>
  <c r="T1246" i="1"/>
  <c r="U1246" i="1" s="1"/>
  <c r="X1245" i="1"/>
  <c r="T1245" i="1"/>
  <c r="U1245" i="1" s="1"/>
  <c r="X1244" i="1"/>
  <c r="T1244" i="1"/>
  <c r="U1244" i="1" s="1"/>
  <c r="X1243" i="1"/>
  <c r="T1243" i="1"/>
  <c r="U1243" i="1" s="1"/>
  <c r="X1242" i="1"/>
  <c r="T1242" i="1"/>
  <c r="U1242" i="1" s="1"/>
  <c r="X1241" i="1"/>
  <c r="T1241" i="1"/>
  <c r="U1241" i="1" s="1"/>
  <c r="X1240" i="1"/>
  <c r="T1240" i="1"/>
  <c r="U1240" i="1" s="1"/>
  <c r="X1239" i="1"/>
  <c r="T1239" i="1"/>
  <c r="U1239" i="1" s="1"/>
  <c r="X1238" i="1"/>
  <c r="T1238" i="1"/>
  <c r="U1238" i="1" s="1"/>
  <c r="X1237" i="1"/>
  <c r="T1237" i="1"/>
  <c r="U1237" i="1" s="1"/>
  <c r="X1236" i="1"/>
  <c r="T1236" i="1"/>
  <c r="U1236" i="1" s="1"/>
  <c r="X1235" i="1"/>
  <c r="T1235" i="1"/>
  <c r="U1235" i="1" s="1"/>
  <c r="X1234" i="1"/>
  <c r="T1234" i="1"/>
  <c r="U1234" i="1" s="1"/>
  <c r="X1233" i="1"/>
  <c r="T1233" i="1"/>
  <c r="U1233" i="1" s="1"/>
  <c r="X1232" i="1"/>
  <c r="T1232" i="1"/>
  <c r="U1232" i="1" s="1"/>
  <c r="X1231" i="1"/>
  <c r="T1231" i="1"/>
  <c r="U1231" i="1" s="1"/>
  <c r="X1230" i="1"/>
  <c r="T1230" i="1"/>
  <c r="U1230" i="1" s="1"/>
  <c r="X1229" i="1"/>
  <c r="T1229" i="1"/>
  <c r="U1229" i="1" s="1"/>
  <c r="X1228" i="1"/>
  <c r="T1228" i="1"/>
  <c r="U1228" i="1" s="1"/>
  <c r="X1227" i="1"/>
  <c r="T1227" i="1"/>
  <c r="U1227" i="1" s="1"/>
  <c r="X1226" i="1"/>
  <c r="T1226" i="1"/>
  <c r="U1226" i="1" s="1"/>
  <c r="X1225" i="1"/>
  <c r="T1225" i="1"/>
  <c r="U1225" i="1" s="1"/>
  <c r="X1224" i="1"/>
  <c r="T1224" i="1"/>
  <c r="U1224" i="1" s="1"/>
  <c r="X1223" i="1"/>
  <c r="T1223" i="1"/>
  <c r="U1223" i="1" s="1"/>
  <c r="X1222" i="1"/>
  <c r="T1222" i="1"/>
  <c r="U1222" i="1" s="1"/>
  <c r="X1221" i="1"/>
  <c r="T1221" i="1"/>
  <c r="U1221" i="1" s="1"/>
  <c r="X1220" i="1"/>
  <c r="T1220" i="1"/>
  <c r="U1220" i="1" s="1"/>
  <c r="X1219" i="1"/>
  <c r="T1219" i="1"/>
  <c r="U1219" i="1" s="1"/>
  <c r="X1218" i="1"/>
  <c r="T1218" i="1"/>
  <c r="U1218" i="1" s="1"/>
  <c r="X1217" i="1"/>
  <c r="T1217" i="1"/>
  <c r="U1217" i="1" s="1"/>
  <c r="X1216" i="1"/>
  <c r="T1216" i="1"/>
  <c r="U1216" i="1" s="1"/>
  <c r="X1215" i="1"/>
  <c r="T1215" i="1"/>
  <c r="U1215" i="1" s="1"/>
  <c r="X1214" i="1"/>
  <c r="T1214" i="1"/>
  <c r="U1214" i="1" s="1"/>
  <c r="X1213" i="1"/>
  <c r="T1213" i="1"/>
  <c r="U1213" i="1" s="1"/>
  <c r="X1212" i="1"/>
  <c r="T1212" i="1"/>
  <c r="U1212" i="1" s="1"/>
  <c r="X1211" i="1"/>
  <c r="T1211" i="1"/>
  <c r="U1211" i="1" s="1"/>
  <c r="X1210" i="1"/>
  <c r="T1210" i="1"/>
  <c r="U1210" i="1" s="1"/>
  <c r="X1209" i="1"/>
  <c r="T1209" i="1"/>
  <c r="U1209" i="1" s="1"/>
  <c r="X1208" i="1"/>
  <c r="T1208" i="1"/>
  <c r="U1208" i="1" s="1"/>
  <c r="X1207" i="1"/>
  <c r="T1207" i="1"/>
  <c r="U1207" i="1" s="1"/>
  <c r="X1206" i="1"/>
  <c r="T1206" i="1"/>
  <c r="U1206" i="1" s="1"/>
  <c r="X1205" i="1"/>
  <c r="T1205" i="1"/>
  <c r="U1205" i="1" s="1"/>
  <c r="X1204" i="1"/>
  <c r="T1204" i="1"/>
  <c r="U1204" i="1" s="1"/>
  <c r="X1203" i="1"/>
  <c r="T1203" i="1"/>
  <c r="U1203" i="1" s="1"/>
  <c r="X1202" i="1"/>
  <c r="T1202" i="1"/>
  <c r="U1202" i="1" s="1"/>
  <c r="X1201" i="1"/>
  <c r="T1201" i="1"/>
  <c r="U1201" i="1" s="1"/>
  <c r="X1200" i="1"/>
  <c r="T1200" i="1"/>
  <c r="U1200" i="1" s="1"/>
  <c r="X1199" i="1"/>
  <c r="T1199" i="1"/>
  <c r="U1199" i="1" s="1"/>
  <c r="X1198" i="1"/>
  <c r="T1198" i="1"/>
  <c r="U1198" i="1" s="1"/>
  <c r="X1197" i="1"/>
  <c r="T1197" i="1"/>
  <c r="U1197" i="1" s="1"/>
  <c r="X1196" i="1"/>
  <c r="T1196" i="1"/>
  <c r="U1196" i="1" s="1"/>
  <c r="X1195" i="1"/>
  <c r="T1195" i="1"/>
  <c r="U1195" i="1" s="1"/>
  <c r="X1194" i="1"/>
  <c r="T1194" i="1"/>
  <c r="U1194" i="1" s="1"/>
  <c r="X1193" i="1"/>
  <c r="T1193" i="1"/>
  <c r="U1193" i="1" s="1"/>
  <c r="Q1279" i="1"/>
  <c r="Q1278" i="1"/>
  <c r="Q1277" i="1"/>
  <c r="Q1276" i="1"/>
  <c r="Q1275" i="1"/>
  <c r="Q1274" i="1"/>
  <c r="Q1273" i="1"/>
  <c r="Q1272" i="1"/>
  <c r="Q1271" i="1"/>
  <c r="Q1270" i="1"/>
  <c r="Q1269" i="1"/>
  <c r="Q1268" i="1"/>
  <c r="Q1267" i="1"/>
  <c r="Q1266" i="1"/>
  <c r="Q1265" i="1"/>
  <c r="Q1264" i="1"/>
  <c r="Q1263" i="1"/>
  <c r="Q1262" i="1"/>
  <c r="Q1261" i="1"/>
  <c r="Q1260" i="1"/>
  <c r="Q1259" i="1"/>
  <c r="Q1258" i="1"/>
  <c r="Q1257" i="1"/>
  <c r="Q1256" i="1"/>
  <c r="Q1255" i="1"/>
  <c r="Q1254" i="1"/>
  <c r="Q1253" i="1"/>
  <c r="Q1252" i="1"/>
  <c r="Q1251" i="1"/>
  <c r="Q1250" i="1"/>
  <c r="Q1249" i="1"/>
  <c r="Q1248" i="1"/>
  <c r="Q1247" i="1"/>
  <c r="Q1246" i="1"/>
  <c r="Q1245" i="1"/>
  <c r="Q1244" i="1"/>
  <c r="Q1243" i="1"/>
  <c r="Q1242" i="1"/>
  <c r="Q1241" i="1"/>
  <c r="Q1240" i="1"/>
  <c r="Q1239" i="1"/>
  <c r="Q1238" i="1"/>
  <c r="Q1237" i="1"/>
  <c r="Q1236" i="1"/>
  <c r="Q1235" i="1"/>
  <c r="Q1234" i="1"/>
  <c r="Q1233" i="1"/>
  <c r="Q1232" i="1"/>
  <c r="Q1231" i="1"/>
  <c r="Q1230" i="1"/>
  <c r="Q1229" i="1"/>
  <c r="Q1228" i="1"/>
  <c r="Q1227" i="1"/>
  <c r="Q1226" i="1"/>
  <c r="Q1225" i="1"/>
  <c r="Q1224" i="1"/>
  <c r="Q1223" i="1"/>
  <c r="Q1222" i="1"/>
  <c r="Q1221" i="1"/>
  <c r="Q1220" i="1"/>
  <c r="Q1219" i="1"/>
  <c r="Q1218" i="1"/>
  <c r="Q1217" i="1"/>
  <c r="Q1216" i="1"/>
  <c r="Q1215" i="1"/>
  <c r="Q1214" i="1"/>
  <c r="Q1213" i="1"/>
  <c r="Q1212" i="1"/>
  <c r="Q1211" i="1"/>
  <c r="Q1210" i="1"/>
  <c r="Q1209" i="1"/>
  <c r="Q1208" i="1"/>
  <c r="Q1207" i="1"/>
  <c r="Q1206" i="1"/>
  <c r="Q1205" i="1"/>
  <c r="Q1204" i="1"/>
  <c r="Q1203" i="1"/>
  <c r="Q1202" i="1"/>
  <c r="Q1201" i="1"/>
  <c r="Q1200" i="1"/>
  <c r="Q1199" i="1"/>
  <c r="Q1198" i="1"/>
  <c r="Q1197" i="1"/>
  <c r="Q1196" i="1"/>
  <c r="Q1195" i="1"/>
  <c r="Q1194" i="1"/>
  <c r="Q1193" i="1"/>
  <c r="N1279" i="1"/>
  <c r="N1278" i="1"/>
  <c r="N1277" i="1"/>
  <c r="N1276" i="1"/>
  <c r="N1275" i="1"/>
  <c r="N1274" i="1"/>
  <c r="N1273" i="1"/>
  <c r="N1272" i="1"/>
  <c r="N1271" i="1"/>
  <c r="N1270" i="1"/>
  <c r="N1269" i="1"/>
  <c r="N1268" i="1"/>
  <c r="N1267" i="1"/>
  <c r="N1266" i="1"/>
  <c r="N1265" i="1"/>
  <c r="N1264" i="1"/>
  <c r="N1263" i="1"/>
  <c r="N1262" i="1"/>
  <c r="N1261" i="1"/>
  <c r="N1260" i="1"/>
  <c r="N1259" i="1"/>
  <c r="N1258" i="1"/>
  <c r="N1257" i="1"/>
  <c r="N1256" i="1"/>
  <c r="N1255" i="1"/>
  <c r="N1254" i="1"/>
  <c r="N1253" i="1"/>
  <c r="N1252" i="1"/>
  <c r="N1251" i="1"/>
  <c r="N1250" i="1"/>
  <c r="N1249" i="1"/>
  <c r="N1248" i="1"/>
  <c r="N1247" i="1"/>
  <c r="N1246" i="1"/>
  <c r="N1245" i="1"/>
  <c r="N1244" i="1"/>
  <c r="N1243" i="1"/>
  <c r="N1242" i="1"/>
  <c r="N1241" i="1"/>
  <c r="N1240" i="1"/>
  <c r="N1239" i="1"/>
  <c r="N1238" i="1"/>
  <c r="N1237" i="1"/>
  <c r="N1236" i="1"/>
  <c r="N1235" i="1"/>
  <c r="N1234" i="1"/>
  <c r="N1233" i="1"/>
  <c r="N1232" i="1"/>
  <c r="N1231" i="1"/>
  <c r="N1230" i="1"/>
  <c r="N1229" i="1"/>
  <c r="N1228" i="1"/>
  <c r="N1227" i="1"/>
  <c r="N1226" i="1"/>
  <c r="N1225" i="1"/>
  <c r="N1224" i="1"/>
  <c r="N1223" i="1"/>
  <c r="N1222" i="1"/>
  <c r="N1221" i="1"/>
  <c r="N1220" i="1"/>
  <c r="N1219" i="1"/>
  <c r="N1218" i="1"/>
  <c r="N1217" i="1"/>
  <c r="N1216" i="1"/>
  <c r="N1215" i="1"/>
  <c r="N1214" i="1"/>
  <c r="N1213" i="1"/>
  <c r="N1212" i="1"/>
  <c r="N1211" i="1"/>
  <c r="N1210" i="1"/>
  <c r="N1209" i="1"/>
  <c r="N1208" i="1"/>
  <c r="N1207" i="1"/>
  <c r="N1206" i="1"/>
  <c r="N1205" i="1"/>
  <c r="N1204" i="1"/>
  <c r="N1203" i="1"/>
  <c r="N1202" i="1"/>
  <c r="N1201" i="1"/>
  <c r="N1200" i="1"/>
  <c r="N1199" i="1"/>
  <c r="N1198" i="1"/>
  <c r="N1197" i="1"/>
  <c r="N1196" i="1"/>
  <c r="N1195" i="1"/>
  <c r="N1194" i="1"/>
  <c r="N1193" i="1"/>
  <c r="Z1210" i="1" l="1"/>
  <c r="W1210" i="1"/>
  <c r="Z1213" i="1"/>
  <c r="W1213" i="1"/>
  <c r="Z1218" i="1"/>
  <c r="W1218" i="1"/>
  <c r="Z1221" i="1"/>
  <c r="W1221" i="1"/>
  <c r="Z1226" i="1"/>
  <c r="W1226" i="1"/>
  <c r="Z1229" i="1"/>
  <c r="W1229" i="1"/>
  <c r="Z1234" i="1"/>
  <c r="W1234" i="1"/>
  <c r="Z1237" i="1"/>
  <c r="W1237" i="1"/>
  <c r="Z1242" i="1"/>
  <c r="W1242" i="1"/>
  <c r="Z1245" i="1"/>
  <c r="W1245" i="1"/>
  <c r="Z1250" i="1"/>
  <c r="W1250" i="1"/>
  <c r="Z1253" i="1"/>
  <c r="W1253" i="1"/>
  <c r="Z1258" i="1"/>
  <c r="W1258" i="1"/>
  <c r="Z1261" i="1"/>
  <c r="W1261" i="1"/>
  <c r="Z1194" i="1"/>
  <c r="W1194" i="1"/>
  <c r="Z1197" i="1"/>
  <c r="W1197" i="1"/>
  <c r="Z1202" i="1"/>
  <c r="W1202" i="1"/>
  <c r="Z1205" i="1"/>
  <c r="W1205" i="1"/>
  <c r="Z1199" i="1"/>
  <c r="W1199" i="1"/>
  <c r="Z1207" i="1"/>
  <c r="W1207" i="1"/>
  <c r="Z1215" i="1"/>
  <c r="W1215" i="1"/>
  <c r="Z1223" i="1"/>
  <c r="W1223" i="1"/>
  <c r="Z1231" i="1"/>
  <c r="W1231" i="1"/>
  <c r="Z1193" i="1"/>
  <c r="W1193" i="1"/>
  <c r="Z1206" i="1"/>
  <c r="W1206" i="1"/>
  <c r="Z1209" i="1"/>
  <c r="W1209" i="1"/>
  <c r="Z1214" i="1"/>
  <c r="W1214" i="1"/>
  <c r="Z1217" i="1"/>
  <c r="W1217" i="1"/>
  <c r="Z1222" i="1"/>
  <c r="W1222" i="1"/>
  <c r="Z1225" i="1"/>
  <c r="W1225" i="1"/>
  <c r="Z1230" i="1"/>
  <c r="W1230" i="1"/>
  <c r="Z1233" i="1"/>
  <c r="W1233" i="1"/>
  <c r="Z1238" i="1"/>
  <c r="W1238" i="1"/>
  <c r="Z1241" i="1"/>
  <c r="W1241" i="1"/>
  <c r="Z1246" i="1"/>
  <c r="W1246" i="1"/>
  <c r="Z1249" i="1"/>
  <c r="W1249" i="1"/>
  <c r="Z1254" i="1"/>
  <c r="W1254" i="1"/>
  <c r="Z1257" i="1"/>
  <c r="W1257" i="1"/>
  <c r="Z1262" i="1"/>
  <c r="W1262" i="1"/>
  <c r="Z1198" i="1"/>
  <c r="W1198" i="1"/>
  <c r="Z1201" i="1"/>
  <c r="W1201" i="1"/>
  <c r="Z1195" i="1"/>
  <c r="W1195" i="1"/>
  <c r="Z1203" i="1"/>
  <c r="W1203" i="1"/>
  <c r="Z1211" i="1"/>
  <c r="W1211" i="1"/>
  <c r="Z1219" i="1"/>
  <c r="W1219" i="1"/>
  <c r="Z1227" i="1"/>
  <c r="W1227" i="1"/>
  <c r="Z1235" i="1"/>
  <c r="W1235" i="1"/>
  <c r="Z1266" i="1"/>
  <c r="W1266" i="1"/>
  <c r="Z1278" i="1"/>
  <c r="W1278" i="1"/>
  <c r="Z1196" i="1"/>
  <c r="W1196" i="1"/>
  <c r="Z1200" i="1"/>
  <c r="W1200" i="1"/>
  <c r="Z1204" i="1"/>
  <c r="W1204" i="1"/>
  <c r="Z1208" i="1"/>
  <c r="W1208" i="1"/>
  <c r="Z1212" i="1"/>
  <c r="W1212" i="1"/>
  <c r="Z1216" i="1"/>
  <c r="W1216" i="1"/>
  <c r="Z1220" i="1"/>
  <c r="W1220" i="1"/>
  <c r="Z1224" i="1"/>
  <c r="W1224" i="1"/>
  <c r="Z1228" i="1"/>
  <c r="W1228" i="1"/>
  <c r="Z1232" i="1"/>
  <c r="W1232" i="1"/>
  <c r="Z1236" i="1"/>
  <c r="W1236" i="1"/>
  <c r="Z1240" i="1"/>
  <c r="W1240" i="1"/>
  <c r="Z1244" i="1"/>
  <c r="W1244" i="1"/>
  <c r="Z1248" i="1"/>
  <c r="W1248" i="1"/>
  <c r="Z1252" i="1"/>
  <c r="W1252" i="1"/>
  <c r="Z1256" i="1"/>
  <c r="W1256" i="1"/>
  <c r="Z1260" i="1"/>
  <c r="W1260" i="1"/>
  <c r="Z1264" i="1"/>
  <c r="W1264" i="1"/>
  <c r="Z1274" i="1"/>
  <c r="W1274" i="1"/>
  <c r="Z1239" i="1"/>
  <c r="W1239" i="1"/>
  <c r="Z1243" i="1"/>
  <c r="W1243" i="1"/>
  <c r="Z1247" i="1"/>
  <c r="W1247" i="1"/>
  <c r="Z1251" i="1"/>
  <c r="W1251" i="1"/>
  <c r="Z1255" i="1"/>
  <c r="W1255" i="1"/>
  <c r="Z1259" i="1"/>
  <c r="W1259" i="1"/>
  <c r="Z1263" i="1"/>
  <c r="W1263" i="1"/>
  <c r="Z1267" i="1"/>
  <c r="W1267" i="1"/>
  <c r="Z1270" i="1"/>
  <c r="W1270" i="1"/>
  <c r="Z1265" i="1"/>
  <c r="W1265" i="1"/>
  <c r="Z1269" i="1"/>
  <c r="W1269" i="1"/>
  <c r="Z1273" i="1"/>
  <c r="W1273" i="1"/>
  <c r="Z1277" i="1"/>
  <c r="W1277" i="1"/>
  <c r="Z1268" i="1"/>
  <c r="W1268" i="1"/>
  <c r="Z1272" i="1"/>
  <c r="W1272" i="1"/>
  <c r="Z1276" i="1"/>
  <c r="W1276" i="1"/>
  <c r="Z1271" i="1"/>
  <c r="W1271" i="1"/>
  <c r="Z1275" i="1"/>
  <c r="W1275" i="1"/>
  <c r="Z1279" i="1"/>
  <c r="W1279" i="1"/>
  <c r="AA1192" i="1"/>
  <c r="X1192" i="1"/>
  <c r="T1192" i="1"/>
  <c r="U1192" i="1" s="1"/>
  <c r="Q1192" i="1"/>
  <c r="N1192" i="1"/>
  <c r="AA1191" i="1"/>
  <c r="X1191" i="1"/>
  <c r="T1191" i="1"/>
  <c r="U1191" i="1" s="1"/>
  <c r="Q1191" i="1"/>
  <c r="N1191" i="1"/>
  <c r="AA1190" i="1"/>
  <c r="X1190" i="1"/>
  <c r="T1190" i="1"/>
  <c r="U1190" i="1" s="1"/>
  <c r="Q1190" i="1"/>
  <c r="N1190" i="1"/>
  <c r="AA1189" i="1"/>
  <c r="X1189" i="1"/>
  <c r="T1189" i="1"/>
  <c r="U1189" i="1" s="1"/>
  <c r="Q1189" i="1"/>
  <c r="N1189" i="1"/>
  <c r="AA1188" i="1"/>
  <c r="X1188" i="1"/>
  <c r="T1188" i="1"/>
  <c r="U1188" i="1" s="1"/>
  <c r="Q1188" i="1"/>
  <c r="N1188" i="1"/>
  <c r="AA1187" i="1"/>
  <c r="X1187" i="1"/>
  <c r="T1187" i="1"/>
  <c r="U1187" i="1" s="1"/>
  <c r="Q1187" i="1"/>
  <c r="N1187" i="1"/>
  <c r="AA1186" i="1"/>
  <c r="X1186" i="1"/>
  <c r="T1186" i="1"/>
  <c r="U1186" i="1" s="1"/>
  <c r="Q1186" i="1"/>
  <c r="N1186" i="1"/>
  <c r="AA1185" i="1"/>
  <c r="X1185" i="1"/>
  <c r="T1185" i="1"/>
  <c r="U1185" i="1" s="1"/>
  <c r="Q1185" i="1"/>
  <c r="N1185" i="1"/>
  <c r="AA1184" i="1"/>
  <c r="X1184" i="1"/>
  <c r="T1184" i="1"/>
  <c r="U1184" i="1" s="1"/>
  <c r="Q1184" i="1"/>
  <c r="N1184" i="1"/>
  <c r="AA1183" i="1"/>
  <c r="X1183" i="1"/>
  <c r="T1183" i="1"/>
  <c r="U1183" i="1" s="1"/>
  <c r="Q1183" i="1"/>
  <c r="N1183" i="1"/>
  <c r="AA1182" i="1"/>
  <c r="X1182" i="1"/>
  <c r="T1182" i="1"/>
  <c r="U1182" i="1" s="1"/>
  <c r="Q1182" i="1"/>
  <c r="N1182" i="1"/>
  <c r="AA1181" i="1"/>
  <c r="X1181" i="1"/>
  <c r="T1181" i="1"/>
  <c r="U1181" i="1" s="1"/>
  <c r="Q1181" i="1"/>
  <c r="N1181" i="1"/>
  <c r="AA1180" i="1"/>
  <c r="X1180" i="1"/>
  <c r="T1180" i="1"/>
  <c r="U1180" i="1" s="1"/>
  <c r="Q1180" i="1"/>
  <c r="N1180" i="1"/>
  <c r="AA1179" i="1"/>
  <c r="X1179" i="1"/>
  <c r="T1179" i="1"/>
  <c r="U1179" i="1" s="1"/>
  <c r="W1179" i="1" s="1"/>
  <c r="Q1179" i="1"/>
  <c r="N1179" i="1"/>
  <c r="AA1178" i="1"/>
  <c r="X1178" i="1"/>
  <c r="T1178" i="1"/>
  <c r="U1178" i="1" s="1"/>
  <c r="Q1178" i="1"/>
  <c r="N1178" i="1"/>
  <c r="AA1177" i="1"/>
  <c r="X1177" i="1"/>
  <c r="T1177" i="1"/>
  <c r="U1177" i="1" s="1"/>
  <c r="Q1177" i="1"/>
  <c r="N1177" i="1"/>
  <c r="AA1176" i="1"/>
  <c r="X1176" i="1"/>
  <c r="T1176" i="1"/>
  <c r="U1176" i="1" s="1"/>
  <c r="Q1176" i="1"/>
  <c r="N1176" i="1"/>
  <c r="AA1175" i="1"/>
  <c r="X1175" i="1"/>
  <c r="T1175" i="1"/>
  <c r="U1175" i="1" s="1"/>
  <c r="Q1175" i="1"/>
  <c r="N1175" i="1"/>
  <c r="AA1174" i="1"/>
  <c r="X1174" i="1"/>
  <c r="T1174" i="1"/>
  <c r="U1174" i="1" s="1"/>
  <c r="Q1174" i="1"/>
  <c r="N1174" i="1"/>
  <c r="AA1173" i="1"/>
  <c r="X1173" i="1"/>
  <c r="T1173" i="1"/>
  <c r="U1173" i="1" s="1"/>
  <c r="Q1173" i="1"/>
  <c r="N1173" i="1"/>
  <c r="AA1172" i="1"/>
  <c r="X1172" i="1"/>
  <c r="T1172" i="1"/>
  <c r="U1172" i="1" s="1"/>
  <c r="Q1172" i="1"/>
  <c r="N1172" i="1"/>
  <c r="AA1171" i="1"/>
  <c r="X1171" i="1"/>
  <c r="T1171" i="1"/>
  <c r="U1171" i="1" s="1"/>
  <c r="Q1171" i="1"/>
  <c r="N1171" i="1"/>
  <c r="AA1170" i="1"/>
  <c r="X1170" i="1"/>
  <c r="T1170" i="1"/>
  <c r="U1170" i="1" s="1"/>
  <c r="W1170" i="1" s="1"/>
  <c r="Q1170" i="1"/>
  <c r="N1170" i="1"/>
  <c r="AA1169" i="1"/>
  <c r="X1169" i="1"/>
  <c r="T1169" i="1"/>
  <c r="U1169" i="1" s="1"/>
  <c r="Q1169" i="1"/>
  <c r="N1169" i="1"/>
  <c r="AA1168" i="1"/>
  <c r="X1168" i="1"/>
  <c r="T1168" i="1"/>
  <c r="U1168" i="1" s="1"/>
  <c r="Q1168" i="1"/>
  <c r="N1168" i="1"/>
  <c r="AA1167" i="1"/>
  <c r="X1167" i="1"/>
  <c r="T1167" i="1"/>
  <c r="U1167" i="1" s="1"/>
  <c r="Q1167" i="1"/>
  <c r="N1167" i="1"/>
  <c r="AA1166" i="1"/>
  <c r="X1166" i="1"/>
  <c r="T1166" i="1"/>
  <c r="U1166" i="1" s="1"/>
  <c r="Q1166" i="1"/>
  <c r="N1166" i="1"/>
  <c r="AA1165" i="1"/>
  <c r="X1165" i="1"/>
  <c r="T1165" i="1"/>
  <c r="U1165" i="1" s="1"/>
  <c r="Q1165" i="1"/>
  <c r="N1165" i="1"/>
  <c r="AA1164" i="1"/>
  <c r="X1164" i="1"/>
  <c r="T1164" i="1"/>
  <c r="U1164" i="1" s="1"/>
  <c r="Q1164" i="1"/>
  <c r="N1164" i="1"/>
  <c r="AA1163" i="1"/>
  <c r="X1163" i="1"/>
  <c r="T1163" i="1"/>
  <c r="U1163" i="1" s="1"/>
  <c r="Q1163" i="1"/>
  <c r="N1163" i="1"/>
  <c r="AA1162" i="1"/>
  <c r="X1162" i="1"/>
  <c r="T1162" i="1"/>
  <c r="U1162" i="1" s="1"/>
  <c r="Q1162" i="1"/>
  <c r="N1162" i="1"/>
  <c r="AA1161" i="1"/>
  <c r="X1161" i="1"/>
  <c r="T1161" i="1"/>
  <c r="U1161" i="1" s="1"/>
  <c r="Q1161" i="1"/>
  <c r="N1161" i="1"/>
  <c r="AA1160" i="1"/>
  <c r="X1160" i="1"/>
  <c r="T1160" i="1"/>
  <c r="U1160" i="1" s="1"/>
  <c r="Q1160" i="1"/>
  <c r="N1160" i="1"/>
  <c r="AA1159" i="1"/>
  <c r="X1159" i="1"/>
  <c r="T1159" i="1"/>
  <c r="U1159" i="1" s="1"/>
  <c r="Q1159" i="1"/>
  <c r="N1159" i="1"/>
  <c r="AA1158" i="1"/>
  <c r="X1158" i="1"/>
  <c r="T1158" i="1"/>
  <c r="U1158" i="1" s="1"/>
  <c r="Q1158" i="1"/>
  <c r="N1158" i="1"/>
  <c r="AA1157" i="1"/>
  <c r="X1157" i="1"/>
  <c r="T1157" i="1"/>
  <c r="U1157" i="1" s="1"/>
  <c r="Q1157" i="1"/>
  <c r="N1157" i="1"/>
  <c r="AA1156" i="1"/>
  <c r="X1156" i="1"/>
  <c r="T1156" i="1"/>
  <c r="U1156" i="1" s="1"/>
  <c r="Q1156" i="1"/>
  <c r="N1156" i="1"/>
  <c r="AA1155" i="1"/>
  <c r="X1155" i="1"/>
  <c r="T1155" i="1"/>
  <c r="U1155" i="1" s="1"/>
  <c r="Q1155" i="1"/>
  <c r="N1155" i="1"/>
  <c r="AA1154" i="1"/>
  <c r="X1154" i="1"/>
  <c r="T1154" i="1"/>
  <c r="U1154" i="1" s="1"/>
  <c r="Q1154" i="1"/>
  <c r="N1154" i="1"/>
  <c r="AA1153" i="1"/>
  <c r="X1153" i="1"/>
  <c r="T1153" i="1"/>
  <c r="U1153" i="1" s="1"/>
  <c r="Q1153" i="1"/>
  <c r="N1153" i="1"/>
  <c r="AA1152" i="1"/>
  <c r="X1152" i="1"/>
  <c r="T1152" i="1"/>
  <c r="U1152" i="1" s="1"/>
  <c r="Q1152" i="1"/>
  <c r="N1152" i="1"/>
  <c r="AA1151" i="1"/>
  <c r="X1151" i="1"/>
  <c r="T1151" i="1"/>
  <c r="U1151" i="1" s="1"/>
  <c r="Q1151" i="1"/>
  <c r="N1151" i="1"/>
  <c r="AA1150" i="1"/>
  <c r="X1150" i="1"/>
  <c r="T1150" i="1"/>
  <c r="U1150" i="1" s="1"/>
  <c r="W1150" i="1" s="1"/>
  <c r="Q1150" i="1"/>
  <c r="N1150" i="1"/>
  <c r="AA1149" i="1"/>
  <c r="X1149" i="1"/>
  <c r="T1149" i="1"/>
  <c r="U1149" i="1" s="1"/>
  <c r="Q1149" i="1"/>
  <c r="N1149" i="1"/>
  <c r="AA1148" i="1"/>
  <c r="X1148" i="1"/>
  <c r="T1148" i="1"/>
  <c r="U1148" i="1" s="1"/>
  <c r="Q1148" i="1"/>
  <c r="N1148" i="1"/>
  <c r="AA1147" i="1"/>
  <c r="X1147" i="1"/>
  <c r="T1147" i="1"/>
  <c r="U1147" i="1" s="1"/>
  <c r="W1147" i="1" s="1"/>
  <c r="Q1147" i="1"/>
  <c r="N1147" i="1"/>
  <c r="AA1146" i="1"/>
  <c r="X1146" i="1"/>
  <c r="T1146" i="1"/>
  <c r="U1146" i="1" s="1"/>
  <c r="Q1146" i="1"/>
  <c r="N1146" i="1"/>
  <c r="AA1145" i="1"/>
  <c r="X1145" i="1"/>
  <c r="T1145" i="1"/>
  <c r="U1145" i="1" s="1"/>
  <c r="Q1145" i="1"/>
  <c r="N1145" i="1"/>
  <c r="AA1144" i="1"/>
  <c r="X1144" i="1"/>
  <c r="T1144" i="1"/>
  <c r="U1144" i="1" s="1"/>
  <c r="Q1144" i="1"/>
  <c r="N1144" i="1"/>
  <c r="AA1143" i="1"/>
  <c r="X1143" i="1"/>
  <c r="T1143" i="1"/>
  <c r="U1143" i="1" s="1"/>
  <c r="Q1143" i="1"/>
  <c r="N1143" i="1"/>
  <c r="AA1142" i="1"/>
  <c r="X1142" i="1"/>
  <c r="T1142" i="1"/>
  <c r="U1142" i="1" s="1"/>
  <c r="Q1142" i="1"/>
  <c r="N1142" i="1"/>
  <c r="AA1141" i="1"/>
  <c r="X1141" i="1"/>
  <c r="T1141" i="1"/>
  <c r="U1141" i="1" s="1"/>
  <c r="Q1141" i="1"/>
  <c r="N1141" i="1"/>
  <c r="AA1140" i="1"/>
  <c r="X1140" i="1"/>
  <c r="T1140" i="1"/>
  <c r="U1140" i="1" s="1"/>
  <c r="W1140" i="1" s="1"/>
  <c r="Q1140" i="1"/>
  <c r="N1140" i="1"/>
  <c r="AA1139" i="1"/>
  <c r="X1139" i="1"/>
  <c r="T1139" i="1"/>
  <c r="U1139" i="1" s="1"/>
  <c r="Q1139" i="1"/>
  <c r="N1139" i="1"/>
  <c r="AA1138" i="1"/>
  <c r="X1138" i="1"/>
  <c r="T1138" i="1"/>
  <c r="U1138" i="1" s="1"/>
  <c r="Q1138" i="1"/>
  <c r="N1138" i="1"/>
  <c r="AA1137" i="1"/>
  <c r="X1137" i="1"/>
  <c r="T1137" i="1"/>
  <c r="U1137" i="1" s="1"/>
  <c r="Q1137" i="1"/>
  <c r="N1137" i="1"/>
  <c r="AA1136" i="1"/>
  <c r="X1136" i="1"/>
  <c r="T1136" i="1"/>
  <c r="U1136" i="1" s="1"/>
  <c r="Q1136" i="1"/>
  <c r="N1136" i="1"/>
  <c r="AA1135" i="1"/>
  <c r="X1135" i="1"/>
  <c r="T1135" i="1"/>
  <c r="U1135" i="1" s="1"/>
  <c r="Q1135" i="1"/>
  <c r="N1135" i="1"/>
  <c r="AA1134" i="1"/>
  <c r="X1134" i="1"/>
  <c r="T1134" i="1"/>
  <c r="U1134" i="1" s="1"/>
  <c r="Q1134" i="1"/>
  <c r="N1134" i="1"/>
  <c r="Z1135" i="1" l="1"/>
  <c r="Z1152" i="1"/>
  <c r="Z1190" i="1"/>
  <c r="Z1166" i="1"/>
  <c r="Z1186" i="1"/>
  <c r="Z1175" i="1"/>
  <c r="Z1177" i="1"/>
  <c r="Z1183" i="1"/>
  <c r="Z1139" i="1"/>
  <c r="Z1153" i="1"/>
  <c r="Z1156" i="1"/>
  <c r="Z1160" i="1"/>
  <c r="Z1189" i="1"/>
  <c r="W1177" i="1"/>
  <c r="Z1149" i="1"/>
  <c r="W1149" i="1"/>
  <c r="Z1134" i="1"/>
  <c r="W1134" i="1"/>
  <c r="Z1138" i="1"/>
  <c r="W1138" i="1"/>
  <c r="Z1145" i="1"/>
  <c r="W1145" i="1"/>
  <c r="Z1146" i="1"/>
  <c r="W1146" i="1"/>
  <c r="Z1165" i="1"/>
  <c r="W1165" i="1"/>
  <c r="Z1143" i="1"/>
  <c r="W1143" i="1"/>
  <c r="W1152" i="1"/>
  <c r="W1153" i="1"/>
  <c r="W1173" i="1"/>
  <c r="Z1173" i="1"/>
  <c r="W1181" i="1"/>
  <c r="Z1181" i="1"/>
  <c r="Z1188" i="1"/>
  <c r="W1188" i="1"/>
  <c r="W1169" i="1"/>
  <c r="Z1169" i="1"/>
  <c r="Z1179" i="1"/>
  <c r="Z1192" i="1"/>
  <c r="W1192" i="1"/>
  <c r="W1189" i="1"/>
  <c r="Z1151" i="1"/>
  <c r="W1151" i="1"/>
  <c r="W1137" i="1"/>
  <c r="Z1137" i="1"/>
  <c r="W1141" i="1"/>
  <c r="Z1141" i="1"/>
  <c r="Z1144" i="1"/>
  <c r="W1144" i="1"/>
  <c r="W1136" i="1"/>
  <c r="Z1136" i="1"/>
  <c r="W1142" i="1"/>
  <c r="Z1142" i="1"/>
  <c r="Z1148" i="1"/>
  <c r="W1148" i="1"/>
  <c r="W1135" i="1"/>
  <c r="W1139" i="1"/>
  <c r="Z1140" i="1"/>
  <c r="W1158" i="1"/>
  <c r="Z1158" i="1"/>
  <c r="W1163" i="1"/>
  <c r="Z1163" i="1"/>
  <c r="Z1147" i="1"/>
  <c r="Z1150" i="1"/>
  <c r="W1155" i="1"/>
  <c r="Z1155" i="1"/>
  <c r="W1162" i="1"/>
  <c r="Z1162" i="1"/>
  <c r="W1168" i="1"/>
  <c r="Z1168" i="1"/>
  <c r="Z1157" i="1"/>
  <c r="W1157" i="1"/>
  <c r="W1159" i="1"/>
  <c r="Z1159" i="1"/>
  <c r="W1164" i="1"/>
  <c r="Z1164" i="1"/>
  <c r="W1171" i="1"/>
  <c r="Z1171" i="1"/>
  <c r="W1154" i="1"/>
  <c r="Z1154" i="1"/>
  <c r="Z1161" i="1"/>
  <c r="W1161" i="1"/>
  <c r="W1167" i="1"/>
  <c r="Z1167" i="1"/>
  <c r="W1156" i="1"/>
  <c r="W1160" i="1"/>
  <c r="Z1178" i="1"/>
  <c r="W1178" i="1"/>
  <c r="W1166" i="1"/>
  <c r="W1175" i="1"/>
  <c r="W1176" i="1"/>
  <c r="Z1176" i="1"/>
  <c r="W1183" i="1"/>
  <c r="W1184" i="1"/>
  <c r="Z1184" i="1"/>
  <c r="Z1185" i="1"/>
  <c r="W1185" i="1"/>
  <c r="Z1170" i="1"/>
  <c r="Z1174" i="1"/>
  <c r="W1174" i="1"/>
  <c r="Z1182" i="1"/>
  <c r="W1182" i="1"/>
  <c r="W1187" i="1"/>
  <c r="Z1187" i="1"/>
  <c r="W1172" i="1"/>
  <c r="Z1172" i="1"/>
  <c r="W1180" i="1"/>
  <c r="Z1180" i="1"/>
  <c r="W1186" i="1"/>
  <c r="W1191" i="1"/>
  <c r="Z1191" i="1"/>
  <c r="W1190" i="1"/>
  <c r="U10" i="7" l="1"/>
  <c r="U9" i="7"/>
  <c r="U8" i="7"/>
  <c r="U7" i="7"/>
  <c r="U6" i="7"/>
  <c r="U5" i="7"/>
  <c r="AI10" i="7"/>
  <c r="AH10" i="7"/>
  <c r="AG10" i="7"/>
  <c r="AE10" i="7"/>
  <c r="AI9" i="7"/>
  <c r="AH9" i="7"/>
  <c r="AG9" i="7"/>
  <c r="AE9" i="7"/>
  <c r="AI8" i="7"/>
  <c r="AH8" i="7"/>
  <c r="AG8" i="7"/>
  <c r="AE8" i="7"/>
  <c r="AI7" i="7"/>
  <c r="AH7" i="7"/>
  <c r="AG7" i="7"/>
  <c r="AE7" i="7"/>
  <c r="AI6" i="7"/>
  <c r="AH6" i="7"/>
  <c r="AG6" i="7"/>
  <c r="AE6" i="7"/>
  <c r="AI5" i="7"/>
  <c r="AH5" i="7"/>
  <c r="AG5" i="7"/>
  <c r="AE5" i="7"/>
  <c r="B20" i="7"/>
  <c r="B19" i="7"/>
  <c r="AA1050" i="1"/>
  <c r="X1050" i="1"/>
  <c r="Q1050" i="1"/>
  <c r="N1050" i="1"/>
  <c r="L1050" i="1"/>
  <c r="X1130" i="1"/>
  <c r="AA1130" i="1"/>
  <c r="X1131" i="1"/>
  <c r="AA1131" i="1"/>
  <c r="X1132" i="1"/>
  <c r="AA1132" i="1"/>
  <c r="X1133" i="1"/>
  <c r="AA1133" i="1"/>
  <c r="N1132" i="1"/>
  <c r="Q1132" i="1"/>
  <c r="N1133" i="1"/>
  <c r="Q1133" i="1"/>
  <c r="L1120" i="1" l="1"/>
  <c r="N1120" i="1"/>
  <c r="Q1120" i="1"/>
  <c r="L1121" i="1"/>
  <c r="N1121" i="1"/>
  <c r="Q1121" i="1"/>
  <c r="L1122" i="1"/>
  <c r="N1122" i="1"/>
  <c r="Q1122" i="1"/>
  <c r="L1123" i="1"/>
  <c r="N1123" i="1"/>
  <c r="Q1123" i="1"/>
  <c r="L1124" i="1"/>
  <c r="N1124" i="1"/>
  <c r="Q1124" i="1"/>
  <c r="L1125" i="1"/>
  <c r="N1125" i="1"/>
  <c r="Q1125" i="1"/>
  <c r="L1126" i="1"/>
  <c r="N1126" i="1"/>
  <c r="Q1126" i="1"/>
  <c r="L1127" i="1"/>
  <c r="N1127" i="1"/>
  <c r="Q1127" i="1"/>
  <c r="L1128" i="1"/>
  <c r="N1128" i="1"/>
  <c r="Q1128" i="1"/>
  <c r="L1129" i="1"/>
  <c r="N1129" i="1"/>
  <c r="Q1129" i="1"/>
  <c r="L1130" i="1"/>
  <c r="N1130" i="1"/>
  <c r="Q1130" i="1"/>
  <c r="L1131" i="1"/>
  <c r="N1131" i="1"/>
  <c r="Q1131" i="1"/>
  <c r="L1086" i="1"/>
  <c r="N1086" i="1"/>
  <c r="Q1086" i="1"/>
  <c r="L1087" i="1"/>
  <c r="N1087" i="1"/>
  <c r="Q1087" i="1"/>
  <c r="L1088" i="1"/>
  <c r="N1088" i="1"/>
  <c r="Q1088" i="1"/>
  <c r="L1089" i="1"/>
  <c r="N1089" i="1"/>
  <c r="Q1089" i="1"/>
  <c r="L1090" i="1"/>
  <c r="N1090" i="1"/>
  <c r="Q1090" i="1"/>
  <c r="L1091" i="1"/>
  <c r="N1091" i="1"/>
  <c r="Q1091" i="1"/>
  <c r="L1092" i="1"/>
  <c r="N1092" i="1"/>
  <c r="Q1092" i="1"/>
  <c r="L1093" i="1"/>
  <c r="N1093" i="1"/>
  <c r="Q1093" i="1"/>
  <c r="L1094" i="1"/>
  <c r="N1094" i="1"/>
  <c r="Q1094" i="1"/>
  <c r="L1095" i="1"/>
  <c r="N1095" i="1"/>
  <c r="Q1095" i="1"/>
  <c r="L1096" i="1"/>
  <c r="N1096" i="1"/>
  <c r="Q1096" i="1"/>
  <c r="L1097" i="1"/>
  <c r="N1097" i="1"/>
  <c r="Q1097" i="1"/>
  <c r="L1098" i="1"/>
  <c r="N1098" i="1"/>
  <c r="Q1098" i="1"/>
  <c r="L1099" i="1"/>
  <c r="N1099" i="1"/>
  <c r="Q1099" i="1"/>
  <c r="L1100" i="1"/>
  <c r="N1100" i="1"/>
  <c r="Q1100" i="1"/>
  <c r="L1101" i="1"/>
  <c r="N1101" i="1"/>
  <c r="Q1101" i="1"/>
  <c r="L1102" i="1"/>
  <c r="N1102" i="1"/>
  <c r="Q1102" i="1"/>
  <c r="L1103" i="1"/>
  <c r="N1103" i="1"/>
  <c r="Q1103" i="1"/>
  <c r="L1104" i="1"/>
  <c r="N1104" i="1"/>
  <c r="Q1104" i="1"/>
  <c r="L1105" i="1"/>
  <c r="N1105" i="1"/>
  <c r="Q1105" i="1"/>
  <c r="L1106" i="1"/>
  <c r="N1106" i="1"/>
  <c r="Q1106" i="1"/>
  <c r="L1107" i="1"/>
  <c r="N1107" i="1"/>
  <c r="Q1107" i="1"/>
  <c r="L1108" i="1"/>
  <c r="N1108" i="1"/>
  <c r="Q1108" i="1"/>
  <c r="L1109" i="1"/>
  <c r="N1109" i="1"/>
  <c r="Q1109" i="1"/>
  <c r="L1110" i="1"/>
  <c r="N1110" i="1"/>
  <c r="Q1110" i="1"/>
  <c r="L1111" i="1"/>
  <c r="N1111" i="1"/>
  <c r="Q1111" i="1"/>
  <c r="L1112" i="1"/>
  <c r="N1112" i="1"/>
  <c r="Q1112" i="1"/>
  <c r="L1113" i="1"/>
  <c r="N1113" i="1"/>
  <c r="Q1113" i="1"/>
  <c r="L1114" i="1"/>
  <c r="N1114" i="1"/>
  <c r="Q1114" i="1"/>
  <c r="L1115" i="1"/>
  <c r="N1115" i="1"/>
  <c r="Q1115" i="1"/>
  <c r="L1116" i="1"/>
  <c r="N1116" i="1"/>
  <c r="Q1116" i="1"/>
  <c r="L1117" i="1"/>
  <c r="N1117" i="1"/>
  <c r="Q1117" i="1"/>
  <c r="L1118" i="1"/>
  <c r="N1118" i="1"/>
  <c r="Q1118" i="1"/>
  <c r="L1119" i="1"/>
  <c r="N1119" i="1"/>
  <c r="Q1119" i="1"/>
  <c r="L1084" i="1"/>
  <c r="N1084" i="1"/>
  <c r="Q1084" i="1"/>
  <c r="L1085" i="1"/>
  <c r="N1085" i="1"/>
  <c r="Q1085" i="1"/>
  <c r="X1084" i="1" l="1"/>
  <c r="AA1084" i="1"/>
  <c r="X1085" i="1"/>
  <c r="AA1085" i="1"/>
  <c r="X1086" i="1"/>
  <c r="AA1086" i="1"/>
  <c r="X1087" i="1"/>
  <c r="AA1087" i="1"/>
  <c r="X1088" i="1"/>
  <c r="AA1088" i="1"/>
  <c r="X1089" i="1"/>
  <c r="AA1089" i="1"/>
  <c r="X1090" i="1"/>
  <c r="AA1090" i="1"/>
  <c r="X1091" i="1"/>
  <c r="AA1091" i="1"/>
  <c r="X1092" i="1"/>
  <c r="AA1092" i="1"/>
  <c r="X1093" i="1"/>
  <c r="AA1093" i="1"/>
  <c r="X1094" i="1"/>
  <c r="AA1094" i="1"/>
  <c r="X1095" i="1"/>
  <c r="AA1095" i="1"/>
  <c r="X1096" i="1"/>
  <c r="AA1096" i="1"/>
  <c r="X1097" i="1"/>
  <c r="AA1097" i="1"/>
  <c r="X1098" i="1"/>
  <c r="AA1098" i="1"/>
  <c r="X1099" i="1"/>
  <c r="AA1099" i="1"/>
  <c r="X1100" i="1"/>
  <c r="AA1100" i="1"/>
  <c r="X1101" i="1"/>
  <c r="AA1101" i="1"/>
  <c r="X1102" i="1"/>
  <c r="AA1102" i="1"/>
  <c r="X1103" i="1"/>
  <c r="AA1103" i="1"/>
  <c r="X1104" i="1"/>
  <c r="AA1104" i="1"/>
  <c r="X1105" i="1"/>
  <c r="AA1105" i="1"/>
  <c r="X1106" i="1"/>
  <c r="AA1106" i="1"/>
  <c r="X1107" i="1"/>
  <c r="AA1107" i="1"/>
  <c r="X1108" i="1"/>
  <c r="AA1108" i="1"/>
  <c r="X1109" i="1"/>
  <c r="AA1109" i="1"/>
  <c r="X1110" i="1"/>
  <c r="AA1110" i="1"/>
  <c r="X1111" i="1"/>
  <c r="AA1111" i="1"/>
  <c r="X1112" i="1"/>
  <c r="AA1112" i="1"/>
  <c r="X1113" i="1"/>
  <c r="AA1113" i="1"/>
  <c r="X1114" i="1"/>
  <c r="AA1114" i="1"/>
  <c r="X1115" i="1"/>
  <c r="AA1115" i="1"/>
  <c r="X1116" i="1"/>
  <c r="AA1116" i="1"/>
  <c r="X1117" i="1"/>
  <c r="AA1117" i="1"/>
  <c r="X1118" i="1"/>
  <c r="AA1118" i="1"/>
  <c r="X1119" i="1"/>
  <c r="AA1119" i="1"/>
  <c r="X1120" i="1"/>
  <c r="AA1120" i="1"/>
  <c r="X1121" i="1"/>
  <c r="AA1121" i="1"/>
  <c r="X1122" i="1"/>
  <c r="AA1122" i="1"/>
  <c r="X1123" i="1"/>
  <c r="AA1123" i="1"/>
  <c r="X1124" i="1"/>
  <c r="AA1124" i="1"/>
  <c r="X1125" i="1"/>
  <c r="AA1125" i="1"/>
  <c r="X1126" i="1"/>
  <c r="AA1126" i="1"/>
  <c r="X1127" i="1"/>
  <c r="AA1127" i="1"/>
  <c r="X1128" i="1"/>
  <c r="AA1128" i="1"/>
  <c r="X1129" i="1"/>
  <c r="AA1129" i="1"/>
  <c r="L1082" i="1"/>
  <c r="N1082" i="1"/>
  <c r="Q1082" i="1"/>
  <c r="L1083" i="1"/>
  <c r="N1083" i="1"/>
  <c r="Q1083" i="1"/>
  <c r="X1051" i="1"/>
  <c r="AA1051" i="1"/>
  <c r="X1052" i="1"/>
  <c r="AA1052" i="1"/>
  <c r="X1053" i="1"/>
  <c r="AA1053" i="1"/>
  <c r="X1054" i="1"/>
  <c r="AA1054" i="1"/>
  <c r="X1055" i="1"/>
  <c r="AA1055" i="1"/>
  <c r="X1056" i="1"/>
  <c r="AA1056" i="1"/>
  <c r="X1057" i="1"/>
  <c r="AA1057" i="1"/>
  <c r="X1058" i="1"/>
  <c r="AA1058" i="1"/>
  <c r="X1059" i="1"/>
  <c r="AA1059" i="1"/>
  <c r="X1060" i="1"/>
  <c r="AA1060" i="1"/>
  <c r="X1061" i="1"/>
  <c r="AA1061" i="1"/>
  <c r="X1062" i="1"/>
  <c r="AA1062" i="1"/>
  <c r="X1063" i="1"/>
  <c r="AA1063" i="1"/>
  <c r="X1064" i="1"/>
  <c r="AA1064" i="1"/>
  <c r="X1065" i="1"/>
  <c r="AA1065" i="1"/>
  <c r="X1066" i="1"/>
  <c r="AA1066" i="1"/>
  <c r="X1067" i="1"/>
  <c r="AA1067" i="1"/>
  <c r="X1068" i="1"/>
  <c r="AA1068" i="1"/>
  <c r="X1069" i="1"/>
  <c r="AA1069" i="1"/>
  <c r="X1070" i="1"/>
  <c r="AA1070" i="1"/>
  <c r="X1071" i="1"/>
  <c r="AA1071" i="1"/>
  <c r="X1072" i="1"/>
  <c r="AA1072" i="1"/>
  <c r="X1073" i="1"/>
  <c r="AA1073" i="1"/>
  <c r="X1074" i="1"/>
  <c r="AA1074" i="1"/>
  <c r="X1075" i="1"/>
  <c r="AA1075" i="1"/>
  <c r="X1076" i="1"/>
  <c r="AA1076" i="1"/>
  <c r="X1077" i="1"/>
  <c r="AA1077" i="1"/>
  <c r="X1078" i="1"/>
  <c r="AA1078" i="1"/>
  <c r="X1079" i="1"/>
  <c r="AA1079" i="1"/>
  <c r="X1080" i="1"/>
  <c r="AA1080" i="1"/>
  <c r="X1081" i="1"/>
  <c r="AA1081" i="1"/>
  <c r="X1082" i="1"/>
  <c r="AA1082" i="1"/>
  <c r="X1083" i="1"/>
  <c r="AA1083" i="1"/>
  <c r="L1051" i="1"/>
  <c r="N1051" i="1"/>
  <c r="Q1051" i="1"/>
  <c r="L1052" i="1"/>
  <c r="N1052" i="1"/>
  <c r="Q1052" i="1"/>
  <c r="L1053" i="1"/>
  <c r="N1053" i="1"/>
  <c r="Q1053" i="1"/>
  <c r="L1054" i="1"/>
  <c r="N1054" i="1"/>
  <c r="Q1054" i="1"/>
  <c r="L1055" i="1"/>
  <c r="N1055" i="1"/>
  <c r="Q1055" i="1"/>
  <c r="L1056" i="1"/>
  <c r="N1056" i="1"/>
  <c r="Q1056" i="1"/>
  <c r="L1057" i="1"/>
  <c r="N1057" i="1"/>
  <c r="Q1057" i="1"/>
  <c r="L1058" i="1"/>
  <c r="N1058" i="1"/>
  <c r="Q1058" i="1"/>
  <c r="L1059" i="1"/>
  <c r="N1059" i="1"/>
  <c r="Q1059" i="1"/>
  <c r="L1060" i="1"/>
  <c r="N1060" i="1"/>
  <c r="Q1060" i="1"/>
  <c r="L1061" i="1"/>
  <c r="N1061" i="1"/>
  <c r="Q1061" i="1"/>
  <c r="L1062" i="1"/>
  <c r="N1062" i="1"/>
  <c r="Q1062" i="1"/>
  <c r="L1063" i="1"/>
  <c r="N1063" i="1"/>
  <c r="Q1063" i="1"/>
  <c r="L1064" i="1"/>
  <c r="N1064" i="1"/>
  <c r="Q1064" i="1"/>
  <c r="L1065" i="1"/>
  <c r="N1065" i="1"/>
  <c r="Q1065" i="1"/>
  <c r="L1066" i="1"/>
  <c r="N1066" i="1"/>
  <c r="Q1066" i="1"/>
  <c r="L1067" i="1"/>
  <c r="N1067" i="1"/>
  <c r="Q1067" i="1"/>
  <c r="L1068" i="1"/>
  <c r="N1068" i="1"/>
  <c r="Q1068" i="1"/>
  <c r="L1069" i="1"/>
  <c r="N1069" i="1"/>
  <c r="Q1069" i="1"/>
  <c r="L1070" i="1"/>
  <c r="N1070" i="1"/>
  <c r="Q1070" i="1"/>
  <c r="L1071" i="1"/>
  <c r="N1071" i="1"/>
  <c r="Q1071" i="1"/>
  <c r="L1072" i="1"/>
  <c r="N1072" i="1"/>
  <c r="Q1072" i="1"/>
  <c r="L1073" i="1"/>
  <c r="N1073" i="1"/>
  <c r="Q1073" i="1"/>
  <c r="L1074" i="1"/>
  <c r="N1074" i="1"/>
  <c r="Q1074" i="1"/>
  <c r="L1075" i="1"/>
  <c r="N1075" i="1"/>
  <c r="Q1075" i="1"/>
  <c r="L1076" i="1"/>
  <c r="N1076" i="1"/>
  <c r="Q1076" i="1"/>
  <c r="L1077" i="1"/>
  <c r="N1077" i="1"/>
  <c r="Q1077" i="1"/>
  <c r="L1078" i="1"/>
  <c r="N1078" i="1"/>
  <c r="Q1078" i="1"/>
  <c r="L1079" i="1"/>
  <c r="N1079" i="1"/>
  <c r="Q1079" i="1"/>
  <c r="L1080" i="1"/>
  <c r="N1080" i="1"/>
  <c r="Q1080" i="1"/>
  <c r="L1081" i="1"/>
  <c r="N1081" i="1"/>
  <c r="Q1081" i="1"/>
  <c r="X1041" i="1" l="1"/>
  <c r="AA1041" i="1"/>
  <c r="N1041" i="1"/>
  <c r="N1042" i="1"/>
  <c r="N1043" i="1"/>
  <c r="L977" i="1"/>
  <c r="N977" i="1"/>
  <c r="Q977" i="1"/>
  <c r="L978" i="1"/>
  <c r="N978" i="1"/>
  <c r="Q978" i="1"/>
  <c r="L979" i="1"/>
  <c r="N979" i="1"/>
  <c r="Q979" i="1"/>
  <c r="L980" i="1"/>
  <c r="N980" i="1"/>
  <c r="Q980" i="1"/>
  <c r="L981" i="1"/>
  <c r="N981" i="1"/>
  <c r="Q981" i="1"/>
  <c r="L982" i="1"/>
  <c r="N982" i="1"/>
  <c r="Q982" i="1"/>
  <c r="L983" i="1"/>
  <c r="N983" i="1"/>
  <c r="Q983" i="1"/>
  <c r="L984" i="1"/>
  <c r="N984" i="1"/>
  <c r="Q984" i="1"/>
  <c r="L985" i="1"/>
  <c r="N985" i="1"/>
  <c r="Q985" i="1"/>
  <c r="L986" i="1"/>
  <c r="N986" i="1"/>
  <c r="Q986" i="1"/>
  <c r="L987" i="1"/>
  <c r="N987" i="1"/>
  <c r="Q987" i="1"/>
  <c r="L988" i="1"/>
  <c r="N988" i="1"/>
  <c r="Q988" i="1"/>
  <c r="L989" i="1"/>
  <c r="N989" i="1"/>
  <c r="Q989" i="1"/>
  <c r="L990" i="1"/>
  <c r="N990" i="1"/>
  <c r="Q990" i="1"/>
  <c r="L991" i="1"/>
  <c r="N991" i="1"/>
  <c r="Q991" i="1"/>
  <c r="L992" i="1"/>
  <c r="N992" i="1"/>
  <c r="Q992" i="1"/>
  <c r="L993" i="1"/>
  <c r="N993" i="1"/>
  <c r="Q993" i="1"/>
  <c r="L994" i="1"/>
  <c r="N994" i="1"/>
  <c r="Q994" i="1"/>
  <c r="L995" i="1"/>
  <c r="N995" i="1"/>
  <c r="Q995" i="1"/>
  <c r="L996" i="1"/>
  <c r="N996" i="1"/>
  <c r="Q996" i="1"/>
  <c r="L997" i="1"/>
  <c r="N997" i="1"/>
  <c r="Q997" i="1"/>
  <c r="L998" i="1"/>
  <c r="N998" i="1"/>
  <c r="Q998" i="1"/>
  <c r="L999" i="1"/>
  <c r="N999" i="1"/>
  <c r="Q999" i="1"/>
  <c r="L1000" i="1"/>
  <c r="N1000" i="1"/>
  <c r="Q1000" i="1"/>
  <c r="L1001" i="1"/>
  <c r="N1001" i="1"/>
  <c r="Q1001" i="1"/>
  <c r="L1002" i="1"/>
  <c r="N1002" i="1"/>
  <c r="Q1002" i="1"/>
  <c r="L1003" i="1"/>
  <c r="N1003" i="1"/>
  <c r="Q1003" i="1"/>
  <c r="L1004" i="1"/>
  <c r="N1004" i="1"/>
  <c r="Q1004" i="1"/>
  <c r="L1005" i="1"/>
  <c r="N1005" i="1"/>
  <c r="Q1005" i="1"/>
  <c r="L1006" i="1"/>
  <c r="N1006" i="1"/>
  <c r="Q1006" i="1"/>
  <c r="L1007" i="1"/>
  <c r="N1007" i="1"/>
  <c r="Q1007" i="1"/>
  <c r="L1008" i="1"/>
  <c r="N1008" i="1"/>
  <c r="Q1008" i="1"/>
  <c r="L1009" i="1"/>
  <c r="N1009" i="1"/>
  <c r="Q1009" i="1"/>
  <c r="L1010" i="1"/>
  <c r="N1010" i="1"/>
  <c r="Q1010" i="1"/>
  <c r="L1011" i="1"/>
  <c r="N1011" i="1"/>
  <c r="Q1011" i="1"/>
  <c r="L1012" i="1"/>
  <c r="N1012" i="1"/>
  <c r="Q1012" i="1"/>
  <c r="L1013" i="1"/>
  <c r="N1013" i="1"/>
  <c r="Q1013" i="1"/>
  <c r="L1014" i="1"/>
  <c r="N1014" i="1"/>
  <c r="Q1014" i="1"/>
  <c r="L1015" i="1"/>
  <c r="N1015" i="1"/>
  <c r="Q1015" i="1"/>
  <c r="L1016" i="1"/>
  <c r="N1016" i="1"/>
  <c r="Q1016" i="1"/>
  <c r="L1017" i="1"/>
  <c r="N1017" i="1"/>
  <c r="Q1017" i="1"/>
  <c r="L1018" i="1"/>
  <c r="N1018" i="1"/>
  <c r="Q1018" i="1"/>
  <c r="L1019" i="1"/>
  <c r="N1019" i="1"/>
  <c r="Q1019" i="1"/>
  <c r="L1020" i="1"/>
  <c r="N1020" i="1"/>
  <c r="Q1020" i="1"/>
  <c r="L1021" i="1"/>
  <c r="N1021" i="1"/>
  <c r="Q1021" i="1"/>
  <c r="L1022" i="1"/>
  <c r="N1022" i="1"/>
  <c r="Q1022" i="1"/>
  <c r="L1023" i="1"/>
  <c r="N1023" i="1"/>
  <c r="Q1023" i="1"/>
  <c r="L1024" i="1"/>
  <c r="N1024" i="1"/>
  <c r="Q1024" i="1"/>
  <c r="L1025" i="1"/>
  <c r="N1025" i="1"/>
  <c r="Q1025" i="1"/>
  <c r="L1026" i="1"/>
  <c r="N1026" i="1"/>
  <c r="Q1026" i="1"/>
  <c r="L1027" i="1"/>
  <c r="N1027" i="1"/>
  <c r="Q1027" i="1"/>
  <c r="L1028" i="1"/>
  <c r="N1028" i="1"/>
  <c r="Q1028" i="1"/>
  <c r="L1029" i="1"/>
  <c r="N1029" i="1"/>
  <c r="Q1029" i="1"/>
  <c r="L1030" i="1"/>
  <c r="N1030" i="1"/>
  <c r="Q1030" i="1"/>
  <c r="L1031" i="1"/>
  <c r="N1031" i="1"/>
  <c r="Q1031" i="1"/>
  <c r="L1032" i="1"/>
  <c r="N1032" i="1"/>
  <c r="Q1032" i="1"/>
  <c r="L1033" i="1"/>
  <c r="N1033" i="1"/>
  <c r="Q1033" i="1"/>
  <c r="L1034" i="1"/>
  <c r="N1034" i="1"/>
  <c r="Q1034" i="1"/>
  <c r="L1035" i="1"/>
  <c r="N1035" i="1"/>
  <c r="Q1035" i="1"/>
  <c r="L1036" i="1"/>
  <c r="N1036" i="1"/>
  <c r="Q1036" i="1"/>
  <c r="L1037" i="1"/>
  <c r="N1037" i="1"/>
  <c r="Q1037" i="1"/>
  <c r="L1038" i="1"/>
  <c r="N1038" i="1"/>
  <c r="Q1038" i="1"/>
  <c r="L1039" i="1"/>
  <c r="N1039" i="1"/>
  <c r="Q1039" i="1"/>
  <c r="L1040" i="1"/>
  <c r="N1040" i="1"/>
  <c r="Q1040" i="1"/>
  <c r="L1041" i="1"/>
  <c r="Q1041" i="1"/>
  <c r="L1042" i="1"/>
  <c r="Q1042" i="1"/>
  <c r="L1043" i="1"/>
  <c r="Q1043" i="1"/>
  <c r="L1044" i="1"/>
  <c r="N1044" i="1"/>
  <c r="Q1044" i="1"/>
  <c r="L1045" i="1"/>
  <c r="N1045" i="1"/>
  <c r="Q1045" i="1"/>
  <c r="L1046" i="1"/>
  <c r="N1046" i="1"/>
  <c r="Q1046" i="1"/>
  <c r="L1047" i="1"/>
  <c r="N1047" i="1"/>
  <c r="Q1047" i="1"/>
  <c r="L1048" i="1"/>
  <c r="N1048" i="1"/>
  <c r="Q1048" i="1"/>
  <c r="L1049" i="1"/>
  <c r="N1049" i="1"/>
  <c r="Q1049" i="1"/>
  <c r="L973" i="1"/>
  <c r="N973" i="1"/>
  <c r="Q973" i="1"/>
  <c r="L974" i="1"/>
  <c r="N974" i="1"/>
  <c r="Q974" i="1"/>
  <c r="L975" i="1"/>
  <c r="N975" i="1"/>
  <c r="Q975" i="1"/>
  <c r="L976" i="1"/>
  <c r="N976" i="1"/>
  <c r="Q976" i="1"/>
  <c r="X968" i="1"/>
  <c r="AA968" i="1"/>
  <c r="X969" i="1"/>
  <c r="AA969" i="1"/>
  <c r="X970" i="1"/>
  <c r="AA970" i="1"/>
  <c r="X971" i="1"/>
  <c r="AA971" i="1"/>
  <c r="X972" i="1"/>
  <c r="AA972" i="1"/>
  <c r="X973" i="1"/>
  <c r="AA973" i="1"/>
  <c r="X974" i="1"/>
  <c r="AA974" i="1"/>
  <c r="X975" i="1"/>
  <c r="AA975" i="1"/>
  <c r="X976" i="1"/>
  <c r="AA976" i="1"/>
  <c r="X977" i="1"/>
  <c r="AA977" i="1"/>
  <c r="X978" i="1"/>
  <c r="AA978" i="1"/>
  <c r="X979" i="1"/>
  <c r="AA979" i="1"/>
  <c r="X980" i="1"/>
  <c r="AA980" i="1"/>
  <c r="X981" i="1"/>
  <c r="AA981" i="1"/>
  <c r="X982" i="1"/>
  <c r="AA982" i="1"/>
  <c r="X983" i="1"/>
  <c r="AA983" i="1"/>
  <c r="X984" i="1"/>
  <c r="AA984" i="1"/>
  <c r="X985" i="1"/>
  <c r="AA985" i="1"/>
  <c r="X986" i="1"/>
  <c r="AA986" i="1"/>
  <c r="X987" i="1"/>
  <c r="AA987" i="1"/>
  <c r="X988" i="1"/>
  <c r="AA988" i="1"/>
  <c r="X989" i="1"/>
  <c r="AA989" i="1"/>
  <c r="X990" i="1"/>
  <c r="AA990" i="1"/>
  <c r="X991" i="1"/>
  <c r="AA991" i="1"/>
  <c r="X992" i="1"/>
  <c r="AA992" i="1"/>
  <c r="X993" i="1"/>
  <c r="AA993" i="1"/>
  <c r="X994" i="1"/>
  <c r="AA994" i="1"/>
  <c r="X995" i="1"/>
  <c r="AA995" i="1"/>
  <c r="X996" i="1"/>
  <c r="AA996" i="1"/>
  <c r="X997" i="1"/>
  <c r="AA997" i="1"/>
  <c r="X998" i="1"/>
  <c r="AA998" i="1"/>
  <c r="X999" i="1"/>
  <c r="AA999" i="1"/>
  <c r="X1000" i="1"/>
  <c r="AA1000" i="1"/>
  <c r="X1001" i="1"/>
  <c r="AA1001" i="1"/>
  <c r="X1002" i="1"/>
  <c r="AA1002" i="1"/>
  <c r="X1003" i="1"/>
  <c r="AA1003" i="1"/>
  <c r="X1004" i="1"/>
  <c r="AA1004" i="1"/>
  <c r="X1005" i="1"/>
  <c r="AA1005" i="1"/>
  <c r="X1006" i="1"/>
  <c r="AA1006" i="1"/>
  <c r="X1007" i="1"/>
  <c r="AA1007" i="1"/>
  <c r="X1008" i="1"/>
  <c r="AA1008" i="1"/>
  <c r="X1009" i="1"/>
  <c r="AA1009" i="1"/>
  <c r="X1010" i="1"/>
  <c r="AA1010" i="1"/>
  <c r="X1011" i="1"/>
  <c r="AA1011" i="1"/>
  <c r="X1012" i="1"/>
  <c r="AA1012" i="1"/>
  <c r="X1013" i="1"/>
  <c r="AA1013" i="1"/>
  <c r="X1014" i="1"/>
  <c r="AA1014" i="1"/>
  <c r="X1015" i="1"/>
  <c r="AA1015" i="1"/>
  <c r="X1016" i="1"/>
  <c r="AA1016" i="1"/>
  <c r="X1017" i="1"/>
  <c r="AA1017" i="1"/>
  <c r="X1018" i="1"/>
  <c r="AA1018" i="1"/>
  <c r="X1019" i="1"/>
  <c r="AA1019" i="1"/>
  <c r="X1020" i="1"/>
  <c r="AA1020" i="1"/>
  <c r="X1021" i="1"/>
  <c r="AA1021" i="1"/>
  <c r="X1022" i="1"/>
  <c r="AA1022" i="1"/>
  <c r="X1023" i="1"/>
  <c r="AA1023" i="1"/>
  <c r="X1024" i="1"/>
  <c r="AA1024" i="1"/>
  <c r="X1025" i="1"/>
  <c r="AA1025" i="1"/>
  <c r="X1026" i="1"/>
  <c r="AA1026" i="1"/>
  <c r="X1027" i="1"/>
  <c r="AA1027" i="1"/>
  <c r="X1028" i="1"/>
  <c r="AA1028" i="1"/>
  <c r="X1029" i="1"/>
  <c r="AA1029" i="1"/>
  <c r="X1030" i="1"/>
  <c r="AA1030" i="1"/>
  <c r="X1031" i="1"/>
  <c r="AA1031" i="1"/>
  <c r="X1032" i="1"/>
  <c r="AA1032" i="1"/>
  <c r="X1033" i="1"/>
  <c r="AA1033" i="1"/>
  <c r="X1034" i="1"/>
  <c r="AA1034" i="1"/>
  <c r="X1035" i="1"/>
  <c r="AA1035" i="1"/>
  <c r="X1036" i="1"/>
  <c r="AA1036" i="1"/>
  <c r="X1037" i="1"/>
  <c r="AA1037" i="1"/>
  <c r="X1038" i="1"/>
  <c r="AA1038" i="1"/>
  <c r="X1039" i="1"/>
  <c r="AA1039" i="1"/>
  <c r="X1040" i="1"/>
  <c r="AA1040" i="1"/>
  <c r="X1042" i="1"/>
  <c r="AA1042" i="1"/>
  <c r="X1043" i="1"/>
  <c r="AA1043" i="1"/>
  <c r="X1044" i="1"/>
  <c r="AA1044" i="1"/>
  <c r="X1045" i="1"/>
  <c r="AA1045" i="1"/>
  <c r="X1046" i="1"/>
  <c r="AA1046" i="1"/>
  <c r="X1047" i="1"/>
  <c r="AA1047" i="1"/>
  <c r="X1048" i="1"/>
  <c r="AA1048" i="1"/>
  <c r="X1049" i="1"/>
  <c r="AA1049" i="1"/>
  <c r="L968" i="1"/>
  <c r="N968" i="1"/>
  <c r="Q968" i="1"/>
  <c r="L969" i="1"/>
  <c r="N969" i="1"/>
  <c r="Q969" i="1"/>
  <c r="L970" i="1"/>
  <c r="N970" i="1"/>
  <c r="Q970" i="1"/>
  <c r="L971" i="1"/>
  <c r="N971" i="1"/>
  <c r="Q971" i="1"/>
  <c r="L972" i="1"/>
  <c r="N972" i="1"/>
  <c r="Q972" i="1"/>
  <c r="X967" i="1" l="1"/>
  <c r="AA967" i="1"/>
  <c r="N964" i="1"/>
  <c r="Q964" i="1"/>
  <c r="N965" i="1"/>
  <c r="Q965" i="1"/>
  <c r="N966" i="1"/>
  <c r="Q966" i="1"/>
  <c r="L967" i="1"/>
  <c r="N967" i="1"/>
  <c r="Q967" i="1"/>
  <c r="N577" i="1"/>
  <c r="Q963" i="1"/>
  <c r="Q962" i="1"/>
  <c r="Q961" i="1"/>
  <c r="Q960" i="1"/>
  <c r="Q959" i="1"/>
  <c r="Q958" i="1"/>
  <c r="Q957" i="1"/>
  <c r="Q956" i="1"/>
  <c r="Q955" i="1"/>
  <c r="Q954" i="1"/>
  <c r="Q953" i="1"/>
  <c r="Q952" i="1"/>
  <c r="Q951" i="1"/>
  <c r="Q950" i="1"/>
  <c r="Q949" i="1"/>
  <c r="Q948" i="1"/>
  <c r="Q947" i="1"/>
  <c r="Q946" i="1"/>
  <c r="Q945" i="1"/>
  <c r="Q944" i="1"/>
  <c r="Q943" i="1"/>
  <c r="Q942" i="1"/>
  <c r="Q941" i="1"/>
  <c r="Q940" i="1"/>
  <c r="Q939" i="1"/>
  <c r="Q938" i="1"/>
  <c r="Q937" i="1"/>
  <c r="Q936" i="1"/>
  <c r="Q935" i="1"/>
  <c r="Q934" i="1"/>
  <c r="Q933" i="1"/>
  <c r="Q932" i="1"/>
  <c r="Q931" i="1"/>
  <c r="Q930" i="1"/>
  <c r="Q929" i="1"/>
  <c r="Q928" i="1"/>
  <c r="Q927" i="1"/>
  <c r="Q926" i="1"/>
  <c r="Q925" i="1"/>
  <c r="Q924" i="1"/>
  <c r="Q923" i="1"/>
  <c r="Q922" i="1"/>
  <c r="Q921" i="1"/>
  <c r="Q920" i="1"/>
  <c r="Q919" i="1"/>
  <c r="Q918" i="1"/>
  <c r="Q917" i="1"/>
  <c r="Q916" i="1"/>
  <c r="Q915" i="1"/>
  <c r="Q914" i="1"/>
  <c r="Q913" i="1"/>
  <c r="Q912" i="1"/>
  <c r="Q911" i="1"/>
  <c r="Q910" i="1"/>
  <c r="Q909" i="1"/>
  <c r="Q908" i="1"/>
  <c r="Q907" i="1"/>
  <c r="Q906" i="1"/>
  <c r="Q905" i="1"/>
  <c r="Q904" i="1"/>
  <c r="Q903" i="1"/>
  <c r="Q902" i="1"/>
  <c r="Q901" i="1"/>
  <c r="Q900" i="1"/>
  <c r="Q899" i="1"/>
  <c r="Q898" i="1"/>
  <c r="Q897" i="1"/>
  <c r="Q896" i="1"/>
  <c r="Q895" i="1"/>
  <c r="Q894" i="1"/>
  <c r="Q893" i="1"/>
  <c r="Q892" i="1"/>
  <c r="Q891" i="1"/>
  <c r="Q890" i="1"/>
  <c r="Q889" i="1"/>
  <c r="Q888" i="1"/>
  <c r="Q887" i="1"/>
  <c r="Q886" i="1"/>
  <c r="Q885" i="1"/>
  <c r="Q884" i="1"/>
  <c r="Q883" i="1"/>
  <c r="Q882" i="1"/>
  <c r="Q881" i="1"/>
  <c r="Q880" i="1"/>
  <c r="Q879" i="1"/>
  <c r="Q878" i="1"/>
  <c r="Q877" i="1"/>
  <c r="Q876" i="1"/>
  <c r="Q875" i="1"/>
  <c r="Q874" i="1"/>
  <c r="Q873" i="1"/>
  <c r="Q872" i="1"/>
  <c r="Q871" i="1"/>
  <c r="Q870" i="1"/>
  <c r="Q869" i="1"/>
  <c r="Q868" i="1"/>
  <c r="Q867" i="1"/>
  <c r="Q866" i="1"/>
  <c r="Q865" i="1"/>
  <c r="Q864" i="1"/>
  <c r="Q863" i="1"/>
  <c r="Q862" i="1"/>
  <c r="Q861" i="1"/>
  <c r="Q860" i="1"/>
  <c r="Q859" i="1"/>
  <c r="Q858" i="1"/>
  <c r="Q857" i="1"/>
  <c r="Q856" i="1"/>
  <c r="Q855" i="1"/>
  <c r="Q854" i="1"/>
  <c r="Q853" i="1"/>
  <c r="Q852" i="1"/>
  <c r="Q851" i="1"/>
  <c r="Q850" i="1"/>
  <c r="Q849" i="1"/>
  <c r="Q848" i="1"/>
  <c r="Q847" i="1"/>
  <c r="Q846" i="1"/>
  <c r="Q845" i="1"/>
  <c r="Q844" i="1"/>
  <c r="Q843" i="1"/>
  <c r="Q842" i="1"/>
  <c r="Q841" i="1"/>
  <c r="Q840" i="1"/>
  <c r="Q839" i="1"/>
  <c r="Q838" i="1"/>
  <c r="Q837" i="1"/>
  <c r="Q836" i="1"/>
  <c r="Q835" i="1"/>
  <c r="Q834" i="1"/>
  <c r="Q833" i="1"/>
  <c r="Q832" i="1"/>
  <c r="Q831" i="1"/>
  <c r="Q830" i="1"/>
  <c r="Q829" i="1"/>
  <c r="Q828" i="1"/>
  <c r="Q827" i="1"/>
  <c r="Q826" i="1"/>
  <c r="Q825" i="1"/>
  <c r="Q824" i="1"/>
  <c r="Q823" i="1"/>
  <c r="Q822" i="1"/>
  <c r="Q821" i="1"/>
  <c r="Q820" i="1"/>
  <c r="Q819" i="1"/>
  <c r="Q818" i="1"/>
  <c r="Q817" i="1"/>
  <c r="Q816" i="1"/>
  <c r="Q815" i="1"/>
  <c r="Q814" i="1"/>
  <c r="Q813" i="1"/>
  <c r="Q812" i="1"/>
  <c r="Q811" i="1"/>
  <c r="Q810" i="1"/>
  <c r="Q809" i="1"/>
  <c r="Q808" i="1"/>
  <c r="Q807" i="1"/>
  <c r="Q806" i="1"/>
  <c r="Q805" i="1"/>
  <c r="Q804" i="1"/>
  <c r="Q803" i="1"/>
  <c r="Q802" i="1"/>
  <c r="Q801" i="1"/>
  <c r="Q800" i="1"/>
  <c r="Q799" i="1"/>
  <c r="Q798" i="1"/>
  <c r="Q797" i="1"/>
  <c r="Q796" i="1"/>
  <c r="Q795" i="1"/>
  <c r="Q794" i="1"/>
  <c r="Q793" i="1"/>
  <c r="Q792" i="1"/>
  <c r="Q791" i="1"/>
  <c r="Q790" i="1"/>
  <c r="Q789" i="1"/>
  <c r="Q788" i="1"/>
  <c r="Q787" i="1"/>
  <c r="Q786" i="1"/>
  <c r="Q785" i="1"/>
  <c r="Q784" i="1"/>
  <c r="Q783" i="1"/>
  <c r="Q782" i="1"/>
  <c r="Q781" i="1"/>
  <c r="Q780" i="1"/>
  <c r="Q779" i="1"/>
  <c r="Q778" i="1"/>
  <c r="Q777" i="1"/>
  <c r="Q776" i="1"/>
  <c r="Q775" i="1"/>
  <c r="Q774" i="1"/>
  <c r="Q773" i="1"/>
  <c r="Q772" i="1"/>
  <c r="Q771" i="1"/>
  <c r="Q770" i="1"/>
  <c r="Q769" i="1"/>
  <c r="Q768" i="1"/>
  <c r="Q767" i="1"/>
  <c r="Q766" i="1"/>
  <c r="Q765" i="1"/>
  <c r="Q764" i="1"/>
  <c r="Q763" i="1"/>
  <c r="Q762" i="1"/>
  <c r="Q761" i="1"/>
  <c r="Q760" i="1"/>
  <c r="Q759" i="1"/>
  <c r="Q758" i="1"/>
  <c r="Q757" i="1"/>
  <c r="Q756" i="1"/>
  <c r="Q755" i="1"/>
  <c r="Q754" i="1"/>
  <c r="Q753" i="1"/>
  <c r="Q752" i="1"/>
  <c r="Q751" i="1"/>
  <c r="Q750" i="1"/>
  <c r="Q749" i="1"/>
  <c r="Q748" i="1"/>
  <c r="Q747" i="1"/>
  <c r="Q746" i="1"/>
  <c r="Q745" i="1"/>
  <c r="Q744" i="1"/>
  <c r="Q743" i="1"/>
  <c r="Q742" i="1"/>
  <c r="Q741" i="1"/>
  <c r="Q740" i="1"/>
  <c r="Q739" i="1"/>
  <c r="Q738" i="1"/>
  <c r="Q737" i="1"/>
  <c r="Q736" i="1"/>
  <c r="Q735" i="1"/>
  <c r="Q734" i="1"/>
  <c r="Q733" i="1"/>
  <c r="Q732" i="1"/>
  <c r="Q731" i="1"/>
  <c r="Q730" i="1"/>
  <c r="Q729" i="1"/>
  <c r="Q728" i="1"/>
  <c r="Q727" i="1"/>
  <c r="Q726" i="1"/>
  <c r="Q725" i="1"/>
  <c r="Q724" i="1"/>
  <c r="Q723" i="1"/>
  <c r="Q722" i="1"/>
  <c r="Q721" i="1"/>
  <c r="Q720" i="1"/>
  <c r="Q719" i="1"/>
  <c r="Q718" i="1"/>
  <c r="Q717" i="1"/>
  <c r="Q716" i="1"/>
  <c r="Q715" i="1"/>
  <c r="Q714" i="1"/>
  <c r="Q713" i="1"/>
  <c r="Q712" i="1"/>
  <c r="Q711" i="1"/>
  <c r="Q710" i="1"/>
  <c r="Q709" i="1"/>
  <c r="Q708" i="1"/>
  <c r="Q707" i="1"/>
  <c r="Q706" i="1"/>
  <c r="Q705" i="1"/>
  <c r="Q704" i="1"/>
  <c r="Q703" i="1"/>
  <c r="Q702" i="1"/>
  <c r="Q701" i="1"/>
  <c r="Q700" i="1"/>
  <c r="Q699" i="1"/>
  <c r="Q698" i="1"/>
  <c r="Q697" i="1"/>
  <c r="Q696" i="1"/>
  <c r="Q695" i="1"/>
  <c r="Q694" i="1"/>
  <c r="Q693" i="1"/>
  <c r="Q692" i="1"/>
  <c r="Q691" i="1"/>
  <c r="Q690" i="1"/>
  <c r="Q689" i="1"/>
  <c r="Q688" i="1"/>
  <c r="Q687" i="1"/>
  <c r="Q686" i="1"/>
  <c r="Q685" i="1"/>
  <c r="Q684" i="1"/>
  <c r="Q683" i="1"/>
  <c r="Q682" i="1"/>
  <c r="Q681" i="1"/>
  <c r="Q680" i="1"/>
  <c r="Q679" i="1"/>
  <c r="Q678" i="1"/>
  <c r="Q677" i="1"/>
  <c r="Q676" i="1"/>
  <c r="Q675" i="1"/>
  <c r="Q674" i="1"/>
  <c r="Q673" i="1"/>
  <c r="Q672" i="1"/>
  <c r="Q671" i="1"/>
  <c r="Q670" i="1"/>
  <c r="Q669" i="1"/>
  <c r="Q668" i="1"/>
  <c r="Q667" i="1"/>
  <c r="Q666" i="1"/>
  <c r="Q665" i="1"/>
  <c r="Q664" i="1"/>
  <c r="Q663" i="1"/>
  <c r="Q662" i="1"/>
  <c r="Q661" i="1"/>
  <c r="Q660" i="1"/>
  <c r="Q659" i="1"/>
  <c r="Q658" i="1"/>
  <c r="Q657" i="1"/>
  <c r="Q656" i="1"/>
  <c r="Q655" i="1"/>
  <c r="Q654" i="1"/>
  <c r="Q653" i="1"/>
  <c r="Q652" i="1"/>
  <c r="Q651" i="1"/>
  <c r="Q650" i="1"/>
  <c r="Q649" i="1"/>
  <c r="Q648" i="1"/>
  <c r="Q647" i="1"/>
  <c r="Q646" i="1"/>
  <c r="Q645" i="1"/>
  <c r="Q644" i="1"/>
  <c r="Q643" i="1"/>
  <c r="Q642" i="1"/>
  <c r="Q641" i="1"/>
  <c r="Q640" i="1"/>
  <c r="Q639" i="1"/>
  <c r="Q638" i="1"/>
  <c r="Q637" i="1"/>
  <c r="Q636" i="1"/>
  <c r="Q635" i="1"/>
  <c r="Q634" i="1"/>
  <c r="Q633" i="1"/>
  <c r="Q632" i="1"/>
  <c r="Q631" i="1"/>
  <c r="Q630" i="1"/>
  <c r="Q629" i="1"/>
  <c r="Q628" i="1"/>
  <c r="Q627" i="1"/>
  <c r="Q626" i="1"/>
  <c r="Q625" i="1"/>
  <c r="Q624" i="1"/>
  <c r="Q623" i="1"/>
  <c r="Q622" i="1"/>
  <c r="Q621" i="1"/>
  <c r="Q620" i="1"/>
  <c r="Q619" i="1"/>
  <c r="Q618" i="1"/>
  <c r="Q617" i="1"/>
  <c r="Q616" i="1"/>
  <c r="Q615" i="1"/>
  <c r="Q614" i="1"/>
  <c r="Q613" i="1"/>
  <c r="Q612" i="1"/>
  <c r="Q611" i="1"/>
  <c r="Q610" i="1"/>
  <c r="Q609" i="1"/>
  <c r="Q608" i="1"/>
  <c r="Q607" i="1"/>
  <c r="Q606" i="1"/>
  <c r="Q605" i="1"/>
  <c r="Q604" i="1"/>
  <c r="Q603" i="1"/>
  <c r="Q602" i="1"/>
  <c r="Q601" i="1"/>
  <c r="Q600" i="1"/>
  <c r="Q599" i="1"/>
  <c r="Q598" i="1"/>
  <c r="Q597" i="1"/>
  <c r="Q596" i="1"/>
  <c r="Q595" i="1"/>
  <c r="Q594" i="1"/>
  <c r="Q593" i="1"/>
  <c r="Q592" i="1"/>
  <c r="Q591" i="1"/>
  <c r="Q590" i="1"/>
  <c r="Q589" i="1"/>
  <c r="Q588" i="1"/>
  <c r="Q587" i="1"/>
  <c r="Q586" i="1"/>
  <c r="Q585" i="1"/>
  <c r="Q584" i="1"/>
  <c r="Q583" i="1"/>
  <c r="Q582" i="1"/>
  <c r="Q581" i="1"/>
  <c r="Q580" i="1"/>
  <c r="Q579" i="1"/>
  <c r="Q578" i="1"/>
  <c r="Q577" i="1"/>
  <c r="Q576" i="1"/>
  <c r="Q575" i="1"/>
  <c r="Q574" i="1"/>
  <c r="Q573" i="1"/>
  <c r="Q572" i="1"/>
  <c r="Q571" i="1"/>
  <c r="Q570" i="1"/>
  <c r="Q569" i="1"/>
  <c r="Q568" i="1"/>
  <c r="Q567" i="1"/>
  <c r="Q566" i="1"/>
  <c r="Q565" i="1"/>
  <c r="Q564" i="1"/>
  <c r="Q563" i="1"/>
  <c r="Q562" i="1"/>
  <c r="Q561" i="1"/>
  <c r="Q560" i="1"/>
  <c r="Q559" i="1"/>
  <c r="Q558" i="1"/>
  <c r="Q557" i="1"/>
  <c r="Q556" i="1"/>
  <c r="Q555" i="1"/>
  <c r="Q554" i="1"/>
  <c r="Q553" i="1"/>
  <c r="Q552" i="1"/>
  <c r="Q551" i="1"/>
  <c r="Q550" i="1"/>
  <c r="Q549" i="1"/>
  <c r="Q548" i="1"/>
  <c r="Q547" i="1"/>
  <c r="Q546" i="1"/>
  <c r="Q545" i="1"/>
  <c r="Q544" i="1"/>
  <c r="Q543" i="1"/>
  <c r="Q542" i="1"/>
  <c r="Q541" i="1"/>
  <c r="Q540" i="1"/>
  <c r="Q539" i="1"/>
  <c r="Q538" i="1"/>
  <c r="Q537" i="1"/>
  <c r="Q536" i="1"/>
  <c r="Q535" i="1"/>
  <c r="Q534" i="1"/>
  <c r="Q533" i="1"/>
  <c r="Q532" i="1"/>
  <c r="Q531" i="1"/>
  <c r="Q530" i="1"/>
  <c r="Q529" i="1"/>
  <c r="Q528" i="1"/>
  <c r="Q527" i="1"/>
  <c r="Q526" i="1"/>
  <c r="Q525" i="1"/>
  <c r="Q524" i="1"/>
  <c r="Q523" i="1"/>
  <c r="Q522" i="1"/>
  <c r="Q521" i="1"/>
  <c r="Q520" i="1"/>
  <c r="Q519" i="1"/>
  <c r="Q518" i="1"/>
  <c r="Q517" i="1"/>
  <c r="Q516" i="1"/>
  <c r="Q515" i="1"/>
  <c r="Q514" i="1"/>
  <c r="Q513" i="1"/>
  <c r="Q512" i="1"/>
  <c r="Q511" i="1"/>
  <c r="Q510" i="1"/>
  <c r="Q509" i="1"/>
  <c r="Q508" i="1"/>
  <c r="Q507" i="1"/>
  <c r="Q506" i="1"/>
  <c r="Q505" i="1"/>
  <c r="Q504" i="1"/>
  <c r="Q503" i="1"/>
  <c r="Q502" i="1"/>
  <c r="Q501" i="1"/>
  <c r="Q500" i="1"/>
  <c r="Q499" i="1"/>
  <c r="Q498" i="1"/>
  <c r="Q497" i="1"/>
  <c r="Q496" i="1"/>
  <c r="Q495" i="1"/>
  <c r="Q494" i="1"/>
  <c r="Q493" i="1"/>
  <c r="Q492" i="1"/>
  <c r="Q491" i="1"/>
  <c r="Q490" i="1"/>
  <c r="Q489" i="1"/>
  <c r="Q488" i="1"/>
  <c r="Q487" i="1"/>
  <c r="Q486" i="1"/>
  <c r="Q485" i="1"/>
  <c r="Q484" i="1"/>
  <c r="Q483" i="1"/>
  <c r="Q482" i="1"/>
  <c r="Q481" i="1"/>
  <c r="Q480" i="1"/>
  <c r="Q479" i="1"/>
  <c r="Q478" i="1"/>
  <c r="Q477" i="1"/>
  <c r="Q476" i="1"/>
  <c r="Q475" i="1"/>
  <c r="Q474" i="1"/>
  <c r="Q473" i="1"/>
  <c r="Q472" i="1"/>
  <c r="Q471" i="1"/>
  <c r="Q470" i="1"/>
  <c r="Q469" i="1"/>
  <c r="Q468" i="1"/>
  <c r="Q467" i="1"/>
  <c r="Q466" i="1"/>
  <c r="Q465" i="1"/>
  <c r="Q464" i="1"/>
  <c r="Q463" i="1"/>
  <c r="Q462" i="1"/>
  <c r="Q461" i="1"/>
  <c r="Q460" i="1"/>
  <c r="Q459" i="1"/>
  <c r="Q458" i="1"/>
  <c r="Q457" i="1"/>
  <c r="Q456" i="1"/>
  <c r="Q455" i="1"/>
  <c r="Q454" i="1"/>
  <c r="Q453" i="1"/>
  <c r="Q452" i="1"/>
  <c r="Q451" i="1"/>
  <c r="Q450" i="1"/>
  <c r="Q449" i="1"/>
  <c r="Q448" i="1"/>
  <c r="Q447" i="1"/>
  <c r="Q446" i="1"/>
  <c r="Q445" i="1"/>
  <c r="Q444" i="1"/>
  <c r="Q443" i="1"/>
  <c r="Q442" i="1"/>
  <c r="Q441" i="1"/>
  <c r="Q440" i="1"/>
  <c r="Q439" i="1"/>
  <c r="Q438" i="1"/>
  <c r="Q437" i="1"/>
  <c r="Q436" i="1"/>
  <c r="Q435" i="1"/>
  <c r="Q434" i="1"/>
  <c r="Q433" i="1"/>
  <c r="Q432" i="1"/>
  <c r="Q431" i="1"/>
  <c r="Q430" i="1"/>
  <c r="Q429" i="1"/>
  <c r="Q428" i="1"/>
  <c r="Q427" i="1"/>
  <c r="Q426" i="1"/>
  <c r="Q425" i="1"/>
  <c r="Q424" i="1"/>
  <c r="Q423" i="1"/>
  <c r="Q422" i="1"/>
  <c r="Q421" i="1"/>
  <c r="Q420" i="1"/>
  <c r="Q419" i="1"/>
  <c r="Q418" i="1"/>
  <c r="Q417" i="1"/>
  <c r="Q416" i="1"/>
  <c r="Q415" i="1"/>
  <c r="Q414" i="1"/>
  <c r="Q413" i="1"/>
  <c r="Q412" i="1"/>
  <c r="Q411" i="1"/>
  <c r="Q410" i="1"/>
  <c r="Q409" i="1"/>
  <c r="Q408" i="1"/>
  <c r="Q407" i="1"/>
  <c r="Q406" i="1"/>
  <c r="Q405" i="1"/>
  <c r="Q404" i="1"/>
  <c r="Q403" i="1"/>
  <c r="Q402" i="1"/>
  <c r="Q401" i="1"/>
  <c r="Q400" i="1"/>
  <c r="Q399" i="1"/>
  <c r="Q398" i="1"/>
  <c r="Q397" i="1"/>
  <c r="Q396" i="1"/>
  <c r="Q395" i="1"/>
  <c r="Q394" i="1"/>
  <c r="Q393" i="1"/>
  <c r="Q392" i="1"/>
  <c r="Q391" i="1"/>
  <c r="Q390" i="1"/>
  <c r="Q389" i="1"/>
  <c r="Q388" i="1"/>
  <c r="Q387" i="1"/>
  <c r="Q386" i="1"/>
  <c r="Q385" i="1"/>
  <c r="Q384" i="1"/>
  <c r="Q383" i="1"/>
  <c r="Q382" i="1"/>
  <c r="Q381" i="1"/>
  <c r="Q380" i="1"/>
  <c r="Q379" i="1"/>
  <c r="Q378" i="1"/>
  <c r="Q377" i="1"/>
  <c r="Q376" i="1"/>
  <c r="Q375" i="1"/>
  <c r="Q374" i="1"/>
  <c r="Q373" i="1"/>
  <c r="Q372" i="1"/>
  <c r="Q371" i="1"/>
  <c r="Q370" i="1"/>
  <c r="Q369" i="1"/>
  <c r="Q368" i="1"/>
  <c r="Q367" i="1"/>
  <c r="Q366" i="1"/>
  <c r="Q365" i="1"/>
  <c r="Q364" i="1"/>
  <c r="Q363" i="1"/>
  <c r="Q362" i="1"/>
  <c r="Q361" i="1"/>
  <c r="Q360" i="1"/>
  <c r="Q359" i="1"/>
  <c r="Q358" i="1"/>
  <c r="Q357" i="1"/>
  <c r="Q356" i="1"/>
  <c r="Q355" i="1"/>
  <c r="Q354" i="1"/>
  <c r="Q353" i="1"/>
  <c r="Q352" i="1"/>
  <c r="Q351" i="1"/>
  <c r="Q350" i="1"/>
  <c r="Q349" i="1"/>
  <c r="Q348" i="1"/>
  <c r="Q347" i="1"/>
  <c r="Q346" i="1"/>
  <c r="Q345" i="1"/>
  <c r="Q344" i="1"/>
  <c r="Q343" i="1"/>
  <c r="Q342" i="1"/>
  <c r="Q341" i="1"/>
  <c r="Q340" i="1"/>
  <c r="Q339" i="1"/>
  <c r="Q338" i="1"/>
  <c r="Q337" i="1"/>
  <c r="Q336" i="1"/>
  <c r="Q335" i="1"/>
  <c r="Q334" i="1"/>
  <c r="Q333" i="1"/>
  <c r="Q332" i="1"/>
  <c r="Q331" i="1"/>
  <c r="Q330" i="1"/>
  <c r="Q329" i="1"/>
  <c r="Q328" i="1"/>
  <c r="Q327" i="1"/>
  <c r="Q326" i="1"/>
  <c r="Q325" i="1"/>
  <c r="Q324" i="1"/>
  <c r="Q323" i="1"/>
  <c r="Q322" i="1"/>
  <c r="Q321" i="1"/>
  <c r="Q320" i="1"/>
  <c r="Q319" i="1"/>
  <c r="Q318" i="1"/>
  <c r="Q317" i="1"/>
  <c r="Q316" i="1"/>
  <c r="Q315" i="1"/>
  <c r="Q314" i="1"/>
  <c r="Q313" i="1"/>
  <c r="Q312" i="1"/>
  <c r="Q311" i="1"/>
  <c r="Q310" i="1"/>
  <c r="Q309" i="1"/>
  <c r="Q308" i="1"/>
  <c r="Q307" i="1"/>
  <c r="Q306" i="1"/>
  <c r="Q305" i="1"/>
  <c r="Q304" i="1"/>
  <c r="Q303" i="1"/>
  <c r="Q302" i="1"/>
  <c r="Q301" i="1"/>
  <c r="Q300" i="1"/>
  <c r="Q299" i="1"/>
  <c r="Q298" i="1"/>
  <c r="Q297" i="1"/>
  <c r="Q296" i="1"/>
  <c r="Q295" i="1"/>
  <c r="Q294" i="1"/>
  <c r="Q293" i="1"/>
  <c r="Q292" i="1"/>
  <c r="Q291" i="1"/>
  <c r="Q290" i="1"/>
  <c r="Q289" i="1"/>
  <c r="Q288" i="1"/>
  <c r="Q287" i="1"/>
  <c r="Q286" i="1"/>
  <c r="Q285" i="1"/>
  <c r="Q284" i="1"/>
  <c r="Q283" i="1"/>
  <c r="Q282" i="1"/>
  <c r="Q281" i="1"/>
  <c r="Q280" i="1"/>
  <c r="Q279" i="1"/>
  <c r="Q278" i="1"/>
  <c r="Q277" i="1"/>
  <c r="Q276" i="1"/>
  <c r="Q275" i="1"/>
  <c r="Q274" i="1"/>
  <c r="Q273" i="1"/>
  <c r="Q272" i="1"/>
  <c r="Q271" i="1"/>
  <c r="Q270" i="1"/>
  <c r="Q269" i="1"/>
  <c r="Q268" i="1"/>
  <c r="Q267" i="1"/>
  <c r="Q266" i="1"/>
  <c r="Q265" i="1"/>
  <c r="Q264" i="1"/>
  <c r="Q263" i="1"/>
  <c r="Q262" i="1"/>
  <c r="Q261" i="1"/>
  <c r="Q260" i="1"/>
  <c r="Q259" i="1"/>
  <c r="Q258" i="1"/>
  <c r="Q257" i="1"/>
  <c r="Q256" i="1"/>
  <c r="Q255" i="1"/>
  <c r="Q254" i="1"/>
  <c r="Q253" i="1"/>
  <c r="Q252" i="1"/>
  <c r="Q251" i="1"/>
  <c r="Q250" i="1"/>
  <c r="Q249" i="1"/>
  <c r="Q248" i="1"/>
  <c r="Q247" i="1"/>
  <c r="Q246" i="1"/>
  <c r="Q245" i="1"/>
  <c r="Q244" i="1"/>
  <c r="Q243" i="1"/>
  <c r="Q242" i="1"/>
  <c r="Q241" i="1"/>
  <c r="Q240" i="1"/>
  <c r="Q239" i="1"/>
  <c r="Q238" i="1"/>
  <c r="Q237" i="1"/>
  <c r="Q236" i="1"/>
  <c r="Q235" i="1"/>
  <c r="Q234" i="1"/>
  <c r="Q233" i="1"/>
  <c r="Q232" i="1"/>
  <c r="Q231" i="1"/>
  <c r="Q230" i="1"/>
  <c r="Q229" i="1"/>
  <c r="Q228" i="1"/>
  <c r="Q227" i="1"/>
  <c r="Q226" i="1"/>
  <c r="Q225" i="1"/>
  <c r="Q224" i="1"/>
  <c r="Q223" i="1"/>
  <c r="Q222" i="1"/>
  <c r="Q221" i="1"/>
  <c r="Q220" i="1"/>
  <c r="Q219" i="1"/>
  <c r="Q218" i="1"/>
  <c r="Q217" i="1"/>
  <c r="Q216" i="1"/>
  <c r="Q215" i="1"/>
  <c r="Q214" i="1"/>
  <c r="Q213" i="1"/>
  <c r="Q212" i="1"/>
  <c r="Q211" i="1"/>
  <c r="Q210" i="1"/>
  <c r="Q209" i="1"/>
  <c r="Q208" i="1"/>
  <c r="Q207" i="1"/>
  <c r="Q206" i="1"/>
  <c r="Q205" i="1"/>
  <c r="Q204" i="1"/>
  <c r="Q203" i="1"/>
  <c r="Q202" i="1"/>
  <c r="Q201" i="1"/>
  <c r="Q200" i="1"/>
  <c r="Q199" i="1"/>
  <c r="Q198" i="1"/>
  <c r="Q197" i="1"/>
  <c r="Q196" i="1"/>
  <c r="Q195" i="1"/>
  <c r="Q194" i="1"/>
  <c r="Q193" i="1"/>
  <c r="Q192" i="1"/>
  <c r="Q191" i="1"/>
  <c r="Q190" i="1"/>
  <c r="Q189" i="1"/>
  <c r="Q188" i="1"/>
  <c r="Q187" i="1"/>
  <c r="Q186" i="1"/>
  <c r="Q185" i="1"/>
  <c r="Q184" i="1"/>
  <c r="Q183" i="1"/>
  <c r="Q182" i="1"/>
  <c r="Q181" i="1"/>
  <c r="Q180" i="1"/>
  <c r="Q179" i="1"/>
  <c r="Q178" i="1"/>
  <c r="Q177" i="1"/>
  <c r="Q176" i="1"/>
  <c r="Q175" i="1"/>
  <c r="Q174" i="1"/>
  <c r="Q173" i="1"/>
  <c r="Q172" i="1"/>
  <c r="Q171" i="1"/>
  <c r="Q170" i="1"/>
  <c r="Q169" i="1"/>
  <c r="Q168" i="1"/>
  <c r="Q167" i="1"/>
  <c r="Q166" i="1"/>
  <c r="Q165" i="1"/>
  <c r="Q164" i="1"/>
  <c r="Q163" i="1"/>
  <c r="Q162" i="1"/>
  <c r="Q161" i="1"/>
  <c r="Q160" i="1"/>
  <c r="Q159" i="1"/>
  <c r="Q158" i="1"/>
  <c r="Q157" i="1"/>
  <c r="Q156" i="1"/>
  <c r="Q155" i="1"/>
  <c r="Q154" i="1"/>
  <c r="Q153" i="1"/>
  <c r="Q152" i="1"/>
  <c r="Q151" i="1"/>
  <c r="Q150" i="1"/>
  <c r="Q149" i="1"/>
  <c r="Q148" i="1"/>
  <c r="Q147" i="1"/>
  <c r="Q146" i="1"/>
  <c r="Q145" i="1"/>
  <c r="Q144" i="1"/>
  <c r="Q143" i="1"/>
  <c r="Q142" i="1"/>
  <c r="Q141" i="1"/>
  <c r="Q140" i="1"/>
  <c r="Q139" i="1"/>
  <c r="Q138" i="1"/>
  <c r="Q137" i="1"/>
  <c r="Q136" i="1"/>
  <c r="Q135" i="1"/>
  <c r="Q134" i="1"/>
  <c r="Q133" i="1"/>
  <c r="Q132" i="1"/>
  <c r="Q131" i="1"/>
  <c r="Q130" i="1"/>
  <c r="Q129" i="1"/>
  <c r="Q128" i="1"/>
  <c r="Q127" i="1"/>
  <c r="Q126" i="1"/>
  <c r="Q125" i="1"/>
  <c r="Q124" i="1"/>
  <c r="Q123" i="1"/>
  <c r="Q122" i="1"/>
  <c r="Q121" i="1"/>
  <c r="Q120" i="1"/>
  <c r="Q119" i="1"/>
  <c r="Q118" i="1"/>
  <c r="Q117" i="1"/>
  <c r="Q116" i="1"/>
  <c r="Q115" i="1"/>
  <c r="Q114" i="1"/>
  <c r="Q113" i="1"/>
  <c r="Q112" i="1"/>
  <c r="Q111" i="1"/>
  <c r="Q110" i="1"/>
  <c r="Q109" i="1"/>
  <c r="Q108" i="1"/>
  <c r="Q107" i="1"/>
  <c r="Q106" i="1"/>
  <c r="Q105" i="1"/>
  <c r="Q104" i="1"/>
  <c r="Q103" i="1"/>
  <c r="Q102" i="1"/>
  <c r="Q101" i="1"/>
  <c r="Q100" i="1"/>
  <c r="Q99" i="1"/>
  <c r="Q98" i="1"/>
  <c r="Q97" i="1"/>
  <c r="Q96" i="1"/>
  <c r="Q95" i="1"/>
  <c r="Q94" i="1"/>
  <c r="Q93" i="1"/>
  <c r="Q92" i="1"/>
  <c r="Q91" i="1"/>
  <c r="Q90" i="1"/>
  <c r="Q89" i="1"/>
  <c r="Q88" i="1"/>
  <c r="Q87" i="1"/>
  <c r="Q86" i="1"/>
  <c r="Q85" i="1"/>
  <c r="Q84" i="1"/>
  <c r="Q83" i="1"/>
  <c r="Q82" i="1"/>
  <c r="Q81" i="1"/>
  <c r="Q80" i="1"/>
  <c r="Q79" i="1"/>
  <c r="Q78" i="1"/>
  <c r="Q77" i="1"/>
  <c r="Q76" i="1"/>
  <c r="Q75" i="1"/>
  <c r="Q74" i="1"/>
  <c r="Q73" i="1"/>
  <c r="Q72" i="1"/>
  <c r="Q71" i="1"/>
  <c r="Q70" i="1"/>
  <c r="Q69" i="1"/>
  <c r="Q68" i="1"/>
  <c r="Q67" i="1"/>
  <c r="Q66" i="1"/>
  <c r="Q65" i="1"/>
  <c r="Q64" i="1"/>
  <c r="Q63" i="1"/>
  <c r="Q62" i="1"/>
  <c r="Q61" i="1"/>
  <c r="Q60" i="1"/>
  <c r="Q59" i="1"/>
  <c r="Q58" i="1"/>
  <c r="Q57" i="1"/>
  <c r="Q56" i="1"/>
  <c r="Q55" i="1"/>
  <c r="Q54" i="1"/>
  <c r="Q53" i="1"/>
  <c r="Q52" i="1"/>
  <c r="Q51" i="1"/>
  <c r="Q50" i="1"/>
  <c r="Q49" i="1"/>
  <c r="Q48" i="1"/>
  <c r="Q47" i="1"/>
  <c r="Q46" i="1"/>
  <c r="Q45" i="1"/>
  <c r="Q44" i="1"/>
  <c r="Q43" i="1"/>
  <c r="Q42" i="1"/>
  <c r="Q41" i="1"/>
  <c r="Q40" i="1"/>
  <c r="Q39" i="1"/>
  <c r="Q38" i="1"/>
  <c r="Q37" i="1"/>
  <c r="Q36" i="1"/>
  <c r="Q35" i="1"/>
  <c r="Q34" i="1"/>
  <c r="Q33" i="1"/>
  <c r="Q32" i="1"/>
  <c r="Q31" i="1"/>
  <c r="Q30" i="1"/>
  <c r="Q29" i="1"/>
  <c r="Q28" i="1"/>
  <c r="Q27" i="1"/>
  <c r="Q26" i="1"/>
  <c r="Q25" i="1"/>
  <c r="Q24" i="1"/>
  <c r="Q23" i="1"/>
  <c r="Q22" i="1"/>
  <c r="Q21" i="1"/>
  <c r="Q20" i="1"/>
  <c r="Q19" i="1"/>
  <c r="Q18" i="1"/>
  <c r="Q17" i="1"/>
  <c r="Q16" i="1"/>
  <c r="Q15" i="1"/>
  <c r="Q14" i="1"/>
  <c r="Q13" i="1"/>
  <c r="Q12" i="1"/>
  <c r="Q11" i="1"/>
  <c r="Q10" i="1"/>
  <c r="Q9" i="1"/>
  <c r="Q8" i="1"/>
  <c r="Q7" i="1"/>
  <c r="Q6" i="1"/>
  <c r="Q5" i="1"/>
  <c r="Q4" i="1"/>
  <c r="Q3" i="1"/>
  <c r="Q2" i="1"/>
  <c r="X896" i="1"/>
  <c r="AA896" i="1"/>
  <c r="X897" i="1"/>
  <c r="AA897" i="1"/>
  <c r="X898" i="1"/>
  <c r="AA898" i="1"/>
  <c r="X899" i="1"/>
  <c r="AA899" i="1"/>
  <c r="X900" i="1"/>
  <c r="AA900" i="1"/>
  <c r="X901" i="1"/>
  <c r="AA901" i="1"/>
  <c r="X902" i="1"/>
  <c r="AA902" i="1"/>
  <c r="X903" i="1"/>
  <c r="AA903" i="1"/>
  <c r="X904" i="1"/>
  <c r="AA904" i="1"/>
  <c r="X905" i="1"/>
  <c r="AA905" i="1"/>
  <c r="X906" i="1"/>
  <c r="AA906" i="1"/>
  <c r="X907" i="1"/>
  <c r="AA907" i="1"/>
  <c r="X908" i="1"/>
  <c r="AA908" i="1"/>
  <c r="X909" i="1"/>
  <c r="AA909" i="1"/>
  <c r="X910" i="1"/>
  <c r="AA910" i="1"/>
  <c r="X911" i="1"/>
  <c r="AA911" i="1"/>
  <c r="X912" i="1"/>
  <c r="AA912" i="1"/>
  <c r="X913" i="1"/>
  <c r="AA913" i="1"/>
  <c r="X914" i="1"/>
  <c r="AA914" i="1"/>
  <c r="X915" i="1"/>
  <c r="AA915" i="1"/>
  <c r="X916" i="1"/>
  <c r="AA916" i="1"/>
  <c r="X917" i="1"/>
  <c r="AA917" i="1"/>
  <c r="X918" i="1"/>
  <c r="AA918" i="1"/>
  <c r="X919" i="1"/>
  <c r="AA919" i="1"/>
  <c r="X920" i="1"/>
  <c r="AA920" i="1"/>
  <c r="X921" i="1"/>
  <c r="AA921" i="1"/>
  <c r="X922" i="1"/>
  <c r="AA922" i="1"/>
  <c r="X923" i="1"/>
  <c r="AA923" i="1"/>
  <c r="X924" i="1"/>
  <c r="AA924" i="1"/>
  <c r="X925" i="1"/>
  <c r="AA925" i="1"/>
  <c r="X926" i="1"/>
  <c r="AA926" i="1"/>
  <c r="X927" i="1"/>
  <c r="AA927" i="1"/>
  <c r="X928" i="1"/>
  <c r="AA928" i="1"/>
  <c r="X929" i="1"/>
  <c r="AA929" i="1"/>
  <c r="X930" i="1"/>
  <c r="AA930" i="1"/>
  <c r="X931" i="1"/>
  <c r="AA931" i="1"/>
  <c r="X932" i="1"/>
  <c r="AA932" i="1"/>
  <c r="X933" i="1"/>
  <c r="AA933" i="1"/>
  <c r="X934" i="1"/>
  <c r="AA934" i="1"/>
  <c r="X935" i="1"/>
  <c r="AA935" i="1"/>
  <c r="X936" i="1"/>
  <c r="AA936" i="1"/>
  <c r="X937" i="1"/>
  <c r="AA937" i="1"/>
  <c r="X938" i="1"/>
  <c r="AA938" i="1"/>
  <c r="X939" i="1"/>
  <c r="AA939" i="1"/>
  <c r="X940" i="1"/>
  <c r="AA940" i="1"/>
  <c r="X941" i="1"/>
  <c r="AA941" i="1"/>
  <c r="X942" i="1"/>
  <c r="AA942" i="1"/>
  <c r="X943" i="1"/>
  <c r="AA943" i="1"/>
  <c r="X944" i="1"/>
  <c r="AA944" i="1"/>
  <c r="X945" i="1"/>
  <c r="AA945" i="1"/>
  <c r="X946" i="1"/>
  <c r="AA946" i="1"/>
  <c r="X947" i="1"/>
  <c r="AA947" i="1"/>
  <c r="X948" i="1"/>
  <c r="AA948" i="1"/>
  <c r="X949" i="1"/>
  <c r="AA949" i="1"/>
  <c r="X950" i="1"/>
  <c r="AA950" i="1"/>
  <c r="X951" i="1"/>
  <c r="AA951" i="1"/>
  <c r="X952" i="1"/>
  <c r="AA952" i="1"/>
  <c r="X953" i="1"/>
  <c r="AA953" i="1"/>
  <c r="X954" i="1"/>
  <c r="AA954" i="1"/>
  <c r="X955" i="1"/>
  <c r="AA955" i="1"/>
  <c r="X956" i="1"/>
  <c r="AA956" i="1"/>
  <c r="X957" i="1"/>
  <c r="AA957" i="1"/>
  <c r="X958" i="1"/>
  <c r="AA958" i="1"/>
  <c r="X959" i="1"/>
  <c r="AA959" i="1"/>
  <c r="X960" i="1"/>
  <c r="AA960" i="1"/>
  <c r="X961" i="1"/>
  <c r="AA961" i="1"/>
  <c r="X962" i="1"/>
  <c r="AA962" i="1"/>
  <c r="X963" i="1"/>
  <c r="AA963" i="1"/>
  <c r="X964" i="1"/>
  <c r="AA964" i="1"/>
  <c r="X965" i="1"/>
  <c r="AA965" i="1"/>
  <c r="X966" i="1"/>
  <c r="AA966" i="1"/>
  <c r="N921" i="1"/>
  <c r="N922" i="1"/>
  <c r="N923" i="1"/>
  <c r="N924" i="1"/>
  <c r="N925" i="1"/>
  <c r="N926" i="1"/>
  <c r="N927" i="1"/>
  <c r="N928" i="1"/>
  <c r="N929" i="1"/>
  <c r="N930" i="1"/>
  <c r="N931" i="1"/>
  <c r="N932" i="1"/>
  <c r="N933" i="1"/>
  <c r="N934" i="1"/>
  <c r="N935" i="1"/>
  <c r="N936" i="1"/>
  <c r="N937" i="1"/>
  <c r="N938" i="1"/>
  <c r="N939" i="1"/>
  <c r="N940" i="1"/>
  <c r="N941" i="1"/>
  <c r="N942" i="1"/>
  <c r="N943" i="1"/>
  <c r="N944" i="1"/>
  <c r="N945" i="1"/>
  <c r="N946" i="1"/>
  <c r="N947" i="1"/>
  <c r="N948" i="1"/>
  <c r="N949" i="1"/>
  <c r="N950" i="1"/>
  <c r="N951" i="1"/>
  <c r="N952" i="1"/>
  <c r="N953" i="1"/>
  <c r="N954" i="1"/>
  <c r="N955" i="1"/>
  <c r="N956" i="1"/>
  <c r="N957" i="1"/>
  <c r="N958" i="1"/>
  <c r="N959" i="1"/>
  <c r="N960" i="1"/>
  <c r="N961" i="1"/>
  <c r="N962" i="1"/>
  <c r="N963" i="1"/>
  <c r="N896" i="1"/>
  <c r="N897" i="1"/>
  <c r="N898" i="1"/>
  <c r="N899" i="1"/>
  <c r="N900" i="1"/>
  <c r="N901" i="1"/>
  <c r="N902" i="1"/>
  <c r="N903" i="1"/>
  <c r="N904" i="1"/>
  <c r="N905" i="1"/>
  <c r="N906" i="1"/>
  <c r="N907" i="1"/>
  <c r="N908" i="1"/>
  <c r="N909" i="1"/>
  <c r="N910" i="1"/>
  <c r="N911" i="1"/>
  <c r="N912" i="1"/>
  <c r="N913" i="1"/>
  <c r="N914" i="1"/>
  <c r="N915" i="1"/>
  <c r="N916" i="1"/>
  <c r="N917" i="1"/>
  <c r="N918" i="1"/>
  <c r="N919" i="1"/>
  <c r="N920" i="1"/>
  <c r="X864" i="1" l="1"/>
  <c r="AA864" i="1"/>
  <c r="X865" i="1"/>
  <c r="AA865" i="1"/>
  <c r="X866" i="1"/>
  <c r="AA866" i="1"/>
  <c r="X867" i="1"/>
  <c r="AA867" i="1"/>
  <c r="X868" i="1"/>
  <c r="AA868" i="1"/>
  <c r="X869" i="1"/>
  <c r="AA869" i="1"/>
  <c r="X870" i="1"/>
  <c r="AA870" i="1"/>
  <c r="X871" i="1"/>
  <c r="AA871" i="1"/>
  <c r="X872" i="1"/>
  <c r="AA872" i="1"/>
  <c r="X873" i="1"/>
  <c r="AA873" i="1"/>
  <c r="X874" i="1"/>
  <c r="AA874" i="1"/>
  <c r="X875" i="1"/>
  <c r="AA875" i="1"/>
  <c r="L874" i="1"/>
  <c r="N874" i="1"/>
  <c r="L875" i="1"/>
  <c r="N875" i="1"/>
  <c r="L864" i="1"/>
  <c r="N864" i="1"/>
  <c r="L865" i="1"/>
  <c r="N865" i="1"/>
  <c r="L866" i="1"/>
  <c r="N866" i="1"/>
  <c r="L867" i="1"/>
  <c r="N867" i="1"/>
  <c r="L868" i="1"/>
  <c r="N868" i="1"/>
  <c r="L869" i="1"/>
  <c r="N869" i="1"/>
  <c r="L870" i="1"/>
  <c r="N870" i="1"/>
  <c r="L871" i="1"/>
  <c r="N871" i="1"/>
  <c r="L872" i="1"/>
  <c r="N872" i="1"/>
  <c r="L873" i="1"/>
  <c r="N873" i="1"/>
  <c r="X853" i="1"/>
  <c r="AA853" i="1"/>
  <c r="X854" i="1"/>
  <c r="AA854" i="1"/>
  <c r="X855" i="1"/>
  <c r="AA855" i="1"/>
  <c r="X856" i="1"/>
  <c r="AA856" i="1"/>
  <c r="X857" i="1"/>
  <c r="AA857" i="1"/>
  <c r="X858" i="1"/>
  <c r="AA858" i="1"/>
  <c r="X859" i="1"/>
  <c r="AA859" i="1"/>
  <c r="X860" i="1"/>
  <c r="AA860" i="1"/>
  <c r="X861" i="1"/>
  <c r="AA861" i="1"/>
  <c r="X862" i="1"/>
  <c r="AA862" i="1"/>
  <c r="X863" i="1"/>
  <c r="AA863" i="1"/>
  <c r="L859" i="1"/>
  <c r="N859" i="1"/>
  <c r="L860" i="1"/>
  <c r="N860" i="1"/>
  <c r="L861" i="1"/>
  <c r="N861" i="1"/>
  <c r="L853" i="1"/>
  <c r="N853" i="1"/>
  <c r="L854" i="1"/>
  <c r="N854" i="1"/>
  <c r="L855" i="1"/>
  <c r="N855" i="1"/>
  <c r="L856" i="1"/>
  <c r="N856" i="1"/>
  <c r="L857" i="1"/>
  <c r="N857" i="1"/>
  <c r="L858" i="1"/>
  <c r="N858" i="1"/>
  <c r="L862" i="1"/>
  <c r="N862" i="1"/>
  <c r="L863" i="1"/>
  <c r="N863" i="1"/>
  <c r="N876" i="1"/>
  <c r="N877" i="1"/>
  <c r="N878" i="1"/>
  <c r="T885" i="1" l="1"/>
  <c r="U885" i="1" s="1"/>
  <c r="X885" i="1"/>
  <c r="AA885" i="1"/>
  <c r="T886" i="1"/>
  <c r="U886" i="1" s="1"/>
  <c r="X886" i="1"/>
  <c r="AA886" i="1"/>
  <c r="X887" i="1"/>
  <c r="AA887" i="1"/>
  <c r="X888" i="1"/>
  <c r="AA888" i="1"/>
  <c r="X889" i="1"/>
  <c r="AA889" i="1"/>
  <c r="X890" i="1"/>
  <c r="AA890" i="1"/>
  <c r="X891" i="1"/>
  <c r="AA891" i="1"/>
  <c r="X892" i="1"/>
  <c r="AA892" i="1"/>
  <c r="X893" i="1"/>
  <c r="AA893" i="1"/>
  <c r="X894" i="1"/>
  <c r="AA894" i="1"/>
  <c r="X895" i="1"/>
  <c r="AA895" i="1"/>
  <c r="N885" i="1"/>
  <c r="N886" i="1"/>
  <c r="N887" i="1"/>
  <c r="N888" i="1"/>
  <c r="N889" i="1"/>
  <c r="N890" i="1"/>
  <c r="N891" i="1"/>
  <c r="N892" i="1"/>
  <c r="N893" i="1"/>
  <c r="N894" i="1"/>
  <c r="N895" i="1"/>
  <c r="X879" i="1"/>
  <c r="AA879" i="1"/>
  <c r="X880" i="1"/>
  <c r="AA880" i="1"/>
  <c r="X881" i="1"/>
  <c r="AA881" i="1"/>
  <c r="X882" i="1"/>
  <c r="AA882" i="1"/>
  <c r="X883" i="1"/>
  <c r="AA883" i="1"/>
  <c r="X884" i="1"/>
  <c r="AA884" i="1"/>
  <c r="N882" i="1"/>
  <c r="N883" i="1"/>
  <c r="N884" i="1"/>
  <c r="N880" i="1"/>
  <c r="N881" i="1"/>
  <c r="Z885" i="1" l="1"/>
  <c r="Z886" i="1"/>
  <c r="W886" i="1"/>
  <c r="W885" i="1"/>
  <c r="X835" i="1" l="1"/>
  <c r="AA835" i="1"/>
  <c r="X836" i="1"/>
  <c r="AA836" i="1"/>
  <c r="X837" i="1"/>
  <c r="AA837" i="1"/>
  <c r="X838" i="1"/>
  <c r="AA838" i="1"/>
  <c r="X839" i="1"/>
  <c r="AA839" i="1"/>
  <c r="X840" i="1"/>
  <c r="AA840" i="1"/>
  <c r="X841" i="1"/>
  <c r="AA841" i="1"/>
  <c r="X842" i="1"/>
  <c r="AA842" i="1"/>
  <c r="X843" i="1"/>
  <c r="AA843" i="1"/>
  <c r="X844" i="1"/>
  <c r="AA844" i="1"/>
  <c r="X845" i="1"/>
  <c r="AA845" i="1"/>
  <c r="X846" i="1"/>
  <c r="AA846" i="1"/>
  <c r="X847" i="1"/>
  <c r="AA847" i="1"/>
  <c r="X848" i="1"/>
  <c r="AA848" i="1"/>
  <c r="X849" i="1"/>
  <c r="AA849" i="1"/>
  <c r="X850" i="1"/>
  <c r="AA850" i="1"/>
  <c r="X851" i="1"/>
  <c r="AA851" i="1"/>
  <c r="X852" i="1"/>
  <c r="AA852" i="1"/>
  <c r="X876" i="1"/>
  <c r="AA876" i="1"/>
  <c r="X877" i="1"/>
  <c r="AA877" i="1"/>
  <c r="X878" i="1"/>
  <c r="AA878" i="1"/>
  <c r="N879" i="1"/>
  <c r="L827" i="1"/>
  <c r="N827" i="1"/>
  <c r="L828" i="1"/>
  <c r="N828" i="1"/>
  <c r="L829" i="1"/>
  <c r="N829" i="1"/>
  <c r="L830" i="1"/>
  <c r="N830" i="1"/>
  <c r="L831" i="1"/>
  <c r="N831" i="1"/>
  <c r="L832" i="1"/>
  <c r="N832" i="1"/>
  <c r="L833" i="1"/>
  <c r="N833" i="1"/>
  <c r="L834" i="1"/>
  <c r="N834" i="1"/>
  <c r="L835" i="1"/>
  <c r="N835" i="1"/>
  <c r="L836" i="1"/>
  <c r="N836" i="1"/>
  <c r="L837" i="1"/>
  <c r="N837" i="1"/>
  <c r="L838" i="1"/>
  <c r="N838" i="1"/>
  <c r="L839" i="1"/>
  <c r="N839" i="1"/>
  <c r="L840" i="1"/>
  <c r="N840" i="1"/>
  <c r="L841" i="1"/>
  <c r="N841" i="1"/>
  <c r="L842" i="1"/>
  <c r="N842" i="1"/>
  <c r="L843" i="1"/>
  <c r="N843" i="1"/>
  <c r="L844" i="1"/>
  <c r="N844" i="1"/>
  <c r="L845" i="1"/>
  <c r="N845" i="1"/>
  <c r="L846" i="1"/>
  <c r="N846" i="1"/>
  <c r="L847" i="1"/>
  <c r="N847" i="1"/>
  <c r="L848" i="1"/>
  <c r="N848" i="1"/>
  <c r="L849" i="1"/>
  <c r="N849" i="1"/>
  <c r="L850" i="1"/>
  <c r="N850" i="1"/>
  <c r="L851" i="1"/>
  <c r="N851" i="1"/>
  <c r="L852" i="1"/>
  <c r="N852" i="1"/>
  <c r="X805" i="1"/>
  <c r="AA805" i="1"/>
  <c r="X806" i="1"/>
  <c r="AA806" i="1"/>
  <c r="X807" i="1"/>
  <c r="AA807" i="1"/>
  <c r="X808" i="1"/>
  <c r="AA808" i="1"/>
  <c r="X809" i="1"/>
  <c r="AA809" i="1"/>
  <c r="X810" i="1"/>
  <c r="AA810" i="1"/>
  <c r="X811" i="1"/>
  <c r="AA811" i="1"/>
  <c r="X812" i="1"/>
  <c r="AA812" i="1"/>
  <c r="X813" i="1"/>
  <c r="AA813" i="1"/>
  <c r="X814" i="1"/>
  <c r="AA814" i="1"/>
  <c r="X815" i="1"/>
  <c r="AA815" i="1"/>
  <c r="X816" i="1"/>
  <c r="AA816" i="1"/>
  <c r="X817" i="1"/>
  <c r="AA817" i="1"/>
  <c r="X818" i="1"/>
  <c r="AA818" i="1"/>
  <c r="X819" i="1"/>
  <c r="AA819" i="1"/>
  <c r="X820" i="1"/>
  <c r="AA820" i="1"/>
  <c r="X821" i="1"/>
  <c r="AA821" i="1"/>
  <c r="X822" i="1"/>
  <c r="AA822" i="1"/>
  <c r="X823" i="1"/>
  <c r="AA823" i="1"/>
  <c r="X824" i="1"/>
  <c r="AA824" i="1"/>
  <c r="X825" i="1"/>
  <c r="AA825" i="1"/>
  <c r="X826" i="1"/>
  <c r="AA826" i="1"/>
  <c r="X827" i="1"/>
  <c r="AA827" i="1"/>
  <c r="X828" i="1"/>
  <c r="AA828" i="1"/>
  <c r="X829" i="1"/>
  <c r="AA829" i="1"/>
  <c r="X830" i="1"/>
  <c r="AA830" i="1"/>
  <c r="X831" i="1"/>
  <c r="AA831" i="1"/>
  <c r="X832" i="1"/>
  <c r="AA832" i="1"/>
  <c r="X833" i="1"/>
  <c r="AA833" i="1"/>
  <c r="X834" i="1"/>
  <c r="AA834" i="1"/>
  <c r="L805" i="1"/>
  <c r="N805" i="1"/>
  <c r="L806" i="1"/>
  <c r="N806" i="1"/>
  <c r="L807" i="1"/>
  <c r="N807" i="1"/>
  <c r="L808" i="1"/>
  <c r="N808" i="1"/>
  <c r="L809" i="1"/>
  <c r="N809" i="1"/>
  <c r="L810" i="1"/>
  <c r="N810" i="1"/>
  <c r="L811" i="1"/>
  <c r="N811" i="1"/>
  <c r="L812" i="1"/>
  <c r="N812" i="1"/>
  <c r="L813" i="1"/>
  <c r="N813" i="1"/>
  <c r="L814" i="1"/>
  <c r="N814" i="1"/>
  <c r="L815" i="1"/>
  <c r="N815" i="1"/>
  <c r="L816" i="1"/>
  <c r="N816" i="1"/>
  <c r="L817" i="1"/>
  <c r="N817" i="1"/>
  <c r="L818" i="1"/>
  <c r="N818" i="1"/>
  <c r="L819" i="1"/>
  <c r="N819" i="1"/>
  <c r="L820" i="1"/>
  <c r="N820" i="1"/>
  <c r="L821" i="1"/>
  <c r="N821" i="1"/>
  <c r="L822" i="1"/>
  <c r="N822" i="1"/>
  <c r="L823" i="1"/>
  <c r="N823" i="1"/>
  <c r="L824" i="1"/>
  <c r="N824" i="1"/>
  <c r="L825" i="1"/>
  <c r="N825" i="1"/>
  <c r="L826" i="1"/>
  <c r="N826" i="1"/>
  <c r="X781" i="1"/>
  <c r="AA781" i="1"/>
  <c r="X782" i="1"/>
  <c r="AA782" i="1"/>
  <c r="X783" i="1"/>
  <c r="AA783" i="1"/>
  <c r="X784" i="1"/>
  <c r="AA784" i="1"/>
  <c r="X785" i="1"/>
  <c r="AA785" i="1"/>
  <c r="X786" i="1"/>
  <c r="AA786" i="1"/>
  <c r="X787" i="1"/>
  <c r="AA787" i="1"/>
  <c r="X788" i="1"/>
  <c r="AA788" i="1"/>
  <c r="X789" i="1"/>
  <c r="AA789" i="1"/>
  <c r="X790" i="1"/>
  <c r="AA790" i="1"/>
  <c r="X791" i="1"/>
  <c r="AA791" i="1"/>
  <c r="X792" i="1"/>
  <c r="AA792" i="1"/>
  <c r="X793" i="1"/>
  <c r="AA793" i="1"/>
  <c r="X794" i="1"/>
  <c r="AA794" i="1"/>
  <c r="X795" i="1"/>
  <c r="AA795" i="1"/>
  <c r="X796" i="1"/>
  <c r="AA796" i="1"/>
  <c r="X797" i="1"/>
  <c r="AA797" i="1"/>
  <c r="X798" i="1"/>
  <c r="AA798" i="1"/>
  <c r="X799" i="1"/>
  <c r="AA799" i="1"/>
  <c r="X800" i="1"/>
  <c r="AA800" i="1"/>
  <c r="X801" i="1"/>
  <c r="AA801" i="1"/>
  <c r="X802" i="1"/>
  <c r="AA802" i="1"/>
  <c r="X803" i="1"/>
  <c r="AA803" i="1"/>
  <c r="X804" i="1"/>
  <c r="AA804" i="1"/>
  <c r="L787" i="1" l="1"/>
  <c r="N787" i="1"/>
  <c r="L788" i="1"/>
  <c r="N788" i="1"/>
  <c r="L789" i="1"/>
  <c r="N789" i="1"/>
  <c r="L790" i="1"/>
  <c r="N790" i="1"/>
  <c r="L791" i="1"/>
  <c r="N791" i="1"/>
  <c r="L792" i="1"/>
  <c r="N792" i="1"/>
  <c r="L793" i="1"/>
  <c r="N793" i="1"/>
  <c r="L794" i="1"/>
  <c r="N794" i="1"/>
  <c r="L795" i="1"/>
  <c r="N795" i="1"/>
  <c r="L796" i="1"/>
  <c r="N796" i="1"/>
  <c r="L797" i="1"/>
  <c r="N797" i="1"/>
  <c r="L798" i="1"/>
  <c r="N798" i="1"/>
  <c r="L799" i="1"/>
  <c r="N799" i="1"/>
  <c r="L800" i="1"/>
  <c r="N800" i="1"/>
  <c r="L801" i="1"/>
  <c r="N801" i="1"/>
  <c r="L802" i="1"/>
  <c r="N802" i="1"/>
  <c r="L803" i="1"/>
  <c r="N803" i="1"/>
  <c r="L804" i="1"/>
  <c r="N804" i="1"/>
  <c r="N781" i="1"/>
  <c r="N782" i="1"/>
  <c r="N783" i="1"/>
  <c r="N784" i="1"/>
  <c r="N785" i="1"/>
  <c r="L781" i="1"/>
  <c r="L782" i="1"/>
  <c r="L783" i="1"/>
  <c r="L784" i="1"/>
  <c r="L785" i="1"/>
  <c r="L786" i="1"/>
  <c r="N786" i="1"/>
  <c r="H633" i="2" l="1"/>
  <c r="H634" i="2"/>
  <c r="X780" i="1"/>
  <c r="AA780" i="1"/>
  <c r="L688" i="1"/>
  <c r="L689" i="1"/>
  <c r="L690" i="1"/>
  <c r="L691" i="1"/>
  <c r="L692" i="1"/>
  <c r="L693" i="1"/>
  <c r="L694" i="1"/>
  <c r="L695" i="1"/>
  <c r="L696" i="1"/>
  <c r="L697" i="1"/>
  <c r="L698" i="1"/>
  <c r="L699" i="1"/>
  <c r="L700" i="1"/>
  <c r="L701" i="1"/>
  <c r="L702" i="1"/>
  <c r="L703" i="1"/>
  <c r="L704" i="1"/>
  <c r="L705" i="1"/>
  <c r="L706" i="1"/>
  <c r="L707" i="1"/>
  <c r="L708" i="1"/>
  <c r="L709" i="1"/>
  <c r="L710" i="1"/>
  <c r="L711" i="1"/>
  <c r="L712" i="1"/>
  <c r="L713" i="1"/>
  <c r="L714" i="1"/>
  <c r="L715" i="1"/>
  <c r="L716" i="1"/>
  <c r="L717" i="1"/>
  <c r="L718" i="1"/>
  <c r="L719" i="1"/>
  <c r="L720" i="1"/>
  <c r="L721" i="1"/>
  <c r="L722" i="1"/>
  <c r="L723" i="1"/>
  <c r="L724" i="1"/>
  <c r="L725" i="1"/>
  <c r="L726" i="1"/>
  <c r="L727" i="1"/>
  <c r="L728" i="1"/>
  <c r="L729" i="1"/>
  <c r="L730" i="1"/>
  <c r="L731" i="1"/>
  <c r="L732" i="1"/>
  <c r="L733" i="1"/>
  <c r="L734" i="1"/>
  <c r="L735" i="1"/>
  <c r="L736" i="1"/>
  <c r="L737" i="1"/>
  <c r="L738" i="1"/>
  <c r="L739" i="1"/>
  <c r="L740" i="1"/>
  <c r="L741" i="1"/>
  <c r="L742" i="1"/>
  <c r="L743" i="1"/>
  <c r="L744" i="1"/>
  <c r="L745" i="1"/>
  <c r="L746" i="1"/>
  <c r="L747" i="1"/>
  <c r="L748" i="1"/>
  <c r="L749" i="1"/>
  <c r="L750" i="1"/>
  <c r="L751" i="1"/>
  <c r="L752" i="1"/>
  <c r="L753" i="1"/>
  <c r="L754" i="1"/>
  <c r="L755" i="1"/>
  <c r="L756" i="1"/>
  <c r="L757" i="1"/>
  <c r="L758" i="1"/>
  <c r="L759" i="1"/>
  <c r="L760" i="1"/>
  <c r="L761" i="1"/>
  <c r="L762" i="1"/>
  <c r="L763" i="1"/>
  <c r="L764" i="1"/>
  <c r="L765" i="1"/>
  <c r="L766" i="1"/>
  <c r="L767" i="1"/>
  <c r="L768" i="1"/>
  <c r="L769" i="1"/>
  <c r="L770" i="1"/>
  <c r="L771" i="1"/>
  <c r="L772" i="1"/>
  <c r="L773" i="1"/>
  <c r="L774" i="1"/>
  <c r="L775" i="1"/>
  <c r="L776" i="1"/>
  <c r="L777" i="1"/>
  <c r="L778" i="1"/>
  <c r="L779" i="1"/>
  <c r="L780" i="1"/>
  <c r="N780" i="1"/>
  <c r="N779" i="1"/>
  <c r="N778" i="1"/>
  <c r="N777" i="1"/>
  <c r="N776" i="1"/>
  <c r="N775" i="1"/>
  <c r="N774" i="1"/>
  <c r="N773" i="1"/>
  <c r="N772" i="1"/>
  <c r="N771" i="1"/>
  <c r="N770" i="1"/>
  <c r="N769" i="1"/>
  <c r="N768" i="1"/>
  <c r="N767" i="1"/>
  <c r="N766" i="1"/>
  <c r="N765" i="1"/>
  <c r="N764" i="1"/>
  <c r="N763" i="1"/>
  <c r="N762" i="1"/>
  <c r="N761" i="1"/>
  <c r="N760" i="1"/>
  <c r="N759" i="1"/>
  <c r="N758" i="1"/>
  <c r="N757" i="1"/>
  <c r="N756" i="1"/>
  <c r="N755" i="1"/>
  <c r="N754" i="1"/>
  <c r="N753" i="1"/>
  <c r="N752" i="1"/>
  <c r="N751" i="1"/>
  <c r="N750" i="1"/>
  <c r="N749" i="1"/>
  <c r="N748" i="1"/>
  <c r="N747" i="1"/>
  <c r="N746" i="1"/>
  <c r="N745" i="1"/>
  <c r="N744" i="1"/>
  <c r="N743" i="1"/>
  <c r="N742" i="1"/>
  <c r="N741" i="1"/>
  <c r="N740" i="1"/>
  <c r="N739" i="1"/>
  <c r="N738" i="1"/>
  <c r="N737" i="1"/>
  <c r="N736" i="1"/>
  <c r="N735" i="1"/>
  <c r="N734" i="1"/>
  <c r="N733" i="1"/>
  <c r="N732" i="1"/>
  <c r="N731" i="1"/>
  <c r="N730" i="1"/>
  <c r="N729" i="1"/>
  <c r="N728" i="1"/>
  <c r="N727" i="1"/>
  <c r="N726" i="1"/>
  <c r="N725" i="1"/>
  <c r="N724" i="1"/>
  <c r="N723" i="1"/>
  <c r="N722" i="1"/>
  <c r="N721" i="1"/>
  <c r="N720" i="1"/>
  <c r="N719" i="1"/>
  <c r="N718" i="1"/>
  <c r="N717" i="1"/>
  <c r="N716" i="1"/>
  <c r="N715" i="1"/>
  <c r="N714" i="1"/>
  <c r="N713" i="1"/>
  <c r="N712" i="1"/>
  <c r="N711" i="1"/>
  <c r="N710" i="1"/>
  <c r="N709" i="1"/>
  <c r="N708" i="1"/>
  <c r="N707" i="1"/>
  <c r="N706" i="1"/>
  <c r="N705" i="1"/>
  <c r="N704" i="1"/>
  <c r="N703" i="1"/>
  <c r="N702" i="1"/>
  <c r="N701" i="1"/>
  <c r="N700" i="1"/>
  <c r="N699" i="1"/>
  <c r="N698" i="1"/>
  <c r="N697" i="1"/>
  <c r="N696" i="1"/>
  <c r="N695" i="1"/>
  <c r="N694" i="1"/>
  <c r="N693" i="1"/>
  <c r="N692" i="1"/>
  <c r="N691" i="1"/>
  <c r="N690" i="1"/>
  <c r="N689" i="1"/>
  <c r="N688" i="1"/>
  <c r="H524" i="2"/>
  <c r="H680" i="2"/>
  <c r="H600" i="2" l="1"/>
  <c r="F3" i="4"/>
  <c r="F4" i="4"/>
  <c r="F5" i="4"/>
  <c r="F6" i="4"/>
  <c r="F67" i="4"/>
  <c r="F2" i="4"/>
  <c r="G1" i="4"/>
  <c r="H99" i="2"/>
  <c r="H6" i="2"/>
  <c r="H7" i="2"/>
  <c r="H8" i="2"/>
  <c r="H9" i="2"/>
  <c r="H10" i="2"/>
  <c r="H11" i="2"/>
  <c r="H12" i="2"/>
  <c r="H13" i="2"/>
  <c r="H14" i="2"/>
  <c r="H15" i="2"/>
  <c r="H16" i="2"/>
  <c r="H17" i="2"/>
  <c r="H18" i="2"/>
  <c r="H19" i="2"/>
  <c r="H20" i="2"/>
  <c r="H21" i="2"/>
  <c r="H22" i="2"/>
  <c r="H23" i="2"/>
  <c r="H24" i="2"/>
  <c r="H25" i="2"/>
  <c r="H26" i="2"/>
  <c r="H27" i="2"/>
  <c r="H28" i="2"/>
  <c r="H29" i="2"/>
  <c r="H30" i="2"/>
  <c r="H31" i="2"/>
  <c r="H32" i="2"/>
  <c r="H33" i="2"/>
  <c r="H34" i="2"/>
  <c r="H35" i="2"/>
  <c r="H36" i="2"/>
  <c r="H37" i="2"/>
  <c r="H38" i="2"/>
  <c r="H39" i="2"/>
  <c r="H40" i="2"/>
  <c r="H41" i="2"/>
  <c r="H42" i="2"/>
  <c r="H43" i="2"/>
  <c r="H44" i="2"/>
  <c r="H45" i="2"/>
  <c r="H46" i="2"/>
  <c r="H47" i="2"/>
  <c r="H48" i="2"/>
  <c r="H49" i="2"/>
  <c r="H50" i="2"/>
  <c r="H51" i="2"/>
  <c r="H52" i="2"/>
  <c r="H53" i="2"/>
  <c r="H54" i="2"/>
  <c r="H55" i="2"/>
  <c r="H56" i="2"/>
  <c r="H57" i="2"/>
  <c r="H58" i="2"/>
  <c r="H59" i="2"/>
  <c r="H60" i="2"/>
  <c r="H61" i="2"/>
  <c r="H62" i="2"/>
  <c r="H63" i="2"/>
  <c r="H64" i="2"/>
  <c r="H65" i="2"/>
  <c r="H66" i="2"/>
  <c r="H67" i="2"/>
  <c r="H68" i="2"/>
  <c r="H69" i="2"/>
  <c r="H70" i="2"/>
  <c r="H71" i="2"/>
  <c r="H72" i="2"/>
  <c r="H73" i="2"/>
  <c r="H74" i="2"/>
  <c r="H75" i="2"/>
  <c r="H76" i="2"/>
  <c r="H77" i="2"/>
  <c r="H78" i="2"/>
  <c r="H79" i="2"/>
  <c r="H80" i="2"/>
  <c r="H81" i="2"/>
  <c r="H82" i="2"/>
  <c r="H83" i="2"/>
  <c r="H84" i="2"/>
  <c r="H85" i="2"/>
  <c r="H86" i="2"/>
  <c r="H87" i="2"/>
  <c r="H88" i="2"/>
  <c r="H89" i="2"/>
  <c r="H90" i="2"/>
  <c r="H91" i="2"/>
  <c r="H92" i="2"/>
  <c r="H93" i="2"/>
  <c r="H94" i="2"/>
  <c r="H95" i="2"/>
  <c r="H96" i="2"/>
  <c r="H97" i="2"/>
  <c r="H98" i="2"/>
  <c r="H100" i="2"/>
  <c r="H101" i="2"/>
  <c r="H102" i="2"/>
  <c r="H103" i="2"/>
  <c r="H104" i="2"/>
  <c r="H105" i="2"/>
  <c r="H106" i="2"/>
  <c r="H107" i="2"/>
  <c r="H108" i="2"/>
  <c r="H109" i="2"/>
  <c r="H110" i="2"/>
  <c r="H111" i="2"/>
  <c r="H112" i="2"/>
  <c r="H113" i="2"/>
  <c r="H114" i="2"/>
  <c r="H115" i="2"/>
  <c r="H116" i="2"/>
  <c r="H117" i="2"/>
  <c r="H118" i="2"/>
  <c r="H119" i="2"/>
  <c r="H120" i="2"/>
  <c r="H121" i="2"/>
  <c r="H122" i="2"/>
  <c r="H123" i="2"/>
  <c r="H124" i="2"/>
  <c r="H125" i="2"/>
  <c r="H126" i="2"/>
  <c r="H127" i="2"/>
  <c r="H128" i="2"/>
  <c r="H129" i="2"/>
  <c r="H130" i="2"/>
  <c r="H131" i="2"/>
  <c r="H132" i="2"/>
  <c r="H133" i="2"/>
  <c r="H134" i="2"/>
  <c r="H135" i="2"/>
  <c r="H136" i="2"/>
  <c r="H137" i="2"/>
  <c r="H138" i="2"/>
  <c r="H139" i="2"/>
  <c r="H140" i="2"/>
  <c r="H141" i="2"/>
  <c r="H142" i="2"/>
  <c r="H143" i="2"/>
  <c r="H144" i="2"/>
  <c r="H145" i="2"/>
  <c r="H146" i="2"/>
  <c r="H147" i="2"/>
  <c r="H148" i="2"/>
  <c r="H149" i="2"/>
  <c r="H150" i="2"/>
  <c r="H151" i="2"/>
  <c r="H152" i="2"/>
  <c r="H153" i="2"/>
  <c r="H154" i="2"/>
  <c r="H155" i="2"/>
  <c r="H156" i="2"/>
  <c r="H157" i="2"/>
  <c r="H158" i="2"/>
  <c r="H159" i="2"/>
  <c r="H160" i="2"/>
  <c r="H161" i="2"/>
  <c r="H162" i="2"/>
  <c r="H163" i="2"/>
  <c r="H164" i="2"/>
  <c r="H165" i="2"/>
  <c r="H166" i="2"/>
  <c r="H167" i="2"/>
  <c r="H168" i="2"/>
  <c r="H169" i="2"/>
  <c r="H170" i="2"/>
  <c r="H171" i="2"/>
  <c r="H172" i="2"/>
  <c r="H173" i="2"/>
  <c r="H174" i="2"/>
  <c r="H175" i="2"/>
  <c r="H176" i="2"/>
  <c r="H177" i="2"/>
  <c r="H178" i="2"/>
  <c r="H179" i="2"/>
  <c r="H180" i="2"/>
  <c r="H181" i="2"/>
  <c r="H182" i="2"/>
  <c r="H183" i="2"/>
  <c r="H184" i="2"/>
  <c r="H185" i="2"/>
  <c r="H186" i="2"/>
  <c r="H187" i="2"/>
  <c r="H188" i="2"/>
  <c r="H189" i="2"/>
  <c r="H190" i="2"/>
  <c r="H191" i="2"/>
  <c r="H192" i="2"/>
  <c r="H193" i="2"/>
  <c r="H194" i="2"/>
  <c r="H195" i="2"/>
  <c r="H196" i="2"/>
  <c r="H197" i="2"/>
  <c r="H198" i="2"/>
  <c r="H199" i="2"/>
  <c r="H200" i="2"/>
  <c r="H201" i="2"/>
  <c r="H202" i="2"/>
  <c r="H203" i="2"/>
  <c r="H204" i="2"/>
  <c r="H205" i="2"/>
  <c r="H206" i="2"/>
  <c r="H207" i="2"/>
  <c r="H208" i="2"/>
  <c r="H209" i="2"/>
  <c r="H210" i="2"/>
  <c r="H211" i="2"/>
  <c r="H212" i="2"/>
  <c r="H213" i="2"/>
  <c r="H214" i="2"/>
  <c r="H215" i="2"/>
  <c r="H216" i="2"/>
  <c r="H217" i="2"/>
  <c r="H218" i="2"/>
  <c r="H219" i="2"/>
  <c r="H220" i="2"/>
  <c r="H221" i="2"/>
  <c r="H222" i="2"/>
  <c r="H223" i="2"/>
  <c r="H224" i="2"/>
  <c r="H225" i="2"/>
  <c r="H226" i="2"/>
  <c r="H227" i="2"/>
  <c r="H228" i="2"/>
  <c r="H229" i="2"/>
  <c r="H230" i="2"/>
  <c r="H231" i="2"/>
  <c r="H232" i="2"/>
  <c r="H233" i="2"/>
  <c r="H234" i="2"/>
  <c r="H235" i="2"/>
  <c r="H236" i="2"/>
  <c r="H237" i="2"/>
  <c r="H238" i="2"/>
  <c r="H239" i="2"/>
  <c r="H240" i="2"/>
  <c r="H241" i="2"/>
  <c r="H242" i="2"/>
  <c r="H243" i="2"/>
  <c r="H244" i="2"/>
  <c r="H245" i="2"/>
  <c r="H246" i="2"/>
  <c r="H247" i="2"/>
  <c r="H248" i="2"/>
  <c r="H249" i="2"/>
  <c r="H250" i="2"/>
  <c r="H251" i="2"/>
  <c r="H252" i="2"/>
  <c r="H253" i="2"/>
  <c r="H254" i="2"/>
  <c r="H255" i="2"/>
  <c r="H256" i="2"/>
  <c r="H257" i="2"/>
  <c r="H258" i="2"/>
  <c r="H259" i="2"/>
  <c r="H260" i="2"/>
  <c r="H261" i="2"/>
  <c r="H262" i="2"/>
  <c r="H263" i="2"/>
  <c r="H264" i="2"/>
  <c r="H265" i="2"/>
  <c r="H266" i="2"/>
  <c r="H267" i="2"/>
  <c r="H268" i="2"/>
  <c r="H269" i="2"/>
  <c r="H270" i="2"/>
  <c r="H271" i="2"/>
  <c r="H272" i="2"/>
  <c r="H273" i="2"/>
  <c r="H274" i="2"/>
  <c r="H275" i="2"/>
  <c r="H276" i="2"/>
  <c r="H277" i="2"/>
  <c r="H278" i="2"/>
  <c r="H279" i="2"/>
  <c r="H280" i="2"/>
  <c r="H281" i="2"/>
  <c r="H282" i="2"/>
  <c r="H283" i="2"/>
  <c r="H284" i="2"/>
  <c r="H285" i="2"/>
  <c r="H286" i="2"/>
  <c r="H287" i="2"/>
  <c r="H288" i="2"/>
  <c r="H289" i="2"/>
  <c r="H290" i="2"/>
  <c r="H291" i="2"/>
  <c r="H292" i="2"/>
  <c r="H293" i="2"/>
  <c r="H294" i="2"/>
  <c r="H295" i="2"/>
  <c r="H296" i="2"/>
  <c r="H297" i="2"/>
  <c r="H298" i="2"/>
  <c r="H299" i="2"/>
  <c r="H300" i="2"/>
  <c r="H301" i="2"/>
  <c r="H302" i="2"/>
  <c r="H303" i="2"/>
  <c r="H304" i="2"/>
  <c r="H305" i="2"/>
  <c r="H306" i="2"/>
  <c r="H307" i="2"/>
  <c r="H308" i="2"/>
  <c r="H309" i="2"/>
  <c r="H310" i="2"/>
  <c r="H311" i="2"/>
  <c r="H312" i="2"/>
  <c r="H313" i="2"/>
  <c r="H314" i="2"/>
  <c r="H315" i="2"/>
  <c r="H316" i="2"/>
  <c r="H317" i="2"/>
  <c r="H318" i="2"/>
  <c r="H319" i="2"/>
  <c r="H320" i="2"/>
  <c r="H321" i="2"/>
  <c r="H322" i="2"/>
  <c r="H323" i="2"/>
  <c r="H324" i="2"/>
  <c r="H325" i="2"/>
  <c r="H326" i="2"/>
  <c r="H327" i="2"/>
  <c r="H328" i="2"/>
  <c r="H329" i="2"/>
  <c r="H330" i="2"/>
  <c r="H331" i="2"/>
  <c r="H332" i="2"/>
  <c r="H333" i="2"/>
  <c r="H334" i="2"/>
  <c r="H335" i="2"/>
  <c r="H336" i="2"/>
  <c r="H337" i="2"/>
  <c r="H338" i="2"/>
  <c r="H339" i="2"/>
  <c r="H340" i="2"/>
  <c r="H341" i="2"/>
  <c r="H342" i="2"/>
  <c r="H343" i="2"/>
  <c r="H344" i="2"/>
  <c r="H345" i="2"/>
  <c r="H346" i="2"/>
  <c r="H347" i="2"/>
  <c r="H348" i="2"/>
  <c r="H349" i="2"/>
  <c r="H350" i="2"/>
  <c r="H351" i="2"/>
  <c r="H352" i="2"/>
  <c r="H353" i="2"/>
  <c r="H354" i="2"/>
  <c r="H355" i="2"/>
  <c r="H356" i="2"/>
  <c r="H357" i="2"/>
  <c r="H358" i="2"/>
  <c r="H359" i="2"/>
  <c r="H360" i="2"/>
  <c r="H361" i="2"/>
  <c r="H362" i="2"/>
  <c r="H363" i="2"/>
  <c r="H364" i="2"/>
  <c r="H365" i="2"/>
  <c r="H366" i="2"/>
  <c r="H367" i="2"/>
  <c r="H368" i="2"/>
  <c r="H369" i="2"/>
  <c r="H370" i="2"/>
  <c r="H371" i="2"/>
  <c r="H372" i="2"/>
  <c r="H373" i="2"/>
  <c r="H374" i="2"/>
  <c r="H375" i="2"/>
  <c r="H376" i="2"/>
  <c r="H377" i="2"/>
  <c r="H378" i="2"/>
  <c r="H379" i="2"/>
  <c r="H380" i="2"/>
  <c r="H381" i="2"/>
  <c r="H382" i="2"/>
  <c r="H383" i="2"/>
  <c r="H384" i="2"/>
  <c r="H385" i="2"/>
  <c r="H386" i="2"/>
  <c r="H387" i="2"/>
  <c r="H388" i="2"/>
  <c r="H389" i="2"/>
  <c r="H390" i="2"/>
  <c r="H391" i="2"/>
  <c r="H392" i="2"/>
  <c r="H393" i="2"/>
  <c r="H394" i="2"/>
  <c r="H395" i="2"/>
  <c r="H396" i="2"/>
  <c r="H397" i="2"/>
  <c r="H398" i="2"/>
  <c r="H399" i="2"/>
  <c r="H400" i="2"/>
  <c r="H401" i="2"/>
  <c r="H402" i="2"/>
  <c r="H403" i="2"/>
  <c r="H404" i="2"/>
  <c r="H405" i="2"/>
  <c r="H406" i="2"/>
  <c r="H407" i="2"/>
  <c r="H408" i="2"/>
  <c r="H409" i="2"/>
  <c r="H410" i="2"/>
  <c r="H411" i="2"/>
  <c r="H412" i="2"/>
  <c r="H413" i="2"/>
  <c r="H414" i="2"/>
  <c r="H415" i="2"/>
  <c r="H416" i="2"/>
  <c r="H417" i="2"/>
  <c r="H418" i="2"/>
  <c r="H419" i="2"/>
  <c r="H420" i="2"/>
  <c r="H421" i="2"/>
  <c r="H422" i="2"/>
  <c r="H423" i="2"/>
  <c r="H424" i="2"/>
  <c r="H425" i="2"/>
  <c r="H426" i="2"/>
  <c r="H427" i="2"/>
  <c r="H428" i="2"/>
  <c r="H429" i="2"/>
  <c r="H430" i="2"/>
  <c r="H431" i="2"/>
  <c r="H432" i="2"/>
  <c r="H433" i="2"/>
  <c r="H434" i="2"/>
  <c r="H435" i="2"/>
  <c r="H436" i="2"/>
  <c r="H437" i="2"/>
  <c r="H438" i="2"/>
  <c r="H439" i="2"/>
  <c r="H440" i="2"/>
  <c r="H441" i="2"/>
  <c r="H442" i="2"/>
  <c r="H443" i="2"/>
  <c r="H444" i="2"/>
  <c r="H445" i="2"/>
  <c r="H446" i="2"/>
  <c r="H447" i="2"/>
  <c r="H448" i="2"/>
  <c r="H449" i="2"/>
  <c r="H450" i="2"/>
  <c r="H451" i="2"/>
  <c r="H452" i="2"/>
  <c r="H453" i="2"/>
  <c r="H454" i="2"/>
  <c r="H455" i="2"/>
  <c r="H456" i="2"/>
  <c r="H457" i="2"/>
  <c r="H458" i="2"/>
  <c r="H459" i="2"/>
  <c r="H460" i="2"/>
  <c r="H461" i="2"/>
  <c r="H462" i="2"/>
  <c r="H463" i="2"/>
  <c r="H464" i="2"/>
  <c r="H465" i="2"/>
  <c r="H466" i="2"/>
  <c r="H467" i="2"/>
  <c r="H468" i="2"/>
  <c r="H469" i="2"/>
  <c r="H470" i="2"/>
  <c r="H471" i="2"/>
  <c r="H472" i="2"/>
  <c r="H473" i="2"/>
  <c r="H474" i="2"/>
  <c r="H475" i="2"/>
  <c r="H476" i="2"/>
  <c r="H477" i="2"/>
  <c r="H478" i="2"/>
  <c r="H479" i="2"/>
  <c r="H480" i="2"/>
  <c r="H481" i="2"/>
  <c r="H482" i="2"/>
  <c r="H483" i="2"/>
  <c r="H484" i="2"/>
  <c r="H485" i="2"/>
  <c r="H486" i="2"/>
  <c r="H487" i="2"/>
  <c r="H488" i="2"/>
  <c r="H489" i="2"/>
  <c r="H490" i="2"/>
  <c r="H491" i="2"/>
  <c r="H492" i="2"/>
  <c r="H493" i="2"/>
  <c r="H494" i="2"/>
  <c r="H495" i="2"/>
  <c r="H496" i="2"/>
  <c r="H497" i="2"/>
  <c r="H498" i="2"/>
  <c r="H499" i="2"/>
  <c r="H500" i="2"/>
  <c r="H501" i="2"/>
  <c r="H502" i="2"/>
  <c r="H503" i="2"/>
  <c r="H504" i="2"/>
  <c r="H505" i="2"/>
  <c r="H506" i="2"/>
  <c r="H507" i="2"/>
  <c r="H508" i="2"/>
  <c r="H509" i="2"/>
  <c r="H510" i="2"/>
  <c r="H511" i="2"/>
  <c r="H512" i="2"/>
  <c r="H513" i="2"/>
  <c r="H514" i="2"/>
  <c r="H515" i="2"/>
  <c r="H516" i="2"/>
  <c r="H517" i="2"/>
  <c r="H518" i="2"/>
  <c r="H519" i="2"/>
  <c r="H520" i="2"/>
  <c r="H521" i="2"/>
  <c r="H522" i="2"/>
  <c r="H523" i="2"/>
  <c r="H526" i="2"/>
  <c r="H527" i="2"/>
  <c r="H528" i="2"/>
  <c r="H529" i="2"/>
  <c r="H530" i="2"/>
  <c r="H531" i="2"/>
  <c r="H532" i="2"/>
  <c r="H533" i="2"/>
  <c r="H534" i="2"/>
  <c r="H536" i="2"/>
  <c r="H537" i="2"/>
  <c r="H538" i="2"/>
  <c r="H539" i="2"/>
  <c r="H540" i="2"/>
  <c r="H541" i="2"/>
  <c r="H542" i="2"/>
  <c r="H543" i="2"/>
  <c r="H544" i="2"/>
  <c r="H545" i="2"/>
  <c r="H546" i="2"/>
  <c r="H547" i="2"/>
  <c r="H548" i="2"/>
  <c r="H549" i="2"/>
  <c r="H550" i="2"/>
  <c r="H551" i="2"/>
  <c r="H552" i="2"/>
  <c r="H553" i="2"/>
  <c r="H554" i="2"/>
  <c r="H555" i="2"/>
  <c r="H556" i="2"/>
  <c r="H557" i="2"/>
  <c r="H558" i="2"/>
  <c r="H559" i="2"/>
  <c r="H560" i="2"/>
  <c r="H561" i="2"/>
  <c r="H562" i="2"/>
  <c r="H563" i="2"/>
  <c r="H564" i="2"/>
  <c r="H565" i="2"/>
  <c r="H566" i="2"/>
  <c r="H567" i="2"/>
  <c r="H568" i="2"/>
  <c r="H569" i="2"/>
  <c r="H570" i="2"/>
  <c r="H571" i="2"/>
  <c r="H572" i="2"/>
  <c r="H573" i="2"/>
  <c r="H574" i="2"/>
  <c r="H575" i="2"/>
  <c r="H576" i="2"/>
  <c r="H577" i="2"/>
  <c r="H578" i="2"/>
  <c r="H579" i="2"/>
  <c r="H580" i="2"/>
  <c r="H581" i="2"/>
  <c r="H582" i="2"/>
  <c r="H583" i="2"/>
  <c r="H584" i="2"/>
  <c r="H585" i="2"/>
  <c r="H586" i="2"/>
  <c r="H587" i="2"/>
  <c r="H588" i="2"/>
  <c r="H589" i="2"/>
  <c r="H590" i="2"/>
  <c r="H591" i="2"/>
  <c r="H592" i="2"/>
  <c r="H593" i="2"/>
  <c r="H594" i="2"/>
  <c r="H595" i="2"/>
  <c r="H596" i="2"/>
  <c r="H597" i="2"/>
  <c r="H598" i="2"/>
  <c r="H599" i="2"/>
  <c r="H601" i="2"/>
  <c r="H602" i="2"/>
  <c r="H603" i="2"/>
  <c r="H604" i="2"/>
  <c r="H605" i="2"/>
  <c r="H606" i="2"/>
  <c r="H607" i="2"/>
  <c r="H608" i="2"/>
  <c r="H609" i="2"/>
  <c r="H610" i="2"/>
  <c r="H611" i="2"/>
  <c r="H612" i="2"/>
  <c r="H613" i="2"/>
  <c r="H614" i="2"/>
  <c r="H615" i="2"/>
  <c r="H616" i="2"/>
  <c r="H617" i="2"/>
  <c r="H618" i="2"/>
  <c r="H619" i="2"/>
  <c r="H620" i="2"/>
  <c r="H621" i="2"/>
  <c r="H622" i="2"/>
  <c r="H623" i="2"/>
  <c r="H624" i="2"/>
  <c r="H625" i="2"/>
  <c r="H626" i="2"/>
  <c r="H627" i="2"/>
  <c r="H628" i="2"/>
  <c r="H629" i="2"/>
  <c r="H630" i="2"/>
  <c r="H631" i="2"/>
  <c r="H632" i="2"/>
  <c r="H635" i="2"/>
  <c r="H636" i="2"/>
  <c r="H637" i="2"/>
  <c r="H638" i="2"/>
  <c r="H639" i="2"/>
  <c r="H640" i="2"/>
  <c r="H641" i="2"/>
  <c r="H642" i="2"/>
  <c r="H643" i="2"/>
  <c r="H644" i="2"/>
  <c r="H645" i="2"/>
  <c r="H646" i="2"/>
  <c r="H647" i="2"/>
  <c r="H648" i="2"/>
  <c r="H649" i="2"/>
  <c r="H650" i="2"/>
  <c r="H651" i="2"/>
  <c r="H652" i="2"/>
  <c r="H653" i="2"/>
  <c r="H654" i="2"/>
  <c r="H655" i="2"/>
  <c r="H656" i="2"/>
  <c r="H657" i="2"/>
  <c r="H658" i="2"/>
  <c r="H659" i="2"/>
  <c r="H660" i="2"/>
  <c r="H661" i="2"/>
  <c r="H662" i="2"/>
  <c r="H663" i="2"/>
  <c r="H664" i="2"/>
  <c r="H665" i="2"/>
  <c r="H666" i="2"/>
  <c r="H667" i="2"/>
  <c r="H668" i="2"/>
  <c r="H669" i="2"/>
  <c r="H670" i="2"/>
  <c r="H671" i="2"/>
  <c r="H672" i="2"/>
  <c r="H673" i="2"/>
  <c r="H674" i="2"/>
  <c r="H675" i="2"/>
  <c r="H676" i="2"/>
  <c r="H677" i="2"/>
  <c r="H678" i="2"/>
  <c r="H679" i="2"/>
  <c r="H681" i="2"/>
  <c r="H682" i="2"/>
  <c r="H683" i="2"/>
  <c r="H684" i="2"/>
  <c r="H685" i="2"/>
  <c r="H686" i="2"/>
  <c r="H687" i="2"/>
  <c r="H688" i="2"/>
  <c r="H689" i="2"/>
  <c r="H690" i="2"/>
  <c r="H691" i="2"/>
  <c r="H692" i="2"/>
  <c r="H693" i="2"/>
  <c r="H696" i="2"/>
  <c r="H697" i="2"/>
  <c r="H698" i="2"/>
  <c r="H699" i="2"/>
  <c r="H700" i="2"/>
  <c r="H701" i="2"/>
  <c r="H702" i="2"/>
  <c r="H703" i="2"/>
  <c r="H704" i="2"/>
  <c r="H705" i="2"/>
  <c r="H706" i="2"/>
  <c r="H707" i="2"/>
  <c r="H708" i="2"/>
  <c r="H709" i="2"/>
  <c r="H710" i="2"/>
  <c r="H711" i="2"/>
  <c r="H712" i="2"/>
  <c r="H713" i="2"/>
  <c r="H714" i="2"/>
  <c r="H715" i="2"/>
  <c r="H716" i="2"/>
  <c r="H717" i="2"/>
  <c r="H718" i="2"/>
  <c r="H719" i="2"/>
  <c r="H720" i="2"/>
  <c r="H721" i="2"/>
  <c r="H722" i="2"/>
  <c r="H723" i="2"/>
  <c r="H724" i="2"/>
  <c r="H725" i="2"/>
  <c r="H726" i="2"/>
  <c r="H727" i="2"/>
  <c r="H728" i="2"/>
  <c r="H729" i="2"/>
  <c r="H730" i="2"/>
  <c r="H731" i="2"/>
  <c r="H732" i="2"/>
  <c r="H733" i="2"/>
  <c r="H734" i="2"/>
  <c r="H735" i="2"/>
  <c r="H736" i="2"/>
  <c r="H737" i="2"/>
  <c r="H738" i="2"/>
  <c r="H739" i="2"/>
  <c r="H740" i="2"/>
  <c r="H741" i="2"/>
  <c r="H742" i="2"/>
  <c r="H743" i="2"/>
  <c r="H744" i="2"/>
  <c r="H745" i="2"/>
  <c r="H746" i="2"/>
  <c r="H747" i="2"/>
  <c r="H748" i="2"/>
  <c r="H749" i="2"/>
  <c r="H750" i="2"/>
  <c r="H751" i="2"/>
  <c r="H752" i="2"/>
  <c r="H753" i="2"/>
  <c r="H754" i="2"/>
  <c r="H755" i="2"/>
  <c r="H756" i="2"/>
  <c r="H757" i="2"/>
  <c r="H758" i="2"/>
  <c r="H759" i="2"/>
  <c r="H760" i="2"/>
  <c r="H761" i="2"/>
  <c r="H762" i="2"/>
  <c r="H763" i="2"/>
  <c r="H764" i="2"/>
  <c r="H765" i="2"/>
  <c r="H766" i="2"/>
  <c r="H767" i="2"/>
  <c r="H768" i="2"/>
  <c r="H769" i="2"/>
  <c r="H780" i="2"/>
  <c r="H781" i="2"/>
  <c r="H782" i="2"/>
  <c r="H783" i="2"/>
  <c r="H784" i="2"/>
  <c r="H785" i="2"/>
  <c r="H786" i="2"/>
  <c r="H787" i="2"/>
  <c r="H788" i="2"/>
  <c r="H789" i="2"/>
  <c r="H790" i="2"/>
  <c r="H791" i="2"/>
  <c r="H792" i="2"/>
  <c r="H793" i="2"/>
  <c r="H794" i="2"/>
  <c r="H795" i="2"/>
  <c r="H796" i="2"/>
  <c r="H797" i="2"/>
  <c r="H798" i="2"/>
  <c r="H799" i="2"/>
  <c r="H800" i="2"/>
  <c r="H801" i="2"/>
  <c r="H802" i="2"/>
  <c r="H803" i="2"/>
  <c r="H804" i="2"/>
  <c r="H805" i="2"/>
  <c r="H806" i="2"/>
  <c r="H807" i="2"/>
  <c r="H808" i="2"/>
  <c r="H809" i="2"/>
  <c r="H810" i="2"/>
  <c r="H811" i="2"/>
  <c r="H812" i="2"/>
  <c r="H813" i="2"/>
  <c r="H814" i="2"/>
  <c r="H815" i="2"/>
  <c r="H816" i="2"/>
  <c r="H817" i="2"/>
  <c r="H818" i="2"/>
  <c r="H819" i="2"/>
  <c r="H820" i="2"/>
  <c r="H821" i="2"/>
  <c r="H822" i="2"/>
  <c r="H823" i="2"/>
  <c r="H824" i="2"/>
  <c r="H825" i="2"/>
  <c r="H826" i="2"/>
  <c r="H827" i="2"/>
  <c r="H829" i="2"/>
  <c r="H830" i="2"/>
  <c r="H831" i="2"/>
  <c r="H832" i="2"/>
  <c r="H833" i="2"/>
  <c r="H834" i="2"/>
  <c r="H835" i="2"/>
  <c r="H836" i="2"/>
  <c r="H839" i="2"/>
  <c r="H840" i="2"/>
  <c r="H841" i="2"/>
  <c r="H842" i="2"/>
  <c r="H843" i="2"/>
  <c r="H844" i="2"/>
  <c r="H845" i="2"/>
  <c r="H846" i="2"/>
  <c r="H847" i="2"/>
  <c r="H848" i="2"/>
  <c r="H849" i="2"/>
  <c r="H850" i="2"/>
  <c r="H851" i="2"/>
  <c r="H852" i="2"/>
  <c r="H853" i="2"/>
  <c r="H854" i="2"/>
  <c r="H855" i="2"/>
  <c r="H856" i="2"/>
  <c r="H857" i="2"/>
  <c r="H858" i="2"/>
  <c r="H859" i="2"/>
  <c r="H860" i="2"/>
  <c r="H861" i="2"/>
  <c r="H862" i="2"/>
  <c r="H863" i="2"/>
  <c r="H864" i="2"/>
  <c r="H865" i="2"/>
  <c r="H866" i="2"/>
  <c r="H867" i="2"/>
  <c r="H868" i="2"/>
  <c r="H869" i="2"/>
  <c r="H870" i="2"/>
  <c r="H871" i="2"/>
  <c r="H872" i="2"/>
  <c r="H873" i="2"/>
  <c r="H874" i="2"/>
  <c r="H875" i="2"/>
  <c r="H876" i="2"/>
  <c r="H877" i="2"/>
  <c r="H878" i="2"/>
  <c r="H879" i="2"/>
  <c r="H880" i="2"/>
  <c r="H881" i="2"/>
  <c r="H882" i="2"/>
  <c r="H883" i="2"/>
  <c r="H884" i="2"/>
  <c r="H885" i="2"/>
  <c r="H886" i="2"/>
  <c r="H887" i="2"/>
  <c r="H888" i="2"/>
  <c r="H889" i="2"/>
  <c r="H890" i="2"/>
  <c r="H891" i="2"/>
  <c r="H892" i="2"/>
  <c r="H893" i="2"/>
  <c r="H894" i="2"/>
  <c r="H895" i="2"/>
  <c r="H896" i="2"/>
  <c r="H897" i="2"/>
  <c r="H898" i="2"/>
  <c r="H899" i="2"/>
  <c r="H900" i="2"/>
  <c r="H901" i="2"/>
  <c r="H902" i="2"/>
  <c r="H903" i="2"/>
  <c r="H904" i="2"/>
  <c r="H905" i="2"/>
  <c r="H906" i="2"/>
  <c r="H907" i="2"/>
  <c r="H908" i="2"/>
  <c r="H909" i="2"/>
  <c r="H910" i="2"/>
  <c r="H911" i="2"/>
  <c r="H912" i="2"/>
  <c r="H913" i="2"/>
  <c r="H914" i="2"/>
  <c r="H915" i="2"/>
  <c r="H916" i="2"/>
  <c r="H917" i="2"/>
  <c r="H918" i="2"/>
  <c r="H919" i="2"/>
  <c r="H920" i="2"/>
  <c r="H921" i="2"/>
  <c r="H922" i="2"/>
  <c r="H923" i="2"/>
  <c r="H924" i="2"/>
  <c r="H925" i="2"/>
  <c r="H926" i="2"/>
  <c r="H927" i="2"/>
  <c r="H928" i="2"/>
  <c r="H929" i="2"/>
  <c r="H930" i="2"/>
  <c r="H931" i="2"/>
  <c r="H932" i="2"/>
  <c r="H933" i="2"/>
  <c r="H934" i="2"/>
  <c r="H935" i="2"/>
  <c r="H936" i="2"/>
  <c r="H937" i="2"/>
  <c r="H938" i="2"/>
  <c r="H939" i="2"/>
  <c r="H940" i="2"/>
  <c r="H941" i="2"/>
  <c r="H942" i="2"/>
  <c r="H943" i="2"/>
  <c r="H944" i="2"/>
  <c r="H945" i="2"/>
  <c r="H946" i="2"/>
  <c r="H947" i="2"/>
  <c r="H948" i="2"/>
  <c r="H949" i="2"/>
  <c r="H950" i="2"/>
  <c r="H951" i="2"/>
  <c r="H952" i="2"/>
  <c r="H953" i="2"/>
  <c r="H954" i="2"/>
  <c r="H955" i="2"/>
  <c r="H982" i="2"/>
  <c r="H983" i="2"/>
  <c r="H984" i="2"/>
  <c r="H985" i="2"/>
  <c r="H986" i="2"/>
  <c r="H987" i="2"/>
  <c r="H988" i="2"/>
  <c r="H989" i="2"/>
  <c r="H990" i="2"/>
  <c r="H991" i="2"/>
  <c r="H992" i="2"/>
  <c r="H993" i="2"/>
  <c r="H994" i="2"/>
  <c r="H995" i="2"/>
  <c r="H996" i="2"/>
  <c r="H997" i="2"/>
  <c r="H998" i="2"/>
  <c r="H999" i="2"/>
  <c r="H1000" i="2"/>
  <c r="H1001" i="2"/>
  <c r="H1002" i="2"/>
  <c r="H1003" i="2"/>
  <c r="H1004" i="2"/>
  <c r="H1005" i="2"/>
  <c r="H1006" i="2"/>
  <c r="H1007" i="2"/>
  <c r="H1008" i="2"/>
  <c r="H1009" i="2"/>
  <c r="H1010" i="2"/>
  <c r="H1011" i="2"/>
  <c r="H1012" i="2"/>
  <c r="H1013" i="2"/>
  <c r="H1014" i="2"/>
  <c r="H1015" i="2"/>
  <c r="H1016" i="2"/>
  <c r="H1017" i="2"/>
  <c r="H1018" i="2"/>
  <c r="H1019" i="2"/>
  <c r="H1020" i="2"/>
  <c r="H1021" i="2"/>
  <c r="H1022" i="2"/>
  <c r="H1023" i="2"/>
  <c r="H1024" i="2"/>
  <c r="H1025" i="2"/>
  <c r="H1026" i="2"/>
  <c r="H1027" i="2"/>
  <c r="H1028" i="2"/>
  <c r="H1029" i="2"/>
  <c r="H1030" i="2"/>
  <c r="H1031" i="2"/>
  <c r="H1032" i="2"/>
  <c r="H1033" i="2"/>
  <c r="H1034" i="2"/>
  <c r="H1035" i="2"/>
  <c r="H1036" i="2"/>
  <c r="H1037" i="2"/>
  <c r="H1038" i="2"/>
  <c r="H1039" i="2"/>
  <c r="H1040" i="2"/>
  <c r="H1041" i="2"/>
  <c r="H1042" i="2"/>
  <c r="H1043" i="2"/>
  <c r="H1044" i="2"/>
  <c r="H1045" i="2"/>
  <c r="H1046" i="2"/>
  <c r="H1047" i="2"/>
  <c r="H1048" i="2"/>
  <c r="H1049" i="2"/>
  <c r="H1050" i="2"/>
  <c r="H1051" i="2"/>
  <c r="H1052" i="2"/>
  <c r="H1053" i="2"/>
  <c r="H1054" i="2"/>
  <c r="H1055" i="2"/>
  <c r="H1056" i="2"/>
  <c r="H1057" i="2"/>
  <c r="H1058" i="2"/>
  <c r="H1059" i="2"/>
  <c r="H1060" i="2"/>
  <c r="H1061" i="2"/>
  <c r="H1062" i="2"/>
  <c r="H1063" i="2"/>
  <c r="H1064" i="2"/>
  <c r="H1065" i="2"/>
  <c r="H1066" i="2"/>
  <c r="H1067" i="2"/>
  <c r="H1068" i="2"/>
  <c r="H1069" i="2"/>
  <c r="H1070" i="2"/>
  <c r="H1071" i="2"/>
  <c r="H1072" i="2"/>
  <c r="H1073" i="2"/>
  <c r="H1074" i="2"/>
  <c r="H1075" i="2"/>
  <c r="H1076" i="2"/>
  <c r="H1077" i="2"/>
  <c r="H1078" i="2"/>
  <c r="H1079" i="2"/>
  <c r="H1080" i="2"/>
  <c r="H1081" i="2"/>
  <c r="H1082" i="2"/>
  <c r="H1083" i="2"/>
  <c r="H1084" i="2"/>
  <c r="H1085" i="2"/>
  <c r="H1086" i="2"/>
  <c r="H1087" i="2"/>
  <c r="H1088" i="2"/>
  <c r="H1089" i="2"/>
  <c r="H1090" i="2"/>
  <c r="H1091" i="2"/>
  <c r="H1092" i="2"/>
  <c r="H1093" i="2"/>
  <c r="H1094" i="2"/>
  <c r="H1095" i="2"/>
  <c r="H1096" i="2"/>
  <c r="H1097" i="2"/>
  <c r="H1098" i="2"/>
  <c r="H1099" i="2"/>
  <c r="H1100" i="2"/>
  <c r="H1101" i="2"/>
  <c r="H1102" i="2"/>
  <c r="H1103" i="2"/>
  <c r="H1104" i="2"/>
  <c r="H1105" i="2"/>
  <c r="H1106" i="2"/>
  <c r="H1107" i="2"/>
  <c r="H1108" i="2"/>
  <c r="H1109" i="2"/>
  <c r="H1110" i="2"/>
  <c r="H1111" i="2"/>
  <c r="H1112" i="2"/>
  <c r="H1113" i="2"/>
  <c r="H1114" i="2"/>
  <c r="H1115" i="2"/>
  <c r="H1116" i="2"/>
  <c r="H1117" i="2"/>
  <c r="H1118" i="2"/>
  <c r="H1119" i="2"/>
  <c r="H1120" i="2"/>
  <c r="H1121" i="2"/>
  <c r="H1122" i="2"/>
  <c r="H1123" i="2"/>
  <c r="H1124" i="2"/>
  <c r="H1125" i="2"/>
  <c r="H1126" i="2"/>
  <c r="H1127" i="2"/>
  <c r="H1128" i="2"/>
  <c r="H1129" i="2"/>
  <c r="H1130" i="2"/>
  <c r="H1131" i="2"/>
  <c r="H1132" i="2"/>
  <c r="H1133" i="2"/>
  <c r="H1134" i="2"/>
  <c r="H1135" i="2"/>
  <c r="H1136" i="2"/>
  <c r="H1137" i="2"/>
  <c r="H1138" i="2"/>
  <c r="H1139" i="2"/>
  <c r="H1140" i="2"/>
  <c r="H1141" i="2"/>
  <c r="H1142" i="2"/>
  <c r="H1143" i="2"/>
  <c r="H1144" i="2"/>
  <c r="H1145" i="2"/>
  <c r="H1146" i="2"/>
  <c r="H1147" i="2"/>
  <c r="H1148" i="2"/>
  <c r="H1149" i="2"/>
  <c r="H1150" i="2"/>
  <c r="H1151" i="2"/>
  <c r="H1152" i="2"/>
  <c r="H1153" i="2"/>
  <c r="H1154" i="2"/>
  <c r="H1155" i="2"/>
  <c r="H1156" i="2"/>
  <c r="H1157" i="2"/>
  <c r="H1158" i="2"/>
  <c r="H5" i="2"/>
  <c r="J5" i="2" s="1"/>
  <c r="AA2" i="1"/>
  <c r="AA3" i="1"/>
  <c r="AA4" i="1"/>
  <c r="AA5" i="1"/>
  <c r="AA6" i="1"/>
  <c r="AA7" i="1"/>
  <c r="AA8" i="1"/>
  <c r="AA9" i="1"/>
  <c r="AA10" i="1"/>
  <c r="AA11" i="1"/>
  <c r="AA12" i="1"/>
  <c r="AA13" i="1"/>
  <c r="AA14" i="1"/>
  <c r="AA15" i="1"/>
  <c r="AA16" i="1"/>
  <c r="AA17" i="1"/>
  <c r="AA18" i="1"/>
  <c r="AA19" i="1"/>
  <c r="AA20" i="1"/>
  <c r="AA21" i="1"/>
  <c r="AA22" i="1"/>
  <c r="AA23" i="1"/>
  <c r="AA24" i="1"/>
  <c r="AA25" i="1"/>
  <c r="AA26" i="1"/>
  <c r="AA27" i="1"/>
  <c r="AA28" i="1"/>
  <c r="AA29" i="1"/>
  <c r="AA30" i="1"/>
  <c r="AA31" i="1"/>
  <c r="AA32" i="1"/>
  <c r="AA33" i="1"/>
  <c r="AA34" i="1"/>
  <c r="AA35" i="1"/>
  <c r="AA36" i="1"/>
  <c r="AA37" i="1"/>
  <c r="AA38" i="1"/>
  <c r="AA39" i="1"/>
  <c r="AA40" i="1"/>
  <c r="AA41" i="1"/>
  <c r="AA42" i="1"/>
  <c r="AA43" i="1"/>
  <c r="AA44" i="1"/>
  <c r="AA45" i="1"/>
  <c r="AA46" i="1"/>
  <c r="AA47" i="1"/>
  <c r="AA48" i="1"/>
  <c r="AA49" i="1"/>
  <c r="AA50" i="1"/>
  <c r="AA51" i="1"/>
  <c r="AA52" i="1"/>
  <c r="AA53" i="1"/>
  <c r="AA54" i="1"/>
  <c r="AA55" i="1"/>
  <c r="AA56" i="1"/>
  <c r="AA57" i="1"/>
  <c r="AA58" i="1"/>
  <c r="AA59" i="1"/>
  <c r="AA60" i="1"/>
  <c r="AA61" i="1"/>
  <c r="AA62" i="1"/>
  <c r="AA63" i="1"/>
  <c r="AA64" i="1"/>
  <c r="AA65" i="1"/>
  <c r="AA66" i="1"/>
  <c r="AA67" i="1"/>
  <c r="AA68" i="1"/>
  <c r="AA69" i="1"/>
  <c r="AA70" i="1"/>
  <c r="AA71" i="1"/>
  <c r="AA72" i="1"/>
  <c r="AA73" i="1"/>
  <c r="AA74" i="1"/>
  <c r="AA75" i="1"/>
  <c r="AA76" i="1"/>
  <c r="AA77" i="1"/>
  <c r="AA78" i="1"/>
  <c r="AA79" i="1"/>
  <c r="AA80" i="1"/>
  <c r="AA81" i="1"/>
  <c r="AA82" i="1"/>
  <c r="AA83" i="1"/>
  <c r="AA84" i="1"/>
  <c r="AA85" i="1"/>
  <c r="AA86" i="1"/>
  <c r="AA87" i="1"/>
  <c r="AA88" i="1"/>
  <c r="AA89" i="1"/>
  <c r="AA90" i="1"/>
  <c r="AA91" i="1"/>
  <c r="AA92" i="1"/>
  <c r="AA93" i="1"/>
  <c r="AA94" i="1"/>
  <c r="AA95" i="1"/>
  <c r="AA96" i="1"/>
  <c r="AA97" i="1"/>
  <c r="AA98" i="1"/>
  <c r="AA99" i="1"/>
  <c r="AA100" i="1"/>
  <c r="AA101" i="1"/>
  <c r="AA102" i="1"/>
  <c r="AA103" i="1"/>
  <c r="AA104" i="1"/>
  <c r="AA105" i="1"/>
  <c r="AA106" i="1"/>
  <c r="AA107" i="1"/>
  <c r="AA108" i="1"/>
  <c r="AA109" i="1"/>
  <c r="AA110" i="1"/>
  <c r="AA111" i="1"/>
  <c r="AA112" i="1"/>
  <c r="AA113" i="1"/>
  <c r="AA114" i="1"/>
  <c r="AA115" i="1"/>
  <c r="AA116" i="1"/>
  <c r="AA117" i="1"/>
  <c r="AA118" i="1"/>
  <c r="AA119" i="1"/>
  <c r="AA120" i="1"/>
  <c r="AA121" i="1"/>
  <c r="AA122" i="1"/>
  <c r="AA123" i="1"/>
  <c r="AA124" i="1"/>
  <c r="AA125" i="1"/>
  <c r="AA126" i="1"/>
  <c r="AA127" i="1"/>
  <c r="AA128" i="1"/>
  <c r="AA129" i="1"/>
  <c r="AA130" i="1"/>
  <c r="AA131" i="1"/>
  <c r="AA132" i="1"/>
  <c r="AA133" i="1"/>
  <c r="AA134" i="1"/>
  <c r="AA135" i="1"/>
  <c r="AA136" i="1"/>
  <c r="AA137" i="1"/>
  <c r="AA138" i="1"/>
  <c r="AA139" i="1"/>
  <c r="AA140" i="1"/>
  <c r="AA141" i="1"/>
  <c r="AA142" i="1"/>
  <c r="AA143" i="1"/>
  <c r="AA144" i="1"/>
  <c r="AA145" i="1"/>
  <c r="AA146" i="1"/>
  <c r="AA147" i="1"/>
  <c r="AA148" i="1"/>
  <c r="AA149" i="1"/>
  <c r="AA150" i="1"/>
  <c r="AA151" i="1"/>
  <c r="AA152" i="1"/>
  <c r="AA153" i="1"/>
  <c r="AA154" i="1"/>
  <c r="AA155" i="1"/>
  <c r="AA156" i="1"/>
  <c r="AA157" i="1"/>
  <c r="AA158" i="1"/>
  <c r="AA159" i="1"/>
  <c r="AA160" i="1"/>
  <c r="AA161" i="1"/>
  <c r="AA162" i="1"/>
  <c r="AA163" i="1"/>
  <c r="AA164" i="1"/>
  <c r="AA165" i="1"/>
  <c r="AA166" i="1"/>
  <c r="AA167" i="1"/>
  <c r="AA168" i="1"/>
  <c r="AA169" i="1"/>
  <c r="AA170" i="1"/>
  <c r="AA171" i="1"/>
  <c r="AA172" i="1"/>
  <c r="AA173" i="1"/>
  <c r="AA174" i="1"/>
  <c r="AA175" i="1"/>
  <c r="AA176" i="1"/>
  <c r="AA177" i="1"/>
  <c r="AA178" i="1"/>
  <c r="AA179" i="1"/>
  <c r="AA180" i="1"/>
  <c r="AA181" i="1"/>
  <c r="AA182" i="1"/>
  <c r="AA183" i="1"/>
  <c r="AA184" i="1"/>
  <c r="AA185" i="1"/>
  <c r="AA186" i="1"/>
  <c r="AA187" i="1"/>
  <c r="AA188" i="1"/>
  <c r="AA189" i="1"/>
  <c r="AA190" i="1"/>
  <c r="AA191" i="1"/>
  <c r="AA192" i="1"/>
  <c r="AA193" i="1"/>
  <c r="AA194" i="1"/>
  <c r="AA195" i="1"/>
  <c r="AA196" i="1"/>
  <c r="AA197" i="1"/>
  <c r="AA198" i="1"/>
  <c r="AA199" i="1"/>
  <c r="AA200" i="1"/>
  <c r="AA201" i="1"/>
  <c r="AA202" i="1"/>
  <c r="AA203" i="1"/>
  <c r="AA204" i="1"/>
  <c r="AA205" i="1"/>
  <c r="AA206" i="1"/>
  <c r="AA207" i="1"/>
  <c r="AA208" i="1"/>
  <c r="AA209" i="1"/>
  <c r="AA210" i="1"/>
  <c r="AA211" i="1"/>
  <c r="AA212" i="1"/>
  <c r="AA213" i="1"/>
  <c r="AA214" i="1"/>
  <c r="AA215" i="1"/>
  <c r="AA216" i="1"/>
  <c r="AA217" i="1"/>
  <c r="AA218" i="1"/>
  <c r="AA219" i="1"/>
  <c r="AA220" i="1"/>
  <c r="AA221" i="1"/>
  <c r="AA222" i="1"/>
  <c r="AA223" i="1"/>
  <c r="AA224" i="1"/>
  <c r="AA225" i="1"/>
  <c r="AA226" i="1"/>
  <c r="AA227" i="1"/>
  <c r="AA228" i="1"/>
  <c r="AA229" i="1"/>
  <c r="AA230" i="1"/>
  <c r="AA231" i="1"/>
  <c r="AA232" i="1"/>
  <c r="AA233" i="1"/>
  <c r="AA234" i="1"/>
  <c r="AA235" i="1"/>
  <c r="AA236" i="1"/>
  <c r="AA237" i="1"/>
  <c r="AA238" i="1"/>
  <c r="AA239" i="1"/>
  <c r="AA240" i="1"/>
  <c r="AA241" i="1"/>
  <c r="AA242" i="1"/>
  <c r="AA243" i="1"/>
  <c r="AA244" i="1"/>
  <c r="AA245" i="1"/>
  <c r="AA246" i="1"/>
  <c r="AA247" i="1"/>
  <c r="AA248" i="1"/>
  <c r="AA249" i="1"/>
  <c r="AA250" i="1"/>
  <c r="AA251" i="1"/>
  <c r="AA252" i="1"/>
  <c r="AA253" i="1"/>
  <c r="AA254" i="1"/>
  <c r="AA255" i="1"/>
  <c r="AA256" i="1"/>
  <c r="AA257" i="1"/>
  <c r="AA258" i="1"/>
  <c r="AA259" i="1"/>
  <c r="AA260" i="1"/>
  <c r="AA261" i="1"/>
  <c r="AA262" i="1"/>
  <c r="AA263" i="1"/>
  <c r="AA264" i="1"/>
  <c r="AA265" i="1"/>
  <c r="AA266" i="1"/>
  <c r="AA267" i="1"/>
  <c r="AA268" i="1"/>
  <c r="AA269" i="1"/>
  <c r="AA270" i="1"/>
  <c r="AA271" i="1"/>
  <c r="AA272" i="1"/>
  <c r="AA273" i="1"/>
  <c r="AA274" i="1"/>
  <c r="AA275" i="1"/>
  <c r="AA276" i="1"/>
  <c r="AA277" i="1"/>
  <c r="AA278" i="1"/>
  <c r="AA279" i="1"/>
  <c r="AA280" i="1"/>
  <c r="AA281" i="1"/>
  <c r="AA282" i="1"/>
  <c r="AA283" i="1"/>
  <c r="AA284" i="1"/>
  <c r="AA285" i="1"/>
  <c r="AA286" i="1"/>
  <c r="AA287" i="1"/>
  <c r="AA288" i="1"/>
  <c r="AA289" i="1"/>
  <c r="AA290" i="1"/>
  <c r="AA291" i="1"/>
  <c r="AA292" i="1"/>
  <c r="AA293" i="1"/>
  <c r="AA294" i="1"/>
  <c r="AA295" i="1"/>
  <c r="AA296" i="1"/>
  <c r="AA297" i="1"/>
  <c r="AA298" i="1"/>
  <c r="AA299" i="1"/>
  <c r="AA300" i="1"/>
  <c r="AA301" i="1"/>
  <c r="AA302" i="1"/>
  <c r="AA303" i="1"/>
  <c r="AA304" i="1"/>
  <c r="AA305" i="1"/>
  <c r="AA306" i="1"/>
  <c r="AA307" i="1"/>
  <c r="AA308" i="1"/>
  <c r="AA309" i="1"/>
  <c r="AA310" i="1"/>
  <c r="AA311" i="1"/>
  <c r="AA312" i="1"/>
  <c r="AA313" i="1"/>
  <c r="AA314" i="1"/>
  <c r="AA315" i="1"/>
  <c r="AA316" i="1"/>
  <c r="AA317" i="1"/>
  <c r="AA318" i="1"/>
  <c r="AA319" i="1"/>
  <c r="AA320" i="1"/>
  <c r="AA321" i="1"/>
  <c r="AA322" i="1"/>
  <c r="AA323" i="1"/>
  <c r="AA324" i="1"/>
  <c r="AA325" i="1"/>
  <c r="AA326" i="1"/>
  <c r="AA327" i="1"/>
  <c r="AA328" i="1"/>
  <c r="AA329" i="1"/>
  <c r="AA330" i="1"/>
  <c r="AA331" i="1"/>
  <c r="AA332" i="1"/>
  <c r="AA333" i="1"/>
  <c r="AA334" i="1"/>
  <c r="AA335" i="1"/>
  <c r="AA336" i="1"/>
  <c r="AA337" i="1"/>
  <c r="AA338" i="1"/>
  <c r="AA339" i="1"/>
  <c r="AA340" i="1"/>
  <c r="AA341" i="1"/>
  <c r="AA342" i="1"/>
  <c r="AA343" i="1"/>
  <c r="AA344" i="1"/>
  <c r="AA345" i="1"/>
  <c r="AA346" i="1"/>
  <c r="AA347" i="1"/>
  <c r="AA348" i="1"/>
  <c r="AA349" i="1"/>
  <c r="AA350" i="1"/>
  <c r="AA351" i="1"/>
  <c r="AA352" i="1"/>
  <c r="AA353" i="1"/>
  <c r="AA354" i="1"/>
  <c r="AA355" i="1"/>
  <c r="AA356" i="1"/>
  <c r="AA357" i="1"/>
  <c r="AA358" i="1"/>
  <c r="AA359" i="1"/>
  <c r="AA360" i="1"/>
  <c r="AA361" i="1"/>
  <c r="AA362" i="1"/>
  <c r="AA363" i="1"/>
  <c r="AA364" i="1"/>
  <c r="AA365" i="1"/>
  <c r="AA366" i="1"/>
  <c r="AA367" i="1"/>
  <c r="AA368" i="1"/>
  <c r="AA369" i="1"/>
  <c r="AA370" i="1"/>
  <c r="AA371" i="1"/>
  <c r="AA372" i="1"/>
  <c r="AA373" i="1"/>
  <c r="AA374" i="1"/>
  <c r="AA375" i="1"/>
  <c r="AA376" i="1"/>
  <c r="AA377" i="1"/>
  <c r="AA378" i="1"/>
  <c r="AA379" i="1"/>
  <c r="AA380" i="1"/>
  <c r="AA381" i="1"/>
  <c r="AA382" i="1"/>
  <c r="AA383" i="1"/>
  <c r="AA384" i="1"/>
  <c r="AA385" i="1"/>
  <c r="AA386" i="1"/>
  <c r="AA387" i="1"/>
  <c r="AA388" i="1"/>
  <c r="AA389" i="1"/>
  <c r="AA390" i="1"/>
  <c r="AA391" i="1"/>
  <c r="AA392" i="1"/>
  <c r="AA393" i="1"/>
  <c r="AA394" i="1"/>
  <c r="AA395" i="1"/>
  <c r="AA396" i="1"/>
  <c r="AA397" i="1"/>
  <c r="AA398" i="1"/>
  <c r="AA399" i="1"/>
  <c r="AA400" i="1"/>
  <c r="AA401" i="1"/>
  <c r="AA402" i="1"/>
  <c r="AA403" i="1"/>
  <c r="AA404" i="1"/>
  <c r="AA405" i="1"/>
  <c r="AA406" i="1"/>
  <c r="AA407" i="1"/>
  <c r="AA408" i="1"/>
  <c r="AA409" i="1"/>
  <c r="AA410" i="1"/>
  <c r="AA411" i="1"/>
  <c r="AA412" i="1"/>
  <c r="AA413" i="1"/>
  <c r="AA414" i="1"/>
  <c r="AA415" i="1"/>
  <c r="AA416" i="1"/>
  <c r="AA417" i="1"/>
  <c r="AA418" i="1"/>
  <c r="AA419" i="1"/>
  <c r="AA420" i="1"/>
  <c r="AA421" i="1"/>
  <c r="AA422" i="1"/>
  <c r="AA423" i="1"/>
  <c r="AA424" i="1"/>
  <c r="AA425" i="1"/>
  <c r="AA426" i="1"/>
  <c r="AA427" i="1"/>
  <c r="AA428" i="1"/>
  <c r="AA429" i="1"/>
  <c r="AA430" i="1"/>
  <c r="AA431" i="1"/>
  <c r="AA432" i="1"/>
  <c r="AA433" i="1"/>
  <c r="AA434" i="1"/>
  <c r="AA435" i="1"/>
  <c r="AA436" i="1"/>
  <c r="AA437" i="1"/>
  <c r="AA438" i="1"/>
  <c r="AA439" i="1"/>
  <c r="AA440" i="1"/>
  <c r="AA441" i="1"/>
  <c r="AA442" i="1"/>
  <c r="AA443" i="1"/>
  <c r="AA444" i="1"/>
  <c r="AA445" i="1"/>
  <c r="AA446" i="1"/>
  <c r="AA447" i="1"/>
  <c r="AA448" i="1"/>
  <c r="AA449" i="1"/>
  <c r="AA450" i="1"/>
  <c r="AA451" i="1"/>
  <c r="AA452" i="1"/>
  <c r="AA453" i="1"/>
  <c r="AA454" i="1"/>
  <c r="AA455" i="1"/>
  <c r="AA456" i="1"/>
  <c r="AA457" i="1"/>
  <c r="AA458" i="1"/>
  <c r="AA459" i="1"/>
  <c r="AA460" i="1"/>
  <c r="AA461" i="1"/>
  <c r="AA462" i="1"/>
  <c r="AA463" i="1"/>
  <c r="AA464" i="1"/>
  <c r="AA465" i="1"/>
  <c r="AA466" i="1"/>
  <c r="AA467" i="1"/>
  <c r="AA468" i="1"/>
  <c r="AA469" i="1"/>
  <c r="AA470" i="1"/>
  <c r="AA471" i="1"/>
  <c r="AA472" i="1"/>
  <c r="AA473" i="1"/>
  <c r="AA474" i="1"/>
  <c r="AA475" i="1"/>
  <c r="AA476" i="1"/>
  <c r="AA477" i="1"/>
  <c r="AA478" i="1"/>
  <c r="AA479" i="1"/>
  <c r="AA480" i="1"/>
  <c r="AA481" i="1"/>
  <c r="AA482" i="1"/>
  <c r="AA483" i="1"/>
  <c r="AA484" i="1"/>
  <c r="AA485" i="1"/>
  <c r="AA486" i="1"/>
  <c r="AA487" i="1"/>
  <c r="AA488" i="1"/>
  <c r="AA489" i="1"/>
  <c r="AA490" i="1"/>
  <c r="AA491" i="1"/>
  <c r="AA492" i="1"/>
  <c r="AA493" i="1"/>
  <c r="AA494" i="1"/>
  <c r="AA495" i="1"/>
  <c r="AA496" i="1"/>
  <c r="AA497" i="1"/>
  <c r="AA498" i="1"/>
  <c r="AA499" i="1"/>
  <c r="AA500" i="1"/>
  <c r="AA501" i="1"/>
  <c r="AA502" i="1"/>
  <c r="AA503" i="1"/>
  <c r="AA504" i="1"/>
  <c r="AA505" i="1"/>
  <c r="AA506" i="1"/>
  <c r="AA507" i="1"/>
  <c r="AA508" i="1"/>
  <c r="AA509" i="1"/>
  <c r="AA510" i="1"/>
  <c r="AA511" i="1"/>
  <c r="AA512" i="1"/>
  <c r="AA513" i="1"/>
  <c r="AA514" i="1"/>
  <c r="AA515" i="1"/>
  <c r="AA516" i="1"/>
  <c r="AA517" i="1"/>
  <c r="AA518" i="1"/>
  <c r="AA519" i="1"/>
  <c r="AA520" i="1"/>
  <c r="AA521" i="1"/>
  <c r="AA522" i="1"/>
  <c r="AA523" i="1"/>
  <c r="AA524" i="1"/>
  <c r="AA525" i="1"/>
  <c r="AA526" i="1"/>
  <c r="AA527" i="1"/>
  <c r="AA528" i="1"/>
  <c r="AA529" i="1"/>
  <c r="AA530" i="1"/>
  <c r="AA531" i="1"/>
  <c r="AA532" i="1"/>
  <c r="AA533" i="1"/>
  <c r="AA534" i="1"/>
  <c r="AA535" i="1"/>
  <c r="AA536" i="1"/>
  <c r="AA537" i="1"/>
  <c r="AA538" i="1"/>
  <c r="AA539" i="1"/>
  <c r="AA540" i="1"/>
  <c r="AA541" i="1"/>
  <c r="AA542" i="1"/>
  <c r="AA543" i="1"/>
  <c r="AA544" i="1"/>
  <c r="AA545" i="1"/>
  <c r="AA546" i="1"/>
  <c r="AA547" i="1"/>
  <c r="AA548" i="1"/>
  <c r="AA549" i="1"/>
  <c r="AA550" i="1"/>
  <c r="AA551" i="1"/>
  <c r="AA552" i="1"/>
  <c r="AA553" i="1"/>
  <c r="AA554" i="1"/>
  <c r="AA555" i="1"/>
  <c r="AA556" i="1"/>
  <c r="AA557" i="1"/>
  <c r="AA558" i="1"/>
  <c r="AA559" i="1"/>
  <c r="AA560" i="1"/>
  <c r="AA561" i="1"/>
  <c r="AA562" i="1"/>
  <c r="AA563" i="1"/>
  <c r="AA564" i="1"/>
  <c r="AA565" i="1"/>
  <c r="AA566" i="1"/>
  <c r="AA567" i="1"/>
  <c r="AA568" i="1"/>
  <c r="AA569" i="1"/>
  <c r="AA570" i="1"/>
  <c r="AA571" i="1"/>
  <c r="AA572" i="1"/>
  <c r="AA573" i="1"/>
  <c r="AA574" i="1"/>
  <c r="AA575" i="1"/>
  <c r="AA576" i="1"/>
  <c r="AA577" i="1"/>
  <c r="AA578" i="1"/>
  <c r="AA579" i="1"/>
  <c r="AA580" i="1"/>
  <c r="AA581" i="1"/>
  <c r="AA582" i="1"/>
  <c r="AA583" i="1"/>
  <c r="AA584" i="1"/>
  <c r="AA585" i="1"/>
  <c r="AA586" i="1"/>
  <c r="AA587" i="1"/>
  <c r="AA588" i="1"/>
  <c r="AA589" i="1"/>
  <c r="AA590" i="1"/>
  <c r="AA591" i="1"/>
  <c r="AA592" i="1"/>
  <c r="AA593" i="1"/>
  <c r="AA594" i="1"/>
  <c r="AA595" i="1"/>
  <c r="AA596" i="1"/>
  <c r="AA597" i="1"/>
  <c r="AA598" i="1"/>
  <c r="AA599" i="1"/>
  <c r="AA600" i="1"/>
  <c r="AA601" i="1"/>
  <c r="AA602" i="1"/>
  <c r="AA603" i="1"/>
  <c r="AA604" i="1"/>
  <c r="AA605" i="1"/>
  <c r="AA606" i="1"/>
  <c r="AA607" i="1"/>
  <c r="AA608" i="1"/>
  <c r="AA609" i="1"/>
  <c r="AA610" i="1"/>
  <c r="AA611" i="1"/>
  <c r="AA612" i="1"/>
  <c r="AA613" i="1"/>
  <c r="AA614" i="1"/>
  <c r="AA615" i="1"/>
  <c r="AA616" i="1"/>
  <c r="AA617" i="1"/>
  <c r="AA618" i="1"/>
  <c r="AA619" i="1"/>
  <c r="AA620" i="1"/>
  <c r="AA621" i="1"/>
  <c r="AA622" i="1"/>
  <c r="AA623" i="1"/>
  <c r="AA624" i="1"/>
  <c r="AA625" i="1"/>
  <c r="AA626" i="1"/>
  <c r="AA627" i="1"/>
  <c r="AA628" i="1"/>
  <c r="AA629" i="1"/>
  <c r="AA630" i="1"/>
  <c r="AA631" i="1"/>
  <c r="AA632" i="1"/>
  <c r="AA633" i="1"/>
  <c r="AA634" i="1"/>
  <c r="AA635" i="1"/>
  <c r="AA636" i="1"/>
  <c r="AA637" i="1"/>
  <c r="AA638" i="1"/>
  <c r="AA639" i="1"/>
  <c r="AA640" i="1"/>
  <c r="AA641" i="1"/>
  <c r="AA642" i="1"/>
  <c r="AA643" i="1"/>
  <c r="AA644" i="1"/>
  <c r="AA645" i="1"/>
  <c r="AA646" i="1"/>
  <c r="AA647" i="1"/>
  <c r="AA648" i="1"/>
  <c r="AA649" i="1"/>
  <c r="AA650" i="1"/>
  <c r="AA651" i="1"/>
  <c r="AA652" i="1"/>
  <c r="AA653" i="1"/>
  <c r="AA654" i="1"/>
  <c r="AA655" i="1"/>
  <c r="AA656" i="1"/>
  <c r="AA657" i="1"/>
  <c r="AA658" i="1"/>
  <c r="AA659" i="1"/>
  <c r="AA660" i="1"/>
  <c r="AA661" i="1"/>
  <c r="AA662" i="1"/>
  <c r="AA663" i="1"/>
  <c r="AA664" i="1"/>
  <c r="AA665" i="1"/>
  <c r="AA666" i="1"/>
  <c r="AA667" i="1"/>
  <c r="AA668" i="1"/>
  <c r="AA669" i="1"/>
  <c r="AA670" i="1"/>
  <c r="AA671" i="1"/>
  <c r="AA672" i="1"/>
  <c r="AA673" i="1"/>
  <c r="AA674" i="1"/>
  <c r="AA675" i="1"/>
  <c r="AA676" i="1"/>
  <c r="AA677" i="1"/>
  <c r="AA678" i="1"/>
  <c r="AA679" i="1"/>
  <c r="AA680" i="1"/>
  <c r="AA681" i="1"/>
  <c r="AA682" i="1"/>
  <c r="AA683" i="1"/>
  <c r="AA684" i="1"/>
  <c r="AA685" i="1"/>
  <c r="AA686" i="1"/>
  <c r="AA687" i="1"/>
  <c r="AA688" i="1"/>
  <c r="AA689" i="1"/>
  <c r="AA690" i="1"/>
  <c r="AA691" i="1"/>
  <c r="AA692" i="1"/>
  <c r="AA693" i="1"/>
  <c r="AA694" i="1"/>
  <c r="AA695" i="1"/>
  <c r="AA696" i="1"/>
  <c r="AA697" i="1"/>
  <c r="AA698" i="1"/>
  <c r="AA699" i="1"/>
  <c r="AA700" i="1"/>
  <c r="AA701" i="1"/>
  <c r="AA702" i="1"/>
  <c r="AA703" i="1"/>
  <c r="AA704" i="1"/>
  <c r="AA705" i="1"/>
  <c r="AA706" i="1"/>
  <c r="AA707" i="1"/>
  <c r="AA708" i="1"/>
  <c r="AA709" i="1"/>
  <c r="AA710" i="1"/>
  <c r="AA711" i="1"/>
  <c r="AA712" i="1"/>
  <c r="AA713" i="1"/>
  <c r="AA714" i="1"/>
  <c r="AA715" i="1"/>
  <c r="AA716" i="1"/>
  <c r="AA717" i="1"/>
  <c r="AA718" i="1"/>
  <c r="AA719" i="1"/>
  <c r="AA720" i="1"/>
  <c r="AA721" i="1"/>
  <c r="AA722" i="1"/>
  <c r="AA723" i="1"/>
  <c r="AA724" i="1"/>
  <c r="AA725" i="1"/>
  <c r="AA726" i="1"/>
  <c r="AA727" i="1"/>
  <c r="AA728" i="1"/>
  <c r="AA729" i="1"/>
  <c r="AA730" i="1"/>
  <c r="AA731" i="1"/>
  <c r="AA732" i="1"/>
  <c r="AA733" i="1"/>
  <c r="AA734" i="1"/>
  <c r="AA735" i="1"/>
  <c r="AA736" i="1"/>
  <c r="AA737" i="1"/>
  <c r="AA738" i="1"/>
  <c r="AA739" i="1"/>
  <c r="AA740" i="1"/>
  <c r="AA741" i="1"/>
  <c r="AA742" i="1"/>
  <c r="AA743" i="1"/>
  <c r="AA744" i="1"/>
  <c r="AA745" i="1"/>
  <c r="AA746" i="1"/>
  <c r="AA747" i="1"/>
  <c r="AA748" i="1"/>
  <c r="AA749" i="1"/>
  <c r="AA750" i="1"/>
  <c r="AA751" i="1"/>
  <c r="AA752" i="1"/>
  <c r="AA753" i="1"/>
  <c r="AA754" i="1"/>
  <c r="AA755" i="1"/>
  <c r="AA756" i="1"/>
  <c r="AA757" i="1"/>
  <c r="AA758" i="1"/>
  <c r="AA759" i="1"/>
  <c r="AA760" i="1"/>
  <c r="AA761" i="1"/>
  <c r="AA762" i="1"/>
  <c r="AA763" i="1"/>
  <c r="AA764" i="1"/>
  <c r="AA765" i="1"/>
  <c r="AA766" i="1"/>
  <c r="AA767" i="1"/>
  <c r="AA768" i="1"/>
  <c r="AA769" i="1"/>
  <c r="AA770" i="1"/>
  <c r="AA771" i="1"/>
  <c r="AA772" i="1"/>
  <c r="AA773" i="1"/>
  <c r="AA774" i="1"/>
  <c r="AA775" i="1"/>
  <c r="AA776" i="1"/>
  <c r="AA777" i="1"/>
  <c r="AA778" i="1"/>
  <c r="AA779" i="1"/>
  <c r="G67" i="4" l="1"/>
  <c r="G2" i="4"/>
  <c r="G4" i="4"/>
  <c r="G6" i="4"/>
  <c r="G3" i="4"/>
  <c r="G5" i="4"/>
  <c r="H1" i="4"/>
  <c r="I1" i="4" l="1"/>
  <c r="H5" i="4"/>
  <c r="H2" i="4"/>
  <c r="H4" i="4"/>
  <c r="H6" i="4"/>
  <c r="H3" i="4"/>
  <c r="H67" i="4"/>
  <c r="X455" i="1"/>
  <c r="X456" i="1"/>
  <c r="X457" i="1"/>
  <c r="X458" i="1"/>
  <c r="X459" i="1"/>
  <c r="X460" i="1"/>
  <c r="X461" i="1"/>
  <c r="X462" i="1"/>
  <c r="X463" i="1"/>
  <c r="X464" i="1"/>
  <c r="X465" i="1"/>
  <c r="X466" i="1"/>
  <c r="X467" i="1"/>
  <c r="X468" i="1"/>
  <c r="X469" i="1"/>
  <c r="X470" i="1"/>
  <c r="X471" i="1"/>
  <c r="X472" i="1"/>
  <c r="X473" i="1"/>
  <c r="X474" i="1"/>
  <c r="X475" i="1"/>
  <c r="X476" i="1"/>
  <c r="X477" i="1"/>
  <c r="X478" i="1"/>
  <c r="X479" i="1"/>
  <c r="X480" i="1"/>
  <c r="X481" i="1"/>
  <c r="X482" i="1"/>
  <c r="X483" i="1"/>
  <c r="X484" i="1"/>
  <c r="X485" i="1"/>
  <c r="X486" i="1"/>
  <c r="X487" i="1"/>
  <c r="X488" i="1"/>
  <c r="X489" i="1"/>
  <c r="X490" i="1"/>
  <c r="X491" i="1"/>
  <c r="X492" i="1"/>
  <c r="X493" i="1"/>
  <c r="X494" i="1"/>
  <c r="X495" i="1"/>
  <c r="X496" i="1"/>
  <c r="X497" i="1"/>
  <c r="X498" i="1"/>
  <c r="X499" i="1"/>
  <c r="X500" i="1"/>
  <c r="X501" i="1"/>
  <c r="X502" i="1"/>
  <c r="X503" i="1"/>
  <c r="X504" i="1"/>
  <c r="X505" i="1"/>
  <c r="X506" i="1"/>
  <c r="X507" i="1"/>
  <c r="X508" i="1"/>
  <c r="X509" i="1"/>
  <c r="X510" i="1"/>
  <c r="X511" i="1"/>
  <c r="X512" i="1"/>
  <c r="X513" i="1"/>
  <c r="X514" i="1"/>
  <c r="X515" i="1"/>
  <c r="X516" i="1"/>
  <c r="X517" i="1"/>
  <c r="X518" i="1"/>
  <c r="X519" i="1"/>
  <c r="X520" i="1"/>
  <c r="X521" i="1"/>
  <c r="X522" i="1"/>
  <c r="X523" i="1"/>
  <c r="X524" i="1"/>
  <c r="X525" i="1"/>
  <c r="X526" i="1"/>
  <c r="X527" i="1"/>
  <c r="X528" i="1"/>
  <c r="X529" i="1"/>
  <c r="X530" i="1"/>
  <c r="X531" i="1"/>
  <c r="X532" i="1"/>
  <c r="X533" i="1"/>
  <c r="X534" i="1"/>
  <c r="X535" i="1"/>
  <c r="X536" i="1"/>
  <c r="X537" i="1"/>
  <c r="X538" i="1"/>
  <c r="X539" i="1"/>
  <c r="X540" i="1"/>
  <c r="X541" i="1"/>
  <c r="X542" i="1"/>
  <c r="X543" i="1"/>
  <c r="X544" i="1"/>
  <c r="X545" i="1"/>
  <c r="X546" i="1"/>
  <c r="X547" i="1"/>
  <c r="X548" i="1"/>
  <c r="X549" i="1"/>
  <c r="X550" i="1"/>
  <c r="X551" i="1"/>
  <c r="X552" i="1"/>
  <c r="X553" i="1"/>
  <c r="X554" i="1"/>
  <c r="X555" i="1"/>
  <c r="X556" i="1"/>
  <c r="X557" i="1"/>
  <c r="X558" i="1"/>
  <c r="X559" i="1"/>
  <c r="X560" i="1"/>
  <c r="X561" i="1"/>
  <c r="X562" i="1"/>
  <c r="X563" i="1"/>
  <c r="X564" i="1"/>
  <c r="X565" i="1"/>
  <c r="X566" i="1"/>
  <c r="X567" i="1"/>
  <c r="X568" i="1"/>
  <c r="X569" i="1"/>
  <c r="X570" i="1"/>
  <c r="X571" i="1"/>
  <c r="X572" i="1"/>
  <c r="X573" i="1"/>
  <c r="X574" i="1"/>
  <c r="X575" i="1"/>
  <c r="X576" i="1"/>
  <c r="X577" i="1"/>
  <c r="X578" i="1"/>
  <c r="X579" i="1"/>
  <c r="X580" i="1"/>
  <c r="X581" i="1"/>
  <c r="X582" i="1"/>
  <c r="X583" i="1"/>
  <c r="X584" i="1"/>
  <c r="X585" i="1"/>
  <c r="X586" i="1"/>
  <c r="X587" i="1"/>
  <c r="X588" i="1"/>
  <c r="X589" i="1"/>
  <c r="X590" i="1"/>
  <c r="X591" i="1"/>
  <c r="X592" i="1"/>
  <c r="X593" i="1"/>
  <c r="X594" i="1"/>
  <c r="X595" i="1"/>
  <c r="X596" i="1"/>
  <c r="X597" i="1"/>
  <c r="X598" i="1"/>
  <c r="X599" i="1"/>
  <c r="X600" i="1"/>
  <c r="X601" i="1"/>
  <c r="X602" i="1"/>
  <c r="X603" i="1"/>
  <c r="X604" i="1"/>
  <c r="X605" i="1"/>
  <c r="X606" i="1"/>
  <c r="X607" i="1"/>
  <c r="X608" i="1"/>
  <c r="X609" i="1"/>
  <c r="X610" i="1"/>
  <c r="X611" i="1"/>
  <c r="X612" i="1"/>
  <c r="X613" i="1"/>
  <c r="X614" i="1"/>
  <c r="X615" i="1"/>
  <c r="X616" i="1"/>
  <c r="X617" i="1"/>
  <c r="X618" i="1"/>
  <c r="X619" i="1"/>
  <c r="X620" i="1"/>
  <c r="X621" i="1"/>
  <c r="X622" i="1"/>
  <c r="X623" i="1"/>
  <c r="X624" i="1"/>
  <c r="X625" i="1"/>
  <c r="X626" i="1"/>
  <c r="X627" i="1"/>
  <c r="X628" i="1"/>
  <c r="X629" i="1"/>
  <c r="X630" i="1"/>
  <c r="X631" i="1"/>
  <c r="X632" i="1"/>
  <c r="X633" i="1"/>
  <c r="X634" i="1"/>
  <c r="X635" i="1"/>
  <c r="X636" i="1"/>
  <c r="X637" i="1"/>
  <c r="X638" i="1"/>
  <c r="X639" i="1"/>
  <c r="X640" i="1"/>
  <c r="X641" i="1"/>
  <c r="X642" i="1"/>
  <c r="X643" i="1"/>
  <c r="X644" i="1"/>
  <c r="X645" i="1"/>
  <c r="X646" i="1"/>
  <c r="X647" i="1"/>
  <c r="X648" i="1"/>
  <c r="X649" i="1"/>
  <c r="X650" i="1"/>
  <c r="X651" i="1"/>
  <c r="X652" i="1"/>
  <c r="X653" i="1"/>
  <c r="X654" i="1"/>
  <c r="X655" i="1"/>
  <c r="X656" i="1"/>
  <c r="X657" i="1"/>
  <c r="X658" i="1"/>
  <c r="X659" i="1"/>
  <c r="X660" i="1"/>
  <c r="X661" i="1"/>
  <c r="X662" i="1"/>
  <c r="X663" i="1"/>
  <c r="X664" i="1"/>
  <c r="X665" i="1"/>
  <c r="X666" i="1"/>
  <c r="X667" i="1"/>
  <c r="X668" i="1"/>
  <c r="X669" i="1"/>
  <c r="X670" i="1"/>
  <c r="X671" i="1"/>
  <c r="X672" i="1"/>
  <c r="X673" i="1"/>
  <c r="X674" i="1"/>
  <c r="X675" i="1"/>
  <c r="X676" i="1"/>
  <c r="X677" i="1"/>
  <c r="X678" i="1"/>
  <c r="X679" i="1"/>
  <c r="X680" i="1"/>
  <c r="X681" i="1"/>
  <c r="X682" i="1"/>
  <c r="X683" i="1"/>
  <c r="X684" i="1"/>
  <c r="X685" i="1"/>
  <c r="X686" i="1"/>
  <c r="X687" i="1"/>
  <c r="X688" i="1"/>
  <c r="X689" i="1"/>
  <c r="X690" i="1"/>
  <c r="X691" i="1"/>
  <c r="X692" i="1"/>
  <c r="X693" i="1"/>
  <c r="X694" i="1"/>
  <c r="X695" i="1"/>
  <c r="X696" i="1"/>
  <c r="X697" i="1"/>
  <c r="X698" i="1"/>
  <c r="X699" i="1"/>
  <c r="X700" i="1"/>
  <c r="X701" i="1"/>
  <c r="X702" i="1"/>
  <c r="X703" i="1"/>
  <c r="X704" i="1"/>
  <c r="X705" i="1"/>
  <c r="X706" i="1"/>
  <c r="X707" i="1"/>
  <c r="X708" i="1"/>
  <c r="X709" i="1"/>
  <c r="X710" i="1"/>
  <c r="X711" i="1"/>
  <c r="X712" i="1"/>
  <c r="X713" i="1"/>
  <c r="X714" i="1"/>
  <c r="X715" i="1"/>
  <c r="X716" i="1"/>
  <c r="X717" i="1"/>
  <c r="X718" i="1"/>
  <c r="X719" i="1"/>
  <c r="X720" i="1"/>
  <c r="X721" i="1"/>
  <c r="X722" i="1"/>
  <c r="X723" i="1"/>
  <c r="X724" i="1"/>
  <c r="X725" i="1"/>
  <c r="X726" i="1"/>
  <c r="X727" i="1"/>
  <c r="X728" i="1"/>
  <c r="X729" i="1"/>
  <c r="X730" i="1"/>
  <c r="X731" i="1"/>
  <c r="X732" i="1"/>
  <c r="X733" i="1"/>
  <c r="X734" i="1"/>
  <c r="X735" i="1"/>
  <c r="X736" i="1"/>
  <c r="X737" i="1"/>
  <c r="X738" i="1"/>
  <c r="X739" i="1"/>
  <c r="X740" i="1"/>
  <c r="X741" i="1"/>
  <c r="X742" i="1"/>
  <c r="X743" i="1"/>
  <c r="X744" i="1"/>
  <c r="X745" i="1"/>
  <c r="X746" i="1"/>
  <c r="X747" i="1"/>
  <c r="X748" i="1"/>
  <c r="X749" i="1"/>
  <c r="X750" i="1"/>
  <c r="X751" i="1"/>
  <c r="X752" i="1"/>
  <c r="X753" i="1"/>
  <c r="X754" i="1"/>
  <c r="X755" i="1"/>
  <c r="X756" i="1"/>
  <c r="X757" i="1"/>
  <c r="X758" i="1"/>
  <c r="X759" i="1"/>
  <c r="X760" i="1"/>
  <c r="X761" i="1"/>
  <c r="X762" i="1"/>
  <c r="X763" i="1"/>
  <c r="X764" i="1"/>
  <c r="X765" i="1"/>
  <c r="X766" i="1"/>
  <c r="X767" i="1"/>
  <c r="X768" i="1"/>
  <c r="X769" i="1"/>
  <c r="X770" i="1"/>
  <c r="X771" i="1"/>
  <c r="X772" i="1"/>
  <c r="X773" i="1"/>
  <c r="X774" i="1"/>
  <c r="X775" i="1"/>
  <c r="X776" i="1"/>
  <c r="X777" i="1"/>
  <c r="X778" i="1"/>
  <c r="X779" i="1"/>
  <c r="L672" i="1"/>
  <c r="N672" i="1"/>
  <c r="L673" i="1"/>
  <c r="N673" i="1"/>
  <c r="L674" i="1"/>
  <c r="N674" i="1"/>
  <c r="L675" i="1"/>
  <c r="N675" i="1"/>
  <c r="L676" i="1"/>
  <c r="N676" i="1"/>
  <c r="L677" i="1"/>
  <c r="N677" i="1"/>
  <c r="L678" i="1"/>
  <c r="N678" i="1"/>
  <c r="L679" i="1"/>
  <c r="N679" i="1"/>
  <c r="L680" i="1"/>
  <c r="N680" i="1"/>
  <c r="L681" i="1"/>
  <c r="N681" i="1"/>
  <c r="L682" i="1"/>
  <c r="N682" i="1"/>
  <c r="L683" i="1"/>
  <c r="N683" i="1"/>
  <c r="L684" i="1"/>
  <c r="N684" i="1"/>
  <c r="L685" i="1"/>
  <c r="N685" i="1"/>
  <c r="L686" i="1"/>
  <c r="N686" i="1"/>
  <c r="L687" i="1"/>
  <c r="N687" i="1"/>
  <c r="L644" i="1"/>
  <c r="N644" i="1"/>
  <c r="L645" i="1"/>
  <c r="N645" i="1"/>
  <c r="L646" i="1"/>
  <c r="N646" i="1"/>
  <c r="L647" i="1"/>
  <c r="N647" i="1"/>
  <c r="L648" i="1"/>
  <c r="N648" i="1"/>
  <c r="L649" i="1"/>
  <c r="N649" i="1"/>
  <c r="L650" i="1"/>
  <c r="N650" i="1"/>
  <c r="L651" i="1"/>
  <c r="N651" i="1"/>
  <c r="L652" i="1"/>
  <c r="N652" i="1"/>
  <c r="L653" i="1"/>
  <c r="N653" i="1"/>
  <c r="L654" i="1"/>
  <c r="N654" i="1"/>
  <c r="L655" i="1"/>
  <c r="N655" i="1"/>
  <c r="L656" i="1"/>
  <c r="N656" i="1"/>
  <c r="L657" i="1"/>
  <c r="N657" i="1"/>
  <c r="L658" i="1"/>
  <c r="N658" i="1"/>
  <c r="L659" i="1"/>
  <c r="N659" i="1"/>
  <c r="L660" i="1"/>
  <c r="N660" i="1"/>
  <c r="L661" i="1"/>
  <c r="N661" i="1"/>
  <c r="L662" i="1"/>
  <c r="N662" i="1"/>
  <c r="L663" i="1"/>
  <c r="N663" i="1"/>
  <c r="L664" i="1"/>
  <c r="N664" i="1"/>
  <c r="L665" i="1"/>
  <c r="N665" i="1"/>
  <c r="L666" i="1"/>
  <c r="N666" i="1"/>
  <c r="L667" i="1"/>
  <c r="N667" i="1"/>
  <c r="L668" i="1"/>
  <c r="N668" i="1"/>
  <c r="L669" i="1"/>
  <c r="N669" i="1"/>
  <c r="L670" i="1"/>
  <c r="N670" i="1"/>
  <c r="L671" i="1"/>
  <c r="N671" i="1"/>
  <c r="N641" i="1"/>
  <c r="N642" i="1"/>
  <c r="N643" i="1"/>
  <c r="L598" i="1"/>
  <c r="N598" i="1"/>
  <c r="L599" i="1"/>
  <c r="N599" i="1"/>
  <c r="L600" i="1"/>
  <c r="N600" i="1"/>
  <c r="L601" i="1"/>
  <c r="N601" i="1"/>
  <c r="L602" i="1"/>
  <c r="N602" i="1"/>
  <c r="L603" i="1"/>
  <c r="N603" i="1"/>
  <c r="L604" i="1"/>
  <c r="N604" i="1"/>
  <c r="L605" i="1"/>
  <c r="N605" i="1"/>
  <c r="L606" i="1"/>
  <c r="N606" i="1"/>
  <c r="L607" i="1"/>
  <c r="N607" i="1"/>
  <c r="L608" i="1"/>
  <c r="N608" i="1"/>
  <c r="L609" i="1"/>
  <c r="N609" i="1"/>
  <c r="L610" i="1"/>
  <c r="N610" i="1"/>
  <c r="L611" i="1"/>
  <c r="N611" i="1"/>
  <c r="L612" i="1"/>
  <c r="N612" i="1"/>
  <c r="L613" i="1"/>
  <c r="N613" i="1"/>
  <c r="L614" i="1"/>
  <c r="N614" i="1"/>
  <c r="L615" i="1"/>
  <c r="N615" i="1"/>
  <c r="L616" i="1"/>
  <c r="N616" i="1"/>
  <c r="L617" i="1"/>
  <c r="N617" i="1"/>
  <c r="L618" i="1"/>
  <c r="N618" i="1"/>
  <c r="L619" i="1"/>
  <c r="N619" i="1"/>
  <c r="L620" i="1"/>
  <c r="N620" i="1"/>
  <c r="L621" i="1"/>
  <c r="N621" i="1"/>
  <c r="L622" i="1"/>
  <c r="N622" i="1"/>
  <c r="L623" i="1"/>
  <c r="N623" i="1"/>
  <c r="L624" i="1"/>
  <c r="N624" i="1"/>
  <c r="L625" i="1"/>
  <c r="N625" i="1"/>
  <c r="L626" i="1"/>
  <c r="N626" i="1"/>
  <c r="L627" i="1"/>
  <c r="N627" i="1"/>
  <c r="L628" i="1"/>
  <c r="N628" i="1"/>
  <c r="L629" i="1"/>
  <c r="N629" i="1"/>
  <c r="L630" i="1"/>
  <c r="N630" i="1"/>
  <c r="L631" i="1"/>
  <c r="N631" i="1"/>
  <c r="L632" i="1"/>
  <c r="N632" i="1"/>
  <c r="L633" i="1"/>
  <c r="N633" i="1"/>
  <c r="L634" i="1"/>
  <c r="N634" i="1"/>
  <c r="L635" i="1"/>
  <c r="N635" i="1"/>
  <c r="L636" i="1"/>
  <c r="N636" i="1"/>
  <c r="L637" i="1"/>
  <c r="N637" i="1"/>
  <c r="L638" i="1"/>
  <c r="N638" i="1"/>
  <c r="L639" i="1"/>
  <c r="N639" i="1"/>
  <c r="L640" i="1"/>
  <c r="N640" i="1"/>
  <c r="L641" i="1"/>
  <c r="L642" i="1"/>
  <c r="L643" i="1"/>
  <c r="L594" i="1"/>
  <c r="N594" i="1"/>
  <c r="L595" i="1"/>
  <c r="N595" i="1"/>
  <c r="L596" i="1"/>
  <c r="N596" i="1"/>
  <c r="L597" i="1"/>
  <c r="N597" i="1"/>
  <c r="L577" i="1"/>
  <c r="L578" i="1"/>
  <c r="L542" i="1"/>
  <c r="N542" i="1"/>
  <c r="L543" i="1"/>
  <c r="N543" i="1"/>
  <c r="L544" i="1"/>
  <c r="N544" i="1"/>
  <c r="L545" i="1"/>
  <c r="N545" i="1"/>
  <c r="L546" i="1"/>
  <c r="N546" i="1"/>
  <c r="L547" i="1"/>
  <c r="N547" i="1"/>
  <c r="L548" i="1"/>
  <c r="N548" i="1"/>
  <c r="L549" i="1"/>
  <c r="N549" i="1"/>
  <c r="L550" i="1"/>
  <c r="N550" i="1"/>
  <c r="L551" i="1"/>
  <c r="N551" i="1"/>
  <c r="L552" i="1"/>
  <c r="N552" i="1"/>
  <c r="L553" i="1"/>
  <c r="N553" i="1"/>
  <c r="L554" i="1"/>
  <c r="N554" i="1"/>
  <c r="L555" i="1"/>
  <c r="N555" i="1"/>
  <c r="L556" i="1"/>
  <c r="N556" i="1"/>
  <c r="L557" i="1"/>
  <c r="N557" i="1"/>
  <c r="L558" i="1"/>
  <c r="N558" i="1"/>
  <c r="L559" i="1"/>
  <c r="N559" i="1"/>
  <c r="L560" i="1"/>
  <c r="N560" i="1"/>
  <c r="L561" i="1"/>
  <c r="N561" i="1"/>
  <c r="L562" i="1"/>
  <c r="N562" i="1"/>
  <c r="L563" i="1"/>
  <c r="N563" i="1"/>
  <c r="L564" i="1"/>
  <c r="N564" i="1"/>
  <c r="L565" i="1"/>
  <c r="N565" i="1"/>
  <c r="L566" i="1"/>
  <c r="N566" i="1"/>
  <c r="L567" i="1"/>
  <c r="N567" i="1"/>
  <c r="L568" i="1"/>
  <c r="N568" i="1"/>
  <c r="L569" i="1"/>
  <c r="N569" i="1"/>
  <c r="L570" i="1"/>
  <c r="N570" i="1"/>
  <c r="L571" i="1"/>
  <c r="N571" i="1"/>
  <c r="L572" i="1"/>
  <c r="N572" i="1"/>
  <c r="L573" i="1"/>
  <c r="N573" i="1"/>
  <c r="L574" i="1"/>
  <c r="N574" i="1"/>
  <c r="L575" i="1"/>
  <c r="N575" i="1"/>
  <c r="L576" i="1"/>
  <c r="N576" i="1"/>
  <c r="N578" i="1"/>
  <c r="L579" i="1"/>
  <c r="N579" i="1"/>
  <c r="L580" i="1"/>
  <c r="N580" i="1"/>
  <c r="L581" i="1"/>
  <c r="N581" i="1"/>
  <c r="L582" i="1"/>
  <c r="N582" i="1"/>
  <c r="L583" i="1"/>
  <c r="N583" i="1"/>
  <c r="L584" i="1"/>
  <c r="N584" i="1"/>
  <c r="L585" i="1"/>
  <c r="N585" i="1"/>
  <c r="L586" i="1"/>
  <c r="N586" i="1"/>
  <c r="L587" i="1"/>
  <c r="N587" i="1"/>
  <c r="L588" i="1"/>
  <c r="N588" i="1"/>
  <c r="L589" i="1"/>
  <c r="N589" i="1"/>
  <c r="L590" i="1"/>
  <c r="N590" i="1"/>
  <c r="L591" i="1"/>
  <c r="N591" i="1"/>
  <c r="L592" i="1"/>
  <c r="N592" i="1"/>
  <c r="L593" i="1"/>
  <c r="N593" i="1"/>
  <c r="L455" i="1"/>
  <c r="N455" i="1"/>
  <c r="L456" i="1"/>
  <c r="N456" i="1"/>
  <c r="L457" i="1"/>
  <c r="N457" i="1"/>
  <c r="L458" i="1"/>
  <c r="N458" i="1"/>
  <c r="L459" i="1"/>
  <c r="N459" i="1"/>
  <c r="L460" i="1"/>
  <c r="N460" i="1"/>
  <c r="L461" i="1"/>
  <c r="N461" i="1"/>
  <c r="L462" i="1"/>
  <c r="N462" i="1"/>
  <c r="L463" i="1"/>
  <c r="N463" i="1"/>
  <c r="L464" i="1"/>
  <c r="N464" i="1"/>
  <c r="L465" i="1"/>
  <c r="N465" i="1"/>
  <c r="L466" i="1"/>
  <c r="N466" i="1"/>
  <c r="L467" i="1"/>
  <c r="N467" i="1"/>
  <c r="L468" i="1"/>
  <c r="N468" i="1"/>
  <c r="L469" i="1"/>
  <c r="N469" i="1"/>
  <c r="L470" i="1"/>
  <c r="N470" i="1"/>
  <c r="L471" i="1"/>
  <c r="N471" i="1"/>
  <c r="L472" i="1"/>
  <c r="N472" i="1"/>
  <c r="L473" i="1"/>
  <c r="N473" i="1"/>
  <c r="L474" i="1"/>
  <c r="N474" i="1"/>
  <c r="L475" i="1"/>
  <c r="N475" i="1"/>
  <c r="L476" i="1"/>
  <c r="N476" i="1"/>
  <c r="L477" i="1"/>
  <c r="N477" i="1"/>
  <c r="L478" i="1"/>
  <c r="N478" i="1"/>
  <c r="L479" i="1"/>
  <c r="N479" i="1"/>
  <c r="L480" i="1"/>
  <c r="N480" i="1"/>
  <c r="L481" i="1"/>
  <c r="N481" i="1"/>
  <c r="L482" i="1"/>
  <c r="N482" i="1"/>
  <c r="L483" i="1"/>
  <c r="N483" i="1"/>
  <c r="L484" i="1"/>
  <c r="N484" i="1"/>
  <c r="L485" i="1"/>
  <c r="N485" i="1"/>
  <c r="L486" i="1"/>
  <c r="N486" i="1"/>
  <c r="L487" i="1"/>
  <c r="N487" i="1"/>
  <c r="L488" i="1"/>
  <c r="N488" i="1"/>
  <c r="L489" i="1"/>
  <c r="N489" i="1"/>
  <c r="L490" i="1"/>
  <c r="N490" i="1"/>
  <c r="L491" i="1"/>
  <c r="N491" i="1"/>
  <c r="L492" i="1"/>
  <c r="N492" i="1"/>
  <c r="L493" i="1"/>
  <c r="N493" i="1"/>
  <c r="L494" i="1"/>
  <c r="N494" i="1"/>
  <c r="L495" i="1"/>
  <c r="N495" i="1"/>
  <c r="L496" i="1"/>
  <c r="N496" i="1"/>
  <c r="L497" i="1"/>
  <c r="N497" i="1"/>
  <c r="L498" i="1"/>
  <c r="N498" i="1"/>
  <c r="L499" i="1"/>
  <c r="N499" i="1"/>
  <c r="L500" i="1"/>
  <c r="N500" i="1"/>
  <c r="L501" i="1"/>
  <c r="N501" i="1"/>
  <c r="L502" i="1"/>
  <c r="N502" i="1"/>
  <c r="L503" i="1"/>
  <c r="N503" i="1"/>
  <c r="L504" i="1"/>
  <c r="N504" i="1"/>
  <c r="L505" i="1"/>
  <c r="N505" i="1"/>
  <c r="L506" i="1"/>
  <c r="N506" i="1"/>
  <c r="L507" i="1"/>
  <c r="N507" i="1"/>
  <c r="L508" i="1"/>
  <c r="N508" i="1"/>
  <c r="L509" i="1"/>
  <c r="N509" i="1"/>
  <c r="L510" i="1"/>
  <c r="N510" i="1"/>
  <c r="L511" i="1"/>
  <c r="N511" i="1"/>
  <c r="L512" i="1"/>
  <c r="N512" i="1"/>
  <c r="L513" i="1"/>
  <c r="N513" i="1"/>
  <c r="L514" i="1"/>
  <c r="N514" i="1"/>
  <c r="L515" i="1"/>
  <c r="N515" i="1"/>
  <c r="L516" i="1"/>
  <c r="N516" i="1"/>
  <c r="L517" i="1"/>
  <c r="N517" i="1"/>
  <c r="L518" i="1"/>
  <c r="N518" i="1"/>
  <c r="L519" i="1"/>
  <c r="N519" i="1"/>
  <c r="L520" i="1"/>
  <c r="N520" i="1"/>
  <c r="L521" i="1"/>
  <c r="N521" i="1"/>
  <c r="L522" i="1"/>
  <c r="N522" i="1"/>
  <c r="L523" i="1"/>
  <c r="N523" i="1"/>
  <c r="L524" i="1"/>
  <c r="N524" i="1"/>
  <c r="L525" i="1"/>
  <c r="N525" i="1"/>
  <c r="L526" i="1"/>
  <c r="N526" i="1"/>
  <c r="L527" i="1"/>
  <c r="N527" i="1"/>
  <c r="L528" i="1"/>
  <c r="N528" i="1"/>
  <c r="L529" i="1"/>
  <c r="N529" i="1"/>
  <c r="L530" i="1"/>
  <c r="N530" i="1"/>
  <c r="L531" i="1"/>
  <c r="N531" i="1"/>
  <c r="L532" i="1"/>
  <c r="N532" i="1"/>
  <c r="L533" i="1"/>
  <c r="N533" i="1"/>
  <c r="L534" i="1"/>
  <c r="N534" i="1"/>
  <c r="L535" i="1"/>
  <c r="N535" i="1"/>
  <c r="L536" i="1"/>
  <c r="N536" i="1"/>
  <c r="L537" i="1"/>
  <c r="N537" i="1"/>
  <c r="L538" i="1"/>
  <c r="N538" i="1"/>
  <c r="L539" i="1"/>
  <c r="N539" i="1"/>
  <c r="L540" i="1"/>
  <c r="N540" i="1"/>
  <c r="L541" i="1"/>
  <c r="N541" i="1"/>
  <c r="X2" i="1"/>
  <c r="X3" i="1"/>
  <c r="X4" i="1"/>
  <c r="X5" i="1"/>
  <c r="X6" i="1"/>
  <c r="X7" i="1"/>
  <c r="X8" i="1"/>
  <c r="X9" i="1"/>
  <c r="X10" i="1"/>
  <c r="X11" i="1"/>
  <c r="X12" i="1"/>
  <c r="X13" i="1"/>
  <c r="X14" i="1"/>
  <c r="X15" i="1"/>
  <c r="X16" i="1"/>
  <c r="X17" i="1"/>
  <c r="X18" i="1"/>
  <c r="X19" i="1"/>
  <c r="X20" i="1"/>
  <c r="X21" i="1"/>
  <c r="X22" i="1"/>
  <c r="X23" i="1"/>
  <c r="X24" i="1"/>
  <c r="X25" i="1"/>
  <c r="X26" i="1"/>
  <c r="X27" i="1"/>
  <c r="X28" i="1"/>
  <c r="X29" i="1"/>
  <c r="X30" i="1"/>
  <c r="X31" i="1"/>
  <c r="X32" i="1"/>
  <c r="X33" i="1"/>
  <c r="X34" i="1"/>
  <c r="X35" i="1"/>
  <c r="X36" i="1"/>
  <c r="X37" i="1"/>
  <c r="X38" i="1"/>
  <c r="X39" i="1"/>
  <c r="X40" i="1"/>
  <c r="X41" i="1"/>
  <c r="X42" i="1"/>
  <c r="X43" i="1"/>
  <c r="X44" i="1"/>
  <c r="X45" i="1"/>
  <c r="X46" i="1"/>
  <c r="X47" i="1"/>
  <c r="X48" i="1"/>
  <c r="X49" i="1"/>
  <c r="X50" i="1"/>
  <c r="X51" i="1"/>
  <c r="X52" i="1"/>
  <c r="X53" i="1"/>
  <c r="X54" i="1"/>
  <c r="X55" i="1"/>
  <c r="X56" i="1"/>
  <c r="X57" i="1"/>
  <c r="X58" i="1"/>
  <c r="X59" i="1"/>
  <c r="X60" i="1"/>
  <c r="X61" i="1"/>
  <c r="X62" i="1"/>
  <c r="X63" i="1"/>
  <c r="X64" i="1"/>
  <c r="X65" i="1"/>
  <c r="X66" i="1"/>
  <c r="X67" i="1"/>
  <c r="X68" i="1"/>
  <c r="X69" i="1"/>
  <c r="X70" i="1"/>
  <c r="X71" i="1"/>
  <c r="X72" i="1"/>
  <c r="X73" i="1"/>
  <c r="X74" i="1"/>
  <c r="X75" i="1"/>
  <c r="X76" i="1"/>
  <c r="X77" i="1"/>
  <c r="X78" i="1"/>
  <c r="X79" i="1"/>
  <c r="X80" i="1"/>
  <c r="X81" i="1"/>
  <c r="X82" i="1"/>
  <c r="X83" i="1"/>
  <c r="X84" i="1"/>
  <c r="X85" i="1"/>
  <c r="X86" i="1"/>
  <c r="X87" i="1"/>
  <c r="X88" i="1"/>
  <c r="X89" i="1"/>
  <c r="X90" i="1"/>
  <c r="X91" i="1"/>
  <c r="X92" i="1"/>
  <c r="X93" i="1"/>
  <c r="X94" i="1"/>
  <c r="X95" i="1"/>
  <c r="X96" i="1"/>
  <c r="X97" i="1"/>
  <c r="X98" i="1"/>
  <c r="X99" i="1"/>
  <c r="X100" i="1"/>
  <c r="X101" i="1"/>
  <c r="X102" i="1"/>
  <c r="X103" i="1"/>
  <c r="X104" i="1"/>
  <c r="X105" i="1"/>
  <c r="X106" i="1"/>
  <c r="X107" i="1"/>
  <c r="X108" i="1"/>
  <c r="X109" i="1"/>
  <c r="X110" i="1"/>
  <c r="X111" i="1"/>
  <c r="X112" i="1"/>
  <c r="X113" i="1"/>
  <c r="X114" i="1"/>
  <c r="X115" i="1"/>
  <c r="X116" i="1"/>
  <c r="X117" i="1"/>
  <c r="X118" i="1"/>
  <c r="X119" i="1"/>
  <c r="X120" i="1"/>
  <c r="X121" i="1"/>
  <c r="X122" i="1"/>
  <c r="X123" i="1"/>
  <c r="X124" i="1"/>
  <c r="X125" i="1"/>
  <c r="X126" i="1"/>
  <c r="X127" i="1"/>
  <c r="X128" i="1"/>
  <c r="X129" i="1"/>
  <c r="X130" i="1"/>
  <c r="X131" i="1"/>
  <c r="X132" i="1"/>
  <c r="X133" i="1"/>
  <c r="X134" i="1"/>
  <c r="X135" i="1"/>
  <c r="X136" i="1"/>
  <c r="X137" i="1"/>
  <c r="X138" i="1"/>
  <c r="X139" i="1"/>
  <c r="X140" i="1"/>
  <c r="X141" i="1"/>
  <c r="X142" i="1"/>
  <c r="X143" i="1"/>
  <c r="X144" i="1"/>
  <c r="X145" i="1"/>
  <c r="X146" i="1"/>
  <c r="X147" i="1"/>
  <c r="X148" i="1"/>
  <c r="X149" i="1"/>
  <c r="X150" i="1"/>
  <c r="X151" i="1"/>
  <c r="X152" i="1"/>
  <c r="X153" i="1"/>
  <c r="X154" i="1"/>
  <c r="X155" i="1"/>
  <c r="X156" i="1"/>
  <c r="X157" i="1"/>
  <c r="X158" i="1"/>
  <c r="X159" i="1"/>
  <c r="X160" i="1"/>
  <c r="X161" i="1"/>
  <c r="X162" i="1"/>
  <c r="X163" i="1"/>
  <c r="X164" i="1"/>
  <c r="X165" i="1"/>
  <c r="X166" i="1"/>
  <c r="X167" i="1"/>
  <c r="X168" i="1"/>
  <c r="X169" i="1"/>
  <c r="X170" i="1"/>
  <c r="X171" i="1"/>
  <c r="X172" i="1"/>
  <c r="X173" i="1"/>
  <c r="X174" i="1"/>
  <c r="X175" i="1"/>
  <c r="X176" i="1"/>
  <c r="X177" i="1"/>
  <c r="X178" i="1"/>
  <c r="X179" i="1"/>
  <c r="X180" i="1"/>
  <c r="X181" i="1"/>
  <c r="X182" i="1"/>
  <c r="X183" i="1"/>
  <c r="X184" i="1"/>
  <c r="X185" i="1"/>
  <c r="X186" i="1"/>
  <c r="X187" i="1"/>
  <c r="X188" i="1"/>
  <c r="X189" i="1"/>
  <c r="X190" i="1"/>
  <c r="X191" i="1"/>
  <c r="X192" i="1"/>
  <c r="X193" i="1"/>
  <c r="X194" i="1"/>
  <c r="X195" i="1"/>
  <c r="X196" i="1"/>
  <c r="X197" i="1"/>
  <c r="X198" i="1"/>
  <c r="X199" i="1"/>
  <c r="X200" i="1"/>
  <c r="X201" i="1"/>
  <c r="X202" i="1"/>
  <c r="X203" i="1"/>
  <c r="X204" i="1"/>
  <c r="X205" i="1"/>
  <c r="X206" i="1"/>
  <c r="X207" i="1"/>
  <c r="X208" i="1"/>
  <c r="X209" i="1"/>
  <c r="X210" i="1"/>
  <c r="X211" i="1"/>
  <c r="X212" i="1"/>
  <c r="X213" i="1"/>
  <c r="X214" i="1"/>
  <c r="X215" i="1"/>
  <c r="X216" i="1"/>
  <c r="X217" i="1"/>
  <c r="X218" i="1"/>
  <c r="X219" i="1"/>
  <c r="X220" i="1"/>
  <c r="X221" i="1"/>
  <c r="X222" i="1"/>
  <c r="X223" i="1"/>
  <c r="X224" i="1"/>
  <c r="X225" i="1"/>
  <c r="X226" i="1"/>
  <c r="X227" i="1"/>
  <c r="X228" i="1"/>
  <c r="X229" i="1"/>
  <c r="X230" i="1"/>
  <c r="X231" i="1"/>
  <c r="X232" i="1"/>
  <c r="X233" i="1"/>
  <c r="X234" i="1"/>
  <c r="X235" i="1"/>
  <c r="X236" i="1"/>
  <c r="X237" i="1"/>
  <c r="X238" i="1"/>
  <c r="X239" i="1"/>
  <c r="X240" i="1"/>
  <c r="X241" i="1"/>
  <c r="X242" i="1"/>
  <c r="X243" i="1"/>
  <c r="X244" i="1"/>
  <c r="X245" i="1"/>
  <c r="X246" i="1"/>
  <c r="X247" i="1"/>
  <c r="X248" i="1"/>
  <c r="X249" i="1"/>
  <c r="X250" i="1"/>
  <c r="X251" i="1"/>
  <c r="X252" i="1"/>
  <c r="X253" i="1"/>
  <c r="X254" i="1"/>
  <c r="X255" i="1"/>
  <c r="X256" i="1"/>
  <c r="X257" i="1"/>
  <c r="X258" i="1"/>
  <c r="X259" i="1"/>
  <c r="X260" i="1"/>
  <c r="X261" i="1"/>
  <c r="X262" i="1"/>
  <c r="X263" i="1"/>
  <c r="X264" i="1"/>
  <c r="X265" i="1"/>
  <c r="X266" i="1"/>
  <c r="X267" i="1"/>
  <c r="X268" i="1"/>
  <c r="X269" i="1"/>
  <c r="X270" i="1"/>
  <c r="X271" i="1"/>
  <c r="X272" i="1"/>
  <c r="X273" i="1"/>
  <c r="X274" i="1"/>
  <c r="X275" i="1"/>
  <c r="X276" i="1"/>
  <c r="X277" i="1"/>
  <c r="X278" i="1"/>
  <c r="X279" i="1"/>
  <c r="X280" i="1"/>
  <c r="X281" i="1"/>
  <c r="X282" i="1"/>
  <c r="X283" i="1"/>
  <c r="X284" i="1"/>
  <c r="X285" i="1"/>
  <c r="X286" i="1"/>
  <c r="X287" i="1"/>
  <c r="X288" i="1"/>
  <c r="X289" i="1"/>
  <c r="X290" i="1"/>
  <c r="X291" i="1"/>
  <c r="X292" i="1"/>
  <c r="X293" i="1"/>
  <c r="X294" i="1"/>
  <c r="X295" i="1"/>
  <c r="X296" i="1"/>
  <c r="X297" i="1"/>
  <c r="X298" i="1"/>
  <c r="X299" i="1"/>
  <c r="X300" i="1"/>
  <c r="X301" i="1"/>
  <c r="X302" i="1"/>
  <c r="X303" i="1"/>
  <c r="X304" i="1"/>
  <c r="X305" i="1"/>
  <c r="X306" i="1"/>
  <c r="X307" i="1"/>
  <c r="X308" i="1"/>
  <c r="X309" i="1"/>
  <c r="X310" i="1"/>
  <c r="X311" i="1"/>
  <c r="X312" i="1"/>
  <c r="X313" i="1"/>
  <c r="X314" i="1"/>
  <c r="X315" i="1"/>
  <c r="X316" i="1"/>
  <c r="X317" i="1"/>
  <c r="X318" i="1"/>
  <c r="X319" i="1"/>
  <c r="X320" i="1"/>
  <c r="X321" i="1"/>
  <c r="X322" i="1"/>
  <c r="X323" i="1"/>
  <c r="X324" i="1"/>
  <c r="X325" i="1"/>
  <c r="X326" i="1"/>
  <c r="X327" i="1"/>
  <c r="X328" i="1"/>
  <c r="X329" i="1"/>
  <c r="X330" i="1"/>
  <c r="X331" i="1"/>
  <c r="X332" i="1"/>
  <c r="X333" i="1"/>
  <c r="X334" i="1"/>
  <c r="X335" i="1"/>
  <c r="X336" i="1"/>
  <c r="X337" i="1"/>
  <c r="X338" i="1"/>
  <c r="X339" i="1"/>
  <c r="X340" i="1"/>
  <c r="X341" i="1"/>
  <c r="X342" i="1"/>
  <c r="X343" i="1"/>
  <c r="X344" i="1"/>
  <c r="X345" i="1"/>
  <c r="X346" i="1"/>
  <c r="X347" i="1"/>
  <c r="X348" i="1"/>
  <c r="X349" i="1"/>
  <c r="X350" i="1"/>
  <c r="X351" i="1"/>
  <c r="X352" i="1"/>
  <c r="X353" i="1"/>
  <c r="X354" i="1"/>
  <c r="X355" i="1"/>
  <c r="X356" i="1"/>
  <c r="X357" i="1"/>
  <c r="X358" i="1"/>
  <c r="X359" i="1"/>
  <c r="X360" i="1"/>
  <c r="X361" i="1"/>
  <c r="X362" i="1"/>
  <c r="X363" i="1"/>
  <c r="X364" i="1"/>
  <c r="X365" i="1"/>
  <c r="X366" i="1"/>
  <c r="X367" i="1"/>
  <c r="X368" i="1"/>
  <c r="X369" i="1"/>
  <c r="X370" i="1"/>
  <c r="X371" i="1"/>
  <c r="X372" i="1"/>
  <c r="X373" i="1"/>
  <c r="X374" i="1"/>
  <c r="X375" i="1"/>
  <c r="X376" i="1"/>
  <c r="X377" i="1"/>
  <c r="X378" i="1"/>
  <c r="X379" i="1"/>
  <c r="X380" i="1"/>
  <c r="X381" i="1"/>
  <c r="X382" i="1"/>
  <c r="X383" i="1"/>
  <c r="X384" i="1"/>
  <c r="X385" i="1"/>
  <c r="X386" i="1"/>
  <c r="X387" i="1"/>
  <c r="X388" i="1"/>
  <c r="X389" i="1"/>
  <c r="X390" i="1"/>
  <c r="X391" i="1"/>
  <c r="X392" i="1"/>
  <c r="X393" i="1"/>
  <c r="X394" i="1"/>
  <c r="X395" i="1"/>
  <c r="X396" i="1"/>
  <c r="X397" i="1"/>
  <c r="X398" i="1"/>
  <c r="X399" i="1"/>
  <c r="X400" i="1"/>
  <c r="X401" i="1"/>
  <c r="X402" i="1"/>
  <c r="X403" i="1"/>
  <c r="X404" i="1"/>
  <c r="X405" i="1"/>
  <c r="X406" i="1"/>
  <c r="X407" i="1"/>
  <c r="X408" i="1"/>
  <c r="X409" i="1"/>
  <c r="X410" i="1"/>
  <c r="X411" i="1"/>
  <c r="X412" i="1"/>
  <c r="X413" i="1"/>
  <c r="X414" i="1"/>
  <c r="X415" i="1"/>
  <c r="X416" i="1"/>
  <c r="X417" i="1"/>
  <c r="X418" i="1"/>
  <c r="X419" i="1"/>
  <c r="X420" i="1"/>
  <c r="X421" i="1"/>
  <c r="X422" i="1"/>
  <c r="X423" i="1"/>
  <c r="X424" i="1"/>
  <c r="X425" i="1"/>
  <c r="X426" i="1"/>
  <c r="X427" i="1"/>
  <c r="X428" i="1"/>
  <c r="X429" i="1"/>
  <c r="X430" i="1"/>
  <c r="X431" i="1"/>
  <c r="X432" i="1"/>
  <c r="X433" i="1"/>
  <c r="X434" i="1"/>
  <c r="X435" i="1"/>
  <c r="X436" i="1"/>
  <c r="X437" i="1"/>
  <c r="X438" i="1"/>
  <c r="X439" i="1"/>
  <c r="X440" i="1"/>
  <c r="X441" i="1"/>
  <c r="X442" i="1"/>
  <c r="X443" i="1"/>
  <c r="X444" i="1"/>
  <c r="X445" i="1"/>
  <c r="X446" i="1"/>
  <c r="X447" i="1"/>
  <c r="X448" i="1"/>
  <c r="X449" i="1"/>
  <c r="X450" i="1"/>
  <c r="X451" i="1"/>
  <c r="X452" i="1"/>
  <c r="X453" i="1"/>
  <c r="X454" i="1"/>
  <c r="N2" i="1"/>
  <c r="N3" i="1"/>
  <c r="N4" i="1"/>
  <c r="N5" i="1"/>
  <c r="N6" i="1"/>
  <c r="N7" i="1"/>
  <c r="N8" i="1"/>
  <c r="N9" i="1"/>
  <c r="N10" i="1"/>
  <c r="N11" i="1"/>
  <c r="N12" i="1"/>
  <c r="N13" i="1"/>
  <c r="N14" i="1"/>
  <c r="N15" i="1"/>
  <c r="N16" i="1"/>
  <c r="N17" i="1"/>
  <c r="N18" i="1"/>
  <c r="N19" i="1"/>
  <c r="N20" i="1"/>
  <c r="N21" i="1"/>
  <c r="N22" i="1"/>
  <c r="L23" i="1"/>
  <c r="N23" i="1"/>
  <c r="L24" i="1"/>
  <c r="N24" i="1"/>
  <c r="L25" i="1"/>
  <c r="N25" i="1"/>
  <c r="L26" i="1"/>
  <c r="N26" i="1"/>
  <c r="L27" i="1"/>
  <c r="N27" i="1"/>
  <c r="L28" i="1"/>
  <c r="N28" i="1"/>
  <c r="L29" i="1"/>
  <c r="N29" i="1"/>
  <c r="L30" i="1"/>
  <c r="N30" i="1"/>
  <c r="L31" i="1"/>
  <c r="N31" i="1"/>
  <c r="L32" i="1"/>
  <c r="N32" i="1"/>
  <c r="L33" i="1"/>
  <c r="N33" i="1"/>
  <c r="L34" i="1"/>
  <c r="N34" i="1"/>
  <c r="L35" i="1"/>
  <c r="N35" i="1"/>
  <c r="L36" i="1"/>
  <c r="N36" i="1"/>
  <c r="L37" i="1"/>
  <c r="N37" i="1"/>
  <c r="L38" i="1"/>
  <c r="N38" i="1"/>
  <c r="L39" i="1"/>
  <c r="N39" i="1"/>
  <c r="L40" i="1"/>
  <c r="N40" i="1"/>
  <c r="L41" i="1"/>
  <c r="N41" i="1"/>
  <c r="L42" i="1"/>
  <c r="N42" i="1"/>
  <c r="L43" i="1"/>
  <c r="N43" i="1"/>
  <c r="L44" i="1"/>
  <c r="N44" i="1"/>
  <c r="L45" i="1"/>
  <c r="N45" i="1"/>
  <c r="L46" i="1"/>
  <c r="N46" i="1"/>
  <c r="L47" i="1"/>
  <c r="N47" i="1"/>
  <c r="L48" i="1"/>
  <c r="N48" i="1"/>
  <c r="L49" i="1"/>
  <c r="N49" i="1"/>
  <c r="L50" i="1"/>
  <c r="N50" i="1"/>
  <c r="L51" i="1"/>
  <c r="N51" i="1"/>
  <c r="L52" i="1"/>
  <c r="N52" i="1"/>
  <c r="L53" i="1"/>
  <c r="N53" i="1"/>
  <c r="L54" i="1"/>
  <c r="N54" i="1"/>
  <c r="L55" i="1"/>
  <c r="N55" i="1"/>
  <c r="L56" i="1"/>
  <c r="N56" i="1"/>
  <c r="L57" i="1"/>
  <c r="N57" i="1"/>
  <c r="L58" i="1"/>
  <c r="N58" i="1"/>
  <c r="L59" i="1"/>
  <c r="N59" i="1"/>
  <c r="L60" i="1"/>
  <c r="N60" i="1"/>
  <c r="L61" i="1"/>
  <c r="N61" i="1"/>
  <c r="L62" i="1"/>
  <c r="N62" i="1"/>
  <c r="L63" i="1"/>
  <c r="N63" i="1"/>
  <c r="L64" i="1"/>
  <c r="N64" i="1"/>
  <c r="L65" i="1"/>
  <c r="N65" i="1"/>
  <c r="L66" i="1"/>
  <c r="N66" i="1"/>
  <c r="L67" i="1"/>
  <c r="N67" i="1"/>
  <c r="L68" i="1"/>
  <c r="N68" i="1"/>
  <c r="L69" i="1"/>
  <c r="N69" i="1"/>
  <c r="L70" i="1"/>
  <c r="N70" i="1"/>
  <c r="L71" i="1"/>
  <c r="N71" i="1"/>
  <c r="L72" i="1"/>
  <c r="N72" i="1"/>
  <c r="L73" i="1"/>
  <c r="N73" i="1"/>
  <c r="L74" i="1"/>
  <c r="N74" i="1"/>
  <c r="L75" i="1"/>
  <c r="N75" i="1"/>
  <c r="L76" i="1"/>
  <c r="N76" i="1"/>
  <c r="L77" i="1"/>
  <c r="N77" i="1"/>
  <c r="L78" i="1"/>
  <c r="N78" i="1"/>
  <c r="L79" i="1"/>
  <c r="N79" i="1"/>
  <c r="L80" i="1"/>
  <c r="N80" i="1"/>
  <c r="L81" i="1"/>
  <c r="N81" i="1"/>
  <c r="L82" i="1"/>
  <c r="N82" i="1"/>
  <c r="L83" i="1"/>
  <c r="N83" i="1"/>
  <c r="L84" i="1"/>
  <c r="N84" i="1"/>
  <c r="L85" i="1"/>
  <c r="N85" i="1"/>
  <c r="L86" i="1"/>
  <c r="N86" i="1"/>
  <c r="L87" i="1"/>
  <c r="N87" i="1"/>
  <c r="L88" i="1"/>
  <c r="N88" i="1"/>
  <c r="L89" i="1"/>
  <c r="N89" i="1"/>
  <c r="L90" i="1"/>
  <c r="N90" i="1"/>
  <c r="L91" i="1"/>
  <c r="N91" i="1"/>
  <c r="L92" i="1"/>
  <c r="N92" i="1"/>
  <c r="L93" i="1"/>
  <c r="N93" i="1"/>
  <c r="L94" i="1"/>
  <c r="N94" i="1"/>
  <c r="L95" i="1"/>
  <c r="N95" i="1"/>
  <c r="L96" i="1"/>
  <c r="N96" i="1"/>
  <c r="L97" i="1"/>
  <c r="N97" i="1"/>
  <c r="L98" i="1"/>
  <c r="N98" i="1"/>
  <c r="L99" i="1"/>
  <c r="N99" i="1"/>
  <c r="L100" i="1"/>
  <c r="N100" i="1"/>
  <c r="L101" i="1"/>
  <c r="N101" i="1"/>
  <c r="L102" i="1"/>
  <c r="N102" i="1"/>
  <c r="L103" i="1"/>
  <c r="N103" i="1"/>
  <c r="L104" i="1"/>
  <c r="N104" i="1"/>
  <c r="L105" i="1"/>
  <c r="N105" i="1"/>
  <c r="L106" i="1"/>
  <c r="N106" i="1"/>
  <c r="L107" i="1"/>
  <c r="N107" i="1"/>
  <c r="L108" i="1"/>
  <c r="N108" i="1"/>
  <c r="L109" i="1"/>
  <c r="N109" i="1"/>
  <c r="L110" i="1"/>
  <c r="N110" i="1"/>
  <c r="L111" i="1"/>
  <c r="N111" i="1"/>
  <c r="L112" i="1"/>
  <c r="N112" i="1"/>
  <c r="L113" i="1"/>
  <c r="N113" i="1"/>
  <c r="L114" i="1"/>
  <c r="N114" i="1"/>
  <c r="L115" i="1"/>
  <c r="N115" i="1"/>
  <c r="L116" i="1"/>
  <c r="N116" i="1"/>
  <c r="L117" i="1"/>
  <c r="N117" i="1"/>
  <c r="L118" i="1"/>
  <c r="N118" i="1"/>
  <c r="L119" i="1"/>
  <c r="N119" i="1"/>
  <c r="L120" i="1"/>
  <c r="N120" i="1"/>
  <c r="L121" i="1"/>
  <c r="N121" i="1"/>
  <c r="L122" i="1"/>
  <c r="N122" i="1"/>
  <c r="L123" i="1"/>
  <c r="N123" i="1"/>
  <c r="L124" i="1"/>
  <c r="N124" i="1"/>
  <c r="L125" i="1"/>
  <c r="N125" i="1"/>
  <c r="L126" i="1"/>
  <c r="N126" i="1"/>
  <c r="L127" i="1"/>
  <c r="N127" i="1"/>
  <c r="L128" i="1"/>
  <c r="N128" i="1"/>
  <c r="L129" i="1"/>
  <c r="N129" i="1"/>
  <c r="L130" i="1"/>
  <c r="N130" i="1"/>
  <c r="L131" i="1"/>
  <c r="N131" i="1"/>
  <c r="L132" i="1"/>
  <c r="N132" i="1"/>
  <c r="L133" i="1"/>
  <c r="N133" i="1"/>
  <c r="L134" i="1"/>
  <c r="N134" i="1"/>
  <c r="L135" i="1"/>
  <c r="N135" i="1"/>
  <c r="L136" i="1"/>
  <c r="N136" i="1"/>
  <c r="L137" i="1"/>
  <c r="N137" i="1"/>
  <c r="L138" i="1"/>
  <c r="N138" i="1"/>
  <c r="L139" i="1"/>
  <c r="N139" i="1"/>
  <c r="L140" i="1"/>
  <c r="N140" i="1"/>
  <c r="L141" i="1"/>
  <c r="N141" i="1"/>
  <c r="L142" i="1"/>
  <c r="N142" i="1"/>
  <c r="L143" i="1"/>
  <c r="N143" i="1"/>
  <c r="L144" i="1"/>
  <c r="N144" i="1"/>
  <c r="L145" i="1"/>
  <c r="N145" i="1"/>
  <c r="L146" i="1"/>
  <c r="N146" i="1"/>
  <c r="L147" i="1"/>
  <c r="N147" i="1"/>
  <c r="L148" i="1"/>
  <c r="N148" i="1"/>
  <c r="L149" i="1"/>
  <c r="N149" i="1"/>
  <c r="L150" i="1"/>
  <c r="N150" i="1"/>
  <c r="L151" i="1"/>
  <c r="N151" i="1"/>
  <c r="L152" i="1"/>
  <c r="N152" i="1"/>
  <c r="L153" i="1"/>
  <c r="N153" i="1"/>
  <c r="L154" i="1"/>
  <c r="N154" i="1"/>
  <c r="L155" i="1"/>
  <c r="N155" i="1"/>
  <c r="L156" i="1"/>
  <c r="N156" i="1"/>
  <c r="L157" i="1"/>
  <c r="N157" i="1"/>
  <c r="L158" i="1"/>
  <c r="N158" i="1"/>
  <c r="L159" i="1"/>
  <c r="N159" i="1"/>
  <c r="L160" i="1"/>
  <c r="N160" i="1"/>
  <c r="L161" i="1"/>
  <c r="N161" i="1"/>
  <c r="L162" i="1"/>
  <c r="N162" i="1"/>
  <c r="L163" i="1"/>
  <c r="N163" i="1"/>
  <c r="L164" i="1"/>
  <c r="N164" i="1"/>
  <c r="N165" i="1"/>
  <c r="N166" i="1"/>
  <c r="N167" i="1"/>
  <c r="N168" i="1"/>
  <c r="N169" i="1"/>
  <c r="N170" i="1"/>
  <c r="N171" i="1"/>
  <c r="N172" i="1"/>
  <c r="N173" i="1"/>
  <c r="N174" i="1"/>
  <c r="N175" i="1"/>
  <c r="N176" i="1"/>
  <c r="N177" i="1"/>
  <c r="N178" i="1"/>
  <c r="N179" i="1"/>
  <c r="N180" i="1"/>
  <c r="N181" i="1"/>
  <c r="N182" i="1"/>
  <c r="N183" i="1"/>
  <c r="N184" i="1"/>
  <c r="N185" i="1"/>
  <c r="N186" i="1"/>
  <c r="N187" i="1"/>
  <c r="N188" i="1"/>
  <c r="N189" i="1"/>
  <c r="N190" i="1"/>
  <c r="N191" i="1"/>
  <c r="N192" i="1"/>
  <c r="N193" i="1"/>
  <c r="N194" i="1"/>
  <c r="N195" i="1"/>
  <c r="N196" i="1"/>
  <c r="L197" i="1"/>
  <c r="N197" i="1"/>
  <c r="L198" i="1"/>
  <c r="N198" i="1"/>
  <c r="L199" i="1"/>
  <c r="N199" i="1"/>
  <c r="L200" i="1"/>
  <c r="N200" i="1"/>
  <c r="L201" i="1"/>
  <c r="N201" i="1"/>
  <c r="L202" i="1"/>
  <c r="N202" i="1"/>
  <c r="L203" i="1"/>
  <c r="N203" i="1"/>
  <c r="L204" i="1"/>
  <c r="N204" i="1"/>
  <c r="L205" i="1"/>
  <c r="N205" i="1"/>
  <c r="L206" i="1"/>
  <c r="N206" i="1"/>
  <c r="L207" i="1"/>
  <c r="N207" i="1"/>
  <c r="L208" i="1"/>
  <c r="N208" i="1"/>
  <c r="L209" i="1"/>
  <c r="N209" i="1"/>
  <c r="L210" i="1"/>
  <c r="N210" i="1"/>
  <c r="L211" i="1"/>
  <c r="N211" i="1"/>
  <c r="L212" i="1"/>
  <c r="N212" i="1"/>
  <c r="L213" i="1"/>
  <c r="N213" i="1"/>
  <c r="L214" i="1"/>
  <c r="N214" i="1"/>
  <c r="L215" i="1"/>
  <c r="N215" i="1"/>
  <c r="L216" i="1"/>
  <c r="N216" i="1"/>
  <c r="L217" i="1"/>
  <c r="N217" i="1"/>
  <c r="L218" i="1"/>
  <c r="N218" i="1"/>
  <c r="L219" i="1"/>
  <c r="N219" i="1"/>
  <c r="L220" i="1"/>
  <c r="N220" i="1"/>
  <c r="L221" i="1"/>
  <c r="N221" i="1"/>
  <c r="L222" i="1"/>
  <c r="N222" i="1"/>
  <c r="L223" i="1"/>
  <c r="N223" i="1"/>
  <c r="L224" i="1"/>
  <c r="N224" i="1"/>
  <c r="L225" i="1"/>
  <c r="N225" i="1"/>
  <c r="L226" i="1"/>
  <c r="N226" i="1"/>
  <c r="L227" i="1"/>
  <c r="N227" i="1"/>
  <c r="L228" i="1"/>
  <c r="N228" i="1"/>
  <c r="L229" i="1"/>
  <c r="N229" i="1"/>
  <c r="L230" i="1"/>
  <c r="N230" i="1"/>
  <c r="L231" i="1"/>
  <c r="N231" i="1"/>
  <c r="L232" i="1"/>
  <c r="N232" i="1"/>
  <c r="L233" i="1"/>
  <c r="N233" i="1"/>
  <c r="L234" i="1"/>
  <c r="N234" i="1"/>
  <c r="L235" i="1"/>
  <c r="N235" i="1"/>
  <c r="L236" i="1"/>
  <c r="N236" i="1"/>
  <c r="L237" i="1"/>
  <c r="N237" i="1"/>
  <c r="L238" i="1"/>
  <c r="N238" i="1"/>
  <c r="L239" i="1"/>
  <c r="N239" i="1"/>
  <c r="L240" i="1"/>
  <c r="N240" i="1"/>
  <c r="L241" i="1"/>
  <c r="N241" i="1"/>
  <c r="L242" i="1"/>
  <c r="N242" i="1"/>
  <c r="L243" i="1"/>
  <c r="N243" i="1"/>
  <c r="L244" i="1"/>
  <c r="N244" i="1"/>
  <c r="L245" i="1"/>
  <c r="N245" i="1"/>
  <c r="L246" i="1"/>
  <c r="N246" i="1"/>
  <c r="L247" i="1"/>
  <c r="N247" i="1"/>
  <c r="L248" i="1"/>
  <c r="N248" i="1"/>
  <c r="L249" i="1"/>
  <c r="N249" i="1"/>
  <c r="L250" i="1"/>
  <c r="N250" i="1"/>
  <c r="L251" i="1"/>
  <c r="N251" i="1"/>
  <c r="L252" i="1"/>
  <c r="N252" i="1"/>
  <c r="L253" i="1"/>
  <c r="N253" i="1"/>
  <c r="L254" i="1"/>
  <c r="N254" i="1"/>
  <c r="L255" i="1"/>
  <c r="N255" i="1"/>
  <c r="L256" i="1"/>
  <c r="N256" i="1"/>
  <c r="L257" i="1"/>
  <c r="N257" i="1"/>
  <c r="L258" i="1"/>
  <c r="N258" i="1"/>
  <c r="L259" i="1"/>
  <c r="N259" i="1"/>
  <c r="L260" i="1"/>
  <c r="N260" i="1"/>
  <c r="L261" i="1"/>
  <c r="N261" i="1"/>
  <c r="L262" i="1"/>
  <c r="N262" i="1"/>
  <c r="L263" i="1"/>
  <c r="N263" i="1"/>
  <c r="L264" i="1"/>
  <c r="N264" i="1"/>
  <c r="L265" i="1"/>
  <c r="N265" i="1"/>
  <c r="L266" i="1"/>
  <c r="N266" i="1"/>
  <c r="L267" i="1"/>
  <c r="N267" i="1"/>
  <c r="L268" i="1"/>
  <c r="N268" i="1"/>
  <c r="L269" i="1"/>
  <c r="N269" i="1"/>
  <c r="L270" i="1"/>
  <c r="N270" i="1"/>
  <c r="L271" i="1"/>
  <c r="N271" i="1"/>
  <c r="L272" i="1"/>
  <c r="N272" i="1"/>
  <c r="L273" i="1"/>
  <c r="N273" i="1"/>
  <c r="L274" i="1"/>
  <c r="N274" i="1"/>
  <c r="L275" i="1"/>
  <c r="N275" i="1"/>
  <c r="L276" i="1"/>
  <c r="N276" i="1"/>
  <c r="L277" i="1"/>
  <c r="N277" i="1"/>
  <c r="L278" i="1"/>
  <c r="N278" i="1"/>
  <c r="L279" i="1"/>
  <c r="N279" i="1"/>
  <c r="L280" i="1"/>
  <c r="N280" i="1"/>
  <c r="L281" i="1"/>
  <c r="N281" i="1"/>
  <c r="L282" i="1"/>
  <c r="N282" i="1"/>
  <c r="L283" i="1"/>
  <c r="N283" i="1"/>
  <c r="L284" i="1"/>
  <c r="N284" i="1"/>
  <c r="L285" i="1"/>
  <c r="N285" i="1"/>
  <c r="L286" i="1"/>
  <c r="N286" i="1"/>
  <c r="L287" i="1"/>
  <c r="N287" i="1"/>
  <c r="L288" i="1"/>
  <c r="N288" i="1"/>
  <c r="L289" i="1"/>
  <c r="N289" i="1"/>
  <c r="L290" i="1"/>
  <c r="N290" i="1"/>
  <c r="L291" i="1"/>
  <c r="N291" i="1"/>
  <c r="L292" i="1"/>
  <c r="N292" i="1"/>
  <c r="L293" i="1"/>
  <c r="N293" i="1"/>
  <c r="L294" i="1"/>
  <c r="N294" i="1"/>
  <c r="L295" i="1"/>
  <c r="N295" i="1"/>
  <c r="L296" i="1"/>
  <c r="N296" i="1"/>
  <c r="L297" i="1"/>
  <c r="N297" i="1"/>
  <c r="L298" i="1"/>
  <c r="N298" i="1"/>
  <c r="L299" i="1"/>
  <c r="N299" i="1"/>
  <c r="L300" i="1"/>
  <c r="N300" i="1"/>
  <c r="L301" i="1"/>
  <c r="N301" i="1"/>
  <c r="L302" i="1"/>
  <c r="N302" i="1"/>
  <c r="L303" i="1"/>
  <c r="N303" i="1"/>
  <c r="L304" i="1"/>
  <c r="N304" i="1"/>
  <c r="L305" i="1"/>
  <c r="N305" i="1"/>
  <c r="L306" i="1"/>
  <c r="N306" i="1"/>
  <c r="L307" i="1"/>
  <c r="N307" i="1"/>
  <c r="L308" i="1"/>
  <c r="N308" i="1"/>
  <c r="L309" i="1"/>
  <c r="N309" i="1"/>
  <c r="L310" i="1"/>
  <c r="N310" i="1"/>
  <c r="L311" i="1"/>
  <c r="N311" i="1"/>
  <c r="L312" i="1"/>
  <c r="N312" i="1"/>
  <c r="L313" i="1"/>
  <c r="N313" i="1"/>
  <c r="L314" i="1"/>
  <c r="N314" i="1"/>
  <c r="L315" i="1"/>
  <c r="N315" i="1"/>
  <c r="L316" i="1"/>
  <c r="N316" i="1"/>
  <c r="L317" i="1"/>
  <c r="N317" i="1"/>
  <c r="L318" i="1"/>
  <c r="N318" i="1"/>
  <c r="L319" i="1"/>
  <c r="N319" i="1"/>
  <c r="L320" i="1"/>
  <c r="N320" i="1"/>
  <c r="L321" i="1"/>
  <c r="N321" i="1"/>
  <c r="L322" i="1"/>
  <c r="N322" i="1"/>
  <c r="L323" i="1"/>
  <c r="N323" i="1"/>
  <c r="L324" i="1"/>
  <c r="N324" i="1"/>
  <c r="L325" i="1"/>
  <c r="N325" i="1"/>
  <c r="L326" i="1"/>
  <c r="N326" i="1"/>
  <c r="L327" i="1"/>
  <c r="N327" i="1"/>
  <c r="L328" i="1"/>
  <c r="N328" i="1"/>
  <c r="L329" i="1"/>
  <c r="N329" i="1"/>
  <c r="L330" i="1"/>
  <c r="N330" i="1"/>
  <c r="L331" i="1"/>
  <c r="N331" i="1"/>
  <c r="L332" i="1"/>
  <c r="N332" i="1"/>
  <c r="L333" i="1"/>
  <c r="N333" i="1"/>
  <c r="L334" i="1"/>
  <c r="N334" i="1"/>
  <c r="L335" i="1"/>
  <c r="N335" i="1"/>
  <c r="L336" i="1"/>
  <c r="N336" i="1"/>
  <c r="L337" i="1"/>
  <c r="N337" i="1"/>
  <c r="L338" i="1"/>
  <c r="N338" i="1"/>
  <c r="L339" i="1"/>
  <c r="N339" i="1"/>
  <c r="L340" i="1"/>
  <c r="N340" i="1"/>
  <c r="L341" i="1"/>
  <c r="N341" i="1"/>
  <c r="L342" i="1"/>
  <c r="N342" i="1"/>
  <c r="L343" i="1"/>
  <c r="N343" i="1"/>
  <c r="L344" i="1"/>
  <c r="N344" i="1"/>
  <c r="L345" i="1"/>
  <c r="N345" i="1"/>
  <c r="L346" i="1"/>
  <c r="N346" i="1"/>
  <c r="L347" i="1"/>
  <c r="N347" i="1"/>
  <c r="L348" i="1"/>
  <c r="N348" i="1"/>
  <c r="L349" i="1"/>
  <c r="N349" i="1"/>
  <c r="L350" i="1"/>
  <c r="N350" i="1"/>
  <c r="L351" i="1"/>
  <c r="N351" i="1"/>
  <c r="N352" i="1"/>
  <c r="N353" i="1"/>
  <c r="N354" i="1"/>
  <c r="N355" i="1"/>
  <c r="N356" i="1"/>
  <c r="N357" i="1"/>
  <c r="N358" i="1"/>
  <c r="N359" i="1"/>
  <c r="N360" i="1"/>
  <c r="N361" i="1"/>
  <c r="N362" i="1"/>
  <c r="N363" i="1"/>
  <c r="N364" i="1"/>
  <c r="N365" i="1"/>
  <c r="N366" i="1"/>
  <c r="N367" i="1"/>
  <c r="N368" i="1"/>
  <c r="N369" i="1"/>
  <c r="N370" i="1"/>
  <c r="N371" i="1"/>
  <c r="L372" i="1"/>
  <c r="N372" i="1"/>
  <c r="L373" i="1"/>
  <c r="N373" i="1"/>
  <c r="L374" i="1"/>
  <c r="N374" i="1"/>
  <c r="L375" i="1"/>
  <c r="N375" i="1"/>
  <c r="L376" i="1"/>
  <c r="N376" i="1"/>
  <c r="L377" i="1"/>
  <c r="N377" i="1"/>
  <c r="L378" i="1"/>
  <c r="N378" i="1"/>
  <c r="L379" i="1"/>
  <c r="N379" i="1"/>
  <c r="L380" i="1"/>
  <c r="N380" i="1"/>
  <c r="L381" i="1"/>
  <c r="N381" i="1"/>
  <c r="L382" i="1"/>
  <c r="N382" i="1"/>
  <c r="L383" i="1"/>
  <c r="N383" i="1"/>
  <c r="L384" i="1"/>
  <c r="N384" i="1"/>
  <c r="L385" i="1"/>
  <c r="N385" i="1"/>
  <c r="L386" i="1"/>
  <c r="N386" i="1"/>
  <c r="L387" i="1"/>
  <c r="N387" i="1"/>
  <c r="L388" i="1"/>
  <c r="N388" i="1"/>
  <c r="L389" i="1"/>
  <c r="N389" i="1"/>
  <c r="L390" i="1"/>
  <c r="N390" i="1"/>
  <c r="L391" i="1"/>
  <c r="N391" i="1"/>
  <c r="L392" i="1"/>
  <c r="N392" i="1"/>
  <c r="L393" i="1"/>
  <c r="N393" i="1"/>
  <c r="L394" i="1"/>
  <c r="N394" i="1"/>
  <c r="L395" i="1"/>
  <c r="N395" i="1"/>
  <c r="L396" i="1"/>
  <c r="N396" i="1"/>
  <c r="L397" i="1"/>
  <c r="N397" i="1"/>
  <c r="L398" i="1"/>
  <c r="N398" i="1"/>
  <c r="L399" i="1"/>
  <c r="N399" i="1"/>
  <c r="L400" i="1"/>
  <c r="N400" i="1"/>
  <c r="L401" i="1"/>
  <c r="N401" i="1"/>
  <c r="L402" i="1"/>
  <c r="N402" i="1"/>
  <c r="L403" i="1"/>
  <c r="N403" i="1"/>
  <c r="L404" i="1"/>
  <c r="N404" i="1"/>
  <c r="L405" i="1"/>
  <c r="N405" i="1"/>
  <c r="L406" i="1"/>
  <c r="N406" i="1"/>
  <c r="L407" i="1"/>
  <c r="N407" i="1"/>
  <c r="L408" i="1"/>
  <c r="N408" i="1"/>
  <c r="L409" i="1"/>
  <c r="N409" i="1"/>
  <c r="L410" i="1"/>
  <c r="N410" i="1"/>
  <c r="L411" i="1"/>
  <c r="N411" i="1"/>
  <c r="L412" i="1"/>
  <c r="N412" i="1"/>
  <c r="L413" i="1"/>
  <c r="N413" i="1"/>
  <c r="L414" i="1"/>
  <c r="N414" i="1"/>
  <c r="L415" i="1"/>
  <c r="N415" i="1"/>
  <c r="L416" i="1"/>
  <c r="N416" i="1"/>
  <c r="L417" i="1"/>
  <c r="N417" i="1"/>
  <c r="L418" i="1"/>
  <c r="N418" i="1"/>
  <c r="L419" i="1"/>
  <c r="N419" i="1"/>
  <c r="L420" i="1"/>
  <c r="N420" i="1"/>
  <c r="L421" i="1"/>
  <c r="N421" i="1"/>
  <c r="L422" i="1"/>
  <c r="N422" i="1"/>
  <c r="L423" i="1"/>
  <c r="N423" i="1"/>
  <c r="L424" i="1"/>
  <c r="N424" i="1"/>
  <c r="L425" i="1"/>
  <c r="N425" i="1"/>
  <c r="L426" i="1"/>
  <c r="N426" i="1"/>
  <c r="L427" i="1"/>
  <c r="N427" i="1"/>
  <c r="L428" i="1"/>
  <c r="N428" i="1"/>
  <c r="L429" i="1"/>
  <c r="N429" i="1"/>
  <c r="L430" i="1"/>
  <c r="N430" i="1"/>
  <c r="L431" i="1"/>
  <c r="N431" i="1"/>
  <c r="L432" i="1"/>
  <c r="N432" i="1"/>
  <c r="L433" i="1"/>
  <c r="N433" i="1"/>
  <c r="L434" i="1"/>
  <c r="N434" i="1"/>
  <c r="L435" i="1"/>
  <c r="N435" i="1"/>
  <c r="L436" i="1"/>
  <c r="N436" i="1"/>
  <c r="L437" i="1"/>
  <c r="N437" i="1"/>
  <c r="L438" i="1"/>
  <c r="N438" i="1"/>
  <c r="L439" i="1"/>
  <c r="N439" i="1"/>
  <c r="L440" i="1"/>
  <c r="N440" i="1"/>
  <c r="L441" i="1"/>
  <c r="N441" i="1"/>
  <c r="L442" i="1"/>
  <c r="N442" i="1"/>
  <c r="L443" i="1"/>
  <c r="N443" i="1"/>
  <c r="L444" i="1"/>
  <c r="N444" i="1"/>
  <c r="L445" i="1"/>
  <c r="N445" i="1"/>
  <c r="L446" i="1"/>
  <c r="N446" i="1"/>
  <c r="L447" i="1"/>
  <c r="N447" i="1"/>
  <c r="L448" i="1"/>
  <c r="N448" i="1"/>
  <c r="L449" i="1"/>
  <c r="N449" i="1"/>
  <c r="L450" i="1"/>
  <c r="N450" i="1"/>
  <c r="N451" i="1"/>
  <c r="N452" i="1"/>
  <c r="N453" i="1"/>
  <c r="N454" i="1"/>
  <c r="U4" i="7"/>
  <c r="U3" i="7"/>
  <c r="AE4" i="7"/>
  <c r="AE3" i="7"/>
  <c r="B4" i="7"/>
  <c r="B3" i="7"/>
  <c r="AH4" i="7"/>
  <c r="AG4" i="7"/>
  <c r="AH3" i="7"/>
  <c r="AG3" i="7"/>
  <c r="AI4" i="7"/>
  <c r="AI3" i="7"/>
  <c r="D71" i="13" l="1"/>
  <c r="D72" i="13"/>
  <c r="D73" i="13"/>
  <c r="D74" i="13"/>
  <c r="D67" i="13"/>
  <c r="D75" i="13"/>
  <c r="D76" i="13"/>
  <c r="D79" i="13"/>
  <c r="D80" i="13"/>
  <c r="D66" i="13"/>
  <c r="D78" i="13"/>
  <c r="D69" i="13"/>
  <c r="D81" i="13"/>
  <c r="D77" i="13"/>
  <c r="D68" i="13"/>
  <c r="D70" i="13"/>
  <c r="D64" i="13"/>
  <c r="D65" i="13"/>
  <c r="D33" i="13"/>
  <c r="D34" i="13"/>
  <c r="D27" i="13"/>
  <c r="D42" i="13"/>
  <c r="D35" i="13"/>
  <c r="D39" i="13"/>
  <c r="D30" i="13"/>
  <c r="D36" i="13"/>
  <c r="D37" i="13"/>
  <c r="D41" i="13"/>
  <c r="D38" i="13"/>
  <c r="D28" i="13"/>
  <c r="D40" i="13"/>
  <c r="D31" i="13"/>
  <c r="D43" i="13"/>
  <c r="D32" i="13"/>
  <c r="D26" i="13"/>
  <c r="D29" i="13"/>
  <c r="H4" i="13"/>
  <c r="I4" i="13" s="1"/>
  <c r="H16" i="13"/>
  <c r="H5" i="13"/>
  <c r="I5" i="13" s="1"/>
  <c r="H17" i="13"/>
  <c r="I17" i="13" s="1"/>
  <c r="H10" i="13"/>
  <c r="H6" i="13"/>
  <c r="H18" i="13"/>
  <c r="H7" i="13"/>
  <c r="H19" i="13"/>
  <c r="H8" i="13"/>
  <c r="I8" i="13" s="1"/>
  <c r="H20" i="13"/>
  <c r="H9" i="13"/>
  <c r="I9" i="13" s="1"/>
  <c r="H3" i="13"/>
  <c r="H11" i="13"/>
  <c r="H12" i="13"/>
  <c r="I12" i="13" s="1"/>
  <c r="H13" i="13"/>
  <c r="I13" i="13" s="1"/>
  <c r="H14" i="13"/>
  <c r="I14" i="13" s="1"/>
  <c r="H15" i="13"/>
  <c r="D62" i="13"/>
  <c r="D57" i="13"/>
  <c r="D61" i="13"/>
  <c r="D51" i="13"/>
  <c r="D46" i="13"/>
  <c r="D58" i="13"/>
  <c r="D47" i="13"/>
  <c r="D59" i="13"/>
  <c r="D48" i="13"/>
  <c r="D60" i="13"/>
  <c r="D49" i="13"/>
  <c r="D50" i="13"/>
  <c r="D45" i="13"/>
  <c r="D52" i="13"/>
  <c r="D54" i="13"/>
  <c r="D55" i="13"/>
  <c r="D53" i="13"/>
  <c r="D56" i="13"/>
  <c r="D122" i="13"/>
  <c r="D134" i="13"/>
  <c r="D123" i="13"/>
  <c r="D135" i="13"/>
  <c r="D124" i="13"/>
  <c r="D136" i="13"/>
  <c r="D125" i="13"/>
  <c r="D137" i="13"/>
  <c r="D128" i="13"/>
  <c r="D131" i="13"/>
  <c r="D126" i="13"/>
  <c r="D138" i="13"/>
  <c r="D127" i="13"/>
  <c r="D121" i="13"/>
  <c r="D129" i="13"/>
  <c r="D130" i="13"/>
  <c r="D132" i="13"/>
  <c r="D133" i="13"/>
  <c r="D84" i="13"/>
  <c r="D96" i="13"/>
  <c r="D92" i="13"/>
  <c r="D93" i="13"/>
  <c r="D85" i="13"/>
  <c r="D97" i="13"/>
  <c r="D86" i="13"/>
  <c r="D98" i="13"/>
  <c r="D87" i="13"/>
  <c r="D99" i="13"/>
  <c r="D88" i="13"/>
  <c r="D100" i="13"/>
  <c r="D89" i="13"/>
  <c r="D83" i="13"/>
  <c r="D90" i="13"/>
  <c r="D91" i="13"/>
  <c r="D94" i="13"/>
  <c r="D95" i="13"/>
  <c r="D109" i="13"/>
  <c r="D110" i="13"/>
  <c r="D115" i="13"/>
  <c r="D111" i="13"/>
  <c r="D103" i="13"/>
  <c r="D112" i="13"/>
  <c r="D113" i="13"/>
  <c r="D114" i="13"/>
  <c r="D118" i="13"/>
  <c r="D104" i="13"/>
  <c r="D116" i="13"/>
  <c r="D106" i="13"/>
  <c r="D107" i="13"/>
  <c r="D119" i="13"/>
  <c r="D105" i="13"/>
  <c r="D108" i="13"/>
  <c r="D102" i="13"/>
  <c r="D117" i="13"/>
  <c r="I20" i="13"/>
  <c r="I10" i="13"/>
  <c r="I15" i="13"/>
  <c r="I19" i="13"/>
  <c r="I11" i="13"/>
  <c r="I16" i="13"/>
  <c r="I18" i="13"/>
  <c r="I6" i="13"/>
  <c r="I7" i="13"/>
  <c r="T1021" i="1"/>
  <c r="U1021" i="1" s="1"/>
  <c r="T1022" i="1"/>
  <c r="U1022" i="1" s="1"/>
  <c r="T1130" i="1"/>
  <c r="U1130" i="1" s="1"/>
  <c r="T1131" i="1"/>
  <c r="U1131" i="1" s="1"/>
  <c r="T1050" i="1"/>
  <c r="U1050" i="1" s="1"/>
  <c r="T1132" i="1"/>
  <c r="U1132" i="1" s="1"/>
  <c r="T1133" i="1"/>
  <c r="U1133" i="1" s="1"/>
  <c r="T1104" i="1"/>
  <c r="U1104" i="1" s="1"/>
  <c r="T1108" i="1"/>
  <c r="U1108" i="1" s="1"/>
  <c r="T1112" i="1"/>
  <c r="U1112" i="1" s="1"/>
  <c r="T1116" i="1"/>
  <c r="U1116" i="1" s="1"/>
  <c r="T1120" i="1"/>
  <c r="U1120" i="1" s="1"/>
  <c r="T1124" i="1"/>
  <c r="U1124" i="1" s="1"/>
  <c r="T1128" i="1"/>
  <c r="U1128" i="1" s="1"/>
  <c r="T1105" i="1"/>
  <c r="U1105" i="1" s="1"/>
  <c r="T1109" i="1"/>
  <c r="U1109" i="1" s="1"/>
  <c r="T1113" i="1"/>
  <c r="U1113" i="1" s="1"/>
  <c r="T1117" i="1"/>
  <c r="U1117" i="1" s="1"/>
  <c r="T1121" i="1"/>
  <c r="U1121" i="1" s="1"/>
  <c r="T1125" i="1"/>
  <c r="U1125" i="1" s="1"/>
  <c r="T1129" i="1"/>
  <c r="U1129" i="1" s="1"/>
  <c r="T1102" i="1"/>
  <c r="U1102" i="1" s="1"/>
  <c r="T1106" i="1"/>
  <c r="U1106" i="1" s="1"/>
  <c r="T1110" i="1"/>
  <c r="U1110" i="1" s="1"/>
  <c r="T1114" i="1"/>
  <c r="U1114" i="1" s="1"/>
  <c r="T1118" i="1"/>
  <c r="U1118" i="1" s="1"/>
  <c r="T1122" i="1"/>
  <c r="U1122" i="1" s="1"/>
  <c r="T1126" i="1"/>
  <c r="U1126" i="1" s="1"/>
  <c r="T1103" i="1"/>
  <c r="U1103" i="1" s="1"/>
  <c r="T1107" i="1"/>
  <c r="U1107" i="1" s="1"/>
  <c r="T1111" i="1"/>
  <c r="U1111" i="1" s="1"/>
  <c r="T1115" i="1"/>
  <c r="U1115" i="1" s="1"/>
  <c r="T1119" i="1"/>
  <c r="U1119" i="1" s="1"/>
  <c r="T1123" i="1"/>
  <c r="U1123" i="1" s="1"/>
  <c r="T1127" i="1"/>
  <c r="U1127" i="1" s="1"/>
  <c r="F8" i="4"/>
  <c r="H9" i="4"/>
  <c r="F10" i="4"/>
  <c r="H11" i="4"/>
  <c r="F12" i="4"/>
  <c r="H13" i="4"/>
  <c r="F14" i="4"/>
  <c r="H15" i="4"/>
  <c r="F16" i="4"/>
  <c r="H17" i="4"/>
  <c r="F18" i="4"/>
  <c r="H19" i="4"/>
  <c r="G8" i="4"/>
  <c r="H8" i="4"/>
  <c r="F9" i="4"/>
  <c r="H10" i="4"/>
  <c r="F11" i="4"/>
  <c r="H12" i="4"/>
  <c r="F13" i="4"/>
  <c r="H14" i="4"/>
  <c r="F15" i="4"/>
  <c r="H16" i="4"/>
  <c r="F17" i="4"/>
  <c r="H18" i="4"/>
  <c r="F19" i="4"/>
  <c r="I8" i="4"/>
  <c r="G9" i="4"/>
  <c r="I10" i="4"/>
  <c r="G11" i="4"/>
  <c r="I12" i="4"/>
  <c r="G13" i="4"/>
  <c r="I14" i="4"/>
  <c r="G15" i="4"/>
  <c r="I16" i="4"/>
  <c r="G17" i="4"/>
  <c r="I18" i="4"/>
  <c r="G19" i="4"/>
  <c r="G14" i="4"/>
  <c r="I15" i="4"/>
  <c r="F20" i="4"/>
  <c r="H21" i="4"/>
  <c r="F22" i="4"/>
  <c r="H23" i="4"/>
  <c r="F24" i="4"/>
  <c r="H25" i="4"/>
  <c r="F26" i="4"/>
  <c r="H27" i="4"/>
  <c r="G12" i="4"/>
  <c r="I13" i="4"/>
  <c r="G20" i="4"/>
  <c r="I21" i="4"/>
  <c r="G22" i="4"/>
  <c r="I23" i="4"/>
  <c r="G24" i="4"/>
  <c r="I25" i="4"/>
  <c r="G26" i="4"/>
  <c r="I27" i="4"/>
  <c r="G10" i="4"/>
  <c r="I11" i="4"/>
  <c r="G18" i="4"/>
  <c r="I19" i="4"/>
  <c r="H20" i="4"/>
  <c r="F21" i="4"/>
  <c r="H22" i="4"/>
  <c r="F23" i="4"/>
  <c r="H24" i="4"/>
  <c r="F25" i="4"/>
  <c r="H26" i="4"/>
  <c r="F27" i="4"/>
  <c r="I9" i="4"/>
  <c r="G16" i="4"/>
  <c r="I17" i="4"/>
  <c r="I20" i="4"/>
  <c r="G21" i="4"/>
  <c r="I22" i="4"/>
  <c r="G23" i="4"/>
  <c r="I24" i="4"/>
  <c r="G25" i="4"/>
  <c r="I26" i="4"/>
  <c r="G27" i="4"/>
  <c r="G28" i="4"/>
  <c r="I29" i="4"/>
  <c r="G30" i="4"/>
  <c r="I31" i="4"/>
  <c r="G32" i="4"/>
  <c r="I33" i="4"/>
  <c r="G34" i="4"/>
  <c r="I35" i="4"/>
  <c r="G36" i="4"/>
  <c r="I37" i="4"/>
  <c r="G38" i="4"/>
  <c r="I39" i="4"/>
  <c r="H28" i="4"/>
  <c r="F29" i="4"/>
  <c r="H30" i="4"/>
  <c r="F31" i="4"/>
  <c r="H32" i="4"/>
  <c r="F33" i="4"/>
  <c r="H34" i="4"/>
  <c r="F35" i="4"/>
  <c r="H36" i="4"/>
  <c r="F37" i="4"/>
  <c r="H38" i="4"/>
  <c r="I28" i="4"/>
  <c r="G29" i="4"/>
  <c r="I30" i="4"/>
  <c r="G31" i="4"/>
  <c r="I32" i="4"/>
  <c r="G33" i="4"/>
  <c r="I34" i="4"/>
  <c r="G35" i="4"/>
  <c r="I36" i="4"/>
  <c r="G37" i="4"/>
  <c r="I38" i="4"/>
  <c r="G39" i="4"/>
  <c r="F28" i="4"/>
  <c r="H29" i="4"/>
  <c r="F30" i="4"/>
  <c r="H31" i="4"/>
  <c r="F32" i="4"/>
  <c r="H33" i="4"/>
  <c r="F34" i="4"/>
  <c r="H35" i="4"/>
  <c r="F36" i="4"/>
  <c r="H37" i="4"/>
  <c r="F38" i="4"/>
  <c r="F40" i="4"/>
  <c r="H41" i="4"/>
  <c r="F42" i="4"/>
  <c r="H43" i="4"/>
  <c r="F44" i="4"/>
  <c r="H45" i="4"/>
  <c r="F46" i="4"/>
  <c r="H47" i="4"/>
  <c r="F48" i="4"/>
  <c r="H49" i="4"/>
  <c r="F50" i="4"/>
  <c r="H51" i="4"/>
  <c r="F52" i="4"/>
  <c r="H53" i="4"/>
  <c r="F54" i="4"/>
  <c r="H55" i="4"/>
  <c r="F56" i="4"/>
  <c r="H57" i="4"/>
  <c r="F58" i="4"/>
  <c r="H59" i="4"/>
  <c r="F60" i="4"/>
  <c r="H61" i="4"/>
  <c r="G40" i="4"/>
  <c r="I41" i="4"/>
  <c r="G42" i="4"/>
  <c r="I43" i="4"/>
  <c r="G44" i="4"/>
  <c r="I45" i="4"/>
  <c r="G46" i="4"/>
  <c r="I47" i="4"/>
  <c r="G48" i="4"/>
  <c r="I49" i="4"/>
  <c r="G50" i="4"/>
  <c r="I51" i="4"/>
  <c r="G52" i="4"/>
  <c r="I53" i="4"/>
  <c r="G54" i="4"/>
  <c r="I55" i="4"/>
  <c r="G56" i="4"/>
  <c r="I57" i="4"/>
  <c r="G58" i="4"/>
  <c r="I59" i="4"/>
  <c r="G60" i="4"/>
  <c r="I61" i="4"/>
  <c r="F39" i="4"/>
  <c r="H40" i="4"/>
  <c r="F41" i="4"/>
  <c r="H42" i="4"/>
  <c r="F43" i="4"/>
  <c r="H44" i="4"/>
  <c r="F45" i="4"/>
  <c r="H46" i="4"/>
  <c r="F47" i="4"/>
  <c r="H48" i="4"/>
  <c r="F49" i="4"/>
  <c r="H50" i="4"/>
  <c r="F51" i="4"/>
  <c r="H52" i="4"/>
  <c r="F53" i="4"/>
  <c r="H54" i="4"/>
  <c r="F55" i="4"/>
  <c r="H56" i="4"/>
  <c r="F57" i="4"/>
  <c r="H58" i="4"/>
  <c r="F59" i="4"/>
  <c r="H60" i="4"/>
  <c r="F61" i="4"/>
  <c r="H39" i="4"/>
  <c r="I40" i="4"/>
  <c r="G41" i="4"/>
  <c r="I42" i="4"/>
  <c r="G43" i="4"/>
  <c r="I44" i="4"/>
  <c r="G45" i="4"/>
  <c r="I46" i="4"/>
  <c r="G47" i="4"/>
  <c r="I48" i="4"/>
  <c r="G49" i="4"/>
  <c r="I50" i="4"/>
  <c r="G51" i="4"/>
  <c r="I52" i="4"/>
  <c r="G53" i="4"/>
  <c r="I54" i="4"/>
  <c r="G55" i="4"/>
  <c r="I56" i="4"/>
  <c r="G57" i="4"/>
  <c r="I58" i="4"/>
  <c r="G59" i="4"/>
  <c r="I60" i="4"/>
  <c r="G61" i="4"/>
  <c r="F62" i="4"/>
  <c r="H63" i="4"/>
  <c r="F64" i="4"/>
  <c r="H65" i="4"/>
  <c r="F66" i="4"/>
  <c r="G62" i="4"/>
  <c r="I63" i="4"/>
  <c r="G64" i="4"/>
  <c r="I65" i="4"/>
  <c r="G66" i="4"/>
  <c r="F7" i="4"/>
  <c r="H62" i="4"/>
  <c r="F63" i="4"/>
  <c r="H64" i="4"/>
  <c r="F65" i="4"/>
  <c r="H66" i="4"/>
  <c r="I7" i="4"/>
  <c r="G7" i="4"/>
  <c r="I62" i="4"/>
  <c r="G63" i="4"/>
  <c r="I64" i="4"/>
  <c r="G65" i="4"/>
  <c r="I66" i="4"/>
  <c r="H7" i="4"/>
  <c r="T1089" i="1"/>
  <c r="U1089" i="1" s="1"/>
  <c r="T1093" i="1"/>
  <c r="U1093" i="1" s="1"/>
  <c r="T1097" i="1"/>
  <c r="U1097" i="1" s="1"/>
  <c r="T1101" i="1"/>
  <c r="U1101" i="1" s="1"/>
  <c r="T1065" i="1"/>
  <c r="U1065" i="1" s="1"/>
  <c r="T1080" i="1"/>
  <c r="U1080" i="1" s="1"/>
  <c r="T1083" i="1"/>
  <c r="U1083" i="1" s="1"/>
  <c r="T1062" i="1"/>
  <c r="U1062" i="1" s="1"/>
  <c r="T1054" i="1"/>
  <c r="U1054" i="1" s="1"/>
  <c r="T1058" i="1"/>
  <c r="U1058" i="1" s="1"/>
  <c r="T1069" i="1"/>
  <c r="U1069" i="1" s="1"/>
  <c r="T1073" i="1"/>
  <c r="U1073" i="1" s="1"/>
  <c r="T1086" i="1"/>
  <c r="U1086" i="1" s="1"/>
  <c r="T1090" i="1"/>
  <c r="U1090" i="1" s="1"/>
  <c r="T1094" i="1"/>
  <c r="U1094" i="1" s="1"/>
  <c r="T1098" i="1"/>
  <c r="U1098" i="1" s="1"/>
  <c r="T1066" i="1"/>
  <c r="U1066" i="1" s="1"/>
  <c r="T1077" i="1"/>
  <c r="U1077" i="1" s="1"/>
  <c r="T1081" i="1"/>
  <c r="U1081" i="1" s="1"/>
  <c r="T1059" i="1"/>
  <c r="U1059" i="1" s="1"/>
  <c r="T1063" i="1"/>
  <c r="U1063" i="1" s="1"/>
  <c r="T1074" i="1"/>
  <c r="U1074" i="1" s="1"/>
  <c r="T1051" i="1"/>
  <c r="U1051" i="1" s="1"/>
  <c r="T1055" i="1"/>
  <c r="U1055" i="1" s="1"/>
  <c r="T1070" i="1"/>
  <c r="U1070" i="1" s="1"/>
  <c r="T1084" i="1"/>
  <c r="U1084" i="1" s="1"/>
  <c r="T1087" i="1"/>
  <c r="U1087" i="1" s="1"/>
  <c r="T1091" i="1"/>
  <c r="U1091" i="1" s="1"/>
  <c r="T1095" i="1"/>
  <c r="U1095" i="1" s="1"/>
  <c r="T1099" i="1"/>
  <c r="U1099" i="1" s="1"/>
  <c r="T1067" i="1"/>
  <c r="U1067" i="1" s="1"/>
  <c r="T1078" i="1"/>
  <c r="U1078" i="1" s="1"/>
  <c r="T1060" i="1"/>
  <c r="U1060" i="1" s="1"/>
  <c r="T1064" i="1"/>
  <c r="U1064" i="1" s="1"/>
  <c r="T1075" i="1"/>
  <c r="U1075" i="1" s="1"/>
  <c r="T1082" i="1"/>
  <c r="U1082" i="1" s="1"/>
  <c r="T1053" i="1"/>
  <c r="U1053" i="1" s="1"/>
  <c r="T1057" i="1"/>
  <c r="U1057" i="1" s="1"/>
  <c r="T1068" i="1"/>
  <c r="U1068" i="1" s="1"/>
  <c r="T1072" i="1"/>
  <c r="U1072" i="1" s="1"/>
  <c r="T1052" i="1"/>
  <c r="U1052" i="1" s="1"/>
  <c r="T1056" i="1"/>
  <c r="U1056" i="1" s="1"/>
  <c r="T1071" i="1"/>
  <c r="U1071" i="1" s="1"/>
  <c r="T1085" i="1"/>
  <c r="U1085" i="1" s="1"/>
  <c r="T1100" i="1"/>
  <c r="U1100" i="1" s="1"/>
  <c r="T1088" i="1"/>
  <c r="U1088" i="1" s="1"/>
  <c r="T1092" i="1"/>
  <c r="U1092" i="1" s="1"/>
  <c r="T1096" i="1"/>
  <c r="U1096" i="1" s="1"/>
  <c r="T1079" i="1"/>
  <c r="U1079" i="1" s="1"/>
  <c r="T1076" i="1"/>
  <c r="U1076" i="1" s="1"/>
  <c r="T1061" i="1"/>
  <c r="U1061" i="1" s="1"/>
  <c r="T975" i="1"/>
  <c r="U975" i="1" s="1"/>
  <c r="T979" i="1"/>
  <c r="U979" i="1" s="1"/>
  <c r="T987" i="1"/>
  <c r="U987" i="1" s="1"/>
  <c r="T995" i="1"/>
  <c r="U995" i="1" s="1"/>
  <c r="T1003" i="1"/>
  <c r="U1003" i="1" s="1"/>
  <c r="T1011" i="1"/>
  <c r="U1011" i="1" s="1"/>
  <c r="T1019" i="1"/>
  <c r="U1019" i="1" s="1"/>
  <c r="T1027" i="1"/>
  <c r="U1027" i="1" s="1"/>
  <c r="T1035" i="1"/>
  <c r="U1035" i="1" s="1"/>
  <c r="T1044" i="1"/>
  <c r="U1044" i="1" s="1"/>
  <c r="T972" i="1"/>
  <c r="U972" i="1" s="1"/>
  <c r="T976" i="1"/>
  <c r="U976" i="1" s="1"/>
  <c r="T988" i="1"/>
  <c r="U988" i="1" s="1"/>
  <c r="T1000" i="1"/>
  <c r="U1000" i="1" s="1"/>
  <c r="T1008" i="1"/>
  <c r="U1008" i="1" s="1"/>
  <c r="T1016" i="1"/>
  <c r="U1016" i="1" s="1"/>
  <c r="T1024" i="1"/>
  <c r="U1024" i="1" s="1"/>
  <c r="T1032" i="1"/>
  <c r="U1032" i="1" s="1"/>
  <c r="T1040" i="1"/>
  <c r="U1040" i="1" s="1"/>
  <c r="T1043" i="1"/>
  <c r="U1043" i="1" s="1"/>
  <c r="T968" i="1"/>
  <c r="U968" i="1" s="1"/>
  <c r="T980" i="1"/>
  <c r="U980" i="1" s="1"/>
  <c r="T984" i="1"/>
  <c r="U984" i="1" s="1"/>
  <c r="T992" i="1"/>
  <c r="U992" i="1" s="1"/>
  <c r="T1004" i="1"/>
  <c r="U1004" i="1" s="1"/>
  <c r="T1012" i="1"/>
  <c r="U1012" i="1" s="1"/>
  <c r="T1020" i="1"/>
  <c r="U1020" i="1" s="1"/>
  <c r="T1028" i="1"/>
  <c r="U1028" i="1" s="1"/>
  <c r="T1036" i="1"/>
  <c r="U1036" i="1" s="1"/>
  <c r="T1034" i="1"/>
  <c r="U1034" i="1" s="1"/>
  <c r="T996" i="1"/>
  <c r="U996" i="1" s="1"/>
  <c r="T1045" i="1"/>
  <c r="U1045" i="1" s="1"/>
  <c r="T1038" i="1"/>
  <c r="U1038" i="1" s="1"/>
  <c r="T986" i="1"/>
  <c r="U986" i="1" s="1"/>
  <c r="T1010" i="1"/>
  <c r="U1010" i="1" s="1"/>
  <c r="T969" i="1"/>
  <c r="U969" i="1" s="1"/>
  <c r="T981" i="1"/>
  <c r="U981" i="1" s="1"/>
  <c r="T989" i="1"/>
  <c r="U989" i="1" s="1"/>
  <c r="T997" i="1"/>
  <c r="U997" i="1" s="1"/>
  <c r="T1005" i="1"/>
  <c r="U1005" i="1" s="1"/>
  <c r="T1013" i="1"/>
  <c r="U1013" i="1" s="1"/>
  <c r="T1017" i="1"/>
  <c r="U1017" i="1" s="1"/>
  <c r="T1025" i="1"/>
  <c r="U1025" i="1" s="1"/>
  <c r="T1033" i="1"/>
  <c r="U1033" i="1" s="1"/>
  <c r="T1042" i="1"/>
  <c r="U1042" i="1" s="1"/>
  <c r="T990" i="1"/>
  <c r="U990" i="1" s="1"/>
  <c r="T1018" i="1"/>
  <c r="U1018" i="1" s="1"/>
  <c r="T973" i="1"/>
  <c r="U973" i="1" s="1"/>
  <c r="T977" i="1"/>
  <c r="U977" i="1" s="1"/>
  <c r="T985" i="1"/>
  <c r="U985" i="1" s="1"/>
  <c r="T993" i="1"/>
  <c r="U993" i="1" s="1"/>
  <c r="T1001" i="1"/>
  <c r="U1001" i="1" s="1"/>
  <c r="T1009" i="1"/>
  <c r="U1009" i="1" s="1"/>
  <c r="T1029" i="1"/>
  <c r="U1029" i="1" s="1"/>
  <c r="T1037" i="1"/>
  <c r="U1037" i="1" s="1"/>
  <c r="T1046" i="1"/>
  <c r="U1046" i="1" s="1"/>
  <c r="T994" i="1"/>
  <c r="U994" i="1" s="1"/>
  <c r="T1026" i="1"/>
  <c r="U1026" i="1" s="1"/>
  <c r="T1041" i="1"/>
  <c r="U1041" i="1" s="1"/>
  <c r="T974" i="1"/>
  <c r="U974" i="1" s="1"/>
  <c r="T982" i="1"/>
  <c r="U982" i="1" s="1"/>
  <c r="T998" i="1"/>
  <c r="U998" i="1" s="1"/>
  <c r="T1014" i="1"/>
  <c r="U1014" i="1" s="1"/>
  <c r="T1047" i="1"/>
  <c r="U1047" i="1" s="1"/>
  <c r="T970" i="1"/>
  <c r="U970" i="1" s="1"/>
  <c r="T1006" i="1"/>
  <c r="U1006" i="1" s="1"/>
  <c r="T978" i="1"/>
  <c r="U978" i="1" s="1"/>
  <c r="T1002" i="1"/>
  <c r="U1002" i="1" s="1"/>
  <c r="T971" i="1"/>
  <c r="U971" i="1" s="1"/>
  <c r="T983" i="1"/>
  <c r="U983" i="1" s="1"/>
  <c r="T991" i="1"/>
  <c r="U991" i="1" s="1"/>
  <c r="T999" i="1"/>
  <c r="U999" i="1" s="1"/>
  <c r="T1007" i="1"/>
  <c r="U1007" i="1" s="1"/>
  <c r="T1015" i="1"/>
  <c r="U1015" i="1" s="1"/>
  <c r="T1023" i="1"/>
  <c r="U1023" i="1" s="1"/>
  <c r="T1031" i="1"/>
  <c r="U1031" i="1" s="1"/>
  <c r="T1039" i="1"/>
  <c r="U1039" i="1" s="1"/>
  <c r="T1048" i="1"/>
  <c r="U1048" i="1" s="1"/>
  <c r="T1049" i="1"/>
  <c r="U1049" i="1" s="1"/>
  <c r="T1030" i="1"/>
  <c r="U1030" i="1" s="1"/>
  <c r="T967" i="1"/>
  <c r="U967" i="1" s="1"/>
  <c r="T966" i="1"/>
  <c r="U966" i="1" s="1"/>
  <c r="T964" i="1"/>
  <c r="U964" i="1" s="1"/>
  <c r="T965" i="1"/>
  <c r="U965" i="1" s="1"/>
  <c r="T898" i="1"/>
  <c r="U898" i="1" s="1"/>
  <c r="T902" i="1"/>
  <c r="U902" i="1" s="1"/>
  <c r="T906" i="1"/>
  <c r="U906" i="1" s="1"/>
  <c r="T910" i="1"/>
  <c r="U910" i="1" s="1"/>
  <c r="T914" i="1"/>
  <c r="U914" i="1" s="1"/>
  <c r="T923" i="1"/>
  <c r="U923" i="1" s="1"/>
  <c r="T927" i="1"/>
  <c r="U927" i="1" s="1"/>
  <c r="T931" i="1"/>
  <c r="U931" i="1" s="1"/>
  <c r="T935" i="1"/>
  <c r="U935" i="1" s="1"/>
  <c r="T939" i="1"/>
  <c r="U939" i="1" s="1"/>
  <c r="T946" i="1"/>
  <c r="U946" i="1" s="1"/>
  <c r="T959" i="1"/>
  <c r="U959" i="1" s="1"/>
  <c r="T943" i="1"/>
  <c r="U943" i="1" s="1"/>
  <c r="T956" i="1"/>
  <c r="U956" i="1" s="1"/>
  <c r="T953" i="1"/>
  <c r="U953" i="1" s="1"/>
  <c r="T963" i="1"/>
  <c r="U963" i="1" s="1"/>
  <c r="T899" i="1"/>
  <c r="U899" i="1" s="1"/>
  <c r="T903" i="1"/>
  <c r="U903" i="1" s="1"/>
  <c r="T907" i="1"/>
  <c r="U907" i="1" s="1"/>
  <c r="T911" i="1"/>
  <c r="U911" i="1" s="1"/>
  <c r="T915" i="1"/>
  <c r="U915" i="1" s="1"/>
  <c r="T919" i="1"/>
  <c r="U919" i="1" s="1"/>
  <c r="T924" i="1"/>
  <c r="U924" i="1" s="1"/>
  <c r="T928" i="1"/>
  <c r="U928" i="1" s="1"/>
  <c r="T932" i="1"/>
  <c r="U932" i="1" s="1"/>
  <c r="T936" i="1"/>
  <c r="U936" i="1" s="1"/>
  <c r="T940" i="1"/>
  <c r="U940" i="1" s="1"/>
  <c r="T950" i="1"/>
  <c r="U950" i="1" s="1"/>
  <c r="T960" i="1"/>
  <c r="U960" i="1" s="1"/>
  <c r="T947" i="1"/>
  <c r="U947" i="1" s="1"/>
  <c r="T957" i="1"/>
  <c r="U957" i="1" s="1"/>
  <c r="T944" i="1"/>
  <c r="U944" i="1" s="1"/>
  <c r="T954" i="1"/>
  <c r="U954" i="1" s="1"/>
  <c r="T896" i="1"/>
  <c r="U896" i="1" s="1"/>
  <c r="T900" i="1"/>
  <c r="U900" i="1" s="1"/>
  <c r="T904" i="1"/>
  <c r="U904" i="1" s="1"/>
  <c r="T908" i="1"/>
  <c r="U908" i="1" s="1"/>
  <c r="T912" i="1"/>
  <c r="U912" i="1" s="1"/>
  <c r="T916" i="1"/>
  <c r="U916" i="1" s="1"/>
  <c r="T920" i="1"/>
  <c r="U920" i="1" s="1"/>
  <c r="T921" i="1"/>
  <c r="U921" i="1" s="1"/>
  <c r="T925" i="1"/>
  <c r="U925" i="1" s="1"/>
  <c r="T929" i="1"/>
  <c r="U929" i="1" s="1"/>
  <c r="T933" i="1"/>
  <c r="U933" i="1" s="1"/>
  <c r="T937" i="1"/>
  <c r="U937" i="1" s="1"/>
  <c r="T941" i="1"/>
  <c r="U941" i="1" s="1"/>
  <c r="T951" i="1"/>
  <c r="U951" i="1" s="1"/>
  <c r="T948" i="1"/>
  <c r="U948" i="1" s="1"/>
  <c r="T961" i="1"/>
  <c r="U961" i="1" s="1"/>
  <c r="T945" i="1"/>
  <c r="U945" i="1" s="1"/>
  <c r="T958" i="1"/>
  <c r="U958" i="1" s="1"/>
  <c r="T897" i="1"/>
  <c r="U897" i="1" s="1"/>
  <c r="T901" i="1"/>
  <c r="U901" i="1" s="1"/>
  <c r="T905" i="1"/>
  <c r="U905" i="1" s="1"/>
  <c r="T909" i="1"/>
  <c r="U909" i="1" s="1"/>
  <c r="T913" i="1"/>
  <c r="U913" i="1" s="1"/>
  <c r="T917" i="1"/>
  <c r="U917" i="1" s="1"/>
  <c r="T922" i="1"/>
  <c r="U922" i="1" s="1"/>
  <c r="T926" i="1"/>
  <c r="U926" i="1" s="1"/>
  <c r="T930" i="1"/>
  <c r="U930" i="1" s="1"/>
  <c r="T934" i="1"/>
  <c r="U934" i="1" s="1"/>
  <c r="T938" i="1"/>
  <c r="U938" i="1" s="1"/>
  <c r="T942" i="1"/>
  <c r="U942" i="1" s="1"/>
  <c r="T955" i="1"/>
  <c r="U955" i="1" s="1"/>
  <c r="T952" i="1"/>
  <c r="U952" i="1" s="1"/>
  <c r="T949" i="1"/>
  <c r="U949" i="1" s="1"/>
  <c r="T962" i="1"/>
  <c r="U962" i="1" s="1"/>
  <c r="T918" i="1"/>
  <c r="U918" i="1" s="1"/>
  <c r="T866" i="1"/>
  <c r="U866" i="1" s="1"/>
  <c r="T871" i="1"/>
  <c r="U871" i="1" s="1"/>
  <c r="T875" i="1"/>
  <c r="U875" i="1" s="1"/>
  <c r="T867" i="1"/>
  <c r="U867" i="1" s="1"/>
  <c r="T868" i="1"/>
  <c r="U868" i="1" s="1"/>
  <c r="T872" i="1"/>
  <c r="U872" i="1" s="1"/>
  <c r="T864" i="1"/>
  <c r="U864" i="1" s="1"/>
  <c r="T869" i="1"/>
  <c r="U869" i="1" s="1"/>
  <c r="T873" i="1"/>
  <c r="U873" i="1" s="1"/>
  <c r="T865" i="1"/>
  <c r="U865" i="1" s="1"/>
  <c r="T870" i="1"/>
  <c r="U870" i="1" s="1"/>
  <c r="T874" i="1"/>
  <c r="U874" i="1" s="1"/>
  <c r="T890" i="1"/>
  <c r="U890" i="1" s="1"/>
  <c r="T894" i="1"/>
  <c r="U894" i="1" s="1"/>
  <c r="T887" i="1"/>
  <c r="U887" i="1" s="1"/>
  <c r="T891" i="1"/>
  <c r="U891" i="1" s="1"/>
  <c r="T895" i="1"/>
  <c r="U895" i="1" s="1"/>
  <c r="T892" i="1"/>
  <c r="U892" i="1" s="1"/>
  <c r="T888" i="1"/>
  <c r="U888" i="1" s="1"/>
  <c r="T889" i="1"/>
  <c r="U889" i="1" s="1"/>
  <c r="T893" i="1"/>
  <c r="U893" i="1" s="1"/>
  <c r="T853" i="1"/>
  <c r="U853" i="1" s="1"/>
  <c r="T858" i="1"/>
  <c r="U858" i="1" s="1"/>
  <c r="T862" i="1"/>
  <c r="U862" i="1" s="1"/>
  <c r="T861" i="1"/>
  <c r="U861" i="1" s="1"/>
  <c r="T854" i="1"/>
  <c r="U854" i="1" s="1"/>
  <c r="T855" i="1"/>
  <c r="U855" i="1" s="1"/>
  <c r="T863" i="1"/>
  <c r="U863" i="1" s="1"/>
  <c r="T859" i="1"/>
  <c r="U859" i="1" s="1"/>
  <c r="T860" i="1"/>
  <c r="U860" i="1" s="1"/>
  <c r="T856" i="1"/>
  <c r="U856" i="1" s="1"/>
  <c r="T857" i="1"/>
  <c r="U857" i="1" s="1"/>
  <c r="T879" i="1"/>
  <c r="U879" i="1" s="1"/>
  <c r="T883" i="1"/>
  <c r="U883" i="1" s="1"/>
  <c r="T880" i="1"/>
  <c r="U880" i="1" s="1"/>
  <c r="T884" i="1"/>
  <c r="U884" i="1" s="1"/>
  <c r="T881" i="1"/>
  <c r="U881" i="1" s="1"/>
  <c r="T882" i="1"/>
  <c r="U882" i="1" s="1"/>
  <c r="T835" i="1"/>
  <c r="U835" i="1" s="1"/>
  <c r="T839" i="1"/>
  <c r="U839" i="1" s="1"/>
  <c r="T843" i="1"/>
  <c r="U843" i="1" s="1"/>
  <c r="T847" i="1"/>
  <c r="U847" i="1" s="1"/>
  <c r="T851" i="1"/>
  <c r="U851" i="1" s="1"/>
  <c r="T808" i="1"/>
  <c r="U808" i="1" s="1"/>
  <c r="T812" i="1"/>
  <c r="U812" i="1" s="1"/>
  <c r="T816" i="1"/>
  <c r="U816" i="1" s="1"/>
  <c r="T820" i="1"/>
  <c r="U820" i="1" s="1"/>
  <c r="T824" i="1"/>
  <c r="U824" i="1" s="1"/>
  <c r="T828" i="1"/>
  <c r="U828" i="1" s="1"/>
  <c r="T832" i="1"/>
  <c r="U832" i="1" s="1"/>
  <c r="T788" i="1"/>
  <c r="U788" i="1" s="1"/>
  <c r="T796" i="1"/>
  <c r="U796" i="1" s="1"/>
  <c r="T804" i="1"/>
  <c r="U804" i="1" s="1"/>
  <c r="T784" i="1"/>
  <c r="U784" i="1" s="1"/>
  <c r="T792" i="1"/>
  <c r="U792" i="1" s="1"/>
  <c r="T800" i="1"/>
  <c r="U800" i="1" s="1"/>
  <c r="T836" i="1"/>
  <c r="U836" i="1" s="1"/>
  <c r="T840" i="1"/>
  <c r="U840" i="1" s="1"/>
  <c r="T844" i="1"/>
  <c r="U844" i="1" s="1"/>
  <c r="T848" i="1"/>
  <c r="U848" i="1" s="1"/>
  <c r="T852" i="1"/>
  <c r="U852" i="1" s="1"/>
  <c r="T805" i="1"/>
  <c r="U805" i="1" s="1"/>
  <c r="T809" i="1"/>
  <c r="U809" i="1" s="1"/>
  <c r="T813" i="1"/>
  <c r="U813" i="1" s="1"/>
  <c r="T817" i="1"/>
  <c r="U817" i="1" s="1"/>
  <c r="T821" i="1"/>
  <c r="U821" i="1" s="1"/>
  <c r="T825" i="1"/>
  <c r="U825" i="1" s="1"/>
  <c r="T829" i="1"/>
  <c r="U829" i="1" s="1"/>
  <c r="T833" i="1"/>
  <c r="U833" i="1" s="1"/>
  <c r="T789" i="1"/>
  <c r="U789" i="1" s="1"/>
  <c r="T797" i="1"/>
  <c r="U797" i="1" s="1"/>
  <c r="T781" i="1"/>
  <c r="U781" i="1" s="1"/>
  <c r="T785" i="1"/>
  <c r="U785" i="1" s="1"/>
  <c r="T793" i="1"/>
  <c r="U793" i="1" s="1"/>
  <c r="T801" i="1"/>
  <c r="U801" i="1" s="1"/>
  <c r="T876" i="1"/>
  <c r="U876" i="1" s="1"/>
  <c r="T837" i="1"/>
  <c r="U837" i="1" s="1"/>
  <c r="T841" i="1"/>
  <c r="U841" i="1" s="1"/>
  <c r="T845" i="1"/>
  <c r="U845" i="1" s="1"/>
  <c r="T849" i="1"/>
  <c r="U849" i="1" s="1"/>
  <c r="T806" i="1"/>
  <c r="U806" i="1" s="1"/>
  <c r="T810" i="1"/>
  <c r="U810" i="1" s="1"/>
  <c r="T814" i="1"/>
  <c r="U814" i="1" s="1"/>
  <c r="T818" i="1"/>
  <c r="U818" i="1" s="1"/>
  <c r="T822" i="1"/>
  <c r="U822" i="1" s="1"/>
  <c r="T826" i="1"/>
  <c r="U826" i="1" s="1"/>
  <c r="T830" i="1"/>
  <c r="U830" i="1" s="1"/>
  <c r="T834" i="1"/>
  <c r="U834" i="1" s="1"/>
  <c r="T790" i="1"/>
  <c r="U790" i="1" s="1"/>
  <c r="T798" i="1"/>
  <c r="U798" i="1" s="1"/>
  <c r="T782" i="1"/>
  <c r="U782" i="1" s="1"/>
  <c r="T786" i="1"/>
  <c r="U786" i="1" s="1"/>
  <c r="T794" i="1"/>
  <c r="U794" i="1" s="1"/>
  <c r="T802" i="1"/>
  <c r="U802" i="1" s="1"/>
  <c r="T877" i="1"/>
  <c r="U877" i="1" s="1"/>
  <c r="T838" i="1"/>
  <c r="U838" i="1" s="1"/>
  <c r="T842" i="1"/>
  <c r="U842" i="1" s="1"/>
  <c r="T846" i="1"/>
  <c r="U846" i="1" s="1"/>
  <c r="T850" i="1"/>
  <c r="U850" i="1" s="1"/>
  <c r="T807" i="1"/>
  <c r="U807" i="1" s="1"/>
  <c r="T811" i="1"/>
  <c r="U811" i="1" s="1"/>
  <c r="T815" i="1"/>
  <c r="U815" i="1" s="1"/>
  <c r="T819" i="1"/>
  <c r="U819" i="1" s="1"/>
  <c r="T823" i="1"/>
  <c r="U823" i="1" s="1"/>
  <c r="T827" i="1"/>
  <c r="U827" i="1" s="1"/>
  <c r="T831" i="1"/>
  <c r="U831" i="1" s="1"/>
  <c r="T791" i="1"/>
  <c r="U791" i="1" s="1"/>
  <c r="T799" i="1"/>
  <c r="U799" i="1" s="1"/>
  <c r="T783" i="1"/>
  <c r="U783" i="1" s="1"/>
  <c r="T787" i="1"/>
  <c r="U787" i="1" s="1"/>
  <c r="T795" i="1"/>
  <c r="U795" i="1" s="1"/>
  <c r="T803" i="1"/>
  <c r="U803" i="1" s="1"/>
  <c r="T878" i="1"/>
  <c r="U878" i="1" s="1"/>
  <c r="T696" i="1"/>
  <c r="U696" i="1" s="1"/>
  <c r="W696" i="1" s="1"/>
  <c r="T697" i="1"/>
  <c r="U697" i="1" s="1"/>
  <c r="W697" i="1" s="1"/>
  <c r="T766" i="1"/>
  <c r="U766" i="1" s="1"/>
  <c r="W766" i="1" s="1"/>
  <c r="T689" i="1"/>
  <c r="U689" i="1" s="1"/>
  <c r="W689" i="1" s="1"/>
  <c r="T760" i="1"/>
  <c r="U760" i="1" s="1"/>
  <c r="W760" i="1" s="1"/>
  <c r="T774" i="1"/>
  <c r="U774" i="1" s="1"/>
  <c r="W774" i="1" s="1"/>
  <c r="T768" i="1"/>
  <c r="U768" i="1" s="1"/>
  <c r="W768" i="1" s="1"/>
  <c r="T762" i="1"/>
  <c r="U762" i="1" s="1"/>
  <c r="W762" i="1" s="1"/>
  <c r="T756" i="1"/>
  <c r="U756" i="1" s="1"/>
  <c r="W756" i="1" s="1"/>
  <c r="T749" i="1"/>
  <c r="U749" i="1" s="1"/>
  <c r="W749" i="1" s="1"/>
  <c r="T745" i="1"/>
  <c r="U745" i="1" s="1"/>
  <c r="W745" i="1" s="1"/>
  <c r="T739" i="1"/>
  <c r="U739" i="1" s="1"/>
  <c r="W739" i="1" s="1"/>
  <c r="T733" i="1"/>
  <c r="U733" i="1" s="1"/>
  <c r="W733" i="1" s="1"/>
  <c r="T727" i="1"/>
  <c r="U727" i="1" s="1"/>
  <c r="W727" i="1" s="1"/>
  <c r="T721" i="1"/>
  <c r="U721" i="1" s="1"/>
  <c r="W721" i="1" s="1"/>
  <c r="T715" i="1"/>
  <c r="U715" i="1" s="1"/>
  <c r="W715" i="1" s="1"/>
  <c r="T709" i="1"/>
  <c r="U709" i="1" s="1"/>
  <c r="W709" i="1" s="1"/>
  <c r="T703" i="1"/>
  <c r="U703" i="1" s="1"/>
  <c r="W703" i="1" s="1"/>
  <c r="T691" i="1"/>
  <c r="U691" i="1" s="1"/>
  <c r="W691" i="1" s="1"/>
  <c r="T748" i="1"/>
  <c r="U748" i="1" s="1"/>
  <c r="W748" i="1" s="1"/>
  <c r="T744" i="1"/>
  <c r="U744" i="1" s="1"/>
  <c r="W744" i="1" s="1"/>
  <c r="T738" i="1"/>
  <c r="U738" i="1" s="1"/>
  <c r="W738" i="1" s="1"/>
  <c r="T732" i="1"/>
  <c r="U732" i="1" s="1"/>
  <c r="W732" i="1" s="1"/>
  <c r="T726" i="1"/>
  <c r="U726" i="1" s="1"/>
  <c r="W726" i="1" s="1"/>
  <c r="T720" i="1"/>
  <c r="U720" i="1" s="1"/>
  <c r="W720" i="1" s="1"/>
  <c r="T714" i="1"/>
  <c r="U714" i="1" s="1"/>
  <c r="W714" i="1" s="1"/>
  <c r="T708" i="1"/>
  <c r="U708" i="1" s="1"/>
  <c r="W708" i="1" s="1"/>
  <c r="T702" i="1"/>
  <c r="U702" i="1" s="1"/>
  <c r="W702" i="1" s="1"/>
  <c r="T690" i="1"/>
  <c r="U690" i="1" s="1"/>
  <c r="W690" i="1" s="1"/>
  <c r="T743" i="1"/>
  <c r="U743" i="1" s="1"/>
  <c r="W743" i="1" s="1"/>
  <c r="T737" i="1"/>
  <c r="U737" i="1" s="1"/>
  <c r="W737" i="1" s="1"/>
  <c r="T731" i="1"/>
  <c r="U731" i="1" s="1"/>
  <c r="W731" i="1" s="1"/>
  <c r="T725" i="1"/>
  <c r="U725" i="1" s="1"/>
  <c r="W725" i="1" s="1"/>
  <c r="T719" i="1"/>
  <c r="U719" i="1" s="1"/>
  <c r="W719" i="1" s="1"/>
  <c r="T713" i="1"/>
  <c r="U713" i="1" s="1"/>
  <c r="W713" i="1" s="1"/>
  <c r="T707" i="1"/>
  <c r="U707" i="1" s="1"/>
  <c r="W707" i="1" s="1"/>
  <c r="T701" i="1"/>
  <c r="U701" i="1" s="1"/>
  <c r="W701" i="1" s="1"/>
  <c r="T695" i="1"/>
  <c r="U695" i="1" s="1"/>
  <c r="W695" i="1" s="1"/>
  <c r="T780" i="1"/>
  <c r="U780" i="1" s="1"/>
  <c r="T777" i="1"/>
  <c r="U777" i="1" s="1"/>
  <c r="W777" i="1" s="1"/>
  <c r="T771" i="1"/>
  <c r="U771" i="1" s="1"/>
  <c r="W771" i="1" s="1"/>
  <c r="T765" i="1"/>
  <c r="U765" i="1" s="1"/>
  <c r="W765" i="1" s="1"/>
  <c r="T759" i="1"/>
  <c r="U759" i="1" s="1"/>
  <c r="W759" i="1" s="1"/>
  <c r="T753" i="1"/>
  <c r="U753" i="1" s="1"/>
  <c r="W753" i="1" s="1"/>
  <c r="T752" i="1"/>
  <c r="U752" i="1" s="1"/>
  <c r="W752" i="1" s="1"/>
  <c r="T742" i="1"/>
  <c r="U742" i="1" s="1"/>
  <c r="W742" i="1" s="1"/>
  <c r="T736" i="1"/>
  <c r="U736" i="1" s="1"/>
  <c r="W736" i="1" s="1"/>
  <c r="T730" i="1"/>
  <c r="U730" i="1" s="1"/>
  <c r="W730" i="1" s="1"/>
  <c r="T724" i="1"/>
  <c r="U724" i="1" s="1"/>
  <c r="W724" i="1" s="1"/>
  <c r="T718" i="1"/>
  <c r="U718" i="1" s="1"/>
  <c r="W718" i="1" s="1"/>
  <c r="T712" i="1"/>
  <c r="U712" i="1" s="1"/>
  <c r="W712" i="1" s="1"/>
  <c r="T706" i="1"/>
  <c r="U706" i="1" s="1"/>
  <c r="W706" i="1" s="1"/>
  <c r="T700" i="1"/>
  <c r="U700" i="1" s="1"/>
  <c r="W700" i="1" s="1"/>
  <c r="T694" i="1"/>
  <c r="U694" i="1" s="1"/>
  <c r="W694" i="1" s="1"/>
  <c r="T688" i="1"/>
  <c r="U688" i="1" s="1"/>
  <c r="W688" i="1" s="1"/>
  <c r="T754" i="1"/>
  <c r="U754" i="1" s="1"/>
  <c r="W754" i="1" s="1"/>
  <c r="T776" i="1"/>
  <c r="U776" i="1" s="1"/>
  <c r="W776" i="1" s="1"/>
  <c r="T770" i="1"/>
  <c r="U770" i="1" s="1"/>
  <c r="W770" i="1" s="1"/>
  <c r="T764" i="1"/>
  <c r="U764" i="1" s="1"/>
  <c r="W764" i="1" s="1"/>
  <c r="T758" i="1"/>
  <c r="U758" i="1" s="1"/>
  <c r="W758" i="1" s="1"/>
  <c r="T747" i="1"/>
  <c r="U747" i="1" s="1"/>
  <c r="W747" i="1" s="1"/>
  <c r="T741" i="1"/>
  <c r="U741" i="1" s="1"/>
  <c r="W741" i="1" s="1"/>
  <c r="T735" i="1"/>
  <c r="U735" i="1" s="1"/>
  <c r="W735" i="1" s="1"/>
  <c r="T729" i="1"/>
  <c r="U729" i="1" s="1"/>
  <c r="W729" i="1" s="1"/>
  <c r="T723" i="1"/>
  <c r="U723" i="1" s="1"/>
  <c r="W723" i="1" s="1"/>
  <c r="T717" i="1"/>
  <c r="U717" i="1" s="1"/>
  <c r="W717" i="1" s="1"/>
  <c r="T711" i="1"/>
  <c r="U711" i="1" s="1"/>
  <c r="W711" i="1" s="1"/>
  <c r="T705" i="1"/>
  <c r="U705" i="1" s="1"/>
  <c r="W705" i="1" s="1"/>
  <c r="T699" i="1"/>
  <c r="U699" i="1" s="1"/>
  <c r="W699" i="1" s="1"/>
  <c r="T693" i="1"/>
  <c r="U693" i="1" s="1"/>
  <c r="W693" i="1" s="1"/>
  <c r="T778" i="1"/>
  <c r="U778" i="1" s="1"/>
  <c r="W778" i="1" s="1"/>
  <c r="T772" i="1"/>
  <c r="U772" i="1" s="1"/>
  <c r="W772" i="1" s="1"/>
  <c r="T775" i="1"/>
  <c r="U775" i="1" s="1"/>
  <c r="W775" i="1" s="1"/>
  <c r="T769" i="1"/>
  <c r="U769" i="1" s="1"/>
  <c r="W769" i="1" s="1"/>
  <c r="T763" i="1"/>
  <c r="U763" i="1" s="1"/>
  <c r="W763" i="1" s="1"/>
  <c r="T757" i="1"/>
  <c r="U757" i="1" s="1"/>
  <c r="W757" i="1" s="1"/>
  <c r="T751" i="1"/>
  <c r="U751" i="1" s="1"/>
  <c r="W751" i="1" s="1"/>
  <c r="T779" i="1"/>
  <c r="U779" i="1" s="1"/>
  <c r="W779" i="1" s="1"/>
  <c r="T773" i="1"/>
  <c r="U773" i="1" s="1"/>
  <c r="W773" i="1" s="1"/>
  <c r="T767" i="1"/>
  <c r="U767" i="1" s="1"/>
  <c r="W767" i="1" s="1"/>
  <c r="T761" i="1"/>
  <c r="U761" i="1" s="1"/>
  <c r="W761" i="1" s="1"/>
  <c r="T755" i="1"/>
  <c r="U755" i="1" s="1"/>
  <c r="W755" i="1" s="1"/>
  <c r="T750" i="1"/>
  <c r="U750" i="1" s="1"/>
  <c r="W750" i="1" s="1"/>
  <c r="T746" i="1"/>
  <c r="U746" i="1" s="1"/>
  <c r="W746" i="1" s="1"/>
  <c r="T740" i="1"/>
  <c r="U740" i="1" s="1"/>
  <c r="W740" i="1" s="1"/>
  <c r="T734" i="1"/>
  <c r="U734" i="1" s="1"/>
  <c r="W734" i="1" s="1"/>
  <c r="T728" i="1"/>
  <c r="U728" i="1" s="1"/>
  <c r="W728" i="1" s="1"/>
  <c r="T722" i="1"/>
  <c r="U722" i="1" s="1"/>
  <c r="W722" i="1" s="1"/>
  <c r="T716" i="1"/>
  <c r="U716" i="1" s="1"/>
  <c r="W716" i="1" s="1"/>
  <c r="T710" i="1"/>
  <c r="U710" i="1" s="1"/>
  <c r="W710" i="1" s="1"/>
  <c r="T704" i="1"/>
  <c r="U704" i="1" s="1"/>
  <c r="W704" i="1" s="1"/>
  <c r="T698" i="1"/>
  <c r="U698" i="1" s="1"/>
  <c r="W698" i="1" s="1"/>
  <c r="T692" i="1"/>
  <c r="U692" i="1" s="1"/>
  <c r="W692" i="1" s="1"/>
  <c r="T62" i="1"/>
  <c r="U62" i="1" s="1"/>
  <c r="T594" i="1"/>
  <c r="U594" i="1" s="1"/>
  <c r="J1" i="4"/>
  <c r="J41" i="4" s="1"/>
  <c r="I5" i="4"/>
  <c r="I2" i="4"/>
  <c r="I4" i="4"/>
  <c r="I6" i="4"/>
  <c r="I3" i="4"/>
  <c r="I67" i="4"/>
  <c r="T276" i="1"/>
  <c r="U276" i="1" s="1"/>
  <c r="T324" i="1"/>
  <c r="U324" i="1" s="1"/>
  <c r="T277" i="1"/>
  <c r="U277" i="1" s="1"/>
  <c r="T290" i="1"/>
  <c r="U290" i="1" s="1"/>
  <c r="T475" i="1"/>
  <c r="U475" i="1" s="1"/>
  <c r="T663" i="1"/>
  <c r="U663" i="1" s="1"/>
  <c r="T288" i="1"/>
  <c r="U288" i="1" s="1"/>
  <c r="T49" i="1"/>
  <c r="U49" i="1" s="1"/>
  <c r="T665" i="1"/>
  <c r="U665" i="1" s="1"/>
  <c r="W665" i="1" s="1"/>
  <c r="T283" i="1"/>
  <c r="U283" i="1" s="1"/>
  <c r="T48" i="1"/>
  <c r="U48" i="1" s="1"/>
  <c r="T653" i="1"/>
  <c r="U653" i="1" s="1"/>
  <c r="T649" i="1"/>
  <c r="U649" i="1" s="1"/>
  <c r="T637" i="1"/>
  <c r="U637" i="1" s="1"/>
  <c r="T527" i="1"/>
  <c r="U527" i="1" s="1"/>
  <c r="T491" i="1"/>
  <c r="U491" i="1" s="1"/>
  <c r="T478" i="1"/>
  <c r="U478" i="1" s="1"/>
  <c r="T474" i="1"/>
  <c r="U474" i="1" s="1"/>
  <c r="T531" i="1"/>
  <c r="U531" i="1" s="1"/>
  <c r="T597" i="1"/>
  <c r="U597" i="1" s="1"/>
  <c r="T282" i="1"/>
  <c r="U282" i="1" s="1"/>
  <c r="T664" i="1"/>
  <c r="U664" i="1" s="1"/>
  <c r="T281" i="1"/>
  <c r="U281" i="1" s="1"/>
  <c r="T652" i="1"/>
  <c r="U652" i="1" s="1"/>
  <c r="T648" i="1"/>
  <c r="U648" i="1" s="1"/>
  <c r="T636" i="1"/>
  <c r="U636" i="1" s="1"/>
  <c r="T530" i="1"/>
  <c r="U530" i="1" s="1"/>
  <c r="T526" i="1"/>
  <c r="U526" i="1" s="1"/>
  <c r="T490" i="1"/>
  <c r="U490" i="1" s="1"/>
  <c r="T477" i="1"/>
  <c r="U477" i="1" s="1"/>
  <c r="T280" i="1"/>
  <c r="U280" i="1" s="1"/>
  <c r="T651" i="1"/>
  <c r="U651" i="1" s="1"/>
  <c r="T639" i="1"/>
  <c r="U639" i="1" s="1"/>
  <c r="T635" i="1"/>
  <c r="U635" i="1" s="1"/>
  <c r="T529" i="1"/>
  <c r="U529" i="1" s="1"/>
  <c r="T509" i="1"/>
  <c r="U509" i="1" s="1"/>
  <c r="T489" i="1"/>
  <c r="U489" i="1" s="1"/>
  <c r="T476" i="1"/>
  <c r="U476" i="1" s="1"/>
  <c r="T662" i="1"/>
  <c r="U662" i="1" s="1"/>
  <c r="T289" i="1"/>
  <c r="U289" i="1" s="1"/>
  <c r="T50" i="1"/>
  <c r="U50" i="1" s="1"/>
  <c r="T654" i="1"/>
  <c r="U654" i="1" s="1"/>
  <c r="T650" i="1"/>
  <c r="U650" i="1" s="1"/>
  <c r="T638" i="1"/>
  <c r="U638" i="1" s="1"/>
  <c r="T634" i="1"/>
  <c r="U634" i="1" s="1"/>
  <c r="T528" i="1"/>
  <c r="U528" i="1" s="1"/>
  <c r="T492" i="1"/>
  <c r="U492" i="1" s="1"/>
  <c r="T595" i="1"/>
  <c r="U595" i="1" s="1"/>
  <c r="T602" i="1"/>
  <c r="U602" i="1" s="1"/>
  <c r="T598" i="1"/>
  <c r="U598" i="1" s="1"/>
  <c r="T601" i="1"/>
  <c r="U601" i="1" s="1"/>
  <c r="T600" i="1"/>
  <c r="U600" i="1" s="1"/>
  <c r="T596" i="1"/>
  <c r="U596" i="1" s="1"/>
  <c r="T599" i="1"/>
  <c r="U599" i="1" s="1"/>
  <c r="T307" i="1"/>
  <c r="U307" i="1" s="1"/>
  <c r="T390" i="1"/>
  <c r="U390" i="1" s="1"/>
  <c r="T65" i="1"/>
  <c r="U65" i="1" s="1"/>
  <c r="T294" i="1"/>
  <c r="U294" i="1" s="1"/>
  <c r="T450" i="1"/>
  <c r="U450" i="1" s="1"/>
  <c r="T427" i="1"/>
  <c r="U427" i="1" s="1"/>
  <c r="T438" i="1"/>
  <c r="U438" i="1" s="1"/>
  <c r="T133" i="1"/>
  <c r="U133" i="1" s="1"/>
  <c r="T408" i="1"/>
  <c r="U408" i="1" s="1"/>
  <c r="T308" i="1"/>
  <c r="U308" i="1" s="1"/>
  <c r="T430" i="1"/>
  <c r="U430" i="1" s="1"/>
  <c r="T334" i="1"/>
  <c r="U334" i="1" s="1"/>
  <c r="T131" i="1"/>
  <c r="U131" i="1" s="1"/>
  <c r="T337" i="1"/>
  <c r="U337" i="1" s="1"/>
  <c r="T260" i="1"/>
  <c r="U260" i="1" s="1"/>
  <c r="T250" i="1"/>
  <c r="U250" i="1" s="1"/>
  <c r="T439" i="1"/>
  <c r="U439" i="1" s="1"/>
  <c r="T379" i="1"/>
  <c r="U379" i="1" s="1"/>
  <c r="T160" i="1"/>
  <c r="U160" i="1" s="1"/>
  <c r="T376" i="1"/>
  <c r="U376" i="1" s="1"/>
  <c r="T451" i="1"/>
  <c r="U451" i="1" s="1"/>
  <c r="T412" i="1"/>
  <c r="U412" i="1" s="1"/>
  <c r="T141" i="1"/>
  <c r="U141" i="1" s="1"/>
  <c r="T385" i="1"/>
  <c r="U385" i="1" s="1"/>
  <c r="T384" i="1"/>
  <c r="U384" i="1" s="1"/>
  <c r="T419" i="1"/>
  <c r="U419" i="1" s="1"/>
  <c r="T352" i="1"/>
  <c r="U352" i="1" s="1"/>
  <c r="T342" i="1"/>
  <c r="U342" i="1" s="1"/>
  <c r="T400" i="1"/>
  <c r="U400" i="1" s="1"/>
  <c r="T329" i="1"/>
  <c r="U329" i="1" s="1"/>
  <c r="T296" i="1"/>
  <c r="U296" i="1" s="1"/>
  <c r="T275" i="1"/>
  <c r="U275" i="1" s="1"/>
  <c r="T371" i="1"/>
  <c r="U371" i="1" s="1"/>
  <c r="T443" i="1"/>
  <c r="U443" i="1" s="1"/>
  <c r="T228" i="1"/>
  <c r="U228" i="1" s="1"/>
  <c r="T422" i="1"/>
  <c r="U422" i="1" s="1"/>
  <c r="T355" i="1"/>
  <c r="U355" i="1" s="1"/>
  <c r="T321" i="1"/>
  <c r="U321" i="1" s="1"/>
  <c r="T251" i="1"/>
  <c r="U251" i="1" s="1"/>
  <c r="T453" i="1"/>
  <c r="U453" i="1" s="1"/>
  <c r="T360" i="1"/>
  <c r="U360" i="1" s="1"/>
  <c r="T452" i="1"/>
  <c r="U452" i="1" s="1"/>
  <c r="T105" i="1"/>
  <c r="U105" i="1" s="1"/>
  <c r="T312" i="1"/>
  <c r="U312" i="1" s="1"/>
  <c r="T197" i="1"/>
  <c r="U197" i="1" s="1"/>
  <c r="T374" i="1"/>
  <c r="U374" i="1" s="1"/>
  <c r="T107" i="1"/>
  <c r="U107" i="1" s="1"/>
  <c r="T181" i="1"/>
  <c r="U181" i="1" s="1"/>
  <c r="T215" i="1"/>
  <c r="U215" i="1" s="1"/>
  <c r="T278" i="1"/>
  <c r="U278" i="1" s="1"/>
  <c r="T166" i="1"/>
  <c r="U166" i="1" s="1"/>
  <c r="T257" i="1"/>
  <c r="U257" i="1" s="1"/>
  <c r="T305" i="1"/>
  <c r="U305" i="1" s="1"/>
  <c r="T272" i="1"/>
  <c r="U272" i="1" s="1"/>
  <c r="T410" i="1"/>
  <c r="U410" i="1" s="1"/>
  <c r="T142" i="1"/>
  <c r="U142" i="1" s="1"/>
  <c r="T143" i="1"/>
  <c r="U143" i="1" s="1"/>
  <c r="T309" i="1"/>
  <c r="U309" i="1" s="1"/>
  <c r="T92" i="1"/>
  <c r="U92" i="1" s="1"/>
  <c r="T206" i="1"/>
  <c r="U206" i="1" s="1"/>
  <c r="T413" i="1"/>
  <c r="U413" i="1" s="1"/>
  <c r="T153" i="1"/>
  <c r="U153" i="1" s="1"/>
  <c r="T446" i="1"/>
  <c r="U446" i="1" s="1"/>
  <c r="T264" i="1"/>
  <c r="U264" i="1" s="1"/>
  <c r="T447" i="1"/>
  <c r="U447" i="1" s="1"/>
  <c r="T299" i="1"/>
  <c r="U299" i="1" s="1"/>
  <c r="T392" i="1"/>
  <c r="U392" i="1" s="1"/>
  <c r="T316" i="1"/>
  <c r="U316" i="1" s="1"/>
  <c r="T330" i="1"/>
  <c r="U330" i="1" s="1"/>
  <c r="T293" i="1"/>
  <c r="U293" i="1" s="1"/>
  <c r="T31" i="1"/>
  <c r="U31" i="1" s="1"/>
  <c r="T331" i="1"/>
  <c r="U331" i="1" s="1"/>
  <c r="T435" i="1"/>
  <c r="U435" i="1" s="1"/>
  <c r="T177" i="1"/>
  <c r="U177" i="1" s="1"/>
  <c r="T395" i="1"/>
  <c r="U395" i="1" s="1"/>
  <c r="T372" i="1"/>
  <c r="U372" i="1" s="1"/>
  <c r="T354" i="1"/>
  <c r="U354" i="1" s="1"/>
  <c r="T332" i="1"/>
  <c r="U332" i="1" s="1"/>
  <c r="T437" i="1"/>
  <c r="U437" i="1" s="1"/>
  <c r="T333" i="1"/>
  <c r="U333" i="1" s="1"/>
  <c r="T364" i="1"/>
  <c r="U364" i="1" s="1"/>
  <c r="T304" i="1"/>
  <c r="U304" i="1" s="1"/>
  <c r="T286" i="1"/>
  <c r="U286" i="1" s="1"/>
  <c r="T445" i="1"/>
  <c r="U445" i="1" s="1"/>
  <c r="T357" i="1"/>
  <c r="U357" i="1" s="1"/>
  <c r="T442" i="1"/>
  <c r="U442" i="1" s="1"/>
  <c r="T72" i="1"/>
  <c r="U72" i="1" s="1"/>
  <c r="T100" i="1"/>
  <c r="U100" i="1" s="1"/>
  <c r="T244" i="1"/>
  <c r="U244" i="1" s="1"/>
  <c r="T436" i="1"/>
  <c r="U436" i="1" s="1"/>
  <c r="T167" i="1"/>
  <c r="U167" i="1" s="1"/>
  <c r="T426" i="1"/>
  <c r="U426" i="1" s="1"/>
  <c r="T401" i="1"/>
  <c r="U401" i="1" s="1"/>
  <c r="T349" i="1"/>
  <c r="U349" i="1" s="1"/>
  <c r="T121" i="1"/>
  <c r="U121" i="1" s="1"/>
  <c r="T267" i="1"/>
  <c r="U267" i="1" s="1"/>
  <c r="T365" i="1"/>
  <c r="U365" i="1" s="1"/>
  <c r="T409" i="1"/>
  <c r="U409" i="1" s="1"/>
  <c r="T221" i="1"/>
  <c r="U221" i="1" s="1"/>
  <c r="T398" i="1"/>
  <c r="U398" i="1" s="1"/>
  <c r="T196" i="1"/>
  <c r="U196" i="1" s="1"/>
  <c r="T399" i="1"/>
  <c r="U399" i="1" s="1"/>
  <c r="T202" i="1"/>
  <c r="U202" i="1" s="1"/>
  <c r="T440" i="1"/>
  <c r="U440" i="1" s="1"/>
  <c r="T83" i="1"/>
  <c r="U83" i="1" s="1"/>
  <c r="T404" i="1"/>
  <c r="U404" i="1" s="1"/>
  <c r="T238" i="1"/>
  <c r="U238" i="1" s="1"/>
  <c r="T367" i="1"/>
  <c r="U367" i="1" s="1"/>
  <c r="T444" i="1"/>
  <c r="U444" i="1" s="1"/>
  <c r="T86" i="1"/>
  <c r="U86" i="1" s="1"/>
  <c r="T368" i="1"/>
  <c r="U368" i="1" s="1"/>
  <c r="T302" i="1"/>
  <c r="U302" i="1" s="1"/>
  <c r="T418" i="1"/>
  <c r="U418" i="1" s="1"/>
  <c r="T106" i="1"/>
  <c r="U106" i="1" s="1"/>
  <c r="T306" i="1"/>
  <c r="U306" i="1" s="1"/>
  <c r="T356" i="1"/>
  <c r="U356" i="1" s="1"/>
  <c r="T423" i="1"/>
  <c r="U423" i="1" s="1"/>
  <c r="T179" i="1"/>
  <c r="U179" i="1" s="1"/>
  <c r="T383" i="1"/>
  <c r="U383" i="1" s="1"/>
  <c r="T454" i="1"/>
  <c r="U454" i="1" s="1"/>
  <c r="T190" i="1"/>
  <c r="U190" i="1" s="1"/>
  <c r="T441" i="1"/>
  <c r="U441" i="1" s="1"/>
  <c r="T415" i="1"/>
  <c r="U415" i="1" s="1"/>
  <c r="T64" i="1"/>
  <c r="U64" i="1" s="1"/>
  <c r="T341" i="1"/>
  <c r="U341" i="1" s="1"/>
  <c r="T382" i="1"/>
  <c r="U382" i="1" s="1"/>
  <c r="T191" i="1"/>
  <c r="U191" i="1" s="1"/>
  <c r="T136" i="1"/>
  <c r="U136" i="1" s="1"/>
  <c r="T320" i="1"/>
  <c r="U320" i="1" s="1"/>
  <c r="T434" i="1"/>
  <c r="U434" i="1" s="1"/>
  <c r="T346" i="1"/>
  <c r="U346" i="1" s="1"/>
  <c r="T216" i="1"/>
  <c r="U216" i="1" s="1"/>
  <c r="T157" i="1"/>
  <c r="U157" i="1" s="1"/>
  <c r="T327" i="1"/>
  <c r="U327" i="1" s="1"/>
  <c r="T189" i="1"/>
  <c r="U189" i="1" s="1"/>
  <c r="T396" i="1"/>
  <c r="U396" i="1" s="1"/>
  <c r="T66" i="1"/>
  <c r="U66" i="1" s="1"/>
  <c r="T449" i="1"/>
  <c r="U449" i="1" s="1"/>
  <c r="T117" i="1"/>
  <c r="U117" i="1" s="1"/>
  <c r="T375" i="1"/>
  <c r="U375" i="1" s="1"/>
  <c r="T274" i="1"/>
  <c r="U274" i="1" s="1"/>
  <c r="T112" i="1"/>
  <c r="U112" i="1" s="1"/>
  <c r="T386" i="1"/>
  <c r="U386" i="1" s="1"/>
  <c r="T226" i="1"/>
  <c r="U226" i="1" s="1"/>
  <c r="T71" i="1"/>
  <c r="U71" i="1" s="1"/>
  <c r="T344" i="1"/>
  <c r="U344" i="1" s="1"/>
  <c r="T43" i="1"/>
  <c r="U43" i="1" s="1"/>
  <c r="T420" i="1"/>
  <c r="U420" i="1" s="1"/>
  <c r="T353" i="1"/>
  <c r="U353" i="1" s="1"/>
  <c r="T317" i="1"/>
  <c r="U317" i="1" s="1"/>
  <c r="T40" i="1"/>
  <c r="U40" i="1" s="1"/>
  <c r="T370" i="1"/>
  <c r="U370" i="1" s="1"/>
  <c r="T287" i="1"/>
  <c r="U287" i="1" s="1"/>
  <c r="T252" i="1"/>
  <c r="U252" i="1" s="1"/>
  <c r="T77" i="1"/>
  <c r="U77" i="1" s="1"/>
  <c r="T345" i="1"/>
  <c r="U345" i="1" s="1"/>
  <c r="T227" i="1"/>
  <c r="U227" i="1" s="1"/>
  <c r="T76" i="1"/>
  <c r="U76" i="1" s="1"/>
  <c r="T319" i="1"/>
  <c r="U319" i="1" s="1"/>
  <c r="T424" i="1"/>
  <c r="U424" i="1" s="1"/>
  <c r="T421" i="1"/>
  <c r="U421" i="1" s="1"/>
  <c r="T318" i="1"/>
  <c r="U318" i="1" s="1"/>
  <c r="T193" i="1"/>
  <c r="U193" i="1" s="1"/>
  <c r="T397" i="1"/>
  <c r="U397" i="1" s="1"/>
  <c r="T292" i="1"/>
  <c r="U292" i="1" s="1"/>
  <c r="T165" i="1"/>
  <c r="U165" i="1" s="1"/>
  <c r="T328" i="1"/>
  <c r="U328" i="1" s="1"/>
  <c r="T28" i="1"/>
  <c r="U28" i="1" s="1"/>
  <c r="T432" i="1"/>
  <c r="U432" i="1" s="1"/>
  <c r="T394" i="1"/>
  <c r="U394" i="1" s="1"/>
  <c r="T285" i="1"/>
  <c r="U285" i="1" s="1"/>
  <c r="T174" i="1"/>
  <c r="U174" i="1" s="1"/>
  <c r="T148" i="1"/>
  <c r="U148" i="1" s="1"/>
  <c r="T297" i="1"/>
  <c r="U297" i="1" s="1"/>
  <c r="T258" i="1"/>
  <c r="U258" i="1" s="1"/>
  <c r="T187" i="1"/>
  <c r="U187" i="1" s="1"/>
  <c r="T448" i="1"/>
  <c r="U448" i="1" s="1"/>
  <c r="T172" i="1"/>
  <c r="U172" i="1" s="1"/>
  <c r="T387" i="1"/>
  <c r="U387" i="1" s="1"/>
  <c r="T295" i="1"/>
  <c r="U295" i="1" s="1"/>
  <c r="T169" i="1"/>
  <c r="U169" i="1" s="1"/>
  <c r="T425" i="1"/>
  <c r="U425" i="1" s="1"/>
  <c r="T411" i="1"/>
  <c r="U411" i="1" s="1"/>
  <c r="T273" i="1"/>
  <c r="U273" i="1" s="1"/>
  <c r="T109" i="1"/>
  <c r="U109" i="1" s="1"/>
  <c r="T373" i="1"/>
  <c r="U373" i="1" s="1"/>
  <c r="T249" i="1"/>
  <c r="U249" i="1" s="1"/>
  <c r="T343" i="1"/>
  <c r="U343" i="1" s="1"/>
  <c r="T218" i="1"/>
  <c r="U218" i="1" s="1"/>
  <c r="T67" i="1"/>
  <c r="U67" i="1" s="1"/>
  <c r="T407" i="1"/>
  <c r="U407" i="1" s="1"/>
  <c r="T241" i="1"/>
  <c r="U241" i="1" s="1"/>
  <c r="T90" i="1"/>
  <c r="U90" i="1" s="1"/>
  <c r="T259" i="1"/>
  <c r="U259" i="1" s="1"/>
  <c r="T234" i="1"/>
  <c r="U234" i="1" s="1"/>
  <c r="T144" i="1"/>
  <c r="U144" i="1" s="1"/>
  <c r="T188" i="1"/>
  <c r="U188" i="1" s="1"/>
  <c r="T232" i="1"/>
  <c r="U232" i="1" s="1"/>
  <c r="T84" i="1"/>
  <c r="U84" i="1" s="1"/>
  <c r="T245" i="1"/>
  <c r="U245" i="1" s="1"/>
  <c r="T186" i="1"/>
  <c r="U186" i="1" s="1"/>
  <c r="T269" i="1"/>
  <c r="U269" i="1" s="1"/>
  <c r="T270" i="1"/>
  <c r="U270" i="1" s="1"/>
  <c r="T68" i="1"/>
  <c r="U68" i="1" s="1"/>
  <c r="T156" i="1"/>
  <c r="U156" i="1" s="1"/>
  <c r="T322" i="1"/>
  <c r="U322" i="1" s="1"/>
  <c r="T358" i="1"/>
  <c r="U358" i="1" s="1"/>
  <c r="T377" i="1"/>
  <c r="U377" i="1" s="1"/>
  <c r="T178" i="1"/>
  <c r="U178" i="1" s="1"/>
  <c r="T298" i="1"/>
  <c r="U298" i="1" s="1"/>
  <c r="T348" i="1"/>
  <c r="U348" i="1" s="1"/>
  <c r="T300" i="1"/>
  <c r="U300" i="1" s="1"/>
  <c r="T350" i="1"/>
  <c r="U350" i="1" s="1"/>
  <c r="T380" i="1"/>
  <c r="U380" i="1" s="1"/>
  <c r="T393" i="1"/>
  <c r="U393" i="1" s="1"/>
  <c r="T214" i="1"/>
  <c r="U214" i="1" s="1"/>
  <c r="T113" i="1"/>
  <c r="U113" i="1" s="1"/>
  <c r="T279" i="1"/>
  <c r="U279" i="1" s="1"/>
  <c r="T73" i="1"/>
  <c r="U73" i="1" s="1"/>
  <c r="T103" i="1"/>
  <c r="U103" i="1" s="1"/>
  <c r="T23" i="1"/>
  <c r="U23" i="1" s="1"/>
  <c r="T79" i="1"/>
  <c r="U79" i="1" s="1"/>
  <c r="T168" i="1"/>
  <c r="U168" i="1" s="1"/>
  <c r="T205" i="1"/>
  <c r="U205" i="1" s="1"/>
  <c r="T203" i="1"/>
  <c r="U203" i="1" s="1"/>
  <c r="T335" i="1"/>
  <c r="U335" i="1" s="1"/>
  <c r="T388" i="1"/>
  <c r="U388" i="1" s="1"/>
  <c r="T402" i="1"/>
  <c r="U402" i="1" s="1"/>
  <c r="T428" i="1"/>
  <c r="U428" i="1" s="1"/>
  <c r="T311" i="1"/>
  <c r="U311" i="1" s="1"/>
  <c r="T366" i="1"/>
  <c r="U366" i="1" s="1"/>
  <c r="T313" i="1"/>
  <c r="U313" i="1" s="1"/>
  <c r="T361" i="1"/>
  <c r="U361" i="1" s="1"/>
  <c r="T405" i="1"/>
  <c r="U405" i="1" s="1"/>
  <c r="T262" i="1"/>
  <c r="U262" i="1" s="1"/>
  <c r="T137" i="1"/>
  <c r="U137" i="1" s="1"/>
  <c r="T326" i="1"/>
  <c r="U326" i="1" s="1"/>
  <c r="T34" i="1"/>
  <c r="U34" i="1" s="1"/>
  <c r="T115" i="1"/>
  <c r="U115" i="1" s="1"/>
  <c r="T35" i="1"/>
  <c r="U35" i="1" s="1"/>
  <c r="T104" i="1"/>
  <c r="U104" i="1" s="1"/>
  <c r="T24" i="1"/>
  <c r="U24" i="1" s="1"/>
  <c r="T91" i="1"/>
  <c r="U91" i="1" s="1"/>
  <c r="T180" i="1"/>
  <c r="U180" i="1" s="1"/>
  <c r="T217" i="1"/>
  <c r="U217" i="1" s="1"/>
  <c r="T230" i="1"/>
  <c r="U230" i="1" s="1"/>
  <c r="T323" i="1"/>
  <c r="U323" i="1" s="1"/>
  <c r="T359" i="1"/>
  <c r="U359" i="1" s="1"/>
  <c r="T378" i="1"/>
  <c r="U378" i="1" s="1"/>
  <c r="T391" i="1"/>
  <c r="U391" i="1" s="1"/>
  <c r="T429" i="1"/>
  <c r="U429" i="1" s="1"/>
  <c r="T61" i="1"/>
  <c r="U61" i="1" s="1"/>
  <c r="T209" i="1"/>
  <c r="U209" i="1" s="1"/>
  <c r="T339" i="1"/>
  <c r="U339" i="1" s="1"/>
  <c r="T416" i="1"/>
  <c r="U416" i="1" s="1"/>
  <c r="T431" i="1"/>
  <c r="U431" i="1" s="1"/>
  <c r="T97" i="1"/>
  <c r="U97" i="1" s="1"/>
  <c r="T158" i="1"/>
  <c r="U158" i="1" s="1"/>
  <c r="T46" i="1"/>
  <c r="U46" i="1" s="1"/>
  <c r="T127" i="1"/>
  <c r="U127" i="1" s="1"/>
  <c r="T47" i="1"/>
  <c r="U47" i="1" s="1"/>
  <c r="T116" i="1"/>
  <c r="U116" i="1" s="1"/>
  <c r="T36" i="1"/>
  <c r="U36" i="1" s="1"/>
  <c r="T25" i="1"/>
  <c r="U25" i="1" s="1"/>
  <c r="T27" i="1"/>
  <c r="U27" i="1" s="1"/>
  <c r="T192" i="1"/>
  <c r="U192" i="1" s="1"/>
  <c r="T78" i="1"/>
  <c r="U78" i="1" s="1"/>
  <c r="T253" i="1"/>
  <c r="U253" i="1" s="1"/>
  <c r="T55" i="1"/>
  <c r="U55" i="1" s="1"/>
  <c r="T204" i="1"/>
  <c r="U204" i="1" s="1"/>
  <c r="T336" i="1"/>
  <c r="U336" i="1" s="1"/>
  <c r="T389" i="1"/>
  <c r="U389" i="1" s="1"/>
  <c r="T403" i="1"/>
  <c r="U403" i="1" s="1"/>
  <c r="T129" i="1"/>
  <c r="U129" i="1" s="1"/>
  <c r="T32" i="1"/>
  <c r="U32" i="1" s="1"/>
  <c r="T102" i="1"/>
  <c r="U102" i="1" s="1"/>
  <c r="T199" i="1"/>
  <c r="U199" i="1" s="1"/>
  <c r="T58" i="1"/>
  <c r="U58" i="1" s="1"/>
  <c r="T139" i="1"/>
  <c r="U139" i="1" s="1"/>
  <c r="T212" i="1"/>
  <c r="U212" i="1" s="1"/>
  <c r="T59" i="1"/>
  <c r="U59" i="1" s="1"/>
  <c r="T140" i="1"/>
  <c r="U140" i="1" s="1"/>
  <c r="T201" i="1"/>
  <c r="U201" i="1" s="1"/>
  <c r="T37" i="1"/>
  <c r="U37" i="1" s="1"/>
  <c r="T39" i="1"/>
  <c r="U39" i="1" s="1"/>
  <c r="T96" i="1"/>
  <c r="U96" i="1" s="1"/>
  <c r="T233" i="1"/>
  <c r="U233" i="1" s="1"/>
  <c r="T60" i="1"/>
  <c r="U60" i="1" s="1"/>
  <c r="T95" i="1"/>
  <c r="U95" i="1" s="1"/>
  <c r="T261" i="1"/>
  <c r="U261" i="1" s="1"/>
  <c r="T20" i="1"/>
  <c r="U20" i="1" s="1"/>
  <c r="T155" i="1"/>
  <c r="U155" i="1" s="1"/>
  <c r="T301" i="1"/>
  <c r="U301" i="1" s="1"/>
  <c r="T54" i="1"/>
  <c r="U54" i="1" s="1"/>
  <c r="T44" i="1"/>
  <c r="U44" i="1" s="1"/>
  <c r="T138" i="1"/>
  <c r="U138" i="1" s="1"/>
  <c r="T223" i="1"/>
  <c r="U223" i="1" s="1"/>
  <c r="T151" i="1"/>
  <c r="U151" i="1" s="1"/>
  <c r="T236" i="1"/>
  <c r="U236" i="1" s="1"/>
  <c r="T152" i="1"/>
  <c r="U152" i="1" s="1"/>
  <c r="T225" i="1"/>
  <c r="U225" i="1" s="1"/>
  <c r="T11" i="1"/>
  <c r="U11" i="1" s="1"/>
  <c r="T26" i="1"/>
  <c r="U26" i="1" s="1"/>
  <c r="T51" i="1"/>
  <c r="U51" i="1" s="1"/>
  <c r="T120" i="1"/>
  <c r="U120" i="1" s="1"/>
  <c r="T118" i="1"/>
  <c r="U118" i="1" s="1"/>
  <c r="T80" i="1"/>
  <c r="U80" i="1" s="1"/>
  <c r="T256" i="1"/>
  <c r="U256" i="1" s="1"/>
  <c r="T124" i="1"/>
  <c r="U124" i="1" s="1"/>
  <c r="T184" i="1"/>
  <c r="U184" i="1" s="1"/>
  <c r="T314" i="1"/>
  <c r="U314" i="1" s="1"/>
  <c r="T351" i="1"/>
  <c r="U351" i="1" s="1"/>
  <c r="T369" i="1"/>
  <c r="U369" i="1" s="1"/>
  <c r="T406" i="1"/>
  <c r="U406" i="1" s="1"/>
  <c r="T57" i="1"/>
  <c r="U57" i="1" s="1"/>
  <c r="T162" i="1"/>
  <c r="U162" i="1" s="1"/>
  <c r="T235" i="1"/>
  <c r="U235" i="1" s="1"/>
  <c r="T175" i="1"/>
  <c r="U175" i="1" s="1"/>
  <c r="T247" i="1"/>
  <c r="U247" i="1" s="1"/>
  <c r="T164" i="1"/>
  <c r="U164" i="1" s="1"/>
  <c r="T248" i="1"/>
  <c r="U248" i="1" s="1"/>
  <c r="T38" i="1"/>
  <c r="U38" i="1" s="1"/>
  <c r="T132" i="1"/>
  <c r="U132" i="1" s="1"/>
  <c r="T145" i="1"/>
  <c r="U145" i="1" s="1"/>
  <c r="T284" i="1"/>
  <c r="U284" i="1" s="1"/>
  <c r="T16" i="1"/>
  <c r="U16" i="1" s="1"/>
  <c r="T154" i="1"/>
  <c r="U154" i="1" s="1"/>
  <c r="T381" i="1"/>
  <c r="U381" i="1" s="1"/>
  <c r="T417" i="1"/>
  <c r="U417" i="1" s="1"/>
  <c r="T130" i="1"/>
  <c r="U130" i="1" s="1"/>
  <c r="T263" i="1"/>
  <c r="U263" i="1" s="1"/>
  <c r="T433" i="1"/>
  <c r="U433" i="1" s="1"/>
  <c r="T363" i="1"/>
  <c r="U363" i="1" s="1"/>
  <c r="T210" i="1"/>
  <c r="U210" i="1" s="1"/>
  <c r="T70" i="1"/>
  <c r="U70" i="1" s="1"/>
  <c r="T125" i="1"/>
  <c r="U125" i="1" s="1"/>
  <c r="T33" i="1"/>
  <c r="U33" i="1" s="1"/>
  <c r="T126" i="1"/>
  <c r="U126" i="1" s="1"/>
  <c r="T74" i="1"/>
  <c r="U74" i="1" s="1"/>
  <c r="T163" i="1"/>
  <c r="U163" i="1" s="1"/>
  <c r="T224" i="1"/>
  <c r="U224" i="1" s="1"/>
  <c r="T87" i="1"/>
  <c r="U87" i="1" s="1"/>
  <c r="T176" i="1"/>
  <c r="U176" i="1" s="1"/>
  <c r="T237" i="1"/>
  <c r="U237" i="1" s="1"/>
  <c r="T12" i="1"/>
  <c r="U12" i="1" s="1"/>
  <c r="T15" i="1"/>
  <c r="U15" i="1" s="1"/>
  <c r="T63" i="1"/>
  <c r="U63" i="1" s="1"/>
  <c r="T108" i="1"/>
  <c r="U108" i="1" s="1"/>
  <c r="T229" i="1"/>
  <c r="U229" i="1" s="1"/>
  <c r="T52" i="1"/>
  <c r="U52" i="1" s="1"/>
  <c r="T310" i="1"/>
  <c r="U310" i="1" s="1"/>
  <c r="T347" i="1"/>
  <c r="U347" i="1" s="1"/>
  <c r="T414" i="1"/>
  <c r="U414" i="1" s="1"/>
  <c r="T119" i="1"/>
  <c r="U119" i="1" s="1"/>
  <c r="T88" i="1"/>
  <c r="U88" i="1" s="1"/>
  <c r="T239" i="1"/>
  <c r="U239" i="1" s="1"/>
  <c r="T325" i="1"/>
  <c r="U325" i="1" s="1"/>
  <c r="T89" i="1"/>
  <c r="U89" i="1" s="1"/>
  <c r="T240" i="1"/>
  <c r="U240" i="1" s="1"/>
  <c r="T340" i="1"/>
  <c r="U340" i="1" s="1"/>
  <c r="T362" i="1"/>
  <c r="U362" i="1" s="1"/>
  <c r="T195" i="1"/>
  <c r="U195" i="1" s="1"/>
  <c r="T183" i="1"/>
  <c r="U183" i="1" s="1"/>
  <c r="T159" i="1"/>
  <c r="U159" i="1" s="1"/>
  <c r="T6" i="1"/>
  <c r="U6" i="1" s="1"/>
  <c r="T82" i="1"/>
  <c r="U82" i="1" s="1"/>
  <c r="T8" i="1"/>
  <c r="U8" i="1" s="1"/>
  <c r="T207" i="1"/>
  <c r="U207" i="1" s="1"/>
  <c r="T19" i="1"/>
  <c r="U19" i="1" s="1"/>
  <c r="T111" i="1"/>
  <c r="U111" i="1" s="1"/>
  <c r="T21" i="1"/>
  <c r="U21" i="1" s="1"/>
  <c r="T161" i="1"/>
  <c r="U161" i="1" s="1"/>
  <c r="T303" i="1"/>
  <c r="U303" i="1" s="1"/>
  <c r="T45" i="1"/>
  <c r="U45" i="1" s="1"/>
  <c r="T85" i="1"/>
  <c r="U85" i="1" s="1"/>
  <c r="T150" i="1"/>
  <c r="U150" i="1" s="1"/>
  <c r="T211" i="1"/>
  <c r="U211" i="1" s="1"/>
  <c r="T69" i="1"/>
  <c r="U69" i="1" s="1"/>
  <c r="T231" i="1"/>
  <c r="U231" i="1" s="1"/>
  <c r="T123" i="1"/>
  <c r="U123" i="1" s="1"/>
  <c r="T255" i="1"/>
  <c r="U255" i="1" s="1"/>
  <c r="T173" i="1"/>
  <c r="U173" i="1" s="1"/>
  <c r="T198" i="1"/>
  <c r="U198" i="1" s="1"/>
  <c r="T315" i="1"/>
  <c r="U315" i="1" s="1"/>
  <c r="T81" i="1"/>
  <c r="U81" i="1" s="1"/>
  <c r="T265" i="1"/>
  <c r="U265" i="1" s="1"/>
  <c r="T42" i="1"/>
  <c r="U42" i="1" s="1"/>
  <c r="T135" i="1"/>
  <c r="U135" i="1" s="1"/>
  <c r="T266" i="1"/>
  <c r="U266" i="1" s="1"/>
  <c r="T101" i="1"/>
  <c r="U101" i="1" s="1"/>
  <c r="T185" i="1"/>
  <c r="U185" i="1" s="1"/>
  <c r="T171" i="1"/>
  <c r="U171" i="1" s="1"/>
  <c r="T222" i="1"/>
  <c r="U222" i="1" s="1"/>
  <c r="T338" i="1"/>
  <c r="U338" i="1" s="1"/>
  <c r="T22" i="1"/>
  <c r="U22" i="1" s="1"/>
  <c r="T114" i="1"/>
  <c r="U114" i="1" s="1"/>
  <c r="T246" i="1"/>
  <c r="U246" i="1" s="1"/>
  <c r="T200" i="1"/>
  <c r="U200" i="1" s="1"/>
  <c r="T75" i="1"/>
  <c r="U75" i="1" s="1"/>
  <c r="T128" i="1"/>
  <c r="U128" i="1" s="1"/>
  <c r="T213" i="1"/>
  <c r="U213" i="1" s="1"/>
  <c r="T271" i="1"/>
  <c r="U271" i="1" s="1"/>
  <c r="T99" i="1"/>
  <c r="U99" i="1" s="1"/>
  <c r="T243" i="1"/>
  <c r="U243" i="1" s="1"/>
  <c r="T56" i="1"/>
  <c r="U56" i="1" s="1"/>
  <c r="T149" i="1"/>
  <c r="U149" i="1" s="1"/>
  <c r="T268" i="1"/>
  <c r="U268" i="1" s="1"/>
  <c r="T291" i="1"/>
  <c r="U291" i="1" s="1"/>
  <c r="T220" i="1"/>
  <c r="U220" i="1" s="1"/>
  <c r="T122" i="1"/>
  <c r="U122" i="1" s="1"/>
  <c r="T29" i="1"/>
  <c r="U29" i="1" s="1"/>
  <c r="T194" i="1"/>
  <c r="U194" i="1" s="1"/>
  <c r="T30" i="1"/>
  <c r="U30" i="1" s="1"/>
  <c r="T41" i="1"/>
  <c r="U41" i="1" s="1"/>
  <c r="T5" i="1"/>
  <c r="U5" i="1" s="1"/>
  <c r="T53" i="1"/>
  <c r="U53" i="1" s="1"/>
  <c r="T93" i="1"/>
  <c r="U93" i="1" s="1"/>
  <c r="T134" i="1"/>
  <c r="U134" i="1" s="1"/>
  <c r="T219" i="1"/>
  <c r="U219" i="1" s="1"/>
  <c r="T146" i="1"/>
  <c r="U146" i="1" s="1"/>
  <c r="T98" i="1"/>
  <c r="U98" i="1" s="1"/>
  <c r="T170" i="1"/>
  <c r="U170" i="1" s="1"/>
  <c r="T242" i="1"/>
  <c r="U242" i="1" s="1"/>
  <c r="T94" i="1"/>
  <c r="U94" i="1" s="1"/>
  <c r="T147" i="1"/>
  <c r="U147" i="1" s="1"/>
  <c r="T208" i="1"/>
  <c r="U208" i="1" s="1"/>
  <c r="T7" i="1"/>
  <c r="U7" i="1" s="1"/>
  <c r="T17" i="1"/>
  <c r="U17" i="1" s="1"/>
  <c r="T110" i="1"/>
  <c r="U110" i="1" s="1"/>
  <c r="T182" i="1"/>
  <c r="U182" i="1" s="1"/>
  <c r="T254" i="1"/>
  <c r="U254" i="1" s="1"/>
  <c r="T514" i="1"/>
  <c r="U514" i="1" s="1"/>
  <c r="T630" i="1"/>
  <c r="U630" i="1" s="1"/>
  <c r="T469" i="1"/>
  <c r="U469" i="1" s="1"/>
  <c r="T610" i="1"/>
  <c r="U610" i="1" s="1"/>
  <c r="T625" i="1"/>
  <c r="U625" i="1" s="1"/>
  <c r="T656" i="1"/>
  <c r="U656" i="1" s="1"/>
  <c r="T487" i="1"/>
  <c r="U487" i="1" s="1"/>
  <c r="T14" i="1"/>
  <c r="U14" i="1" s="1"/>
  <c r="T640" i="1"/>
  <c r="U640" i="1" s="1"/>
  <c r="T628" i="1"/>
  <c r="U628" i="1" s="1"/>
  <c r="T679" i="1"/>
  <c r="U679" i="1" s="1"/>
  <c r="T669" i="1"/>
  <c r="U669" i="1" s="1"/>
  <c r="T18" i="1"/>
  <c r="U18" i="1" s="1"/>
  <c r="T4" i="1"/>
  <c r="U4" i="1" s="1"/>
  <c r="T550" i="1"/>
  <c r="U550" i="1" s="1"/>
  <c r="T685" i="1"/>
  <c r="U685" i="1" s="1"/>
  <c r="T680" i="1"/>
  <c r="U680" i="1" s="1"/>
  <c r="T655" i="1"/>
  <c r="U655" i="1" s="1"/>
  <c r="T623" i="1"/>
  <c r="U623" i="1" s="1"/>
  <c r="T2" i="1"/>
  <c r="U2" i="1" s="1"/>
  <c r="T9" i="1"/>
  <c r="U9" i="1" s="1"/>
  <c r="T13" i="1"/>
  <c r="U13" i="1" s="1"/>
  <c r="T3" i="1"/>
  <c r="U3" i="1" s="1"/>
  <c r="T666" i="1"/>
  <c r="U666" i="1" s="1"/>
  <c r="T631" i="1"/>
  <c r="U631" i="1" s="1"/>
  <c r="T678" i="1"/>
  <c r="U678" i="1" s="1"/>
  <c r="T604" i="1"/>
  <c r="U604" i="1" s="1"/>
  <c r="T522" i="1"/>
  <c r="U522" i="1" s="1"/>
  <c r="T672" i="1"/>
  <c r="U672" i="1" s="1"/>
  <c r="T667" i="1"/>
  <c r="U667" i="1" s="1"/>
  <c r="T661" i="1"/>
  <c r="U661" i="1" s="1"/>
  <c r="T617" i="1"/>
  <c r="U617" i="1" s="1"/>
  <c r="T10" i="1"/>
  <c r="U10" i="1" s="1"/>
  <c r="T675" i="1"/>
  <c r="U675" i="1" s="1"/>
  <c r="T647" i="1"/>
  <c r="U647" i="1" s="1"/>
  <c r="T642" i="1"/>
  <c r="U642" i="1" s="1"/>
  <c r="T627" i="1"/>
  <c r="U627" i="1" s="1"/>
  <c r="T561" i="1"/>
  <c r="U561" i="1" s="1"/>
  <c r="T659" i="1"/>
  <c r="U659" i="1" s="1"/>
  <c r="T587" i="1"/>
  <c r="U587" i="1" s="1"/>
  <c r="T558" i="1"/>
  <c r="U558" i="1" s="1"/>
  <c r="T684" i="1"/>
  <c r="U684" i="1" s="1"/>
  <c r="T677" i="1"/>
  <c r="U677" i="1" s="1"/>
  <c r="T673" i="1"/>
  <c r="U673" i="1" s="1"/>
  <c r="T668" i="1"/>
  <c r="U668" i="1" s="1"/>
  <c r="T613" i="1"/>
  <c r="U613" i="1" s="1"/>
  <c r="T581" i="1"/>
  <c r="U581" i="1" s="1"/>
  <c r="T687" i="1"/>
  <c r="U687" i="1" s="1"/>
  <c r="T682" i="1"/>
  <c r="U682" i="1" s="1"/>
  <c r="T671" i="1"/>
  <c r="U671" i="1" s="1"/>
  <c r="T643" i="1"/>
  <c r="U643" i="1" s="1"/>
  <c r="T620" i="1"/>
  <c r="U620" i="1" s="1"/>
  <c r="T609" i="1"/>
  <c r="U609" i="1" s="1"/>
  <c r="T606" i="1"/>
  <c r="U606" i="1" s="1"/>
  <c r="T584" i="1"/>
  <c r="U584" i="1" s="1"/>
  <c r="T577" i="1"/>
  <c r="U577" i="1" s="1"/>
  <c r="T572" i="1"/>
  <c r="U572" i="1" s="1"/>
  <c r="T553" i="1"/>
  <c r="U553" i="1" s="1"/>
  <c r="T455" i="1"/>
  <c r="U455" i="1" s="1"/>
  <c r="T462" i="1"/>
  <c r="U462" i="1" s="1"/>
  <c r="T464" i="1"/>
  <c r="U464" i="1" s="1"/>
  <c r="T473" i="1"/>
  <c r="U473" i="1" s="1"/>
  <c r="T482" i="1"/>
  <c r="U482" i="1" s="1"/>
  <c r="T484" i="1"/>
  <c r="U484" i="1" s="1"/>
  <c r="T495" i="1"/>
  <c r="U495" i="1" s="1"/>
  <c r="T497" i="1"/>
  <c r="U497" i="1" s="1"/>
  <c r="T506" i="1"/>
  <c r="U506" i="1" s="1"/>
  <c r="T508" i="1"/>
  <c r="U508" i="1" s="1"/>
  <c r="T523" i="1"/>
  <c r="U523" i="1" s="1"/>
  <c r="T525" i="1"/>
  <c r="U525" i="1" s="1"/>
  <c r="T534" i="1"/>
  <c r="U534" i="1" s="1"/>
  <c r="T536" i="1"/>
  <c r="U536" i="1" s="1"/>
  <c r="T547" i="1"/>
  <c r="U547" i="1" s="1"/>
  <c r="T549" i="1"/>
  <c r="U549" i="1" s="1"/>
  <c r="T460" i="1"/>
  <c r="U460" i="1" s="1"/>
  <c r="T471" i="1"/>
  <c r="U471" i="1" s="1"/>
  <c r="T480" i="1"/>
  <c r="U480" i="1" s="1"/>
  <c r="T493" i="1"/>
  <c r="U493" i="1" s="1"/>
  <c r="T504" i="1"/>
  <c r="U504" i="1" s="1"/>
  <c r="T517" i="1"/>
  <c r="U517" i="1" s="1"/>
  <c r="T519" i="1"/>
  <c r="U519" i="1" s="1"/>
  <c r="T521" i="1"/>
  <c r="U521" i="1" s="1"/>
  <c r="T532" i="1"/>
  <c r="U532" i="1" s="1"/>
  <c r="T545" i="1"/>
  <c r="U545" i="1" s="1"/>
  <c r="T556" i="1"/>
  <c r="U556" i="1" s="1"/>
  <c r="T569" i="1"/>
  <c r="U569" i="1" s="1"/>
  <c r="T580" i="1"/>
  <c r="U580" i="1" s="1"/>
  <c r="T593" i="1"/>
  <c r="U593" i="1" s="1"/>
  <c r="T456" i="1"/>
  <c r="U456" i="1" s="1"/>
  <c r="T467" i="1"/>
  <c r="U467" i="1" s="1"/>
  <c r="T463" i="1"/>
  <c r="U463" i="1" s="1"/>
  <c r="T465" i="1"/>
  <c r="U465" i="1" s="1"/>
  <c r="T472" i="1"/>
  <c r="U472" i="1" s="1"/>
  <c r="T483" i="1"/>
  <c r="U483" i="1" s="1"/>
  <c r="T485" i="1"/>
  <c r="U485" i="1" s="1"/>
  <c r="T494" i="1"/>
  <c r="U494" i="1" s="1"/>
  <c r="T496" i="1"/>
  <c r="U496" i="1" s="1"/>
  <c r="T507" i="1"/>
  <c r="U507" i="1" s="1"/>
  <c r="T461" i="1"/>
  <c r="U461" i="1" s="1"/>
  <c r="T470" i="1"/>
  <c r="U470" i="1" s="1"/>
  <c r="T481" i="1"/>
  <c r="U481" i="1" s="1"/>
  <c r="T488" i="1"/>
  <c r="U488" i="1" s="1"/>
  <c r="T458" i="1"/>
  <c r="U458" i="1" s="1"/>
  <c r="T459" i="1"/>
  <c r="U459" i="1" s="1"/>
  <c r="T468" i="1"/>
  <c r="U468" i="1" s="1"/>
  <c r="T486" i="1"/>
  <c r="U486" i="1" s="1"/>
  <c r="T510" i="1"/>
  <c r="U510" i="1" s="1"/>
  <c r="T515" i="1"/>
  <c r="U515" i="1" s="1"/>
  <c r="T520" i="1"/>
  <c r="U520" i="1" s="1"/>
  <c r="T539" i="1"/>
  <c r="U539" i="1" s="1"/>
  <c r="T544" i="1"/>
  <c r="U544" i="1" s="1"/>
  <c r="T552" i="1"/>
  <c r="U552" i="1" s="1"/>
  <c r="T554" i="1"/>
  <c r="U554" i="1" s="1"/>
  <c r="T559" i="1"/>
  <c r="U559" i="1" s="1"/>
  <c r="T573" i="1"/>
  <c r="U573" i="1" s="1"/>
  <c r="T585" i="1"/>
  <c r="U585" i="1" s="1"/>
  <c r="T592" i="1"/>
  <c r="U592" i="1" s="1"/>
  <c r="T499" i="1"/>
  <c r="U499" i="1" s="1"/>
  <c r="T513" i="1"/>
  <c r="U513" i="1" s="1"/>
  <c r="T518" i="1"/>
  <c r="U518" i="1" s="1"/>
  <c r="T537" i="1"/>
  <c r="U537" i="1" s="1"/>
  <c r="T542" i="1"/>
  <c r="U542" i="1" s="1"/>
  <c r="T557" i="1"/>
  <c r="U557" i="1" s="1"/>
  <c r="T562" i="1"/>
  <c r="U562" i="1" s="1"/>
  <c r="T574" i="1"/>
  <c r="U574" i="1" s="1"/>
  <c r="T588" i="1"/>
  <c r="U588" i="1" s="1"/>
  <c r="T590" i="1"/>
  <c r="U590" i="1" s="1"/>
  <c r="T466" i="1"/>
  <c r="U466" i="1" s="1"/>
  <c r="T479" i="1"/>
  <c r="U479" i="1" s="1"/>
  <c r="T512" i="1"/>
  <c r="U512" i="1" s="1"/>
  <c r="T540" i="1"/>
  <c r="U540" i="1" s="1"/>
  <c r="T543" i="1"/>
  <c r="U543" i="1" s="1"/>
  <c r="T555" i="1"/>
  <c r="U555" i="1" s="1"/>
  <c r="T567" i="1"/>
  <c r="U567" i="1" s="1"/>
  <c r="T570" i="1"/>
  <c r="U570" i="1" s="1"/>
  <c r="T576" i="1"/>
  <c r="U576" i="1" s="1"/>
  <c r="T500" i="1"/>
  <c r="U500" i="1" s="1"/>
  <c r="T503" i="1"/>
  <c r="U503" i="1" s="1"/>
  <c r="T516" i="1"/>
  <c r="U516" i="1" s="1"/>
  <c r="T565" i="1"/>
  <c r="U565" i="1" s="1"/>
  <c r="T579" i="1"/>
  <c r="U579" i="1" s="1"/>
  <c r="T582" i="1"/>
  <c r="U582" i="1" s="1"/>
  <c r="T591" i="1"/>
  <c r="U591" i="1" s="1"/>
  <c r="T603" i="1"/>
  <c r="U603" i="1" s="1"/>
  <c r="T608" i="1"/>
  <c r="U608" i="1" s="1"/>
  <c r="T616" i="1"/>
  <c r="U616" i="1" s="1"/>
  <c r="T621" i="1"/>
  <c r="U621" i="1" s="1"/>
  <c r="T626" i="1"/>
  <c r="U626" i="1" s="1"/>
  <c r="T633" i="1"/>
  <c r="U633" i="1" s="1"/>
  <c r="T645" i="1"/>
  <c r="U645" i="1" s="1"/>
  <c r="T657" i="1"/>
  <c r="U657" i="1" s="1"/>
  <c r="T535" i="1"/>
  <c r="U535" i="1" s="1"/>
  <c r="T538" i="1"/>
  <c r="U538" i="1" s="1"/>
  <c r="T541" i="1"/>
  <c r="U541" i="1" s="1"/>
  <c r="T568" i="1"/>
  <c r="U568" i="1" s="1"/>
  <c r="T571" i="1"/>
  <c r="U571" i="1" s="1"/>
  <c r="T457" i="1"/>
  <c r="U457" i="1" s="1"/>
  <c r="T511" i="1"/>
  <c r="U511" i="1" s="1"/>
  <c r="T548" i="1"/>
  <c r="U548" i="1" s="1"/>
  <c r="T551" i="1"/>
  <c r="U551" i="1" s="1"/>
  <c r="T560" i="1"/>
  <c r="U560" i="1" s="1"/>
  <c r="T563" i="1"/>
  <c r="U563" i="1" s="1"/>
  <c r="T583" i="1"/>
  <c r="U583" i="1" s="1"/>
  <c r="T586" i="1"/>
  <c r="U586" i="1" s="1"/>
  <c r="T614" i="1"/>
  <c r="U614" i="1" s="1"/>
  <c r="T624" i="1"/>
  <c r="U624" i="1" s="1"/>
  <c r="T629" i="1"/>
  <c r="U629" i="1" s="1"/>
  <c r="T641" i="1"/>
  <c r="U641" i="1" s="1"/>
  <c r="T498" i="1"/>
  <c r="U498" i="1" s="1"/>
  <c r="T524" i="1"/>
  <c r="U524" i="1" s="1"/>
  <c r="T566" i="1"/>
  <c r="U566" i="1" s="1"/>
  <c r="T607" i="1"/>
  <c r="U607" i="1" s="1"/>
  <c r="T612" i="1"/>
  <c r="U612" i="1" s="1"/>
  <c r="T622" i="1"/>
  <c r="U622" i="1" s="1"/>
  <c r="T646" i="1"/>
  <c r="U646" i="1" s="1"/>
  <c r="T658" i="1"/>
  <c r="U658" i="1" s="1"/>
  <c r="T502" i="1"/>
  <c r="U502" i="1" s="1"/>
  <c r="T505" i="1"/>
  <c r="U505" i="1" s="1"/>
  <c r="T533" i="1"/>
  <c r="U533" i="1" s="1"/>
  <c r="T681" i="1"/>
  <c r="U681" i="1" s="1"/>
  <c r="T674" i="1"/>
  <c r="U674" i="1" s="1"/>
  <c r="T670" i="1"/>
  <c r="U670" i="1" s="1"/>
  <c r="T619" i="1"/>
  <c r="U619" i="1" s="1"/>
  <c r="T615" i="1"/>
  <c r="U615" i="1" s="1"/>
  <c r="T611" i="1"/>
  <c r="U611" i="1" s="1"/>
  <c r="T605" i="1"/>
  <c r="U605" i="1" s="1"/>
  <c r="T564" i="1"/>
  <c r="U564" i="1" s="1"/>
  <c r="T501" i="1"/>
  <c r="U501" i="1" s="1"/>
  <c r="T686" i="1"/>
  <c r="U686" i="1" s="1"/>
  <c r="T683" i="1"/>
  <c r="U683" i="1" s="1"/>
  <c r="T660" i="1"/>
  <c r="U660" i="1" s="1"/>
  <c r="T632" i="1"/>
  <c r="U632" i="1" s="1"/>
  <c r="T575" i="1"/>
  <c r="U575" i="1" s="1"/>
  <c r="T676" i="1"/>
  <c r="U676" i="1" s="1"/>
  <c r="T644" i="1"/>
  <c r="U644" i="1" s="1"/>
  <c r="T618" i="1"/>
  <c r="U618" i="1" s="1"/>
  <c r="T589" i="1"/>
  <c r="U589" i="1" s="1"/>
  <c r="T578" i="1"/>
  <c r="U578" i="1" s="1"/>
  <c r="T546" i="1"/>
  <c r="U546" i="1" s="1"/>
  <c r="D6" i="13" l="1"/>
  <c r="E6" i="13" s="1"/>
  <c r="D16" i="13"/>
  <c r="E16" i="13" s="1"/>
  <c r="D3" i="13"/>
  <c r="E3" i="13" s="1"/>
  <c r="D12" i="13"/>
  <c r="E12" i="13" s="1"/>
  <c r="D9" i="13"/>
  <c r="E9" i="13" s="1"/>
  <c r="D19" i="13"/>
  <c r="E19" i="13" s="1"/>
  <c r="D20" i="13"/>
  <c r="E20" i="13" s="1"/>
  <c r="D4" i="13"/>
  <c r="E4" i="13" s="1"/>
  <c r="D8" i="13"/>
  <c r="E8" i="13" s="1"/>
  <c r="D11" i="13"/>
  <c r="E11" i="13" s="1"/>
  <c r="D17" i="13"/>
  <c r="E17" i="13" s="1"/>
  <c r="D10" i="13"/>
  <c r="E10" i="13" s="1"/>
  <c r="D5" i="13"/>
  <c r="E5" i="13" s="1"/>
  <c r="D15" i="13"/>
  <c r="E15" i="13" s="1"/>
  <c r="D18" i="13"/>
  <c r="E18" i="13" s="1"/>
  <c r="D14" i="13"/>
  <c r="E14" i="13" s="1"/>
  <c r="D13" i="13"/>
  <c r="E13" i="13" s="1"/>
  <c r="D7" i="13"/>
  <c r="E7" i="13" s="1"/>
  <c r="I3" i="13"/>
  <c r="I21" i="13" s="1"/>
  <c r="H1" i="13"/>
  <c r="J61" i="4"/>
  <c r="J59" i="4"/>
  <c r="J47" i="4"/>
  <c r="J49" i="4"/>
  <c r="J12" i="4"/>
  <c r="J15" i="4"/>
  <c r="J20" i="4"/>
  <c r="J23" i="4"/>
  <c r="J31" i="4"/>
  <c r="J30" i="4"/>
  <c r="J38" i="4"/>
  <c r="J42" i="4"/>
  <c r="J50" i="4"/>
  <c r="J58" i="4"/>
  <c r="J64" i="4"/>
  <c r="J14" i="4"/>
  <c r="J9" i="4"/>
  <c r="J17" i="4"/>
  <c r="J22" i="4"/>
  <c r="J25" i="4"/>
  <c r="J33" i="4"/>
  <c r="J32" i="4"/>
  <c r="J39" i="4"/>
  <c r="J44" i="4"/>
  <c r="J52" i="4"/>
  <c r="J60" i="4"/>
  <c r="J66" i="4"/>
  <c r="J16" i="4"/>
  <c r="J11" i="4"/>
  <c r="J19" i="4"/>
  <c r="J24" i="4"/>
  <c r="J27" i="4"/>
  <c r="J35" i="4"/>
  <c r="J34" i="4"/>
  <c r="J46" i="4"/>
  <c r="J54" i="4"/>
  <c r="J8" i="4"/>
  <c r="J18" i="4"/>
  <c r="J13" i="4"/>
  <c r="J26" i="4"/>
  <c r="J21" i="4"/>
  <c r="J29" i="4"/>
  <c r="J37" i="4"/>
  <c r="J28" i="4"/>
  <c r="J36" i="4"/>
  <c r="J40" i="4"/>
  <c r="J48" i="4"/>
  <c r="J56" i="4"/>
  <c r="J10" i="4"/>
  <c r="J7" i="4"/>
  <c r="J65" i="4"/>
  <c r="J63" i="4"/>
  <c r="J51" i="4"/>
  <c r="J43" i="4"/>
  <c r="J53" i="4"/>
  <c r="J45" i="4"/>
  <c r="J55" i="4"/>
  <c r="J62" i="4"/>
  <c r="J57" i="4"/>
  <c r="Z1122" i="1"/>
  <c r="W1122" i="1"/>
  <c r="W1105" i="1"/>
  <c r="Z1105" i="1"/>
  <c r="W1118" i="1"/>
  <c r="Z1118" i="1"/>
  <c r="W1128" i="1"/>
  <c r="Z1128" i="1"/>
  <c r="W1131" i="1"/>
  <c r="Z1131" i="1"/>
  <c r="W1114" i="1"/>
  <c r="Z1114" i="1"/>
  <c r="W1124" i="1"/>
  <c r="Z1124" i="1"/>
  <c r="Z1050" i="1"/>
  <c r="W1050" i="1"/>
  <c r="W1127" i="1"/>
  <c r="Z1127" i="1"/>
  <c r="W1106" i="1"/>
  <c r="Z1106" i="1"/>
  <c r="Z1116" i="1"/>
  <c r="W1116" i="1"/>
  <c r="W1119" i="1"/>
  <c r="Z1119" i="1"/>
  <c r="W1129" i="1"/>
  <c r="Z1129" i="1"/>
  <c r="Z1108" i="1"/>
  <c r="W1108" i="1"/>
  <c r="W1133" i="1"/>
  <c r="Z1133" i="1"/>
  <c r="W1111" i="1"/>
  <c r="Z1111" i="1"/>
  <c r="W1121" i="1"/>
  <c r="Z1121" i="1"/>
  <c r="W1107" i="1"/>
  <c r="Z1107" i="1"/>
  <c r="W1117" i="1"/>
  <c r="Z1117" i="1"/>
  <c r="W1132" i="1"/>
  <c r="Z1132" i="1"/>
  <c r="W1103" i="1"/>
  <c r="Z1103" i="1"/>
  <c r="W1113" i="1"/>
  <c r="Z1113" i="1"/>
  <c r="Z1126" i="1"/>
  <c r="W1126" i="1"/>
  <c r="Z1109" i="1"/>
  <c r="W1109" i="1"/>
  <c r="W1110" i="1"/>
  <c r="Z1110" i="1"/>
  <c r="W1120" i="1"/>
  <c r="Z1120" i="1"/>
  <c r="Z1130" i="1"/>
  <c r="W1130" i="1"/>
  <c r="W1123" i="1"/>
  <c r="Z1123" i="1"/>
  <c r="W1102" i="1"/>
  <c r="Z1102" i="1"/>
  <c r="Z1112" i="1"/>
  <c r="W1112" i="1"/>
  <c r="W1115" i="1"/>
  <c r="Z1115" i="1"/>
  <c r="W1125" i="1"/>
  <c r="Z1125" i="1"/>
  <c r="Z1104" i="1"/>
  <c r="W1104" i="1"/>
  <c r="Z1077" i="1"/>
  <c r="W1077" i="1"/>
  <c r="Z1069" i="1"/>
  <c r="W1069" i="1"/>
  <c r="Z1097" i="1"/>
  <c r="W1097" i="1"/>
  <c r="Z1022" i="1"/>
  <c r="W1022" i="1"/>
  <c r="W991" i="1"/>
  <c r="Z991" i="1"/>
  <c r="W969" i="1"/>
  <c r="Z969" i="1"/>
  <c r="W968" i="1"/>
  <c r="Z968" i="1"/>
  <c r="Z1096" i="1"/>
  <c r="W1096" i="1"/>
  <c r="W983" i="1"/>
  <c r="Z983" i="1"/>
  <c r="W1047" i="1"/>
  <c r="Z1047" i="1"/>
  <c r="Z1034" i="1"/>
  <c r="W1034" i="1"/>
  <c r="W1024" i="1"/>
  <c r="Z1024" i="1"/>
  <c r="Z1011" i="1"/>
  <c r="W1011" i="1"/>
  <c r="Z1092" i="1"/>
  <c r="W1092" i="1"/>
  <c r="W1082" i="1"/>
  <c r="Z1082" i="1"/>
  <c r="Z1095" i="1"/>
  <c r="W1095" i="1"/>
  <c r="Z1059" i="1"/>
  <c r="W1059" i="1"/>
  <c r="W1049" i="1"/>
  <c r="Z1049" i="1"/>
  <c r="W971" i="1"/>
  <c r="Z971" i="1"/>
  <c r="W1014" i="1"/>
  <c r="Z1014" i="1"/>
  <c r="W1046" i="1"/>
  <c r="Z1046" i="1"/>
  <c r="Z1016" i="1"/>
  <c r="W1016" i="1"/>
  <c r="W1003" i="1"/>
  <c r="Z1003" i="1"/>
  <c r="W1079" i="1"/>
  <c r="Z1079" i="1"/>
  <c r="W1088" i="1"/>
  <c r="Z1088" i="1"/>
  <c r="Z1091" i="1"/>
  <c r="W1091" i="1"/>
  <c r="Z1066" i="1"/>
  <c r="W1066" i="1"/>
  <c r="W1058" i="1"/>
  <c r="Z1058" i="1"/>
  <c r="Z1093" i="1"/>
  <c r="W1093" i="1"/>
  <c r="Z1030" i="1"/>
  <c r="W1030" i="1"/>
  <c r="Z970" i="1"/>
  <c r="W970" i="1"/>
  <c r="W1032" i="1"/>
  <c r="Z1032" i="1"/>
  <c r="Z1019" i="1"/>
  <c r="W1019" i="1"/>
  <c r="W998" i="1"/>
  <c r="Z998" i="1"/>
  <c r="Z1037" i="1"/>
  <c r="W1037" i="1"/>
  <c r="W1042" i="1"/>
  <c r="Z1042" i="1"/>
  <c r="Z1008" i="1"/>
  <c r="W1008" i="1"/>
  <c r="Z995" i="1"/>
  <c r="W995" i="1"/>
  <c r="W1071" i="1"/>
  <c r="Z1071" i="1"/>
  <c r="Z1075" i="1"/>
  <c r="W1075" i="1"/>
  <c r="Z1087" i="1"/>
  <c r="W1087" i="1"/>
  <c r="W1054" i="1"/>
  <c r="Z1054" i="1"/>
  <c r="Z1089" i="1"/>
  <c r="W1089" i="1"/>
  <c r="Z1000" i="1"/>
  <c r="W1000" i="1"/>
  <c r="Z987" i="1"/>
  <c r="W987" i="1"/>
  <c r="Z1056" i="1"/>
  <c r="W1056" i="1"/>
  <c r="W1064" i="1"/>
  <c r="Z1064" i="1"/>
  <c r="W1084" i="1"/>
  <c r="Z1084" i="1"/>
  <c r="W1025" i="1"/>
  <c r="Z1025" i="1"/>
  <c r="Z1028" i="1"/>
  <c r="W1028" i="1"/>
  <c r="W988" i="1"/>
  <c r="Z988" i="1"/>
  <c r="W979" i="1"/>
  <c r="Z979" i="1"/>
  <c r="W1061" i="1"/>
  <c r="Z1061" i="1"/>
  <c r="W1052" i="1"/>
  <c r="Z1052" i="1"/>
  <c r="Z1060" i="1"/>
  <c r="W1060" i="1"/>
  <c r="Z1078" i="1"/>
  <c r="W1078" i="1"/>
  <c r="W1041" i="1"/>
  <c r="Z1041" i="1"/>
  <c r="W1009" i="1"/>
  <c r="Z1009" i="1"/>
  <c r="W1017" i="1"/>
  <c r="Z1017" i="1"/>
  <c r="W1010" i="1"/>
  <c r="Z1010" i="1"/>
  <c r="W1020" i="1"/>
  <c r="Z1020" i="1"/>
  <c r="W976" i="1"/>
  <c r="Z976" i="1"/>
  <c r="W975" i="1"/>
  <c r="Z975" i="1"/>
  <c r="W1076" i="1"/>
  <c r="Z1076" i="1"/>
  <c r="W1067" i="1"/>
  <c r="Z1067" i="1"/>
  <c r="W1070" i="1"/>
  <c r="Z1070" i="1"/>
  <c r="W1001" i="1"/>
  <c r="Z1001" i="1"/>
  <c r="W1013" i="1"/>
  <c r="Z1013" i="1"/>
  <c r="W986" i="1"/>
  <c r="Z986" i="1"/>
  <c r="Z1012" i="1"/>
  <c r="W1012" i="1"/>
  <c r="W972" i="1"/>
  <c r="Z972" i="1"/>
  <c r="Z1072" i="1"/>
  <c r="W1072" i="1"/>
  <c r="W1055" i="1"/>
  <c r="Z1055" i="1"/>
  <c r="W1098" i="1"/>
  <c r="Z1098" i="1"/>
  <c r="W993" i="1"/>
  <c r="Z993" i="1"/>
  <c r="W1005" i="1"/>
  <c r="Z1005" i="1"/>
  <c r="W1004" i="1"/>
  <c r="Z1004" i="1"/>
  <c r="Z1043" i="1"/>
  <c r="W1043" i="1"/>
  <c r="Z1068" i="1"/>
  <c r="W1068" i="1"/>
  <c r="Z1051" i="1"/>
  <c r="W1051" i="1"/>
  <c r="Z1094" i="1"/>
  <c r="W1094" i="1"/>
  <c r="W1062" i="1"/>
  <c r="Z1062" i="1"/>
  <c r="W992" i="1"/>
  <c r="Z992" i="1"/>
  <c r="W1044" i="1"/>
  <c r="Z1044" i="1"/>
  <c r="Z1100" i="1"/>
  <c r="W1100" i="1"/>
  <c r="Z1057" i="1"/>
  <c r="W1057" i="1"/>
  <c r="W1090" i="1"/>
  <c r="Z1090" i="1"/>
  <c r="Z1086" i="1"/>
  <c r="W1086" i="1"/>
  <c r="W1083" i="1"/>
  <c r="Z1083" i="1"/>
  <c r="W1080" i="1"/>
  <c r="Z1080" i="1"/>
  <c r="W1021" i="1"/>
  <c r="Z1021" i="1"/>
  <c r="W1031" i="1"/>
  <c r="Z1031" i="1"/>
  <c r="W1023" i="1"/>
  <c r="Z1023" i="1"/>
  <c r="W967" i="1"/>
  <c r="Z967" i="1"/>
  <c r="Z1015" i="1"/>
  <c r="W1015" i="1"/>
  <c r="Z1026" i="1"/>
  <c r="W1026" i="1"/>
  <c r="Z985" i="1"/>
  <c r="W985" i="1"/>
  <c r="W997" i="1"/>
  <c r="Z997" i="1"/>
  <c r="Z1038" i="1"/>
  <c r="W1038" i="1"/>
  <c r="Z1007" i="1"/>
  <c r="W1007" i="1"/>
  <c r="Z994" i="1"/>
  <c r="W994" i="1"/>
  <c r="Z977" i="1"/>
  <c r="W977" i="1"/>
  <c r="Z1018" i="1"/>
  <c r="W1018" i="1"/>
  <c r="W989" i="1"/>
  <c r="Z989" i="1"/>
  <c r="Z1045" i="1"/>
  <c r="W1045" i="1"/>
  <c r="Z984" i="1"/>
  <c r="W984" i="1"/>
  <c r="W1035" i="1"/>
  <c r="Z1035" i="1"/>
  <c r="W1053" i="1"/>
  <c r="Z1053" i="1"/>
  <c r="Z1065" i="1"/>
  <c r="W1065" i="1"/>
  <c r="W1029" i="1"/>
  <c r="Z1029" i="1"/>
  <c r="W1033" i="1"/>
  <c r="Z1033" i="1"/>
  <c r="Z1036" i="1"/>
  <c r="W1036" i="1"/>
  <c r="Z1048" i="1"/>
  <c r="W1048" i="1"/>
  <c r="Z974" i="1"/>
  <c r="W974" i="1"/>
  <c r="W1039" i="1"/>
  <c r="Z1039" i="1"/>
  <c r="Z1002" i="1"/>
  <c r="W1002" i="1"/>
  <c r="W978" i="1"/>
  <c r="Z978" i="1"/>
  <c r="W999" i="1"/>
  <c r="Z999" i="1"/>
  <c r="W1006" i="1"/>
  <c r="Z1006" i="1"/>
  <c r="W973" i="1"/>
  <c r="Z973" i="1"/>
  <c r="W990" i="1"/>
  <c r="Z990" i="1"/>
  <c r="W981" i="1"/>
  <c r="Z981" i="1"/>
  <c r="W996" i="1"/>
  <c r="Z996" i="1"/>
  <c r="W980" i="1"/>
  <c r="Z980" i="1"/>
  <c r="Z1040" i="1"/>
  <c r="W1040" i="1"/>
  <c r="W1027" i="1"/>
  <c r="Z1027" i="1"/>
  <c r="W1085" i="1"/>
  <c r="Z1085" i="1"/>
  <c r="W1074" i="1"/>
  <c r="Z1074" i="1"/>
  <c r="W982" i="1"/>
  <c r="Z982" i="1"/>
  <c r="W1099" i="1"/>
  <c r="Z1099" i="1"/>
  <c r="Z1063" i="1"/>
  <c r="W1063" i="1"/>
  <c r="W1081" i="1"/>
  <c r="Z1081" i="1"/>
  <c r="W1073" i="1"/>
  <c r="Z1073" i="1"/>
  <c r="W1101" i="1"/>
  <c r="Z1101" i="1"/>
  <c r="W966" i="1"/>
  <c r="Z966" i="1"/>
  <c r="Z965" i="1"/>
  <c r="W965" i="1"/>
  <c r="W964" i="1"/>
  <c r="Z964" i="1"/>
  <c r="Z696" i="1"/>
  <c r="Z930" i="1"/>
  <c r="W930" i="1"/>
  <c r="Z897" i="1"/>
  <c r="W897" i="1"/>
  <c r="W929" i="1"/>
  <c r="Z929" i="1"/>
  <c r="W896" i="1"/>
  <c r="Z896" i="1"/>
  <c r="W932" i="1"/>
  <c r="Z932" i="1"/>
  <c r="W899" i="1"/>
  <c r="Z899" i="1"/>
  <c r="Z935" i="1"/>
  <c r="W935" i="1"/>
  <c r="W898" i="1"/>
  <c r="Z898" i="1"/>
  <c r="W926" i="1"/>
  <c r="Z926" i="1"/>
  <c r="W925" i="1"/>
  <c r="Z925" i="1"/>
  <c r="Z928" i="1"/>
  <c r="W928" i="1"/>
  <c r="W931" i="1"/>
  <c r="Z931" i="1"/>
  <c r="W922" i="1"/>
  <c r="Z922" i="1"/>
  <c r="W921" i="1"/>
  <c r="Z921" i="1"/>
  <c r="W924" i="1"/>
  <c r="Z924" i="1"/>
  <c r="W927" i="1"/>
  <c r="Z927" i="1"/>
  <c r="W923" i="1"/>
  <c r="Z923" i="1"/>
  <c r="Z958" i="1"/>
  <c r="W958" i="1"/>
  <c r="W954" i="1"/>
  <c r="Z954" i="1"/>
  <c r="W963" i="1"/>
  <c r="Z963" i="1"/>
  <c r="Z962" i="1"/>
  <c r="W962" i="1"/>
  <c r="W945" i="1"/>
  <c r="Z945" i="1"/>
  <c r="Z944" i="1"/>
  <c r="W944" i="1"/>
  <c r="Z953" i="1"/>
  <c r="W953" i="1"/>
  <c r="Z949" i="1"/>
  <c r="W949" i="1"/>
  <c r="Z961" i="1"/>
  <c r="W961" i="1"/>
  <c r="W920" i="1"/>
  <c r="Z920" i="1"/>
  <c r="W957" i="1"/>
  <c r="Z957" i="1"/>
  <c r="Z952" i="1"/>
  <c r="W952" i="1"/>
  <c r="W917" i="1"/>
  <c r="Z917" i="1"/>
  <c r="W948" i="1"/>
  <c r="Z948" i="1"/>
  <c r="W916" i="1"/>
  <c r="Z916" i="1"/>
  <c r="Z947" i="1"/>
  <c r="W947" i="1"/>
  <c r="Z919" i="1"/>
  <c r="W919" i="1"/>
  <c r="Z956" i="1"/>
  <c r="W956" i="1"/>
  <c r="Z955" i="1"/>
  <c r="W955" i="1"/>
  <c r="W913" i="1"/>
  <c r="Z913" i="1"/>
  <c r="W951" i="1"/>
  <c r="Z951" i="1"/>
  <c r="W912" i="1"/>
  <c r="Z912" i="1"/>
  <c r="W960" i="1"/>
  <c r="Z960" i="1"/>
  <c r="W915" i="1"/>
  <c r="Z915" i="1"/>
  <c r="Z943" i="1"/>
  <c r="W943" i="1"/>
  <c r="W914" i="1"/>
  <c r="Z914" i="1"/>
  <c r="W942" i="1"/>
  <c r="Z942" i="1"/>
  <c r="W909" i="1"/>
  <c r="Z909" i="1"/>
  <c r="Z941" i="1"/>
  <c r="W941" i="1"/>
  <c r="Z908" i="1"/>
  <c r="W908" i="1"/>
  <c r="Z950" i="1"/>
  <c r="W950" i="1"/>
  <c r="W911" i="1"/>
  <c r="Z911" i="1"/>
  <c r="Z959" i="1"/>
  <c r="W959" i="1"/>
  <c r="W910" i="1"/>
  <c r="Z910" i="1"/>
  <c r="W938" i="1"/>
  <c r="Z938" i="1"/>
  <c r="W905" i="1"/>
  <c r="Z905" i="1"/>
  <c r="W937" i="1"/>
  <c r="Z937" i="1"/>
  <c r="W904" i="1"/>
  <c r="Z904" i="1"/>
  <c r="W940" i="1"/>
  <c r="Z940" i="1"/>
  <c r="W907" i="1"/>
  <c r="Z907" i="1"/>
  <c r="Z946" i="1"/>
  <c r="W946" i="1"/>
  <c r="W906" i="1"/>
  <c r="Z906" i="1"/>
  <c r="W918" i="1"/>
  <c r="Z918" i="1"/>
  <c r="W934" i="1"/>
  <c r="Z934" i="1"/>
  <c r="W901" i="1"/>
  <c r="Z901" i="1"/>
  <c r="W933" i="1"/>
  <c r="Z933" i="1"/>
  <c r="Z900" i="1"/>
  <c r="W900" i="1"/>
  <c r="W936" i="1"/>
  <c r="Z936" i="1"/>
  <c r="W903" i="1"/>
  <c r="Z903" i="1"/>
  <c r="W939" i="1"/>
  <c r="Z939" i="1"/>
  <c r="Z902" i="1"/>
  <c r="W902" i="1"/>
  <c r="Z766" i="1"/>
  <c r="Z776" i="1"/>
  <c r="W873" i="1"/>
  <c r="Z873" i="1"/>
  <c r="W869" i="1"/>
  <c r="Z869" i="1"/>
  <c r="W865" i="1"/>
  <c r="Z865" i="1"/>
  <c r="W864" i="1"/>
  <c r="Z864" i="1"/>
  <c r="W872" i="1"/>
  <c r="Z872" i="1"/>
  <c r="W893" i="1"/>
  <c r="Z893" i="1"/>
  <c r="Z895" i="1"/>
  <c r="W895" i="1"/>
  <c r="W868" i="1"/>
  <c r="Z868" i="1"/>
  <c r="W889" i="1"/>
  <c r="Z889" i="1"/>
  <c r="W892" i="1"/>
  <c r="Z892" i="1"/>
  <c r="Z891" i="1"/>
  <c r="W891" i="1"/>
  <c r="W894" i="1"/>
  <c r="Z894" i="1"/>
  <c r="W867" i="1"/>
  <c r="Z867" i="1"/>
  <c r="Z887" i="1"/>
  <c r="W887" i="1"/>
  <c r="W890" i="1"/>
  <c r="Z890" i="1"/>
  <c r="Z875" i="1"/>
  <c r="W875" i="1"/>
  <c r="Z871" i="1"/>
  <c r="W871" i="1"/>
  <c r="W866" i="1"/>
  <c r="Z866" i="1"/>
  <c r="Z744" i="1"/>
  <c r="Z874" i="1"/>
  <c r="W874" i="1"/>
  <c r="Z888" i="1"/>
  <c r="W888" i="1"/>
  <c r="Z870" i="1"/>
  <c r="W870" i="1"/>
  <c r="Z702" i="1"/>
  <c r="Z714" i="1"/>
  <c r="Z752" i="1"/>
  <c r="Z719" i="1"/>
  <c r="Z721" i="1"/>
  <c r="Z723" i="1"/>
  <c r="Z727" i="1"/>
  <c r="Z745" i="1"/>
  <c r="Z770" i="1"/>
  <c r="Z709" i="1"/>
  <c r="Z713" i="1"/>
  <c r="Z703" i="1"/>
  <c r="Z715" i="1"/>
  <c r="Z777" i="1"/>
  <c r="Z708" i="1"/>
  <c r="Z756" i="1"/>
  <c r="Z758" i="1"/>
  <c r="Z750" i="1"/>
  <c r="Z743" i="1"/>
  <c r="Z749" i="1"/>
  <c r="Z716" i="1"/>
  <c r="Z710" i="1"/>
  <c r="Z779" i="1"/>
  <c r="W838" i="1"/>
  <c r="Z838" i="1"/>
  <c r="W794" i="1"/>
  <c r="Z794" i="1"/>
  <c r="Z830" i="1"/>
  <c r="W830" i="1"/>
  <c r="W845" i="1"/>
  <c r="Z845" i="1"/>
  <c r="W876" i="1"/>
  <c r="Z876" i="1"/>
  <c r="Z813" i="1"/>
  <c r="W813" i="1"/>
  <c r="W839" i="1"/>
  <c r="Z839" i="1"/>
  <c r="Z778" i="1"/>
  <c r="Z786" i="1"/>
  <c r="W786" i="1"/>
  <c r="Z826" i="1"/>
  <c r="W826" i="1"/>
  <c r="Z841" i="1"/>
  <c r="W841" i="1"/>
  <c r="Z809" i="1"/>
  <c r="W809" i="1"/>
  <c r="W852" i="1"/>
  <c r="Z852" i="1"/>
  <c r="W804" i="1"/>
  <c r="Z804" i="1"/>
  <c r="W835" i="1"/>
  <c r="Z835" i="1"/>
  <c r="W881" i="1"/>
  <c r="Z881" i="1"/>
  <c r="W857" i="1"/>
  <c r="Z857" i="1"/>
  <c r="Z741" i="1"/>
  <c r="W799" i="1"/>
  <c r="Z799" i="1"/>
  <c r="W782" i="1"/>
  <c r="Z782" i="1"/>
  <c r="W822" i="1"/>
  <c r="Z822" i="1"/>
  <c r="W837" i="1"/>
  <c r="Z837" i="1"/>
  <c r="W805" i="1"/>
  <c r="Z805" i="1"/>
  <c r="W848" i="1"/>
  <c r="Z848" i="1"/>
  <c r="Z796" i="1"/>
  <c r="W796" i="1"/>
  <c r="W855" i="1"/>
  <c r="Z855" i="1"/>
  <c r="Z802" i="1"/>
  <c r="W802" i="1"/>
  <c r="W849" i="1"/>
  <c r="Z849" i="1"/>
  <c r="W817" i="1"/>
  <c r="Z817" i="1"/>
  <c r="Z764" i="1"/>
  <c r="Z878" i="1"/>
  <c r="W878" i="1"/>
  <c r="W791" i="1"/>
  <c r="Z791" i="1"/>
  <c r="W818" i="1"/>
  <c r="Z818" i="1"/>
  <c r="W844" i="1"/>
  <c r="Z844" i="1"/>
  <c r="W788" i="1"/>
  <c r="Z788" i="1"/>
  <c r="Z803" i="1"/>
  <c r="W803" i="1"/>
  <c r="W831" i="1"/>
  <c r="Z831" i="1"/>
  <c r="W814" i="1"/>
  <c r="Z814" i="1"/>
  <c r="Z801" i="1"/>
  <c r="W801" i="1"/>
  <c r="Z840" i="1"/>
  <c r="W840" i="1"/>
  <c r="Z800" i="1"/>
  <c r="W800" i="1"/>
  <c r="W832" i="1"/>
  <c r="Z832" i="1"/>
  <c r="W883" i="1"/>
  <c r="Z883" i="1"/>
  <c r="W856" i="1"/>
  <c r="Z856" i="1"/>
  <c r="W854" i="1"/>
  <c r="Z854" i="1"/>
  <c r="W842" i="1"/>
  <c r="Z842" i="1"/>
  <c r="Z834" i="1"/>
  <c r="W834" i="1"/>
  <c r="Z738" i="1"/>
  <c r="W795" i="1"/>
  <c r="Z795" i="1"/>
  <c r="W827" i="1"/>
  <c r="Z827" i="1"/>
  <c r="W810" i="1"/>
  <c r="Z810" i="1"/>
  <c r="W793" i="1"/>
  <c r="Z793" i="1"/>
  <c r="W797" i="1"/>
  <c r="Z797" i="1"/>
  <c r="Z836" i="1"/>
  <c r="W836" i="1"/>
  <c r="W792" i="1"/>
  <c r="Z792" i="1"/>
  <c r="W828" i="1"/>
  <c r="Z828" i="1"/>
  <c r="W879" i="1"/>
  <c r="Z879" i="1"/>
  <c r="W861" i="1"/>
  <c r="Z861" i="1"/>
  <c r="W843" i="1"/>
  <c r="Z843" i="1"/>
  <c r="Z748" i="1"/>
  <c r="W787" i="1"/>
  <c r="Z787" i="1"/>
  <c r="W823" i="1"/>
  <c r="Z823" i="1"/>
  <c r="Z806" i="1"/>
  <c r="W806" i="1"/>
  <c r="W785" i="1"/>
  <c r="Z785" i="1"/>
  <c r="W789" i="1"/>
  <c r="Z789" i="1"/>
  <c r="W784" i="1"/>
  <c r="Z784" i="1"/>
  <c r="W824" i="1"/>
  <c r="Z824" i="1"/>
  <c r="Z860" i="1"/>
  <c r="W860" i="1"/>
  <c r="Z820" i="1"/>
  <c r="W820" i="1"/>
  <c r="W862" i="1"/>
  <c r="Z862" i="1"/>
  <c r="W783" i="1"/>
  <c r="Z783" i="1"/>
  <c r="W815" i="1"/>
  <c r="Z815" i="1"/>
  <c r="W829" i="1"/>
  <c r="Z829" i="1"/>
  <c r="W816" i="1"/>
  <c r="Z816" i="1"/>
  <c r="W884" i="1"/>
  <c r="Z884" i="1"/>
  <c r="Z858" i="1"/>
  <c r="W858" i="1"/>
  <c r="Z819" i="1"/>
  <c r="W819" i="1"/>
  <c r="Z781" i="1"/>
  <c r="W781" i="1"/>
  <c r="W833" i="1"/>
  <c r="Z833" i="1"/>
  <c r="Z707" i="1"/>
  <c r="Z693" i="1"/>
  <c r="Z757" i="1"/>
  <c r="W811" i="1"/>
  <c r="Z811" i="1"/>
  <c r="W850" i="1"/>
  <c r="Z850" i="1"/>
  <c r="W798" i="1"/>
  <c r="Z798" i="1"/>
  <c r="W825" i="1"/>
  <c r="Z825" i="1"/>
  <c r="Z812" i="1"/>
  <c r="W812" i="1"/>
  <c r="W851" i="1"/>
  <c r="Z851" i="1"/>
  <c r="W880" i="1"/>
  <c r="Z880" i="1"/>
  <c r="Z859" i="1"/>
  <c r="W859" i="1"/>
  <c r="Z697" i="1"/>
  <c r="W807" i="1"/>
  <c r="Z807" i="1"/>
  <c r="W846" i="1"/>
  <c r="Z846" i="1"/>
  <c r="Z877" i="1"/>
  <c r="W877" i="1"/>
  <c r="W790" i="1"/>
  <c r="Z790" i="1"/>
  <c r="W821" i="1"/>
  <c r="Z821" i="1"/>
  <c r="W808" i="1"/>
  <c r="Z808" i="1"/>
  <c r="W847" i="1"/>
  <c r="Z847" i="1"/>
  <c r="W882" i="1"/>
  <c r="Z882" i="1"/>
  <c r="Z863" i="1"/>
  <c r="W863" i="1"/>
  <c r="W853" i="1"/>
  <c r="Z853" i="1"/>
  <c r="Z755" i="1"/>
  <c r="Z692" i="1"/>
  <c r="Z724" i="1"/>
  <c r="Z711" i="1"/>
  <c r="Z701" i="1"/>
  <c r="Z760" i="1"/>
  <c r="Z768" i="1"/>
  <c r="Z720" i="1"/>
  <c r="Z725" i="1"/>
  <c r="Z735" i="1"/>
  <c r="Z759" i="1"/>
  <c r="Z729" i="1"/>
  <c r="Z769" i="1"/>
  <c r="Z763" i="1"/>
  <c r="Z689" i="1"/>
  <c r="Z712" i="1"/>
  <c r="Z690" i="1"/>
  <c r="Z717" i="1"/>
  <c r="Z718" i="1"/>
  <c r="Z736" i="1"/>
  <c r="Z747" i="1"/>
  <c r="Z691" i="1"/>
  <c r="Z695" i="1"/>
  <c r="Z767" i="1"/>
  <c r="Z771" i="1"/>
  <c r="Z698" i="1"/>
  <c r="Z704" i="1"/>
  <c r="Z706" i="1"/>
  <c r="Z737" i="1"/>
  <c r="Z774" i="1"/>
  <c r="Z732" i="1"/>
  <c r="Z746" i="1"/>
  <c r="Z739" i="1"/>
  <c r="Z733" i="1"/>
  <c r="Z726" i="1"/>
  <c r="Z700" i="1"/>
  <c r="Z731" i="1"/>
  <c r="Z740" i="1"/>
  <c r="W780" i="1"/>
  <c r="Z780" i="1"/>
  <c r="Z742" i="1"/>
  <c r="Z775" i="1"/>
  <c r="Z773" i="1"/>
  <c r="Z772" i="1"/>
  <c r="Z688" i="1"/>
  <c r="Z728" i="1"/>
  <c r="Z699" i="1"/>
  <c r="Z722" i="1"/>
  <c r="Z754" i="1"/>
  <c r="Z753" i="1"/>
  <c r="Z705" i="1"/>
  <c r="Z751" i="1"/>
  <c r="Z665" i="1"/>
  <c r="Z730" i="1"/>
  <c r="Z761" i="1"/>
  <c r="Z762" i="1"/>
  <c r="Z734" i="1"/>
  <c r="Z765" i="1"/>
  <c r="Z694" i="1"/>
  <c r="Z546" i="1"/>
  <c r="W546" i="1"/>
  <c r="Z465" i="1"/>
  <c r="W465" i="1"/>
  <c r="Z508" i="1"/>
  <c r="W508" i="1"/>
  <c r="Z9" i="1"/>
  <c r="W9" i="1"/>
  <c r="Z619" i="1"/>
  <c r="W619" i="1"/>
  <c r="Z524" i="1"/>
  <c r="W524" i="1"/>
  <c r="Z560" i="1"/>
  <c r="W560" i="1"/>
  <c r="Z645" i="1"/>
  <c r="W645" i="1"/>
  <c r="Z512" i="1"/>
  <c r="W512" i="1"/>
  <c r="Z585" i="1"/>
  <c r="W585" i="1"/>
  <c r="Z485" i="1"/>
  <c r="W485" i="1"/>
  <c r="Z534" i="1"/>
  <c r="W534" i="1"/>
  <c r="Z511" i="1"/>
  <c r="W511" i="1"/>
  <c r="Z565" i="1"/>
  <c r="W565" i="1"/>
  <c r="Z468" i="1"/>
  <c r="W468" i="1"/>
  <c r="Z671" i="1"/>
  <c r="W671" i="1"/>
  <c r="Z677" i="1"/>
  <c r="W677" i="1"/>
  <c r="Z675" i="1"/>
  <c r="W675" i="1"/>
  <c r="Z646" i="1"/>
  <c r="W646" i="1"/>
  <c r="Z571" i="1"/>
  <c r="W571" i="1"/>
  <c r="Z515" i="1"/>
  <c r="W515" i="1"/>
  <c r="Z687" i="1"/>
  <c r="W687" i="1"/>
  <c r="Z666" i="1"/>
  <c r="W666" i="1"/>
  <c r="Z629" i="1"/>
  <c r="W629" i="1"/>
  <c r="Z538" i="1"/>
  <c r="W538" i="1"/>
  <c r="Z621" i="1"/>
  <c r="W621" i="1"/>
  <c r="Z570" i="1"/>
  <c r="W570" i="1"/>
  <c r="Z542" i="1"/>
  <c r="W542" i="1"/>
  <c r="Z554" i="1"/>
  <c r="W554" i="1"/>
  <c r="Z461" i="1"/>
  <c r="W461" i="1"/>
  <c r="Z569" i="1"/>
  <c r="W569" i="1"/>
  <c r="Z462" i="1"/>
  <c r="W462" i="1"/>
  <c r="Z647" i="1"/>
  <c r="W647" i="1"/>
  <c r="Z667" i="1"/>
  <c r="W667" i="1"/>
  <c r="Z4" i="1"/>
  <c r="W4" i="1"/>
  <c r="Z505" i="1"/>
  <c r="W505" i="1"/>
  <c r="Z482" i="1"/>
  <c r="W482" i="1"/>
  <c r="Z625" i="1"/>
  <c r="W625" i="1"/>
  <c r="Z683" i="1"/>
  <c r="W683" i="1"/>
  <c r="Z607" i="1"/>
  <c r="W607" i="1"/>
  <c r="Z458" i="1"/>
  <c r="W458" i="1"/>
  <c r="Z467" i="1"/>
  <c r="W467" i="1"/>
  <c r="Z493" i="1"/>
  <c r="W493" i="1"/>
  <c r="Z347" i="1"/>
  <c r="W347" i="1"/>
  <c r="Z176" i="1"/>
  <c r="W176" i="1"/>
  <c r="Z519" i="1"/>
  <c r="W519" i="1"/>
  <c r="Z609" i="1"/>
  <c r="W609" i="1"/>
  <c r="Z254" i="1"/>
  <c r="W254" i="1"/>
  <c r="Z185" i="1"/>
  <c r="W185" i="1"/>
  <c r="Z591" i="1"/>
  <c r="W591" i="1"/>
  <c r="Z574" i="1"/>
  <c r="W574" i="1"/>
  <c r="Z584" i="1"/>
  <c r="W584" i="1"/>
  <c r="Z659" i="1"/>
  <c r="W659" i="1"/>
  <c r="Z550" i="1"/>
  <c r="W550" i="1"/>
  <c r="Z134" i="1"/>
  <c r="W134" i="1"/>
  <c r="Z362" i="1"/>
  <c r="W362" i="1"/>
  <c r="Z119" i="1"/>
  <c r="W119" i="1"/>
  <c r="Z294" i="1"/>
  <c r="W294" i="1"/>
  <c r="Z650" i="1"/>
  <c r="W650" i="1"/>
  <c r="Z529" i="1"/>
  <c r="W529" i="1"/>
  <c r="Z530" i="1"/>
  <c r="W530" i="1"/>
  <c r="Z531" i="1"/>
  <c r="W531" i="1"/>
  <c r="Z48" i="1"/>
  <c r="W48" i="1"/>
  <c r="Z277" i="1"/>
  <c r="W277" i="1"/>
  <c r="Z220" i="1"/>
  <c r="W220" i="1"/>
  <c r="Z195" i="1"/>
  <c r="W195" i="1"/>
  <c r="Z414" i="1"/>
  <c r="W414" i="1"/>
  <c r="Z26" i="1"/>
  <c r="W26" i="1"/>
  <c r="Z127" i="1"/>
  <c r="W127" i="1"/>
  <c r="Z391" i="1"/>
  <c r="W391" i="1"/>
  <c r="Z115" i="1"/>
  <c r="W115" i="1"/>
  <c r="Z144" i="1"/>
  <c r="W144" i="1"/>
  <c r="Z172" i="1"/>
  <c r="W172" i="1"/>
  <c r="Z420" i="1"/>
  <c r="W420" i="1"/>
  <c r="Z302" i="1"/>
  <c r="W302" i="1"/>
  <c r="Z332" i="1"/>
  <c r="W332" i="1"/>
  <c r="Z299" i="1"/>
  <c r="W299" i="1"/>
  <c r="Z105" i="1"/>
  <c r="W105" i="1"/>
  <c r="Z275" i="1"/>
  <c r="W275" i="1"/>
  <c r="Z412" i="1"/>
  <c r="W412" i="1"/>
  <c r="Z160" i="1"/>
  <c r="W160" i="1"/>
  <c r="Z439" i="1"/>
  <c r="W439" i="1"/>
  <c r="Z578" i="1"/>
  <c r="W578" i="1"/>
  <c r="Z686" i="1"/>
  <c r="W686" i="1"/>
  <c r="Z674" i="1"/>
  <c r="W674" i="1"/>
  <c r="Z624" i="1"/>
  <c r="W624" i="1"/>
  <c r="Z457" i="1"/>
  <c r="W457" i="1"/>
  <c r="Z535" i="1"/>
  <c r="W535" i="1"/>
  <c r="Z616" i="1"/>
  <c r="W616" i="1"/>
  <c r="Z516" i="1"/>
  <c r="W516" i="1"/>
  <c r="Z567" i="1"/>
  <c r="W567" i="1"/>
  <c r="Z537" i="1"/>
  <c r="W537" i="1"/>
  <c r="Z552" i="1"/>
  <c r="W552" i="1"/>
  <c r="Z459" i="1"/>
  <c r="W459" i="1"/>
  <c r="Z488" i="1"/>
  <c r="W488" i="1"/>
  <c r="Z463" i="1"/>
  <c r="W463" i="1"/>
  <c r="Z456" i="1"/>
  <c r="W456" i="1"/>
  <c r="Z556" i="1"/>
  <c r="W556" i="1"/>
  <c r="Z480" i="1"/>
  <c r="W480" i="1"/>
  <c r="Z506" i="1"/>
  <c r="W506" i="1"/>
  <c r="Z455" i="1"/>
  <c r="W455" i="1"/>
  <c r="Z684" i="1"/>
  <c r="W684" i="1"/>
  <c r="Z680" i="1"/>
  <c r="W680" i="1"/>
  <c r="Z679" i="1"/>
  <c r="W679" i="1"/>
  <c r="Z98" i="1"/>
  <c r="W98" i="1"/>
  <c r="Z41" i="1"/>
  <c r="W41" i="1"/>
  <c r="Z149" i="1"/>
  <c r="W149" i="1"/>
  <c r="Z243" i="1"/>
  <c r="W243" i="1"/>
  <c r="Z128" i="1"/>
  <c r="W128" i="1"/>
  <c r="Z246" i="1"/>
  <c r="W246" i="1"/>
  <c r="Z94" i="1"/>
  <c r="W94" i="1"/>
  <c r="Z200" i="1"/>
  <c r="W200" i="1"/>
  <c r="Z89" i="1"/>
  <c r="W89" i="1"/>
  <c r="Z52" i="1"/>
  <c r="W52" i="1"/>
  <c r="Z248" i="1"/>
  <c r="W248" i="1"/>
  <c r="Z80" i="1"/>
  <c r="W80" i="1"/>
  <c r="Z428" i="1"/>
  <c r="W428" i="1"/>
  <c r="Z67" i="1"/>
  <c r="W67" i="1"/>
  <c r="Z227" i="1"/>
  <c r="W227" i="1"/>
  <c r="Z64" i="1"/>
  <c r="W64" i="1"/>
  <c r="Z293" i="1"/>
  <c r="W293" i="1"/>
  <c r="Z153" i="1"/>
  <c r="W153" i="1"/>
  <c r="Z342" i="1"/>
  <c r="W342" i="1"/>
  <c r="Z586" i="1"/>
  <c r="W586" i="1"/>
  <c r="Z503" i="1"/>
  <c r="W503" i="1"/>
  <c r="Z555" i="1"/>
  <c r="W555" i="1"/>
  <c r="Z518" i="1"/>
  <c r="W518" i="1"/>
  <c r="Z544" i="1"/>
  <c r="W544" i="1"/>
  <c r="Z507" i="1"/>
  <c r="W507" i="1"/>
  <c r="Z545" i="1"/>
  <c r="W545" i="1"/>
  <c r="Z471" i="1"/>
  <c r="W471" i="1"/>
  <c r="Z549" i="1"/>
  <c r="W549" i="1"/>
  <c r="Z497" i="1"/>
  <c r="W497" i="1"/>
  <c r="Z553" i="1"/>
  <c r="W553" i="1"/>
  <c r="Z613" i="1"/>
  <c r="W613" i="1"/>
  <c r="Z558" i="1"/>
  <c r="W558" i="1"/>
  <c r="Z678" i="1"/>
  <c r="W678" i="1"/>
  <c r="Z2" i="1"/>
  <c r="W2" i="1"/>
  <c r="Z623" i="1"/>
  <c r="W623" i="1"/>
  <c r="Z685" i="1"/>
  <c r="W685" i="1"/>
  <c r="Z7" i="1"/>
  <c r="W7" i="1"/>
  <c r="Z56" i="1"/>
  <c r="W56" i="1"/>
  <c r="Z75" i="1"/>
  <c r="W75" i="1"/>
  <c r="Z114" i="1"/>
  <c r="W114" i="1"/>
  <c r="Z338" i="1"/>
  <c r="W338" i="1"/>
  <c r="Z173" i="1"/>
  <c r="W173" i="1"/>
  <c r="Z85" i="1"/>
  <c r="W85" i="1"/>
  <c r="Z111" i="1"/>
  <c r="W111" i="1"/>
  <c r="Z88" i="1"/>
  <c r="W88" i="1"/>
  <c r="Z363" i="1"/>
  <c r="W363" i="1"/>
  <c r="Z381" i="1"/>
  <c r="W381" i="1"/>
  <c r="Z212" i="1"/>
  <c r="W212" i="1"/>
  <c r="Z403" i="1"/>
  <c r="W403" i="1"/>
  <c r="Z245" i="1"/>
  <c r="W245" i="1"/>
  <c r="Z241" i="1"/>
  <c r="W241" i="1"/>
  <c r="Z258" i="1"/>
  <c r="W258" i="1"/>
  <c r="Z40" i="1"/>
  <c r="W40" i="1"/>
  <c r="Z117" i="1"/>
  <c r="W117" i="1"/>
  <c r="Z356" i="1"/>
  <c r="W356" i="1"/>
  <c r="Z167" i="1"/>
  <c r="W167" i="1"/>
  <c r="Z321" i="1"/>
  <c r="W321" i="1"/>
  <c r="Z589" i="1"/>
  <c r="W589" i="1"/>
  <c r="Z632" i="1"/>
  <c r="W632" i="1"/>
  <c r="Z501" i="1"/>
  <c r="W501" i="1"/>
  <c r="Z681" i="1"/>
  <c r="W681" i="1"/>
  <c r="Z676" i="1"/>
  <c r="W676" i="1"/>
  <c r="Z564" i="1"/>
  <c r="W564" i="1"/>
  <c r="Z583" i="1"/>
  <c r="W583" i="1"/>
  <c r="Z543" i="1"/>
  <c r="W543" i="1"/>
  <c r="Z590" i="1"/>
  <c r="W590" i="1"/>
  <c r="Z460" i="1"/>
  <c r="W460" i="1"/>
  <c r="Z495" i="1"/>
  <c r="W495" i="1"/>
  <c r="Z572" i="1"/>
  <c r="W572" i="1"/>
  <c r="Z668" i="1"/>
  <c r="W668" i="1"/>
  <c r="Z561" i="1"/>
  <c r="W561" i="1"/>
  <c r="Z194" i="1"/>
  <c r="W194" i="1"/>
  <c r="Z99" i="1"/>
  <c r="W99" i="1"/>
  <c r="Z265" i="1"/>
  <c r="W265" i="1"/>
  <c r="Z123" i="1"/>
  <c r="W123" i="1"/>
  <c r="Z45" i="1"/>
  <c r="W45" i="1"/>
  <c r="Z161" i="1"/>
  <c r="W161" i="1"/>
  <c r="Z19" i="1"/>
  <c r="W19" i="1"/>
  <c r="Z6" i="1"/>
  <c r="W6" i="1"/>
  <c r="Z183" i="1"/>
  <c r="W183" i="1"/>
  <c r="Z108" i="1"/>
  <c r="W108" i="1"/>
  <c r="Z12" i="1"/>
  <c r="W12" i="1"/>
  <c r="Z224" i="1"/>
  <c r="W224" i="1"/>
  <c r="Z126" i="1"/>
  <c r="W126" i="1"/>
  <c r="Z263" i="1"/>
  <c r="W263" i="1"/>
  <c r="Z351" i="1"/>
  <c r="W351" i="1"/>
  <c r="Z120" i="1"/>
  <c r="W120" i="1"/>
  <c r="Z152" i="1"/>
  <c r="W152" i="1"/>
  <c r="Z96" i="1"/>
  <c r="W96" i="1"/>
  <c r="Z37" i="1"/>
  <c r="W37" i="1"/>
  <c r="Z140" i="1"/>
  <c r="W140" i="1"/>
  <c r="Z47" i="1"/>
  <c r="W47" i="1"/>
  <c r="Z339" i="1"/>
  <c r="W339" i="1"/>
  <c r="Z91" i="1"/>
  <c r="W91" i="1"/>
  <c r="Z35" i="1"/>
  <c r="W35" i="1"/>
  <c r="Z262" i="1"/>
  <c r="W262" i="1"/>
  <c r="Z313" i="1"/>
  <c r="W313" i="1"/>
  <c r="Z23" i="1"/>
  <c r="W23" i="1"/>
  <c r="Z62" i="1"/>
  <c r="W62" i="1"/>
  <c r="Z348" i="1"/>
  <c r="W348" i="1"/>
  <c r="Z269" i="1"/>
  <c r="W269" i="1"/>
  <c r="Z232" i="1"/>
  <c r="W232" i="1"/>
  <c r="Z170" i="1"/>
  <c r="W170" i="1"/>
  <c r="Z5" i="1"/>
  <c r="W5" i="1"/>
  <c r="Z268" i="1"/>
  <c r="W268" i="1"/>
  <c r="Z135" i="1"/>
  <c r="W135" i="1"/>
  <c r="Z325" i="1"/>
  <c r="W325" i="1"/>
  <c r="Z125" i="1"/>
  <c r="W125" i="1"/>
  <c r="Z369" i="1"/>
  <c r="W369" i="1"/>
  <c r="Z118" i="1"/>
  <c r="W118" i="1"/>
  <c r="Z236" i="1"/>
  <c r="W236" i="1"/>
  <c r="Z78" i="1"/>
  <c r="W78" i="1"/>
  <c r="Z205" i="1"/>
  <c r="W205" i="1"/>
  <c r="Z279" i="1"/>
  <c r="W279" i="1"/>
  <c r="Z373" i="1"/>
  <c r="W373" i="1"/>
  <c r="Z28" i="1"/>
  <c r="W28" i="1"/>
  <c r="Z320" i="1"/>
  <c r="W320" i="1"/>
  <c r="Z441" i="1"/>
  <c r="W441" i="1"/>
  <c r="Z395" i="1"/>
  <c r="W395" i="1"/>
  <c r="Z264" i="1"/>
  <c r="W264" i="1"/>
  <c r="Z413" i="1"/>
  <c r="W413" i="1"/>
  <c r="Z374" i="1"/>
  <c r="W374" i="1"/>
  <c r="Z605" i="1"/>
  <c r="W605" i="1"/>
  <c r="Z614" i="1"/>
  <c r="W614" i="1"/>
  <c r="Z608" i="1"/>
  <c r="W608" i="1"/>
  <c r="Z660" i="1"/>
  <c r="W660" i="1"/>
  <c r="Z611" i="1"/>
  <c r="W611" i="1"/>
  <c r="Z603" i="1"/>
  <c r="W603" i="1"/>
  <c r="Z500" i="1"/>
  <c r="W500" i="1"/>
  <c r="Z513" i="1"/>
  <c r="W513" i="1"/>
  <c r="Z539" i="1"/>
  <c r="W539" i="1"/>
  <c r="Z496" i="1"/>
  <c r="W496" i="1"/>
  <c r="Z532" i="1"/>
  <c r="W532" i="1"/>
  <c r="Z547" i="1"/>
  <c r="W547" i="1"/>
  <c r="Z587" i="1"/>
  <c r="W587" i="1"/>
  <c r="Z628" i="1"/>
  <c r="W628" i="1"/>
  <c r="Z487" i="1"/>
  <c r="W487" i="1"/>
  <c r="Z17" i="1"/>
  <c r="W17" i="1"/>
  <c r="Z575" i="1"/>
  <c r="W575" i="1"/>
  <c r="Z615" i="1"/>
  <c r="W615" i="1"/>
  <c r="Z533" i="1"/>
  <c r="W533" i="1"/>
  <c r="Z658" i="1"/>
  <c r="W658" i="1"/>
  <c r="Z566" i="1"/>
  <c r="W566" i="1"/>
  <c r="Z563" i="1"/>
  <c r="W563" i="1"/>
  <c r="Z657" i="1"/>
  <c r="W657" i="1"/>
  <c r="Z540" i="1"/>
  <c r="W540" i="1"/>
  <c r="Z588" i="1"/>
  <c r="W588" i="1"/>
  <c r="Z499" i="1"/>
  <c r="W499" i="1"/>
  <c r="Z592" i="1"/>
  <c r="W592" i="1"/>
  <c r="Z520" i="1"/>
  <c r="W520" i="1"/>
  <c r="Z494" i="1"/>
  <c r="W494" i="1"/>
  <c r="Z521" i="1"/>
  <c r="W521" i="1"/>
  <c r="Z536" i="1"/>
  <c r="W536" i="1"/>
  <c r="Z484" i="1"/>
  <c r="W484" i="1"/>
  <c r="Z577" i="1"/>
  <c r="W577" i="1"/>
  <c r="Z606" i="1"/>
  <c r="W606" i="1"/>
  <c r="Z682" i="1"/>
  <c r="W682" i="1"/>
  <c r="Z672" i="1"/>
  <c r="W672" i="1"/>
  <c r="Z631" i="1"/>
  <c r="W631" i="1"/>
  <c r="Z3" i="1"/>
  <c r="W3" i="1"/>
  <c r="Z13" i="1"/>
  <c r="W13" i="1"/>
  <c r="Z655" i="1"/>
  <c r="W655" i="1"/>
  <c r="Z155" i="1"/>
  <c r="W155" i="1"/>
  <c r="Z226" i="1"/>
  <c r="W226" i="1"/>
  <c r="Z382" i="1"/>
  <c r="W382" i="1"/>
  <c r="Z423" i="1"/>
  <c r="W423" i="1"/>
  <c r="Z306" i="1"/>
  <c r="W306" i="1"/>
  <c r="Z418" i="1"/>
  <c r="W418" i="1"/>
  <c r="Z238" i="1"/>
  <c r="W238" i="1"/>
  <c r="Z83" i="1"/>
  <c r="W83" i="1"/>
  <c r="Z202" i="1"/>
  <c r="W202" i="1"/>
  <c r="Z399" i="1"/>
  <c r="W399" i="1"/>
  <c r="Z184" i="1"/>
  <c r="W184" i="1"/>
  <c r="Z36" i="1"/>
  <c r="W36" i="1"/>
  <c r="Z431" i="1"/>
  <c r="W431" i="1"/>
  <c r="Z323" i="1"/>
  <c r="W323" i="1"/>
  <c r="Z311" i="1"/>
  <c r="W311" i="1"/>
  <c r="Z178" i="1"/>
  <c r="W178" i="1"/>
  <c r="Z270" i="1"/>
  <c r="W270" i="1"/>
  <c r="Z407" i="1"/>
  <c r="W407" i="1"/>
  <c r="Z370" i="1"/>
  <c r="W370" i="1"/>
  <c r="Z346" i="1"/>
  <c r="W346" i="1"/>
  <c r="Z618" i="1"/>
  <c r="W618" i="1"/>
  <c r="Z622" i="1"/>
  <c r="W622" i="1"/>
  <c r="Z551" i="1"/>
  <c r="W551" i="1"/>
  <c r="Z633" i="1"/>
  <c r="W633" i="1"/>
  <c r="Z582" i="1"/>
  <c r="W582" i="1"/>
  <c r="Z479" i="1"/>
  <c r="W479" i="1"/>
  <c r="Z510" i="1"/>
  <c r="W510" i="1"/>
  <c r="Z481" i="1"/>
  <c r="W481" i="1"/>
  <c r="Z483" i="1"/>
  <c r="W483" i="1"/>
  <c r="Z593" i="1"/>
  <c r="W593" i="1"/>
  <c r="Z473" i="1"/>
  <c r="W473" i="1"/>
  <c r="Z620" i="1"/>
  <c r="W620" i="1"/>
  <c r="Z581" i="1"/>
  <c r="W581" i="1"/>
  <c r="Z522" i="1"/>
  <c r="W522" i="1"/>
  <c r="Z101" i="1"/>
  <c r="W101" i="1"/>
  <c r="Z21" i="1"/>
  <c r="W21" i="1"/>
  <c r="Z87" i="1"/>
  <c r="W87" i="1"/>
  <c r="Z38" i="1"/>
  <c r="W38" i="1"/>
  <c r="Z247" i="1"/>
  <c r="W247" i="1"/>
  <c r="Z223" i="1"/>
  <c r="W223" i="1"/>
  <c r="Z20" i="1"/>
  <c r="W20" i="1"/>
  <c r="Z416" i="1"/>
  <c r="W416" i="1"/>
  <c r="Z335" i="1"/>
  <c r="W335" i="1"/>
  <c r="Z380" i="1"/>
  <c r="W380" i="1"/>
  <c r="Z188" i="1"/>
  <c r="W188" i="1"/>
  <c r="Z174" i="1"/>
  <c r="W174" i="1"/>
  <c r="Z327" i="1"/>
  <c r="W327" i="1"/>
  <c r="Z190" i="1"/>
  <c r="W190" i="1"/>
  <c r="Z437" i="1"/>
  <c r="W437" i="1"/>
  <c r="Z74" i="1"/>
  <c r="W74" i="1"/>
  <c r="Z154" i="1"/>
  <c r="W154" i="1"/>
  <c r="Z162" i="1"/>
  <c r="W162" i="1"/>
  <c r="Z261" i="1"/>
  <c r="W261" i="1"/>
  <c r="Z129" i="1"/>
  <c r="W129" i="1"/>
  <c r="Z336" i="1"/>
  <c r="W336" i="1"/>
  <c r="Z158" i="1"/>
  <c r="W158" i="1"/>
  <c r="Z61" i="1"/>
  <c r="W61" i="1"/>
  <c r="Z24" i="1"/>
  <c r="W24" i="1"/>
  <c r="Z73" i="1"/>
  <c r="W73" i="1"/>
  <c r="Z393" i="1"/>
  <c r="W393" i="1"/>
  <c r="Z322" i="1"/>
  <c r="W322" i="1"/>
  <c r="Z273" i="1"/>
  <c r="W273" i="1"/>
  <c r="Z318" i="1"/>
  <c r="W318" i="1"/>
  <c r="Z287" i="1"/>
  <c r="W287" i="1"/>
  <c r="Z670" i="1"/>
  <c r="W670" i="1"/>
  <c r="Z502" i="1"/>
  <c r="W502" i="1"/>
  <c r="Z498" i="1"/>
  <c r="W498" i="1"/>
  <c r="Z568" i="1"/>
  <c r="W568" i="1"/>
  <c r="Z562" i="1"/>
  <c r="W562" i="1"/>
  <c r="Z573" i="1"/>
  <c r="W573" i="1"/>
  <c r="Z517" i="1"/>
  <c r="W517" i="1"/>
  <c r="Z525" i="1"/>
  <c r="W525" i="1"/>
  <c r="Z627" i="1"/>
  <c r="W627" i="1"/>
  <c r="Z617" i="1"/>
  <c r="W617" i="1"/>
  <c r="Z610" i="1"/>
  <c r="W610" i="1"/>
  <c r="Z630" i="1"/>
  <c r="W630" i="1"/>
  <c r="Z182" i="1"/>
  <c r="W182" i="1"/>
  <c r="Z208" i="1"/>
  <c r="W208" i="1"/>
  <c r="Z93" i="1"/>
  <c r="W93" i="1"/>
  <c r="Z30" i="1"/>
  <c r="W30" i="1"/>
  <c r="Z271" i="1"/>
  <c r="W271" i="1"/>
  <c r="Z266" i="1"/>
  <c r="W266" i="1"/>
  <c r="Z231" i="1"/>
  <c r="W231" i="1"/>
  <c r="Z159" i="1"/>
  <c r="W159" i="1"/>
  <c r="Z340" i="1"/>
  <c r="W340" i="1"/>
  <c r="Z310" i="1"/>
  <c r="W310" i="1"/>
  <c r="Z70" i="1"/>
  <c r="W70" i="1"/>
  <c r="Z16" i="1"/>
  <c r="W16" i="1"/>
  <c r="Z284" i="1"/>
  <c r="W284" i="1"/>
  <c r="Z57" i="1"/>
  <c r="W57" i="1"/>
  <c r="Z124" i="1"/>
  <c r="W124" i="1"/>
  <c r="Z54" i="1"/>
  <c r="W54" i="1"/>
  <c r="Z95" i="1"/>
  <c r="W95" i="1"/>
  <c r="Z199" i="1"/>
  <c r="W199" i="1"/>
  <c r="Z204" i="1"/>
  <c r="W204" i="1"/>
  <c r="Z405" i="1"/>
  <c r="W405" i="1"/>
  <c r="Z259" i="1"/>
  <c r="W259" i="1"/>
  <c r="Z169" i="1"/>
  <c r="W169" i="1"/>
  <c r="Z394" i="1"/>
  <c r="W394" i="1"/>
  <c r="Z112" i="1"/>
  <c r="W112" i="1"/>
  <c r="Z42" i="1"/>
  <c r="W42" i="1"/>
  <c r="Z198" i="1"/>
  <c r="W198" i="1"/>
  <c r="Z255" i="1"/>
  <c r="W255" i="1"/>
  <c r="Z150" i="1"/>
  <c r="W150" i="1"/>
  <c r="Z303" i="1"/>
  <c r="W303" i="1"/>
  <c r="Z82" i="1"/>
  <c r="W82" i="1"/>
  <c r="Z239" i="1"/>
  <c r="W239" i="1"/>
  <c r="Z229" i="1"/>
  <c r="W229" i="1"/>
  <c r="Z210" i="1"/>
  <c r="W210" i="1"/>
  <c r="Z132" i="1"/>
  <c r="W132" i="1"/>
  <c r="Z164" i="1"/>
  <c r="W164" i="1"/>
  <c r="Z11" i="1"/>
  <c r="W11" i="1"/>
  <c r="Z151" i="1"/>
  <c r="W151" i="1"/>
  <c r="Z139" i="1"/>
  <c r="W139" i="1"/>
  <c r="Z389" i="1"/>
  <c r="W389" i="1"/>
  <c r="Z46" i="1"/>
  <c r="W46" i="1"/>
  <c r="Z378" i="1"/>
  <c r="W378" i="1"/>
  <c r="Z217" i="1"/>
  <c r="W217" i="1"/>
  <c r="Z34" i="1"/>
  <c r="W34" i="1"/>
  <c r="Z326" i="1"/>
  <c r="W326" i="1"/>
  <c r="Z366" i="1"/>
  <c r="W366" i="1"/>
  <c r="Z402" i="1"/>
  <c r="W402" i="1"/>
  <c r="Z168" i="1"/>
  <c r="W168" i="1"/>
  <c r="Z113" i="1"/>
  <c r="W113" i="1"/>
  <c r="Z350" i="1"/>
  <c r="W350" i="1"/>
  <c r="Z377" i="1"/>
  <c r="W377" i="1"/>
  <c r="Z156" i="1"/>
  <c r="W156" i="1"/>
  <c r="Z84" i="1"/>
  <c r="W84" i="1"/>
  <c r="Z218" i="1"/>
  <c r="W218" i="1"/>
  <c r="Z397" i="1"/>
  <c r="W397" i="1"/>
  <c r="Z345" i="1"/>
  <c r="W345" i="1"/>
  <c r="Z77" i="1"/>
  <c r="W77" i="1"/>
  <c r="Z396" i="1"/>
  <c r="W396" i="1"/>
  <c r="Z434" i="1"/>
  <c r="W434" i="1"/>
  <c r="Z415" i="1"/>
  <c r="W415" i="1"/>
  <c r="Z454" i="1"/>
  <c r="W454" i="1"/>
  <c r="Z440" i="1"/>
  <c r="W440" i="1"/>
  <c r="Z196" i="1"/>
  <c r="W196" i="1"/>
  <c r="Z409" i="1"/>
  <c r="W409" i="1"/>
  <c r="Z401" i="1"/>
  <c r="W401" i="1"/>
  <c r="Z436" i="1"/>
  <c r="W436" i="1"/>
  <c r="Z206" i="1"/>
  <c r="W206" i="1"/>
  <c r="Z309" i="1"/>
  <c r="W309" i="1"/>
  <c r="Z410" i="1"/>
  <c r="W410" i="1"/>
  <c r="Z197" i="1"/>
  <c r="W197" i="1"/>
  <c r="Z251" i="1"/>
  <c r="W251" i="1"/>
  <c r="Z228" i="1"/>
  <c r="W228" i="1"/>
  <c r="Z379" i="1"/>
  <c r="W379" i="1"/>
  <c r="Z337" i="1"/>
  <c r="W337" i="1"/>
  <c r="Z133" i="1"/>
  <c r="W133" i="1"/>
  <c r="Z427" i="1"/>
  <c r="W427" i="1"/>
  <c r="Z599" i="1"/>
  <c r="W599" i="1"/>
  <c r="Z654" i="1"/>
  <c r="W654" i="1"/>
  <c r="Z635" i="1"/>
  <c r="W635" i="1"/>
  <c r="Z636" i="1"/>
  <c r="W636" i="1"/>
  <c r="Z474" i="1"/>
  <c r="W474" i="1"/>
  <c r="Z283" i="1"/>
  <c r="W283" i="1"/>
  <c r="Z324" i="1"/>
  <c r="W324" i="1"/>
  <c r="Z225" i="1"/>
  <c r="W225" i="1"/>
  <c r="Z201" i="1"/>
  <c r="W201" i="1"/>
  <c r="Z58" i="1"/>
  <c r="W58" i="1"/>
  <c r="Z192" i="1"/>
  <c r="W192" i="1"/>
  <c r="Z25" i="1"/>
  <c r="W25" i="1"/>
  <c r="Z116" i="1"/>
  <c r="W116" i="1"/>
  <c r="Z180" i="1"/>
  <c r="W180" i="1"/>
  <c r="Z104" i="1"/>
  <c r="W104" i="1"/>
  <c r="Z137" i="1"/>
  <c r="W137" i="1"/>
  <c r="Z361" i="1"/>
  <c r="W361" i="1"/>
  <c r="Z388" i="1"/>
  <c r="W388" i="1"/>
  <c r="Z79" i="1"/>
  <c r="W79" i="1"/>
  <c r="Z214" i="1"/>
  <c r="W214" i="1"/>
  <c r="Z300" i="1"/>
  <c r="W300" i="1"/>
  <c r="Z68" i="1"/>
  <c r="W68" i="1"/>
  <c r="Z343" i="1"/>
  <c r="W343" i="1"/>
  <c r="Z328" i="1"/>
  <c r="W328" i="1"/>
  <c r="Z165" i="1"/>
  <c r="W165" i="1"/>
  <c r="Z252" i="1"/>
  <c r="W252" i="1"/>
  <c r="Z317" i="1"/>
  <c r="W317" i="1"/>
  <c r="Z43" i="1"/>
  <c r="W43" i="1"/>
  <c r="Z386" i="1"/>
  <c r="W386" i="1"/>
  <c r="Z449" i="1"/>
  <c r="W449" i="1"/>
  <c r="Z189" i="1"/>
  <c r="W189" i="1"/>
  <c r="Z191" i="1"/>
  <c r="W191" i="1"/>
  <c r="Z383" i="1"/>
  <c r="W383" i="1"/>
  <c r="Z368" i="1"/>
  <c r="W368" i="1"/>
  <c r="Z444" i="1"/>
  <c r="W444" i="1"/>
  <c r="Z121" i="1"/>
  <c r="W121" i="1"/>
  <c r="Z349" i="1"/>
  <c r="W349" i="1"/>
  <c r="Z100" i="1"/>
  <c r="W100" i="1"/>
  <c r="Z445" i="1"/>
  <c r="W445" i="1"/>
  <c r="Z364" i="1"/>
  <c r="W364" i="1"/>
  <c r="Z143" i="1"/>
  <c r="W143" i="1"/>
  <c r="Z215" i="1"/>
  <c r="W215" i="1"/>
  <c r="Z360" i="1"/>
  <c r="W360" i="1"/>
  <c r="Z296" i="1"/>
  <c r="W296" i="1"/>
  <c r="Z384" i="1"/>
  <c r="W384" i="1"/>
  <c r="Z408" i="1"/>
  <c r="W408" i="1"/>
  <c r="Z438" i="1"/>
  <c r="W438" i="1"/>
  <c r="Z307" i="1"/>
  <c r="W307" i="1"/>
  <c r="Z596" i="1"/>
  <c r="W596" i="1"/>
  <c r="Z50" i="1"/>
  <c r="W50" i="1"/>
  <c r="Z639" i="1"/>
  <c r="W639" i="1"/>
  <c r="Z648" i="1"/>
  <c r="W648" i="1"/>
  <c r="Z478" i="1"/>
  <c r="W478" i="1"/>
  <c r="Z276" i="1"/>
  <c r="W276" i="1"/>
  <c r="Z249" i="1"/>
  <c r="W249" i="1"/>
  <c r="Z411" i="1"/>
  <c r="W411" i="1"/>
  <c r="Z448" i="1"/>
  <c r="W448" i="1"/>
  <c r="Z297" i="1"/>
  <c r="W297" i="1"/>
  <c r="Z285" i="1"/>
  <c r="W285" i="1"/>
  <c r="Z292" i="1"/>
  <c r="W292" i="1"/>
  <c r="Z421" i="1"/>
  <c r="W421" i="1"/>
  <c r="Z353" i="1"/>
  <c r="W353" i="1"/>
  <c r="Z157" i="1"/>
  <c r="W157" i="1"/>
  <c r="Z216" i="1"/>
  <c r="W216" i="1"/>
  <c r="Z179" i="1"/>
  <c r="W179" i="1"/>
  <c r="Z106" i="1"/>
  <c r="W106" i="1"/>
  <c r="Z398" i="1"/>
  <c r="W398" i="1"/>
  <c r="Z354" i="1"/>
  <c r="W354" i="1"/>
  <c r="Z177" i="1"/>
  <c r="W177" i="1"/>
  <c r="Z31" i="1"/>
  <c r="W31" i="1"/>
  <c r="Z330" i="1"/>
  <c r="W330" i="1"/>
  <c r="Z392" i="1"/>
  <c r="W392" i="1"/>
  <c r="Z272" i="1"/>
  <c r="W272" i="1"/>
  <c r="Z257" i="1"/>
  <c r="W257" i="1"/>
  <c r="Z181" i="1"/>
  <c r="W181" i="1"/>
  <c r="Z329" i="1"/>
  <c r="W329" i="1"/>
  <c r="Z352" i="1"/>
  <c r="W352" i="1"/>
  <c r="Z385" i="1"/>
  <c r="W385" i="1"/>
  <c r="Z376" i="1"/>
  <c r="W376" i="1"/>
  <c r="Z260" i="1"/>
  <c r="W260" i="1"/>
  <c r="Z308" i="1"/>
  <c r="W308" i="1"/>
  <c r="Z65" i="1"/>
  <c r="W65" i="1"/>
  <c r="Z600" i="1"/>
  <c r="W600" i="1"/>
  <c r="Z289" i="1"/>
  <c r="W289" i="1"/>
  <c r="Z651" i="1"/>
  <c r="W651" i="1"/>
  <c r="Z652" i="1"/>
  <c r="W652" i="1"/>
  <c r="Z491" i="1"/>
  <c r="W491" i="1"/>
  <c r="Z49" i="1"/>
  <c r="W49" i="1"/>
  <c r="Z18" i="1"/>
  <c r="W18" i="1"/>
  <c r="Z14" i="1"/>
  <c r="W14" i="1"/>
  <c r="Z656" i="1"/>
  <c r="W656" i="1"/>
  <c r="Z219" i="1"/>
  <c r="W219" i="1"/>
  <c r="Z29" i="1"/>
  <c r="W29" i="1"/>
  <c r="Z222" i="1"/>
  <c r="W222" i="1"/>
  <c r="Z171" i="1"/>
  <c r="W171" i="1"/>
  <c r="Z81" i="1"/>
  <c r="W81" i="1"/>
  <c r="Z207" i="1"/>
  <c r="W207" i="1"/>
  <c r="Z63" i="1"/>
  <c r="W63" i="1"/>
  <c r="Z237" i="1"/>
  <c r="W237" i="1"/>
  <c r="Z163" i="1"/>
  <c r="W163" i="1"/>
  <c r="Z33" i="1"/>
  <c r="W33" i="1"/>
  <c r="Z433" i="1"/>
  <c r="W433" i="1"/>
  <c r="Z130" i="1"/>
  <c r="W130" i="1"/>
  <c r="Z235" i="1"/>
  <c r="W235" i="1"/>
  <c r="Z314" i="1"/>
  <c r="W314" i="1"/>
  <c r="Z51" i="1"/>
  <c r="W51" i="1"/>
  <c r="Z44" i="1"/>
  <c r="W44" i="1"/>
  <c r="Z301" i="1"/>
  <c r="W301" i="1"/>
  <c r="Z39" i="1"/>
  <c r="W39" i="1"/>
  <c r="Z59" i="1"/>
  <c r="W59" i="1"/>
  <c r="Z32" i="1"/>
  <c r="W32" i="1"/>
  <c r="Z27" i="1"/>
  <c r="W27" i="1"/>
  <c r="Z97" i="1"/>
  <c r="W97" i="1"/>
  <c r="Z209" i="1"/>
  <c r="W209" i="1"/>
  <c r="Z359" i="1"/>
  <c r="W359" i="1"/>
  <c r="Z298" i="1"/>
  <c r="W298" i="1"/>
  <c r="Z358" i="1"/>
  <c r="W358" i="1"/>
  <c r="Z186" i="1"/>
  <c r="W186" i="1"/>
  <c r="Z234" i="1"/>
  <c r="W234" i="1"/>
  <c r="Z109" i="1"/>
  <c r="W109" i="1"/>
  <c r="Z425" i="1"/>
  <c r="W425" i="1"/>
  <c r="Z387" i="1"/>
  <c r="W387" i="1"/>
  <c r="Z187" i="1"/>
  <c r="W187" i="1"/>
  <c r="Z148" i="1"/>
  <c r="W148" i="1"/>
  <c r="Z193" i="1"/>
  <c r="W193" i="1"/>
  <c r="Z424" i="1"/>
  <c r="W424" i="1"/>
  <c r="Z344" i="1"/>
  <c r="W344" i="1"/>
  <c r="Z71" i="1"/>
  <c r="W71" i="1"/>
  <c r="Z375" i="1"/>
  <c r="W375" i="1"/>
  <c r="Z136" i="1"/>
  <c r="W136" i="1"/>
  <c r="Z86" i="1"/>
  <c r="W86" i="1"/>
  <c r="Z367" i="1"/>
  <c r="W367" i="1"/>
  <c r="Z404" i="1"/>
  <c r="W404" i="1"/>
  <c r="Z365" i="1"/>
  <c r="W365" i="1"/>
  <c r="Z244" i="1"/>
  <c r="W244" i="1"/>
  <c r="Z286" i="1"/>
  <c r="W286" i="1"/>
  <c r="Z166" i="1"/>
  <c r="W166" i="1"/>
  <c r="Z453" i="1"/>
  <c r="W453" i="1"/>
  <c r="Z371" i="1"/>
  <c r="W371" i="1"/>
  <c r="Z419" i="1"/>
  <c r="W419" i="1"/>
  <c r="Z141" i="1"/>
  <c r="W141" i="1"/>
  <c r="Z334" i="1"/>
  <c r="W334" i="1"/>
  <c r="Z450" i="1"/>
  <c r="W450" i="1"/>
  <c r="Z601" i="1"/>
  <c r="W601" i="1"/>
  <c r="Z492" i="1"/>
  <c r="W492" i="1"/>
  <c r="Z662" i="1"/>
  <c r="W662" i="1"/>
  <c r="Z280" i="1"/>
  <c r="W280" i="1"/>
  <c r="Z281" i="1"/>
  <c r="W281" i="1"/>
  <c r="Z527" i="1"/>
  <c r="W527" i="1"/>
  <c r="Z288" i="1"/>
  <c r="W288" i="1"/>
  <c r="Z267" i="1"/>
  <c r="W267" i="1"/>
  <c r="Z426" i="1"/>
  <c r="W426" i="1"/>
  <c r="Z442" i="1"/>
  <c r="W442" i="1"/>
  <c r="Z357" i="1"/>
  <c r="W357" i="1"/>
  <c r="Z304" i="1"/>
  <c r="W304" i="1"/>
  <c r="Z333" i="1"/>
  <c r="W333" i="1"/>
  <c r="Z372" i="1"/>
  <c r="W372" i="1"/>
  <c r="Z447" i="1"/>
  <c r="W447" i="1"/>
  <c r="Z446" i="1"/>
  <c r="W446" i="1"/>
  <c r="Z92" i="1"/>
  <c r="W92" i="1"/>
  <c r="Z142" i="1"/>
  <c r="W142" i="1"/>
  <c r="Z312" i="1"/>
  <c r="W312" i="1"/>
  <c r="Z250" i="1"/>
  <c r="W250" i="1"/>
  <c r="Z131" i="1"/>
  <c r="W131" i="1"/>
  <c r="Z390" i="1"/>
  <c r="W390" i="1"/>
  <c r="Z598" i="1"/>
  <c r="W598" i="1"/>
  <c r="Z528" i="1"/>
  <c r="W528" i="1"/>
  <c r="Z476" i="1"/>
  <c r="W476" i="1"/>
  <c r="Z477" i="1"/>
  <c r="W477" i="1"/>
  <c r="Z664" i="1"/>
  <c r="W664" i="1"/>
  <c r="Z637" i="1"/>
  <c r="W637" i="1"/>
  <c r="Z663" i="1"/>
  <c r="W663" i="1"/>
  <c r="Z435" i="1"/>
  <c r="W435" i="1"/>
  <c r="Z316" i="1"/>
  <c r="W316" i="1"/>
  <c r="Z305" i="1"/>
  <c r="W305" i="1"/>
  <c r="Z107" i="1"/>
  <c r="W107" i="1"/>
  <c r="Z452" i="1"/>
  <c r="W452" i="1"/>
  <c r="Z355" i="1"/>
  <c r="W355" i="1"/>
  <c r="Z451" i="1"/>
  <c r="W451" i="1"/>
  <c r="Z430" i="1"/>
  <c r="W430" i="1"/>
  <c r="Z602" i="1"/>
  <c r="W602" i="1"/>
  <c r="Z634" i="1"/>
  <c r="W634" i="1"/>
  <c r="Z489" i="1"/>
  <c r="W489" i="1"/>
  <c r="Z490" i="1"/>
  <c r="W490" i="1"/>
  <c r="Z282" i="1"/>
  <c r="W282" i="1"/>
  <c r="Z649" i="1"/>
  <c r="W649" i="1"/>
  <c r="Z475" i="1"/>
  <c r="W475" i="1"/>
  <c r="Z594" i="1"/>
  <c r="W594" i="1"/>
  <c r="Z72" i="1"/>
  <c r="W72" i="1"/>
  <c r="Z644" i="1"/>
  <c r="W644" i="1"/>
  <c r="Z612" i="1"/>
  <c r="W612" i="1"/>
  <c r="Z641" i="1"/>
  <c r="W641" i="1"/>
  <c r="Z548" i="1"/>
  <c r="W548" i="1"/>
  <c r="Z541" i="1"/>
  <c r="W541" i="1"/>
  <c r="Z626" i="1"/>
  <c r="W626" i="1"/>
  <c r="Z579" i="1"/>
  <c r="W579" i="1"/>
  <c r="Z576" i="1"/>
  <c r="W576" i="1"/>
  <c r="Z466" i="1"/>
  <c r="W466" i="1"/>
  <c r="Z557" i="1"/>
  <c r="W557" i="1"/>
  <c r="Z559" i="1"/>
  <c r="W559" i="1"/>
  <c r="Z486" i="1"/>
  <c r="W486" i="1"/>
  <c r="Z470" i="1"/>
  <c r="W470" i="1"/>
  <c r="Z472" i="1"/>
  <c r="W472" i="1"/>
  <c r="Z580" i="1"/>
  <c r="W580" i="1"/>
  <c r="Z504" i="1"/>
  <c r="W504" i="1"/>
  <c r="Z523" i="1"/>
  <c r="W523" i="1"/>
  <c r="Z464" i="1"/>
  <c r="W464" i="1"/>
  <c r="Z643" i="1"/>
  <c r="W643" i="1"/>
  <c r="Z673" i="1"/>
  <c r="W673" i="1"/>
  <c r="Z642" i="1"/>
  <c r="W642" i="1"/>
  <c r="Z10" i="1"/>
  <c r="W10" i="1"/>
  <c r="Z661" i="1"/>
  <c r="W661" i="1"/>
  <c r="Z604" i="1"/>
  <c r="W604" i="1"/>
  <c r="Z669" i="1"/>
  <c r="W669" i="1"/>
  <c r="Z640" i="1"/>
  <c r="W640" i="1"/>
  <c r="Z469" i="1"/>
  <c r="W469" i="1"/>
  <c r="Z514" i="1"/>
  <c r="W514" i="1"/>
  <c r="Z110" i="1"/>
  <c r="W110" i="1"/>
  <c r="Z147" i="1"/>
  <c r="W147" i="1"/>
  <c r="Z242" i="1"/>
  <c r="W242" i="1"/>
  <c r="Z146" i="1"/>
  <c r="W146" i="1"/>
  <c r="Z53" i="1"/>
  <c r="W53" i="1"/>
  <c r="Z122" i="1"/>
  <c r="W122" i="1"/>
  <c r="Z291" i="1"/>
  <c r="W291" i="1"/>
  <c r="Z213" i="1"/>
  <c r="W213" i="1"/>
  <c r="Z22" i="1"/>
  <c r="W22" i="1"/>
  <c r="Z315" i="1"/>
  <c r="W315" i="1"/>
  <c r="Z69" i="1"/>
  <c r="W69" i="1"/>
  <c r="Z211" i="1"/>
  <c r="W211" i="1"/>
  <c r="Z8" i="1"/>
  <c r="W8" i="1"/>
  <c r="Z240" i="1"/>
  <c r="W240" i="1"/>
  <c r="Z15" i="1"/>
  <c r="W15" i="1"/>
  <c r="Z417" i="1"/>
  <c r="W417" i="1"/>
  <c r="Z145" i="1"/>
  <c r="W145" i="1"/>
  <c r="Z175" i="1"/>
  <c r="W175" i="1"/>
  <c r="Z406" i="1"/>
  <c r="W406" i="1"/>
  <c r="Z256" i="1"/>
  <c r="W256" i="1"/>
  <c r="Z138" i="1"/>
  <c r="W138" i="1"/>
  <c r="Z60" i="1"/>
  <c r="W60" i="1"/>
  <c r="Z233" i="1"/>
  <c r="W233" i="1"/>
  <c r="Z102" i="1"/>
  <c r="W102" i="1"/>
  <c r="Z55" i="1"/>
  <c r="W55" i="1"/>
  <c r="Z253" i="1"/>
  <c r="W253" i="1"/>
  <c r="Z429" i="1"/>
  <c r="W429" i="1"/>
  <c r="Z230" i="1"/>
  <c r="W230" i="1"/>
  <c r="Z203" i="1"/>
  <c r="W203" i="1"/>
  <c r="Z103" i="1"/>
  <c r="W103" i="1"/>
  <c r="Z90" i="1"/>
  <c r="W90" i="1"/>
  <c r="Z295" i="1"/>
  <c r="W295" i="1"/>
  <c r="Z432" i="1"/>
  <c r="W432" i="1"/>
  <c r="Z319" i="1"/>
  <c r="W319" i="1"/>
  <c r="Z76" i="1"/>
  <c r="W76" i="1"/>
  <c r="Z274" i="1"/>
  <c r="W274" i="1"/>
  <c r="Z66" i="1"/>
  <c r="W66" i="1"/>
  <c r="Z341" i="1"/>
  <c r="W341" i="1"/>
  <c r="Z221" i="1"/>
  <c r="W221" i="1"/>
  <c r="Z331" i="1"/>
  <c r="W331" i="1"/>
  <c r="Z278" i="1"/>
  <c r="W278" i="1"/>
  <c r="Z422" i="1"/>
  <c r="W422" i="1"/>
  <c r="Z443" i="1"/>
  <c r="W443" i="1"/>
  <c r="Z400" i="1"/>
  <c r="W400" i="1"/>
  <c r="Z595" i="1"/>
  <c r="W595" i="1"/>
  <c r="Z638" i="1"/>
  <c r="W638" i="1"/>
  <c r="Z509" i="1"/>
  <c r="W509" i="1"/>
  <c r="Z526" i="1"/>
  <c r="W526" i="1"/>
  <c r="Z597" i="1"/>
  <c r="W597" i="1"/>
  <c r="Z653" i="1"/>
  <c r="W653" i="1"/>
  <c r="Z290" i="1"/>
  <c r="W290" i="1"/>
  <c r="K1" i="4"/>
  <c r="J3" i="4"/>
  <c r="J5" i="4"/>
  <c r="J2" i="4"/>
  <c r="J4" i="4"/>
  <c r="J6" i="4"/>
  <c r="J67" i="4"/>
  <c r="D1" i="13" l="1"/>
  <c r="E21" i="13"/>
  <c r="I23" i="13" s="1"/>
  <c r="K16" i="4"/>
  <c r="K42" i="4"/>
  <c r="K50" i="4"/>
  <c r="K58" i="4"/>
  <c r="K45" i="4"/>
  <c r="K53" i="4"/>
  <c r="K61" i="4"/>
  <c r="K64" i="4"/>
  <c r="K15" i="4"/>
  <c r="K20" i="4"/>
  <c r="K23" i="4"/>
  <c r="K30" i="4"/>
  <c r="K38" i="4"/>
  <c r="K31" i="4"/>
  <c r="K39" i="4"/>
  <c r="K10" i="4"/>
  <c r="K44" i="4"/>
  <c r="K52" i="4"/>
  <c r="K60" i="4"/>
  <c r="K47" i="4"/>
  <c r="K55" i="4"/>
  <c r="K66" i="4"/>
  <c r="K9" i="4"/>
  <c r="K17" i="4"/>
  <c r="K22" i="4"/>
  <c r="K25" i="4"/>
  <c r="K32" i="4"/>
  <c r="K33" i="4"/>
  <c r="K12" i="4"/>
  <c r="K18" i="4"/>
  <c r="K46" i="4"/>
  <c r="K54" i="4"/>
  <c r="K41" i="4"/>
  <c r="K49" i="4"/>
  <c r="K57" i="4"/>
  <c r="K11" i="4"/>
  <c r="K19" i="4"/>
  <c r="K24" i="4"/>
  <c r="K34" i="4"/>
  <c r="K35" i="4"/>
  <c r="K8" i="4"/>
  <c r="K14" i="4"/>
  <c r="K40" i="4"/>
  <c r="K48" i="4"/>
  <c r="K56" i="4"/>
  <c r="K13" i="4"/>
  <c r="K26" i="4"/>
  <c r="K21" i="4"/>
  <c r="K28" i="4"/>
  <c r="K36" i="4"/>
  <c r="K27" i="4"/>
  <c r="K29" i="4"/>
  <c r="K37" i="4"/>
  <c r="K43" i="4"/>
  <c r="K62" i="4"/>
  <c r="K7" i="4"/>
  <c r="K59" i="4"/>
  <c r="K63" i="4"/>
  <c r="K65" i="4"/>
  <c r="K51" i="4"/>
  <c r="L1" i="4"/>
  <c r="K6" i="4"/>
  <c r="K3" i="4"/>
  <c r="K5" i="4"/>
  <c r="K2" i="4"/>
  <c r="K4" i="4"/>
  <c r="K67" i="4"/>
  <c r="L15" i="4" l="1"/>
  <c r="L10" i="4"/>
  <c r="L18" i="4"/>
  <c r="L23" i="4"/>
  <c r="L26" i="4"/>
  <c r="L34" i="4"/>
  <c r="L33" i="4"/>
  <c r="L45" i="4"/>
  <c r="L53" i="4"/>
  <c r="L61" i="4"/>
  <c r="L64" i="4"/>
  <c r="L42" i="4"/>
  <c r="L50" i="4"/>
  <c r="L17" i="4"/>
  <c r="L12" i="4"/>
  <c r="L25" i="4"/>
  <c r="L20" i="4"/>
  <c r="L28" i="4"/>
  <c r="L39" i="4"/>
  <c r="L66" i="4"/>
  <c r="L9" i="4"/>
  <c r="L11" i="4"/>
  <c r="L19" i="4"/>
  <c r="L14" i="4"/>
  <c r="L27" i="4"/>
  <c r="L22" i="4"/>
  <c r="L30" i="4"/>
  <c r="L38" i="4"/>
  <c r="L29" i="4"/>
  <c r="L46" i="4"/>
  <c r="L13" i="4"/>
  <c r="L8" i="4"/>
  <c r="L16" i="4"/>
  <c r="L21" i="4"/>
  <c r="L24" i="4"/>
  <c r="L32" i="4"/>
  <c r="L31" i="4"/>
  <c r="L41" i="4"/>
  <c r="L49" i="4"/>
  <c r="L57" i="4"/>
  <c r="L62" i="4"/>
  <c r="L36" i="4"/>
  <c r="L37" i="4"/>
  <c r="L40" i="4"/>
  <c r="L48" i="4"/>
  <c r="L7" i="4"/>
  <c r="L60" i="4"/>
  <c r="L65" i="4"/>
  <c r="L47" i="4"/>
  <c r="L55" i="4"/>
  <c r="L58" i="4"/>
  <c r="L63" i="4"/>
  <c r="L43" i="4"/>
  <c r="L51" i="4"/>
  <c r="L59" i="4"/>
  <c r="L56" i="4"/>
  <c r="L54" i="4"/>
  <c r="L44" i="4"/>
  <c r="L52" i="4"/>
  <c r="L35" i="4"/>
  <c r="M1" i="4"/>
  <c r="L6" i="4"/>
  <c r="L3" i="4"/>
  <c r="L5" i="4"/>
  <c r="L2" i="4"/>
  <c r="L4" i="4"/>
  <c r="L67" i="4"/>
  <c r="M9" i="4" l="1"/>
  <c r="M15" i="4"/>
  <c r="M45" i="4"/>
  <c r="M53" i="4"/>
  <c r="M10" i="4"/>
  <c r="M18" i="4"/>
  <c r="M23" i="4"/>
  <c r="M26" i="4"/>
  <c r="M33" i="4"/>
  <c r="M34" i="4"/>
  <c r="M64" i="4"/>
  <c r="M17" i="4"/>
  <c r="M12" i="4"/>
  <c r="M25" i="4"/>
  <c r="M20" i="4"/>
  <c r="M35" i="4"/>
  <c r="M28" i="4"/>
  <c r="M36" i="4"/>
  <c r="M66" i="4"/>
  <c r="M11" i="4"/>
  <c r="M14" i="4"/>
  <c r="M27" i="4"/>
  <c r="M22" i="4"/>
  <c r="M29" i="4"/>
  <c r="M37" i="4"/>
  <c r="M30" i="4"/>
  <c r="M38" i="4"/>
  <c r="M13" i="4"/>
  <c r="M19" i="4"/>
  <c r="M8" i="4"/>
  <c r="M16" i="4"/>
  <c r="M21" i="4"/>
  <c r="M24" i="4"/>
  <c r="M31" i="4"/>
  <c r="M39" i="4"/>
  <c r="M32" i="4"/>
  <c r="M60" i="4"/>
  <c r="M47" i="4"/>
  <c r="M55" i="4"/>
  <c r="M58" i="4"/>
  <c r="M43" i="4"/>
  <c r="M51" i="4"/>
  <c r="M59" i="4"/>
  <c r="M54" i="4"/>
  <c r="M56" i="4"/>
  <c r="M62" i="4"/>
  <c r="M52" i="4"/>
  <c r="M50" i="4"/>
  <c r="M46" i="4"/>
  <c r="M48" i="4"/>
  <c r="M65" i="4"/>
  <c r="M44" i="4"/>
  <c r="M63" i="4"/>
  <c r="M7" i="4"/>
  <c r="M41" i="4"/>
  <c r="M49" i="4"/>
  <c r="M57" i="4"/>
  <c r="M42" i="4"/>
  <c r="M40" i="4"/>
  <c r="M61" i="4"/>
  <c r="N1" i="4"/>
  <c r="M4" i="4"/>
  <c r="M6" i="4"/>
  <c r="M3" i="4"/>
  <c r="M5" i="4"/>
  <c r="M2" i="4"/>
  <c r="M67" i="4"/>
  <c r="N10" i="4" l="1"/>
  <c r="N45" i="4"/>
  <c r="N53" i="4"/>
  <c r="N61" i="4"/>
  <c r="N12" i="4"/>
  <c r="N15" i="4"/>
  <c r="N20" i="4"/>
  <c r="N23" i="4"/>
  <c r="N31" i="4"/>
  <c r="N30" i="4"/>
  <c r="N38" i="4"/>
  <c r="N42" i="4"/>
  <c r="N50" i="4"/>
  <c r="N58" i="4"/>
  <c r="N47" i="4"/>
  <c r="N55" i="4"/>
  <c r="N14" i="4"/>
  <c r="N9" i="4"/>
  <c r="N17" i="4"/>
  <c r="N22" i="4"/>
  <c r="N25" i="4"/>
  <c r="N33" i="4"/>
  <c r="N32" i="4"/>
  <c r="N41" i="4"/>
  <c r="N49" i="4"/>
  <c r="N57" i="4"/>
  <c r="N16" i="4"/>
  <c r="N11" i="4"/>
  <c r="N19" i="4"/>
  <c r="N24" i="4"/>
  <c r="N27" i="4"/>
  <c r="N35" i="4"/>
  <c r="N34" i="4"/>
  <c r="N46" i="4"/>
  <c r="N54" i="4"/>
  <c r="N8" i="4"/>
  <c r="N43" i="4"/>
  <c r="N51" i="4"/>
  <c r="N59" i="4"/>
  <c r="N18" i="4"/>
  <c r="N13" i="4"/>
  <c r="N26" i="4"/>
  <c r="N21" i="4"/>
  <c r="N29" i="4"/>
  <c r="N37" i="4"/>
  <c r="N28" i="4"/>
  <c r="N36" i="4"/>
  <c r="N40" i="4"/>
  <c r="N48" i="4"/>
  <c r="N56" i="4"/>
  <c r="N39" i="4"/>
  <c r="N64" i="4"/>
  <c r="N62" i="4"/>
  <c r="N63" i="4"/>
  <c r="N65" i="4"/>
  <c r="N7" i="4"/>
  <c r="N44" i="4"/>
  <c r="N52" i="4"/>
  <c r="N60" i="4"/>
  <c r="N66" i="4"/>
  <c r="O1" i="4"/>
  <c r="N4" i="4"/>
  <c r="N6" i="4"/>
  <c r="N3" i="4"/>
  <c r="N2" i="4"/>
  <c r="N5" i="4"/>
  <c r="N67" i="4"/>
  <c r="O13" i="4" l="1"/>
  <c r="O26" i="4"/>
  <c r="O21" i="4"/>
  <c r="O28" i="4"/>
  <c r="O36" i="4"/>
  <c r="O27" i="4"/>
  <c r="O29" i="4"/>
  <c r="O37" i="4"/>
  <c r="O10" i="4"/>
  <c r="O16" i="4"/>
  <c r="O42" i="4"/>
  <c r="O50" i="4"/>
  <c r="O58" i="4"/>
  <c r="O15" i="4"/>
  <c r="O20" i="4"/>
  <c r="O23" i="4"/>
  <c r="O30" i="4"/>
  <c r="O38" i="4"/>
  <c r="O18" i="4"/>
  <c r="O9" i="4"/>
  <c r="O17" i="4"/>
  <c r="O22" i="4"/>
  <c r="O25" i="4"/>
  <c r="O32" i="4"/>
  <c r="O33" i="4"/>
  <c r="O12" i="4"/>
  <c r="O46" i="4"/>
  <c r="O54" i="4"/>
  <c r="O11" i="4"/>
  <c r="O19" i="4"/>
  <c r="O24" i="4"/>
  <c r="O34" i="4"/>
  <c r="O35" i="4"/>
  <c r="O8" i="4"/>
  <c r="O14" i="4"/>
  <c r="O40" i="4"/>
  <c r="O48" i="4"/>
  <c r="O56" i="4"/>
  <c r="O45" i="4"/>
  <c r="O64" i="4"/>
  <c r="O41" i="4"/>
  <c r="O43" i="4"/>
  <c r="O62" i="4"/>
  <c r="O44" i="4"/>
  <c r="O52" i="4"/>
  <c r="O60" i="4"/>
  <c r="O7" i="4"/>
  <c r="O61" i="4"/>
  <c r="O57" i="4"/>
  <c r="O59" i="4"/>
  <c r="O55" i="4"/>
  <c r="O53" i="4"/>
  <c r="O63" i="4"/>
  <c r="O65" i="4"/>
  <c r="O49" i="4"/>
  <c r="O51" i="4"/>
  <c r="O31" i="4"/>
  <c r="O39" i="4"/>
  <c r="O47" i="4"/>
  <c r="O66" i="4"/>
  <c r="P1" i="4"/>
  <c r="O2" i="4"/>
  <c r="O4" i="4"/>
  <c r="O6" i="4"/>
  <c r="O3" i="4"/>
  <c r="O67" i="4"/>
  <c r="O5" i="4"/>
  <c r="P9" i="4" l="1"/>
  <c r="P15" i="4"/>
  <c r="P10" i="4"/>
  <c r="P18" i="4"/>
  <c r="P23" i="4"/>
  <c r="P26" i="4"/>
  <c r="P34" i="4"/>
  <c r="P33" i="4"/>
  <c r="P45" i="4"/>
  <c r="P53" i="4"/>
  <c r="P61" i="4"/>
  <c r="P17" i="4"/>
  <c r="P12" i="4"/>
  <c r="P25" i="4"/>
  <c r="P20" i="4"/>
  <c r="P28" i="4"/>
  <c r="P36" i="4"/>
  <c r="P35" i="4"/>
  <c r="P47" i="4"/>
  <c r="P55" i="4"/>
  <c r="P11" i="4"/>
  <c r="P14" i="4"/>
  <c r="P19" i="4"/>
  <c r="P27" i="4"/>
  <c r="P22" i="4"/>
  <c r="P30" i="4"/>
  <c r="P38" i="4"/>
  <c r="P29" i="4"/>
  <c r="P37" i="4"/>
  <c r="P41" i="4"/>
  <c r="P49" i="4"/>
  <c r="P57" i="4"/>
  <c r="P63" i="4"/>
  <c r="P13" i="4"/>
  <c r="P8" i="4"/>
  <c r="P16" i="4"/>
  <c r="P21" i="4"/>
  <c r="P24" i="4"/>
  <c r="P32" i="4"/>
  <c r="P31" i="4"/>
  <c r="P43" i="4"/>
  <c r="P51" i="4"/>
  <c r="P59" i="4"/>
  <c r="P42" i="4"/>
  <c r="P50" i="4"/>
  <c r="P62" i="4"/>
  <c r="P64" i="4"/>
  <c r="P66" i="4"/>
  <c r="P39" i="4"/>
  <c r="P40" i="4"/>
  <c r="P48" i="4"/>
  <c r="P7" i="4"/>
  <c r="P60" i="4"/>
  <c r="P65" i="4"/>
  <c r="P46" i="4"/>
  <c r="P58" i="4"/>
  <c r="P56" i="4"/>
  <c r="P54" i="4"/>
  <c r="P44" i="4"/>
  <c r="P52" i="4"/>
  <c r="Q1" i="4"/>
  <c r="P5" i="4"/>
  <c r="P2" i="4"/>
  <c r="P4" i="4"/>
  <c r="P6" i="4"/>
  <c r="P3" i="4"/>
  <c r="P67" i="4"/>
  <c r="Q9" i="4" l="1"/>
  <c r="Q15" i="4"/>
  <c r="Q45" i="4"/>
  <c r="Q53" i="4"/>
  <c r="Q61" i="4"/>
  <c r="Q40" i="4"/>
  <c r="Q48" i="4"/>
  <c r="Q56" i="4"/>
  <c r="Q10" i="4"/>
  <c r="Q18" i="4"/>
  <c r="Q23" i="4"/>
  <c r="Q26" i="4"/>
  <c r="Q33" i="4"/>
  <c r="Q34" i="4"/>
  <c r="Q11" i="4"/>
  <c r="Q17" i="4"/>
  <c r="Q47" i="4"/>
  <c r="Q55" i="4"/>
  <c r="Q42" i="4"/>
  <c r="Q50" i="4"/>
  <c r="Q58" i="4"/>
  <c r="Q12" i="4"/>
  <c r="Q25" i="4"/>
  <c r="Q20" i="4"/>
  <c r="Q35" i="4"/>
  <c r="Q28" i="4"/>
  <c r="Q36" i="4"/>
  <c r="Q41" i="4"/>
  <c r="Q49" i="4"/>
  <c r="Q57" i="4"/>
  <c r="Q44" i="4"/>
  <c r="Q52" i="4"/>
  <c r="Q60" i="4"/>
  <c r="Q63" i="4"/>
  <c r="Q14" i="4"/>
  <c r="Q19" i="4"/>
  <c r="Q27" i="4"/>
  <c r="Q22" i="4"/>
  <c r="Q29" i="4"/>
  <c r="Q37" i="4"/>
  <c r="Q30" i="4"/>
  <c r="Q38" i="4"/>
  <c r="Q13" i="4"/>
  <c r="Q43" i="4"/>
  <c r="Q51" i="4"/>
  <c r="Q59" i="4"/>
  <c r="Q8" i="4"/>
  <c r="Q16" i="4"/>
  <c r="Q21" i="4"/>
  <c r="Q24" i="4"/>
  <c r="Q31" i="4"/>
  <c r="Q32" i="4"/>
  <c r="Q54" i="4"/>
  <c r="Q62" i="4"/>
  <c r="Q64" i="4"/>
  <c r="Q66" i="4"/>
  <c r="Q46" i="4"/>
  <c r="Q65" i="4"/>
  <c r="Q39" i="4"/>
  <c r="Q7" i="4"/>
  <c r="R1" i="4"/>
  <c r="Q5" i="4"/>
  <c r="Q2" i="4"/>
  <c r="Q4" i="4"/>
  <c r="Q3" i="4"/>
  <c r="Q67" i="4"/>
  <c r="Q6" i="4"/>
  <c r="R18" i="4" l="1"/>
  <c r="R13" i="4"/>
  <c r="R26" i="4"/>
  <c r="R21" i="4"/>
  <c r="R29" i="4"/>
  <c r="R37" i="4"/>
  <c r="R28" i="4"/>
  <c r="R36" i="4"/>
  <c r="R40" i="4"/>
  <c r="R48" i="4"/>
  <c r="R56" i="4"/>
  <c r="R10" i="4"/>
  <c r="R38" i="4"/>
  <c r="R45" i="4"/>
  <c r="R53" i="4"/>
  <c r="R12" i="4"/>
  <c r="R15" i="4"/>
  <c r="R20" i="4"/>
  <c r="R23" i="4"/>
  <c r="R31" i="4"/>
  <c r="R14" i="4"/>
  <c r="R9" i="4"/>
  <c r="R17" i="4"/>
  <c r="R22" i="4"/>
  <c r="R25" i="4"/>
  <c r="R33" i="4"/>
  <c r="R32" i="4"/>
  <c r="R63" i="4"/>
  <c r="R41" i="4"/>
  <c r="R49" i="4"/>
  <c r="R16" i="4"/>
  <c r="R11" i="4"/>
  <c r="R24" i="4"/>
  <c r="R19" i="4"/>
  <c r="R27" i="4"/>
  <c r="R35" i="4"/>
  <c r="R34" i="4"/>
  <c r="R8" i="4"/>
  <c r="R47" i="4"/>
  <c r="R59" i="4"/>
  <c r="R61" i="4"/>
  <c r="R66" i="4"/>
  <c r="R57" i="4"/>
  <c r="R64" i="4"/>
  <c r="R39" i="4"/>
  <c r="R55" i="4"/>
  <c r="R62" i="4"/>
  <c r="R42" i="4"/>
  <c r="R50" i="4"/>
  <c r="R58" i="4"/>
  <c r="R30" i="4"/>
  <c r="R46" i="4"/>
  <c r="R54" i="4"/>
  <c r="R43" i="4"/>
  <c r="R51" i="4"/>
  <c r="R65" i="4"/>
  <c r="R7" i="4"/>
  <c r="R44" i="4"/>
  <c r="R52" i="4"/>
  <c r="R60" i="4"/>
  <c r="S1" i="4"/>
  <c r="R3" i="4"/>
  <c r="R5" i="4"/>
  <c r="R2" i="4"/>
  <c r="R4" i="4"/>
  <c r="R67" i="4"/>
  <c r="R6" i="4"/>
  <c r="S8" i="4" l="1"/>
  <c r="S14" i="4"/>
  <c r="S40" i="4"/>
  <c r="S48" i="4"/>
  <c r="S56" i="4"/>
  <c r="S13" i="4"/>
  <c r="S26" i="4"/>
  <c r="S21" i="4"/>
  <c r="S28" i="4"/>
  <c r="S36" i="4"/>
  <c r="S29" i="4"/>
  <c r="S37" i="4"/>
  <c r="S7" i="4"/>
  <c r="S10" i="4"/>
  <c r="S16" i="4"/>
  <c r="S15" i="4"/>
  <c r="S20" i="4"/>
  <c r="S23" i="4"/>
  <c r="S30" i="4"/>
  <c r="S38" i="4"/>
  <c r="S31" i="4"/>
  <c r="S39" i="4"/>
  <c r="S12" i="4"/>
  <c r="S18" i="4"/>
  <c r="S9" i="4"/>
  <c r="S17" i="4"/>
  <c r="S22" i="4"/>
  <c r="S25" i="4"/>
  <c r="S32" i="4"/>
  <c r="S33" i="4"/>
  <c r="S27" i="4"/>
  <c r="S63" i="4"/>
  <c r="S11" i="4"/>
  <c r="S24" i="4"/>
  <c r="S19" i="4"/>
  <c r="S34" i="4"/>
  <c r="S35" i="4"/>
  <c r="S47" i="4"/>
  <c r="S66" i="4"/>
  <c r="S45" i="4"/>
  <c r="S64" i="4"/>
  <c r="S41" i="4"/>
  <c r="S43" i="4"/>
  <c r="S62" i="4"/>
  <c r="S44" i="4"/>
  <c r="S52" i="4"/>
  <c r="S60" i="4"/>
  <c r="S61" i="4"/>
  <c r="S57" i="4"/>
  <c r="S59" i="4"/>
  <c r="S55" i="4"/>
  <c r="S42" i="4"/>
  <c r="S50" i="4"/>
  <c r="S58" i="4"/>
  <c r="S53" i="4"/>
  <c r="S65" i="4"/>
  <c r="S46" i="4"/>
  <c r="S54" i="4"/>
  <c r="S49" i="4"/>
  <c r="S51" i="4"/>
  <c r="T1" i="4"/>
  <c r="T7" i="4" s="1"/>
  <c r="S6" i="4"/>
  <c r="S3" i="4"/>
  <c r="S5" i="4"/>
  <c r="S2" i="4"/>
  <c r="S4" i="4"/>
  <c r="S67" i="4"/>
  <c r="T40" i="4" l="1"/>
  <c r="T48" i="4"/>
  <c r="T56" i="4"/>
  <c r="T15" i="4"/>
  <c r="T10" i="4"/>
  <c r="T18" i="4"/>
  <c r="T23" i="4"/>
  <c r="T26" i="4"/>
  <c r="T34" i="4"/>
  <c r="T33" i="4"/>
  <c r="T45" i="4"/>
  <c r="T53" i="4"/>
  <c r="T42" i="4"/>
  <c r="T50" i="4"/>
  <c r="T58" i="4"/>
  <c r="T17" i="4"/>
  <c r="T12" i="4"/>
  <c r="T25" i="4"/>
  <c r="T20" i="4"/>
  <c r="T28" i="4"/>
  <c r="T36" i="4"/>
  <c r="T35" i="4"/>
  <c r="T9" i="4"/>
  <c r="T44" i="4"/>
  <c r="T52" i="4"/>
  <c r="T60" i="4"/>
  <c r="T11" i="4"/>
  <c r="T14" i="4"/>
  <c r="T19" i="4"/>
  <c r="T27" i="4"/>
  <c r="T22" i="4"/>
  <c r="T30" i="4"/>
  <c r="T38" i="4"/>
  <c r="T29" i="4"/>
  <c r="T37" i="4"/>
  <c r="T41" i="4"/>
  <c r="T49" i="4"/>
  <c r="T57" i="4"/>
  <c r="T46" i="4"/>
  <c r="T54" i="4"/>
  <c r="T13" i="4"/>
  <c r="T8" i="4"/>
  <c r="T16" i="4"/>
  <c r="T21" i="4"/>
  <c r="T24" i="4"/>
  <c r="T32" i="4"/>
  <c r="T31" i="4"/>
  <c r="T43" i="4"/>
  <c r="T51" i="4"/>
  <c r="T59" i="4"/>
  <c r="T39" i="4"/>
  <c r="T62" i="4"/>
  <c r="T64" i="4"/>
  <c r="T66" i="4"/>
  <c r="T47" i="4"/>
  <c r="T55" i="4"/>
  <c r="T63" i="4"/>
  <c r="T65" i="4"/>
  <c r="T61" i="4"/>
  <c r="U1" i="4"/>
  <c r="T6" i="4"/>
  <c r="T3" i="4"/>
  <c r="T5" i="4"/>
  <c r="T2" i="4"/>
  <c r="T4" i="4"/>
  <c r="T67" i="4"/>
  <c r="U8" i="4" l="1"/>
  <c r="U16" i="4"/>
  <c r="U21" i="4"/>
  <c r="U24" i="4"/>
  <c r="U31" i="4"/>
  <c r="U32" i="4"/>
  <c r="U7" i="4"/>
  <c r="U9" i="4"/>
  <c r="U15" i="4"/>
  <c r="U45" i="4"/>
  <c r="U53" i="4"/>
  <c r="U61" i="4"/>
  <c r="U10" i="4"/>
  <c r="U18" i="4"/>
  <c r="U23" i="4"/>
  <c r="U26" i="4"/>
  <c r="U33" i="4"/>
  <c r="U11" i="4"/>
  <c r="U17" i="4"/>
  <c r="U12" i="4"/>
  <c r="U25" i="4"/>
  <c r="U20" i="4"/>
  <c r="U35" i="4"/>
  <c r="U28" i="4"/>
  <c r="U36" i="4"/>
  <c r="U39" i="4"/>
  <c r="U13" i="4"/>
  <c r="U41" i="4"/>
  <c r="U49" i="4"/>
  <c r="U57" i="4"/>
  <c r="U14" i="4"/>
  <c r="U19" i="4"/>
  <c r="U27" i="4"/>
  <c r="U22" i="4"/>
  <c r="U29" i="4"/>
  <c r="U37" i="4"/>
  <c r="U30" i="4"/>
  <c r="U38" i="4"/>
  <c r="U43" i="4"/>
  <c r="U51" i="4"/>
  <c r="U59" i="4"/>
  <c r="U60" i="4"/>
  <c r="U47" i="4"/>
  <c r="U55" i="4"/>
  <c r="U58" i="4"/>
  <c r="U56" i="4"/>
  <c r="U34" i="4"/>
  <c r="U52" i="4"/>
  <c r="U54" i="4"/>
  <c r="U62" i="4"/>
  <c r="U64" i="4"/>
  <c r="U66" i="4"/>
  <c r="U50" i="4"/>
  <c r="U48" i="4"/>
  <c r="U44" i="4"/>
  <c r="U46" i="4"/>
  <c r="U63" i="4"/>
  <c r="U65" i="4"/>
  <c r="U42" i="4"/>
  <c r="U40" i="4"/>
  <c r="U4" i="4"/>
  <c r="U6" i="4"/>
  <c r="U3" i="4"/>
  <c r="U5" i="4"/>
  <c r="U2" i="4"/>
  <c r="V1" i="4"/>
  <c r="U67" i="4"/>
  <c r="V8" i="4" l="1"/>
  <c r="V18" i="4"/>
  <c r="V13" i="4"/>
  <c r="V26" i="4"/>
  <c r="V21" i="4"/>
  <c r="V29" i="4"/>
  <c r="V37" i="4"/>
  <c r="V28" i="4"/>
  <c r="V36" i="4"/>
  <c r="V40" i="4"/>
  <c r="V48" i="4"/>
  <c r="V56" i="4"/>
  <c r="V62" i="4"/>
  <c r="V7" i="4"/>
  <c r="V10" i="4"/>
  <c r="V12" i="4"/>
  <c r="V15" i="4"/>
  <c r="V20" i="4"/>
  <c r="V23" i="4"/>
  <c r="V31" i="4"/>
  <c r="V30" i="4"/>
  <c r="V42" i="4"/>
  <c r="V50" i="4"/>
  <c r="V58" i="4"/>
  <c r="V64" i="4"/>
  <c r="V14" i="4"/>
  <c r="V9" i="4"/>
  <c r="V17" i="4"/>
  <c r="V22" i="4"/>
  <c r="V25" i="4"/>
  <c r="V33" i="4"/>
  <c r="V32" i="4"/>
  <c r="V44" i="4"/>
  <c r="V52" i="4"/>
  <c r="V60" i="4"/>
  <c r="V66" i="4"/>
  <c r="V16" i="4"/>
  <c r="V11" i="4"/>
  <c r="V24" i="4"/>
  <c r="V19" i="4"/>
  <c r="V27" i="4"/>
  <c r="V35" i="4"/>
  <c r="V34" i="4"/>
  <c r="V46" i="4"/>
  <c r="V54" i="4"/>
  <c r="V47" i="4"/>
  <c r="V59" i="4"/>
  <c r="V61" i="4"/>
  <c r="V57" i="4"/>
  <c r="V45" i="4"/>
  <c r="V55" i="4"/>
  <c r="V53" i="4"/>
  <c r="V43" i="4"/>
  <c r="V51" i="4"/>
  <c r="V39" i="4"/>
  <c r="V63" i="4"/>
  <c r="V41" i="4"/>
  <c r="V49" i="4"/>
  <c r="V65" i="4"/>
  <c r="V38" i="4"/>
  <c r="W1" i="4"/>
  <c r="V4" i="4"/>
  <c r="V6" i="4"/>
  <c r="V3" i="4"/>
  <c r="V5" i="4"/>
  <c r="V2" i="4"/>
  <c r="V67" i="4"/>
  <c r="W8" i="4" l="1"/>
  <c r="W40" i="4"/>
  <c r="W48" i="4"/>
  <c r="W56" i="4"/>
  <c r="W43" i="4"/>
  <c r="W51" i="4"/>
  <c r="W59" i="4"/>
  <c r="W62" i="4"/>
  <c r="W13" i="4"/>
  <c r="W26" i="4"/>
  <c r="W21" i="4"/>
  <c r="W28" i="4"/>
  <c r="W36" i="4"/>
  <c r="W29" i="4"/>
  <c r="W37" i="4"/>
  <c r="W10" i="4"/>
  <c r="W16" i="4"/>
  <c r="W42" i="4"/>
  <c r="W50" i="4"/>
  <c r="W58" i="4"/>
  <c r="W45" i="4"/>
  <c r="W53" i="4"/>
  <c r="W61" i="4"/>
  <c r="W64" i="4"/>
  <c r="W15" i="4"/>
  <c r="W20" i="4"/>
  <c r="W23" i="4"/>
  <c r="W30" i="4"/>
  <c r="W38" i="4"/>
  <c r="W31" i="4"/>
  <c r="W39" i="4"/>
  <c r="W12" i="4"/>
  <c r="W18" i="4"/>
  <c r="W44" i="4"/>
  <c r="W52" i="4"/>
  <c r="W60" i="4"/>
  <c r="W47" i="4"/>
  <c r="W55" i="4"/>
  <c r="W66" i="4"/>
  <c r="W9" i="4"/>
  <c r="W17" i="4"/>
  <c r="W22" i="4"/>
  <c r="W25" i="4"/>
  <c r="W27" i="4"/>
  <c r="W32" i="4"/>
  <c r="W33" i="4"/>
  <c r="W14" i="4"/>
  <c r="W46" i="4"/>
  <c r="W54" i="4"/>
  <c r="W11" i="4"/>
  <c r="W24" i="4"/>
  <c r="W19" i="4"/>
  <c r="W34" i="4"/>
  <c r="W35" i="4"/>
  <c r="W49" i="4"/>
  <c r="W41" i="4"/>
  <c r="W7" i="4"/>
  <c r="W57" i="4"/>
  <c r="W63" i="4"/>
  <c r="W65" i="4"/>
  <c r="X1" i="4"/>
  <c r="W2" i="4"/>
  <c r="W4" i="4"/>
  <c r="W6" i="4"/>
  <c r="W3" i="4"/>
  <c r="W5" i="4"/>
  <c r="W67" i="4"/>
  <c r="X13" i="4" l="1"/>
  <c r="X8" i="4"/>
  <c r="X16" i="4"/>
  <c r="X21" i="4"/>
  <c r="X24" i="4"/>
  <c r="X32" i="4"/>
  <c r="X31" i="4"/>
  <c r="X43" i="4"/>
  <c r="X51" i="4"/>
  <c r="X59" i="4"/>
  <c r="X62" i="4"/>
  <c r="X40" i="4"/>
  <c r="X48" i="4"/>
  <c r="X15" i="4"/>
  <c r="X10" i="4"/>
  <c r="X18" i="4"/>
  <c r="X23" i="4"/>
  <c r="X26" i="4"/>
  <c r="X64" i="4"/>
  <c r="X17" i="4"/>
  <c r="X12" i="4"/>
  <c r="X25" i="4"/>
  <c r="X20" i="4"/>
  <c r="X28" i="4"/>
  <c r="X36" i="4"/>
  <c r="X9" i="4"/>
  <c r="X66" i="4"/>
  <c r="X44" i="4"/>
  <c r="X11" i="4"/>
  <c r="X14" i="4"/>
  <c r="X19" i="4"/>
  <c r="X27" i="4"/>
  <c r="X22" i="4"/>
  <c r="X30" i="4"/>
  <c r="X38" i="4"/>
  <c r="X29" i="4"/>
  <c r="X37" i="4"/>
  <c r="X35" i="4"/>
  <c r="X52" i="4"/>
  <c r="X41" i="4"/>
  <c r="X45" i="4"/>
  <c r="X49" i="4"/>
  <c r="X53" i="4"/>
  <c r="X57" i="4"/>
  <c r="X42" i="4"/>
  <c r="X50" i="4"/>
  <c r="X39" i="4"/>
  <c r="X7" i="4"/>
  <c r="X60" i="4"/>
  <c r="X33" i="4"/>
  <c r="X47" i="4"/>
  <c r="X55" i="4"/>
  <c r="X46" i="4"/>
  <c r="X58" i="4"/>
  <c r="X63" i="4"/>
  <c r="X65" i="4"/>
  <c r="X56" i="4"/>
  <c r="X61" i="4"/>
  <c r="X54" i="4"/>
  <c r="X34" i="4"/>
  <c r="Y1" i="4"/>
  <c r="X5" i="4"/>
  <c r="X2" i="4"/>
  <c r="X4" i="4"/>
  <c r="X6" i="4"/>
  <c r="X3" i="4"/>
  <c r="X67" i="4"/>
  <c r="Y15" i="4" l="1"/>
  <c r="Y43" i="4"/>
  <c r="Y51" i="4"/>
  <c r="Y8" i="4"/>
  <c r="Y16" i="4"/>
  <c r="Y21" i="4"/>
  <c r="Y24" i="4"/>
  <c r="Y31" i="4"/>
  <c r="Y32" i="4"/>
  <c r="Y62" i="4"/>
  <c r="Y9" i="4"/>
  <c r="Y10" i="4"/>
  <c r="Y18" i="4"/>
  <c r="Y23" i="4"/>
  <c r="Y26" i="4"/>
  <c r="Y33" i="4"/>
  <c r="Y34" i="4"/>
  <c r="Y64" i="4"/>
  <c r="Y11" i="4"/>
  <c r="Y17" i="4"/>
  <c r="Y12" i="4"/>
  <c r="Y25" i="4"/>
  <c r="Y20" i="4"/>
  <c r="Y35" i="4"/>
  <c r="Y28" i="4"/>
  <c r="Y36" i="4"/>
  <c r="Y39" i="4"/>
  <c r="Y66" i="4"/>
  <c r="Y13" i="4"/>
  <c r="Y14" i="4"/>
  <c r="Y19" i="4"/>
  <c r="Y27" i="4"/>
  <c r="Y22" i="4"/>
  <c r="Y29" i="4"/>
  <c r="Y37" i="4"/>
  <c r="Y30" i="4"/>
  <c r="Y38" i="4"/>
  <c r="Y60" i="4"/>
  <c r="Y47" i="4"/>
  <c r="Y55" i="4"/>
  <c r="Y59" i="4"/>
  <c r="Y58" i="4"/>
  <c r="Y56" i="4"/>
  <c r="Y52" i="4"/>
  <c r="Y54" i="4"/>
  <c r="Y50" i="4"/>
  <c r="Y48" i="4"/>
  <c r="Y41" i="4"/>
  <c r="Y45" i="4"/>
  <c r="Y49" i="4"/>
  <c r="Y53" i="4"/>
  <c r="Y57" i="4"/>
  <c r="Y44" i="4"/>
  <c r="Y46" i="4"/>
  <c r="Y63" i="4"/>
  <c r="Y65" i="4"/>
  <c r="Y7" i="4"/>
  <c r="Y42" i="4"/>
  <c r="Y61" i="4"/>
  <c r="Y40" i="4"/>
  <c r="Z1" i="4"/>
  <c r="Y5" i="4"/>
  <c r="Y2" i="4"/>
  <c r="Y4" i="4"/>
  <c r="Y6" i="4"/>
  <c r="Y3" i="4"/>
  <c r="Y67" i="4"/>
  <c r="Z8" i="4" l="1"/>
  <c r="Z43" i="4"/>
  <c r="Z51" i="4"/>
  <c r="Z59" i="4"/>
  <c r="Z18" i="4"/>
  <c r="Z13" i="4"/>
  <c r="Z26" i="4"/>
  <c r="Z21" i="4"/>
  <c r="Z29" i="4"/>
  <c r="Z37" i="4"/>
  <c r="Z28" i="4"/>
  <c r="Z36" i="4"/>
  <c r="Z40" i="4"/>
  <c r="Z48" i="4"/>
  <c r="Z56" i="4"/>
  <c r="Z10" i="4"/>
  <c r="Z45" i="4"/>
  <c r="Z53" i="4"/>
  <c r="Z38" i="4"/>
  <c r="Z12" i="4"/>
  <c r="Z15" i="4"/>
  <c r="Z20" i="4"/>
  <c r="Z23" i="4"/>
  <c r="Z31" i="4"/>
  <c r="Z30" i="4"/>
  <c r="Z47" i="4"/>
  <c r="Z55" i="4"/>
  <c r="Z14" i="4"/>
  <c r="Z9" i="4"/>
  <c r="Z17" i="4"/>
  <c r="Z22" i="4"/>
  <c r="Z25" i="4"/>
  <c r="Z33" i="4"/>
  <c r="Z32" i="4"/>
  <c r="Z44" i="4"/>
  <c r="Z52" i="4"/>
  <c r="Z60" i="4"/>
  <c r="Z41" i="4"/>
  <c r="Z49" i="4"/>
  <c r="Z57" i="4"/>
  <c r="Z16" i="4"/>
  <c r="Z11" i="4"/>
  <c r="Z24" i="4"/>
  <c r="Z19" i="4"/>
  <c r="Z27" i="4"/>
  <c r="Z35" i="4"/>
  <c r="Z34" i="4"/>
  <c r="Z46" i="4"/>
  <c r="Z54" i="4"/>
  <c r="Z66" i="4"/>
  <c r="Z64" i="4"/>
  <c r="Z62" i="4"/>
  <c r="Z42" i="4"/>
  <c r="Z50" i="4"/>
  <c r="Z58" i="4"/>
  <c r="Z39" i="4"/>
  <c r="Z63" i="4"/>
  <c r="Z65" i="4"/>
  <c r="Z7" i="4"/>
  <c r="Z61" i="4"/>
  <c r="AA1" i="4"/>
  <c r="Z3" i="4"/>
  <c r="Z5" i="4"/>
  <c r="Z2" i="4"/>
  <c r="Z4" i="4"/>
  <c r="Z6" i="4"/>
  <c r="Z67" i="4"/>
  <c r="AA11" i="4" l="1"/>
  <c r="AA24" i="4"/>
  <c r="AA19" i="4"/>
  <c r="AA34" i="4"/>
  <c r="AA27" i="4"/>
  <c r="AA35" i="4"/>
  <c r="AA16" i="4"/>
  <c r="AA40" i="4"/>
  <c r="AA48" i="4"/>
  <c r="AA56" i="4"/>
  <c r="AA13" i="4"/>
  <c r="AA26" i="4"/>
  <c r="AA21" i="4"/>
  <c r="AA28" i="4"/>
  <c r="AA36" i="4"/>
  <c r="AA10" i="4"/>
  <c r="AA15" i="4"/>
  <c r="AA20" i="4"/>
  <c r="AA23" i="4"/>
  <c r="AA30" i="4"/>
  <c r="AA38" i="4"/>
  <c r="AA31" i="4"/>
  <c r="AA39" i="4"/>
  <c r="AA12" i="4"/>
  <c r="AA18" i="4"/>
  <c r="AA44" i="4"/>
  <c r="AA52" i="4"/>
  <c r="AA60" i="4"/>
  <c r="AA9" i="4"/>
  <c r="AA17" i="4"/>
  <c r="AA22" i="4"/>
  <c r="AA25" i="4"/>
  <c r="AA32" i="4"/>
  <c r="AA33" i="4"/>
  <c r="AA8" i="4"/>
  <c r="AA14" i="4"/>
  <c r="AA46" i="4"/>
  <c r="AA54" i="4"/>
  <c r="AA51" i="4"/>
  <c r="AA65" i="4"/>
  <c r="AA47" i="4"/>
  <c r="AA49" i="4"/>
  <c r="AA66" i="4"/>
  <c r="AA45" i="4"/>
  <c r="AA64" i="4"/>
  <c r="AA43" i="4"/>
  <c r="AA62" i="4"/>
  <c r="AA41" i="4"/>
  <c r="AA7" i="4"/>
  <c r="AA29" i="4"/>
  <c r="AA37" i="4"/>
  <c r="AA61" i="4"/>
  <c r="AA59" i="4"/>
  <c r="AA55" i="4"/>
  <c r="AA57" i="4"/>
  <c r="AA42" i="4"/>
  <c r="AA50" i="4"/>
  <c r="AA58" i="4"/>
  <c r="AA53" i="4"/>
  <c r="AA63" i="4"/>
  <c r="AB1" i="4"/>
  <c r="AA6" i="4"/>
  <c r="AA3" i="4"/>
  <c r="AA5" i="4"/>
  <c r="AA2" i="4"/>
  <c r="AA4" i="4"/>
  <c r="AA67" i="4"/>
  <c r="AB13" i="4" l="1"/>
  <c r="AB8" i="4"/>
  <c r="AB16" i="4"/>
  <c r="AB21" i="4"/>
  <c r="AB24" i="4"/>
  <c r="AB32" i="4"/>
  <c r="AB31" i="4"/>
  <c r="AB43" i="4"/>
  <c r="AB51" i="4"/>
  <c r="AB59" i="4"/>
  <c r="AB65" i="4"/>
  <c r="AB15" i="4"/>
  <c r="AB10" i="4"/>
  <c r="AB18" i="4"/>
  <c r="AB23" i="4"/>
  <c r="AB26" i="4"/>
  <c r="AB34" i="4"/>
  <c r="AB33" i="4"/>
  <c r="AB45" i="4"/>
  <c r="AB53" i="4"/>
  <c r="AB17" i="4"/>
  <c r="AB12" i="4"/>
  <c r="AB25" i="4"/>
  <c r="AB20" i="4"/>
  <c r="AB28" i="4"/>
  <c r="AB36" i="4"/>
  <c r="AB35" i="4"/>
  <c r="AB39" i="4"/>
  <c r="AB47" i="4"/>
  <c r="AB55" i="4"/>
  <c r="AB61" i="4"/>
  <c r="AB9" i="4"/>
  <c r="AB11" i="4"/>
  <c r="AB14" i="4"/>
  <c r="AB19" i="4"/>
  <c r="AB27" i="4"/>
  <c r="AB22" i="4"/>
  <c r="AB30" i="4"/>
  <c r="AB38" i="4"/>
  <c r="AB29" i="4"/>
  <c r="AB37" i="4"/>
  <c r="AB41" i="4"/>
  <c r="AB49" i="4"/>
  <c r="AB57" i="4"/>
  <c r="AB44" i="4"/>
  <c r="AB52" i="4"/>
  <c r="AB42" i="4"/>
  <c r="AB50" i="4"/>
  <c r="AB62" i="4"/>
  <c r="AB64" i="4"/>
  <c r="AB66" i="4"/>
  <c r="AB40" i="4"/>
  <c r="AB48" i="4"/>
  <c r="AB7" i="4"/>
  <c r="AB60" i="4"/>
  <c r="AB46" i="4"/>
  <c r="AB58" i="4"/>
  <c r="AB63" i="4"/>
  <c r="AB56" i="4"/>
  <c r="AB54" i="4"/>
  <c r="AC1" i="4"/>
  <c r="AB6" i="4"/>
  <c r="AB3" i="4"/>
  <c r="AB5" i="4"/>
  <c r="AB2" i="4"/>
  <c r="AB4" i="4"/>
  <c r="AB67" i="4"/>
  <c r="AC9" i="4" l="1"/>
  <c r="AC15" i="4"/>
  <c r="AC43" i="4"/>
  <c r="AC51" i="4"/>
  <c r="AC59" i="4"/>
  <c r="AC46" i="4"/>
  <c r="AC54" i="4"/>
  <c r="AC65" i="4"/>
  <c r="AC8" i="4"/>
  <c r="AC16" i="4"/>
  <c r="AC21" i="4"/>
  <c r="AC24" i="4"/>
  <c r="AC31" i="4"/>
  <c r="AC32" i="4"/>
  <c r="AC17" i="4"/>
  <c r="AC45" i="4"/>
  <c r="AC53" i="4"/>
  <c r="AC40" i="4"/>
  <c r="AC48" i="4"/>
  <c r="AC56" i="4"/>
  <c r="AC10" i="4"/>
  <c r="AC18" i="4"/>
  <c r="AC23" i="4"/>
  <c r="AC26" i="4"/>
  <c r="AC33" i="4"/>
  <c r="AC34" i="4"/>
  <c r="AC11" i="4"/>
  <c r="AC39" i="4"/>
  <c r="AC47" i="4"/>
  <c r="AC55" i="4"/>
  <c r="AC42" i="4"/>
  <c r="AC50" i="4"/>
  <c r="AC58" i="4"/>
  <c r="AC61" i="4"/>
  <c r="AC12" i="4"/>
  <c r="AC25" i="4"/>
  <c r="AC20" i="4"/>
  <c r="AC35" i="4"/>
  <c r="AC28" i="4"/>
  <c r="AC36" i="4"/>
  <c r="AC13" i="4"/>
  <c r="AC41" i="4"/>
  <c r="AC49" i="4"/>
  <c r="AC57" i="4"/>
  <c r="AC14" i="4"/>
  <c r="AC19" i="4"/>
  <c r="AC27" i="4"/>
  <c r="AC22" i="4"/>
  <c r="AC29" i="4"/>
  <c r="AC37" i="4"/>
  <c r="AC30" i="4"/>
  <c r="AC38" i="4"/>
  <c r="AC60" i="4"/>
  <c r="AC62" i="4"/>
  <c r="AC64" i="4"/>
  <c r="AC66" i="4"/>
  <c r="AC52" i="4"/>
  <c r="AC44" i="4"/>
  <c r="AC63" i="4"/>
  <c r="AC7" i="4"/>
  <c r="AD1" i="4"/>
  <c r="AC4" i="4"/>
  <c r="AC6" i="4"/>
  <c r="AC3" i="4"/>
  <c r="AC5" i="4"/>
  <c r="AC2" i="4"/>
  <c r="AC67" i="4"/>
  <c r="AD16" i="4" l="1"/>
  <c r="AD11" i="4"/>
  <c r="AD24" i="4"/>
  <c r="AD19" i="4"/>
  <c r="AD27" i="4"/>
  <c r="AD35" i="4"/>
  <c r="AD34" i="4"/>
  <c r="AD46" i="4"/>
  <c r="AD54" i="4"/>
  <c r="AD65" i="4"/>
  <c r="AD8" i="4"/>
  <c r="AD43" i="4"/>
  <c r="AD51" i="4"/>
  <c r="AD18" i="4"/>
  <c r="AD13" i="4"/>
  <c r="AD26" i="4"/>
  <c r="AD21" i="4"/>
  <c r="AD29" i="4"/>
  <c r="AD10" i="4"/>
  <c r="AD12" i="4"/>
  <c r="AD15" i="4"/>
  <c r="AD20" i="4"/>
  <c r="AD23" i="4"/>
  <c r="AD31" i="4"/>
  <c r="AD30" i="4"/>
  <c r="AD61" i="4"/>
  <c r="AD39" i="4"/>
  <c r="AD47" i="4"/>
  <c r="AD14" i="4"/>
  <c r="AD9" i="4"/>
  <c r="AD17" i="4"/>
  <c r="AD22" i="4"/>
  <c r="AD25" i="4"/>
  <c r="AD33" i="4"/>
  <c r="AD32" i="4"/>
  <c r="AD28" i="4"/>
  <c r="AD36" i="4"/>
  <c r="AD59" i="4"/>
  <c r="AD66" i="4"/>
  <c r="AD57" i="4"/>
  <c r="AD64" i="4"/>
  <c r="AD37" i="4"/>
  <c r="AD45" i="4"/>
  <c r="AD55" i="4"/>
  <c r="AD62" i="4"/>
  <c r="AD42" i="4"/>
  <c r="AD50" i="4"/>
  <c r="AD58" i="4"/>
  <c r="AD53" i="4"/>
  <c r="AD38" i="4"/>
  <c r="AD40" i="4"/>
  <c r="AD48" i="4"/>
  <c r="AD56" i="4"/>
  <c r="AD41" i="4"/>
  <c r="AD49" i="4"/>
  <c r="AD63" i="4"/>
  <c r="AD44" i="4"/>
  <c r="AD52" i="4"/>
  <c r="AD60" i="4"/>
  <c r="AD7" i="4"/>
  <c r="AE1" i="4"/>
  <c r="AD4" i="4"/>
  <c r="AD6" i="4"/>
  <c r="AD3" i="4"/>
  <c r="AD5" i="4"/>
  <c r="AD2" i="4"/>
  <c r="AD67" i="4"/>
  <c r="AE8" i="4" l="1"/>
  <c r="AE14" i="4"/>
  <c r="AE46" i="4"/>
  <c r="AE54" i="4"/>
  <c r="AE11" i="4"/>
  <c r="AE24" i="4"/>
  <c r="AE19" i="4"/>
  <c r="AE34" i="4"/>
  <c r="AE27" i="4"/>
  <c r="AE35" i="4"/>
  <c r="AE65" i="4"/>
  <c r="AE10" i="4"/>
  <c r="AE16" i="4"/>
  <c r="AE13" i="4"/>
  <c r="AE26" i="4"/>
  <c r="AE21" i="4"/>
  <c r="AE28" i="4"/>
  <c r="AE36" i="4"/>
  <c r="AE29" i="4"/>
  <c r="AE37" i="4"/>
  <c r="AE7" i="4"/>
  <c r="AE18" i="4"/>
  <c r="AE15" i="4"/>
  <c r="AE20" i="4"/>
  <c r="AE23" i="4"/>
  <c r="AE30" i="4"/>
  <c r="AE38" i="4"/>
  <c r="AE31" i="4"/>
  <c r="AE61" i="4"/>
  <c r="AE12" i="4"/>
  <c r="AE9" i="4"/>
  <c r="AE17" i="4"/>
  <c r="AE22" i="4"/>
  <c r="AE25" i="4"/>
  <c r="AE32" i="4"/>
  <c r="AE33" i="4"/>
  <c r="AE42" i="4"/>
  <c r="AE50" i="4"/>
  <c r="AE58" i="4"/>
  <c r="AE53" i="4"/>
  <c r="AE63" i="4"/>
  <c r="AE51" i="4"/>
  <c r="AE47" i="4"/>
  <c r="AE49" i="4"/>
  <c r="AE66" i="4"/>
  <c r="AE45" i="4"/>
  <c r="AE64" i="4"/>
  <c r="AE43" i="4"/>
  <c r="AE62" i="4"/>
  <c r="AE40" i="4"/>
  <c r="AE48" i="4"/>
  <c r="AE56" i="4"/>
  <c r="AE39" i="4"/>
  <c r="AE41" i="4"/>
  <c r="AE44" i="4"/>
  <c r="AE52" i="4"/>
  <c r="AE60" i="4"/>
  <c r="AE59" i="4"/>
  <c r="AE55" i="4"/>
  <c r="AE57" i="4"/>
  <c r="AE2" i="4"/>
  <c r="AE4" i="4"/>
  <c r="AE6" i="4"/>
  <c r="AE3" i="4"/>
  <c r="AE5" i="4"/>
  <c r="AF1" i="4"/>
  <c r="AE67" i="4"/>
  <c r="AF46" i="4" l="1"/>
  <c r="AF54" i="4"/>
  <c r="AF13" i="4"/>
  <c r="AF8" i="4"/>
  <c r="AF16" i="4"/>
  <c r="AF21" i="4"/>
  <c r="AF24" i="4"/>
  <c r="AF32" i="4"/>
  <c r="AF31" i="4"/>
  <c r="AF43" i="4"/>
  <c r="AF51" i="4"/>
  <c r="AF59" i="4"/>
  <c r="AF40" i="4"/>
  <c r="AF48" i="4"/>
  <c r="AF56" i="4"/>
  <c r="AF7" i="4"/>
  <c r="AF15" i="4"/>
  <c r="AF10" i="4"/>
  <c r="AF18" i="4"/>
  <c r="AF23" i="4"/>
  <c r="AF26" i="4"/>
  <c r="AF34" i="4"/>
  <c r="AF33" i="4"/>
  <c r="AF42" i="4"/>
  <c r="AF50" i="4"/>
  <c r="AF58" i="4"/>
  <c r="AF17" i="4"/>
  <c r="AF12" i="4"/>
  <c r="AF25" i="4"/>
  <c r="AF20" i="4"/>
  <c r="AF28" i="4"/>
  <c r="AF36" i="4"/>
  <c r="AF27" i="4"/>
  <c r="AF35" i="4"/>
  <c r="AF39" i="4"/>
  <c r="AF47" i="4"/>
  <c r="AF55" i="4"/>
  <c r="AF9" i="4"/>
  <c r="AF44" i="4"/>
  <c r="AF52" i="4"/>
  <c r="AF11" i="4"/>
  <c r="AF14" i="4"/>
  <c r="AF19" i="4"/>
  <c r="AF22" i="4"/>
  <c r="AF30" i="4"/>
  <c r="AF38" i="4"/>
  <c r="AF29" i="4"/>
  <c r="AF37" i="4"/>
  <c r="AF41" i="4"/>
  <c r="AF49" i="4"/>
  <c r="AF57" i="4"/>
  <c r="AF45" i="4"/>
  <c r="AF53" i="4"/>
  <c r="AF62" i="4"/>
  <c r="AF64" i="4"/>
  <c r="AF66" i="4"/>
  <c r="AF60" i="4"/>
  <c r="AF65" i="4"/>
  <c r="AF61" i="4"/>
  <c r="AF63" i="4"/>
  <c r="AF5" i="4"/>
  <c r="AF2" i="4"/>
  <c r="AF4" i="4"/>
  <c r="AF6" i="4"/>
  <c r="AF3" i="4"/>
  <c r="AF67" i="4"/>
  <c r="AG1" i="4"/>
  <c r="AG14" i="4" l="1"/>
  <c r="AG19" i="4"/>
  <c r="AG22" i="4"/>
  <c r="AG29" i="4"/>
  <c r="AG37" i="4"/>
  <c r="AG30" i="4"/>
  <c r="AG38" i="4"/>
  <c r="AG9" i="4"/>
  <c r="AG15" i="4"/>
  <c r="AG43" i="4"/>
  <c r="AG51" i="4"/>
  <c r="AG59" i="4"/>
  <c r="AG8" i="4"/>
  <c r="AG16" i="4"/>
  <c r="AG21" i="4"/>
  <c r="AG24" i="4"/>
  <c r="AG31" i="4"/>
  <c r="AG7" i="4"/>
  <c r="AG11" i="4"/>
  <c r="AG17" i="4"/>
  <c r="AG10" i="4"/>
  <c r="AG18" i="4"/>
  <c r="AG23" i="4"/>
  <c r="AG26" i="4"/>
  <c r="AG33" i="4"/>
  <c r="AG34" i="4"/>
  <c r="AG39" i="4"/>
  <c r="AG47" i="4"/>
  <c r="AG55" i="4"/>
  <c r="AG12" i="4"/>
  <c r="AG25" i="4"/>
  <c r="AG20" i="4"/>
  <c r="AG27" i="4"/>
  <c r="AG35" i="4"/>
  <c r="AG28" i="4"/>
  <c r="AG36" i="4"/>
  <c r="AG13" i="4"/>
  <c r="AG41" i="4"/>
  <c r="AG49" i="4"/>
  <c r="AG57" i="4"/>
  <c r="AG32" i="4"/>
  <c r="AG58" i="4"/>
  <c r="AG60" i="4"/>
  <c r="AG56" i="4"/>
  <c r="AG54" i="4"/>
  <c r="AG62" i="4"/>
  <c r="AG64" i="4"/>
  <c r="AG66" i="4"/>
  <c r="AG50" i="4"/>
  <c r="AG52" i="4"/>
  <c r="AG48" i="4"/>
  <c r="AG45" i="4"/>
  <c r="AG53" i="4"/>
  <c r="AG46" i="4"/>
  <c r="AG65" i="4"/>
  <c r="AG42" i="4"/>
  <c r="AG44" i="4"/>
  <c r="AG61" i="4"/>
  <c r="AG63" i="4"/>
  <c r="AG40" i="4"/>
  <c r="AH1" i="4"/>
  <c r="AG5" i="4"/>
  <c r="AG2" i="4"/>
  <c r="AG4" i="4"/>
  <c r="AG6" i="4"/>
  <c r="AG3" i="4"/>
  <c r="AG67" i="4"/>
  <c r="AH10" i="4" l="1"/>
  <c r="AH16" i="4"/>
  <c r="AH11" i="4"/>
  <c r="AH24" i="4"/>
  <c r="AH19" i="4"/>
  <c r="AH27" i="4"/>
  <c r="AH35" i="4"/>
  <c r="AH34" i="4"/>
  <c r="AH46" i="4"/>
  <c r="AH54" i="4"/>
  <c r="AH8" i="4"/>
  <c r="AH18" i="4"/>
  <c r="AH13" i="4"/>
  <c r="AH26" i="4"/>
  <c r="AH21" i="4"/>
  <c r="AH29" i="4"/>
  <c r="AH37" i="4"/>
  <c r="AH28" i="4"/>
  <c r="AH36" i="4"/>
  <c r="AH40" i="4"/>
  <c r="AH48" i="4"/>
  <c r="AH56" i="4"/>
  <c r="AH62" i="4"/>
  <c r="AH7" i="4"/>
  <c r="AH12" i="4"/>
  <c r="AH15" i="4"/>
  <c r="AH20" i="4"/>
  <c r="AH23" i="4"/>
  <c r="AH31" i="4"/>
  <c r="AH30" i="4"/>
  <c r="AH42" i="4"/>
  <c r="AH50" i="4"/>
  <c r="AH58" i="4"/>
  <c r="AH64" i="4"/>
  <c r="AH14" i="4"/>
  <c r="AH9" i="4"/>
  <c r="AH17" i="4"/>
  <c r="AH22" i="4"/>
  <c r="AH25" i="4"/>
  <c r="AH33" i="4"/>
  <c r="AH32" i="4"/>
  <c r="AH44" i="4"/>
  <c r="AH52" i="4"/>
  <c r="AH60" i="4"/>
  <c r="AH38" i="4"/>
  <c r="AH39" i="4"/>
  <c r="AH47" i="4"/>
  <c r="AH59" i="4"/>
  <c r="AH66" i="4"/>
  <c r="AH57" i="4"/>
  <c r="AH45" i="4"/>
  <c r="AH55" i="4"/>
  <c r="AH53" i="4"/>
  <c r="AH43" i="4"/>
  <c r="AH51" i="4"/>
  <c r="AH61" i="4"/>
  <c r="AH41" i="4"/>
  <c r="AH49" i="4"/>
  <c r="AH63" i="4"/>
  <c r="AH65" i="4"/>
  <c r="AH3" i="4"/>
  <c r="AH5" i="4"/>
  <c r="AH2" i="4"/>
  <c r="AH4" i="4"/>
  <c r="AH6" i="4"/>
  <c r="AH67" i="4"/>
  <c r="AI1" i="4"/>
  <c r="AI8" i="4" l="1"/>
  <c r="AI14" i="4"/>
  <c r="AI46" i="4"/>
  <c r="AI54" i="4"/>
  <c r="AI41" i="4"/>
  <c r="E41" i="4" s="1"/>
  <c r="AI49" i="4"/>
  <c r="AI57" i="4"/>
  <c r="AI11" i="4"/>
  <c r="E11" i="4" s="1"/>
  <c r="AI24" i="4"/>
  <c r="E24" i="4" s="1"/>
  <c r="AI19" i="4"/>
  <c r="E19" i="4" s="1"/>
  <c r="AI34" i="4"/>
  <c r="E34" i="4" s="1"/>
  <c r="AI27" i="4"/>
  <c r="E27" i="4" s="1"/>
  <c r="AI35" i="4"/>
  <c r="AI10" i="4"/>
  <c r="E10" i="4" s="1"/>
  <c r="AI16" i="4"/>
  <c r="E16" i="4" s="1"/>
  <c r="AI40" i="4"/>
  <c r="AI48" i="4"/>
  <c r="AI56" i="4"/>
  <c r="E56" i="4" s="1"/>
  <c r="AI43" i="4"/>
  <c r="AI51" i="4"/>
  <c r="E51" i="4" s="1"/>
  <c r="AI59" i="4"/>
  <c r="E59" i="4" s="1"/>
  <c r="AI62" i="4"/>
  <c r="E62" i="4" s="1"/>
  <c r="AI13" i="4"/>
  <c r="E13" i="4" s="1"/>
  <c r="AI26" i="4"/>
  <c r="E26" i="4" s="1"/>
  <c r="AI21" i="4"/>
  <c r="AI28" i="4"/>
  <c r="E28" i="4" s="1"/>
  <c r="AI36" i="4"/>
  <c r="E36" i="4" s="1"/>
  <c r="AI29" i="4"/>
  <c r="AI37" i="4"/>
  <c r="AI12" i="4"/>
  <c r="AI18" i="4"/>
  <c r="E18" i="4" s="1"/>
  <c r="AI42" i="4"/>
  <c r="E42" i="4" s="1"/>
  <c r="AI50" i="4"/>
  <c r="E50" i="4" s="1"/>
  <c r="AI58" i="4"/>
  <c r="E58" i="4" s="1"/>
  <c r="AI45" i="4"/>
  <c r="E45" i="4" s="1"/>
  <c r="AI53" i="4"/>
  <c r="E53" i="4" s="1"/>
  <c r="AI64" i="4"/>
  <c r="E64" i="4" s="1"/>
  <c r="AI15" i="4"/>
  <c r="E15" i="4" s="1"/>
  <c r="AI20" i="4"/>
  <c r="E20" i="4" s="1"/>
  <c r="AI23" i="4"/>
  <c r="E23" i="4" s="1"/>
  <c r="AI30" i="4"/>
  <c r="AI38" i="4"/>
  <c r="E38" i="4" s="1"/>
  <c r="AI31" i="4"/>
  <c r="AI44" i="4"/>
  <c r="E44" i="4" s="1"/>
  <c r="AI52" i="4"/>
  <c r="E52" i="4" s="1"/>
  <c r="AI60" i="4"/>
  <c r="E60" i="4" s="1"/>
  <c r="AI9" i="4"/>
  <c r="E9" i="4" s="1"/>
  <c r="AI17" i="4"/>
  <c r="E17" i="4" s="1"/>
  <c r="AI22" i="4"/>
  <c r="E22" i="4" s="1"/>
  <c r="AI25" i="4"/>
  <c r="E25" i="4" s="1"/>
  <c r="AI32" i="4"/>
  <c r="E32" i="4" s="1"/>
  <c r="AI33" i="4"/>
  <c r="E33" i="4" s="1"/>
  <c r="AI55" i="4"/>
  <c r="E55" i="4" s="1"/>
  <c r="AI61" i="4"/>
  <c r="E61" i="4" s="1"/>
  <c r="AI63" i="4"/>
  <c r="E63" i="4" s="1"/>
  <c r="AI65" i="4"/>
  <c r="E65" i="4" s="1"/>
  <c r="AI47" i="4"/>
  <c r="E47" i="4" s="1"/>
  <c r="AI66" i="4"/>
  <c r="E66" i="4" s="1"/>
  <c r="AI39" i="4"/>
  <c r="E39" i="4" s="1"/>
  <c r="AI7" i="4"/>
  <c r="E7" i="4" s="1"/>
  <c r="AI6" i="4"/>
  <c r="E6" i="4" s="1"/>
  <c r="E14" i="4"/>
  <c r="AI3" i="4"/>
  <c r="E3" i="4" s="1"/>
  <c r="E8" i="4"/>
  <c r="AI5" i="4"/>
  <c r="E5" i="4" s="1"/>
  <c r="E21" i="4"/>
  <c r="AI2" i="4"/>
  <c r="E2" i="4" s="1"/>
  <c r="E31" i="4"/>
  <c r="E49" i="4"/>
  <c r="E57" i="4"/>
  <c r="AI4" i="4"/>
  <c r="E4" i="4" s="1"/>
  <c r="E30" i="4"/>
  <c r="E35" i="4"/>
  <c r="E43" i="4"/>
  <c r="E40" i="4"/>
  <c r="E29" i="4"/>
  <c r="E12" i="4"/>
  <c r="E37" i="4"/>
  <c r="E48" i="4"/>
  <c r="AI67" i="4"/>
  <c r="E67" i="4" s="1"/>
  <c r="E54" i="4"/>
  <c r="E46" i="4"/>
</calcChain>
</file>

<file path=xl/sharedStrings.xml><?xml version="1.0" encoding="utf-8"?>
<sst xmlns="http://schemas.openxmlformats.org/spreadsheetml/2006/main" count="45011" uniqueCount="7613">
  <si>
    <t>Diễn giải</t>
  </si>
  <si>
    <t>Mã hàng (*)</t>
  </si>
  <si>
    <t>Tên hàng</t>
  </si>
  <si>
    <t>Số lượng</t>
  </si>
  <si>
    <t>Đơn giá</t>
  </si>
  <si>
    <t>Thành tiền</t>
  </si>
  <si>
    <t>% thuế GTGT</t>
  </si>
  <si>
    <t>Tiền thuế GTGT</t>
  </si>
  <si>
    <t>Tỷ lệ CK</t>
  </si>
  <si>
    <t>Tiền chiết khấu</t>
  </si>
  <si>
    <t>ĐVT</t>
  </si>
  <si>
    <t>Ngày đơn hàng (*)</t>
  </si>
  <si>
    <t>Số đơn hàng (*)</t>
  </si>
  <si>
    <t>Tình trạng</t>
  </si>
  <si>
    <t>Ngày giao hàng</t>
  </si>
  <si>
    <t>Tính giá thành</t>
  </si>
  <si>
    <t>Tên khách hàng</t>
  </si>
  <si>
    <t>NV bán hàng</t>
  </si>
  <si>
    <t>Đơn giá sau thuế</t>
  </si>
  <si>
    <t>Số lô</t>
  </si>
  <si>
    <t>Hạn sử dụng</t>
  </si>
  <si>
    <t>Mã kho</t>
  </si>
  <si>
    <t>Địa điểm giao hàng</t>
  </si>
  <si>
    <t>Mã khách hàng (*)</t>
  </si>
  <si>
    <t>Hàng khuyến mại</t>
  </si>
  <si>
    <t>Tỷ lệ tính thuế (Thuế suất KHAC)</t>
  </si>
  <si>
    <t>WIN-031</t>
  </si>
  <si>
    <t>CGM300</t>
  </si>
  <si>
    <t>Chân giò heo muối 300g</t>
  </si>
  <si>
    <t>Túi</t>
  </si>
  <si>
    <t>GM500</t>
  </si>
  <si>
    <t>Gà muối 500g</t>
  </si>
  <si>
    <t>GTLX250G</t>
  </si>
  <si>
    <t>Giò Tai Lưỡi Xào 250g</t>
  </si>
  <si>
    <t>WIN-006</t>
  </si>
  <si>
    <t>TH200</t>
  </si>
  <si>
    <t>Tai heo muối 200g</t>
  </si>
  <si>
    <t>WIN-044</t>
  </si>
  <si>
    <t>WIN-007</t>
  </si>
  <si>
    <t>CC300</t>
  </si>
  <si>
    <t>Chả cốm 300g</t>
  </si>
  <si>
    <t>CN300</t>
  </si>
  <si>
    <t>Chả nướng 300g</t>
  </si>
  <si>
    <t>WIN-058</t>
  </si>
  <si>
    <t>WIN-056</t>
  </si>
  <si>
    <t>WIN-064</t>
  </si>
  <si>
    <t>WIN-004</t>
  </si>
  <si>
    <t>GL250</t>
  </si>
  <si>
    <t>Giò lụa cây 250g</t>
  </si>
  <si>
    <t>GSG250</t>
  </si>
  <si>
    <t>Giò sụn gà 250g</t>
  </si>
  <si>
    <t>MNH250</t>
  </si>
  <si>
    <t>Mọc Nấm Hương 250g</t>
  </si>
  <si>
    <t>WIN-065</t>
  </si>
  <si>
    <t>WIN-052</t>
  </si>
  <si>
    <t>GXD500</t>
  </si>
  <si>
    <t>Gà xì dầu 500g</t>
  </si>
  <si>
    <t>WIN-059</t>
  </si>
  <si>
    <t>WIN-072</t>
  </si>
  <si>
    <t>WIN-049</t>
  </si>
  <si>
    <t>WIN-096</t>
  </si>
  <si>
    <t>WIN-003</t>
  </si>
  <si>
    <t>WIN-045</t>
  </si>
  <si>
    <t>WIN-094</t>
  </si>
  <si>
    <t>WIN-025</t>
  </si>
  <si>
    <t>WIN-030</t>
  </si>
  <si>
    <t>WIN-038</t>
  </si>
  <si>
    <t>WIN-001</t>
  </si>
  <si>
    <t>WIN-020</t>
  </si>
  <si>
    <t>WIN-035</t>
  </si>
  <si>
    <t>WIN-034</t>
  </si>
  <si>
    <t>WIN-091</t>
  </si>
  <si>
    <t>WIN-029</t>
  </si>
  <si>
    <t>WIN-095</t>
  </si>
  <si>
    <t>WIN1645</t>
  </si>
  <si>
    <t>HN004</t>
  </si>
  <si>
    <t>HN003</t>
  </si>
  <si>
    <t>WIN5622</t>
  </si>
  <si>
    <t>WIN2014</t>
  </si>
  <si>
    <t>WIN2215</t>
  </si>
  <si>
    <t>WIN3691</t>
  </si>
  <si>
    <t>WIN3237</t>
  </si>
  <si>
    <t>WIN2126</t>
  </si>
  <si>
    <t>WIN2761</t>
  </si>
  <si>
    <t>WIN3276</t>
  </si>
  <si>
    <t>WIN2100</t>
  </si>
  <si>
    <t>WIN5569</t>
  </si>
  <si>
    <t>WIN5434</t>
  </si>
  <si>
    <t>WIN2AUM</t>
  </si>
  <si>
    <t>WIN1666</t>
  </si>
  <si>
    <t>WIN2017</t>
  </si>
  <si>
    <t>WIN5088</t>
  </si>
  <si>
    <t>WIN4260</t>
  </si>
  <si>
    <t>WIN4032</t>
  </si>
  <si>
    <t>WIN5859</t>
  </si>
  <si>
    <t>WIN2139</t>
  </si>
  <si>
    <t>WIN3180</t>
  </si>
  <si>
    <t>WIN5045</t>
  </si>
  <si>
    <t>WIN4216</t>
  </si>
  <si>
    <t>WIN2ARG</t>
  </si>
  <si>
    <t>WIN5813</t>
  </si>
  <si>
    <t>WIN5710</t>
  </si>
  <si>
    <t>WIN5342</t>
  </si>
  <si>
    <t>WIN2BA2</t>
  </si>
  <si>
    <t>WIN2AKH</t>
  </si>
  <si>
    <t>WIN2A78</t>
  </si>
  <si>
    <t>WIN3553</t>
  </si>
  <si>
    <t>WIN4816</t>
  </si>
  <si>
    <t>WIN5304</t>
  </si>
  <si>
    <t>WIN4972</t>
  </si>
  <si>
    <t>WIN4968</t>
  </si>
  <si>
    <t>WIN5063</t>
  </si>
  <si>
    <t>WIN5062</t>
  </si>
  <si>
    <t>WIN5155</t>
  </si>
  <si>
    <t>WIN5190</t>
  </si>
  <si>
    <t>WIN5208</t>
  </si>
  <si>
    <t>WIN5285</t>
  </si>
  <si>
    <t>WIN5207</t>
  </si>
  <si>
    <t>WIN5272</t>
  </si>
  <si>
    <t>WIN5369</t>
  </si>
  <si>
    <t>WIN5286</t>
  </si>
  <si>
    <t>WIN5380</t>
  </si>
  <si>
    <t>WIN5287</t>
  </si>
  <si>
    <t>WIN5456</t>
  </si>
  <si>
    <t>WIN5513</t>
  </si>
  <si>
    <t>WIN5581</t>
  </si>
  <si>
    <t>WIN5539</t>
  </si>
  <si>
    <t>WIN5572</t>
  </si>
  <si>
    <t>WIN5654</t>
  </si>
  <si>
    <t>WIN5665</t>
  </si>
  <si>
    <t>WIN5685</t>
  </si>
  <si>
    <t>WIN5667</t>
  </si>
  <si>
    <t>WIN5722</t>
  </si>
  <si>
    <t>WIN5777</t>
  </si>
  <si>
    <t>WIN5792</t>
  </si>
  <si>
    <t>WIN5752</t>
  </si>
  <si>
    <t>WIN5818</t>
  </si>
  <si>
    <t>WIN5807</t>
  </si>
  <si>
    <t>WIN6016</t>
  </si>
  <si>
    <t>WIN5765</t>
  </si>
  <si>
    <t>WIN6153</t>
  </si>
  <si>
    <t>WIN6157</t>
  </si>
  <si>
    <t>WIN6063</t>
  </si>
  <si>
    <t>WIN6217</t>
  </si>
  <si>
    <t>WIN6247</t>
  </si>
  <si>
    <t>WIN6225</t>
  </si>
  <si>
    <t>WIN6368</t>
  </si>
  <si>
    <t>WIN6321</t>
  </si>
  <si>
    <t>WIN6424</t>
  </si>
  <si>
    <t>WIN6477</t>
  </si>
  <si>
    <t>WIN6403</t>
  </si>
  <si>
    <t>WIN6570</t>
  </si>
  <si>
    <t>WIN6585</t>
  </si>
  <si>
    <t>WIN6629</t>
  </si>
  <si>
    <t>WIN6671</t>
  </si>
  <si>
    <t>WIN6489</t>
  </si>
  <si>
    <t>WIN1589</t>
  </si>
  <si>
    <t>WIN3261</t>
  </si>
  <si>
    <t>WIN3225</t>
  </si>
  <si>
    <t>WIN3500</t>
  </si>
  <si>
    <t>WIN4479</t>
  </si>
  <si>
    <t>WIN2AFW</t>
  </si>
  <si>
    <t>WIN2ANL</t>
  </si>
  <si>
    <t>WIN2AQN</t>
  </si>
  <si>
    <t>WIN2AQC</t>
  </si>
  <si>
    <t>WIN2AQU</t>
  </si>
  <si>
    <t>WIN2AGZ</t>
  </si>
  <si>
    <t>WIN2AQI</t>
  </si>
  <si>
    <t>WIN2ASS</t>
  </si>
  <si>
    <t>WIN2AS8</t>
  </si>
  <si>
    <t>WIN2ATQ</t>
  </si>
  <si>
    <t>WIN2ASU</t>
  </si>
  <si>
    <t>WIN2AUE</t>
  </si>
  <si>
    <t>WIN2ASV</t>
  </si>
  <si>
    <t>WIN2AUH</t>
  </si>
  <si>
    <t>WIN2AWF</t>
  </si>
  <si>
    <t>WIN2AWZ</t>
  </si>
  <si>
    <t>WIN2AXL</t>
  </si>
  <si>
    <t>WIN2B09</t>
  </si>
  <si>
    <t>WIN2AYV</t>
  </si>
  <si>
    <t>WIN2AZU</t>
  </si>
  <si>
    <t>WIN2B52</t>
  </si>
  <si>
    <t>WIN2AZT</t>
  </si>
  <si>
    <t>WIN2B42</t>
  </si>
  <si>
    <t>WIN2B13</t>
  </si>
  <si>
    <t>WIN3290</t>
  </si>
  <si>
    <t>WIN3277</t>
  </si>
  <si>
    <t>WIN3275</t>
  </si>
  <si>
    <t>WIN3617</t>
  </si>
  <si>
    <t>WIN3554</t>
  </si>
  <si>
    <t>WIN3324</t>
  </si>
  <si>
    <t>WIN3499</t>
  </si>
  <si>
    <t>WIN3512</t>
  </si>
  <si>
    <t>WIN3876</t>
  </si>
  <si>
    <t>WIN3837</t>
  </si>
  <si>
    <t>WIN3960</t>
  </si>
  <si>
    <t>WIN3659</t>
  </si>
  <si>
    <t>WIN3910</t>
  </si>
  <si>
    <t>WIN4078</t>
  </si>
  <si>
    <t>WIN3979</t>
  </si>
  <si>
    <t>WIN4124</t>
  </si>
  <si>
    <t>WIN4277</t>
  </si>
  <si>
    <t>WIN3990</t>
  </si>
  <si>
    <t>WIN4197</t>
  </si>
  <si>
    <t>WIN4484</t>
  </si>
  <si>
    <t>WIN4357</t>
  </si>
  <si>
    <t>WIN4356</t>
  </si>
  <si>
    <t>WIN4504</t>
  </si>
  <si>
    <t>WIN4681</t>
  </si>
  <si>
    <t>WIN4641</t>
  </si>
  <si>
    <t>WIN4750</t>
  </si>
  <si>
    <t>WIN4887</t>
  </si>
  <si>
    <t>WIN4831</t>
  </si>
  <si>
    <t>WIN1650</t>
  </si>
  <si>
    <t>WIN3857</t>
  </si>
  <si>
    <t>WIN2AZX</t>
  </si>
  <si>
    <t>WIN5666</t>
  </si>
  <si>
    <t>WIN3191</t>
  </si>
  <si>
    <t>WIN4033</t>
  </si>
  <si>
    <t>WIN2018</t>
  </si>
  <si>
    <t>WIN2244</t>
  </si>
  <si>
    <t>WIN5612</t>
  </si>
  <si>
    <t>WIN5677</t>
  </si>
  <si>
    <t>WIN2441</t>
  </si>
  <si>
    <t>WIN6379</t>
  </si>
  <si>
    <t>WIN2306</t>
  </si>
  <si>
    <t>WIN4263</t>
  </si>
  <si>
    <t>WIN1675</t>
  </si>
  <si>
    <t>WIN5191</t>
  </si>
  <si>
    <t>WIN4040</t>
  </si>
  <si>
    <t>WIN4411</t>
  </si>
  <si>
    <t>WIN3162</t>
  </si>
  <si>
    <t>WIN2BB7</t>
  </si>
  <si>
    <t>WIN5474</t>
  </si>
  <si>
    <t>WIN4801</t>
  </si>
  <si>
    <t>WIN3994</t>
  </si>
  <si>
    <t>WIN5664</t>
  </si>
  <si>
    <t>WIN6173</t>
  </si>
  <si>
    <t>WIN1657</t>
  </si>
  <si>
    <t>WIN5800</t>
  </si>
  <si>
    <t>WIN2AMG</t>
  </si>
  <si>
    <t>WIN5819</t>
  </si>
  <si>
    <t>WIN5856</t>
  </si>
  <si>
    <t>WIN5877</t>
  </si>
  <si>
    <t>WIN5879</t>
  </si>
  <si>
    <t>WIN2ARB</t>
  </si>
  <si>
    <t>WIN5895</t>
  </si>
  <si>
    <t>WIN5907</t>
  </si>
  <si>
    <t>WIN2ARC</t>
  </si>
  <si>
    <t>WIN2ARD</t>
  </si>
  <si>
    <t>WIN5929</t>
  </si>
  <si>
    <t>WIN5950</t>
  </si>
  <si>
    <t>WIN2ARH</t>
  </si>
  <si>
    <t>WIN2ARU</t>
  </si>
  <si>
    <t>WIN5959</t>
  </si>
  <si>
    <t>WIN5968</t>
  </si>
  <si>
    <t>WIN2ARY</t>
  </si>
  <si>
    <t>WIN2AS0</t>
  </si>
  <si>
    <t>WIN6017</t>
  </si>
  <si>
    <t>WIN2AUF</t>
  </si>
  <si>
    <t>WIN6095</t>
  </si>
  <si>
    <t>WIN2AWL</t>
  </si>
  <si>
    <t>WIN6116</t>
  </si>
  <si>
    <t>WIN2AX5</t>
  </si>
  <si>
    <t>WIN6147</t>
  </si>
  <si>
    <t>WIN2AYC</t>
  </si>
  <si>
    <t>WIN2AYT</t>
  </si>
  <si>
    <t>WIN6222</t>
  </si>
  <si>
    <t>WIN2AZ5</t>
  </si>
  <si>
    <t>WIN6165</t>
  </si>
  <si>
    <t>WIN2AZP</t>
  </si>
  <si>
    <t>WIN6314</t>
  </si>
  <si>
    <t>WIN6323</t>
  </si>
  <si>
    <t>WIN2B22</t>
  </si>
  <si>
    <t>WIN2B24</t>
  </si>
  <si>
    <t>WIN2B51</t>
  </si>
  <si>
    <t>WIN6394</t>
  </si>
  <si>
    <t>WIN3012</t>
  </si>
  <si>
    <t>WIN6456</t>
  </si>
  <si>
    <t>WIN3013</t>
  </si>
  <si>
    <t>WIN3029</t>
  </si>
  <si>
    <t>WIN3081</t>
  </si>
  <si>
    <t>WIN3090</t>
  </si>
  <si>
    <t>WIN3073</t>
  </si>
  <si>
    <t>WIN3107</t>
  </si>
  <si>
    <t>WIN3137</t>
  </si>
  <si>
    <t>WIN3144</t>
  </si>
  <si>
    <t>WIN3182</t>
  </si>
  <si>
    <t>WIN6852</t>
  </si>
  <si>
    <t>WIN6967</t>
  </si>
  <si>
    <t>WIN6923</t>
  </si>
  <si>
    <t>WIN3105</t>
  </si>
  <si>
    <t>WIN2995</t>
  </si>
  <si>
    <t>WIN6101</t>
  </si>
  <si>
    <t>WIN3057</t>
  </si>
  <si>
    <t>WIN4540</t>
  </si>
  <si>
    <t>WIN4566</t>
  </si>
  <si>
    <t>WIN4601</t>
  </si>
  <si>
    <t>WIN2565</t>
  </si>
  <si>
    <t>WIN2745</t>
  </si>
  <si>
    <t>WIN4777</t>
  </si>
  <si>
    <t>WIN4799</t>
  </si>
  <si>
    <t>WIN4810</t>
  </si>
  <si>
    <t>WIN4912</t>
  </si>
  <si>
    <t>WIN2767</t>
  </si>
  <si>
    <t>WIN2768</t>
  </si>
  <si>
    <t>WIN5020</t>
  </si>
  <si>
    <t>WIN2770</t>
  </si>
  <si>
    <t>WIN5089</t>
  </si>
  <si>
    <t>WIN2771</t>
  </si>
  <si>
    <t>WIN2775</t>
  </si>
  <si>
    <t>WIN5097</t>
  </si>
  <si>
    <t>WIN5224</t>
  </si>
  <si>
    <t>WIN2782</t>
  </si>
  <si>
    <t>WIN5290</t>
  </si>
  <si>
    <t>WIN2785</t>
  </si>
  <si>
    <t>WIN5303</t>
  </si>
  <si>
    <t>WIN2790</t>
  </si>
  <si>
    <t>WIN5340</t>
  </si>
  <si>
    <t>WIN2799</t>
  </si>
  <si>
    <t>WIN2798</t>
  </si>
  <si>
    <t>WIN2801</t>
  </si>
  <si>
    <t>WIN5430</t>
  </si>
  <si>
    <t>WIN2802</t>
  </si>
  <si>
    <t>WIN5366</t>
  </si>
  <si>
    <t>WIN5439</t>
  </si>
  <si>
    <t>WIN2807</t>
  </si>
  <si>
    <t>WIN5467</t>
  </si>
  <si>
    <t>WIN5468</t>
  </si>
  <si>
    <t>WIN2803</t>
  </si>
  <si>
    <t>WIN5472</t>
  </si>
  <si>
    <t>WIN2812</t>
  </si>
  <si>
    <t>WIN5473</t>
  </si>
  <si>
    <t>WIN2814</t>
  </si>
  <si>
    <t>WIN2816</t>
  </si>
  <si>
    <t>WIN5489</t>
  </si>
  <si>
    <t>WIN5505</t>
  </si>
  <si>
    <t>WIN2825</t>
  </si>
  <si>
    <t>WIN5524</t>
  </si>
  <si>
    <t>WIN5553</t>
  </si>
  <si>
    <t>WIN2826</t>
  </si>
  <si>
    <t>WIN2827</t>
  </si>
  <si>
    <t>WIN2830</t>
  </si>
  <si>
    <t>WIN2833</t>
  </si>
  <si>
    <t>WIN3497</t>
  </si>
  <si>
    <t>WIN5574</t>
  </si>
  <si>
    <t>WIN2846</t>
  </si>
  <si>
    <t>WIN5576</t>
  </si>
  <si>
    <t>WIN2850</t>
  </si>
  <si>
    <t>WIN5577</t>
  </si>
  <si>
    <t>WIN2909</t>
  </si>
  <si>
    <t>WIN2918</t>
  </si>
  <si>
    <t>WIN5595</t>
  </si>
  <si>
    <t>WIN5602</t>
  </si>
  <si>
    <t>WIN5589</t>
  </si>
  <si>
    <t>WIN5604</t>
  </si>
  <si>
    <t>WIN2999</t>
  </si>
  <si>
    <t>WIN5613</t>
  </si>
  <si>
    <t>WIN2ACX</t>
  </si>
  <si>
    <t>WIN5616</t>
  </si>
  <si>
    <t>WIN2AG9</t>
  </si>
  <si>
    <t>WIN5636</t>
  </si>
  <si>
    <t>WIN5643</t>
  </si>
  <si>
    <t>WIN2AGP</t>
  </si>
  <si>
    <t>WIN5675</t>
  </si>
  <si>
    <t>WIN5680</t>
  </si>
  <si>
    <t>WIN2AGV</t>
  </si>
  <si>
    <t>WIN5698</t>
  </si>
  <si>
    <t>WIN5720</t>
  </si>
  <si>
    <t>WIN5727</t>
  </si>
  <si>
    <t>WIN5740</t>
  </si>
  <si>
    <t>WIN2AHL</t>
  </si>
  <si>
    <t>WIN3652</t>
  </si>
  <si>
    <t>WIN2219</t>
  </si>
  <si>
    <t>WIN2220</t>
  </si>
  <si>
    <t>WIN2232</t>
  </si>
  <si>
    <t>WIN2233</t>
  </si>
  <si>
    <t>WIN2234</t>
  </si>
  <si>
    <t>WIN3761</t>
  </si>
  <si>
    <t>WIN2240</t>
  </si>
  <si>
    <t>WIN2254</t>
  </si>
  <si>
    <t>WIN3840</t>
  </si>
  <si>
    <t>WIN2260</t>
  </si>
  <si>
    <t>WIN2262</t>
  </si>
  <si>
    <t>WIN3901</t>
  </si>
  <si>
    <t>WIN3925</t>
  </si>
  <si>
    <t>WIN2275</t>
  </si>
  <si>
    <t>WIN3948</t>
  </si>
  <si>
    <t>WIN2303</t>
  </si>
  <si>
    <t>WIN3949</t>
  </si>
  <si>
    <t>WIN3961</t>
  </si>
  <si>
    <t>WIN2308</t>
  </si>
  <si>
    <t>WIN3980</t>
  </si>
  <si>
    <t>WIN2321</t>
  </si>
  <si>
    <t>WIN2322</t>
  </si>
  <si>
    <t>WIN4011</t>
  </si>
  <si>
    <t>WIN2323</t>
  </si>
  <si>
    <t>WIN4052</t>
  </si>
  <si>
    <t>WIN4059</t>
  </si>
  <si>
    <t>WIN2340</t>
  </si>
  <si>
    <t>WIN2347</t>
  </si>
  <si>
    <t>WIN2349</t>
  </si>
  <si>
    <t>WIN4067</t>
  </si>
  <si>
    <t>WIN4076</t>
  </si>
  <si>
    <t>WIN2351</t>
  </si>
  <si>
    <t>WIN2352</t>
  </si>
  <si>
    <t>WIN4085</t>
  </si>
  <si>
    <t>WIN2358</t>
  </si>
  <si>
    <t>WIN2362</t>
  </si>
  <si>
    <t>WIN4108</t>
  </si>
  <si>
    <t>WIN2364</t>
  </si>
  <si>
    <t>WIN4113</t>
  </si>
  <si>
    <t>WIN2369</t>
  </si>
  <si>
    <t>WIN4116</t>
  </si>
  <si>
    <t>WIN2370</t>
  </si>
  <si>
    <t>WIN4125</t>
  </si>
  <si>
    <t>WIN2377</t>
  </si>
  <si>
    <t>WIN4136</t>
  </si>
  <si>
    <t>WIN4140</t>
  </si>
  <si>
    <t>WIN4166</t>
  </si>
  <si>
    <t>WIN2402</t>
  </si>
  <si>
    <t>WIN4179</t>
  </si>
  <si>
    <t>WIN2403</t>
  </si>
  <si>
    <t>WIN4199</t>
  </si>
  <si>
    <t>WIN2406</t>
  </si>
  <si>
    <t>WIN2410</t>
  </si>
  <si>
    <t>WIN2412</t>
  </si>
  <si>
    <t>WIN4255</t>
  </si>
  <si>
    <t>WIN2416</t>
  </si>
  <si>
    <t>WIN2418</t>
  </si>
  <si>
    <t>WIN4301</t>
  </si>
  <si>
    <t>WIN4276</t>
  </si>
  <si>
    <t>WIN4305</t>
  </si>
  <si>
    <t>WIN2430</t>
  </si>
  <si>
    <t>WIN4306</t>
  </si>
  <si>
    <t>WIN2435</t>
  </si>
  <si>
    <t>WIN2439</t>
  </si>
  <si>
    <t>WIN4317</t>
  </si>
  <si>
    <t>WIN4331</t>
  </si>
  <si>
    <t>WIN2524</t>
  </si>
  <si>
    <t>WIN4404</t>
  </si>
  <si>
    <t>WIN4409</t>
  </si>
  <si>
    <t>WIN2534</t>
  </si>
  <si>
    <t>WIN4424</t>
  </si>
  <si>
    <t>WIN2537</t>
  </si>
  <si>
    <t>WIN2536</t>
  </si>
  <si>
    <t>WIN4450</t>
  </si>
  <si>
    <t>WIN4512</t>
  </si>
  <si>
    <t>WIN4525</t>
  </si>
  <si>
    <t>WIN2552</t>
  </si>
  <si>
    <t>WIN2557</t>
  </si>
  <si>
    <t>WIN4534</t>
  </si>
  <si>
    <t>WIN2559</t>
  </si>
  <si>
    <t>WIN1646</t>
  </si>
  <si>
    <t>WIN2518</t>
  </si>
  <si>
    <t>WIN3962</t>
  </si>
  <si>
    <t>WIN1533</t>
  </si>
  <si>
    <t>WIN2B84</t>
  </si>
  <si>
    <t>WIN2050</t>
  </si>
  <si>
    <t>WIN2058</t>
  </si>
  <si>
    <t>WIN2059</t>
  </si>
  <si>
    <t>WIN2063</t>
  </si>
  <si>
    <t>WIN2066</t>
  </si>
  <si>
    <t>WIN2069</t>
  </si>
  <si>
    <t>WIN2071</t>
  </si>
  <si>
    <t>WIN2070</t>
  </si>
  <si>
    <t>WIN2080</t>
  </si>
  <si>
    <t>WIN2085</t>
  </si>
  <si>
    <t>WIN3197</t>
  </si>
  <si>
    <t>WIN3208</t>
  </si>
  <si>
    <t>WIN2092</t>
  </si>
  <si>
    <t>WIN3220</t>
  </si>
  <si>
    <t>WIN3227</t>
  </si>
  <si>
    <t>WIN3231</t>
  </si>
  <si>
    <t>WIN2122</t>
  </si>
  <si>
    <t>WIN3248</t>
  </si>
  <si>
    <t>WIN2124</t>
  </si>
  <si>
    <t>WIN3265</t>
  </si>
  <si>
    <t>WIN2141</t>
  </si>
  <si>
    <t>WIN3280</t>
  </si>
  <si>
    <t>WIN2142</t>
  </si>
  <si>
    <t>WIN3301</t>
  </si>
  <si>
    <t>WIN3303</t>
  </si>
  <si>
    <t>WIN2144</t>
  </si>
  <si>
    <t>WIN3312</t>
  </si>
  <si>
    <t>WIN2146</t>
  </si>
  <si>
    <t>WIN2145</t>
  </si>
  <si>
    <t>WIN3347</t>
  </si>
  <si>
    <t>WIN3350</t>
  </si>
  <si>
    <t>WIN2164</t>
  </si>
  <si>
    <t>WIN3371</t>
  </si>
  <si>
    <t>WIN2165</t>
  </si>
  <si>
    <t>WIN3434</t>
  </si>
  <si>
    <t>WIN3446</t>
  </si>
  <si>
    <t>WIN2169</t>
  </si>
  <si>
    <t>WIN3465</t>
  </si>
  <si>
    <t>WIN3454</t>
  </si>
  <si>
    <t>WIN2171</t>
  </si>
  <si>
    <t>WIN2178</t>
  </si>
  <si>
    <t>WIN3573</t>
  </si>
  <si>
    <t>WIN2188</t>
  </si>
  <si>
    <t>WIN2189</t>
  </si>
  <si>
    <t>WIN3618</t>
  </si>
  <si>
    <t>WIN3622</t>
  </si>
  <si>
    <t>WIN2216</t>
  </si>
  <si>
    <t>WIN3641</t>
  </si>
  <si>
    <t>WIN1535</t>
  </si>
  <si>
    <t>WIN1660</t>
  </si>
  <si>
    <t>WIN2116</t>
  </si>
  <si>
    <t>WIN6074</t>
  </si>
  <si>
    <t>WIN2012</t>
  </si>
  <si>
    <t>WIN3169</t>
  </si>
  <si>
    <t>WIN5247</t>
  </si>
  <si>
    <t>WIN2242</t>
  </si>
  <si>
    <t>WIN2395</t>
  </si>
  <si>
    <t>WIN5714</t>
  </si>
  <si>
    <t>WIN4121</t>
  </si>
  <si>
    <t>WIN3730</t>
  </si>
  <si>
    <t>WIN4280</t>
  </si>
  <si>
    <t>WIN2409</t>
  </si>
  <si>
    <t>WIN6387</t>
  </si>
  <si>
    <t>WIN4020</t>
  </si>
  <si>
    <t>WIN2AFN</t>
  </si>
  <si>
    <t>WIN3682</t>
  </si>
  <si>
    <t>WIN3653</t>
  </si>
  <si>
    <t>WIN3891</t>
  </si>
  <si>
    <t>WIN3723</t>
  </si>
  <si>
    <t>WIN1663</t>
  </si>
  <si>
    <t>WIN4565</t>
  </si>
  <si>
    <t>WIN4594</t>
  </si>
  <si>
    <t>WIN3477</t>
  </si>
  <si>
    <t>WIN1553</t>
  </si>
  <si>
    <t>WIN4050</t>
  </si>
  <si>
    <t>WIN3973</t>
  </si>
  <si>
    <t>WIN5584</t>
  </si>
  <si>
    <t>WIN1673</t>
  </si>
  <si>
    <t>WIN2545</t>
  </si>
  <si>
    <t>WIN6136</t>
  </si>
  <si>
    <t>WIN2015</t>
  </si>
  <si>
    <t>BẢNG DỮ LIỆU GIÁ ÁP MISA</t>
  </si>
  <si>
    <t>Cột này sẽ là giá áp để import vào misa</t>
  </si>
  <si>
    <t>Nhóm khách hàng</t>
  </si>
  <si>
    <t>Mã hàng</t>
  </si>
  <si>
    <t>Giá bán công bố</t>
  </si>
  <si>
    <t>Giá trên đơn đặt hàng / xuất hóa đơn</t>
  </si>
  <si>
    <t>BRG01</t>
  </si>
  <si>
    <t>CÔNG TY TNHH BÁN LẺ FUJIMART VIỆT NAM</t>
  </si>
  <si>
    <t>CGM500</t>
  </si>
  <si>
    <t>Chân giò heo muối 500g</t>
  </si>
  <si>
    <t>GL500KT</t>
  </si>
  <si>
    <t>Giò lụa 500g</t>
  </si>
  <si>
    <t>GTNH500</t>
  </si>
  <si>
    <t>Giò tai nấm hương 500g</t>
  </si>
  <si>
    <t>TH400</t>
  </si>
  <si>
    <t>Tai heo muối 400g</t>
  </si>
  <si>
    <t>CircleK</t>
  </si>
  <si>
    <t>CGM100</t>
  </si>
  <si>
    <t>Chân giò heo muối 100g</t>
  </si>
  <si>
    <t>GHK300</t>
  </si>
  <si>
    <t>Gà muối hun khói 300g</t>
  </si>
  <si>
    <t>CLEVERFOOD</t>
  </si>
  <si>
    <t>CÔNG TY CỔ PHẦN THỰC PHẨM SẠCH CLEVERFOOD</t>
  </si>
  <si>
    <t>COOP</t>
  </si>
  <si>
    <t>BGHM450</t>
  </si>
  <si>
    <t>Bắp giò heo muối vị Tayaki Coop Select 450g</t>
  </si>
  <si>
    <t>GHC500</t>
  </si>
  <si>
    <t>Gà hun cỏ xạ hương Coop Select 500g</t>
  </si>
  <si>
    <t>DALATFARM</t>
  </si>
  <si>
    <t>CGST150</t>
  </si>
  <si>
    <t>Chân gà sả tắc 150g</t>
  </si>
  <si>
    <t>THST150</t>
  </si>
  <si>
    <t>Tai heo sốt thái 150g</t>
  </si>
  <si>
    <t>DUCTHANH</t>
  </si>
  <si>
    <t>CÔNG TY CỔ PHẦN THƯƠNG MẠI VÀ DỊCH VỤ TỔNG HỢP ĐỨC THÀNH</t>
  </si>
  <si>
    <t>EASYMART</t>
  </si>
  <si>
    <t>CÔNG TY CỔ PHẦN THƯƠNG MẠI VÀ DỊCH VỤ EASYMART</t>
  </si>
  <si>
    <t>Eco001</t>
  </si>
  <si>
    <t>Eco xanh Số 81, Đường Nguyễn Hoàng Tôn, Tây Hồ</t>
  </si>
  <si>
    <t>Green</t>
  </si>
  <si>
    <t>GREEN MART 183 Hoàng Mai</t>
  </si>
  <si>
    <t>GS25</t>
  </si>
  <si>
    <t>GTGL</t>
  </si>
  <si>
    <t>CÔNG TY TNHH GTGL VIỆT NAM</t>
  </si>
  <si>
    <t>HTL</t>
  </si>
  <si>
    <t>CÔNG TY TNHH VB TOMO</t>
  </si>
  <si>
    <t>HUYHUNG</t>
  </si>
  <si>
    <t>CÔNG TY CỔ PHẦN SIÊU THỊ HUY HÙNG</t>
  </si>
  <si>
    <t>KK</t>
  </si>
  <si>
    <t>CÔNG TY TNHH ĐẦU TƯ K&amp;K</t>
  </si>
  <si>
    <t>KMARKET</t>
  </si>
  <si>
    <t>CÔNG TY TNHH THƯƠNG MẠI K &amp; K TOÀN CẦU</t>
  </si>
  <si>
    <t>LOCALMART</t>
  </si>
  <si>
    <t>CÔNG TY TNHH LOCALMART</t>
  </si>
  <si>
    <t>LOTTE</t>
  </si>
  <si>
    <t>MEGA</t>
  </si>
  <si>
    <t>MNH500</t>
  </si>
  <si>
    <t>Mọc Nấm Hương 500g</t>
  </si>
  <si>
    <t>MINHCAU</t>
  </si>
  <si>
    <t>CÔNG TY CỔ PHẦN THƯƠNG MẠI VÀ DỊCH VỤ MINH CẦU</t>
  </si>
  <si>
    <t>OKONO</t>
  </si>
  <si>
    <t>CÔNG TY TNHH OKONO VIỆT NAM</t>
  </si>
  <si>
    <t>PTMART</t>
  </si>
  <si>
    <t>CÔNG TY CỔ PHẦN PT</t>
  </si>
  <si>
    <t>CGST250</t>
  </si>
  <si>
    <t>Chân gà sả tắc 250g</t>
  </si>
  <si>
    <t>THST250</t>
  </si>
  <si>
    <t>Tai heo sốt thái 250g</t>
  </si>
  <si>
    <t>SANHDIEU</t>
  </si>
  <si>
    <t>SEVEN</t>
  </si>
  <si>
    <t>SIBA</t>
  </si>
  <si>
    <t>CHI NHÁNH CÔNG TY CỔ PHẦN SIBA FOOD VIỆT NAM TẠI HÀ NỘI</t>
  </si>
  <si>
    <t>SMART</t>
  </si>
  <si>
    <t>CÔNG TY TNHH KINH DOANH THƯƠNG MẠI VÀ DỊCH VỤ SUNSHINE MART</t>
  </si>
  <si>
    <t>STCHOHAY</t>
  </si>
  <si>
    <t>Siêu thị chợ Hay - Hải Phòng</t>
  </si>
  <si>
    <t>STTHANHCONG</t>
  </si>
  <si>
    <t>CÔNG TY CỔ PHẦN ĐẠT PHÁT HÀ NỘI</t>
  </si>
  <si>
    <t>TAEBACK</t>
  </si>
  <si>
    <t>CÔNG TY TNHH TAE BACK</t>
  </si>
  <si>
    <t>TMART</t>
  </si>
  <si>
    <t>CÔNG TY CỔ PHẦN T - MARTSTORES</t>
  </si>
  <si>
    <t>TMARTHATECO</t>
  </si>
  <si>
    <t>TRẦN HẢI ĐĂNG</t>
  </si>
  <si>
    <t>TOMITA</t>
  </si>
  <si>
    <t>CÔNG TY CỔ PHẦN TRANG TRẠI TOMITA VIỆT NAM</t>
  </si>
  <si>
    <t>TTMFARM</t>
  </si>
  <si>
    <t>CÔNG TY TNHH ĐẦU TƯ VÀ PHÁT TRIỂN TTM FARM</t>
  </si>
  <si>
    <t>UNIT</t>
  </si>
  <si>
    <t>CÔNG TY TNHH HÀNG TIÊU DÙNG UNIT</t>
  </si>
  <si>
    <t>VIETY</t>
  </si>
  <si>
    <t>CÔNG TY TNHH VIỆT Ý HÀ NỘI CENTER</t>
  </si>
  <si>
    <t>VITALMART</t>
  </si>
  <si>
    <t>CÔNG TY CỔ PHẦN DỊCH VỤ THƯƠNG MẠI VITAL GO</t>
  </si>
  <si>
    <t>VNPOST</t>
  </si>
  <si>
    <t>TỔNG CÔNG TY BƯU ĐIỆN VIỆT NAM</t>
  </si>
  <si>
    <t>WIN</t>
  </si>
  <si>
    <t>CHI NHÁNH HÀ NỘI - CÔNG TY CỔ PHẦN DỊCH VỤ THƯƠNG MẠI TỔNG HỢP WINCOMMERCE</t>
  </si>
  <si>
    <t>AH Mart</t>
  </si>
  <si>
    <t>ANH CƯỜNG - QUẢNG NINH</t>
  </si>
  <si>
    <t>Bách hóa Mai Linh (anh Dương)</t>
  </si>
  <si>
    <t>Cmart CT19T1</t>
  </si>
  <si>
    <t>CP PORK SHOP THANH LINH</t>
  </si>
  <si>
    <t>Cửa hàng H 24h</t>
  </si>
  <si>
    <t>Cửa hàng Tiện ích C Mart FLC Đại Mỗ</t>
  </si>
  <si>
    <t>Cửa hàng tự chọn Quỳnh Anh</t>
  </si>
  <si>
    <t>Cherry Mart - S1.07 Vinhomes Ocean Park</t>
  </si>
  <si>
    <t>Chị Cẩm Nhung - Siêu Thị Phú Sơn</t>
  </si>
  <si>
    <t>Chị Huệ</t>
  </si>
  <si>
    <t>Chị Huyền - SĐT 0916 931 659</t>
  </si>
  <si>
    <t>chị Lan 0947835982</t>
  </si>
  <si>
    <t>CHỊ TRẦN MINH HẰNG</t>
  </si>
  <si>
    <t>Chumi Mart</t>
  </si>
  <si>
    <t>Daily H2.02 Ocean Park - Trâu Quỳ, Gia Lâm</t>
  </si>
  <si>
    <t>Daily H3.03 Ocean Park - Trâu Quỳ, Gia Lâm</t>
  </si>
  <si>
    <t>Daily Mart H1.18 Gia Lâm</t>
  </si>
  <si>
    <t>Đức Thành Khu đô thị Tân Tây Đô</t>
  </si>
  <si>
    <t>Đức Thành Mart</t>
  </si>
  <si>
    <t>Eco Mart</t>
  </si>
  <si>
    <t>Eco Mart , toà 143 Trần Phú</t>
  </si>
  <si>
    <t>Em Hằng đội 2 Xuân Bách</t>
  </si>
  <si>
    <t>Em Linh</t>
  </si>
  <si>
    <t>Em Nguyệt - Sach.Mart</t>
  </si>
  <si>
    <t>Fresh &amp; Go Mart</t>
  </si>
  <si>
    <t>Fresh Food</t>
  </si>
  <si>
    <t>Gmart - Sảnh B - 82 Nguyễn Tuân</t>
  </si>
  <si>
    <t>Green mart- hope resident</t>
  </si>
  <si>
    <t>H mart - R1.05 Ocean Park, Đa Tốn, Gia Lâm</t>
  </si>
  <si>
    <t>H mart-s2.12 Vin Ocean park</t>
  </si>
  <si>
    <t>Hada mart, N3 ecohome 3</t>
  </si>
  <si>
    <t>HN</t>
  </si>
  <si>
    <t>Hộ kinh doanh Phúc Hậu (chị Liên sđt 0982164624)</t>
  </si>
  <si>
    <t>Hộ kinh doanh thực phẩm Thiên Lý - Nguyễn Thị Ánh Nguyệt</t>
  </si>
  <si>
    <t>K Mart , Spendora An Khánh</t>
  </si>
  <si>
    <t>Kai mart -  Tòa S2.15 Vinhome Ocean Park</t>
  </si>
  <si>
    <t>Kai mart - Tòa P3 Ocean Park - Trâu Quỳ, Gia Lâm (điểm mới)</t>
  </si>
  <si>
    <t>Kai mart - Tòa S01.06 Vinhomes Ocean Park</t>
  </si>
  <si>
    <t>Kai mart - Tòa S01.09 Vinhomes Ocean Park</t>
  </si>
  <si>
    <t>Kai mart - Tòa S1.01 Vinhome Ocean Park, Đa Tốn, Gia Lâm</t>
  </si>
  <si>
    <t>Kai mart - Tòa S1.02 Vinhome Ocean Park, Đa Tốn, Gia Lâm (điểm mới)</t>
  </si>
  <si>
    <t>Kai mart - Tòa S1.07 Vinhome Ocean Park, Đa Tốn, Gia Lâm (điểm mới)</t>
  </si>
  <si>
    <t>Kai Mart - Tòa S1.12 Vinhome Ocean Park</t>
  </si>
  <si>
    <t>Kai mart - Tòa S2.02 Vinhome Ocean Park</t>
  </si>
  <si>
    <t>Kai mart - Tòa S2.08 Ocean Park - Trâu Quỳ, Gia Lâm (điểm mới)</t>
  </si>
  <si>
    <t>Kai Mart - Tòa S2.08 Vinhome Ocean Park</t>
  </si>
  <si>
    <t>Kai mart - Tòa S2.11 Vinhome Ocean Park, Đa Tốn, Gia Lâm (điểm mới)</t>
  </si>
  <si>
    <t>Kai mart - Tòa S2.19 Vinhome Ocean Park, Đa Tốn , Gia Lâm (điểm mới)</t>
  </si>
  <si>
    <t>GSG45G</t>
  </si>
  <si>
    <t>Giò sụn gà 45g</t>
  </si>
  <si>
    <t>Link mart</t>
  </si>
  <si>
    <t>LINKMART</t>
  </si>
  <si>
    <t>Mini Mart, 79 ngõ 2 Đại Lộ Thăng Long</t>
  </si>
  <si>
    <t>Minh Mart</t>
  </si>
  <si>
    <t>Ms Quỳnh Siêu Thị Cara Mart</t>
  </si>
  <si>
    <t>Pavi mart (Kai mart) - P1 Vinhome Ocean park- Đa Tốn, Gia Lâm, Hà Nội</t>
  </si>
  <si>
    <t>Siêu thị C Mart - Hải Phòng</t>
  </si>
  <si>
    <t>SIÊU THỊ HOMEMART24H</t>
  </si>
  <si>
    <t>Siêu thị tiện lợi T&amp;M Mart</t>
  </si>
  <si>
    <t>Siêu thị Xanh CC IA20 Ciputra</t>
  </si>
  <si>
    <t>Siêu thị Xanh CT2 Mễ Trì</t>
  </si>
  <si>
    <t>TD Mart</t>
  </si>
  <si>
    <t>Tiện Ích Long Hương</t>
  </si>
  <si>
    <t>Tiện Lợi Mart</t>
  </si>
  <si>
    <t>THANH BÌNH MART</t>
  </si>
  <si>
    <t>Thực phẩm sạch HT mart (Em Huyền) 0974617563</t>
  </si>
  <si>
    <t>Thực phẩm sạch Minh An SA2 the Sakura Vinhomes Smartcity, Tây Mỗ</t>
  </si>
  <si>
    <t>Thực phẩm xanh</t>
  </si>
  <si>
    <t>Thực phẩm xanh (Hệ thống Cmart)</t>
  </si>
  <si>
    <t>Trần Thanh Vân</t>
  </si>
  <si>
    <t>Vi Oanh - V-mart</t>
  </si>
  <si>
    <t>ViVy mart</t>
  </si>
  <si>
    <t>Xanh Mart - S1.08 Vinhomes Ocean Park</t>
  </si>
  <si>
    <t>CircleK-010</t>
  </si>
  <si>
    <t>CHI NHÁNH CÔNG TY TNHH VÒNG TRÒN ĐỎ TẠI HÀ NỘI</t>
  </si>
  <si>
    <t>CircleK-015</t>
  </si>
  <si>
    <t>CHI NHÁNH CÔNG TY TNHH VÒNG TRÒN ĐỎ TẠI QUẢNG NINH</t>
  </si>
  <si>
    <t>CircleK-019</t>
  </si>
  <si>
    <t>CHI NHÁNH CÔNG TY TNHH VÒNG TRÒN ĐỎ TẠI HẢI PHÒNG</t>
  </si>
  <si>
    <t>CircleK-023</t>
  </si>
  <si>
    <t>CHI NHÁNH CÔNG TY TNHH VÒNG TRÒN ĐỎ TẠI HƯNG YÊN</t>
  </si>
  <si>
    <t>CircleK-024</t>
  </si>
  <si>
    <t>CHI NHÁNH CÔNG TY TNHH VÒNG TRÒN ĐỎ TẠI BẮC NINH</t>
  </si>
  <si>
    <t>CircleK-029</t>
  </si>
  <si>
    <t>CHI NHÁNH CÔNG TY TNHH VÒNG TRÒN ĐỎ TẠI THÁI NGUYÊN</t>
  </si>
  <si>
    <t>COOP-014</t>
  </si>
  <si>
    <t>CHI NHÁNH LIÊN HIỆP HỢP TÁC XÃ THƯƠNG MẠI TP. HỒ CHÍ MINH - CO.OPMART BẮC GIANG</t>
  </si>
  <si>
    <t>COOPFOOD-115</t>
  </si>
  <si>
    <t>CHI NHÁNH - CÔNG TY TNHH MỘT THÀNH VIÊN THỰC PHẨM SAIGON CO.OP - CO.OP FOOD MIỀN BẮC</t>
  </si>
  <si>
    <t>COOPMARFOUR</t>
  </si>
  <si>
    <t>CÔNG TY TNHH MỘT THÀNH VIÊN MARFOUR</t>
  </si>
  <si>
    <t>COOPSAIGONHATINH</t>
  </si>
  <si>
    <t>CÔNG TY TNHH MỘT THÀNH VIÊN THƯƠNG MẠI VÀ DỊCH VỤ SÀI GÒN - HÀ TĨNH</t>
  </si>
  <si>
    <t>COOPTHANHHOA</t>
  </si>
  <si>
    <t>CÔNG TY TNHH MỘT THÀNH VIÊN CO.OPMART THANH HÓA</t>
  </si>
  <si>
    <t>COOPVINHPHUC</t>
  </si>
  <si>
    <t>CÔNG TY TNHH MỘT THÀNH VIÊN CO.OP MART VĨNH PHÚC</t>
  </si>
  <si>
    <t>COOPHAIPHONG</t>
  </si>
  <si>
    <t>CÔNG TY TNHH MỘT THÀNH VIÊN CO.OPMART HẢI PHÒNG</t>
  </si>
  <si>
    <t>COOPHANOI</t>
  </si>
  <si>
    <t>CÔNG TY TNHH MỘT THÀNH VIÊN SÀI GÒN CO.OP HÀ NỘI</t>
  </si>
  <si>
    <t>DALATFARM002</t>
  </si>
  <si>
    <t>Dalat Farm Vinhomes Ocean S1.10, HN</t>
  </si>
  <si>
    <t>DALATFARM003</t>
  </si>
  <si>
    <t>Dalat Farm Vinhomes Ocean S2.10, HN</t>
  </si>
  <si>
    <t>DALATFARM007</t>
  </si>
  <si>
    <t>DalatFarm  M1 Masterise Ocean park</t>
  </si>
  <si>
    <t>DALATFARM009</t>
  </si>
  <si>
    <t>Dalat Farm Vinhomes Ocean S1.08, HN</t>
  </si>
  <si>
    <t>DALATFARM010</t>
  </si>
  <si>
    <t>Dalat Farm Vinhomes Ocean S2.09, HN</t>
  </si>
  <si>
    <t>DALATFARM011</t>
  </si>
  <si>
    <t>Dalat Farm Tòa M2 Ocean Park, HN</t>
  </si>
  <si>
    <t>DALATFARM012</t>
  </si>
  <si>
    <t>Dalat Farm Tòa P3 Ocean Park, HN</t>
  </si>
  <si>
    <t>Green001</t>
  </si>
  <si>
    <t>Green002</t>
  </si>
  <si>
    <t>GREEN MART 48 Trần Kim Xuyến</t>
  </si>
  <si>
    <t>Green003</t>
  </si>
  <si>
    <t>GREEN MART Vinhomes Ocean Park - Khu vip Ruby tòa R102</t>
  </si>
  <si>
    <t>Green004</t>
  </si>
  <si>
    <t>GREEN MART Vinhomes Ocean Park - Khu Pavilion tòa P4</t>
  </si>
  <si>
    <t>Green005</t>
  </si>
  <si>
    <t>GREEN MART Vinhomes Smart City</t>
  </si>
  <si>
    <t>GS25-003</t>
  </si>
  <si>
    <t>CHI NHÁNH HÀ NỘI - CÔNG TY TNHH GS 25 VIETNAM</t>
  </si>
  <si>
    <t>KL.HN</t>
  </si>
  <si>
    <t>KL.HN001</t>
  </si>
  <si>
    <t>KL.HN003</t>
  </si>
  <si>
    <t>KL.HN007</t>
  </si>
  <si>
    <t>KL.HN008</t>
  </si>
  <si>
    <t>KL000101</t>
  </si>
  <si>
    <t>KL00014</t>
  </si>
  <si>
    <t>KL00015</t>
  </si>
  <si>
    <t>KL00016</t>
  </si>
  <si>
    <t>KL00020</t>
  </si>
  <si>
    <t>KL00028</t>
  </si>
  <si>
    <t>KL00045</t>
  </si>
  <si>
    <t>KL00052</t>
  </si>
  <si>
    <t>KL00053</t>
  </si>
  <si>
    <t>KL00056</t>
  </si>
  <si>
    <t>KL00057</t>
  </si>
  <si>
    <t>KL00065</t>
  </si>
  <si>
    <t>KL00066</t>
  </si>
  <si>
    <t>KL00068</t>
  </si>
  <si>
    <t>KL00073</t>
  </si>
  <si>
    <t>KL00078</t>
  </si>
  <si>
    <t>KL00079</t>
  </si>
  <si>
    <t>KL00082</t>
  </si>
  <si>
    <t>KL00085</t>
  </si>
  <si>
    <t>KL00092</t>
  </si>
  <si>
    <t>KL00098</t>
  </si>
  <si>
    <t>KL00099</t>
  </si>
  <si>
    <t>KL00102</t>
  </si>
  <si>
    <t>KL00103</t>
  </si>
  <si>
    <t>KL00105</t>
  </si>
  <si>
    <t>KL00106</t>
  </si>
  <si>
    <t>KL00107</t>
  </si>
  <si>
    <t>KL00109</t>
  </si>
  <si>
    <t>KL00111</t>
  </si>
  <si>
    <t>KL00117</t>
  </si>
  <si>
    <t>KL00119</t>
  </si>
  <si>
    <t>KL00136</t>
  </si>
  <si>
    <t>KL00140</t>
  </si>
  <si>
    <t>KL00141</t>
  </si>
  <si>
    <t>KL00142</t>
  </si>
  <si>
    <t>KL00143</t>
  </si>
  <si>
    <t>KL00146</t>
  </si>
  <si>
    <t>KL00147</t>
  </si>
  <si>
    <t>KL00151</t>
  </si>
  <si>
    <t>KL00152</t>
  </si>
  <si>
    <t>KL00154</t>
  </si>
  <si>
    <t>KL00155</t>
  </si>
  <si>
    <t>KL00159</t>
  </si>
  <si>
    <t>KL00161</t>
  </si>
  <si>
    <t>KL00162</t>
  </si>
  <si>
    <t>KL00163</t>
  </si>
  <si>
    <t>KL00164</t>
  </si>
  <si>
    <t>KL00169</t>
  </si>
  <si>
    <t>KL00172</t>
  </si>
  <si>
    <t>KL00173</t>
  </si>
  <si>
    <t>KL00174</t>
  </si>
  <si>
    <t>KL00175</t>
  </si>
  <si>
    <t>KL00176</t>
  </si>
  <si>
    <t>KL00177</t>
  </si>
  <si>
    <t>KL00178</t>
  </si>
  <si>
    <t>KL00179</t>
  </si>
  <si>
    <t>KL00180</t>
  </si>
  <si>
    <t>KL00181</t>
  </si>
  <si>
    <t>KL00182</t>
  </si>
  <si>
    <t>KL00183</t>
  </si>
  <si>
    <t>KL00184</t>
  </si>
  <si>
    <t>KL00185</t>
  </si>
  <si>
    <t>KL00186</t>
  </si>
  <si>
    <t>KL00187</t>
  </si>
  <si>
    <t>KL00188</t>
  </si>
  <si>
    <t>KL00189</t>
  </si>
  <si>
    <t>KL00190</t>
  </si>
  <si>
    <t>KL00192</t>
  </si>
  <si>
    <t>KL00193</t>
  </si>
  <si>
    <t>KL00194</t>
  </si>
  <si>
    <t>KL00195</t>
  </si>
  <si>
    <t>KL00196</t>
  </si>
  <si>
    <t>KL00197</t>
  </si>
  <si>
    <t>KL00198</t>
  </si>
  <si>
    <t>LOTTE-008</t>
  </si>
  <si>
    <t>CÔNG TY CỔ PHẦN TRUNG TÂM THƯƠNG MẠI LOTTE VIỆT NAM - CHI NHÁNH BA ĐÌNH</t>
  </si>
  <si>
    <t>LOTTE-013</t>
  </si>
  <si>
    <t>CÔNG TY CỔ PHẦN TRUNG TÂM THƯƠNG MẠI LOTTE VIỆT NAM - CHI NHÁNH VINH</t>
  </si>
  <si>
    <t>LOTTE-015</t>
  </si>
  <si>
    <t>CÔNG TY CỔ PHẦN TRUNG TÂM THƯƠNG MẠI LOTTE VIỆT NAM - CHI NHÁNH TÂY HỒ</t>
  </si>
  <si>
    <t>MEGA-001</t>
  </si>
  <si>
    <t>CHI NHÁNH CÔNG TY TNHH MM MEGA MARKET (VIỆT NAM) TẠI THÀNH PHỐ HÀ NỘI</t>
  </si>
  <si>
    <t>MEGA-003</t>
  </si>
  <si>
    <t>CHI NHÁNH CÔNG TY TNHH MM MEGA MARKET (VIỆT NAM) TẠI HẢI PHÒNG</t>
  </si>
  <si>
    <t>MEGA-012</t>
  </si>
  <si>
    <t>CHI NHÁNH CÔNG TY TNHH MM MEGA MARKET (VIỆT NAM) TẠI QUẢNG NINH</t>
  </si>
  <si>
    <t>readymart001</t>
  </si>
  <si>
    <t>CHỊ HÀ THỊ CÚC (READY MART)</t>
  </si>
  <si>
    <t>readymart002</t>
  </si>
  <si>
    <t>Ready mart - bến xe Giáp Bát</t>
  </si>
  <si>
    <t>readymart003</t>
  </si>
  <si>
    <t>Ready Mart - CS6 - K35 Tân Mai</t>
  </si>
  <si>
    <t>readymart004</t>
  </si>
  <si>
    <t>Ready Mart - CS2 - Định Công</t>
  </si>
  <si>
    <t>readymart005</t>
  </si>
  <si>
    <t>Hà Thị Cúc CS1 - Tòa C KVKL</t>
  </si>
  <si>
    <t>readymart006</t>
  </si>
  <si>
    <t>Hà Thị Cúc CS5 - Thông Tấn Xã</t>
  </si>
  <si>
    <t>SANHDIEU-004</t>
  </si>
  <si>
    <t>CÔNG TY TNHH PHÂN PHỐI SÀNH ĐIỆU - CHI NHÁNH HÀ NỘI</t>
  </si>
  <si>
    <t>SEVEN03</t>
  </si>
  <si>
    <t>CHI NHÁNH CÔNG TY CỔ PHẦN SEVEN SYSTEM VIỆT NAM TẠI HÀ NỘI</t>
  </si>
  <si>
    <t>Unit0014</t>
  </si>
  <si>
    <t>CHI NHÁNH NINH BÌNH - CÔNG TY CỔ PHẦN DỊCH VỤ THƯƠNG MẠI TỔNG HỢP WINCOMMERCE</t>
  </si>
  <si>
    <t>WIN-002</t>
  </si>
  <si>
    <t>CHI NHÁNH PHÚ THỌ - CÔNG TY CỔ PHẦN DỊCH VỤ THƯƠNG MẠI TỔNG HỢP WINCOMMERCE</t>
  </si>
  <si>
    <t>CHI NHÁNH HÀ TĨNH - CÔNG TY CỔ PHẦN DỊCH VỤ THƯƠNG MẠI TỔNG HỢP WINCOMMERCE</t>
  </si>
  <si>
    <t>CHI NHÁNH HẢI DƯƠNG - CÔNG TY CỔ PHẦN DỊCH VỤ THƯƠNG MẠI TỔNG HỢP WINCOMMERCE</t>
  </si>
  <si>
    <t>CHI NHÁNH QUẢNG NINH - CÔNG TY CỔ PHẦN DỊCH VỤ THƯƠNG MẠI TỔNG HỢP WINCOMMERCE</t>
  </si>
  <si>
    <t>CHI NHÁNH THANH HÓA - CÔNG TY CỔ PHẦN DỊCH VỤ THƯƠNG MẠI TỔNG HỢP WINCOMMERCE</t>
  </si>
  <si>
    <t>CHI NHÁNH HẢI PHÒNG - CÔNG TY CỔ PHẦN DỊCH VỤ THƯƠNG MẠI TỔNG HỢP WINCOMMERCE</t>
  </si>
  <si>
    <t>CHI NHÁNH VĨNH PHÚC - CÔNG TY CỔ PHẦN DỊCH VỤ THƯƠNG MẠI TỔNG HỢP WINCOMMERCE</t>
  </si>
  <si>
    <t>CHI NHÁNH HÀ NAM - CÔNG TY CỔ PHẦN DỊCH VỤ THƯƠNG MẠI TỔNG HỢP WINCOMMERCE</t>
  </si>
  <si>
    <t>CHI NHÁNH BẮC NINH - CÔNG TY CỔ PHẦN DỊCH VỤ THƯƠNG MẠI TỔNG HỢP WINCOMMERCE</t>
  </si>
  <si>
    <t>CHI NHÁNH HÒA BÌNH - CÔNG TY CỔ PHẦN DỊCH VỤ THƯƠNG MẠI TỔNG HỢP WINCOMMERCE</t>
  </si>
  <si>
    <t>CHI NHÁNH YÊN BÁI - CÔNG TY CỔ PHẦN DỊCH VỤ THƯƠNG MẠI TỔNG HỢP WINCOMMERCE</t>
  </si>
  <si>
    <t>CHI NHÁNH TUYÊN QUANG - CÔNG TY CỔ PHẦN DỊCH VỤ THƯƠNG MẠI TỔNG HỢP WINCOMMERCE</t>
  </si>
  <si>
    <t>CHI NHÁNH THÁI BÌNH - CÔNG TY CỔ PHẦN DỊCH VỤ THƯƠNG MẠI TỔNG HỢP WINCOMMERCE</t>
  </si>
  <si>
    <t>CHI NHÁNH QUẢNG BÌNH - CÔNG TY CỔ PHẦN DỊCH VỤ THƯƠNG MẠI TỔNG HỢP WINCOMMERCE</t>
  </si>
  <si>
    <t>CHI NHÁNH SƠN LA - CÔNG TY CỔ PHẦN DỊCH VỤ THƯƠNG MẠI TỔNG HỢP WINCOMMERCE</t>
  </si>
  <si>
    <t>CHI NHÁNH LẠNG SƠN - CÔNG TY CỔ PHẦN DỊCH VỤ THƯƠNG MẠI TỔNG HỢP WINCOMMERCE</t>
  </si>
  <si>
    <t>CHI NHÁNH HƯNG YÊN - CÔNG TY CỔ PHẦN DỊCH VỤ THƯƠNG MẠI TỔNG HỢP WINCOMMERCE</t>
  </si>
  <si>
    <t>CHI NHÁNH NGHỆ AN - CÔNG TY CỔ PHẦN DỊCH VỤ THƯƠNG MẠI TỔNG HỢP WINCOMMERCE</t>
  </si>
  <si>
    <t>CHI NHÁNH THÁI NGUYÊN - CÔNG TY CỔ PHẦN DỊCH VỤ THƯƠNG MẠI TỔNG HỢP WINCOMMERCE</t>
  </si>
  <si>
    <t>CHI NHÁNH NAM ĐỊNH - CÔNG TY CỔ PHẦN DỊCH VỤ THƯƠNG MẠI TỔNG HỢP WINCOMMERCE</t>
  </si>
  <si>
    <t>CHI NHÁNH BẮC GIANG - CÔNG TY CỔ PHẦN DỊCH VỤ THƯƠNG MẠI TỔNG HỢP WINCOMMERCE</t>
  </si>
  <si>
    <t>CHI NHÁNH LÀO CAI - CÔNG TY CỔ PHẦN DỊCH VỤ THƯƠNG MẠI TỔNG HỢP WINCOMMERCE</t>
  </si>
  <si>
    <t>CHI NHÁNH HÀ GIANG - CÔNG TY CỔ PHẦN DỊCH VỤ THƯƠNG MẠI TỔNG HỢP WINCOMMERCE</t>
  </si>
  <si>
    <t>WIN-093</t>
  </si>
  <si>
    <t>CHI NHÁNH BẮC KẠN - CÔNG TY CỔ PHẦN DỊCH VỤ THƯƠNG MẠI TỔNG HỢP WINCOMMERCE</t>
  </si>
  <si>
    <t>CHI NHÁNH LAI CHÂU - CÔNG TY CỔ PHẦN DỊCH VỤ THƯƠNG MẠI TỔNG HỢP WINCOMMERCE</t>
  </si>
  <si>
    <t>CHI NHÁNH CAO BẰNG - CÔNG TY CỔ PHẦN DỊCH VỤ THƯƠNG MẠI TỔNG HỢP WINCOMMERCE</t>
  </si>
  <si>
    <t>CHI NHÁNH ĐIỆN BIÊN - CÔNG TY CỔ PHẦN DỊCH VỤ THƯƠNG MẠI TỔNG HỢP WINCOMMERCE</t>
  </si>
  <si>
    <t>win1530</t>
  </si>
  <si>
    <t>CN HÀ NỘI - wincommerce</t>
  </si>
  <si>
    <t>WIN1531</t>
  </si>
  <si>
    <t>CN HÀ NỘI - CÔNG TY CỔ PHẦN DỊCH VỤ THƯƠNG MẠI TỔNG HỢP WINCOMMERCE</t>
  </si>
  <si>
    <t>win1532</t>
  </si>
  <si>
    <t>WIN1539</t>
  </si>
  <si>
    <t>win1541</t>
  </si>
  <si>
    <t>win1542</t>
  </si>
  <si>
    <t>win1569</t>
  </si>
  <si>
    <t>WIN1585</t>
  </si>
  <si>
    <t>win1588</t>
  </si>
  <si>
    <t>win1590</t>
  </si>
  <si>
    <t>win1606</t>
  </si>
  <si>
    <t>win1608</t>
  </si>
  <si>
    <t>win1620</t>
  </si>
  <si>
    <t>WIN1635</t>
  </si>
  <si>
    <t>1635 - WM VCP HNI Skylake</t>
  </si>
  <si>
    <t>win1644</t>
  </si>
  <si>
    <t>win1651</t>
  </si>
  <si>
    <t>WIN1654</t>
  </si>
  <si>
    <t>WIN1655</t>
  </si>
  <si>
    <t>win1656</t>
  </si>
  <si>
    <t>win1658</t>
  </si>
  <si>
    <t>WIN1664</t>
  </si>
  <si>
    <t>WIN1665</t>
  </si>
  <si>
    <t>win1669</t>
  </si>
  <si>
    <t>win1671</t>
  </si>
  <si>
    <t>win1672</t>
  </si>
  <si>
    <t>WIN1698</t>
  </si>
  <si>
    <t>win1699</t>
  </si>
  <si>
    <t>win1706</t>
  </si>
  <si>
    <t>win1708</t>
  </si>
  <si>
    <t>1708 - WM HNI Lê Văn Thiêm</t>
  </si>
  <si>
    <t>win2011</t>
  </si>
  <si>
    <t>win2013</t>
  </si>
  <si>
    <t>win2016</t>
  </si>
  <si>
    <t>WIN2020</t>
  </si>
  <si>
    <t>WIN2021</t>
  </si>
  <si>
    <t>WIN2024</t>
  </si>
  <si>
    <t>WIN2031</t>
  </si>
  <si>
    <t>WIN2032</t>
  </si>
  <si>
    <t>win2046</t>
  </si>
  <si>
    <t>WIN2054</t>
  </si>
  <si>
    <t>WIN2056</t>
  </si>
  <si>
    <t>win2057</t>
  </si>
  <si>
    <t>WIN2061</t>
  </si>
  <si>
    <t>win2067</t>
  </si>
  <si>
    <t>win2075</t>
  </si>
  <si>
    <t>WIN2078</t>
  </si>
  <si>
    <t>WIN2082</t>
  </si>
  <si>
    <t>win2083</t>
  </si>
  <si>
    <t>win2088</t>
  </si>
  <si>
    <t>WIN2091</t>
  </si>
  <si>
    <t>win2094</t>
  </si>
  <si>
    <t>WIN2098</t>
  </si>
  <si>
    <t>WIN2101</t>
  </si>
  <si>
    <t>WIN2117</t>
  </si>
  <si>
    <t>WIN2119</t>
  </si>
  <si>
    <t>WIN2123</t>
  </si>
  <si>
    <t>WIN2125</t>
  </si>
  <si>
    <t>win2143</t>
  </si>
  <si>
    <t>WIN2151</t>
  </si>
  <si>
    <t>win2166</t>
  </si>
  <si>
    <t>WIN2167</t>
  </si>
  <si>
    <t>win2168</t>
  </si>
  <si>
    <t>WIN2173</t>
  </si>
  <si>
    <t>win2174</t>
  </si>
  <si>
    <t>WIN2210</t>
  </si>
  <si>
    <t>WIN2213</t>
  </si>
  <si>
    <t>win2217</t>
  </si>
  <si>
    <t>win2241</t>
  </si>
  <si>
    <t>WM+ HNI 164 Trương Định</t>
  </si>
  <si>
    <t>WIN2256</t>
  </si>
  <si>
    <t>win2263</t>
  </si>
  <si>
    <t>WIN2274</t>
  </si>
  <si>
    <t>WIN2291</t>
  </si>
  <si>
    <t>WIN2292</t>
  </si>
  <si>
    <t>WIN2295</t>
  </si>
  <si>
    <t>WIN2296</t>
  </si>
  <si>
    <t>WIN2309</t>
  </si>
  <si>
    <t>WIN2338</t>
  </si>
  <si>
    <t>win2343</t>
  </si>
  <si>
    <t>WIN2355</t>
  </si>
  <si>
    <t>WIN2357</t>
  </si>
  <si>
    <t>WIN2361</t>
  </si>
  <si>
    <t>WIN2371</t>
  </si>
  <si>
    <t>WIN2390</t>
  </si>
  <si>
    <t>WIN2392</t>
  </si>
  <si>
    <t>WIN2400</t>
  </si>
  <si>
    <t>WIN2419</t>
  </si>
  <si>
    <t>WIN2426</t>
  </si>
  <si>
    <t>WIN2427</t>
  </si>
  <si>
    <t>WIN2428</t>
  </si>
  <si>
    <t>WIN2434</t>
  </si>
  <si>
    <t>win2520</t>
  </si>
  <si>
    <t>win2531</t>
  </si>
  <si>
    <t>WIN2532</t>
  </si>
  <si>
    <t>WIN2539</t>
  </si>
  <si>
    <t>WIN2542</t>
  </si>
  <si>
    <t>WIN2554</t>
  </si>
  <si>
    <t>WIN2558</t>
  </si>
  <si>
    <t>WIN2560</t>
  </si>
  <si>
    <t>win2561</t>
  </si>
  <si>
    <t>WIN2563</t>
  </si>
  <si>
    <t>WIN2743</t>
  </si>
  <si>
    <t>WIN2747</t>
  </si>
  <si>
    <t>win2748</t>
  </si>
  <si>
    <t>WIN2751</t>
  </si>
  <si>
    <t>WIN2752</t>
  </si>
  <si>
    <t>win2753</t>
  </si>
  <si>
    <t>win2755</t>
  </si>
  <si>
    <t>WIN2756</t>
  </si>
  <si>
    <t>WIN2758</t>
  </si>
  <si>
    <t>WIN2760</t>
  </si>
  <si>
    <t>WIN2762</t>
  </si>
  <si>
    <t>WIN2763</t>
  </si>
  <si>
    <t>WM+ HNI 31 ngõ 260 đường Cầu Giấy</t>
  </si>
  <si>
    <t>WIN2776</t>
  </si>
  <si>
    <t>WIN2781</t>
  </si>
  <si>
    <t>WIN2792</t>
  </si>
  <si>
    <t>WIN2795</t>
  </si>
  <si>
    <t>WIN2796</t>
  </si>
  <si>
    <t>win2797</t>
  </si>
  <si>
    <t>WIN2806</t>
  </si>
  <si>
    <t>WIN2808</t>
  </si>
  <si>
    <t>WIN2810</t>
  </si>
  <si>
    <t>WIN2811</t>
  </si>
  <si>
    <t>win2817</t>
  </si>
  <si>
    <t>win2820</t>
  </si>
  <si>
    <t>WIN2835</t>
  </si>
  <si>
    <t>WIN2853</t>
  </si>
  <si>
    <t>win2924</t>
  </si>
  <si>
    <t>WIN2982</t>
  </si>
  <si>
    <t>win2A00</t>
  </si>
  <si>
    <t>2A00 - WM+ HNI Vĩnh Ninh, Thanh Trì</t>
  </si>
  <si>
    <t>win2A16</t>
  </si>
  <si>
    <t>2A16 - WM+ HNI Thôn 1, Cát Quế</t>
  </si>
  <si>
    <t>win2A20</t>
  </si>
  <si>
    <t>2A20 - WM+ HNI Tiên Hội, Đông Anh</t>
  </si>
  <si>
    <t>WIN2A69</t>
  </si>
  <si>
    <t>2A69 - WM+ HNI Thôn 9, Cát Quế</t>
  </si>
  <si>
    <t>win2A72</t>
  </si>
  <si>
    <t>2A72 - WM+ HNI Thôn Bến, Thạch Thất</t>
  </si>
  <si>
    <t>2A78 - WM+ HNI Số 51, TDP 4 Phú Đô</t>
  </si>
  <si>
    <t>WIN2A83</t>
  </si>
  <si>
    <t>2A83 - WM+ HNI Phú Mỹ, Tự Lập</t>
  </si>
  <si>
    <t>win2AA2</t>
  </si>
  <si>
    <t>2AA2 - WM+ HNI Yên Bài, Mê Linh</t>
  </si>
  <si>
    <t>win2AAI</t>
  </si>
  <si>
    <t>2AAI - WM+ HNI 144, TDP Tân Xuân, Xuân Mai</t>
  </si>
  <si>
    <t>WIN2AAS</t>
  </si>
  <si>
    <t>2AAS - WM+ HNI 39/41 ngõ 73 La Dương</t>
  </si>
  <si>
    <t>win2AAT</t>
  </si>
  <si>
    <t>2AAT - WM+ HNI 272 Lê Lợi, Sơn Tây</t>
  </si>
  <si>
    <t>Win2ABA</t>
  </si>
  <si>
    <t>2ABA -  WM+ HNI Đội 2, Tiên Phương</t>
  </si>
  <si>
    <t>win2ACB</t>
  </si>
  <si>
    <t>2ACB - WM+ HNI Khu Tái Định Cư Ngũ Hiệp</t>
  </si>
  <si>
    <t>win2ACW</t>
  </si>
  <si>
    <t>2ACW - WM+ HNI 82 Xuân Đỗ</t>
  </si>
  <si>
    <t>2ACX - WM+ HNI Số 1 Phú Hà</t>
  </si>
  <si>
    <t>win2AD0</t>
  </si>
  <si>
    <t>2AD0 - WM+ HNI SH-5B Phương Đông Green Par</t>
  </si>
  <si>
    <t>win2AE8</t>
  </si>
  <si>
    <t>2AE8 - WM+ HNI 237 Định Công</t>
  </si>
  <si>
    <t>WIN2AEI</t>
  </si>
  <si>
    <t>2AEI - WM+ HNI 50 Chùa Thông</t>
  </si>
  <si>
    <t>win2AF1</t>
  </si>
  <si>
    <t>2AF1 - WM+ HNI Cống Đặng, Thạch Thất</t>
  </si>
  <si>
    <t>2AFN - WM+ HNI Ô đất 44, KGD Phú Đô</t>
  </si>
  <si>
    <t>2AFW - WM+ HNI Thôn Đìa, Xã Nam Hồng</t>
  </si>
  <si>
    <t>2AG9 - WM+ HNI 97 Ngõ 168 Kim Giang</t>
  </si>
  <si>
    <t>Win2AGK</t>
  </si>
  <si>
    <t>2AGK-WM+ HNI F5-CH02 Masteri West Height</t>
  </si>
  <si>
    <t>2AGP - WM+ HNI 28 Ngách 158/38 Nguyễn Sơn</t>
  </si>
  <si>
    <t>WIN2AGS</t>
  </si>
  <si>
    <t>2AGS - WM+ HNI LK4-09, KĐT mới Kim Văn-Kim</t>
  </si>
  <si>
    <t>2AGV - WM+ HNI Số 1, Ngách 22/163 Khuyến L</t>
  </si>
  <si>
    <t>2AGZ - WM+ HNI Phú Nhi, Thanh Lâm</t>
  </si>
  <si>
    <t>win2AH8</t>
  </si>
  <si>
    <t>2AH8 - WM+ HNI BT4-13 KĐG Ngũ Hiệp-Tứ Hiệp</t>
  </si>
  <si>
    <t>2AHL - WM+ HNI I1.CH08 Imperia Smart City</t>
  </si>
  <si>
    <t>win2AHM</t>
  </si>
  <si>
    <t>2AHM - WM+ HNI Thôn 1 Thạch Đà</t>
  </si>
  <si>
    <t>win2AJE</t>
  </si>
  <si>
    <t>2AJE - WM+ HNI M1 Masteri Waterfront</t>
  </si>
  <si>
    <t>win2AJI</t>
  </si>
  <si>
    <t>2AJI - WM+ HNI 150 Tân Thành</t>
  </si>
  <si>
    <t>WIN2AJS</t>
  </si>
  <si>
    <t>2AJS - WM+ HNI Dộc Toản, Hạ Mỗ</t>
  </si>
  <si>
    <t>win2AK1</t>
  </si>
  <si>
    <t>2AK1 - WIN HNI SH01 - HH2, 360 Giải Phóng</t>
  </si>
  <si>
    <t>win2AK4</t>
  </si>
  <si>
    <t>2AK4 - WM+ HNI Liên Hiệp, Phúc Thọ</t>
  </si>
  <si>
    <t>WIN2AKT</t>
  </si>
  <si>
    <t>2AKT - WM+ HNI 20 Phú Đa</t>
  </si>
  <si>
    <t>Win2AKV</t>
  </si>
  <si>
    <t>2AKV - WM+ HNI Thôn 6, Trung Châu</t>
  </si>
  <si>
    <t>2AKH - WIN HNI CT8B KĐT Đại Thanh</t>
  </si>
  <si>
    <t>WIN2AL8</t>
  </si>
  <si>
    <t>2AL8 - WM+ HNI 71 Ngách 116 Ngõ Trại Cá</t>
  </si>
  <si>
    <t>WIN2ALT</t>
  </si>
  <si>
    <t>2ATL-WM+ HNI 202 Đại Nghĩa</t>
  </si>
  <si>
    <t>Win2AM2</t>
  </si>
  <si>
    <t>20AM2 - WM+ HNI 174 Thôn Thượng</t>
  </si>
  <si>
    <t>Win2AM3</t>
  </si>
  <si>
    <t>2AM3 - WM+ HNI SL20 – Lô M2 Viện Bỏng Lê H</t>
  </si>
  <si>
    <t>win2AM9</t>
  </si>
  <si>
    <t>2AM9 - WM+ HNI CT2B KĐT Xuân Phương</t>
  </si>
  <si>
    <t>WM+ HNI 104-106 Phùng Hưng</t>
  </si>
  <si>
    <t>WIN2AN1</t>
  </si>
  <si>
    <t>2AN1 - WIN HNI ED.104 Eco Dream</t>
  </si>
  <si>
    <t>WIN2AN4</t>
  </si>
  <si>
    <t>2AN4 - WIN HNI B1.3 – HH03A KĐT Thanh Hà</t>
  </si>
  <si>
    <t>2AML - WM+ HNI 1062 An Hạ</t>
  </si>
  <si>
    <t>WIN2AO3</t>
  </si>
  <si>
    <t>2AO3 - WM+ HNI Đông Tiến, Chương Mỹ</t>
  </si>
  <si>
    <t>WIN2AOC</t>
  </si>
  <si>
    <t>2AOC - WM+ HNI 244 Đội Cấn</t>
  </si>
  <si>
    <t>WIN2AON</t>
  </si>
  <si>
    <t>2AON - WM+ HNI Cụm 2, Thọ Xuân</t>
  </si>
  <si>
    <t>win2AP2</t>
  </si>
  <si>
    <t>2AP2 - WM+ HNI 39 Tổ 8 Đa Sỹ</t>
  </si>
  <si>
    <t>WIN2APY</t>
  </si>
  <si>
    <t>2APY - WM+ HNI 30 Tiền Huân</t>
  </si>
  <si>
    <t>win2AQ0</t>
  </si>
  <si>
    <t>2AQ0 - WM+ HNI Ngõ 12, Đội 1 Tả Thanh Oai</t>
  </si>
  <si>
    <t>win2AQ5</t>
  </si>
  <si>
    <t>2AQ5 - WM+ HNI 254 Đại Từ</t>
  </si>
  <si>
    <t>2AQC - WM+ HNI Tân Hội, Tân Tiến</t>
  </si>
  <si>
    <t>2AQI - WM+ HNI Phương Hạnh, Tân Tiến</t>
  </si>
  <si>
    <t>WIN2AQL</t>
  </si>
  <si>
    <t>2AQL - WM+ HNI Xuân Dương, Kim Lũ</t>
  </si>
  <si>
    <t>2AQN - WM+ HNI Long Phú, Hòa Thạch</t>
  </si>
  <si>
    <t>WIN2AQO</t>
  </si>
  <si>
    <t>2AQO - WIN HNI CT4AB KĐT Xa La</t>
  </si>
  <si>
    <t>win2AQV</t>
  </si>
  <si>
    <t>2AQV - WM+ HNI TM01-29 Vinhomes West point</t>
  </si>
  <si>
    <t>win2AQX</t>
  </si>
  <si>
    <t>2AQX - WM+ HNI Bạch Thạch, Hòa Thạch</t>
  </si>
  <si>
    <t>2AQU-WM+ HNI 92 Xóm Đông, Thôn Dược Hạ</t>
  </si>
  <si>
    <t>win2AR5</t>
  </si>
  <si>
    <t>2AR5 - WM+ HNI R1.05 Ocean Park</t>
  </si>
  <si>
    <t>2ARB - WM+ HNI CC1 Hado Parkside</t>
  </si>
  <si>
    <t>2ARC- WM+ HNI Nam Dư</t>
  </si>
  <si>
    <t>2ARD - WM+ HNI C2.15 Ecohome 2</t>
  </si>
  <si>
    <t>WIN2ARE</t>
  </si>
  <si>
    <t>2ARE - WM+ HNI Thôn 7, Ba Trại</t>
  </si>
  <si>
    <t>2ARG - WM+ HNI 507 Thụy Khuê</t>
  </si>
  <si>
    <t>2ARH - WM+ HNI 20 Cầu Bây</t>
  </si>
  <si>
    <t>win2ARI</t>
  </si>
  <si>
    <t>2ARI - WM+ HNI Vĩnh Ninh, Tri Thủy</t>
  </si>
  <si>
    <t>win2ARP</t>
  </si>
  <si>
    <t>2ARP - WM+ HNI 176 - 178 Vân Hòa</t>
  </si>
  <si>
    <t>win2ARS</t>
  </si>
  <si>
    <t>2ARS - WM+ HNI Chợ Chiều Sơn Đồng</t>
  </si>
  <si>
    <t>2ARU - WM+ HNI I2.CH17 Imperia Smart City</t>
  </si>
  <si>
    <t>WIN2ARX</t>
  </si>
  <si>
    <t>2ARX - WM+ HNI Thôn Ngoại, Tam Thuấn</t>
  </si>
  <si>
    <t>2ARY - WM+ HNI 18 Ngõ 66 Dịch Vọng Hậu</t>
  </si>
  <si>
    <t>WIN2ARZ</t>
  </si>
  <si>
    <t>2ARZ - WM+ HNI Thôn Nam, Phụng Thượng</t>
  </si>
  <si>
    <t>2AS0 - WM+ HNI 64 Bạch Đằng</t>
  </si>
  <si>
    <t>2AS8 - WM+ HNI Xuân Lai, Sóc Sơn</t>
  </si>
  <si>
    <t>WIN2ASA</t>
  </si>
  <si>
    <t>2ASA - WM+ HNI Chợ Hương Ngải</t>
  </si>
  <si>
    <t>2ASS - WM+ HNI Thôn 7, Ngọc Tảo</t>
  </si>
  <si>
    <t>WIN2AST</t>
  </si>
  <si>
    <t>2AST - WM+ HNI Thôn 3, Thạch Đà</t>
  </si>
  <si>
    <t>2ASU - WM+ HNI 80 Đa Lộc</t>
  </si>
  <si>
    <t>2ASV - WM+ HNI Ngã 3 Thuống, Thôn 2, Yên B</t>
  </si>
  <si>
    <t>WIN2ASZ</t>
  </si>
  <si>
    <t>2ASZ - WM+ HNI My Hạ, Thanh Mai</t>
  </si>
  <si>
    <t>win2AT2</t>
  </si>
  <si>
    <t>2AT2 - WIN HNI 16-TT11 KĐT Văn Phú</t>
  </si>
  <si>
    <t>win2ATA</t>
  </si>
  <si>
    <t>2ATA - WM+ HNI Mai Trang, Minh Tân</t>
  </si>
  <si>
    <t>WIN2ATC</t>
  </si>
  <si>
    <t>2ATC - WM+ HNI Cốc Thượng, Hoàng Diệu</t>
  </si>
  <si>
    <t>WIN2ATL</t>
  </si>
  <si>
    <t>2ATL - WM+ HNI 202 Đại Nghĩa</t>
  </si>
  <si>
    <t>WIN2ATM</t>
  </si>
  <si>
    <t>2ATM - WM+ HNI 176 Phố Nghệ</t>
  </si>
  <si>
    <t>2ATQ - WM+ HNI Cốc Thôn, Cam Thượng</t>
  </si>
  <si>
    <t>WIN2ATS</t>
  </si>
  <si>
    <t>2ATS - WM+ HNI Phú Hữu 2, Phú Nghĩa</t>
  </si>
  <si>
    <t>WIN2ATU</t>
  </si>
  <si>
    <t>2ATU - WIN HNI P11 Park Hill</t>
  </si>
  <si>
    <t>win2ATV</t>
  </si>
  <si>
    <t>2ATV - WM+ HNI Chợ Cầu, Trung Tiến</t>
  </si>
  <si>
    <t>WIN2ATW</t>
  </si>
  <si>
    <t>2ATW - WM+ HNI TDP 3 Mễ Trì Hạ</t>
  </si>
  <si>
    <t>WIN2ATX</t>
  </si>
  <si>
    <t>2ATX - WM+ HNI Xóm 5, Thôn Hoành</t>
  </si>
  <si>
    <t>win2AU3</t>
  </si>
  <si>
    <t>2AU3 - WM+ HNI Bái Đô, Phú Xuyên</t>
  </si>
  <si>
    <t>WIN2AUC</t>
  </si>
  <si>
    <t>2AUC - WM+ HNI Cẩm Lĩnh, Đông Phượng</t>
  </si>
  <si>
    <t>2AUE - WM+ HNI 72 Đường 2 Bãi Thụy</t>
  </si>
  <si>
    <t>2AUF-WM+ HNI 7 Cầu Am</t>
  </si>
  <si>
    <t>2AUH - WM+ HNI Bái Ngoại, Liệp Nghĩa</t>
  </si>
  <si>
    <t>WIN2AUK</t>
  </si>
  <si>
    <t>2AUK - WM+ HNI Nhân Hiền, Hiền Giang</t>
  </si>
  <si>
    <t>2AUM - WM+ HNI Trung Hà, Thái Hòa</t>
  </si>
  <si>
    <t>WIN2AUS</t>
  </si>
  <si>
    <t>2AUS - WM+ HNI Hạ Hòa, Hưng Đạo</t>
  </si>
  <si>
    <t>WIN2AUY</t>
  </si>
  <si>
    <t>2AUY - WM+ HNI 60 Thu Thuận</t>
  </si>
  <si>
    <t>win2AV1</t>
  </si>
  <si>
    <t>2AV1 - WM+ HNI Vân Côn, Hoài Đức</t>
  </si>
  <si>
    <t>win2AVU</t>
  </si>
  <si>
    <t>2AVU - WM+ HNI Đồi Miễu, xã Nam Phương Tiến</t>
  </si>
  <si>
    <t>win2AW3</t>
  </si>
  <si>
    <t>2AW3 - WIN HNI 74A Quang Trung</t>
  </si>
  <si>
    <t>win2AW4</t>
  </si>
  <si>
    <t>2AW4 - WM+ HNI Phú Châu, Ba Vì</t>
  </si>
  <si>
    <t>win2AWA</t>
  </si>
  <si>
    <t>2AWA - WM+ HNI Trát Cầu, Tiền Phong</t>
  </si>
  <si>
    <t>2AWF - WM+ HNI Đại Đồng Độ Lân, Tuyết Nghĩa</t>
  </si>
  <si>
    <t>win2AWK</t>
  </si>
  <si>
    <t>2AWK - WM+ HNI Ngự Tiền, Thanh Lâm</t>
  </si>
  <si>
    <t>WM+ HNI SA5 Vinhomes Smart City</t>
  </si>
  <si>
    <t>win2AWW</t>
  </si>
  <si>
    <t>2AWW - WM+ HNI Ngô Đạo, Tân Hưng</t>
  </si>
  <si>
    <t>WIN2AWX</t>
  </si>
  <si>
    <t>2AWX - WM+ HNI  Thọ Lão, Tiến Thịnh</t>
  </si>
  <si>
    <t>WIN2AWY</t>
  </si>
  <si>
    <t>2AWY - WM+ HNI 45 Hiệu Chân</t>
  </si>
  <si>
    <t>2AWZ - WM+ HNI Tráng Việt, Mê Linh</t>
  </si>
  <si>
    <t>2AX5 - WM+ HNI U39.2 Masteri West Heights</t>
  </si>
  <si>
    <t>win2AX6</t>
  </si>
  <si>
    <t>2AX6 - WM+ HNI 381 - 383 Kiêu Kỵ</t>
  </si>
  <si>
    <t>WIN2AXC</t>
  </si>
  <si>
    <t>2AXC-WIN HNI HH5 Khai Sơn City</t>
  </si>
  <si>
    <t>WIN2AXK</t>
  </si>
  <si>
    <t>2AXK - WM+ Thôn Đoài, Xuy Xá</t>
  </si>
  <si>
    <t>WM+ HNI Thôn Thượng, Phùng Xá</t>
  </si>
  <si>
    <t>WIN2AXM</t>
  </si>
  <si>
    <t>2AXM - WM+ Ngã 4 An Phú, Mỹ Đức</t>
  </si>
  <si>
    <t>WIN2AXT</t>
  </si>
  <si>
    <t>WM+ HNI Hoàng Kim, Mê Linh</t>
  </si>
  <si>
    <t>WIN2AXX</t>
  </si>
  <si>
    <t>WM+ HNI Bồng Mạc, Liên Mạc</t>
  </si>
  <si>
    <t>win2AY2</t>
  </si>
  <si>
    <t>2AY2 - WM+ HNI Khu 2 Văn Lôi, Mê Linh</t>
  </si>
  <si>
    <t>2AYC - WM+ HNI 40 Hào Nam</t>
  </si>
  <si>
    <t>WM+ HNI P3 Ocean Park</t>
  </si>
  <si>
    <t>2AYV - WM+ HNI Thượng Hồng, Văn Bình</t>
  </si>
  <si>
    <t>2AZ5 - WM+ HNI 93 Đức Giang, Long Biên</t>
  </si>
  <si>
    <t>WM+ HNI 155 Vương Thừa Vũ</t>
  </si>
  <si>
    <t>WM+ HNI Đông Cao, Tráng Việt</t>
  </si>
  <si>
    <t>2AZU - WM+ HNI 22 Chợ Đông Bài</t>
  </si>
  <si>
    <t>WM+ HNI Văn Mỹ, Hoàng Văn Thụ</t>
  </si>
  <si>
    <t>WIN2B07</t>
  </si>
  <si>
    <t>WM+ HNI Yên Thị, Tiến Thịnh</t>
  </si>
  <si>
    <t>WIN2B08</t>
  </si>
  <si>
    <t>WM+ HNI Lực Canh, Xuân Canh</t>
  </si>
  <si>
    <t>WM+ HNI Mạnh Tân, Thụy Lâm</t>
  </si>
  <si>
    <t>WM+ HNI 36A Ngõ 670 Hà Huy Tập</t>
  </si>
  <si>
    <t>WIN2B14</t>
  </si>
  <si>
    <t>WM+ HNI Thôn Đoài, Phú Minh</t>
  </si>
  <si>
    <t>WM+ HNI 200-202 Định Công Thượng</t>
  </si>
  <si>
    <t>2B24 - WM+ HNI GS1 Vinhomes Smart City</t>
  </si>
  <si>
    <t>WIN2B36</t>
  </si>
  <si>
    <t>2B36- WM+ HNI Bảo Tháp, Kim Hoa</t>
  </si>
  <si>
    <t>2B42- WM+ HNI 51 Quang Trung, Kim Lũ</t>
  </si>
  <si>
    <t>WM+ HNI 9 Trần Kim Xuyến</t>
  </si>
  <si>
    <t>2B52 -WM+ HNI Xóm 5, Liệp Mai</t>
  </si>
  <si>
    <t>2B84 - WM+ HNI 39 Bất Bạt</t>
  </si>
  <si>
    <t>WIN2B93</t>
  </si>
  <si>
    <t>2B93 - WM+ HNI Thôn Bặn, Vân Hòa</t>
  </si>
  <si>
    <t>2BA2- WIN HNI B2-HH Roman Plaza</t>
  </si>
  <si>
    <t>WIN2BA8</t>
  </si>
  <si>
    <t>2BA8 - WM+ HNI Cầu Bã, Quảng Oai</t>
  </si>
  <si>
    <t>2BB7- WIN HNI HH4C Linh Đàm</t>
  </si>
  <si>
    <t>WIN3014</t>
  </si>
  <si>
    <t>WIN3015</t>
  </si>
  <si>
    <t>WIN3025</t>
  </si>
  <si>
    <t>WIN3027</t>
  </si>
  <si>
    <t>WIN3030</t>
  </si>
  <si>
    <t>win3038</t>
  </si>
  <si>
    <t>win3072</t>
  </si>
  <si>
    <t>win3088</t>
  </si>
  <si>
    <t>win3089</t>
  </si>
  <si>
    <t>win3104</t>
  </si>
  <si>
    <t>win3123</t>
  </si>
  <si>
    <t>WIN3130</t>
  </si>
  <si>
    <t>win3131</t>
  </si>
  <si>
    <t>win3132</t>
  </si>
  <si>
    <t>WIN3136</t>
  </si>
  <si>
    <t>WIN3138</t>
  </si>
  <si>
    <t>win3142</t>
  </si>
  <si>
    <t>WIN3145</t>
  </si>
  <si>
    <t>WIN3159</t>
  </si>
  <si>
    <t>WIN3168</t>
  </si>
  <si>
    <t>win3178</t>
  </si>
  <si>
    <t>WIN3179</t>
  </si>
  <si>
    <t>WIN3181</t>
  </si>
  <si>
    <t>WIN3183</t>
  </si>
  <si>
    <t>WIN3188</t>
  </si>
  <si>
    <t>WIN3196</t>
  </si>
  <si>
    <t>win3210</t>
  </si>
  <si>
    <t>win3228</t>
  </si>
  <si>
    <t>win3229</t>
  </si>
  <si>
    <t>win3238</t>
  </si>
  <si>
    <t>win3239</t>
  </si>
  <si>
    <t>WIN3245</t>
  </si>
  <si>
    <t>WIN3246</t>
  </si>
  <si>
    <t>WIN3264</t>
  </si>
  <si>
    <t>WIN3266</t>
  </si>
  <si>
    <t>WIN3279</t>
  </si>
  <si>
    <t>win3281</t>
  </si>
  <si>
    <t>win3291</t>
  </si>
  <si>
    <t>WIN3304</t>
  </si>
  <si>
    <t>WIN3322</t>
  </si>
  <si>
    <t>win3323</t>
  </si>
  <si>
    <t>WIN3342</t>
  </si>
  <si>
    <t>win3346</t>
  </si>
  <si>
    <t>win3369</t>
  </si>
  <si>
    <t>WIN3370</t>
  </si>
  <si>
    <t>WIN3404</t>
  </si>
  <si>
    <t>WIN3433</t>
  </si>
  <si>
    <t>win3455</t>
  </si>
  <si>
    <t>win3478</t>
  </si>
  <si>
    <t>win3496</t>
  </si>
  <si>
    <t>WIN3528</t>
  </si>
  <si>
    <t>WIN3529</t>
  </si>
  <si>
    <t>WIN3530</t>
  </si>
  <si>
    <t>WIN3531</t>
  </si>
  <si>
    <t>win3540</t>
  </si>
  <si>
    <t>WIN3541</t>
  </si>
  <si>
    <t>win3552</t>
  </si>
  <si>
    <t>WIN3555</t>
  </si>
  <si>
    <t>WIN3569</t>
  </si>
  <si>
    <t>win3599</t>
  </si>
  <si>
    <t>win3601</t>
  </si>
  <si>
    <t>WIN3608</t>
  </si>
  <si>
    <t>win3609</t>
  </si>
  <si>
    <t>win3623</t>
  </si>
  <si>
    <t>win3639</t>
  </si>
  <si>
    <t>win3649</t>
  </si>
  <si>
    <t>WIN3651</t>
  </si>
  <si>
    <t>win3679</t>
  </si>
  <si>
    <t>WIN3683</t>
  </si>
  <si>
    <t>win3690</t>
  </si>
  <si>
    <t>WIN3692</t>
  </si>
  <si>
    <t>win3700</t>
  </si>
  <si>
    <t>win3714</t>
  </si>
  <si>
    <t>win3716</t>
  </si>
  <si>
    <t>win3722</t>
  </si>
  <si>
    <t>WIN3727</t>
  </si>
  <si>
    <t>win3728</t>
  </si>
  <si>
    <t>win3729</t>
  </si>
  <si>
    <t>win3752</t>
  </si>
  <si>
    <t>WIN3754</t>
  </si>
  <si>
    <t>WIN3755</t>
  </si>
  <si>
    <t>WIN3776</t>
  </si>
  <si>
    <t>win3777</t>
  </si>
  <si>
    <t>WIN3841</t>
  </si>
  <si>
    <t>WIN3851</t>
  </si>
  <si>
    <t>WIN3862</t>
  </si>
  <si>
    <t>WIN3863</t>
  </si>
  <si>
    <t>WIN3877</t>
  </si>
  <si>
    <t>WIN3883</t>
  </si>
  <si>
    <t>win3890</t>
  </si>
  <si>
    <t>WIN3916</t>
  </si>
  <si>
    <t>WIN3951</t>
  </si>
  <si>
    <t>WIN3995</t>
  </si>
  <si>
    <t>win3999</t>
  </si>
  <si>
    <t>win4000</t>
  </si>
  <si>
    <t>WIN4007</t>
  </si>
  <si>
    <t>WIN4023</t>
  </si>
  <si>
    <t>win4024</t>
  </si>
  <si>
    <t>WIN4031</t>
  </si>
  <si>
    <t>WIN4041</t>
  </si>
  <si>
    <t>WIN4053</t>
  </si>
  <si>
    <t>WIN4060</t>
  </si>
  <si>
    <t>win4065</t>
  </si>
  <si>
    <t>WIN4066</t>
  </si>
  <si>
    <t>win4077</t>
  </si>
  <si>
    <t>WIN4101</t>
  </si>
  <si>
    <t>win4109</t>
  </si>
  <si>
    <t>WIN4110</t>
  </si>
  <si>
    <t>WIN4114</t>
  </si>
  <si>
    <t>WIN4122</t>
  </si>
  <si>
    <t>WIN4128</t>
  </si>
  <si>
    <t>win4129</t>
  </si>
  <si>
    <t>WIN4135</t>
  </si>
  <si>
    <t>win4138</t>
  </si>
  <si>
    <t>win4144</t>
  </si>
  <si>
    <t>win4167</t>
  </si>
  <si>
    <t>WIN4168</t>
  </si>
  <si>
    <t>WIN4169</t>
  </si>
  <si>
    <t>win4172</t>
  </si>
  <si>
    <t>win4174</t>
  </si>
  <si>
    <t>win4180</t>
  </si>
  <si>
    <t>WIN4190</t>
  </si>
  <si>
    <t>WIN4191</t>
  </si>
  <si>
    <t>WIN4192</t>
  </si>
  <si>
    <t>win4210</t>
  </si>
  <si>
    <t>win4211</t>
  </si>
  <si>
    <t>win4217</t>
  </si>
  <si>
    <t>win4222</t>
  </si>
  <si>
    <t>WIN4236</t>
  </si>
  <si>
    <t>win4241</t>
  </si>
  <si>
    <t>win4243</t>
  </si>
  <si>
    <t>WIN4249</t>
  </si>
  <si>
    <t>WIN4256</t>
  </si>
  <si>
    <t>WIN4259</t>
  </si>
  <si>
    <t>WIN4262</t>
  </si>
  <si>
    <t>win4275</t>
  </si>
  <si>
    <t>WIN4287</t>
  </si>
  <si>
    <t>WIN4294</t>
  </si>
  <si>
    <t>WIN4302</t>
  </si>
  <si>
    <t>win4307</t>
  </si>
  <si>
    <t>win4326</t>
  </si>
  <si>
    <t>WIN4327</t>
  </si>
  <si>
    <t>WIN4328</t>
  </si>
  <si>
    <t>win4360</t>
  </si>
  <si>
    <t>win4414</t>
  </si>
  <si>
    <t>win4417</t>
  </si>
  <si>
    <t>WIN4418</t>
  </si>
  <si>
    <t>WIN4425</t>
  </si>
  <si>
    <t>win4436</t>
  </si>
  <si>
    <t>win4437</t>
  </si>
  <si>
    <t>WIN4442</t>
  </si>
  <si>
    <t>WIN4444</t>
  </si>
  <si>
    <t>WIN4449</t>
  </si>
  <si>
    <t>WIN4511</t>
  </si>
  <si>
    <t>WIN4515</t>
  </si>
  <si>
    <t>WIN4517</t>
  </si>
  <si>
    <t>win4520</t>
  </si>
  <si>
    <t>win4521</t>
  </si>
  <si>
    <t>WIN4526</t>
  </si>
  <si>
    <t>WIN4531</t>
  </si>
  <si>
    <t>WIN4535</t>
  </si>
  <si>
    <t>WIN4539</t>
  </si>
  <si>
    <t>win4553</t>
  </si>
  <si>
    <t>WIN4554</t>
  </si>
  <si>
    <t>win4583</t>
  </si>
  <si>
    <t>WIN4584</t>
  </si>
  <si>
    <t>WIN4588</t>
  </si>
  <si>
    <t>WIN4589</t>
  </si>
  <si>
    <t>win4603</t>
  </si>
  <si>
    <t>WIN4611</t>
  </si>
  <si>
    <t>WIN4634</t>
  </si>
  <si>
    <t>WIN4639</t>
  </si>
  <si>
    <t>WIN4640</t>
  </si>
  <si>
    <t>win4656</t>
  </si>
  <si>
    <t>WIN4667</t>
  </si>
  <si>
    <t>WIN4671</t>
  </si>
  <si>
    <t>WIN4680</t>
  </si>
  <si>
    <t>WIN4764</t>
  </si>
  <si>
    <t>win4766</t>
  </si>
  <si>
    <t>win4767</t>
  </si>
  <si>
    <t>WIN4776</t>
  </si>
  <si>
    <t>WIN4781</t>
  </si>
  <si>
    <t>WIN4800</t>
  </si>
  <si>
    <t>WIN4826</t>
  </si>
  <si>
    <t>win4832</t>
  </si>
  <si>
    <t>win4863</t>
  </si>
  <si>
    <t>WIN4870</t>
  </si>
  <si>
    <t>WIN4918</t>
  </si>
  <si>
    <t>win4924</t>
  </si>
  <si>
    <t>win4927</t>
  </si>
  <si>
    <t>WIN4959</t>
  </si>
  <si>
    <t>WIN4967</t>
  </si>
  <si>
    <t>WIN4983</t>
  </si>
  <si>
    <t>WIN5008</t>
  </si>
  <si>
    <t>WIN5054</t>
  </si>
  <si>
    <t>WIN5055</t>
  </si>
  <si>
    <t>win5075</t>
  </si>
  <si>
    <t>WIN5090</t>
  </si>
  <si>
    <t>win5101</t>
  </si>
  <si>
    <t>win5161</t>
  </si>
  <si>
    <t>win5162</t>
  </si>
  <si>
    <t>win5176</t>
  </si>
  <si>
    <t>WIN5177</t>
  </si>
  <si>
    <t>WIN5219</t>
  </si>
  <si>
    <t>win5266</t>
  </si>
  <si>
    <t>win5267</t>
  </si>
  <si>
    <t>win5268</t>
  </si>
  <si>
    <t>WIN5284</t>
  </si>
  <si>
    <t>WIN5288</t>
  </si>
  <si>
    <t>win5295</t>
  </si>
  <si>
    <t>WIN5305</t>
  </si>
  <si>
    <t>WIN5313</t>
  </si>
  <si>
    <t>win5323</t>
  </si>
  <si>
    <t>WIN5327</t>
  </si>
  <si>
    <t>win5341</t>
  </si>
  <si>
    <t>WIN5343</t>
  </si>
  <si>
    <t>WIN5347</t>
  </si>
  <si>
    <t>win5351</t>
  </si>
  <si>
    <t>WIN5368</t>
  </si>
  <si>
    <t>WIN5378</t>
  </si>
  <si>
    <t>WIN5385</t>
  </si>
  <si>
    <t>WIN5394</t>
  </si>
  <si>
    <t>WIN5408</t>
  </si>
  <si>
    <t>WIN5415</t>
  </si>
  <si>
    <t>win5422</t>
  </si>
  <si>
    <t>WIN5423</t>
  </si>
  <si>
    <t>win5429</t>
  </si>
  <si>
    <t>WIN5431</t>
  </si>
  <si>
    <t>WIN5453</t>
  </si>
  <si>
    <t>win5454</t>
  </si>
  <si>
    <t>WIN5465</t>
  </si>
  <si>
    <t>win5470</t>
  </si>
  <si>
    <t>WIN5484</t>
  </si>
  <si>
    <t>win5487</t>
  </si>
  <si>
    <t>win5490</t>
  </si>
  <si>
    <t>WIN5495</t>
  </si>
  <si>
    <t>WIN5501</t>
  </si>
  <si>
    <t>WIN5504</t>
  </si>
  <si>
    <t>win5509</t>
  </si>
  <si>
    <t>win5511</t>
  </si>
  <si>
    <t>win5535</t>
  </si>
  <si>
    <t>WIN5542</t>
  </si>
  <si>
    <t>win5546</t>
  </si>
  <si>
    <t>WIN5554</t>
  </si>
  <si>
    <t>WIN5555</t>
  </si>
  <si>
    <t>WIN5567</t>
  </si>
  <si>
    <t>WIN5570</t>
  </si>
  <si>
    <t>WIN5573</t>
  </si>
  <si>
    <t>WIN5578</t>
  </si>
  <si>
    <t>win5579</t>
  </si>
  <si>
    <t>WIN5580</t>
  </si>
  <si>
    <t>WIN5582</t>
  </si>
  <si>
    <t>WIN5585</t>
  </si>
  <si>
    <t>win5586</t>
  </si>
  <si>
    <t>WIN5605</t>
  </si>
  <si>
    <t>WIN5609</t>
  </si>
  <si>
    <t>WIN5614</t>
  </si>
  <si>
    <t>WIN5615</t>
  </si>
  <si>
    <t>WIN5617</t>
  </si>
  <si>
    <t>WIN5618</t>
  </si>
  <si>
    <t>WIN5619</t>
  </si>
  <si>
    <t>WIN5621</t>
  </si>
  <si>
    <t>WIN5629</t>
  </si>
  <si>
    <t>win5634</t>
  </si>
  <si>
    <t>WIN5635</t>
  </si>
  <si>
    <t>WIN5640</t>
  </si>
  <si>
    <t>WIN5644</t>
  </si>
  <si>
    <t>WIN5659</t>
  </si>
  <si>
    <t>win5662</t>
  </si>
  <si>
    <t>WIN5669</t>
  </si>
  <si>
    <t>win5674</t>
  </si>
  <si>
    <t>WIN5681</t>
  </si>
  <si>
    <t>win5686</t>
  </si>
  <si>
    <t>win5690</t>
  </si>
  <si>
    <t>WIN5721</t>
  </si>
  <si>
    <t>win5741</t>
  </si>
  <si>
    <t>WIN5749</t>
  </si>
  <si>
    <t>win5750</t>
  </si>
  <si>
    <t>win5768</t>
  </si>
  <si>
    <t>WIN5772</t>
  </si>
  <si>
    <t>WIN5788</t>
  </si>
  <si>
    <t>win5803</t>
  </si>
  <si>
    <t>win5804</t>
  </si>
  <si>
    <t>WIN5805</t>
  </si>
  <si>
    <t>WIN5812</t>
  </si>
  <si>
    <t>WIN5815</t>
  </si>
  <si>
    <t>win5817</t>
  </si>
  <si>
    <t>WIN5831</t>
  </si>
  <si>
    <t>WIN5832</t>
  </si>
  <si>
    <t>WIN5835</t>
  </si>
  <si>
    <t>WIN5837</t>
  </si>
  <si>
    <t>WIN5855</t>
  </si>
  <si>
    <t>WIN5857</t>
  </si>
  <si>
    <t>WIN5865</t>
  </si>
  <si>
    <t>win5874</t>
  </si>
  <si>
    <t>win5878</t>
  </si>
  <si>
    <t>win5896</t>
  </si>
  <si>
    <t>WIN5906</t>
  </si>
  <si>
    <t>WIN5925</t>
  </si>
  <si>
    <t>WIN5936</t>
  </si>
  <si>
    <t>win5952</t>
  </si>
  <si>
    <t>win5976</t>
  </si>
  <si>
    <t>WIN5987</t>
  </si>
  <si>
    <t>WIN5993</t>
  </si>
  <si>
    <t>win6014</t>
  </si>
  <si>
    <t>WIN6044</t>
  </si>
  <si>
    <t>win6050</t>
  </si>
  <si>
    <t>win6054</t>
  </si>
  <si>
    <t>win6072</t>
  </si>
  <si>
    <t>win6075</t>
  </si>
  <si>
    <t>win6076</t>
  </si>
  <si>
    <t>WIN6081</t>
  </si>
  <si>
    <t>WIN6091</t>
  </si>
  <si>
    <t>win6108</t>
  </si>
  <si>
    <t>WIN6119</t>
  </si>
  <si>
    <t>WIN6128</t>
  </si>
  <si>
    <t>WIN6131</t>
  </si>
  <si>
    <t>win6142</t>
  </si>
  <si>
    <t>WIN6148</t>
  </si>
  <si>
    <t>WIN6152</t>
  </si>
  <si>
    <t>WIN6156</t>
  </si>
  <si>
    <t>win6163</t>
  </si>
  <si>
    <t>WIN6171</t>
  </si>
  <si>
    <t>WIN6174</t>
  </si>
  <si>
    <t>WIN6180</t>
  </si>
  <si>
    <t>WIN6184</t>
  </si>
  <si>
    <t>WIN6204</t>
  </si>
  <si>
    <t>WIN6219</t>
  </si>
  <si>
    <t>WIN6221</t>
  </si>
  <si>
    <t>WIN6226</t>
  </si>
  <si>
    <t>win6236</t>
  </si>
  <si>
    <t>WIN6253</t>
  </si>
  <si>
    <t>WIN6255</t>
  </si>
  <si>
    <t>win6262</t>
  </si>
  <si>
    <t>WIN6289</t>
  </si>
  <si>
    <t>win6293</t>
  </si>
  <si>
    <t>WIN6312</t>
  </si>
  <si>
    <t>win6315</t>
  </si>
  <si>
    <t>win6322</t>
  </si>
  <si>
    <t>win6327</t>
  </si>
  <si>
    <t>win6332</t>
  </si>
  <si>
    <t>win6376</t>
  </si>
  <si>
    <t>WIN6380</t>
  </si>
  <si>
    <t>WIN6400</t>
  </si>
  <si>
    <t>win6402</t>
  </si>
  <si>
    <t>win6405</t>
  </si>
  <si>
    <t>win6423</t>
  </si>
  <si>
    <t>WIN6430</t>
  </si>
  <si>
    <t>Win6435</t>
  </si>
  <si>
    <t>win6440</t>
  </si>
  <si>
    <t>win6441</t>
  </si>
  <si>
    <t>win6444</t>
  </si>
  <si>
    <t>WIN6453</t>
  </si>
  <si>
    <t>WIN6455</t>
  </si>
  <si>
    <t>win6462</t>
  </si>
  <si>
    <t>WIN6465</t>
  </si>
  <si>
    <t>win6466</t>
  </si>
  <si>
    <t>win6476</t>
  </si>
  <si>
    <t>win6481</t>
  </si>
  <si>
    <t>win6482</t>
  </si>
  <si>
    <t>WIN6485</t>
  </si>
  <si>
    <t>win6486</t>
  </si>
  <si>
    <t>win6502</t>
  </si>
  <si>
    <t>WIN6542</t>
  </si>
  <si>
    <t>WIN6543</t>
  </si>
  <si>
    <t>WIN6546</t>
  </si>
  <si>
    <t>win6548</t>
  </si>
  <si>
    <t>win6569</t>
  </si>
  <si>
    <t>win6610</t>
  </si>
  <si>
    <t>win6613</t>
  </si>
  <si>
    <t>WIN6614</t>
  </si>
  <si>
    <t>win6634</t>
  </si>
  <si>
    <t>win6639</t>
  </si>
  <si>
    <t>WIN6646</t>
  </si>
  <si>
    <t>win6663</t>
  </si>
  <si>
    <t>win6664</t>
  </si>
  <si>
    <t>win6668</t>
  </si>
  <si>
    <t>win6676</t>
  </si>
  <si>
    <t>win6677</t>
  </si>
  <si>
    <t>win6683</t>
  </si>
  <si>
    <t>win6684</t>
  </si>
  <si>
    <t>win6689</t>
  </si>
  <si>
    <t>win6697</t>
  </si>
  <si>
    <t>win6713</t>
  </si>
  <si>
    <t>win6722</t>
  </si>
  <si>
    <t>win6728</t>
  </si>
  <si>
    <t>win6738</t>
  </si>
  <si>
    <t>win6739</t>
  </si>
  <si>
    <t>win6743</t>
  </si>
  <si>
    <t>win6754</t>
  </si>
  <si>
    <t>win6760</t>
  </si>
  <si>
    <t>win6768</t>
  </si>
  <si>
    <t>win6770</t>
  </si>
  <si>
    <t>win6774</t>
  </si>
  <si>
    <t>win6776</t>
  </si>
  <si>
    <t>6776 - WM+ HNI H3 Hope Residences</t>
  </si>
  <si>
    <t>win6777</t>
  </si>
  <si>
    <t>win6788</t>
  </si>
  <si>
    <t>win6807</t>
  </si>
  <si>
    <t>win6847</t>
  </si>
  <si>
    <t>win6848</t>
  </si>
  <si>
    <t>win6849</t>
  </si>
  <si>
    <t>6852 - WM+ HNI 23 Ngõ 214 Nguyễn Xiển</t>
  </si>
  <si>
    <t>win6856</t>
  </si>
  <si>
    <t>win6857</t>
  </si>
  <si>
    <t>win6858</t>
  </si>
  <si>
    <t>win6866</t>
  </si>
  <si>
    <t>win6872</t>
  </si>
  <si>
    <t>win6873</t>
  </si>
  <si>
    <t>win6880</t>
  </si>
  <si>
    <t>win6882</t>
  </si>
  <si>
    <t>win6883</t>
  </si>
  <si>
    <t>win6888</t>
  </si>
  <si>
    <t>win6891</t>
  </si>
  <si>
    <t>win6892</t>
  </si>
  <si>
    <t>win6895</t>
  </si>
  <si>
    <t>win6919</t>
  </si>
  <si>
    <t>6923 - WM+ HNI CT5C KĐT Văn Khê</t>
  </si>
  <si>
    <t>WIN6929</t>
  </si>
  <si>
    <t>win6939</t>
  </si>
  <si>
    <t>6967 - WM+ HNI 49C Hàng Bún, Ba Đình</t>
  </si>
  <si>
    <t>win6978</t>
  </si>
  <si>
    <t>WIN6990</t>
  </si>
  <si>
    <t>6990 WM+ HNI T1 - TM3 Hanhomes Blue Star</t>
  </si>
  <si>
    <t>win6991</t>
  </si>
  <si>
    <t>6991 - WM+ HNI Xuân Sơn, Sóc Sơn</t>
  </si>
  <si>
    <t>winF209</t>
  </si>
  <si>
    <t>BBM200</t>
  </si>
  <si>
    <t>Bắp bò muối 200g</t>
  </si>
  <si>
    <t>BBM300</t>
  </si>
  <si>
    <t>Bắp bò muối 300g</t>
  </si>
  <si>
    <t>BBM500</t>
  </si>
  <si>
    <t>Bắp bò muối 500g</t>
  </si>
  <si>
    <t>BV250</t>
  </si>
  <si>
    <t>Bò viên 250g</t>
  </si>
  <si>
    <t>CC300KT</t>
  </si>
  <si>
    <t>Chả cốm 300g - Hàng mẫu tặng</t>
  </si>
  <si>
    <t>CGM200KT</t>
  </si>
  <si>
    <t>Chân giò heo muối 200g - Hàng mẫu tặng</t>
  </si>
  <si>
    <t>CGM300KT</t>
  </si>
  <si>
    <t>Chân giò heo muối 300g - Hàng mẫu tặng</t>
  </si>
  <si>
    <t>CGM500KT</t>
  </si>
  <si>
    <t>Chân giò heo muối 500g - Hàng mẫu tặng</t>
  </si>
  <si>
    <t>CGSC400</t>
  </si>
  <si>
    <t>Chân gà sốt cay 400g</t>
  </si>
  <si>
    <t>CGST150G</t>
  </si>
  <si>
    <t>Chân gà sốt thái 150g</t>
  </si>
  <si>
    <t>CGST500</t>
  </si>
  <si>
    <t>Chân gà sả tắc 500g</t>
  </si>
  <si>
    <t>CGST500G</t>
  </si>
  <si>
    <t>Chân gà sốt thái 500g</t>
  </si>
  <si>
    <t>CGTM150</t>
  </si>
  <si>
    <t>Chân gà thảo mộc 150g</t>
  </si>
  <si>
    <t>CGTT100</t>
  </si>
  <si>
    <t>Chân gà thả thính 100g</t>
  </si>
  <si>
    <t>CGTT150</t>
  </si>
  <si>
    <t>Chân gà thả thính 150g</t>
  </si>
  <si>
    <t>CGTT250</t>
  </si>
  <si>
    <t>Chân gà thả thính 250g</t>
  </si>
  <si>
    <t>CGTT500</t>
  </si>
  <si>
    <t>Chân gà thả thính 500g</t>
  </si>
  <si>
    <t>CGXD150</t>
  </si>
  <si>
    <t>Chân gà xì dầu 150g</t>
  </si>
  <si>
    <t>DGSC500</t>
  </si>
  <si>
    <t>Đùi gà sốt cay 500g</t>
  </si>
  <si>
    <t>G3M</t>
  </si>
  <si>
    <t>Gà 300g mẫu</t>
  </si>
  <si>
    <t>GB45G</t>
  </si>
  <si>
    <t>Giò bì ớt xiêm xanh 45G</t>
  </si>
  <si>
    <t>GHC1000</t>
  </si>
  <si>
    <t>Gà hun cỏ xạ hương 1kg</t>
  </si>
  <si>
    <t>GHK200</t>
  </si>
  <si>
    <t>Gà muối hun khói 200g - Hàng mẫu tặng</t>
  </si>
  <si>
    <t>GL150</t>
  </si>
  <si>
    <t>Giò lụa cây 150g</t>
  </si>
  <si>
    <t>GL250KT</t>
  </si>
  <si>
    <t>Giò lụa 250g</t>
  </si>
  <si>
    <t>GLHC</t>
  </si>
  <si>
    <t>Giò lụa không định lượng</t>
  </si>
  <si>
    <t>GLKM</t>
  </si>
  <si>
    <t>Giò lụa khoanh mẫu</t>
  </si>
  <si>
    <t>GM500KT</t>
  </si>
  <si>
    <t>Gà muối 500g - Hàng mẫu tặng</t>
  </si>
  <si>
    <t>GSG150</t>
  </si>
  <si>
    <t>Giò sụn gà 150g</t>
  </si>
  <si>
    <t>GSG500</t>
  </si>
  <si>
    <t>Giò sụn gà 500g</t>
  </si>
  <si>
    <t>GSGHC</t>
  </si>
  <si>
    <t>Giò sụn gà không định lượng</t>
  </si>
  <si>
    <t>GTNH250</t>
  </si>
  <si>
    <t>Giò tai nấm hương 250g</t>
  </si>
  <si>
    <t>GV250</t>
  </si>
  <si>
    <t>Gà viên 250g</t>
  </si>
  <si>
    <t>GXD200KT</t>
  </si>
  <si>
    <t>Gà hấp xì dầu 200g - Hàng mẫu tặng</t>
  </si>
  <si>
    <t>GXD500KT</t>
  </si>
  <si>
    <t>Gà xì dầu 500g - Hàng mẫu tặng</t>
  </si>
  <si>
    <t>LX500</t>
  </si>
  <si>
    <t>Lạp xưởng tươi 500g</t>
  </si>
  <si>
    <t>MNH200</t>
  </si>
  <si>
    <t>Mọc nấm hương 200g</t>
  </si>
  <si>
    <t>MNH300</t>
  </si>
  <si>
    <t>Mọc Nấm Hương 300g - Hàng mẫu tặng</t>
  </si>
  <si>
    <t>SHK200</t>
  </si>
  <si>
    <t>Sườn hun khói 200g</t>
  </si>
  <si>
    <t>TH200KT</t>
  </si>
  <si>
    <t>Tai heo muối 200g - Hàng mẫu tặng</t>
  </si>
  <si>
    <t>THST500</t>
  </si>
  <si>
    <t>Tai heo sốt thái 500g</t>
  </si>
  <si>
    <t>TNC450</t>
  </si>
  <si>
    <t>Tôm mũ ni nguyên con 450g</t>
  </si>
  <si>
    <t>Gói</t>
  </si>
  <si>
    <t>Hộp</t>
  </si>
  <si>
    <t>Cái</t>
  </si>
  <si>
    <t>Mã nhân viên</t>
  </si>
  <si>
    <t>Tên nhân viên</t>
  </si>
  <si>
    <t>Giới tính</t>
  </si>
  <si>
    <t>Chức danh</t>
  </si>
  <si>
    <t>Tên đơn vị</t>
  </si>
  <si>
    <t>HN001</t>
  </si>
  <si>
    <t>Trần Thị Huệ</t>
  </si>
  <si>
    <t>Nam</t>
  </si>
  <si>
    <t>QL chi nhánh C6 HN</t>
  </si>
  <si>
    <t>Phòng kinh doanh Miền Bắc</t>
  </si>
  <si>
    <t>HN002</t>
  </si>
  <si>
    <t>Trương Công Bách</t>
  </si>
  <si>
    <t>TPKD MB</t>
  </si>
  <si>
    <t>Nguyễn Văn Thạch</t>
  </si>
  <si>
    <t>NVKD</t>
  </si>
  <si>
    <t>Hoàng Thanh Huy</t>
  </si>
  <si>
    <t>HN005</t>
  </si>
  <si>
    <t>Nguyễn Đắc Trường</t>
  </si>
  <si>
    <t>HN006</t>
  </si>
  <si>
    <t>Phan Trọng Cường</t>
  </si>
  <si>
    <t>HN007</t>
  </si>
  <si>
    <t>Đỗ Minh Quang</t>
  </si>
  <si>
    <t>HN008</t>
  </si>
  <si>
    <t>Nguyễn Minh Sơn</t>
  </si>
  <si>
    <t>HN009</t>
  </si>
  <si>
    <t>Vũ Anh Tuấn</t>
  </si>
  <si>
    <t>Z004</t>
  </si>
  <si>
    <t>NGUYỄN ĐẮC TRƯỜNG</t>
  </si>
  <si>
    <t>Phòng kinh doanh C6</t>
  </si>
  <si>
    <t>Z005</t>
  </si>
  <si>
    <t>TRƯƠNG CÔNG BÁCH</t>
  </si>
  <si>
    <t>TPKD C6</t>
  </si>
  <si>
    <t>Z006</t>
  </si>
  <si>
    <t>NGUYỄN VĂN THẠCH</t>
  </si>
  <si>
    <t>Z007</t>
  </si>
  <si>
    <t>HOÀNG THANH HUY</t>
  </si>
  <si>
    <t>Giò Tai Lưỡi Xào 250</t>
  </si>
  <si>
    <t>Tình Trạng</t>
  </si>
  <si>
    <t>Đang Kinh doanh</t>
  </si>
  <si>
    <t>Không kinh doanh</t>
  </si>
  <si>
    <t>Mã khách hàng</t>
  </si>
  <si>
    <t>Tỉnh/TP</t>
  </si>
  <si>
    <t>Quận/Huyện</t>
  </si>
  <si>
    <t>Phường/Xã</t>
  </si>
  <si>
    <t>Nhân viên</t>
  </si>
  <si>
    <t>Nhóm KH, NCC</t>
  </si>
  <si>
    <t>Người liên hệ</t>
  </si>
  <si>
    <t>Mã số thuế</t>
  </si>
  <si>
    <t>Địa chỉ</t>
  </si>
  <si>
    <t>Số ngày được nợ</t>
  </si>
  <si>
    <t>Ngừng theo dõi</t>
  </si>
  <si>
    <t>Chi nhánh</t>
  </si>
  <si>
    <t>Phân loại</t>
  </si>
  <si>
    <t>Nhóm KH</t>
  </si>
  <si>
    <t>acm0019</t>
  </si>
  <si>
    <t>ACM - TOW</t>
  </si>
  <si>
    <t/>
  </si>
  <si>
    <t>Thành phố Hà Nội</t>
  </si>
  <si>
    <t>Quận Hoàn Kiếm</t>
  </si>
  <si>
    <t>MIENBAC; AEON; 10%</t>
  </si>
  <si>
    <t>49 Hai Bà Trưng, Q. Hoàn Kiếm, TP HN</t>
  </si>
  <si>
    <t>CÔNG TY TNHH MTV THƯƠNG MẠI VÀ DỊCH VỤ NGỌC THƠM</t>
  </si>
  <si>
    <t>Miền Bắc</t>
  </si>
  <si>
    <t>ACM</t>
  </si>
  <si>
    <t>ACM-002</t>
  </si>
  <si>
    <t>CHI NHÁNH CÔNG TY TNHH MỘT THÀNH VIÊN HỘI NHẬP PHÁT TRIỂN ĐÔNG HƯNG TẠI TP.HÀ NỘI</t>
  </si>
  <si>
    <t>AEON; MIENBAC</t>
  </si>
  <si>
    <t>0312629241-002</t>
  </si>
  <si>
    <t>Số 49, đường Hai Bà Trưng, Phường Trần Hưng Đạo, Quận Hoàn Kiếm, Thành phố Hà Nội, Việt Nam</t>
  </si>
  <si>
    <t>acm0020</t>
  </si>
  <si>
    <t>ACM - IND</t>
  </si>
  <si>
    <t>Quận Cầu Giấy</t>
  </si>
  <si>
    <t>TTTM Indochina Plaza, Số 241 Xuân Thủy, Q. Cầu Giấy, TP HN</t>
  </si>
  <si>
    <t>acm0021</t>
  </si>
  <si>
    <t>ACM - ECO</t>
  </si>
  <si>
    <t>Hưng Yên</t>
  </si>
  <si>
    <t>MIENBAC;AEON;10%</t>
  </si>
  <si>
    <t>Tầng 1, tháp E, Rừng Cọ, Khu đô thị Ecopark, Xã Xuân Quan, Huyện Văn Giang, Tỉnh Hưng Yên</t>
  </si>
  <si>
    <t>ACM-023</t>
  </si>
  <si>
    <t>CHI NHÁNH CÔNG TY TNHH MỘT THÀNH VIÊN HỘI NHẬP PHÁT TRIỂN ĐÔNG HƯNG TẠI HƯNG YÊN</t>
  </si>
  <si>
    <t>0312629241-023</t>
  </si>
  <si>
    <t>Tầng 1, tháp E, Rừng Cọ, Khu đô thị Ecopark, Xã Xuân Quan, Huyện Văn Giang, Tỉnh Hưng Yên, Việt Nam</t>
  </si>
  <si>
    <t>AEONLONGBIEN</t>
  </si>
  <si>
    <t>CÔNG TY TNHH AEON VIỆT NAM-CHI NHÁNH LONG BIÊN</t>
  </si>
  <si>
    <t>Phường Long Biên</t>
  </si>
  <si>
    <t>MIENBAC; AEON</t>
  </si>
  <si>
    <t>0311241512-004</t>
  </si>
  <si>
    <t>Số 27, Đường Cổ Linh, Phường Long Biên, Thành Phố Hà Nội</t>
  </si>
  <si>
    <t>AEON</t>
  </si>
  <si>
    <t>ARIMI</t>
  </si>
  <si>
    <t>CÔNG TY TNHH Bán Lẻ Arimi</t>
  </si>
  <si>
    <t>MIENBAC</t>
  </si>
  <si>
    <t>0107467894</t>
  </si>
  <si>
    <t>Tầng 2, TTTM Mipec Riverside, Số 2, Phố Long Biên II,Phường Ngọc Lâm, Hà Nội</t>
  </si>
  <si>
    <t>BACHTIN</t>
  </si>
  <si>
    <t>CÔNG TY TNHH  THƯƠNG MẠI DỊCH VỤ BÁCH TÍN</t>
  </si>
  <si>
    <t>LALANOW</t>
  </si>
  <si>
    <t>Quận Tây Hồ</t>
  </si>
  <si>
    <t>0108842298</t>
  </si>
  <si>
    <t>Số 12B ngách 47/3 phố Võng Thị, Phường Bưởi, Quận Tây Hồ, Thành phố Hà Nội, Việt Nam</t>
  </si>
  <si>
    <t>BITEXCO NAM LONG</t>
  </si>
  <si>
    <t>CÔNG TY CỔ PHẦN BITEXCO NAM LONG</t>
  </si>
  <si>
    <t>Thái Bình</t>
  </si>
  <si>
    <t>1000341509</t>
  </si>
  <si>
    <t>Lô A2, Khu Công Nghiệp Nguyễn Đức Cảnh, Phường Trần Hưng Đạo, Thành phố Thái Bình, Thái Bình.</t>
  </si>
  <si>
    <t>BRG</t>
  </si>
  <si>
    <t>CÔNG TY TNHH XUẤT - NHẬP KHẨU VÀ BÁN LẺ HÀNG TIÊU DÙNG HÀ NỘI</t>
  </si>
  <si>
    <t>5%; BRG; MIENBAC</t>
  </si>
  <si>
    <t>0108609950</t>
  </si>
  <si>
    <t>Số 51 phố Lê Đại Hành, Phường Hai Bà Trưng, Thành phố Hà Nội, Việt Nam</t>
  </si>
  <si>
    <t>0108432911</t>
  </si>
  <si>
    <t>Số 142 đường Lê Duẩn, Phường Văn Miếu - Quốc Tử Giám, Thành phố Hà Nội, Việt Nam</t>
  </si>
  <si>
    <t>brg10011</t>
  </si>
  <si>
    <t>Siêu thị intimex 120 Hàng Trống</t>
  </si>
  <si>
    <t>MIENBAC;5%;BRG</t>
  </si>
  <si>
    <t>10011. Siêu thị BRGMart 120 Hàng Trống</t>
  </si>
  <si>
    <t>Số 120 Hàng Trống, phường Hàng Trống, quận Hoàn Kiếm, Hà Nội</t>
  </si>
  <si>
    <t>Số 120 Hàng Trống, phường Hàng Trống, Quận Hoàn Kiếm, Hà Nội</t>
  </si>
  <si>
    <t>brg10021</t>
  </si>
  <si>
    <t>Siêu thị BRGMart Nguyễn Văn Cừ</t>
  </si>
  <si>
    <t>Quận Long Biên</t>
  </si>
  <si>
    <t>10021. Siêu thị BRGMart Nguyễn Văn Cừ</t>
  </si>
  <si>
    <t>Ngõ 390 tòa nhà Berriver, Nguyễn Văn Cừ, phường Bồ Đề, quận Long Biên, thành phố Hà Nội</t>
  </si>
  <si>
    <t>brg10031</t>
  </si>
  <si>
    <t>BRGMART 15-17 Ngọc Khánh, Hà Nội</t>
  </si>
  <si>
    <t>Quận Ba Đình</t>
  </si>
  <si>
    <t>BRG 15-17 Ngọc Khánh, Ba Đình, Hà Nội</t>
  </si>
  <si>
    <t>brg10041</t>
  </si>
  <si>
    <t>Siêu thị intimex Hải Dương</t>
  </si>
  <si>
    <t>Hải Dương</t>
  </si>
  <si>
    <t>BRGMART Hải Dương</t>
  </si>
  <si>
    <t>Số 1 Nguyễn Lương Bằng, P.Phạm Ngũ Lão, Tp.Hải Dương</t>
  </si>
  <si>
    <t>brg10051</t>
  </si>
  <si>
    <t>BRGMART 174 Lạc Long Quân, Tây Hồ</t>
  </si>
  <si>
    <t>BRGMART 174 Lạc Long Quân, P.Bưởi, Q.Tây Hồ, Hà Nội</t>
  </si>
  <si>
    <t>brg10061</t>
  </si>
  <si>
    <t>Siêu thị BRGMart Phố Nối</t>
  </si>
  <si>
    <t>BRGMART Phố Nối, Hưng Yên</t>
  </si>
  <si>
    <t>Khu đô thị Lạc Hồng Phúc - Phường Mỹ Hào - Tỉnh Hưng Yên</t>
  </si>
  <si>
    <t>brg10101</t>
  </si>
  <si>
    <t>Siêu thị intimex Hải Phòng</t>
  </si>
  <si>
    <t>Hải Phòng</t>
  </si>
  <si>
    <t>BRGMART Hải Phòng</t>
  </si>
  <si>
    <t>BRGMART 23 Minh Khai, Hồng Bàng, tp.Hải Phòng</t>
  </si>
  <si>
    <t>brg10141</t>
  </si>
  <si>
    <t>BRG10141 Siêu thị Intimemex Như Quỳnh, Hưng Yên</t>
  </si>
  <si>
    <t>Các cửa hàng thuộc cty TNHH BRG</t>
  </si>
  <si>
    <t>Thị trấn Như Quỳnh, huyện Văn Lâm, tỉnh Hưng Yên</t>
  </si>
  <si>
    <t>brg11011</t>
  </si>
  <si>
    <t>Siêu thị Fujimart 142 Lê Duẩn</t>
  </si>
  <si>
    <t>Quận Đống Đa</t>
  </si>
  <si>
    <t>BRG 142 Lê Duẩn, Đống Đa</t>
  </si>
  <si>
    <t>Siêu thị Fujimart 142 Lê Duẩn, quận Đống Đa, HN</t>
  </si>
  <si>
    <t>brg11021</t>
  </si>
  <si>
    <t>Siêu thị Fujimart 36 Hoàng Cầu</t>
  </si>
  <si>
    <t>Fuji mart 36 Hoàng Cầu, Đống Đa, HN</t>
  </si>
  <si>
    <t>Siêu thị Fujimart 36 Hoàng Cầu, Đống Đa, HN</t>
  </si>
  <si>
    <t>brg11031</t>
  </si>
  <si>
    <t>Siêu thị Fujimart 324 Tây Sơn</t>
  </si>
  <si>
    <t>Siêu thị Fujimart 324 Tây Sơn, Đống Đa, HN</t>
  </si>
  <si>
    <t>brg11041</t>
  </si>
  <si>
    <t>Siêu thị Fujimart Huỳnh Thúc Kháng</t>
  </si>
  <si>
    <t>Tầng 2, Tòa nhà Hateco, số 4A Huỳnh Thúc Kháng, quận Đống Đa, thành phố Hà Nội, Việt Nam</t>
  </si>
  <si>
    <t>brg11051</t>
  </si>
  <si>
    <t>Siêu thị Fujimart Trần Phú - Hà Đông</t>
  </si>
  <si>
    <t>Quận Hà Đông</t>
  </si>
  <si>
    <t>Tòa nhà Mac Plaza, số 10 Trần Phú, quận Hà Đông, thành phố Hà Nội</t>
  </si>
  <si>
    <t>brg11081</t>
  </si>
  <si>
    <t>Siêu thị Fuji Bùi Ngọc Dương</t>
  </si>
  <si>
    <t>Quận Hai Bà Trưng</t>
  </si>
  <si>
    <t>BRGMART 89 Bùi Ngọc Dương, Hai Bà Trưng, Hà Nội</t>
  </si>
  <si>
    <t>BRG 89 Bùi Ngọc Dương, Hai Bà Trưng, Hà Nội</t>
  </si>
  <si>
    <t>brg11091</t>
  </si>
  <si>
    <t>BRG D2 Giảng Võ, Hà Nội</t>
  </si>
  <si>
    <t>BRG D2 Giảng Võ, Ba Đình, Hà Nội</t>
  </si>
  <si>
    <t>brg11101</t>
  </si>
  <si>
    <t>Siêu thị Fuji MD Complex</t>
  </si>
  <si>
    <t>Quận Nam Từ Liêm</t>
  </si>
  <si>
    <t>BRGMART Siêu thị MD Complex</t>
  </si>
  <si>
    <t>Tỏa nhà MD Complex, 2 Hàm Nghi, KĐT Mỹ Đình 1, Nam Từ Liêm, Hà Nội</t>
  </si>
  <si>
    <t>brg11121</t>
  </si>
  <si>
    <t>Siêu thị Fuji The Light</t>
  </si>
  <si>
    <t>Siêu thị Fujimart Tố Hữu</t>
  </si>
  <si>
    <t>Tầng 1 tòa nhà CT2, KĐT Trung Văn, Q. Nam Từ Liêm, Hà Nội</t>
  </si>
  <si>
    <t>brg11161</t>
  </si>
  <si>
    <t>Siêu thị Fujimart 249 Thụy Khê</t>
  </si>
  <si>
    <t>Tòa nhà Lexington, 249 Thụy Khê, P. Thụy Khê, Q. Tây Hồ, Hà Nội</t>
  </si>
  <si>
    <t>brg11171</t>
  </si>
  <si>
    <t>Siêu thị Fujimart 89 Lạc Long Quân</t>
  </si>
  <si>
    <t>Phường Nghĩa Đô</t>
  </si>
  <si>
    <t>11171. Siêu thị Fujimart 181 Lạc Long Quân</t>
  </si>
  <si>
    <t>Tòa nhà Rosary 89 Lạc Long Quân, Nghĩa Đô, Cầu Giấy, Hà Nội</t>
  </si>
  <si>
    <t>brg11181</t>
  </si>
  <si>
    <t>Siêu thị Fujimart Chính Kinh</t>
  </si>
  <si>
    <t>Quận Thanh Xuân</t>
  </si>
  <si>
    <t>Tòa nhà Sapphire, số 4 Chính Kinh, Thượng Đình, Thanh Xuân, Hà NộiTòa nhà Sapphire, số 4 Chính Kinh, Thượng Đình, Thanh Xuân, Hà Nội</t>
  </si>
  <si>
    <t>Tòa nhà Sapphire, số 4 Chính Kinh, Thượng Đình, Thanh Xuân, Hà Nội</t>
  </si>
  <si>
    <t>brg11191</t>
  </si>
  <si>
    <t>Siêu thị FujiMart Lê Văn Lương</t>
  </si>
  <si>
    <t>Tòa nhà Diamond Plaza, 25 Lê Văn Lương, Thanh Xuân, Hà Nội</t>
  </si>
  <si>
    <t>brg11201</t>
  </si>
  <si>
    <t>Siêu thị FujiMart Trung Yên</t>
  </si>
  <si>
    <t>Phường Yên Hoà</t>
  </si>
  <si>
    <t>11201. Siêu thị FujiMart Trung Yên</t>
  </si>
  <si>
    <t>Tòa nhà Trung Yên 1, KĐT Trung Yên, Cầu Giấy, Hà Nội</t>
  </si>
  <si>
    <t>brg11211</t>
  </si>
  <si>
    <t>Siêu thị Fujimart 67 Trần Phú-Ba Đình</t>
  </si>
  <si>
    <t>Siêu thị Fujimart 67 Trần Phú-Ba Đình, HN</t>
  </si>
  <si>
    <t>brg11221</t>
  </si>
  <si>
    <t>Siêu thị FujiMart Tân Mai</t>
  </si>
  <si>
    <t>Quận Hoàng Mai</t>
  </si>
  <si>
    <t>FujiMart 109 Tân Mai, Phường Tân Mai, Quận Hoàng Mai, HN</t>
  </si>
  <si>
    <t>brg11241</t>
  </si>
  <si>
    <t>Siêu thị FujiMart Times City</t>
  </si>
  <si>
    <t>Tòa nhà T9 Times City, số 458 Minh Khai, P. Vĩnh Tuy, Hai Bà Trưng, Hà Nội</t>
  </si>
  <si>
    <t>brg12021</t>
  </si>
  <si>
    <t>BRGMART E7 Bách Khoa, Hà Nội</t>
  </si>
  <si>
    <t>BRGMART E7 Bách Khoa, Hai Bà Trưng, Hà Nội</t>
  </si>
  <si>
    <t>brg12031</t>
  </si>
  <si>
    <t>BRGMART Thanh Xuân, Hà Nội</t>
  </si>
  <si>
    <t>BRGMART C12 Thanh Xuân Bắc, Q.Thanh Xuân, Hà Nội</t>
  </si>
  <si>
    <t>brg12041</t>
  </si>
  <si>
    <t>BRGMART K3 Việt Hưng, Hà Nội</t>
  </si>
  <si>
    <t>BRG K3 Việt Hưng, Quận Long Biên, Hà Nội</t>
  </si>
  <si>
    <t>brg12051</t>
  </si>
  <si>
    <t>BRGMART 13 Thành Công, Hà Nội</t>
  </si>
  <si>
    <t>BRG 13 Thành Công, Ba Đình, Hà Nội</t>
  </si>
  <si>
    <t>brg12061</t>
  </si>
  <si>
    <t>Siêu thị HaproMart Lương Đình Của</t>
  </si>
  <si>
    <t>BRGMART 135 Lương Định Của, Hà Nội</t>
  </si>
  <si>
    <t>BRGMART 135 Lương Định Của, Đống Đa, Hà Nội</t>
  </si>
  <si>
    <t>brg12091</t>
  </si>
  <si>
    <t>Siêu thị HaproMart A4 Vĩnh Phúc, Ba Đình</t>
  </si>
  <si>
    <t>BRGMART Vĩnh Phúc, HN</t>
  </si>
  <si>
    <t>Tầng 1, nhà G3, TT Vĩnh Phúc, P.Vĩnh Phúc, Q.Ba Đình, HN</t>
  </si>
  <si>
    <t>brg12111</t>
  </si>
  <si>
    <t>BRGMART E6 Quỳnh Mai, Hai Bà Trưng, Hà Nội</t>
  </si>
  <si>
    <t>brg12171</t>
  </si>
  <si>
    <t>BRGMART 5 Hàm Tử Quan, Hoàn Kiếm, Hà Nội</t>
  </si>
  <si>
    <t>brg12201</t>
  </si>
  <si>
    <t>CH Hapro 198 Lò Đúc</t>
  </si>
  <si>
    <t>BRGMART 198 Lò Đúc, Hà Nội</t>
  </si>
  <si>
    <t>BRGMART 198 Lò Đúc, Hai Bà Trưng, Hà Nội</t>
  </si>
  <si>
    <t>brg12211</t>
  </si>
  <si>
    <t>CH Hapro 15-17 Đội cấn</t>
  </si>
  <si>
    <t>BRGMART 15-17 Đội Cấn, Hà Nội</t>
  </si>
  <si>
    <t>BRGMART 15-17 Đội Cấn, Ba Đình, Hà Nội</t>
  </si>
  <si>
    <t>brg12221</t>
  </si>
  <si>
    <t>CH Hapro 53D Hàng Bài</t>
  </si>
  <si>
    <t>BRGMART 53D Hàng Bài, Hoàn Kiếm, Hà Nội</t>
  </si>
  <si>
    <t>brg12231</t>
  </si>
  <si>
    <t>Cửa hàng Haprofood N4C Trung Hòa Nhân Chính</t>
  </si>
  <si>
    <t>Tầng 1 toàn N4C Trung Hòa - Nhân Chính, Thanh Xuân, Hà Nội</t>
  </si>
  <si>
    <t>brg12241</t>
  </si>
  <si>
    <t>BRGMART Chợ bưởi, HN</t>
  </si>
  <si>
    <t>BRGMART Chợ bưởi, Ba Đình, Hà Nội ( đối diện 582 Thụy Khuê )</t>
  </si>
  <si>
    <t>brg12251</t>
  </si>
  <si>
    <t>BRGMART 41 Đông tác, Hà Nội</t>
  </si>
  <si>
    <t>BRGMART 41 Đông tác, Đống đa, Hà Nội</t>
  </si>
  <si>
    <t>brg12331</t>
  </si>
  <si>
    <t>CH Hapro 160-162 ngõ Thái Thịnh I</t>
  </si>
  <si>
    <t>BRGMAR 160 ngõ Thái Thịnh 1, Hà Nội</t>
  </si>
  <si>
    <t>BRGMART 160 ngõ Thái Thịnh 1, Đống Đa, Hà Nội</t>
  </si>
  <si>
    <t>brg12341</t>
  </si>
  <si>
    <t>CH Hapro 94 Láng Hạ</t>
  </si>
  <si>
    <t>BRGMART 94 Láng Hạ, Hà Nội</t>
  </si>
  <si>
    <t>BRGMART 94 Láng Hạ, Đống Đa, Hà Nội</t>
  </si>
  <si>
    <t>brg12342</t>
  </si>
  <si>
    <t>Siêu thị BRGMart Moonlight Vân Canh</t>
  </si>
  <si>
    <t>Huyện Hoài Đức</t>
  </si>
  <si>
    <t>Xã An Khánh</t>
  </si>
  <si>
    <t>Tầng 1 Tòa nhà Moonlight 1, Vân Canh, An Khánh, Hoài Đức, HN</t>
  </si>
  <si>
    <t>brg12351</t>
  </si>
  <si>
    <t>CH Hapro 83 Nguyễn An Ninh</t>
  </si>
  <si>
    <t>BRGMART 83 Nguyễn An Ninh, Hà Nội</t>
  </si>
  <si>
    <t>BRGMART 83 Nguyễn An Ninh, Hoàng Mai, Hà Nội</t>
  </si>
  <si>
    <t>brg12401</t>
  </si>
  <si>
    <t>BRGMART 12 Quán Thánh, Hà Nội</t>
  </si>
  <si>
    <t>BRGMART 12 Quán Thánh, Ba Đình, Hà Nội</t>
  </si>
  <si>
    <t>brg12411</t>
  </si>
  <si>
    <t>Cửa hàng HaproFood 63 Cầu Gỗ</t>
  </si>
  <si>
    <t>12411. Cửa hàng HaproFood 63 Cầu Gỗ</t>
  </si>
  <si>
    <t>63 Cầu Gỗ, phường Hàng Bạc, quận Hoàn Kiếm, thành phố Hà Nội</t>
  </si>
  <si>
    <t>brg12431</t>
  </si>
  <si>
    <t>BRGMART 376 Khâm Thiên, Hà Nội</t>
  </si>
  <si>
    <t>BRGMART 376 Khâm Thiên, Đống Đa, Hà Nội</t>
  </si>
  <si>
    <t>brg12441</t>
  </si>
  <si>
    <t>BRG 156 Ngọc Lâm, Hà Nội</t>
  </si>
  <si>
    <t>Phường Ngọc Lâm</t>
  </si>
  <si>
    <t>156 Ngọc Lâm, Long Biên, Hà Nội</t>
  </si>
  <si>
    <t>brg12451</t>
  </si>
  <si>
    <t>BRGMART Chợ Sa, Cổ Loa, Đông Anh, Hà Nội</t>
  </si>
  <si>
    <t>Huyện Đông Anh</t>
  </si>
  <si>
    <t>brg12481</t>
  </si>
  <si>
    <t>Siêu thị BRGMart 63 Hàng trống</t>
  </si>
  <si>
    <t>BRG 63 Hàng Trống, Hoàn Kiếm, Hà Nội</t>
  </si>
  <si>
    <t>brg12491</t>
  </si>
  <si>
    <t>BRGMART Chợ Tó. Uy Nỗ, Đông Anh, Hà Nội</t>
  </si>
  <si>
    <t>brg12511</t>
  </si>
  <si>
    <t>BRGMART 162 Tôn Đức Thắng, Hà Nội</t>
  </si>
  <si>
    <t>BRGMART 162 Tôn Đức Thắng, Đống Đa, Hà Nội</t>
  </si>
  <si>
    <t>brg12521</t>
  </si>
  <si>
    <t>BRGMART 537 Quang Trung, Hà Đông, Hà Nội</t>
  </si>
  <si>
    <t>brg12531</t>
  </si>
  <si>
    <t>BRGMART 166 Nguyễn Thái Học, Hà Nội</t>
  </si>
  <si>
    <t>BRGMART 166 Nguyễn Thái Học, Ba Đình, Hà Nội</t>
  </si>
  <si>
    <t>brg12551</t>
  </si>
  <si>
    <t>BRGMART 105 Lê Duẩn, Hà Nội</t>
  </si>
  <si>
    <t>BRGMART 105 Lê Duẩn, Hoàn Kiếm, Hà Nội</t>
  </si>
  <si>
    <t>brg12561</t>
  </si>
  <si>
    <t>BRG Thôn Cương Ngô</t>
  </si>
  <si>
    <t>Huyện Thanh Trì</t>
  </si>
  <si>
    <t>66/673 đường Cổ Điển, TT Văn Điển, huyện Thanh Trì, HN</t>
  </si>
  <si>
    <t>brg12571</t>
  </si>
  <si>
    <t>Siêu thị BRGMart Mạo Khê</t>
  </si>
  <si>
    <t>Quảng Ninh</t>
  </si>
  <si>
    <t>Thị xã Đông Triều</t>
  </si>
  <si>
    <t>BRGMart Mao Khê</t>
  </si>
  <si>
    <t>Nguyễn Văn Cừ, TT. Mạo Khê, tx. Đông Triều, Quảng Ninh</t>
  </si>
  <si>
    <t>BRG số 1 nguyễn lương Bằng, P.Phạm Ngũ Lão, Tp.Hải Dương</t>
  </si>
  <si>
    <t>brg12661</t>
  </si>
  <si>
    <t>BRG 362 Ngọc Lâm, Hà Nội</t>
  </si>
  <si>
    <t>362 Ngọc Lâm, Long Biên, Hà Nội</t>
  </si>
  <si>
    <t>brg12671</t>
  </si>
  <si>
    <t>CH Haprofood Ecohome 3</t>
  </si>
  <si>
    <t>Quận Bắc Từ Liêm</t>
  </si>
  <si>
    <t>BRGMART Ecohome3, Hà Nội</t>
  </si>
  <si>
    <t>BRGMART Ecohome3, Bắc Từ Liêm, Hà Nội</t>
  </si>
  <si>
    <t>brg12681</t>
  </si>
  <si>
    <t>BRG mart N16 Sài Đồng</t>
  </si>
  <si>
    <t>BRG N16 Sài Đồng, Hà Nội</t>
  </si>
  <si>
    <t>G1, N16-01 Le Grand Jadin, KĐT Sài Đồng, Long Biên, Hà Nội</t>
  </si>
  <si>
    <t>brg12691</t>
  </si>
  <si>
    <t>BRG mart Intracom Đông Anh</t>
  </si>
  <si>
    <t>BRGMart Intracom Vĩnh Ngọc</t>
  </si>
  <si>
    <t>BRGMart Intracom Vĩnh Ngọc, Đông anh, HN</t>
  </si>
  <si>
    <t>brg12701</t>
  </si>
  <si>
    <t>BRGMART MD Complex Hàm Nghi, Hà Nội</t>
  </si>
  <si>
    <t>Tỏa nhà MD Complex, 2 Hàm Nghi, KĐT Mỹ Đình 1, Q.Nam Từ Liêm, Hà Nội</t>
  </si>
  <si>
    <t>brg12711</t>
  </si>
  <si>
    <t>BRG Lộc Ninh Singashine - Thị trấn Chúc Sơn</t>
  </si>
  <si>
    <t>Huyện Chương Mỹ</t>
  </si>
  <si>
    <t>BRG Lộc Ninh Singashine - Thị trấn Chúc Sơn, Chương Mỹ, HN</t>
  </si>
  <si>
    <t>brg12721</t>
  </si>
  <si>
    <t>BRG UDIC Riverside 1 - 122 Vĩnh Tuy, Hai Bà Trưng, HN</t>
  </si>
  <si>
    <t>brg12731</t>
  </si>
  <si>
    <t>CH Haprofood 9-11 Thổ Quan</t>
  </si>
  <si>
    <t>BRGMART 9-11 Thổ Quan, Đống Đa, HN</t>
  </si>
  <si>
    <t>brg12741</t>
  </si>
  <si>
    <t>CH Haprofood 9 Lê Qúy Đôn</t>
  </si>
  <si>
    <t>BRGMART 9 Lê Quý Đôn, Hai Bà Trưng, HN</t>
  </si>
  <si>
    <t>brg12751</t>
  </si>
  <si>
    <t>CH Haprofood 24 Trần Nhật Duật</t>
  </si>
  <si>
    <t>BRG 24 Trần Nhật Duật, Hoàn Kiếm, Hà Nội</t>
  </si>
  <si>
    <t>24 Trần Nhật Duật, Phường Đông Xuân, Q.Hoàn Kiếm, Hà Nội</t>
  </si>
  <si>
    <t>brg12761</t>
  </si>
  <si>
    <t>Siêu thị FujiMart 51 Lê Đại Hành</t>
  </si>
  <si>
    <t>Phường Lê Đại Hành</t>
  </si>
  <si>
    <t>Số 51 Lê Đại Hành, P. Lê Đại Hành, Q. Hai Bà Trưng, HN</t>
  </si>
  <si>
    <t>brg12801</t>
  </si>
  <si>
    <t>Siêu thị BRGMart Đồ Sơn Hải Phòng</t>
  </si>
  <si>
    <t>BRG Khu d.cư số 8, Đường 353, P. Ngọc Xuyên, Q. Đồ Sơn, Hải Phòng</t>
  </si>
  <si>
    <t>brg13011</t>
  </si>
  <si>
    <t>Seikamart Phạm Ngọc Thạch</t>
  </si>
  <si>
    <t>BRG 8 Phạm Ngọc Thạch, Đống Đa, HN</t>
  </si>
  <si>
    <t>BRGMART Số 8 Phạm Ngọc Thạch, Đống Đa, HN</t>
  </si>
  <si>
    <t>brg13031</t>
  </si>
  <si>
    <t>BRG 1 Lý Nam Đế, Hoàn Kiếm, Hà Nội</t>
  </si>
  <si>
    <t>brg13041</t>
  </si>
  <si>
    <t>Seikamart 275 nguyễn Trãi</t>
  </si>
  <si>
    <t>BRGMART 275 Nguyễn Trãi, Hà Nội</t>
  </si>
  <si>
    <t>Tầng 1, tòa A, chung cư Goldland, 275 Nguyễn Trãi, Q.Thanh Xuân, Hà Nội</t>
  </si>
  <si>
    <t>brg13061</t>
  </si>
  <si>
    <t>Seika Dimond Westlake 98 Tô Ngọc Vân</t>
  </si>
  <si>
    <t>BRGMART 98 Tô Ngọc Vân, Hà Nội</t>
  </si>
  <si>
    <t>98 Tô Ngọc Vân, Tây Hồ, HN</t>
  </si>
  <si>
    <t>CANHTOAN</t>
  </si>
  <si>
    <t>TRẦN CẢNH TOÀN</t>
  </si>
  <si>
    <t>ncc giò lụa Khánh Toàn</t>
  </si>
  <si>
    <t>Xã Liên Ninh</t>
  </si>
  <si>
    <t>0105426204</t>
  </si>
  <si>
    <t>Tại nhà, thôn Thọ Am, Xã Liên Ninh, Huyện Thanh Trì, Thành phố Hà Nội, Việt Nam</t>
  </si>
  <si>
    <t>CHIHAU624</t>
  </si>
  <si>
    <t>Hà Nội</t>
  </si>
  <si>
    <t>CHKINHDONG-BACNINH</t>
  </si>
  <si>
    <t>Cửa hàng tiện lợi Kinh Đông</t>
  </si>
  <si>
    <t>Bắc Ninh</t>
  </si>
  <si>
    <t>Lô số 6, Đường Ngô Tất Tố, Phường Ninh Xá, Thành Phố Bắc Ninh, Tỉnh Bắc Ninh</t>
  </si>
  <si>
    <t>CHOHAY</t>
  </si>
  <si>
    <t>HỘ KINH DOANH LÊ THỊ KHÁNH LOAN- CHỢ HAY</t>
  </si>
  <si>
    <t>Quận Hồng Bàng</t>
  </si>
  <si>
    <t>Phường Quán Toan</t>
  </si>
  <si>
    <t>KLGT</t>
  </si>
  <si>
    <t>Thửa đất số 22, Phường Quán Toan, Quận Hồng Bàng, Thành phố Hải Phòng, Việt Nam</t>
  </si>
  <si>
    <t>8112982260-001</t>
  </si>
  <si>
    <t>Circlek; Circlekmienbac; MIENBAC</t>
  </si>
  <si>
    <t>0306182043-010</t>
  </si>
  <si>
    <t>Số 205 Lạc Long Quân, Phường Tây Hồ, Thành phố Hà Nội, Việt Nam</t>
  </si>
  <si>
    <t>0306182043-015</t>
  </si>
  <si>
    <t>Căn nhà số 01, Lô A6, Khu đô thị mới phía đông Hòn Cặp Bè, Tổ 4, Khu phố 4A, Phường Hạ Long, Tỉnh Quảng Ninh, Việt Nam</t>
  </si>
  <si>
    <t>0306182043-019</t>
  </si>
  <si>
    <t>261A đường Trần Nguyên Hãn, Phường An Biên, Thành phố Hải Phòng, Việt Nam</t>
  </si>
  <si>
    <t>Số MRA-095A, Đường nội bộ Khu biệt thự Thủy Nguyên, Xã Phụng Công, Tỉnh Hưng Yên, Việt Nam</t>
  </si>
  <si>
    <t>0306182043-023</t>
  </si>
  <si>
    <t>0306182043-024</t>
  </si>
  <si>
    <t>125 Trần Hưng Đạo, Khu phố 4, Phường Kinh Bắc, Tỉnh Bắc Ninh, Việt Nam</t>
  </si>
  <si>
    <t>Thái Nguyên</t>
  </si>
  <si>
    <t>0306182043-029</t>
  </si>
  <si>
    <t>Số 28 đường Lương Ngọc Quyến, Phường Phan Đình Phùng, Tỉnh Thái Nguyên, Việt Nam</t>
  </si>
  <si>
    <t>CircleK-HL4001</t>
  </si>
  <si>
    <t>CircleK Số 1 lô A6, KĐT Mới phía đông Hòn Cặp Bè, tổ 4, khu 4A</t>
  </si>
  <si>
    <t>Số 1 lô A6, KĐT Mới phía đông Hòn Cặp Bè, Tổ 4, khu 4A, Phường Hồng Hải, Thành phố Hạ Long, Tỉnh Quảng Ninh</t>
  </si>
  <si>
    <t>CircleK-HL4002</t>
  </si>
  <si>
    <t>CircleK Tầng 1, tòa A, khu dịch vụ 7A-8A tòa nhà Lideco Hạ Long</t>
  </si>
  <si>
    <t>Tầng 1, Tòa A, khu dịch vụ 7A-8A tòa nhà Lideco Hạ Long, Phường Trần Hưng Đạo, Thành phố Hạ Long, Tỉnh Quảng Ninh</t>
  </si>
  <si>
    <t>CircleK-HL4005</t>
  </si>
  <si>
    <t>CircleK Số 534 Nguyễn Văn Cừ, Phường Hồng Hải, Thành phố Hạ Long</t>
  </si>
  <si>
    <t>Thành phố Hạ Long</t>
  </si>
  <si>
    <t>Phường Hồng Hải</t>
  </si>
  <si>
    <t>Hồng Nhung</t>
  </si>
  <si>
    <t>Số 534 Nguyễn Văn Cừ, Phường Hồng Hải, Thành phố Hạ Long, Tỉnh Quảng Ninh, Việt Nam</t>
  </si>
  <si>
    <t>CircleK-HL4006</t>
  </si>
  <si>
    <t>CircleK Số 114 đường Hạ Long, Phường Bãi Cháy, Thành phố Hạ Long</t>
  </si>
  <si>
    <t>Phường Bãi Cháy</t>
  </si>
  <si>
    <t>Số 114 đường Hạ Long, Phường Bãi Cháy, Thành phố Hạ Long, Tỉnh Quảng Ninh, Việt Nam</t>
  </si>
  <si>
    <t>CircleK-HL4007</t>
  </si>
  <si>
    <t>CircleK Số 550, Tổ 3, Khu phố 9A, đường Hạ Long, Phường Bãi Cháy, Thành phố Hạ Long</t>
  </si>
  <si>
    <t>Số 550, Tổ 3, Khu phố 9A, đường Hạ Long, Phường Bãi Cháy, Thành phố Hạ Long, Tỉnh Quảng Ninh, Việt Nam</t>
  </si>
  <si>
    <t>CircleK-HN2001</t>
  </si>
  <si>
    <t>CircleK Số 9-1E Khu Đô Thị Trung Yên</t>
  </si>
  <si>
    <t>Số 9-1E Khu đô thị Trung Yên, Phường Trung Hòa, Cầu Giấy, Hà Nội</t>
  </si>
  <si>
    <t>CircleK-HN2003</t>
  </si>
  <si>
    <t>CircleK 186 Thái Thịnh</t>
  </si>
  <si>
    <t>186 Thái Thịnh, Phường Láng Hạ, Đống Đa, Hà Nội</t>
  </si>
  <si>
    <t>CircleK-HN2007</t>
  </si>
  <si>
    <t>CircleK 27 Đinh Tiên Hoàng</t>
  </si>
  <si>
    <t>27 Đinh Tiên Hoàng, Phường Hàng Bạc, Hoàn Kiếm, Hà Nội</t>
  </si>
  <si>
    <t>CircleK-HN2010</t>
  </si>
  <si>
    <t>CircleK 5-4A Khu Đô Thị Mới Trung Yên</t>
  </si>
  <si>
    <t>5-4A Khu đô thị mới Trung Yên, Phường Yên Hòa, Cầu Giấy, Hà Nội</t>
  </si>
  <si>
    <t>CircleK-HN2012</t>
  </si>
  <si>
    <t>CircleK 16B Hàng Than</t>
  </si>
  <si>
    <t>16B Hàng Than, Phường Trung Trực, Ba Đình, Hà Nội</t>
  </si>
  <si>
    <t>CircleK-HN2013</t>
  </si>
  <si>
    <t>CircleK 38 Đào Duy Từ</t>
  </si>
  <si>
    <t>38 Đào Duy Từ, Phường Hàng Buồm, Hoàn Kiếm, Hà Nội</t>
  </si>
  <si>
    <t>CircleK-HN2014</t>
  </si>
  <si>
    <t>CircleK 73 Chùa Láng</t>
  </si>
  <si>
    <t>73 Chùa Láng, Phường Láng Thượng, Đống Đa, Hà Nội</t>
  </si>
  <si>
    <t>CircleK-HN2015</t>
  </si>
  <si>
    <t>CircleK 14 Hồ Tùng Mậu</t>
  </si>
  <si>
    <t>14 Hồ Tùng Mậu, Phường Mai Dịch, Cầu Giấy, Hà Nội</t>
  </si>
  <si>
    <t>CircleK-HN2020</t>
  </si>
  <si>
    <t>CircleK 187 Nguyễn Ngọc Vũ</t>
  </si>
  <si>
    <t>187 Nguyễn Ngọc Vũ, Phường Trung Hòa, Cầu Giấy, Hà Nội</t>
  </si>
  <si>
    <t>CircleK-HN2021</t>
  </si>
  <si>
    <t>CircleK 177 Xuân Thủy</t>
  </si>
  <si>
    <t>177 Xuân Thủy, Phường Dịch Vọng Hậu, Cầu Giấy, Hà Nội</t>
  </si>
  <si>
    <t>CircleK-HN2024</t>
  </si>
  <si>
    <t>CircleK P101B+102B Nhà A8 Khương Thượng</t>
  </si>
  <si>
    <t>P101B+102B nhà A8 Khương Thượng, Phường Khương Thượng, Đống Đa, Hà Nội</t>
  </si>
  <si>
    <t>CircleK-HN2025</t>
  </si>
  <si>
    <t>CircleK 74-76 Nguyễn Khang</t>
  </si>
  <si>
    <t>74-76 Nguyễn Khang, Phường Yên Hòa, Cầu Giấy, Hà Nội</t>
  </si>
  <si>
    <t>CircleK-HN2026</t>
  </si>
  <si>
    <t>CircleK 13-C12 Tập Thể Đại Học Ngoại Ngữ</t>
  </si>
  <si>
    <t>13-C12 tập thể Đại Học Ngoại Ngữ, Phường Dịch Vọng Hậu, Cầu Giấy, Hà Nội</t>
  </si>
  <si>
    <t>CircleK-HN2029</t>
  </si>
  <si>
    <t>CircleK 46 Lê Trọng Tấn</t>
  </si>
  <si>
    <t>46 Lê Trọng Tấn, Phường Khương Mai, Thanh Xuân, Hà Nội</t>
  </si>
  <si>
    <t>CircleK-HN2032</t>
  </si>
  <si>
    <t>CircleK 05 Nguyễn Quý Đức</t>
  </si>
  <si>
    <t>05 Nguyễn Quý Đức, Phường Thanh Xuân Bắc, Thanh Xuân, Hà Nội</t>
  </si>
  <si>
    <t>CircleK-HN2034</t>
  </si>
  <si>
    <t>CircleK Ô D22, Nơ 12 Khu Đô Thị Mới Định Công</t>
  </si>
  <si>
    <t>Ô D22, Nơ 12 Khu đô thị mới Định Công, phường Định Công, Hoàng Mai, Hà Nội</t>
  </si>
  <si>
    <t>CircleK-HN2036</t>
  </si>
  <si>
    <t>CircleK 105 Chùa Láng</t>
  </si>
  <si>
    <t>105 Chùa Láng, Phường Láng Thượng, Đống Đa, Hà Nội</t>
  </si>
  <si>
    <t>CircleK-HN2037</t>
  </si>
  <si>
    <t>CircleK Tầng Trệt, Somerset Hoa Binh, 106 Hoàng Quốc Việt</t>
  </si>
  <si>
    <t>Tầng trệt, Somerset Hoa Binh, 106 Hoàng Quốc Việt, Phường Nghĩa Đô, Cầu Giấy, Hà Nội</t>
  </si>
  <si>
    <t>CircleK-HN2040</t>
  </si>
  <si>
    <t>CircleK 139 H Chiến Thắng</t>
  </si>
  <si>
    <t>139 H Chiến Thắng, Xã Xuân Triều, Thanh Trì, Hà Nội</t>
  </si>
  <si>
    <t>CircleK-HN2041</t>
  </si>
  <si>
    <t>CircleK Số 01, Nhà C2, Khu Tập Thể Quân Đội Nam Đồng</t>
  </si>
  <si>
    <t>Số 01, nhà C2, khu tập thể quân đội Nam Đồng, Phường Nam Đồng, Đống Đa, Hà Nội</t>
  </si>
  <si>
    <t>CircleK-HN2042</t>
  </si>
  <si>
    <t>CircleK Số 4 Dãy L - Tt Văn Hóa Nghệ Thuật, Tổ 25</t>
  </si>
  <si>
    <t>Số 4 dãy L - TT Văn Hóa Nghệ thuật, tổ 25, Phường Mai Dịch, Cầu Giấy, Hà Nội</t>
  </si>
  <si>
    <t>CircleK-HN2045</t>
  </si>
  <si>
    <t>CircleK Tầng G1 - Rice City Linh Đàm - Ct5, Kđt Mới Tây Nam Hồ Linh Đàm</t>
  </si>
  <si>
    <t>Tầng G1 - Rice City Linh Đàm - CT5, KĐT mới Tây nam hồ Linh Đàm, Phường Hoàng Liệt, Hoàng Mai, Hà Nội</t>
  </si>
  <si>
    <t>CircleK-HN2047</t>
  </si>
  <si>
    <t>CircleK 2 Hoàng Ngân</t>
  </si>
  <si>
    <t>2 Hoàng Ngân, Phường Trung Hòa, Cầu Giấy, Hà Nội</t>
  </si>
  <si>
    <t>CircleK-HN2048</t>
  </si>
  <si>
    <t>CircleK N1H1, Số 1 Đường Nguyễn Hoàng</t>
  </si>
  <si>
    <t>N1H1, Số 1 đường Nguyễn Hoàng, Phường Mỹ Đình, Nam Từ Liêm, Hà Nội</t>
  </si>
  <si>
    <t>CircleK-HN2049</t>
  </si>
  <si>
    <t>CircleK 36 Phố Tràng Tiền</t>
  </si>
  <si>
    <t>36 phố Tràng Tiền, Phường Tràng Tiền, Hoàn Kiếm, Hà Nội</t>
  </si>
  <si>
    <t>CircleK-HN2052</t>
  </si>
  <si>
    <t>CircleK 288 Đường Giải Phóng</t>
  </si>
  <si>
    <t>288 đường Giải Phóng, Phường Phương Liệt, Thanh Xuân, Hà Nội</t>
  </si>
  <si>
    <t>CircleK-HN2053</t>
  </si>
  <si>
    <t>CircleK 197+198 Tổ 6 Vũ Trọng Phụng</t>
  </si>
  <si>
    <t>197+198 tổ 6 Vũ Trọng Phụng, Phường Thanh Xuân Trung, Thanh Xuân, Hà Nội</t>
  </si>
  <si>
    <t>CircleK-HN2054</t>
  </si>
  <si>
    <t>CircleK 292 Hoàng Văn Thái</t>
  </si>
  <si>
    <t>292 Hoàng Văn Thái, Phường Khương Trung, Thanh Xuân, Hà Nội</t>
  </si>
  <si>
    <t>CircleK-HN2056</t>
  </si>
  <si>
    <t>CircleK 83 Hàng Điếu</t>
  </si>
  <si>
    <t>83 Hàng Điếu, Phường Cửa Đông, Hoàn Kiếm, Hà Nội</t>
  </si>
  <si>
    <t>CircleK-HN2057</t>
  </si>
  <si>
    <t>CircleK Căn Hộ C1-A Khu Nhà Ở Số 6 Đội Nhân</t>
  </si>
  <si>
    <t>Căn hộ C1-A khu nhà ở Số 6 Đội Nhân, Phường Vĩnh Phúc, Ba Đình, Hà Nội</t>
  </si>
  <si>
    <t>CircleK-HN2059</t>
  </si>
  <si>
    <t>CircleK 97 Văn Cao</t>
  </si>
  <si>
    <t>97 Văn Cao, Phường Liễu Giai, Ba Đình, Hà Nội</t>
  </si>
  <si>
    <t>CircleK-HN2063</t>
  </si>
  <si>
    <t>CircleK 03 Phạm Tuấn Tài, Tổ 7</t>
  </si>
  <si>
    <t>03 Phạm Tuấn Tài, tổ 7, Phường Dịch Vọng Hậu, Cầu Giấy, Hà Nội</t>
  </si>
  <si>
    <t>CircleK-HN2064</t>
  </si>
  <si>
    <t>CircleK 28 Nguyễn Phong Sắc, Tổ 9</t>
  </si>
  <si>
    <t>28 Nguyễn Phong Sắc, tổ 9, Phường Dịch Vọng, Cầu Giấy, Hà Nội</t>
  </si>
  <si>
    <t>CircleK-HN2065</t>
  </si>
  <si>
    <t>CircleK N03-T2 Khu Đoàn Ngoại Giao</t>
  </si>
  <si>
    <t>N03-T2 khu đoàn Ngoại Giao, Khu Ngoại Giao Đoàn, Bắc Từ Liêm, Hà Nội</t>
  </si>
  <si>
    <t>CircleK-HN2068</t>
  </si>
  <si>
    <t>CircleK 155 Lê Văn Hiến</t>
  </si>
  <si>
    <t>155 Lê Văn Hiến, Phường Đức Thắng, Bắc Từ Liêm, Hà Nội</t>
  </si>
  <si>
    <t>CircleK-HN2070</t>
  </si>
  <si>
    <t>CircleK Tầng 1, Ct3D Cổ Nhuế, Dự Án Chung Cư Cổ Nhuế</t>
  </si>
  <si>
    <t>Tầng 1, CT3D Cổ Nhuế, dự án chung cư Cổ Nhuế, Phường Cổ Nhuế, Bắc Từ Liêm, Hà Nội</t>
  </si>
  <si>
    <t>CircleK-HN2074</t>
  </si>
  <si>
    <t>CircleK 126 Nam Cao</t>
  </si>
  <si>
    <t>126 Nam Cao, Phường Giảng Võ, Ba Đình, Hà Nội</t>
  </si>
  <si>
    <t>CircleK-HN2075</t>
  </si>
  <si>
    <t>CircleK Số 1 Ngõ 37 Lê Thanh Nghị</t>
  </si>
  <si>
    <t>Số 1 ngõ 37 Lê Thanh Nghị, Phường Bách Khoa, Hai Bà Trưng, Hà Nội</t>
  </si>
  <si>
    <t>CircleK-HN2077</t>
  </si>
  <si>
    <t>CircleK 162 Mai Dịch</t>
  </si>
  <si>
    <t>162 Mai Dịch, Phường Mai Dịch, Cầu Giấy, Hà Nội</t>
  </si>
  <si>
    <t>CircleK-HN2078</t>
  </si>
  <si>
    <t>CircleK Số 7 Ngõ 34 Phố Mai Anh Tuấn</t>
  </si>
  <si>
    <t>Số 7 ngõ 34 phố Mai Anh Tuấn, Phường Ô Chợ Dừa, Đống Đa, Hà Nội</t>
  </si>
  <si>
    <t>CircleK-HN2079</t>
  </si>
  <si>
    <t>CircleK 12 Ngô Thì Nhậm</t>
  </si>
  <si>
    <t>12 Ngô Thì Nhậm, Phường Hà Cầu, Hà Đông, Hà Nội</t>
  </si>
  <si>
    <t>CircleK-HN2082</t>
  </si>
  <si>
    <t>CircleK Ct3-Ct4, The Pride, Khu Đô Thị Mới An Hưng,</t>
  </si>
  <si>
    <t>CT3-CT4, The Pride, khu đô thị mới An Hưng,, Phường La Khê, Hà Đông, Hà Nội</t>
  </si>
  <si>
    <t>CircleK-HN2083</t>
  </si>
  <si>
    <t>CircleK 51-Lk6A-C17 Đô Thị Mỗ Lao</t>
  </si>
  <si>
    <t>51-LK6A-C17 Đô thị Mỗ Lao, Phường Mỗ Lao, Hà Đông, Hà Nội</t>
  </si>
  <si>
    <t>CircleK-HN2085</t>
  </si>
  <si>
    <t>CircleK 135 Tô Hiệu</t>
  </si>
  <si>
    <t>135 Tô Hiệu, Phường Hà Cầu, Hà Đông, Hà Nội</t>
  </si>
  <si>
    <t>CircleK-HN2086</t>
  </si>
  <si>
    <t>CircleK 9 Hương Viên</t>
  </si>
  <si>
    <t>9 Hương Viên, Phường Đồng Nhân, Hai Bà Trưng, Hà Nội</t>
  </si>
  <si>
    <t>CircleK-HN2087</t>
  </si>
  <si>
    <t>CircleK Ch17, Tầng 1 Và Tầng 2, C-36 Tầng, Ô Đất Ct2, Kđt Mới Kim Văn - Kim Lũ</t>
  </si>
  <si>
    <t>CH17, tầng 1 và tầng 2, C-36 tầng, ô đất CT2, KĐT mới Kim Văn - Kim Lũ, Phường Đại Kim, Hoàng Mai, Hà Nội</t>
  </si>
  <si>
    <t>CircleK-HN2088</t>
  </si>
  <si>
    <t>CircleK 80 Khu Ao Sen</t>
  </si>
  <si>
    <t>80 khu Ao Sen, Phường Mỗ Lao, Hà Đông, Hà Nội</t>
  </si>
  <si>
    <t>CircleK-HN2089</t>
  </si>
  <si>
    <t>CircleK Thửa Đất Số 22, Lô 6 Khu 4.1Cc, Tuyến Láng Hạ-Thanh Xuân</t>
  </si>
  <si>
    <t>Thửa đất Số 22, lô 6 khu 4.1CC, tuyến Láng Hạ-Thanh Xuân, Phường Láng Hạ, Thanh Xuân, Hà Nội</t>
  </si>
  <si>
    <t>CircleK-HN2090</t>
  </si>
  <si>
    <t>CircleK Số 1 Đường Tây Hồ</t>
  </si>
  <si>
    <t>Số 1 đường Tây Hồ, Phường Quảng An, Tây Hồ, Hà Nội</t>
  </si>
  <si>
    <t>CircleK-HN2091</t>
  </si>
  <si>
    <t>CircleK 17 Liễu Giai</t>
  </si>
  <si>
    <t>17 Liễu Giai, Phường Cống Vị, Ba Đình, Hà Nội</t>
  </si>
  <si>
    <t>CircleK-HN2092</t>
  </si>
  <si>
    <t>CircleK 07 Đường Thanh Niên</t>
  </si>
  <si>
    <t>07 đường Thanh Niên, Phường Trúc Bạch, Ba Đình, Hà Nội</t>
  </si>
  <si>
    <t>CircleK-HN2093</t>
  </si>
  <si>
    <t>CircleK 49 Hàng Chuối</t>
  </si>
  <si>
    <t>49 Hàng Chuối, , Hai Trưng, Hà Nội</t>
  </si>
  <si>
    <t>CircleK-HN2094</t>
  </si>
  <si>
    <t>CircleK 113 Trần Đại Nghĩa</t>
  </si>
  <si>
    <t>113 Trần Đại Nghĩa, , Hai Trưng, Hà Nội</t>
  </si>
  <si>
    <t>CircleK-HN2095</t>
  </si>
  <si>
    <t>CircleK Lô 28 Khu Nhà Ở Thấp Tầng Tt4, Khu Đô Thị Mỹ Đình - Mễ Trì</t>
  </si>
  <si>
    <t>Lô 28 Khu nhà ở thấp tầng TT4, khu đô thị Mỹ Đình - Mễ Trì, Phường Mỹ Đình, Nam Từ Liêm, Hà Nội</t>
  </si>
  <si>
    <t>CircleK-HN2098</t>
  </si>
  <si>
    <t>CircleK 3 Xuân Diệu</t>
  </si>
  <si>
    <t>3 Xuân Diệu, Tây Hồ, Hà Nội</t>
  </si>
  <si>
    <t>CircleK-HN2099</t>
  </si>
  <si>
    <t>CircleK 174 Đường Phú Diễn</t>
  </si>
  <si>
    <t>174 đường Phú Diễn, , Bắc Liêm, Hà Nội</t>
  </si>
  <si>
    <t>CircleK-HN2101</t>
  </si>
  <si>
    <t>CircleK 70 Ngụy Như Kon Tum</t>
  </si>
  <si>
    <t>70 Ngụy Như Kon Tum, Phường Nhân Chính, Thanh Xuân, Hà Nội</t>
  </si>
  <si>
    <t>CircleK-HN2102</t>
  </si>
  <si>
    <t>CircleK 420 Đê La Thành</t>
  </si>
  <si>
    <t>420 Đê La Thành, Phường Ô Chợ Dừa, Đống Đa, Hà Nội</t>
  </si>
  <si>
    <t>CircleK-HN2104</t>
  </si>
  <si>
    <t>CircleK 171 Lương Thế Vinh</t>
  </si>
  <si>
    <t>171 Lương Thế Vinh, Phường Trung Văn, Nam Từ Liêm, Hà Nội</t>
  </si>
  <si>
    <t>CircleK-HN2106</t>
  </si>
  <si>
    <t>CircleK 79 Hà Trung</t>
  </si>
  <si>
    <t>79 Hà Trung, Phường Hàng Bông, Hoàn Kiếm, Hà Nội</t>
  </si>
  <si>
    <t>CircleK-HN2107</t>
  </si>
  <si>
    <t>CircleK Khu Nhà Ở Cấp 4 Số 395 Lạc Long Quân</t>
  </si>
  <si>
    <t>Khu nhà ở cấp 4 Số 395 Lạc Long Quân, Phường Nghĩa Đô, Cầu Giấy, Hà Nội</t>
  </si>
  <si>
    <t>CircleK-HN2108</t>
  </si>
  <si>
    <t>CircleK Tầng 1 Và 2, Tòa Nhà Sannam,78 Phố Duy Tân</t>
  </si>
  <si>
    <t>Tầng 1 và 2, tòa nhà SanNam,78 phố Duy Tân, Phường Dịch Vọng Hậu, Cầu Giấy, Hà Nội</t>
  </si>
  <si>
    <t>CircleK-HN2109</t>
  </si>
  <si>
    <t>CircleK Tầng 1, Khách Sạn Hồng Hà, Số 204 Phố Trần Quang Khải</t>
  </si>
  <si>
    <t>Tầng 1, khách sạn Hồng Hà, Số 204 phố Trần Quang Khải, Phường Tràng Tiền, Hoàn Kiếm, Hà Nội</t>
  </si>
  <si>
    <t>CircleK-HN2110</t>
  </si>
  <si>
    <t>CircleK 31 Trần Quốc Hoàn</t>
  </si>
  <si>
    <t>31 Trần Quốc Hoàn, Phường Dịch Vọng, Cầu Giấy, Hà Nội</t>
  </si>
  <si>
    <t>CircleK-HN2111</t>
  </si>
  <si>
    <t>CircleK Tầng 1, Tòa Nhà Ats, 252 Hoàng Quốc Việt</t>
  </si>
  <si>
    <t>Tầng 1, tòa nhà ATS, 252 Hoàng Quốc Việt, Phường Cổ Nhuế, Bắc Từ Liêm, Hà Nội</t>
  </si>
  <si>
    <t>CircleK-HN2112</t>
  </si>
  <si>
    <t>CircleK 33 Chùa Láng</t>
  </si>
  <si>
    <t>33 Chùa Láng, Phường Láng Thượng, Đống Đa, Hà Nội</t>
  </si>
  <si>
    <t>CircleK-HN2113</t>
  </si>
  <si>
    <t>CircleK Tầng 1 Và Tầng 2, Số 442 Đội Cấn</t>
  </si>
  <si>
    <t>Tầng 1 và tầng 2, Số 442 Đội Cấn, Phường Cống Vị, Ba Đình, Hà Nội</t>
  </si>
  <si>
    <t>CircleK-HN2114</t>
  </si>
  <si>
    <t>CircleK 7 Nguyễn Thị Định</t>
  </si>
  <si>
    <t>7 Nguyễn Thị Định, Phường Trung Hòa, Cầu Giấy, Hà Nội</t>
  </si>
  <si>
    <t>CircleK-HN2116</t>
  </si>
  <si>
    <t>CircleK 62 Phố Trần Hưng Đạo</t>
  </si>
  <si>
    <t>62 phố Trần Hưng Đạo, Phường Trần Hưng Đạo, Hoàn Kiếm, Hà Nội</t>
  </si>
  <si>
    <t>CircleK-HN2117</t>
  </si>
  <si>
    <t>CircleK Số 8 Ngõ 91 Nguyễn Chí Thanh</t>
  </si>
  <si>
    <t>Số 8 ngõ 91 Nguyễn Chí Thanh, Phường Láng Hạ, Đống Đa, Hà Nội</t>
  </si>
  <si>
    <t>CircleK-HN2118</t>
  </si>
  <si>
    <t>CircleK 370 Nguyễn Trãi</t>
  </si>
  <si>
    <t>370 Nguyễn Trãi, Phường Thanh Xuân Trung, Thanh Xuân, Hà Nội</t>
  </si>
  <si>
    <t>CircleK-HN2119</t>
  </si>
  <si>
    <t>CircleK 628 Hoàng Hoa Thám</t>
  </si>
  <si>
    <t>628 Hoàng Hoa Thám, Phường Bưởi, Tây Hồ, Hà Nội</t>
  </si>
  <si>
    <t>CircleK-HN2121</t>
  </si>
  <si>
    <t>CircleK 45 Hào Nam</t>
  </si>
  <si>
    <t>45 Hào Nam, Phường Ô Chợ Dừa, Đống Đa, Hà Nội</t>
  </si>
  <si>
    <t>CircleK-HN2122</t>
  </si>
  <si>
    <t>CircleK 18 Nguyễn Khánh Toàn</t>
  </si>
  <si>
    <t>18 Nguyễn Khánh Toàn, Phường Quan Hoa, Cầu Giấy, Hà Nội</t>
  </si>
  <si>
    <t>CircleK-HN2126</t>
  </si>
  <si>
    <t>CircleK Tầng 1, Số 01 Lê Văn Thiêm</t>
  </si>
  <si>
    <t>Tầng 1, Số 01 Lê Văn Thiêm, Phường Nhân Chính, Thanh Xuân, Hà Nội</t>
  </si>
  <si>
    <t>CircleK-HN2127</t>
  </si>
  <si>
    <t>CircleK 74-76 Đồng Xuân</t>
  </si>
  <si>
    <t>74-76 Đồng Xuân, Phường Đồng Xuân, Hoàn Kiếm, Hà Nội</t>
  </si>
  <si>
    <t>CircleK-HN2128</t>
  </si>
  <si>
    <t>CircleK Số 14 Ngõ 106 Hoàng Quốc Việt</t>
  </si>
  <si>
    <t>Số 14 ngõ 106 Hoàng Quốc Việt, Phường Nghĩa Đô, Cầu Giấy, Hà Nội</t>
  </si>
  <si>
    <t>CircleK-HN2129</t>
  </si>
  <si>
    <t>CircleK 17 Tô Ngọc Vân</t>
  </si>
  <si>
    <t>17 Tô Ngọc Vân, Phường Quảng An, Tây Hồ, Hà Nội</t>
  </si>
  <si>
    <t>CircleK-HN2131</t>
  </si>
  <si>
    <t>CircleK Tầng 1, Số 125 Hoàng Ngân</t>
  </si>
  <si>
    <t>Tầng 1, Số 125 Hoàng Ngân, Phường Trung Hòa, Cầu Giấy, Hà Nội</t>
  </si>
  <si>
    <t>CircleK-HN2133</t>
  </si>
  <si>
    <t>CircleK 91 Khâm Thiên</t>
  </si>
  <si>
    <t>91 Khâm Thiên, Phường Nam Đồng, Đống Đa, Hà Nội</t>
  </si>
  <si>
    <t>CircleK-HN2134</t>
  </si>
  <si>
    <t>CircleK 73 Đường Xuân La</t>
  </si>
  <si>
    <t>73 đường Xuân La, Phường Xuân La, Tây Hồ, Hà Nội</t>
  </si>
  <si>
    <t>CircleK-HN2135</t>
  </si>
  <si>
    <t>CircleK 232A Lạc Trung, Tổ 30</t>
  </si>
  <si>
    <t>232A Lạc Trung, tổ 30, Phường Vĩnh Tuy, Hai Bà Trưng, Hà Nội</t>
  </si>
  <si>
    <t>CircleK-HN2136</t>
  </si>
  <si>
    <t>CircleK 138 Phố Đội Cấn</t>
  </si>
  <si>
    <t>138 phố Đội Cấn, Phường Đội Cấn, Ba Đình, Hà Nội</t>
  </si>
  <si>
    <t>CircleK-HN2138</t>
  </si>
  <si>
    <t>CircleK Tầng 1 Và Tầng 2 Số 85 Hàng Mã</t>
  </si>
  <si>
    <t>Tầng 1 và tầng 2 Số 85 Hàng Mã, Phường Hàng Mã, Hoàn Kiếm, Hà Nội</t>
  </si>
  <si>
    <t>CircleK-HN2139</t>
  </si>
  <si>
    <t>CircleK 218 Nguyễn Huy Tưởng, Tổ 19</t>
  </si>
  <si>
    <t>218 Nguyễn Huy Tưởng, tổ 19, Phường Thanh Xuân Trung, Thanh Xuân, Hà Nội</t>
  </si>
  <si>
    <t>CircleK-HN2141</t>
  </si>
  <si>
    <t>CircleK 125 Phố Lò Đúc</t>
  </si>
  <si>
    <t>125 phố Lò Đúc, Phường Đống Mác, Hai Bà Trưng, Hà Nội</t>
  </si>
  <si>
    <t>CircleK-HN2142</t>
  </si>
  <si>
    <t>CircleK 91 Nam Đồng</t>
  </si>
  <si>
    <t>91 Nam Đồng, Phường Nam Đồng, Đống Đa, Hà Nội</t>
  </si>
  <si>
    <t>CircleK-HN2143</t>
  </si>
  <si>
    <t>CircleK 94 Phố Linh Lang</t>
  </si>
  <si>
    <t>94 phố Linh Lang, Phường Cống Vị, Ba Đình, Hà Nội</t>
  </si>
  <si>
    <t>CircleK-HN2144</t>
  </si>
  <si>
    <t>CircleK 65 Vạn Bảo</t>
  </si>
  <si>
    <t>65 Vạn Bảo, Phường Liễu Giai, Ba Đình, Hà Nội</t>
  </si>
  <si>
    <t>CircleK-HN2145</t>
  </si>
  <si>
    <t>CircleK 69 Kim Đồng</t>
  </si>
  <si>
    <t>69 Kim Đồng, Phường Giáp Bát, Hoàng Mai, Hà Nội</t>
  </si>
  <si>
    <t>CircleK-HN2146</t>
  </si>
  <si>
    <t>CircleK 286 Kim Ngưu, Tổ 30B</t>
  </si>
  <si>
    <t>286 Kim Ngưu, tổ 30B, Phường Quỳnh Mai, Hai Bà Trưng, Hà Nội</t>
  </si>
  <si>
    <t>CircleK-HN2147</t>
  </si>
  <si>
    <t>CircleK 848 Đường Láng</t>
  </si>
  <si>
    <t>848 Đường Láng, Phường Láng Thượng, Đống Đa, Hà Nội</t>
  </si>
  <si>
    <t>CircleK-HN2148</t>
  </si>
  <si>
    <t>CircleK 22 Phan Kế Bính</t>
  </si>
  <si>
    <t>22 Phan Kế Bính, Phường Cống Vị, Ba Đình, Hà Nội</t>
  </si>
  <si>
    <t>CircleK-HN2149</t>
  </si>
  <si>
    <t>CircleK 152 +154 Phó Đức Chính</t>
  </si>
  <si>
    <t>152 +154 Phó Đức Chính, Phường Trúc Bạch, Ba Đình, Hà Nội</t>
  </si>
  <si>
    <t>CircleK-HN2150</t>
  </si>
  <si>
    <t>CircleK 12 Trần Phú</t>
  </si>
  <si>
    <t>12 Trần Phú, Phường Văn Quán, Hà Đông, Hà Nội</t>
  </si>
  <si>
    <t>CircleK-HN2151</t>
  </si>
  <si>
    <t>CircleK 54 + 56 Lĩnh Nam</t>
  </si>
  <si>
    <t>54 + 56 Lĩnh Nam, Phường Mai Động, Hoàng Mai, Hà Nội</t>
  </si>
  <si>
    <t>CircleK-HN2152</t>
  </si>
  <si>
    <t>CircleK 118 Tuệ Tĩnh</t>
  </si>
  <si>
    <t>118 Tuệ Tĩnh, Phường Nguyễn Du, Hai Bà Trưng, Hà Nội</t>
  </si>
  <si>
    <t>CircleK-HN2153</t>
  </si>
  <si>
    <t>CircleK Lô 37 Khu Nhà Ở Thấp Tầng Tt1, Dự Án Khu Đô Thị Mới Mỹ Đình Mễ Trì</t>
  </si>
  <si>
    <t>Lô 37 khu nhà ở thấp tầng TT1, dự án khu đô thị mới Mỹ Đình Mễ Trì, Phường Mễ Trì, Nam Từ Liêm, Hà Nội</t>
  </si>
  <si>
    <t>CircleK-HN2154</t>
  </si>
  <si>
    <t>CircleK Số A1 Khu Đầm Trấu</t>
  </si>
  <si>
    <t>Số A1 khu Đầm Trấu, Phường Bạch Đằng, Hai Bà Trưng, Hà Nội</t>
  </si>
  <si>
    <t>CircleK-HN2155</t>
  </si>
  <si>
    <t>CircleK 92 Đào Tấn</t>
  </si>
  <si>
    <t>92 Đào Tấn, Phường Cống Vị, Ba Đình, Hà Nội</t>
  </si>
  <si>
    <t>CircleK-HN2156</t>
  </si>
  <si>
    <t>CircleK 108 Đường 19/5</t>
  </si>
  <si>
    <t>108 Đường 19/5, Phường Văn Quán, Hà Đông, Hà Nội</t>
  </si>
  <si>
    <t>CircleK-HN2157</t>
  </si>
  <si>
    <t>CircleK N8-A10 Nguyễn Thị Thập, Kđt Mới Trung Hòa Nhân Chính</t>
  </si>
  <si>
    <t>N8-A10 Nguyễn Thị Thập, KĐT mới Trung Hòa Nhân Chính, Phường Nhân Chính, Thanh Xuân, Hà Nội</t>
  </si>
  <si>
    <t>CircleK-HN2158</t>
  </si>
  <si>
    <t>CircleK 48 Ngõ 116 Phố Nhân Hòa</t>
  </si>
  <si>
    <t>48 ngõ 116 phố Nhân Hòa, Phường Nhân Chính, Thanh Xuân, Hà Nội</t>
  </si>
  <si>
    <t>CircleK-HN2160</t>
  </si>
  <si>
    <t>CircleK 68 Tôn Thất Tùng</t>
  </si>
  <si>
    <t>68 Tôn Thất Tùng, Phường Khương Thượng, Đống Đa, Hà Nội</t>
  </si>
  <si>
    <t>CircleK-HN2161</t>
  </si>
  <si>
    <t>CircleK Tầng 1, Toà Nhà 24T2, Khu Đô Thị Trung Hòa - Nhân Chính</t>
  </si>
  <si>
    <t>Tầng 1, toà nhà 24T2, khu đô thị Trung Hòa - Nhân Chính, Phường Nhân Chính, Thanh Xuân, Hà Nội</t>
  </si>
  <si>
    <t>CircleK-HN2162</t>
  </si>
  <si>
    <t>CircleK 01 Tô Vĩnh Diện</t>
  </si>
  <si>
    <t>01 Tô Vĩnh Diện, Phường Khương Trung, Thanh Xuân, Hà Nội</t>
  </si>
  <si>
    <t>CircleK-HN2163</t>
  </si>
  <si>
    <t>CircleK 380 Khâm Thiên</t>
  </si>
  <si>
    <t>380 Khâm Thiên, Phường Khâm Thiên, Đống Đa, Hà Nội</t>
  </si>
  <si>
    <t>CircleK-HN2164</t>
  </si>
  <si>
    <t>CircleK 40 Trung Hòa</t>
  </si>
  <si>
    <t>40 Trung Hòa, Phường Trung Hòa, Cầu Giấy, Hà Nội</t>
  </si>
  <si>
    <t>CircleK-HN2166</t>
  </si>
  <si>
    <t>CircleK 38 Xuân La</t>
  </si>
  <si>
    <t>38 Xuân La, Phường Xuân La, Tây Hồ, Hà Nội</t>
  </si>
  <si>
    <t>CircleK-HN2167</t>
  </si>
  <si>
    <t>CircleK 20 Nguyên Hồng</t>
  </si>
  <si>
    <t>20 Nguyên Hồng, Phường Láng Hạ, Đống Đa, Hà Nội</t>
  </si>
  <si>
    <t>CircleK-HN2168</t>
  </si>
  <si>
    <t>CircleK 170 Nguyễn Đổng Chi</t>
  </si>
  <si>
    <t>170 Nguyễn Đổng Chi, Cầu Diễn, Nam Từ Liêm, Hà Nội</t>
  </si>
  <si>
    <t>CircleK-HN2169</t>
  </si>
  <si>
    <t>CircleK 25 Ngô Thì Nhậm</t>
  </si>
  <si>
    <t>25 Ngô Thì Nhậm, Phường Hà Cầu, Hà Đông, Hà Nội</t>
  </si>
  <si>
    <t>CircleK-HN2170</t>
  </si>
  <si>
    <t>CircleK Số 5 Ngách 2A/6 Trần Khát Chân, Tổ Dân Phố 1</t>
  </si>
  <si>
    <t>Số 5 Ngách 2A/6 Trần Khát Chân, tổ dân phố 1, Phường Thanh Lương, Hai Bà Trưng, Hà Nội</t>
  </si>
  <si>
    <t>CircleK-HN2171</t>
  </si>
  <si>
    <t>CircleK 149C Lò Đúc</t>
  </si>
  <si>
    <t>149C Lò Đúc, Phường Phạm Đình Hổ, Hai Bà Trưng, Hà Nội</t>
  </si>
  <si>
    <t>CircleK-HN2172</t>
  </si>
  <si>
    <t>CircleK A4-A5, Tòa A, Khối B, Imperial Sky Garden, Số 423 Minh Khai</t>
  </si>
  <si>
    <t>A4-A5, tòa A, khối B, Imperial Sky Garden, Số 423 Minh Khai, Phường Vĩnh Tuy, Hai Bà Trưng, Hà Nội</t>
  </si>
  <si>
    <t>CircleK-HN2173</t>
  </si>
  <si>
    <t>CircleK Số Bt16B5-03, Làng Việt Kiều Châu Âu, Khu Đô Thị Mới Mỗ Lao</t>
  </si>
  <si>
    <t>Số BT16B5-03, Làng Việt Kiều Châu Âu, khu đô thị mới Mỗ Lao, Phường Mộ Lao, Hà Đông, Hà Nội</t>
  </si>
  <si>
    <t>CircleK-HN2174</t>
  </si>
  <si>
    <t>CircleK Lô 41, Khu Nhà Ở Thấp Tt4, Khu Đô Thị Mỹ Đình - Sông Đà</t>
  </si>
  <si>
    <t>Lô 41, khu nhà ở thấp TT4, khu đô thị Mỹ Đình - Sông Đà, Phường Mỹ Đình, Nam Từ Liêm, Hà Nội</t>
  </si>
  <si>
    <t>CircleK-HN2175</t>
  </si>
  <si>
    <t>CircleK 16 Văn Cao</t>
  </si>
  <si>
    <t>16 Văn Cao, Phường Liễu Giai, Ba Đình, Hà Nội</t>
  </si>
  <si>
    <t>CircleK-HN2176</t>
  </si>
  <si>
    <t>CircleK 164 Nguyễn Văn Cừ</t>
  </si>
  <si>
    <t>164 Nguyễn Văn Cừ, Phường Gia Thụy, Long Biên, Hà Nội</t>
  </si>
  <si>
    <t>CircleK-HN2177</t>
  </si>
  <si>
    <t>CircleK 12 Tam Trinh</t>
  </si>
  <si>
    <t>12 Tam Trinh, Phường  minh khai , Hai bà trưng, Hà Nội</t>
  </si>
  <si>
    <t>CircleK-HN2178</t>
  </si>
  <si>
    <t>CircleK 14 Khương Hạ</t>
  </si>
  <si>
    <t>14 Khương Hạ, Phường Khương Đình, Thanh Xuân, Hà Nội</t>
  </si>
  <si>
    <t>CircleK-HN2179</t>
  </si>
  <si>
    <t>CircleK Số Bt11-Vt26, Khu Nhà Ở Xa La</t>
  </si>
  <si>
    <t>Số BT11-VT26, Khu nhà ở Xa La, Khu Đô Thị Xa La, Hà Đông, Hà Nội</t>
  </si>
  <si>
    <t>CircleK-HN2180</t>
  </si>
  <si>
    <t>CircleK Lô 7, Khu Di Dân Đền Lừ 2</t>
  </si>
  <si>
    <t>Lô 7, khu di dân Đền Lừ 2, Phường Hoàng Văn Thụ, Hoàng Mai, Hà Nội</t>
  </si>
  <si>
    <t>CircleK-HN2181</t>
  </si>
  <si>
    <t>CircleK Lk10 - 15, Khu Đô Thị Mới Văn Phú</t>
  </si>
  <si>
    <t>LK10 - 15, khu đô thị mới Văn Phú, Phường Phú La, Hà Đông, Hà Nội</t>
  </si>
  <si>
    <t>CircleK-HN2182</t>
  </si>
  <si>
    <t>CircleK 3 Quỳnh Mai</t>
  </si>
  <si>
    <t>3 Quỳnh Mai, Phường Quỳnh Mai, Hai Bà Trưng, Hà Nội</t>
  </si>
  <si>
    <t>CircleK-HN2183</t>
  </si>
  <si>
    <t>CircleK 111 Nguyễn Sơn</t>
  </si>
  <si>
    <t>111 Nguyễn Sơn, Phường Gia Thụy, Long Biên, Hà Nội</t>
  </si>
  <si>
    <t>CircleK-HN2184</t>
  </si>
  <si>
    <t>CircleK Nhà Số 359, Block 36, Ô H-Tt5, Khu Nhà Ở Hi Brand, Khu Đô Thị Mới Văn Phú</t>
  </si>
  <si>
    <t>Nhà Số 359, Block 36, Ô H-TT5, khu nhà ở Hi Brand, khu đô thị mới Văn Phú, Phường Phú La, Hà Đông, Hà Nội</t>
  </si>
  <si>
    <t>CircleK-HN2185</t>
  </si>
  <si>
    <t>CircleK Số 252, Tổ 11, Đường Ngọc Thụy</t>
  </si>
  <si>
    <t>Số 252, tổ 11, đường Ngọc Thụy, Phường Ngọc Thụy, Long Biên, Hà Nội</t>
  </si>
  <si>
    <t>CircleK-HN2186</t>
  </si>
  <si>
    <t>CircleK 33 Dương Văn Bé</t>
  </si>
  <si>
    <t>33 Dương Văn Bé, Phường Vĩnh Tuy, Hai Bà Trưng, Hà Nội</t>
  </si>
  <si>
    <t>CircleK-HN2187</t>
  </si>
  <si>
    <t>CircleK 142-144 Hồng Mai</t>
  </si>
  <si>
    <t>142-144 Hồng Mai, Phường Bạch Mai, Hai Bà Trưng, Hà Nội</t>
  </si>
  <si>
    <t>CircleK-HN2188</t>
  </si>
  <si>
    <t>CircleK 315 Ngọc Lâm</t>
  </si>
  <si>
    <t>315 Ngọc Lâm, Phường Ngọc Lâm, Long Biên, Hà Nội</t>
  </si>
  <si>
    <t>CircleK-HN2189</t>
  </si>
  <si>
    <t>CircleK Sh0105-Sh0205 Park 8, Kđt Times City Park Hill, Số 25, Ngõ 13 Đường Lĩnh Nam</t>
  </si>
  <si>
    <t>SH0105-SH0205 Park 8, KĐT Times City Park Hill, số 25, ngõ 13 đường Lĩnh Nam, Phường Mai Động, Hoàng Mai, Hà Nội</t>
  </si>
  <si>
    <t>CircleK-HN2190</t>
  </si>
  <si>
    <t>CircleK 560A Nguyễn Văn Cừ</t>
  </si>
  <si>
    <t>560A Nguyễn Văn Cừ, Phường Gia Thụy, Long Biên, Hà Nội</t>
  </si>
  <si>
    <t>CircleK-HN2191</t>
  </si>
  <si>
    <t>CircleK 293 Thụy Khuê</t>
  </si>
  <si>
    <t>293 Thụy Khuê, Phường Bưởi, Tây Hồ, Hà Nội</t>
  </si>
  <si>
    <t>CircleK-HN2192</t>
  </si>
  <si>
    <t>CircleK 15 Dương Khuê</t>
  </si>
  <si>
    <t>15 Dương Khuê, Phường Mai Dịch, Cầu Giấy, Hà Nội</t>
  </si>
  <si>
    <t>CircleK-HN2193</t>
  </si>
  <si>
    <t>CircleK No-24, Lk13, Khu Đất Dịch Vụ, Đất Ở Hà Trì</t>
  </si>
  <si>
    <t>NO-24, LK13, Khu đất dịch vụ, đất ở Hà Trì, Phường Hà Trì, Hà Đông, Hà Nội</t>
  </si>
  <si>
    <t>CircleK-HN2194</t>
  </si>
  <si>
    <t>CircleK Căn Hộ Số 01Sh20 Và 02Sh20, Thuộc Tòa Nhà S2.15 (T26M-2), Tại Lô Đất B2-Ct03, Vinhomes Ocean Park</t>
  </si>
  <si>
    <t>Căn hộ số 01SH20 và 02SH20, thuộc tòa nhà S2.15 (T26M-2), tại lô đất B2-CT03, Vinhomes Ocean Park, Xã Đa Tốn, Huyện Gia Lâm, Hà Nội</t>
  </si>
  <si>
    <t>CircleK-HN2195</t>
  </si>
  <si>
    <t>CircleK Sô 6 Ngõ 124, Phố Vĩnh Tuy</t>
  </si>
  <si>
    <t>Sô 6 ngõ 124, phố Vĩnh Tuy, Phường Vĩnh Tuy, Hai Bà Trưng, Hà Nội</t>
  </si>
  <si>
    <t>CircleK-HN2196</t>
  </si>
  <si>
    <t>CircleK 118 Định Công</t>
  </si>
  <si>
    <t>Phường Phương Liệt</t>
  </si>
  <si>
    <t>Số 118 Định Công, Phường Phương Liệt, Quận Thanh Xuân, Hà Nội</t>
  </si>
  <si>
    <t>CircleK-HN2197</t>
  </si>
  <si>
    <t>CircleK B3-06, Khu Chức Năng Đô Thị Thành Phố Xanh</t>
  </si>
  <si>
    <t>B3-06, Khu chức năng đô thị Thành Phố Xanh, Phường Cầu Diễn, Nam Từ Liêm, Hà Nội</t>
  </si>
  <si>
    <t>CircleK-HN2198</t>
  </si>
  <si>
    <t>CircleK Số 264 Phố Bạch Mai, Tổ 4</t>
  </si>
  <si>
    <t>Số 264 phố Bạch Mai, tổ 4, Phường Bạch Mai, Hai Bà Trưng, Hà Nội</t>
  </si>
  <si>
    <t>CircleK-HN2199</t>
  </si>
  <si>
    <t>CircleK Số 1S05, Tòa R1.03 (L31), Lô Đất B5-Ct01, Dự Án Khu Đô Thị Gia Lâm (Vinhomes Ocean Park)</t>
  </si>
  <si>
    <t>CircleK Số 1S05, Tòa R1.03 (L31), Lô Đất B5-Ct01</t>
  </si>
  <si>
    <t>Số 1S05, Tòa R1.03 (L31), lô đất B5-CT01, Dự án Khu đô thị Gia Lâm (Vinhomes Ocean Park), Thị trấn Trâu Quỳ, Huyện Gia Lâm, Thành phố Hà Nội</t>
  </si>
  <si>
    <t>CircleK-HN2200</t>
  </si>
  <si>
    <t>CircleK Số 01Sh22 Và 02Sh22, Ô Đất B2-Ct02, Tòa U26-2 (S2.08) Dự Án Khu Đô Thị Gia Lâm - Vinhomes Ocean Park</t>
  </si>
  <si>
    <t>CircleK Số 01Sh22 Và 02Sh22, Ô Đất B2-Ct02, Tòa U26-2 (S2.08)</t>
  </si>
  <si>
    <t>Số 01SH22 và 02SH22, Ô đất B2-CT02, Tòa U26-2 (S2.08) Dự án Khu đô thị Gia Lâm - Vinhomes Ocean Park, Xã Đa Tốn, Huyện Gia Lâm, Thành phố Hà Nội</t>
  </si>
  <si>
    <t>CircleK-HN2201</t>
  </si>
  <si>
    <t>CircleK 49 + 51 Phố Trần Quang Diệu, Tổ 102</t>
  </si>
  <si>
    <t>49 + 51 phố Trần Quang Diệu, tổ 102, Phường Ô Chợ Dừa, Đống Đa, Hà Nội</t>
  </si>
  <si>
    <t>CircleK-HN2202</t>
  </si>
  <si>
    <t>CircleK Số 01Sh06 Và Số 02Sh06, Ô Đất B2-Ct03, Tòa L26 (S2.11), Dự Án Khu Đô Thị Gia Lâm - Vinhomes Ocean Park</t>
  </si>
  <si>
    <t>CircleK Số 01Sh06 Và Số 02Sh06, Ô Đất B2-Ct03, Tòa L26 (S2.11)</t>
  </si>
  <si>
    <t>Số 01SH06 và số 02SH06, Ô đất B2-CT03, Tòa L26 (S2.11), Dự án Khu đô thị Gia Lâm - Vinhomes Ocean Park, Xã Đa Tốn, Huyện Gia Lâm, Thành phố Hà Nội</t>
  </si>
  <si>
    <t>CircleK-HN2203</t>
  </si>
  <si>
    <t>CircleK Số 1Sh09 Và Số 2Sh09, Tòa S1.05 (Z34.1), Lô Đất F1-Ch01 - 5 Khu Đô Thị Mới Tây Mỗ, Đại Mỗ - Vinhomes Park (Vinhomes Smart City)</t>
  </si>
  <si>
    <t>CircleK Số 1Sh09 Và Số 2Sh09, Tòa S1.05 (Z34.1)  (Vinhomes Smart City)</t>
  </si>
  <si>
    <t>Số 1SH09 và số 2SH09, tòa S1.05 (Z34.1), Lô đất F1-CH01 - 5 Khu đô thị mới Tây Mỗ, Đại Mỗ - Vinhomes Park (Vinhomes Smart City), Quận Nam Từ Liêm, Hà Nội</t>
  </si>
  <si>
    <t>CircleK-HN2204</t>
  </si>
  <si>
    <t>CircleK Số 01S15A, Tòa U26 (S2.03), Ô Đất B2-Ct01, Dự Án Khu Đô Thị Gia Lâm - Vinhomes Ocean Park</t>
  </si>
  <si>
    <t>Số 01S15A, Tòa U26 (S2.03), ô đất B2-CT01, Dự án khu đô thị Gia Lâm - Vinhomes Ocean Park, Xã Đa Tốn, Huyện Gia Lâm, Thành phố Hà Nội, Việt Nam</t>
  </si>
  <si>
    <t>CircleK-HN2205</t>
  </si>
  <si>
    <t>CircleK Số 1S11, Tòa S6A (S6.1), Thuộc Khối Nhà S6 (S6.1+S6.2), Khu Công Trình Công Cộng, Thương Mại, Dịch Vụ Và Nhà Ở (Vinhomes Symphony), Lô Đất G4*-Hh16</t>
  </si>
  <si>
    <t>CircleK Số 1S11, Tòa S6A (S6.1), Thuộc Khối Nhà S6 (S6.1+S6.2 (Vinhomes Symphony), Lô Đất G4*-Hh16</t>
  </si>
  <si>
    <t>Số 1S11, tòa S6A (S6.1), thuộc khối nhà S6 (S6.1+S6.2), Khu công trình công cộng, thương mại, dịch vụ và nhà ở (Vinhomes Symphony), lô đất G4*-HH16, Phường Phúc Lợi, Quận Long Biên, Hà Nội</t>
  </si>
  <si>
    <t>CircleK-HN2206</t>
  </si>
  <si>
    <t>CircleK Số 176D + 176E Trương Định</t>
  </si>
  <si>
    <t>Số 176D + 176E Trương Định, , Hai Trưng, Hà Nội</t>
  </si>
  <si>
    <t>CircleK-HN2207</t>
  </si>
  <si>
    <t>CircleK Số 42 + 42A Phố Lạc Trung</t>
  </si>
  <si>
    <t>Số 42 + 42A phố Lạc Trung, phường Vĩnh Tuy, Hai Bà Trưng, Hà Nội</t>
  </si>
  <si>
    <t>CircleK-HN2208</t>
  </si>
  <si>
    <t>CircleK Số 173 Đường Tam Trinh, Hoàng Mai</t>
  </si>
  <si>
    <t>Số 173 đường Tam Trinh, tổ 14, Phường Mai Động, Quận Hoàng Mai, Thành phố Hà Nội</t>
  </si>
  <si>
    <t>CircleK-HN2209</t>
  </si>
  <si>
    <t>CircleK V11-A01, Lô Đất Ttdv 01, Khu Đô Thị Mới An Hưng</t>
  </si>
  <si>
    <t>V11-A01, Lô đất TTDV 01, Khu đô thị mới An Hưng, Phường La Khê, Hà Đông, Hà Nội</t>
  </si>
  <si>
    <t>CircleK-HN2210</t>
  </si>
  <si>
    <t>CircleK 29 Hàng Phèn</t>
  </si>
  <si>
    <t>29 Hàng Phèn, Hoàn Kiếm, Hà Nội</t>
  </si>
  <si>
    <t>CircleK-HN2211</t>
  </si>
  <si>
    <t>CircleK Số 123 Phố Tôn Đức Thắng</t>
  </si>
  <si>
    <t>Số 123 phố Tôn Đức Thắng, Đống Đa, Hà Nội</t>
  </si>
  <si>
    <t>CircleK-HN2212</t>
  </si>
  <si>
    <t>CircleK Số 18 Phố Hàng Gai</t>
  </si>
  <si>
    <t>Số 18 phố Hàng Gai, Hoàn Kiếm, Hà Nội</t>
  </si>
  <si>
    <t>CircleK-HN2213</t>
  </si>
  <si>
    <t>CircleK Thương Mại_03, Tầng 1, Nhà Ở Cao Tầng N03-T6, Khu Đoàn Ngoại Giao</t>
  </si>
  <si>
    <t>Phường Xuân Tảo</t>
  </si>
  <si>
    <t>Thương mại_03, tầng 1, Nhà ở cao tầng N03-T6, Khu Đoàn Ngoại Giao, Phường Xuân Tảo, Quận Bắc Từ Liêm, Hà Nội</t>
  </si>
  <si>
    <t>CircleK-HN2214</t>
  </si>
  <si>
    <t>CircleK 67 Cửa Nam</t>
  </si>
  <si>
    <t>67 Cửa Nam, Hoàn Kiếm, Hà Nội</t>
  </si>
  <si>
    <t>CircleK-HN2215</t>
  </si>
  <si>
    <t>CircleK 75 Hàng Bông</t>
  </si>
  <si>
    <t>75 Hàng Bông, Phường Hàng Bông, Hoàn Kiếm, Hà Nội</t>
  </si>
  <si>
    <t>CircleK-HN2216</t>
  </si>
  <si>
    <t>CircleK 114 Mai Hắc Đế</t>
  </si>
  <si>
    <t>Tầng 1, thuộc trung tâm thương mại, Căn hộ và Văn phòng. khi HH2, số 114 Mai Hắc Đế, Phường Lê Đại Hành, quận Hai Bà Trưng, thành phố Hà Nội, Việt Nam</t>
  </si>
  <si>
    <t>CircleK-HN2217</t>
  </si>
  <si>
    <t>CircleK 53 Triều Khúc</t>
  </si>
  <si>
    <t>B6, Tổ hợp công trình hỗn hợp Pandora, số 53 Triều Khúc, phường Thanh Xuân Nam, quận Thanh Xuân, thành phố Hà Nội</t>
  </si>
  <si>
    <t>CircleK-HN2218</t>
  </si>
  <si>
    <t>CircleK TT01A-11, Khu nhà ở thấp tầng thuộc Dự án Khu chung cư quốc tế Hoàng Thành City tại Khu Cổ Ngựa</t>
  </si>
  <si>
    <t>TT01A-11, Khu nhà ở thấp tầng thuộc Dự án Khu chung cư quốc tế Hoàng Thành City tại Khu Cổ Ngựa, Khu đô thị Mỗ Lao, Phường Mộ Lao, quận Hà Đông, thành phố Hà Nội</t>
  </si>
  <si>
    <t>CircleK-HN2219</t>
  </si>
  <si>
    <t>CircleK - 14 Thái Hà</t>
  </si>
  <si>
    <t>Phường Trung Liệt</t>
  </si>
  <si>
    <t>Số 14 Thái Hà, Phường Trung Liệt, Quận Đống Đa, Hà Nội</t>
  </si>
  <si>
    <t>CircleK-HN2220</t>
  </si>
  <si>
    <t>Circle K Tầng 1 lô thương mại dịch vụ 02 tòa G1-G2</t>
  </si>
  <si>
    <t>Phường Kim Giang</t>
  </si>
  <si>
    <t>Tầng 1 lô thương mại dịch vụ 02 tòa G1-G2, dự án tổ hợp dịch vụ thương mại, văn phòng và chung cư,  Số 2 Kim Giang, mặt đường Vương Thừa Vũ kéo dài, Q.Thanh Xuân, Hà Nội</t>
  </si>
  <si>
    <t>CircleK-HN2221</t>
  </si>
  <si>
    <t>CircleK S05 Park 03, Vinhomes Time City Park Hill</t>
  </si>
  <si>
    <t>S05, tầng 01, tòa Park 03, khu đô thị  Vinhomes Time City Park Hill, số 25, ngõ 13, Lĩnh Nam, Phường Mai Động, Quận Hoàng Mai, Hà Nội</t>
  </si>
  <si>
    <t>CircleK-HN2225</t>
  </si>
  <si>
    <t>CircleK 25 Phố Nhà Thờ</t>
  </si>
  <si>
    <t>Phường Hàng Trống</t>
  </si>
  <si>
    <t>Số 25 phố Nhà Thờ, Phường Hàng Trống, Quận Hoàn Kiếm, TP Hà Nội</t>
  </si>
  <si>
    <t>CircleK-HN2226</t>
  </si>
  <si>
    <t>CircleK Tầng 1 (P01, P02, P03), Tòa nhà X2, số 70 phố Nguyên Hồng</t>
  </si>
  <si>
    <t>Phường Láng Hạ</t>
  </si>
  <si>
    <t>Tầng 1 (P01, P02, P03), Tòa nhà X2, số 70 phố Nguyên Hồng, phường Láng Hạ, Quận Đống Đa, Thành phố Hà Nội, Việt Nam</t>
  </si>
  <si>
    <t>CircleK-HN2227</t>
  </si>
  <si>
    <t>CircleK 06 Vũ Trọng Khánh</t>
  </si>
  <si>
    <t>Phường Mỗ Lao</t>
  </si>
  <si>
    <t>06 Vũ Trọng Khánh, Phường Mỗ Lao, Quận Hà Đông, TP Hà Nội</t>
  </si>
  <si>
    <t>CircleK-HN2228</t>
  </si>
  <si>
    <t>Circle K Vinhomes Green Bay 103 - tầng 1- G3</t>
  </si>
  <si>
    <t>Phường Mễ Trì</t>
  </si>
  <si>
    <t>Gian hàng kinh doanh số 103 (Tầng 1), Nhà hỗn hợp cao tầng HH3 (G3), Khu chức năng chính là cây xanh, hồ điều hoà, một phần công trình công cộng kết hợp nhà ở - Vinhomes Green Bay, đường Lương Thế Vinh, Phường Mễ Trì, Quận Nam Từ Liêm, Thành phố Hà Nội</t>
  </si>
  <si>
    <t>CircleK-HN2229</t>
  </si>
  <si>
    <t>CircleK 46 Phùng Hưng</t>
  </si>
  <si>
    <t>Phường Phúc La</t>
  </si>
  <si>
    <t>Số 46 Phùng Hưng, Phường Phúc La, Quận Hà Đông, Hà Nội</t>
  </si>
  <si>
    <t>CircleK-HN2230</t>
  </si>
  <si>
    <t>CircleK  Số 205 Lạc Long Quân</t>
  </si>
  <si>
    <t>Số 205 Lạc Long Quân, Phường Nghĩa Đô, Quận Cầu Giấy, Thành phố Hà Nội, Việt Nam.</t>
  </si>
  <si>
    <t>CircleK-HN2231</t>
  </si>
  <si>
    <t>CircleK Số 1A Vạn Phúc</t>
  </si>
  <si>
    <t>Phường Vạn Phúc</t>
  </si>
  <si>
    <t>Số 1A Vạn Phúc, phường Vạn Phúc, quận Hà Đông, TP Hà Nội</t>
  </si>
  <si>
    <t>CircleK-HN2232</t>
  </si>
  <si>
    <t>CircleK Diện tích Thương mại số GS101S25, tầng 1, thuộc Tòa nhà số GS1 (U39.1) Lô đất F3-CH01, Dự án Khu đô thị mới Tây Mỗ - Đại Mỗ - Vinhomes Park (Vinhomes Smart City</t>
  </si>
  <si>
    <t>Phường Tây Mỗ</t>
  </si>
  <si>
    <t>CircleK Diện tích Thương mại số GS101S25, tầng 1, thuộc Tòa nhà số GS1 (U39.1) Lô đất F3-CH01, Dự án Khu đô thị mới Tây Mỗ - Đại</t>
  </si>
  <si>
    <t>Diện tích Thương mại số GS101S25, tầng 1, thuộc Tòa nhà số GS1 (U39.1), Lô đất F3-CH01, Dự án Khu đô thị mới Tây Mỗ - Đại Mỗ - Vinhomes Park (Vinhomes Smart City), đường Đại Lộ Thăng Long, Phường Tây Mỗ, Quận Nam Từ Liêm, Thành phố Hà Nội</t>
  </si>
  <si>
    <t>CircleK-HN2233</t>
  </si>
  <si>
    <t>CircleK Ô L7, Khu đấu giá Quyền sử dụng đất, đoạn đường Cầu Bươu</t>
  </si>
  <si>
    <t>Xã Tân Triều</t>
  </si>
  <si>
    <t>Ô L7, Khu đấu giá Quyền sử dụng đất, đoạn đường Cầu Bươu, thôn Yên Xá, xã Tân Triều, huyện Thanh Trì, Hà Nội</t>
  </si>
  <si>
    <t>CircleK-HN2234</t>
  </si>
  <si>
    <t>CircleK 93 Hoàng Văn Thái</t>
  </si>
  <si>
    <t>Số 93 Hoàng Văn Thái, Phường Khương Trung, Quận Thanh Xuân, Thành phố Hà Nội, Việt Nam</t>
  </si>
  <si>
    <t>CircleK-HN2235</t>
  </si>
  <si>
    <t>CircleK 125 Trần Hưng Đạo - Bắc Ninh</t>
  </si>
  <si>
    <t>125 Trần Hưng Đạo, khu phố 4, phường Tiến An, thành phố Bắc Ninh, tỉnh Bắc Ninh</t>
  </si>
  <si>
    <t>CircleK-HN2236</t>
  </si>
  <si>
    <t>CircleK Căn Thương mại dịch vụ số L26M.TMDV03 (Căn TMDV 03, tầng 1, khối L26M tức tòa M1), dự án Masteri Waterfront - Lô đất B3-CT03, Dự án Khu đô thị Gia Lâm (Vinhomes Ocean Park)</t>
  </si>
  <si>
    <t>Huyện Gia Lâm</t>
  </si>
  <si>
    <t>CircleK Căn Thương mại dịch vụ số L26M.TMDV03 (Căn TMDV 03, tầng 1, khối L26M tức tòa M1), dự án Masteri Waterfront - Lô đất B3-</t>
  </si>
  <si>
    <t>Căn Thương mại dịch vụ số L26M.TMDV03 (Căn TMDV 03, tầng 1, khối L26M tức tòa M1), dự án Masteri Waterfront - Lô đất B3-CT03, Dự án Khu đô thị Gia Lâm (Vinhomes Ocean Park), xã Đa Tốn, huyện Gia Lâm, Tp Hà Nội</t>
  </si>
  <si>
    <t>CircleK-HN2237</t>
  </si>
  <si>
    <t>CircleK TMDV-11, Tòa N04, Dự án Khu nhà ở xã hội Ecohome 3 tại ô đất ký hiệu B11-HH2</t>
  </si>
  <si>
    <t>TMDV-11, Tòa N04, Dự án Khu nhà ở xã hội Ecohome 3 tại ô đất ký hiệu B11-HH2, Khu Bắc Cổ Nhuế - Chèm, 
phường Đông Ngạc, quận Bắc Từ Liêm, HN</t>
  </si>
  <si>
    <t>CircleK-HN2238</t>
  </si>
  <si>
    <t>CircleK Số 25 Thái Phiên</t>
  </si>
  <si>
    <t>Số 25 Thái Phiên, Tổ 46, Phường Lê Đại Hành, Quận Hai Bà Trưng, Thành phố Hà Nội, Việt Nam</t>
  </si>
  <si>
    <t>CircleK-HN2239</t>
  </si>
  <si>
    <t>CircleK CT04-Tòa S1.09 Gia Lâm</t>
  </si>
  <si>
    <t>Gian hàng thương mại số 01S5A và 01S12A, Ô đất B3 - CT4. Tòa S1.09 (L26M-2), Dự án KĐT Gia Lâm, huyện Gia Lâm, thành phố Hà Nội</t>
  </si>
  <si>
    <t>CircleK-HN2240</t>
  </si>
  <si>
    <t>CircleK 49 Phan Chu Trinh</t>
  </si>
  <si>
    <t>Phường Phan Chu Trinh</t>
  </si>
  <si>
    <t>Số 49 Phan Chu Trinh, Phường Phan Chu Trinh, Quận Hoàn Kiếm, Thành Phố Hà Nội, Việt Nam</t>
  </si>
  <si>
    <t>CircleK-HN2241</t>
  </si>
  <si>
    <t>CircleK Số 2 Ngõ 11 Phố Lương Định Của</t>
  </si>
  <si>
    <t>Phường Kim Liên</t>
  </si>
  <si>
    <t>Số 2 Ngõ 11 Phố Lương Định Của, Phường Kim Liên, Quận Đống Đa, Thành phố Hà Nội, Việt Nam</t>
  </si>
  <si>
    <t>CircleK-HN2242</t>
  </si>
  <si>
    <t>CircleK Số 02 đường Hồ Ngọc Lân, Bắc Ninh</t>
  </si>
  <si>
    <t>Thành phố Bắc Ninh</t>
  </si>
  <si>
    <t>Phường Kinh Bắc</t>
  </si>
  <si>
    <t>CircleK Số 02 đường Hồ Ngọc Lân</t>
  </si>
  <si>
    <t>Số 02 đường Hồ Ngọc Lân, Phường Kinh Bắc, Thành phố Bắc Ninh, Tỉnh Bắc Ninh, Việt Nam</t>
  </si>
  <si>
    <t>CircleK-HN2243</t>
  </si>
  <si>
    <t>CircleK Căn Thương mại dịch vụ số Z38M.2.TMDV05A, dự án khu đô thị mới Tây Mỗ - Đại Mỗ - Vinhomes Park</t>
  </si>
  <si>
    <t>CircleK Căn Thương mại dịch vụ số Z38M.2.TMDV05A, dự án khu đô thị mới  Tây Mỗ - Đại Mỗ - Vinhomes Park</t>
  </si>
  <si>
    <t>Căn Thương mại dịch vụ số Z38M.2.TMDV05A, khu chung cư cao tầng trên ô đất F5-CH02 thuộc dự án khu đô thị mới Tây Mỗ - Đại Mỗ - Vinhomes Park (tên thương mại Masteri West Heights), Toà D - Masteri West Heights, Tây Mỗ, Nam Từ Liêm, Hà Nội</t>
  </si>
  <si>
    <t>CircleK-HN2244</t>
  </si>
  <si>
    <t>CircleK Nhà 18T1 khu đô thị mới Trung Hòa - Nhân Chính</t>
  </si>
  <si>
    <t>Sàn thương mại dịch vụ công cộng tầng 1, Nhà 18T1 khu đô thị mới Trung Hòa - Nhân Chính, Phuong Nhan</t>
  </si>
  <si>
    <t>CircleK-HN2245</t>
  </si>
  <si>
    <t>CircleK 37A Sài Đồng</t>
  </si>
  <si>
    <t>Số 37A Sài Đồng, Tổ 14, Phường Sài Đồng, Quận Long Biên, Thành Phố Hà Nội, Việt Nam</t>
  </si>
  <si>
    <t>CircleK-HN2246</t>
  </si>
  <si>
    <t>CircleK 92 đường Trâu Quỳ</t>
  </si>
  <si>
    <t>92 Đường Trâu Quỳ, Thị Trấn Trâu Quỳ, Huyện Gia Lâm, Thành Phố Hà Nội, Việt Nam</t>
  </si>
  <si>
    <t>CircleK-HN2247</t>
  </si>
  <si>
    <t>CircleK Diện tích thương mại số 1-31 tại tầng 01 thuộc Khối đế của tòa W1 và W2, Nam Từ Liêm</t>
  </si>
  <si>
    <t>Diện tích thương mại số 1-31 tại tầng 01 thuộc Khối đế của tòa W1 và W2, Lô đất HH, Dự án Vinhomes West Point, đường Phạm Hùng, Phường Mễ Trì, Quận Nam Từ Liêm, Thành phố Hà Nội, Việt Nam</t>
  </si>
  <si>
    <t>CircleK-HN2248</t>
  </si>
  <si>
    <t>CircleK Lô 16-D, Khu nhà ở tháp tầng A10</t>
  </si>
  <si>
    <t>Lô 16-D, Khu nhà ở tháp tầng A10, Khu đô thị Nam Trung Yên, Phường Yên Hòa, Quận Cầu Giấy, Thành phố Hà Nội</t>
  </si>
  <si>
    <t>CircleK-HN2249</t>
  </si>
  <si>
    <t>CircleK 181 Nguyễn Ngọc Vũ</t>
  </si>
  <si>
    <t>Phường Trung Hoà</t>
  </si>
  <si>
    <t>Số 181 đường Nguyễn Ngọc Vũ, Phường Trung Hòa, Quận Cầu Giấy, TP Hà Nội</t>
  </si>
  <si>
    <t>CircleK-HN2250</t>
  </si>
  <si>
    <t>CircleK Số 177 phố Vĩnh Hưng</t>
  </si>
  <si>
    <t>Phường Vĩnh Hưng</t>
  </si>
  <si>
    <t>Số 177, phố Vĩnh Hưng, Phường Vĩnh Hưng, Quận Hoàng Mai, Thành phố Hà Nội, Việt Nam</t>
  </si>
  <si>
    <t>CircleK-HN2251</t>
  </si>
  <si>
    <t>CircleK Số 568 + 570 Đường Trương Định</t>
  </si>
  <si>
    <t>Số 568 + 570 Đường Trương Định, Phường Tân Mai, Quận Hoàng Mai, Thành phố Hà Nội, Việt Nam</t>
  </si>
  <si>
    <t>CircleK-HN2252</t>
  </si>
  <si>
    <t>CircleK Số 235 Nguyễn Gia Thiều</t>
  </si>
  <si>
    <t>Số 235 Nguyễn Gia Thiều, phường Tiến An, thành phố Bắc Ninh, tỉnh Bắc Ninh</t>
  </si>
  <si>
    <t>CircleK-HN2253</t>
  </si>
  <si>
    <t>CircleK Căn shophouse SHB7-HH01'B tòa nhà ANLAND 2, Hà Đông</t>
  </si>
  <si>
    <t>Căn shophouse SHB7-HH01'B tòa nhà ANLAND 2, Công trình Nhà ở tại lô đất Khách sạn, văn phòng và nhà ở, Khu A - Khu đô thị mới Dương Nội, Phường La Khê, Quận Hà Đông, Thành phố Hà Nội, Việt Nam</t>
  </si>
  <si>
    <t>CircleK-HN2254</t>
  </si>
  <si>
    <t>CircleK Số 183 phố Chùa Láng</t>
  </si>
  <si>
    <t>Số 183 phố Chùa Láng, Phường Láng Thượng, Quận Đống Đa, Thành phố Hà Nội, Việt Nam</t>
  </si>
  <si>
    <t>CircleK-HN2255</t>
  </si>
  <si>
    <t>CircleK Số 25 + 27 đường Giải Phóng</t>
  </si>
  <si>
    <t>Phường Đồng Tâm</t>
  </si>
  <si>
    <t>Số 25 + 27 đường Giải Phóng, Phường Đồng Tâm, Quận Hai Bà Trưng, Thành phố Hà Nội, Việt Nam</t>
  </si>
  <si>
    <t>CircleK-HN2256</t>
  </si>
  <si>
    <t>CircleK Số 161 + 177 phố Hàng Bạc</t>
  </si>
  <si>
    <t>Số 161 + 177 phố Hàng Bạc, Phường Hàng Bạc, Quận Hoàn Kiếm, Thành phố Hà Nội, Việt Nam</t>
  </si>
  <si>
    <t>CircleK-HN2257</t>
  </si>
  <si>
    <t>CircleK Số 148 Trần Bình</t>
  </si>
  <si>
    <t>Số 148 Trần Bình, Tổ dân phố số 9, Phường Mỹ Đình 2, Quận Nam Từ Liêm, Thành phố Hà Nội, Việt Nam</t>
  </si>
  <si>
    <t>CircleK-HN2258</t>
  </si>
  <si>
    <t>CircleK Căn TT6-2A-108, Khu nhà ở thấp tầng, Khu đô thị mới Đại Kim</t>
  </si>
  <si>
    <t>Căn TT6-2A-108, Khu nhà ở thấp tầng, Khu đô thị mới Đại Kim, Phường Đại Kim, Quận Hoàng Mai, Thành phố Hà Nội, Việt Nam</t>
  </si>
  <si>
    <t>CircleK-HN2259</t>
  </si>
  <si>
    <t>CircleK Diện tích thương mại số 1S02, tầng 1, Tòa nhà số P2 (T30M-1) tại lô đất B5-CT04</t>
  </si>
  <si>
    <t>Xã Trâu Quỳ</t>
  </si>
  <si>
    <t>Diện tích thương mại số 1S02, tầng 1, Tòa nhà số P2 (T30M-1) tại lô đất B5-CT04 thuộc Dự án Khu đô thị Gia Lâm (Vinhomes Ocean Park), Thị Trấn Trâu Quỳ, Huyện Gia Lâm, Thành phố Hà Nội, Việt Nam</t>
  </si>
  <si>
    <t>CircleK-HN2260</t>
  </si>
  <si>
    <t>CircleK Gian hàng thương mại dịch vụ 1S08, Ô đất B2-CT01, Tòa L26 (S2.05) Dự án Khu đô thị Gia Lâm - Vinhomes Ocean Park</t>
  </si>
  <si>
    <t>Gian hàng thương mại dịch vụ 1S08, Ô đất B2-CT01, Tòa L26 (S2.05) Dự án Khu đô thị Gia Lâm - Vinhomes Ocean Park, Xã Đa Tốn, Huyện Gia Lâm, Thành phố Hà Nội, Việt Nam</t>
  </si>
  <si>
    <t>CircleK-HN2261</t>
  </si>
  <si>
    <t>CircleK Số 3 đường Lạc Long Quân, Cầu Giấy, Hà Nội</t>
  </si>
  <si>
    <t>Số 3 đường Lạc Long Quân, Phường Nghĩa Đô, Quận Cầu Giấy, Thành phố Hà Nội, Việt Nam</t>
  </si>
  <si>
    <t>CircleK-HN2262</t>
  </si>
  <si>
    <t>CircleK Số 1 đường Giáp Bát, Hoàng Mai</t>
  </si>
  <si>
    <t>Số 1 đường Giáp Bát, Phường Giáp Bát, Quận Hoàng Mai, Thành phố Hà Nội, Việt Nam</t>
  </si>
  <si>
    <t>CircleK-HN2263</t>
  </si>
  <si>
    <t>CircleK CH01-09, Số 17 đường Gamuda Gardens 2-2, Hoàng Mai</t>
  </si>
  <si>
    <t>CH01-09, Số 17 đường Gamuda Gardens 2-2, Khu đô thị C2 - Gamuda Gardens, Phường Trần Phú, Quận Hoàng Mai, Thành phố Hà Nội, Việt Nam</t>
  </si>
  <si>
    <t>CircleK-HN2264</t>
  </si>
  <si>
    <t>CircleK Số 86 Ngô Xuân Quảng, Gia Lâm, Hà Nội</t>
  </si>
  <si>
    <t>Số 86 Ngô Xuân Quảng, Thị Trấn Trâu Quỳ, Huyện Gia Lâm, Thành phố Hà Nội, Việt Nam</t>
  </si>
  <si>
    <t>CircleK-HN2265</t>
  </si>
  <si>
    <t>CircleK Số 2 ngõ 612 Lạc Long Quân, Tây Hồ, Hà Nội</t>
  </si>
  <si>
    <t>Số 2 ngõ 612 Lạc Long Quân, Phường Nhật Tân, Quận Tây Hồ, Thành phố Hà Nội, Việt Nam</t>
  </si>
  <si>
    <t>CircleK-HN2266</t>
  </si>
  <si>
    <t>CircleK Số 2 Hàng Điếu, Quận Hoàn Kiếm</t>
  </si>
  <si>
    <t>Số 2 Hàng Điếu, Phường Cửa Đông, Quận Hoàn Kiếm, Thành phố Hà Nội, Việt Nam</t>
  </si>
  <si>
    <t>CircleK-HN2267</t>
  </si>
  <si>
    <t>CircleK Số 6 Phố Nhổn, TDP Nguyên Xá 3, Bắc Từ Liêm, Hà Nội</t>
  </si>
  <si>
    <t>Số 6 Phố Nhổn, TDP Nguyên Xá 3, Phường Minh Khai, Quận Bắc Từ Liêm, Thành phố Hà Nội</t>
  </si>
  <si>
    <t>CircleK-HN2268</t>
  </si>
  <si>
    <t>CircleK Số 36 +38 Hàng Buồm, Quận Hoàn Kiếm</t>
  </si>
  <si>
    <t>Số 36 + 38 Hàng Buồm, Phường Hàng Buồm, Quận Hoàn Kiếm, Thành phố Hà Nội, Việt Nam</t>
  </si>
  <si>
    <t>CircleK-HN2269</t>
  </si>
  <si>
    <t>CircleK Tầng 1, Tòa 24T2, Khu đô thị Trung Hòa - Nhân Chính, Cầu Giấy, Hà Nội</t>
  </si>
  <si>
    <t>Tầng 1, Tòa 24T2, Khu đô thị Trung Hòa - Nhân Chính, Phường Trung Hòa, Quận Cầu Giấy, Thành phố Hà Nội, Việt Nam</t>
  </si>
  <si>
    <t>CircleK-HN2270</t>
  </si>
  <si>
    <t>CircleK Số 131 Phố Xốm, Hà Đông</t>
  </si>
  <si>
    <t>Số 131 Phố Xốm, Phường Phú Lãm, Quận Hà Đông, Thành phố Hà Nội, Việt Nam</t>
  </si>
  <si>
    <t>CircleK-HN2271</t>
  </si>
  <si>
    <t>CircleK Số 341 Nguyễn Cao, Bắc Ninh</t>
  </si>
  <si>
    <t>Số 341 Nguyễn Cao, Phường Võ Cường, Thành phố Bắc Ninh, Tỉnh Bắc Ninh, Việt Nam</t>
  </si>
  <si>
    <t>CircleK-HN2272</t>
  </si>
  <si>
    <t>CircleK Lô 35 TT8, đường Quang Lai, Thanh Trì, Hà Nội</t>
  </si>
  <si>
    <t>Xã Ngũ Hiệp</t>
  </si>
  <si>
    <t>Lô 35 TT8, đường Quang Lai, Xã Ngũ Hiệp, Huyện Thanh Trì, Thành phố Hà Nội, Việt Nam.</t>
  </si>
  <si>
    <t>CircleK-HN2273</t>
  </si>
  <si>
    <t>CircleK Số 100 phố Trung Kính, Cầu Giấy</t>
  </si>
  <si>
    <t>Số 100 phố Trung Kính, Tổ 28, Phường Yên Hòa, Quận Cầu Giấy, Thành phố Hà Nội, Việt Nam</t>
  </si>
  <si>
    <t>CircleK-HN2274</t>
  </si>
  <si>
    <t>CircleK Cửa hàng số 01SH08A, Tòa S2.03 - Z34.1 (F1-CH03-1) Dự án khu đô thị mới Tây Mỗ, Đại Mỗ, Nam Từ Liêm</t>
  </si>
  <si>
    <t>Cửa hàng số 01SH08A, Tòa S2.03 - Z34.1 (F1-CH03-1) Dự án khu đô thị mới Tây Mỗ, Đại Mỗ - Vinhomes Park - Vinhomes Smart City, Phường Tây Mỗ, Quận Nam Từ Liêm, Thành phố Hà Nội, Việt Nam.</t>
  </si>
  <si>
    <t>CircleK-HN2275</t>
  </si>
  <si>
    <t>CircleK Số nhà 33, phố Pháo Đài Láng, Đống Đa</t>
  </si>
  <si>
    <t>Số nhà 33, phố Pháo Đài Láng, Phường Láng Thượng, Quận Đống Đa, Thành phố Hà Nội, Việt Nam.</t>
  </si>
  <si>
    <t>CircleK-HN2276</t>
  </si>
  <si>
    <t>CircleK Số 1, ngõ 41, phố Nguyễn Chí Thanh, Ba Đình</t>
  </si>
  <si>
    <t>Số 1, ngõ 41, phố Nguyễn Chí Thanh, Phường Ngọc Khánh, Quận Ba Đình, Thành phố Hà Nội, Việt Nam</t>
  </si>
  <si>
    <t>CircleK-HN2277</t>
  </si>
  <si>
    <t>CircleK Số 81 Phố Huế</t>
  </si>
  <si>
    <t>Số 81 Phố Huế, Phường Phạm Đình Hổ, Quận Hai Bà Trưng, Thành phố Hà Nội, Việt Nam</t>
  </si>
  <si>
    <t>CircleK-HN2278</t>
  </si>
  <si>
    <t>CircleK Số 141 phố Hàng Bông, Hoàn Kiếm</t>
  </si>
  <si>
    <t>Số 141 phố Hàng Bông, Phường Hàng Bông, Quận Hoàn Kiếm, Thành phố Hà Nội, Việt Nam</t>
  </si>
  <si>
    <t>CircleK-HN2279</t>
  </si>
  <si>
    <t>CircleK Số 42B Lý Thường Kiệt, Hoàn Kiếm</t>
  </si>
  <si>
    <t>Số 42B Lý Thường Kiệt, Phường Hàng Bài, Quận Hoàn Kiếm, Thành phố Hà Nội, Việt Nam</t>
  </si>
  <si>
    <t>CircleK-HN2280</t>
  </si>
  <si>
    <t>CircleK 35/M2, Khu đô thị Yên Hòa</t>
  </si>
  <si>
    <t>35/M2, Khu đô thị Yên Hòa, Phường Yên Hòa, Quận Cầu Giấy, Thành phố Hà Nội, Việt Nam</t>
  </si>
  <si>
    <t>CircleK-HN2281</t>
  </si>
  <si>
    <t>CircleK Số 16 phố Hàng Mắm</t>
  </si>
  <si>
    <t>Số 16 phố Hàng Mắm, Phường Lý Thái Tổ, Quận Hoàn Kiếm, Thành phố Hà Nội, Việt Nam</t>
  </si>
  <si>
    <t>CircleK-HP6001</t>
  </si>
  <si>
    <t>CircleK 261A Trần Nguyên Hãn</t>
  </si>
  <si>
    <t>261A Trần Nguyên Hãn, Phường Nghĩa Xá, Quận Lê Chân, thành phố Hải Phòng</t>
  </si>
  <si>
    <t>CircleK-HP6002</t>
  </si>
  <si>
    <t>CircleK 81 Trần Phú</t>
  </si>
  <si>
    <t>81 Trần Phú, Phường Cầu Đất, Quận Ngô Quyền, thành phố Hải Phòng</t>
  </si>
  <si>
    <t>CircleK-HP6003</t>
  </si>
  <si>
    <t>CircleK BH 02-01 dự án Vinhome Imperia Hải Phòng</t>
  </si>
  <si>
    <t>BH 02-01 dự án Vinhome Imperia Hải Phòng, phường Thượng Lý, Quận Hồng Bàng, thành phố Hải Phòng</t>
  </si>
  <si>
    <t>CircleK-HP6005</t>
  </si>
  <si>
    <t>CircleK Số 1 - 3 Hai Bà Trưng</t>
  </si>
  <si>
    <t>Số 1 - 3 Hai Bà Trưng, phường An Biên, Quận Lê Chân, thành phố Hải Phòng</t>
  </si>
  <si>
    <t>CircleK-HP6006</t>
  </si>
  <si>
    <t>CircleK 372-374 Lạch Tray</t>
  </si>
  <si>
    <t>372-374 Lạch Tray, Phường Đằng Giang, Quận Ngô Quyền, thành phố Hải Phòng</t>
  </si>
  <si>
    <t>CircleK-HP6007</t>
  </si>
  <si>
    <t>CircleK 62-64 Kênh Dương</t>
  </si>
  <si>
    <t>62-64 Kênh Dương, Phường Kênh Dương, Quận Lê Chân, thành phố Hải Phòng</t>
  </si>
  <si>
    <t>CircleK-HP6008</t>
  </si>
  <si>
    <t>CircleK 31 Hồ Sen</t>
  </si>
  <si>
    <t>31 Hồ Sen, Phường Hàng Kênh, Quận Lê Chân, thành phố Hải Phòng</t>
  </si>
  <si>
    <t>CircleK-HP6009</t>
  </si>
  <si>
    <t>CircleK Số 177 đường Hà Nội</t>
  </si>
  <si>
    <t>Số 177 đường Hà Nội, phường Thượng Lý, Quận Hồng Bàng, thành phố Hải Phòng</t>
  </si>
  <si>
    <t>CircleK-HP6010</t>
  </si>
  <si>
    <t>CircleK 341 Lot 22 Lê Hồng Phong</t>
  </si>
  <si>
    <t>341 Lot 22 Lê Hồng Phong, phường Đông Khê, Quận Ngô Quyền, thành phố Hải Phòng</t>
  </si>
  <si>
    <t>CircleK-HP6011</t>
  </si>
  <si>
    <t>CircleK Số 1 Phạm Minh Đức</t>
  </si>
  <si>
    <t>Số 1 Phạm Minh Đức, phường Máy Tơ, Quận Ngô Quyền, thành phố Hải Phòng</t>
  </si>
  <si>
    <t>CircleK-HP6012</t>
  </si>
  <si>
    <t>CircleK Số 32 Nguyễn Đức Cảnh</t>
  </si>
  <si>
    <t>Số 32 Nguyễn Đức Cảnh, phường An Biên, Quận Lê Chân, thành phố Hải Phòng</t>
  </si>
  <si>
    <t>CircleK-HP6013</t>
  </si>
  <si>
    <t>CircleK - 27 Trần Hưng Đạo</t>
  </si>
  <si>
    <t>CircleK 27 Trần Hưng Đạo</t>
  </si>
  <si>
    <t>Số 27 đường Trần Hưng Đạo, phường Hoàng Văn Thụ, quận Hồng Bàng, Thành Phố Hải Phòng</t>
  </si>
  <si>
    <t>CircleK-HP6014</t>
  </si>
  <si>
    <t>CircleK Số 388 +388A Tô Hiệu</t>
  </si>
  <si>
    <t>Số 388 +388A Tô Hiệu, phường Hồ Nam, Quận Lê Chân, thành phố Hải Phòng</t>
  </si>
  <si>
    <t>CircleK-HP6015</t>
  </si>
  <si>
    <t>CircleK 93 Lương Khánh Thiện</t>
  </si>
  <si>
    <t>93 Lương Khánh Thiện, Phường Cầu Đất, Quận Ngô Quyền, thành phố Hải Phòng</t>
  </si>
  <si>
    <t>CircleK-HP6016</t>
  </si>
  <si>
    <t>CircleK 412 Trần Thành Ngọ</t>
  </si>
  <si>
    <t>412 Trần Thành Ngọ, Phường Trần Thành Ngọ, Quận Kiến An, thành phố Hải Phòng</t>
  </si>
  <si>
    <t>CircleK-HP6017</t>
  </si>
  <si>
    <t>CircleK 27 Lê Lợi</t>
  </si>
  <si>
    <t>27 Lê Lợi, Phường Máy Tơ, Quận Ngô Quyền, thành phố Hải Phòng</t>
  </si>
  <si>
    <t>CircleK-HP6018</t>
  </si>
  <si>
    <t>CircleK Số 183 phố Văn Cao, Hải Phòng</t>
  </si>
  <si>
    <t>Số 183 phố Văn Cao, Phường Đằng Giang, Quận Ngô Quyền, Thành phố Hải Phòng, Việt Nam</t>
  </si>
  <si>
    <t>CircleK-ND8001</t>
  </si>
  <si>
    <t>CircleK Khu nhà phố Vịnh Đảo, TT-PT2C.23, Khu đô thị và thương mại Văn Giang (Ecopark)</t>
  </si>
  <si>
    <t>Khu nhà phố Vịnh Đảo, TT-PT2C.23, Khu đô thị và thương mại Văn Giang (Ecopark), xã Xuân Quang, huyện Văn Giang, tỉnh Hưng Yên</t>
  </si>
  <si>
    <t>CircleK-ND8002</t>
  </si>
  <si>
    <t>CircleK Số MRA-095A, đường nội bộ Khu biệt thự Thủy Nguyên, Khu đô thị và thương mại Văn Giang (Ecopark)</t>
  </si>
  <si>
    <t>Số MRA-095A, đường nội bộ Khu biệt thự Thủy Nguyên, Khu đô thị và thương mại Văn Giang (Ecopark),  xã Xuân Quang, huyện Văn Giang, tỉnh Hưng Yên</t>
  </si>
  <si>
    <t>Số MRA-095A, đường nội bộ Khu biệt thự Thủy Nguyên, Khu đô thị và thương mại Văn Giang (Ecopark), xã Xuân Quang, huyện Văn Giang, tỉnh Hưng Yên</t>
  </si>
  <si>
    <t>CircleK-ND8003</t>
  </si>
  <si>
    <t>CircleK PT.09, khu nhà phố Phố Trúc, Khu đô thị và thương mại Văn Giang (Ecopark)</t>
  </si>
  <si>
    <t>PT.09, khu nhà phố Phố Trúc, Khu đô thị và thương mại Văn Giang (Ecopark),  xã Xuân Quang, huyện Văn Giang, tỉnh Hưng Yên</t>
  </si>
  <si>
    <t>PT.09, khu nhà phố Phố Trúc, Khu đô thị và thương mại Văn Giang (Ecopark), xã Xuân Quang, huyện Văn Giang, tỉnh Hưng Yên</t>
  </si>
  <si>
    <t>CircleK-TN0001</t>
  </si>
  <si>
    <t>CircleK Số 28 đường Lương Ngọc Quyến, Thái Nguyên</t>
  </si>
  <si>
    <t>Số 28 đường Lương Ngọc Quyến, Phường Quang Trung, Thành phố Thái Nguyên, Tỉnh Thái Nguyên, Việt Nam</t>
  </si>
  <si>
    <t>CircleK-TN0002</t>
  </si>
  <si>
    <t>CircleK Số 104 đường Z115, Tổ 2, Thái Nguyên</t>
  </si>
  <si>
    <t>Số 104 đường Z115, Tổ 2, Phường Tân Thịnh, Thành phố Thái Nguyên, Tỉnh Thái Nguyên, Việt Nam</t>
  </si>
  <si>
    <t>CircleK-TN0003</t>
  </si>
  <si>
    <t>CircleK Số 157 đường Bắc Sơn, Thái Nguyên</t>
  </si>
  <si>
    <t>Số 157 đường Bắc Sơn, Phường Hoàng Văn Thụ, Thành phố Thái Nguyên, Tỉnh Thái Nguyên, Việt Nam</t>
  </si>
  <si>
    <t>CircleK-TN0004</t>
  </si>
  <si>
    <t>CircleK Số 439 đường Lương Ngọc Quyến, Thái Nguyên</t>
  </si>
  <si>
    <t>Số 439 đường Lương Ngọc Quyến, Phường Hoàng Văn Thụ, Thành phố Thái Nguyên, Tỉnh Thái Nguyên, Việt Nam</t>
  </si>
  <si>
    <t>CLASS</t>
  </si>
  <si>
    <t>CÔNG TY TNHH DỊCH VỤ VÀ THƯƠNG MẠI TOP CLASS</t>
  </si>
  <si>
    <t>0109635350</t>
  </si>
  <si>
    <t>Căn hộ số 02 nhà N7A, Khu đô thị mới Trung Hoà, Nhân Chính, Phường Nhân Chính, Quận Thanh Xuân, Thành phố Hà Nội, Việt Nam</t>
  </si>
  <si>
    <t>Thôn Sen Hồ, Xã Lệ Chi, Huyện Gia Lâm, Thành phố Hà Nội, Việt Nam</t>
  </si>
  <si>
    <t>0107392399</t>
  </si>
  <si>
    <t>cleverfood0001</t>
  </si>
  <si>
    <t>cleverfood Lữ Đoàn Mỹ Đình</t>
  </si>
  <si>
    <t>MIENBAC;4%</t>
  </si>
  <si>
    <t>36 Lưu Hữu Phước, Mỹ Đình 1, Nam Từ Liêm, HN sđt 0966835686</t>
  </si>
  <si>
    <t>cleverfood0002</t>
  </si>
  <si>
    <t>cleverfood Lữ Đoàn Hoàng Đạo Thúy</t>
  </si>
  <si>
    <t>38 Ngõ 26 Đỗ Quang, Trung Hòa, Cầu Giấy, HN sđt: 0981992658</t>
  </si>
  <si>
    <t>38 Ngõ 26 Đỗ Quang, Trung Hòa, Cầu Giấy, HN</t>
  </si>
  <si>
    <t>cleverfood0003</t>
  </si>
  <si>
    <t>cleverfood Lữ Đoàn 136 Hồ Tùng Mậu</t>
  </si>
  <si>
    <t>Tầng 1 tòa S3, KĐT Goldmark City, 136 Hồ Tùng Mậu, Bắc Từ Liêm, HN sđt 0966616356</t>
  </si>
  <si>
    <t>Tầng 1 tòa S3, KĐT Goldmark City, 136 Hồ Tùng Mậu, Bắc Từ Liêm, HN</t>
  </si>
  <si>
    <t>cleverfood0004</t>
  </si>
  <si>
    <t>cleverfood Lữ Đoàn Nghĩa Đô</t>
  </si>
  <si>
    <t>10/106 Hoàng Quốc Việt, Nghĩa Đô, Cầu Giấy, HN</t>
  </si>
  <si>
    <t>cleverfood0005</t>
  </si>
  <si>
    <t>cleverfood Lữ Đoàn 460 Khương Đình</t>
  </si>
  <si>
    <t>Tầng 1 tòa G4 chung cư Five Star Garden, 460 Khương Đình, Thanh Xuân, HN sđt: 0965999253</t>
  </si>
  <si>
    <t>Tầng 1 tòa G4 chung cư Five Star Garden, 460 Khương Đình, Thanh Xuân, HN</t>
  </si>
  <si>
    <t>cleverfood0006</t>
  </si>
  <si>
    <t>cleverfood Lữ Đoàn 21 Lê Đức Thọ</t>
  </si>
  <si>
    <t>Đối diện sảnh tòa CT-B Chung cư Sun Square, Mỹ Đình 2, Từ Liêm, HN sđt: 0966533986</t>
  </si>
  <si>
    <t>Đối diện sảnh tòa CT-B Chung cư Sun Square, Mỹ Đình 2, Từ Liêm, HN</t>
  </si>
  <si>
    <t>cleverfood0007</t>
  </si>
  <si>
    <t>cleverfood Lữ Đoàn Part 5 Times City</t>
  </si>
  <si>
    <t>Part 5 KĐT Times City, 458 Minh Khai, Hai Bà Trưng, HN sđt: 0966538856</t>
  </si>
  <si>
    <t>Part 5 KĐT Times City, 458 Minh Khai, Hai Bà Trưng, HN</t>
  </si>
  <si>
    <t>cleverfood0008</t>
  </si>
  <si>
    <t>cleverfood Lữ Đoàn T5 Times City</t>
  </si>
  <si>
    <t>T5 KĐT Times City, 458 Minh Khai, Hai Bà Trưng, HN sđt: 0986998859</t>
  </si>
  <si>
    <t>T5 KĐT Times City, 458 Minh Khai, Hai Bà Trưng, HN</t>
  </si>
  <si>
    <t>cleverfood0009</t>
  </si>
  <si>
    <t>cleverfood Lữ Đoàn Part 8 Times City</t>
  </si>
  <si>
    <t>Part 8 KĐT Times City, 458 Minh Khai, Hai Bà Trưng, HN sđt: 0986213553</t>
  </si>
  <si>
    <t>Part 8 KĐT Times City, 458 Minh Khai, Hai Bà Trưng, HN</t>
  </si>
  <si>
    <t>cleverfood0010</t>
  </si>
  <si>
    <t>cleverfood Lữ Đoàn Ba Đình</t>
  </si>
  <si>
    <t>14 Ngõ 191 Nguyễn Chí Thanh, quận Ba Đình, thành phố Hà Nội</t>
  </si>
  <si>
    <t>cleverfood0011</t>
  </si>
  <si>
    <t>Clever food điểm mới</t>
  </si>
  <si>
    <t>216B Đội Cấn, p. Liễu Giai, Q. Ba Đình, Tp Hà Nội</t>
  </si>
  <si>
    <t>cleverfood0012</t>
  </si>
  <si>
    <t>cleverfood Toà A Goldseason, Quận Thanh Xuân</t>
  </si>
  <si>
    <t>Toà A Goldseason, 47 Nguyễn Tuân, Quận Thanh Xuân, Hà Nội</t>
  </si>
  <si>
    <t>CMART2</t>
  </si>
  <si>
    <t>MAI VĂN THÁI</t>
  </si>
  <si>
    <t>8781248542-001</t>
  </si>
  <si>
    <t>Lô 1 - CT1 Thăng Long, Phường Đại Mỗ, Thành phố Hà Nội, Việt Nam</t>
  </si>
  <si>
    <t>CMART6</t>
  </si>
  <si>
    <t>Hộ kinh doanh Cmart 6 Việt Nam</t>
  </si>
  <si>
    <t>0109522741-001</t>
  </si>
  <si>
    <t>Ki ốt 15,16,17,18 toà 19T1 Chung cư Luckyhouse, Phường Kiến Hưng, Thành phố Hà Nội, Việt Nam.</t>
  </si>
  <si>
    <t>COOP-010</t>
  </si>
  <si>
    <t>CHI NHÁNH LIÊN HIỆP HỢP TÁC XÃ THƯƠNG MẠI TP.HCM - CO.OPMART HẠ LONG</t>
  </si>
  <si>
    <t>COOP; MIENNAM</t>
  </si>
  <si>
    <t>0301175691-010</t>
  </si>
  <si>
    <t>Khu Cột Đồng Hồ, Phường Bạch Đằng, Thành phố Hạ Long, Tỉnh Quảng Ninh, Việt Nam</t>
  </si>
  <si>
    <t>COOP; MIENBAC</t>
  </si>
  <si>
    <t>0301175691-014</t>
  </si>
  <si>
    <t>Số 51, đường Nguyễn Văn Cừ, Phường Bắc Giang, Tỉnh Bắc Ninh, Việt Nam</t>
  </si>
  <si>
    <t>COOP-034</t>
  </si>
  <si>
    <t>CHI NHÁNH LIÊN HIỆP HỢP TÁC XÃ THƯƠNG MẠI TP. HỒ CHÍ MINH-CO.OPMART NAM ĐỊNH</t>
  </si>
  <si>
    <t>Nam Định</t>
  </si>
  <si>
    <t>0301175691-034</t>
  </si>
  <si>
    <t>Số 91, đường Điện Biên, Phường Cửa Bắc, Thành phố Nam Định, Tỉnh Nam Định, Việt Nam</t>
  </si>
  <si>
    <t>COOP-044</t>
  </si>
  <si>
    <t>CHI NHÁNH LIÊN HIỆP HTX THƯƠNG MẠI TP. HỒ CHÍ MINH CO.OPMART VIỆT TRÌ</t>
  </si>
  <si>
    <t>Phú Thọ</t>
  </si>
  <si>
    <t>0301175691-044</t>
  </si>
  <si>
    <t>Số 1606A Đường Hùng Vương, Phường Việt Trì, Tỉnh Phú Thọ, Việt Nam</t>
  </si>
  <si>
    <t>COOP-072</t>
  </si>
  <si>
    <t>CHI NHÁNH LIÊN HIỆP HỢP TÁC XÃ THƯƠNG MẠI TP. HỒ CHÍ MINH - CO.OPMART VŨ YÊN</t>
  </si>
  <si>
    <t>Phường Thủy Nguyên</t>
  </si>
  <si>
    <t>MIENBAC;COOP</t>
  </si>
  <si>
    <t>00577-CO.OPMART VU YEN</t>
  </si>
  <si>
    <t>Lô CCĐT-01, Khu B1, Vũ Yên-Tòa nhà Vincom Mega Mall Vũ Yên, phường Thủy Nguyên, thành phố Hải Phòng, Việt Nam</t>
  </si>
  <si>
    <t>0301175691-072</t>
  </si>
  <si>
    <t>coop15001</t>
  </si>
  <si>
    <t>Cửa Hàng Co.opFood HT Hải Thượng Lãn Ông</t>
  </si>
  <si>
    <t>hệ thống coopfood tỉnh</t>
  </si>
  <si>
    <t>Hà Tĩnh</t>
  </si>
  <si>
    <t>COOP; Coopfood; MIENNAM</t>
  </si>
  <si>
    <t>208 Hải Thượng Lãn Ông, Tỉnh Hà Tĩnh</t>
  </si>
  <si>
    <t>coop15004</t>
  </si>
  <si>
    <t>Cửa hàng Coopfood HT Vũ Quang</t>
  </si>
  <si>
    <t>Thành phố Hà Tĩnh</t>
  </si>
  <si>
    <t>SG004</t>
  </si>
  <si>
    <t>Huỳnh Quốc Phong</t>
  </si>
  <si>
    <t>Coopfood;COOP;MIENNAM</t>
  </si>
  <si>
    <t>Số 88 - Tổ 9, Đường Vũ Quang-Phường Trần Phú-Tp Hà Tĩnh-Tỉnh Hà Tĩnh</t>
  </si>
  <si>
    <t>coop18506</t>
  </si>
  <si>
    <t>Cửa Hàng Co.opFood TH Tân Thành</t>
  </si>
  <si>
    <t>Thanh Hóa</t>
  </si>
  <si>
    <t>COOP; Coopfood; MIENBAC</t>
  </si>
  <si>
    <t>Lô số 51+52 MBQH 90/UB-CN phường Đông Vệ, thành phố Thanh Hóa, tỉnh Thanh Hóa</t>
  </si>
  <si>
    <t>coop3801</t>
  </si>
  <si>
    <t>Cửa Hàng Co.opFood HT Hồng Lĩnh</t>
  </si>
  <si>
    <t>Số 1A, đường Nguyễn Đông Chi, P.Nam Hồng, TX Hồng Lĩnh, Tỉnh Hà Tĩnh. sđt 0911867376</t>
  </si>
  <si>
    <t>Số 1A, đường Nguyễn Đông Chi, P.Nam Hồng, TX Hồng Lĩnh, Tỉnh Hà Tĩnh</t>
  </si>
  <si>
    <t>coop3802</t>
  </si>
  <si>
    <t>Cửa Hàng Co.opFood HT Nguyễn Biên</t>
  </si>
  <si>
    <t>Số 34 Nguyễn Biên, xã Cẩm Xuyên, tỉnh Hà Tĩnh, sđt : 0972.276.546 anh trường</t>
  </si>
  <si>
    <t>Số 34 Nguyễn Biên, xã Cẩm Xuyên, tỉnh Hà Tĩnh</t>
  </si>
  <si>
    <t>coop3804</t>
  </si>
  <si>
    <t>Cửa Hàng Co.opFood Hà Huy Tập (15005)</t>
  </si>
  <si>
    <t>365-367 Đường Hà Huy Tập, tổ 3, Phường Hà Huy Tập, Tp.Hà Tĩnh, Tỉnh Hà Tĩnh</t>
  </si>
  <si>
    <t>coop9102</t>
  </si>
  <si>
    <t>Co.op Food Miền Bắc</t>
  </si>
  <si>
    <t>MIENBAC;Coopfood;COOP</t>
  </si>
  <si>
    <t>09102-CO.OPFOOD CF MIEN BAC (HN HAPULICO)</t>
  </si>
  <si>
    <t>Tầng 1, Tòa 17T4 Dự án Hapulico Complex, Số 01 Đường Nguyễn Huy Tưởng, Phường Thanh Xuân, TP.Hà Nội, Việt Nam</t>
  </si>
  <si>
    <t>C6 HÀ NỘI</t>
  </si>
  <si>
    <t>coop9103</t>
  </si>
  <si>
    <t>Cửa hàng Co.op Food HN Bắc Hà C14</t>
  </si>
  <si>
    <t>09103-CO.OPFOOD HN BAC HA C14</t>
  </si>
  <si>
    <t>Tầng 01 của Tòa CT2 Tòa Nhà Bắc Hà C14, Phường Đại Mỗ, TP Hà Nội</t>
  </si>
  <si>
    <t>coop9104</t>
  </si>
  <si>
    <t>Cửa hàng Co.op Food HN Triều Khúc</t>
  </si>
  <si>
    <t>09104-CO.OPFOOD HN TRIEU KHUC</t>
  </si>
  <si>
    <t>B8 Pandora 53 Triều Khúc, Phường Thanh Xuân, TP Hà Nội</t>
  </si>
  <si>
    <t>coop9105</t>
  </si>
  <si>
    <t>Cửa hàng Co.op Food HN Bắc Hà Tower</t>
  </si>
  <si>
    <t>09105-CO.OPFOOD HN BAC HA TOWER</t>
  </si>
  <si>
    <t>Một phần tầng 01, CT2, Bắc Hà Tower, Phường Đại Mỗ, TP Hà Nội</t>
  </si>
  <si>
    <t>coop9106</t>
  </si>
  <si>
    <t>Cửa hàng Co.op Food HN Khương Trung</t>
  </si>
  <si>
    <t>09106-CO.OPFOOD HN KHUONG TRUNG</t>
  </si>
  <si>
    <t>Tầng 1 Chung cư Star Tower – 283 Khương Trung, Quận Thanh Xuân, HN</t>
  </si>
  <si>
    <t>coop9107</t>
  </si>
  <si>
    <t>Cửa hàng Co.op Food HN Phùng Khoang</t>
  </si>
  <si>
    <t>09107-CO.OPFOOD HN PHUNG KHOANG</t>
  </si>
  <si>
    <t>Số 16 và số 17, lô số 2 thuộc Dự án khu nhà ở Phùng Khoang, Phường Đại Mỗ, TP Hà Nội</t>
  </si>
  <si>
    <t>coop9108</t>
  </si>
  <si>
    <t>Cửa hàng Co.op Food HN Văn Khê</t>
  </si>
  <si>
    <t>09108-CO.OPFOOD HN VAN KHE</t>
  </si>
  <si>
    <t>400m2 tầng 01 tòa nhà CT5A thuộc dự án Văn Khê tại địa chỉ Khu đô thị Văn Khê, Phường Hà Đông, TP Hà Nội</t>
  </si>
  <si>
    <t>coop9109</t>
  </si>
  <si>
    <t>Cửa hàng Co.op Food HN The Vesta</t>
  </si>
  <si>
    <t>09109-CO.OPFOOD HN THE VESTA</t>
  </si>
  <si>
    <t>Kiot số 06-07 thuộc tầng 1- Tầng dịch vụ thương mại Tòa V3 của dự án khu nhà ở Xã hội Phú Lãm – The Vesta, Phường Phú Lương, TP Hà Nội</t>
  </si>
  <si>
    <t>coop9110</t>
  </si>
  <si>
    <t>Cửa hàng Co.op Food HN Green Stars</t>
  </si>
  <si>
    <t>09110-CO.OPFOOD HN GREEN STARS</t>
  </si>
  <si>
    <t>Tầng 1- Tòa 21B5-chung cư Green Stars  -234 Phạm Văn Đồng, Cổ Nhuế - Bắc Từ Liêm - Hà Nội</t>
  </si>
  <si>
    <t>coop9114</t>
  </si>
  <si>
    <t>Cửa hàng Co.op Food HN AnLand</t>
  </si>
  <si>
    <t>09114-CO.OPFOOD HN ANLAND</t>
  </si>
  <si>
    <t>Cửa hàng Shophouse số 04, mã căn SH04, tầng 1 -2 thuộc tòa HH01B thuộc dự án Hỗn Hợp thương mại và nhà ở HH01 (Anland), tại Khu đô thị mới Dương Nội, Phường Dương Nội, TP Hà Nội</t>
  </si>
  <si>
    <t>coop9115</t>
  </si>
  <si>
    <t>Cửa hàng Co.op Food HN Ecohome</t>
  </si>
  <si>
    <t>09115-CO.OPFOOD HN ECOHOME</t>
  </si>
  <si>
    <t>Tầng 1, Số C2.15 Sảnh B thuộc tòa Ecohome 2, Đường Tân Xuân, Xã Đông Ngạc, Quận Bắc Từ Liêm, HN</t>
  </si>
  <si>
    <t>coop9116</t>
  </si>
  <si>
    <t>Cửa hàng Co.op Food HN Nghĩa Đô</t>
  </si>
  <si>
    <t>09116-CO.OPFOOD HN NGHIA DO</t>
  </si>
  <si>
    <t>Gian hàng số 04 Tòa nhà CT1B, tầng 1 Khu đô thị Nghĩa Đô, Ngõ 106 Hoàng Quốc Việt, Phường Cổ Nhuế 1, Quận Bắc Từ Liêm, HN</t>
  </si>
  <si>
    <t>coop9120</t>
  </si>
  <si>
    <t>Cửa hàng Co.op Food HN VP2 Linh Đàm</t>
  </si>
  <si>
    <t>09120-CO.OPFOOD HN VP2 LINH DAM</t>
  </si>
  <si>
    <t>Tầng 1, chung cư NO-VP2 , Khu dịch vụ tổng hợp và nhà ở hồ Linh Đàm, Phường Hoàng Liệt, TP Hà Nội</t>
  </si>
  <si>
    <t>coop9124</t>
  </si>
  <si>
    <t>Cửa hàng Co.op Food HN The K-Park</t>
  </si>
  <si>
    <t>09124-CO.OPFOOD HN THE K-PARK</t>
  </si>
  <si>
    <t>Căn Ki ốt thương mại SH 42, Tầng 01, Tòa K3, Dự án Đầu tư xây dựng Khu nhà ở Hi Brand tại Khu đô thị mới Văn Phú, Phường Kiến Hưng, TP Hà Nội (The K-park)</t>
  </si>
  <si>
    <t>coop9126</t>
  </si>
  <si>
    <t>Cửa hàng Co.op Food HN Kim Văn Kim Lũ</t>
  </si>
  <si>
    <t>09126-CO.OPFOOD HN KIM VAN KIM LU</t>
  </si>
  <si>
    <t>Nhà liền kề số 07 và số 08, Lô Liền kề TT2, Dự án Khu đô thị mới Kim Văn – Kim Lũ, Phường Định Công, TP Hà Nội</t>
  </si>
  <si>
    <t>coop9131</t>
  </si>
  <si>
    <t>Cửa hàng Co.op Food HN Thanh Hà Cienco 5</t>
  </si>
  <si>
    <t>Huyện Thanh Oai</t>
  </si>
  <si>
    <t>09131-CO.OPFOOD HN THANH HA CIENCO 5</t>
  </si>
  <si>
    <t>Tầng 1, Kiot số 2 và số 4, Tòa nhà B2.1- HH03C, Khu đô thị Thanh Hà Cienco 5, xã Cự Khê, Huyện Thanh Oai, HN</t>
  </si>
  <si>
    <t>coop9134</t>
  </si>
  <si>
    <t>Cửa hàng Co.op Food HN Xuân Mai Dương Nội</t>
  </si>
  <si>
    <t>09134-CO.OPFOOD HN XUAN MAI DUONG NOI</t>
  </si>
  <si>
    <t>Tầng 1, Lô số 04B, Tòa L, Dự án HH2 Khu đô thị mới Dương Nội, Phường Yên Nghĩa, TP Hà Nội</t>
  </si>
  <si>
    <t>coop9138</t>
  </si>
  <si>
    <t>Cửa hàng Co.op Food HN Thái Hà CT4</t>
  </si>
  <si>
    <t>09138-CO.OPFOOD HN THAI HA CT4</t>
  </si>
  <si>
    <t>Tầng 1, Lô 02, Tòa CT4, Dự án nhà ở cho cán bộ chiến sĩ – Bộ Công an, Phường Đông Ngạc, TP Hà Nội</t>
  </si>
  <si>
    <t>coop9139</t>
  </si>
  <si>
    <t>Cửa hàng Co.op Food HN Thái Hà HH</t>
  </si>
  <si>
    <t>09139-CO.OPFOOD HN THAI HA HH</t>
  </si>
  <si>
    <t>Tầng 1, Lô số 05.1, Nhà chung cư HH, Dự án nhà ở Xã hội cho cán bộ chiến sĩ - Bộ Công an, Phường Đông Ngạc, TP Hà Nội</t>
  </si>
  <si>
    <t>coop9141</t>
  </si>
  <si>
    <t>Cửa hàng Co.op Food HN Mandarin</t>
  </si>
  <si>
    <t>09141-CO.OPFOOD HN MANDARIN</t>
  </si>
  <si>
    <t>Tầng 1, TM 108.2, Tòa D, Tổ hợp Dịch vụ thương mại văn hóa thể thao, nhà ở và văn phòng cho thuê (Mandarin Garden), số 493 Trương Định, Phường Hoàng Mai, TP Hà Nội</t>
  </si>
  <si>
    <t>coop9143</t>
  </si>
  <si>
    <t>Cửa hàng Co.op Food HN VP6 Linh Đàm</t>
  </si>
  <si>
    <t>09143-CO.OPFOOD HN VP6 LINH ĐAM</t>
  </si>
  <si>
    <t>Ô số 11, Lô Ơ2, Bán đảo Linh Đàm, Phường Hoàng Liệt, TP Hà Nội</t>
  </si>
  <si>
    <t>coop9144</t>
  </si>
  <si>
    <t>Cửa hàng Co.op Food HN Sakura</t>
  </si>
  <si>
    <t>09144-CO.OPFOOD HN SAKURA</t>
  </si>
  <si>
    <t>Tầng 1, Kiot 102, Tòa CT13, Khu đô thị mới Tứ Hiệp (Chung cư Sakura), Xã Thanh Trì, TP Hà Nội</t>
  </si>
  <si>
    <t>coop9146</t>
  </si>
  <si>
    <t>Cửa hàng Co.op Food HN V7 The Vesta</t>
  </si>
  <si>
    <t>09146-CO.OPFOOD HN V7 THE VESTA</t>
  </si>
  <si>
    <t>Tầng 1, Kiot 18, Tòa V7, Khu nhà ở Xã hội Phú Lãm – The Vesta, Phường Phú Lương, TP Hà Nội</t>
  </si>
  <si>
    <t>coop9148</t>
  </si>
  <si>
    <t>Cửa hàng Co.op Food HN Tecco Skyville Tower</t>
  </si>
  <si>
    <t>09148-CO.OPFOOD HN TECCO SKYVILLE TOWER</t>
  </si>
  <si>
    <t>Tầng 1, Căn DV-01, Dự án Tecco Skyville Tower, Xã Tứ Hiệp, Huyện Thanh Trì, Hà Nội</t>
  </si>
  <si>
    <t>coop9149</t>
  </si>
  <si>
    <t>Cửa hàng Co.op Food HN Hateco</t>
  </si>
  <si>
    <t>09149-CO.OPFOOD HN HATECO</t>
  </si>
  <si>
    <t>Tầng 1, Tòa CT01B, Khu nhà ở Hateco 6, Phường Xuân Phương, TP Hà Nội</t>
  </si>
  <si>
    <t>coop9150</t>
  </si>
  <si>
    <t>Cửa hàng Co.op Food HN Lucky House</t>
  </si>
  <si>
    <t>09150-CO.OPFOOD HN LUCKY HOUSE</t>
  </si>
  <si>
    <t>Kiot số 15-16-17-18, Toà 19T1, Dự án nhà ở xã hội Kiến Hưng (Lucky House), Phường Kiến Hưng, Quận Hà Đông, HN</t>
  </si>
  <si>
    <t>coop9151</t>
  </si>
  <si>
    <t>Cửa hàng Co.op Food HN Đại Đồng</t>
  </si>
  <si>
    <t>09151-CO.OPFOOD HN DAI DONG</t>
  </si>
  <si>
    <t>Số nhà 37, Phố Đại Đồng, Phường Vĩnh Hưng, TP Hà Nội</t>
  </si>
  <si>
    <t>coop9152</t>
  </si>
  <si>
    <t>Cửa hàng Co.op Food HN Hồ Tùng Mậu</t>
  </si>
  <si>
    <t>09152-CO.OPFOOD HN HO TUNG MAU</t>
  </si>
  <si>
    <t>Tầng 1, Tòa 2A – Vinaconex 7, 136 Hồ Tùng Mậu, Phường Phú Diễn, TP Hà Nội</t>
  </si>
  <si>
    <t>coop9153</t>
  </si>
  <si>
    <t>Cửa hàng Co.op Food HN Nhân Chính</t>
  </si>
  <si>
    <t>09153-CO.OPFOOD HN NHAN CHINH</t>
  </si>
  <si>
    <t>Tầng 1, Tòa 17T8, Khu đô thị Trung Hòa – Nhân Chính, Phường Nhân Chính, Quận Thanh Xuân, HN</t>
  </si>
  <si>
    <t>coop9154</t>
  </si>
  <si>
    <t>Cửa hàng Co.op Food HN Ngoại Giao Đoàn 1</t>
  </si>
  <si>
    <t>09154-CO.OPFOOD HN NGOAI GIAO DOAN 1</t>
  </si>
  <si>
    <t>Căn TM01, Tòa N03-T1, Khu đô thị Ngoại Giao Đoàn, Phường Xuân Tảo, Quận Bắc Từ Liêm, HN</t>
  </si>
  <si>
    <t>coop9158</t>
  </si>
  <si>
    <t>Cửa hàng Co.op Food HN Vĩnh Hưng</t>
  </si>
  <si>
    <t>09158-CO.OPFOOD HN VINH HUNG</t>
  </si>
  <si>
    <t>Lô L1-01 Tầng 1, Trung Tâm Thương mại, Dự án Hỗn hợp dịch vụ, thương mại và căn hộ T&amp;T Vĩnh Hưng, Số 440 Vĩnh Hưng, Phường Vĩnh Hưng, TP Hà Nội</t>
  </si>
  <si>
    <t>coop9159</t>
  </si>
  <si>
    <t>Cửa hàng Co.op Food HN New Horizon</t>
  </si>
  <si>
    <t>09159-CO.OPFOOD HN NEW HORIZON</t>
  </si>
  <si>
    <t>tầng 1, N02 dự án New Horizon , số 87 Lĩnh Nam,  Q.Hoàng Mai, TP. Hà Nội</t>
  </si>
  <si>
    <t>Tầng 1, N02 dự án New Horizon, số 87 Lĩnh Nam,  Q.Hoàng Mai, TP. Hà Nội</t>
  </si>
  <si>
    <t>coop9160</t>
  </si>
  <si>
    <t>Cửa hàng Co.op Food HN Roman Plaza</t>
  </si>
  <si>
    <t>09160-CO.OPFOOD HN ROMAN PLAZA</t>
  </si>
  <si>
    <t>Tầng 1, Zone 4.4, Tòa B1, Dự án Tổ hợp thương mại dịch vụ và căn hộ cao cấp Hải Phát Plaza, Phường Đại Mỗ, TP Hà Nội</t>
  </si>
  <si>
    <t>coop9161</t>
  </si>
  <si>
    <t>Cửa hàng Co.op Food HN Eurowindow</t>
  </si>
  <si>
    <t>09161-CO.OPFOOD HN EUROWINDOW</t>
  </si>
  <si>
    <t>Tầng 1, Park 4, Ô đất 5.B2 (Eurowindow River Park), Khu tái định cư Đông Hội, Xã Đông Anh, TP Hà Nội</t>
  </si>
  <si>
    <t>coop9165</t>
  </si>
  <si>
    <t>Cửa hàng Co.op Food HN Eco Dream</t>
  </si>
  <si>
    <t>09165-CO.OPFOOD HN ECO DREAM</t>
  </si>
  <si>
    <t>Tầng 1, Shophouse ED.107, Nhà ở cao tầng kết hợp thương mại dịch vụ Eco Dram tại Ô đất TT6, Khu đô thị mới Tây Nam Kim Giang I, Phường Thanh Liệt, TP Hà Nội</t>
  </si>
  <si>
    <t>coop9166</t>
  </si>
  <si>
    <t>Cửa hàng Co.op Food HN Parkview Residence</t>
  </si>
  <si>
    <t>09166-CO.OPFOOD HN PARKVIEW RESIDENCE</t>
  </si>
  <si>
    <t>Sàn kinh doanh dịch vụ, thương mại Tầng 1 - Tòa J, Khu chung cư cao tầng CT7, Khu đô thị mới Dương Nội, Phường Dương Nội, TP Hà Nội</t>
  </si>
  <si>
    <t>0309129418-115</t>
  </si>
  <si>
    <t>coopfood15006</t>
  </si>
  <si>
    <t>Cửa hàng Co.opfood HT Can Lộc</t>
  </si>
  <si>
    <t>181 Xô Viết Nghệ Tĩnh, Thị Trấn Nghèn, Huyện Can Lộc-Hà Tĩnh</t>
  </si>
  <si>
    <t>coopfoodthanhhoa</t>
  </si>
  <si>
    <t>Cửa hàng Co.opfood TH cc Tecco Tower</t>
  </si>
  <si>
    <t>CC số 1 Tecco Tower lô CC2, đường vành đai Đông Tây, P.Đông vệ, Tp.Thanh Hóa, tỉnh Thanh Hóa</t>
  </si>
  <si>
    <t>Tầng 1, tầng 2, tầng 3, Bãi giữ xe Trung tâm thương mại Cát Bi Plaza, số 1 đường Lê Hồng Phong, Phường Ngô Quyền, Thành phố Hải Phòng, Việt Nam</t>
  </si>
  <si>
    <t>0201264531</t>
  </si>
  <si>
    <t>MIENBAC; COOP</t>
  </si>
  <si>
    <t>Km số 10 đường Nguyễn Trãi, Phường Hà Đông, Thành phố Hà Nội, Việt Nam</t>
  </si>
  <si>
    <t>0104287702</t>
  </si>
  <si>
    <t>COOPHOANGMAI</t>
  </si>
  <si>
    <t>CÔNG TY TNHH MỘT THÀNH VIÊN CO.OPMART HOÀNG MAI</t>
  </si>
  <si>
    <t>0106375601</t>
  </si>
  <si>
    <t>Km số 10 đường Nguyễn Trãi, Phường Mộ Lao, Quận Hà Đông, Thành phố Hà Nội, Việt Nam</t>
  </si>
  <si>
    <t>Coop Mart SCA - VICTORIA</t>
  </si>
  <si>
    <t>Tầng trệt tòa nhà V2, V3, Văn Phú Victoria - CT9, KĐT mới Văn Phú, Phường Kiến Hưng, Thành phố Hà Nội, Việt Nam sđt 0911807851</t>
  </si>
  <si>
    <t>0107751489</t>
  </si>
  <si>
    <t>Tầng trệt tòa nhà V2, V3, Văn Phú Victoria - CT9, KĐT mới Văn Phú, Phường Kiến Hưng, Thành phố Hà Nội, Việt Nam</t>
  </si>
  <si>
    <t>coopmarfour0002</t>
  </si>
  <si>
    <t>MARFOUR. Co.opMart SCA - Long Biên</t>
  </si>
  <si>
    <t>Co.opMart SCA - Long Biên</t>
  </si>
  <si>
    <t>Tầng 2, Trung tâm thương mại Mipec Riverside, Số 2, Phố Long Biên II, Phường Bồ Đề, Thành phố Hà Nội, VN</t>
  </si>
  <si>
    <t>coopmarfour0003</t>
  </si>
  <si>
    <t>MARFOUR. Co.opMart SCA-VICTORIA</t>
  </si>
  <si>
    <t>Co.opMart SCA-VICTORIA</t>
  </si>
  <si>
    <t>Tầng trệt tòa nhà V2, V3, Văn Phú Victoria - CT9, KĐT mới Văn Phú, Phường Kiến Hưng, TP. Hà Nội, VN</t>
  </si>
  <si>
    <t>coopmarfour0004</t>
  </si>
  <si>
    <t>MARFOUR. Co.opMart SCA-GOLDSILK</t>
  </si>
  <si>
    <t>Co.opMart SCA-GOLDSILK</t>
  </si>
  <si>
    <t>Tầng trệt khu phức hợp thương mại nhà ở Goldsilk, số 430, phố Cầu Am, phường Hà Đông, Thành phố Hà Nội, VN. sđt 0911807839 chị Tơ</t>
  </si>
  <si>
    <t>Tầng trệt khu phức hợp thương mại nhà ở Goldsilk, số 430, phố Cầu Am, phường Hà Đông, Thành phố Hà Nội, VN</t>
  </si>
  <si>
    <t>coopmarfour0005</t>
  </si>
  <si>
    <t>Siêu Thị Co.opmart SCA - Goldensilk</t>
  </si>
  <si>
    <t>Tầng hầm, Tòa tháp C, Khu đô thị mới Kim Văn Kim Lũ, phường Định Công, thành phố Hà Nội, VN</t>
  </si>
  <si>
    <t>coopmart9999</t>
  </si>
  <si>
    <t>CO.OPMART HÀ ĐÔNG</t>
  </si>
  <si>
    <t>Tầng 1 CT6 - Xala, 339 đường 70, P.Kiến Hưng, Q.Hà Đông, HN</t>
  </si>
  <si>
    <t>3000986099</t>
  </si>
  <si>
    <t>Số 02, Đường Phan Đình Phùng, Phường Thành Sen, Tỉnh Hà Tĩnh, Việt Nam</t>
  </si>
  <si>
    <t>CO.OPMART THANH HÓA</t>
  </si>
  <si>
    <t>Tầng hầm, tầng 1, 2, 3 TTTM HD, đường Phan Chu Trinh, Phường Hạc Thành, Tỉnh Thanh Hoá, Việt Nam</t>
  </si>
  <si>
    <t>2801917948</t>
  </si>
  <si>
    <t>2500454301</t>
  </si>
  <si>
    <t>Tòa nhà Trung tâm Thương mại SOIVA Plaza, Đường Mê Linh, Phường Vĩnh Phúc, Tỉnh Phú Thọ, Việt Nam</t>
  </si>
  <si>
    <t>CTDUCPHONG</t>
  </si>
  <si>
    <t>CTY TNHH ĐẦU TƯ XNK ĐỨC PHONG</t>
  </si>
  <si>
    <t>Lai Châu</t>
  </si>
  <si>
    <t>Số 041 Nguyễn Thị Định, P. Tân Phong, TP. Lai Châu, T. Lai Châu</t>
  </si>
  <si>
    <t>CTYCHOHAY</t>
  </si>
  <si>
    <t>CÔNG TY TNHH CHỢ HAY</t>
  </si>
  <si>
    <t>Tổ dân phố 7, Phường Hồng An, Thành phố Hải Phòng, Việt Nam</t>
  </si>
  <si>
    <t>0202210828</t>
  </si>
  <si>
    <t>DAIDUCVIET</t>
  </si>
  <si>
    <t>CÔNG TY TNHH ĐẦU TƯ VÀ PHÁT TRIỂN ĐẠI ĐỨC VIỆT</t>
  </si>
  <si>
    <t>Phường ô Chợ Dừa</t>
  </si>
  <si>
    <t>0101189841</t>
  </si>
  <si>
    <t>Phòng 301, Tòa nhà Viễn Đông, số 36 Hoàng Cầu, Phường Ô Chợ Dừa, Quận Đống Đa, Thành phố Hà Nội, Việt Nam</t>
  </si>
  <si>
    <t>DAILY</t>
  </si>
  <si>
    <t>HỘ KINH DOANH SIÊU THỊ DAILY</t>
  </si>
  <si>
    <t>Xã Đa Tốn</t>
  </si>
  <si>
    <t>8710719996-001</t>
  </si>
  <si>
    <t>L27M.TMDV18 H1 &amp; TMDV02 H2, Khu đô thị Vinhome Ocean Park, Xã Đa Tốn, Huyện Gia Lâm, Thành phố Hà Nội, Việt Nam</t>
  </si>
  <si>
    <t>S1.10 Vinhomes Ocean Park, Đa Tốn, Gia Lâm, Hà Nội</t>
  </si>
  <si>
    <t>S2.10 Vinhomes Ocean Park, Đa Tốn, Gia Lâm, Hà Nội</t>
  </si>
  <si>
    <t>DALATFARM004</t>
  </si>
  <si>
    <t>Dalat Farm Vinhomes Ocean S2.17, HN</t>
  </si>
  <si>
    <t>S2.17 Vinhomes Ocean Park, Đa Tốn, Gia Lâm, Hà Nội</t>
  </si>
  <si>
    <t>DALATFARM005</t>
  </si>
  <si>
    <t>Dalat Farm SmartCity</t>
  </si>
  <si>
    <t>SA2 Smartcity, Tây Mỗ, Nam Từ Liêm, Hà Nội</t>
  </si>
  <si>
    <t>M1 Masterise Ocean park, Khu đô thị Vinhomes Ocean Park, huyện Gia Lâm, Hà Nội</t>
  </si>
  <si>
    <t>DALATFARM008</t>
  </si>
  <si>
    <t>Dalat Farm Vinhome Ocean Park S1.12, HN</t>
  </si>
  <si>
    <t>Tòa S1.12 Vinhome Ocean Park, Đa Tốn, Gia Lâm, Hà Nội</t>
  </si>
  <si>
    <t>S1.08 Vinhomes Ocean Park, Đa Tốn, Gia Lâm, Hà Nội</t>
  </si>
  <si>
    <t>S2.09 Vinhomes Ocean Park, Đa Tốn, Gia Lâm, Hà Nội</t>
  </si>
  <si>
    <t>Tòa M2 Ocean Park, Đa Tốn, Gia Lâm, Hà Nội</t>
  </si>
  <si>
    <t>Tòa P3 Ocean Park, Đa Tốn, Gia Lâm, Hà Nội</t>
  </si>
  <si>
    <t>DALATFARM013</t>
  </si>
  <si>
    <t>Dalat Farm Vinhomes Ocean S2.16, HN</t>
  </si>
  <si>
    <t>S2.16 Vinhomes Ocean Park, Đa Tốn, Gia Lâm, Hà Nội</t>
  </si>
  <si>
    <t>DALATFARMM1</t>
  </si>
  <si>
    <t>HỘ KINH DOANH ĐĂNG TCVP</t>
  </si>
  <si>
    <t>8669612872-001</t>
  </si>
  <si>
    <t>TMDV18A Toà M1 KĐT Vinhomes Ocean Park, Xã Đa Tốn, Huyện Gia Lâm, Thành phố Hà Nội, Việt Nam</t>
  </si>
  <si>
    <t>DALATFARMS1.08</t>
  </si>
  <si>
    <t>HỘ KINH DOANH ANH NGUYỄN KNVT</t>
  </si>
  <si>
    <t>8885964533-001</t>
  </si>
  <si>
    <t>01S02 toà S1.08, KĐT Vinhomes Ocean Park, Xã Đa Tốn, Huyện Gia Lâm, Thành phố Hà Nội, Việt Nam</t>
  </si>
  <si>
    <t>DALATFARMS1.10</t>
  </si>
  <si>
    <t>HỘ KINH DOANH ĐÀ LẠT FARM &amp; MART 1</t>
  </si>
  <si>
    <t>0109280299-001</t>
  </si>
  <si>
    <t>Căn shop 01S02 tòa S1.10 KĐT Vinhomes Ocean Park, Xã Đa Tốn, Huyện Gia Lâm, Thành phố Hà Nội, Việt Nam</t>
  </si>
  <si>
    <t>DALATFARMS2.09</t>
  </si>
  <si>
    <t>HỘ KINH DOANH LÊ BÁ ĐẠT</t>
  </si>
  <si>
    <t>8883511432-001</t>
  </si>
  <si>
    <t>S2.09 01S24 KĐT Vinhomes Ocean Park, Xã Đa Tốn, Huyện Gia Lâm, Thành phố Hà Nội, Việt Nam</t>
  </si>
  <si>
    <t>DALATFARMS2.10</t>
  </si>
  <si>
    <t>HỘ KINH DOANH LÊ TUẤN ANH</t>
  </si>
  <si>
    <t>0108590925-001</t>
  </si>
  <si>
    <t>Căn shop 01S20 tòa S2.10 KĐT Vinhomes Ocean Park, Xã Đa Tốn, Huyện Gia Lâm, Thành phố Hà Nội, Việt Nam</t>
  </si>
  <si>
    <t>DETTOANTHANG</t>
  </si>
  <si>
    <t>CÔNG TY TNHH DỆT TOÀN THẮNG</t>
  </si>
  <si>
    <t>Huyện Mỹ Đức</t>
  </si>
  <si>
    <t>Xã Phùng Xá</t>
  </si>
  <si>
    <t>0500563699</t>
  </si>
  <si>
    <t>Thôn Thượng, Xã Phùng Xá, Huyện Mỹ Đức, Thành phố Hà Nội, Việt Nam</t>
  </si>
  <si>
    <t>DINHMANH</t>
  </si>
  <si>
    <t>HỘ KINH DOANH PHAN ĐÌNH MẠNH</t>
  </si>
  <si>
    <t>Bắc Giang</t>
  </si>
  <si>
    <t>8291334834-001</t>
  </si>
  <si>
    <t>Số 151, đường Nguyễn Thị Minh Khai, Phường Xương Giang, Thành phố Bắc Giang, Tỉnh Bắc Giang, Việt Nam</t>
  </si>
  <si>
    <t>DONGNAM-051</t>
  </si>
  <si>
    <t>CÔNG TY CỔ PHẦN QUẢN LÝ DỊCH VỤ ĐÔNG NAM</t>
  </si>
  <si>
    <t>0108474051</t>
  </si>
  <si>
    <t>Tầng 5, Tòa Nhà Tân Hồng Hà Complex, Số 317 Trường Chinh, Phường Khương Trung, Quận Thanh Xuân, Tp. Hà Nội, Việt Nam</t>
  </si>
  <si>
    <t>DONGTIEN</t>
  </si>
  <si>
    <t>CÔNG TY CỔ PHẦN THƯƠNG MẠI SIÊU THỊ ĐỒNG TIẾN</t>
  </si>
  <si>
    <t>Lạng Sơn</t>
  </si>
  <si>
    <t>Thành phố Lạng Sơn</t>
  </si>
  <si>
    <t>Phường Vĩnh Trại</t>
  </si>
  <si>
    <t>MIENNAM</t>
  </si>
  <si>
    <t>4900736022</t>
  </si>
  <si>
    <t>Số 14, đường Lê Lợi, Phường Vĩnh Trại, Thành phố Lạng Sơn, Tỉnh Lạng Sơn, Việt Nam</t>
  </si>
  <si>
    <t>DONGXANH</t>
  </si>
  <si>
    <t>CÔNG TY TNHH THƯƠNG MẠI VÀ SẢN XUẤT THỰC PHẨM ĐỒNG XANH</t>
  </si>
  <si>
    <t>Khách của TRƯỜNG</t>
  </si>
  <si>
    <t>ĐỒNG XANH FOOD MART Tầng 1, Tòa CT2A, KĐT Nam cường, Cổ Nhuế, Từ Liêm, HN - 0943529989</t>
  </si>
  <si>
    <t>0105758954</t>
  </si>
  <si>
    <t>Số nhà 83D, ngõ 31 Xuân Diệu, Phường Quảng An, Quận Tây Hồ, Thành phố Hà Nội, Việt Nam</t>
  </si>
  <si>
    <t>DTH</t>
  </si>
  <si>
    <t>CÔNG TY CỔ PHẦN ĐẠI THANH HẢI</t>
  </si>
  <si>
    <t>Khách lẻ của BÁCH</t>
  </si>
  <si>
    <t>Số 282 Minh Khai, Phường Minh Khai, Quận Hai Bà Trưng, Thành Phố Hà Nội, Việt Nam</t>
  </si>
  <si>
    <t>0109282232</t>
  </si>
  <si>
    <t>dth6001</t>
  </si>
  <si>
    <t>ĐTH 1P Trần Thủ Độ, Hoàng Mai, HN</t>
  </si>
  <si>
    <t>Khách lẻ của Trường</t>
  </si>
  <si>
    <t>MIENBAC;3%</t>
  </si>
  <si>
    <t>6001_Fresh Market Green Park</t>
  </si>
  <si>
    <t>Shophouse 4B/Chung Cư Phương Đông Green Park, 1P Trần Thủ Độ, Phường Hoàng Liệt, Quận Hoàng Mai, HN</t>
  </si>
  <si>
    <t>dth6003</t>
  </si>
  <si>
    <t>ĐTH New Horizon City Hoàng Mai, HN</t>
  </si>
  <si>
    <t>6003_New Horizon City Hoàng Mai</t>
  </si>
  <si>
    <t>Tầng 1 Lô 05A Tòa N01, Dự án New Horizon city, Hoàng Mai, HN</t>
  </si>
  <si>
    <t>dth6004</t>
  </si>
  <si>
    <t>ĐTH Imperria Sky Garden Minh Khai, Thanh Trì, HN</t>
  </si>
  <si>
    <t>6004_Imperria Sky Garden Minh Khai</t>
  </si>
  <si>
    <t>Lô A17-18 Tòa A, dự án Imperia Sky Garden 423 Minh Khai, Tp.Hà Nội.</t>
  </si>
  <si>
    <t>Lô A17-18 Tòa A, dự án Imperia Sky Garden 423 Minh Khai, Tp. Hà Nội.</t>
  </si>
  <si>
    <t>dth6005</t>
  </si>
  <si>
    <t>ĐTH Eco Dream Nguyễn Xiển, Thanh Trì, HN</t>
  </si>
  <si>
    <t>6005_Eco Dream Nguyễn Xiển</t>
  </si>
  <si>
    <t>Shophouse ED, tòa Eco Dream Nguyễn Xiển, Tân Triều, Thanh Trì, HN</t>
  </si>
  <si>
    <t>dth6006</t>
  </si>
  <si>
    <t>ĐTH AnLand Premium, Hà Đông, HN</t>
  </si>
  <si>
    <t>6006_AnLand Premium</t>
  </si>
  <si>
    <t>SHB6 tòa nhà AnLand Premium, KĐTM Dương nội, P.La Khê, Hà Đông, HN</t>
  </si>
  <si>
    <t>dth6007</t>
  </si>
  <si>
    <t>ĐTH Gelexia Tam Trinh, Hoàng Mai, HN</t>
  </si>
  <si>
    <t>6007_Gelexia Tam Trinh</t>
  </si>
  <si>
    <t>885 Đ. Tam Trinh, Yên Sở, Hoàng Mai TP. Hà Nội</t>
  </si>
  <si>
    <t>885 Đ.Tam Trinh, Yên Sở, Hoàng Mai TP. Hà Nội</t>
  </si>
  <si>
    <t>dth6011</t>
  </si>
  <si>
    <t>Green Park Việt Hưng, Long Biên, HN</t>
  </si>
  <si>
    <t>6011_Green Park Việt Hưng</t>
  </si>
  <si>
    <t>Shophouse 10-18T3 Dự án CT15 Việt Hưng Green Park, KĐT Việt Hưng, Phường Giang Biên, Quận Long Biên, HN</t>
  </si>
  <si>
    <t>dth6012</t>
  </si>
  <si>
    <t>ĐTH 2P Hưng Thịnh, Hoàng Mai, HN</t>
  </si>
  <si>
    <t>6012_Hateco Yên Sở</t>
  </si>
  <si>
    <t>Số 2P Hưng Thịnh, Yên Sở, Hoàng Mai ,TP.Hà Nội</t>
  </si>
  <si>
    <t>dth6013</t>
  </si>
  <si>
    <t>ĐTH Ecohome 3 Tân Xuân, Bắc Từ Liêm, HN</t>
  </si>
  <si>
    <t>6013_Ecohome 3 Tân Xuân</t>
  </si>
  <si>
    <t>SH số 16 tầng 1, CC Ecohome 3, đường Tân Xuân, P.Đông Ngạc, Q.Bắc Từ Liêm, HN</t>
  </si>
  <si>
    <t>dth6014</t>
  </si>
  <si>
    <t>ĐTH Ruby City 3 Phúc Lợi, Long Biên, HN</t>
  </si>
  <si>
    <t>6014_Ruby City 3 Phúc Lợi</t>
  </si>
  <si>
    <t>Ruby City 3, 321 Long Biên, HN</t>
  </si>
  <si>
    <t>dth6017</t>
  </si>
  <si>
    <t>Thái Hà, Constrexim 1, Bắc Từ Liêm, HN</t>
  </si>
  <si>
    <t>6017_Thái Hà, Constrexim 1</t>
  </si>
  <si>
    <t>Tầng 1, lô 11 tòa nhà HH , Phạm Văn Đồng, P.Cổ Nhuế 2, Q.Bắc Từ Liêm, HN</t>
  </si>
  <si>
    <t>dth6018</t>
  </si>
  <si>
    <t>ĐTH Vinhomes Symphony, Long Biên, HN</t>
  </si>
  <si>
    <t>6018_Vinhomes Symphony</t>
  </si>
  <si>
    <t xml:space="preserve"> tòa S101S15A Vinhomes Symphony, khu đô thị Vinhomes Riverside, phường Phúc Lợi, quận Long Biên, Hà Nội; đt: 0389760155 Tùng</t>
  </si>
  <si>
    <t>tòa S101S15A Vinhomes Symphony, khu đô thị Vinhomes Riverside, phường Phúc Lợi, quận Long Biên, Hà Nội</t>
  </si>
  <si>
    <t>dth6019</t>
  </si>
  <si>
    <t>ĐTH 35 Tân Mai, Hoàng Mai, HN</t>
  </si>
  <si>
    <t>6019_K35 Tân Mai</t>
  </si>
  <si>
    <t>Số 1 dãy nhà TT1, Khu nhà ở Quân đội K35 - TM số 35 Tân Mai, p. Tương mai, Q.Hoàng Mai, HN</t>
  </si>
  <si>
    <t>Số 1 dãy nhà TT1, Khu nhà ở Quân đội K35 - TM số 35 Tân Mai, P.Tương mai, Q.Hoàng Mai, HN</t>
  </si>
  <si>
    <t>dth6020</t>
  </si>
  <si>
    <t>ĐTH Thăng Long Garden, Hai Bà Trưng, HN</t>
  </si>
  <si>
    <t>3%; MIENBAC</t>
  </si>
  <si>
    <t>6020_Thăng Long Garden</t>
  </si>
  <si>
    <t>Lô 6/2 Tòa A2, Chung cư Thăng Long Garden, số 250 Minh Khai, Q.Hai bà Trưng, HN</t>
  </si>
  <si>
    <t>dth6021</t>
  </si>
  <si>
    <t>ĐTH Emerald Mỹ Đình, Nam Từ Liêm, HN</t>
  </si>
  <si>
    <t>6021_Emerald Mỹ Đình</t>
  </si>
  <si>
    <t>SH 23, tòa E4, dự án Emerald CT8 Mỹ Đình, Q.Nam Từ Liêm, HN</t>
  </si>
  <si>
    <t>dth6022</t>
  </si>
  <si>
    <t>ĐTH Vinhomes Ocean Park, Gia Lâm, HN</t>
  </si>
  <si>
    <t>Khách lẻ của Trường, ck 3%</t>
  </si>
  <si>
    <t>6022_S1.09 Vinhomes Ocean Park</t>
  </si>
  <si>
    <t>Tòa S1.09 Vinhomes Ocean Park, xã Đa Tố, huyện Gia Lâm, HN</t>
  </si>
  <si>
    <t>Phường Đại Kim</t>
  </si>
  <si>
    <t>0101767891</t>
  </si>
  <si>
    <t>Tầng 1, Tòa HH02 - Nhà ở cao tầng kết hợp dịch vụ thương mại - Eco Lakeview, Số 32 Phố Đại Từ,  Phường Đại Kim, Quận Hoàng Mai, Thành phố Hà Nội, Việt Nam</t>
  </si>
  <si>
    <t>DUYHIEU</t>
  </si>
  <si>
    <t>VƯỜN LAN DUY HIẾU</t>
  </si>
  <si>
    <t>0109049814</t>
  </si>
  <si>
    <t>Số 46 ngõ 39 phố Lụa, TDP Hạnh Phúc, Phường Vạn Phúc, Quận Hà Đông,TP. Hà Nội</t>
  </si>
  <si>
    <t>Nguyễn Thị Thu Hoài</t>
  </si>
  <si>
    <t>0109801255</t>
  </si>
  <si>
    <t>Tầng 3, tòa nhà Dolphin Plaza, số 6 đường Nguyễn Hoàng, tổ dân phố số 8, Phường Từ Liêm, Thành phố Hà Nội, Việt Nam</t>
  </si>
  <si>
    <t>easymartE04</t>
  </si>
  <si>
    <t>EASYMART 136 Hồ Tùng Mậu, Bắc Từ Liêm, HN</t>
  </si>
  <si>
    <t>4%; MIENBAC</t>
  </si>
  <si>
    <t>E04. Diamond 136 Hồ Tùng Mậu</t>
  </si>
  <si>
    <t>Tòa DIAMOND GOLDMART City 136 Hồ Tùng Mậu, P.Phú Diễn, Q.Bắc Từ Liêm, HN</t>
  </si>
  <si>
    <t>Tòa DIAMOND GOLDMARK City 136 Hồ Tùng Mậu, P.Phú Diễn, Q.Bắc Từ Liêm, HN</t>
  </si>
  <si>
    <t>easymartE05</t>
  </si>
  <si>
    <t>Easymart Mipec Rubik 360</t>
  </si>
  <si>
    <t>E05. Mipec Rubik 360</t>
  </si>
  <si>
    <t>Easy Mart, Tháp A, Mipec Rubix 360, 122-124 Xuân Thủy, Cầu Giấy, thành phố Hà Nội</t>
  </si>
  <si>
    <t>easymartE06</t>
  </si>
  <si>
    <t>EASYMART The Terra An Hưng, Hà Đông, HN</t>
  </si>
  <si>
    <t>E06. V2 The Terra An Hưng</t>
  </si>
  <si>
    <t>E06 -Tầng 5, tòa V2, The Terra An Hưng, P.La Khê, Q.Hà Đông, HN sđt: 0866833194</t>
  </si>
  <si>
    <t>E06 -Tầng 5, tòa V2, The Terra An Hưng, P.La Khê, Q.Hà Đông, HN</t>
  </si>
  <si>
    <t>easymartE07</t>
  </si>
  <si>
    <t>EASYMART S2.03 VINHOME SMARTCITY</t>
  </si>
  <si>
    <t>E10. S2.03 Vinhomes SmartCity</t>
  </si>
  <si>
    <t>Số 1SH15, tòa S2.03 khu đô thị mới Vinhomes Smartcity, P.Tây Mỗ, Q.Nam Từ Liêm, TP. Hà Nội</t>
  </si>
  <si>
    <t>easymartE08</t>
  </si>
  <si>
    <t>EASYMART S2.05 VINHOMES SMARTCITY</t>
  </si>
  <si>
    <t>E15. S2.05 Vinhomes SmartCity</t>
  </si>
  <si>
    <t>Tòa S2.05 khu đô thị mới Vinhomes Smartcity, P. Tây Mỗ, Q. Nam Từ Liêm, TP. Hà Nội</t>
  </si>
  <si>
    <t>eb0150</t>
  </si>
  <si>
    <t>TOPS MARKET PARKCITY (150)</t>
  </si>
  <si>
    <t>Phường La Khê</t>
  </si>
  <si>
    <t>BIGC; MIENBAC</t>
  </si>
  <si>
    <t>Tầng 1, tòa nhà A, TTTM Parkcity, Lê Trọng Tấn, phường La Khê, quận Hà Đông, TP Hà Nội</t>
  </si>
  <si>
    <t>EB</t>
  </si>
  <si>
    <t>eb104</t>
  </si>
  <si>
    <t>TOPS MARKET NK HẢI PHÒNG</t>
  </si>
  <si>
    <t>104 Lương Khá Thiên, phường Lương Khánh Thiện, quận Ngô Quyền, thành phố Hải Phòng</t>
  </si>
  <si>
    <t>eb106</t>
  </si>
  <si>
    <t>GO! HẢI PHÒNG</t>
  </si>
  <si>
    <t>Lô 1/20, Khu đô thị mới Ngã năm - Sân bay Cát Bi, Phường Gia Viên, Thành phố Hải Phòng, Việt Nam</t>
  </si>
  <si>
    <t>eb112</t>
  </si>
  <si>
    <t>EB VINH LIMITED LIABILITY COMPANY</t>
  </si>
  <si>
    <t>Nghệ An</t>
  </si>
  <si>
    <t>Số 02, Đường Quang Trung, Phường Thành Vinh, Tỉnh Nghệ An, Việt Nam</t>
  </si>
  <si>
    <t>eb113</t>
  </si>
  <si>
    <t>Siêu thị Vĩnh Phúc</t>
  </si>
  <si>
    <t>Khu TTTM Vĩnh Phúc, Phường Vĩnh Phúc, Tỉnh Phú Thọ, Việt Nam</t>
  </si>
  <si>
    <t>eb114</t>
  </si>
  <si>
    <t>GO! NAM ĐỊNH</t>
  </si>
  <si>
    <t>Ninh Bình</t>
  </si>
  <si>
    <t>Trung tâm thương mại GO! Nam Định, Quốc lộ 10, Phường Đông A, Tỉnh Ninh Bình, Việt Nam</t>
  </si>
  <si>
    <t>eb117</t>
  </si>
  <si>
    <t>CÔNG TY TNHH EB HẢI DƯƠNG (117)</t>
  </si>
  <si>
    <t>Trung tâm thương mại GO! Hải Dương, Km 54+100, Quốc lộ 5, Khu 3, Phường Hải Dương, Thành phố Hải Phòng, Việt Nam</t>
  </si>
  <si>
    <t>eb118</t>
  </si>
  <si>
    <t>GO! THANH HÓA</t>
  </si>
  <si>
    <t>Trung tâm thương mại GO! Thanh Hóa, Phố Đồng Lễ, Phường Hạc Thành, Tình Thanh Hóa, Việt Nam</t>
  </si>
  <si>
    <t>eb124</t>
  </si>
  <si>
    <t>SIÊU THỊ VIỆT TRÌ</t>
  </si>
  <si>
    <t>Trung tâm thương mại GO! Việt Trì, Đường Nguyễn Tất Thành, phường Thanh Miếu, tỉnh Phú Thọ, Việt Nam</t>
  </si>
  <si>
    <t>eb125</t>
  </si>
  <si>
    <t>GO! NINH BÌNH</t>
  </si>
  <si>
    <t>Trung tâm thương mại GO! Ninh Bình, Đường Trần Nhân Tông, Phường Đông Hoa Lư, tỉnh Ninh Bình, Việt Nam</t>
  </si>
  <si>
    <t>eb128</t>
  </si>
  <si>
    <t>SIÊU THỊ HẠ LONG (128)</t>
  </si>
  <si>
    <t>Tầng 2, Trung tâm thương mại GO! Hạ Long, Cột 5, phường Hạ Long, tỉnh Quảng Ninh, Việt Nam</t>
  </si>
  <si>
    <t>eb131</t>
  </si>
  <si>
    <t>GO! BẮC GIANG</t>
  </si>
  <si>
    <t>Trung tâm thương mại GO! Bắc Giang, phường Tân Tiến, tỉnh Bắc Ninh, VIệt Nam</t>
  </si>
  <si>
    <t>eb1400</t>
  </si>
  <si>
    <t>Go! Hạ Long</t>
  </si>
  <si>
    <t>Go! Hạ Long, Quảng Ninh</t>
  </si>
  <si>
    <t>eb144</t>
  </si>
  <si>
    <t>GO! THÁI NGUYÊN</t>
  </si>
  <si>
    <t>Tầng 2, Trung tâm thương mại Việt - Nhật Thái Nguyên, Lô đất HH-01 thuộc Khu dân cư số 1, đường Việt Bắc, Phường Tích Lương, Tỉnh Thái Nguyên, Việt Nam</t>
  </si>
  <si>
    <t>eb145</t>
  </si>
  <si>
    <t>GO! THÁI BÌNH</t>
  </si>
  <si>
    <t>Trung tâm thương mại GO! Thái Bình, đường Trần Thái Tông, Tổ 1, Phường Vũ Phúc, Tỉnh Hưng Yên, Việt Nam</t>
  </si>
  <si>
    <t>eb146</t>
  </si>
  <si>
    <t>GO! LÀO CAI</t>
  </si>
  <si>
    <t>Lào Cai</t>
  </si>
  <si>
    <t>Trung tâm thương mại GO! Lào Cai, Km6+600, Thửa đất HH1 thuộc tiểu khu đô thị số 13, đường Trần Hưng Đạo, Phường Cam Đường, Tỉnh Lào Cai, Việt Nam</t>
  </si>
  <si>
    <t>eb151</t>
  </si>
  <si>
    <t>GO! HA NAM (151)</t>
  </si>
  <si>
    <t>Tầng 2, TTTM GO! Phủ Lý, thửa đất số 449, tờ bản đồ số 25, đường Điện Biên Phủ, Phường Hà Nam, Tỉnh Ninh Bình, Việt Nam</t>
  </si>
  <si>
    <t>eb154</t>
  </si>
  <si>
    <t>GO! HƯNG YÊN</t>
  </si>
  <si>
    <t>Trung Tâm Thương Mại Go! Hưng Yên, Thửa Đất Số 113, Tờ Bản Đồ Số 49, Tô Hiệu, Phường Phố Hiến, Tỉnh Hưng Yên, Việt Nam</t>
  </si>
  <si>
    <t>eb155</t>
  </si>
  <si>
    <t>Go! Yên Bái</t>
  </si>
  <si>
    <t>Tỉnh Lào Cai</t>
  </si>
  <si>
    <t>T2 CT TM Go! Yên Bái, TDS151; TBDS71 TỔ DÂN PHỐ 1&amp;11, P. Yên Bái, Tỉnh Lào Cai</t>
  </si>
  <si>
    <t>eb1600</t>
  </si>
  <si>
    <t>BigC Hải Phòng</t>
  </si>
  <si>
    <t>eb1700</t>
  </si>
  <si>
    <t>BigC Thái Bình</t>
  </si>
  <si>
    <t>eb1800</t>
  </si>
  <si>
    <t>BigC Nam Định</t>
  </si>
  <si>
    <t>eb1900</t>
  </si>
  <si>
    <t>BigC Việt Trì</t>
  </si>
  <si>
    <t>BigC Việt Trì, tỉnh Phú Thọ</t>
  </si>
  <si>
    <t>eb2000</t>
  </si>
  <si>
    <t>BigC Thái Nguyên</t>
  </si>
  <si>
    <t>eb2400</t>
  </si>
  <si>
    <t>BigC Lào Cai</t>
  </si>
  <si>
    <t>eb2901</t>
  </si>
  <si>
    <t>BigC Thăng Long (104)</t>
  </si>
  <si>
    <t>MIENBAC; BIGC</t>
  </si>
  <si>
    <t>Giao hàng tại BigC Thăng Long</t>
  </si>
  <si>
    <t>222 đường Trần Duy Hưng, Phường Yên Hòa, Thành phố Hà Nội, Việt Nam</t>
  </si>
  <si>
    <t>eb2902</t>
  </si>
  <si>
    <t>BigC Tops Market Garden</t>
  </si>
  <si>
    <t>Giao hàng tại Tops Market Garden</t>
  </si>
  <si>
    <t>Tầng hầm thứ nhất Trung tâm thương mại The Garden, đường Mễ Trì, Phường Mỹ Đình 1, Quận Nam Từ Liêm, Thành phố Hà Nội, Việt Nam</t>
  </si>
  <si>
    <t>eb2903</t>
  </si>
  <si>
    <t>Tops Market Eco Green (Nguyễn Xiển)</t>
  </si>
  <si>
    <t>Giao hàng tại Tops Market Eco Green</t>
  </si>
  <si>
    <t>286 Nguyễn Xiển, Tân Triều, Thanh Trì, HN</t>
  </si>
  <si>
    <t>eb2904</t>
  </si>
  <si>
    <t>BigC Tops Market Lê Trọng Tấn</t>
  </si>
  <si>
    <t>Giao hàng tại Tops Market Lê Trọng Tấn</t>
  </si>
  <si>
    <t>Tầng hầm 1, tầng hầm 2 và tầng trệt, Tòa nhà Artemis, Số 3 đường Lê Trọng Tấn, Phường Phương Liệt, Thành phố Hà Nội, Việt Nam</t>
  </si>
  <si>
    <t>eb2905</t>
  </si>
  <si>
    <t>TOPS MARKET HỒ GƯƠM (132)</t>
  </si>
  <si>
    <t>Tầng 1 và tầng 2, Trung tâm thương mại, văn phòng và nhà ở cao cấp Hồ Gươm Plaza, KĐT mới Mỗ Lao, P.Mộ Lao, Q.Hà Đông, HN</t>
  </si>
  <si>
    <t>eb2906</t>
  </si>
  <si>
    <t>GO! Long Biên</t>
  </si>
  <si>
    <t>Tầng Hầm TTTM Savico Megamall, 7-9 Nguyễn Văn Linh, Việt Hưng, Long Biên, Hà Nội</t>
  </si>
  <si>
    <t>eb2907</t>
  </si>
  <si>
    <t>BigC Mê Linh</t>
  </si>
  <si>
    <t>Giao Hàng Tại Big C Mê Linh</t>
  </si>
  <si>
    <t>Tầng 1, Trung tâm thương mại VLXD và trang thiết bị nội thất Mêlinh Plaza, Km8, đường cao tốc Thăng Long - Nội Bài (đường Võ Văn Kiệt), xã Quang Minh, Thành phố Hà Nội, Việt Nam</t>
  </si>
  <si>
    <t>eb3400</t>
  </si>
  <si>
    <t>BigC Hải Dương</t>
  </si>
  <si>
    <t>eb3500</t>
  </si>
  <si>
    <t>BigC Ninh Bình</t>
  </si>
  <si>
    <t>eb3700</t>
  </si>
  <si>
    <t>BigC Vinh</t>
  </si>
  <si>
    <t>eb9800</t>
  </si>
  <si>
    <t>BigC Bắc Giang</t>
  </si>
  <si>
    <t>EBNAMDINH</t>
  </si>
  <si>
    <t>CÔNG TY TNHH EB NAM ĐỊNH</t>
  </si>
  <si>
    <t>0600740077</t>
  </si>
  <si>
    <t>Trung tâm thương mại - siêu thị Thiên Trường, Phường Lộc Hòa, Thành phố Nam Định, Tỉnh Nam Định, Việt Nam</t>
  </si>
  <si>
    <t>thanh toán cuối tháng</t>
  </si>
  <si>
    <t>Số 81, Đường Nguyễn Hoàng Tôn, Phường Xuân La, Quận Tây Hồ, Xuân La, Tây Hồ, Hà Nội, Việt Nam</t>
  </si>
  <si>
    <t>ECOFARMPAY02</t>
  </si>
  <si>
    <t>ECOFARM PAY - Chi nhánh Bắc Ninh</t>
  </si>
  <si>
    <t>Thành phố Từ Sơn</t>
  </si>
  <si>
    <t>Phố Xanh, Xã Tam Sơn, Thị xã Từ Sơn, Bắc Ninih</t>
  </si>
  <si>
    <t>ESMEE</t>
  </si>
  <si>
    <t>CÔNG TY CỔ PHẦN ĐẦU TƯ HỘI TỤ VIỆT NAM</t>
  </si>
  <si>
    <t>Phường Hàng Gai</t>
  </si>
  <si>
    <t>0110269684</t>
  </si>
  <si>
    <t>Số 18 phố Hàng Gai, Phường Hàng Gai, Quận Hoàn Kiếm, Thành phố Hà Nội, Việt Nam</t>
  </si>
  <si>
    <t>FORD THĂNG LONG</t>
  </si>
  <si>
    <t>CÔNG TY CỔ PHẦN FORD THĂNG LONG</t>
  </si>
  <si>
    <t>0100774222</t>
  </si>
  <si>
    <t>105 phố Láng Hạ, Phường Láng Hạ, Quận Đống Đa, Thành phố Hà Nội, Việt Nam</t>
  </si>
  <si>
    <t>GIATRANMART-ĐN</t>
  </si>
  <si>
    <t>Siêu thị Gia Trần Mart Online</t>
  </si>
  <si>
    <t>119 Hải Phòng - Đà Nẵng</t>
  </si>
  <si>
    <t>GMART</t>
  </si>
  <si>
    <t>CÔNG TY TNHH DỊCH VỤ VÀ THƯƠNG MẠI TNC VIỆT NAM</t>
  </si>
  <si>
    <t>G Mart</t>
  </si>
  <si>
    <t>0109821974</t>
  </si>
  <si>
    <t>Tầng M, tháp A, toà Golden Palace, đường Mễ Trì, Phường Mễ Trì, Quận Nam Từ Liêm, Thành phố Hà Nội, Việt Nam</t>
  </si>
  <si>
    <t>thanh toán 15 hàng tháng</t>
  </si>
  <si>
    <t>183 Hoàng Mai, PHường Hoàng Văn Thụ, Quận Hoàng Mai, Hà Nội</t>
  </si>
  <si>
    <t>183 Hoàng Mai, Phường Hoàng Văn Thụ, Quận Hoàng Mai, Hà Nội</t>
  </si>
  <si>
    <t>Tòa Chelsea Residences, 48 Trần Kim Xuyến, Phường Yên Hòa, Quận Cầu Giấy, Hà Nội</t>
  </si>
  <si>
    <t>Khu vip Ruby tòa R102, Vinhomes Ocean Park, Gia Lâm, Hà Nội</t>
  </si>
  <si>
    <t>Khu Pavilion tòa P4, Vinhomes Ocean Park, Gia Lâm, Hà Nội</t>
  </si>
  <si>
    <t>Tòa SA3, Vinhomes Smart City, Nam Từ Liêm, Hà Nội</t>
  </si>
  <si>
    <t>GS25; MIENBAC</t>
  </si>
  <si>
    <t>WH-CJ-CHILL -</t>
  </si>
  <si>
    <t>0314658576-003</t>
  </si>
  <si>
    <t>Văn phòng B, tầng 5, TN Taisei Square Hanoi, 289 Khuất Duy Tiến, phường Đại Mỗ, thành phố Hà Nội</t>
  </si>
  <si>
    <t>GS25-HN001</t>
  </si>
  <si>
    <t>GS25 Taisei Square</t>
  </si>
  <si>
    <t>Tòa nhà Taisei 289 Khuất Duy Tiến, Cầu Giấy, Hà Nội</t>
  </si>
  <si>
    <t>GS25-HN002</t>
  </si>
  <si>
    <t>GS25 Dao Duy Anh</t>
  </si>
  <si>
    <t>9 Đào Duy Anh, Đống Đa, Hà Nội</t>
  </si>
  <si>
    <t>GS25-HN003</t>
  </si>
  <si>
    <t>GS25 Ha Trung</t>
  </si>
  <si>
    <t>66 Hà Trung, Hoàn Kiếm, Hà Nội</t>
  </si>
  <si>
    <t>GS25-HN004</t>
  </si>
  <si>
    <t>GS25 Hang Dau</t>
  </si>
  <si>
    <t>12 Hàng Dầu, Hoàn Kiếm, Hà Nội</t>
  </si>
  <si>
    <t>GS25-HN005</t>
  </si>
  <si>
    <t>GS25 Doi Can</t>
  </si>
  <si>
    <t>147 Đội Cấn, Ba Đình, Hà Nội</t>
  </si>
  <si>
    <t>GS25-HN006</t>
  </si>
  <si>
    <t>GS25 The West</t>
  </si>
  <si>
    <t>The West 265 Cầu Giấy, Cầu Giấy, Hà Nội</t>
  </si>
  <si>
    <t>GS25-HN007</t>
  </si>
  <si>
    <t>GS25 Nguyen Ngoc Vu</t>
  </si>
  <si>
    <t>169 Nguyễn Ngọc Vũ, Cầu Giấy, Hà Nội</t>
  </si>
  <si>
    <t>GS25-HN008</t>
  </si>
  <si>
    <t>GS25 Nguyen Huu Huan</t>
  </si>
  <si>
    <t>34 Nguyễn Hữu Huân, Hoàn Kiếm, Hà Nội</t>
  </si>
  <si>
    <t>GS25-HN009</t>
  </si>
  <si>
    <t>GS25 Trieu Khuc</t>
  </si>
  <si>
    <t>53 phố Triều Khúc, Phường Thanh Xuân Bắc, Quận Thanh Xuân, Thành phố Hà Nội</t>
  </si>
  <si>
    <t>GS25-HN010</t>
  </si>
  <si>
    <t>GS25 Nguyen Son</t>
  </si>
  <si>
    <t>158 Nguyễn Sơn, Phường Bồ Đề, Quận Long Biên, Thành phố Hà Nội</t>
  </si>
  <si>
    <t>GS25-HN011</t>
  </si>
  <si>
    <t>GS25 Nguyen Van Loc</t>
  </si>
  <si>
    <t>LK56, Khu nhà ở Bắc Hà, phố Nguyễn Văn Lộc, Phường Mộ Lao, Quận Hà Đông, Thành phố Hà Nội</t>
  </si>
  <si>
    <t>GS25-HN012</t>
  </si>
  <si>
    <t>GS25 Mipec Tower</t>
  </si>
  <si>
    <t>229 Tây Sơn, Phường Ngã Tư Sở, Quận Đống Đa, Thành phố Hà Nội</t>
  </si>
  <si>
    <t>GS25-HN013</t>
  </si>
  <si>
    <t>GS25 36 Duy Tan</t>
  </si>
  <si>
    <t>Số 4-6, ngõ 36, Phố Duy Tân, Phường Dịch Vọng Hậu, Quận Cầu Giấy, Thành phố Hà Nội</t>
  </si>
  <si>
    <t>GS25-HN014</t>
  </si>
  <si>
    <t>GS25 Park 11-Vinhomes Times City-Ha Noi</t>
  </si>
  <si>
    <t>Tòa Park 11 Vinhomes Times City Park Hill, số 25 Lĩnh Nam, P.Mai Động, Q.Hoàng Mai, Tp.Hà Nội</t>
  </si>
  <si>
    <t>GS25-HN015</t>
  </si>
  <si>
    <t>GS25 Park 1-Vinhomes Times City-Ha Noi</t>
  </si>
  <si>
    <t>Tòa Park 1 Vinhomes Times City Park Hill, 25 Lĩnh Nam, P.Mai Đặng, Q.Hoàng Mai, Tp.Hà Nội</t>
  </si>
  <si>
    <t>GS25-HN016</t>
  </si>
  <si>
    <t>GS25 DH Dai Nam-Ha Noi</t>
  </si>
  <si>
    <t>2 Ba La, Phường Phú Lãm, Quận Hà Đông, Thành phố Hà Nội</t>
  </si>
  <si>
    <t>GS25-HN017</t>
  </si>
  <si>
    <t>GS25 Ngu Xa-Ha Noi</t>
  </si>
  <si>
    <t>13A Phố Ngũ Xã, P.Trúc Bạch, Q.Ba Đình, Thành phố Hà Nội</t>
  </si>
  <si>
    <t>GS25-HN018</t>
  </si>
  <si>
    <t>GS25 Park 3-Vinhomes Times City-Ha Noi</t>
  </si>
  <si>
    <t>Tòa Park 3 Vinhomes Times City Park Hill, số 25 Lĩnh Nam, P.Mai Động, Q.Hoàng Mai, Tp.Hà Nội</t>
  </si>
  <si>
    <t>GS25-HN019</t>
  </si>
  <si>
    <t>GS25 DH Thuy Loi-Ha Noi</t>
  </si>
  <si>
    <t>81 Phố Khương Thượng, Phường Trung Liệt, Quận Đống Đa, Thành phố Hà Nội</t>
  </si>
  <si>
    <t>GS25-HN020</t>
  </si>
  <si>
    <t>GS25 FLC Complex Pham Hung-Ha Noi</t>
  </si>
  <si>
    <t>FLC Complex, số 36 đường Phạm Hùng, Phường Mỹ Đình 2, Quận Nam Từ Liêm, Thành phố Hà Nội</t>
  </si>
  <si>
    <t>GS25-HN021</t>
  </si>
  <si>
    <t>GS25 The Terra 2-Ha Noi</t>
  </si>
  <si>
    <t>V1-DV.07 Khu đô thị mới An Hưng, Phường La Khê, Quận Hà Đông, Thành phố Hà Nội</t>
  </si>
  <si>
    <t>GS25-HN022</t>
  </si>
  <si>
    <t>GS25 The Terra 1-Ha Noi</t>
  </si>
  <si>
    <t>V9-A01, Khu đô thị mới An Hưng, Phường La Khê, Quận Hà Đông, Thành phố Hà Nội</t>
  </si>
  <si>
    <t>GS25-HN023</t>
  </si>
  <si>
    <t>GS25 KDT Van Phu Ha Dong-Ha Noi</t>
  </si>
  <si>
    <t>Tầng 1-2, TT7-1, Phố Văn Khê, Khu đô thị mới Văn Phú, Phường Phú La, Quận Hà Đông, Thành phố Hà Nội</t>
  </si>
  <si>
    <t>GS25-HN024</t>
  </si>
  <si>
    <t>GS25 Nguy Nhu Kon Tum-Ha Noi</t>
  </si>
  <si>
    <t>107 phố Ngụy Như Kon Tum, Phường Nhân Chính, Quận Thanh Xuân, Thành phố Hà Nội</t>
  </si>
  <si>
    <t>GS25-HN025</t>
  </si>
  <si>
    <t>GS25 Vinhomes Symphony - Ha Noi</t>
  </si>
  <si>
    <t>Vinhomes Symphony, Lô đất G4-HH16, Phường Phúc Lợi, Quận Long Biên, Thành phố Hà Nội</t>
  </si>
  <si>
    <t>GS25-HN026</t>
  </si>
  <si>
    <t>GS25 Hoc Vien Nong Nghiep Gia Lam-Ha Noi</t>
  </si>
  <si>
    <t>Tầng 1-2, Số 63 Phố Thành Trung, Xã Gia Lâm, Thành phố Hà Nội</t>
  </si>
  <si>
    <t>GS25-HN027</t>
  </si>
  <si>
    <t>GS25 CT1 Ngo Thi Nham Ha Dong-Ha Noi</t>
  </si>
  <si>
    <t>Tòa nhà CT1, Khu chung cư Ngô Thì Nhậm, Phường Hà Cầu, Quận Hà Đông, Thành phố Hà Nội</t>
  </si>
  <si>
    <t>GS25-HN028</t>
  </si>
  <si>
    <t>GS25 Thang Long Tower Cau Giay-Ha Noi</t>
  </si>
  <si>
    <t>33 đường Mạc Thái Tổ, phường Yên Hòa, Thành phố Hà Nội</t>
  </si>
  <si>
    <t>GS25-HN029</t>
  </si>
  <si>
    <t>GS25 Dai hoc Ha Noi Dai Mo-Ha Noi</t>
  </si>
  <si>
    <t>Ô số T1A, T1B khu tập thể tạp chí Cộng Sản, tổ dân phố số 8, phường Đại Mỗ, thành phố Hà Nội</t>
  </si>
  <si>
    <t>GS25-HN030</t>
  </si>
  <si>
    <t>GS25 Chua Lang Dong Da-Ha Noi</t>
  </si>
  <si>
    <t>59 phố Chùa Láng, Phường Láng Thượng, Quận Đống Đa, Thành phố Hà Nội</t>
  </si>
  <si>
    <t>GS25-HN031</t>
  </si>
  <si>
    <t>GS25 D' Capitale Yen Hoa-Ha Noi</t>
  </si>
  <si>
    <t>Căn hộ C3-S03, StarCity Center (Dự án D' Capitale) Khu đô thị Đông Nam đường Trần Duy Hưng</t>
  </si>
  <si>
    <t>GS25-HN032</t>
  </si>
  <si>
    <t>GS25 Lang Sinh Vien Hacinco-Ha Noi</t>
  </si>
  <si>
    <t>Số 67, đường Ngụy Như Kon Tum</t>
  </si>
  <si>
    <t>GS25-HN033</t>
  </si>
  <si>
    <t>GS25 N03-Ngoai Giao Doan-Ha Noi</t>
  </si>
  <si>
    <t>TM-1, Tầng 1. Tòa nhà N03-T1, dự án khu Đoàn Ngoại Giao</t>
  </si>
  <si>
    <t>GS25-HN034</t>
  </si>
  <si>
    <t>GS25 Nguyen Khuyen-KDT Van Quan-Ha Noi</t>
  </si>
  <si>
    <t>Tầng 1 - Tầng 2 - Tầng 3, A48-TT19, KĐT Văn Quán-Yên Phúc</t>
  </si>
  <si>
    <t>GS25-HN035</t>
  </si>
  <si>
    <t>GS25 Le Van Luong Thanh Xuan-Ha Noi</t>
  </si>
  <si>
    <t>Tòa nhà 1 ngõ 21 Lê Văn Lương</t>
  </si>
  <si>
    <t>0105909089</t>
  </si>
  <si>
    <t>Số nhà 19, ngách 371/53 đường Đại Mỗ, Phường Tây Mỗ, Thành phố Hà Nội, Việt Nam</t>
  </si>
  <si>
    <t>gtgl0001</t>
  </si>
  <si>
    <t>CÔNG TY TNHH GTGL VIỆT NAM / Easymart 16 Tam Trinh</t>
  </si>
  <si>
    <t>Easymart 16 Tam Trinh</t>
  </si>
  <si>
    <t>16 Tam Trinh, P.Minh Khai, Q.Hai Bà Trưng, HN</t>
  </si>
  <si>
    <t>gtgl0002</t>
  </si>
  <si>
    <t>CÔNG TY TNHH GTGL VIỆT NAM / Easymart 47 Nguyễn Tuân</t>
  </si>
  <si>
    <t>Easymart 47 Nguyễn Tuân</t>
  </si>
  <si>
    <t>E01 tòa FS Goldseason, 47 Nguyễn Tuân, P.Thanh Xuân Trung, Q.Thanh Xuân, HN. SĐT: 086617576</t>
  </si>
  <si>
    <t>E01 tòa FS Goldseason, 47 Nguyễn Tuân, P.Thanh Xuân Trung, Q.Thanh Xuân, HN</t>
  </si>
  <si>
    <t>HADANG</t>
  </si>
  <si>
    <t>CÔNG TY TNHH HÀ ĐĂNG</t>
  </si>
  <si>
    <t>Chị Hoài 02422186820</t>
  </si>
  <si>
    <t>0101943917</t>
  </si>
  <si>
    <t>Phòng 804, toà nhà CT1.2, khu đô thị Mễ Trì Hạ, Phường Mễ Trì, Quận Nam Từ Liêm, Thành phố Hà Nội, Việt Nam</t>
  </si>
  <si>
    <t>HADANG01</t>
  </si>
  <si>
    <t>Siêu thị Hà Đăng N08B Thành thái, Cầu Giấy, HN</t>
  </si>
  <si>
    <t>Siêu thị Hà Đăng N08B KĐT Dịch Vọng, Thành thái, Cầu Giấy, HN. Chị Hoài 02422186820</t>
  </si>
  <si>
    <t>Siêu thị Hà Đăng N08B KĐT Dịch Vọng, Thành thái, Cầu Giấy, HN</t>
  </si>
  <si>
    <t>HADAVN</t>
  </si>
  <si>
    <t>CÔNG TY TNHH THƯƠNG MẠI HADA VIỆT NAM</t>
  </si>
  <si>
    <t>0110542608</t>
  </si>
  <si>
    <t>Lô 09B Tầng 1, Tòa B, Tòa nhà Hateco Hoàng Mai, Phố Sở Thượng, Phường Yên Sở, Thành phố Hà Nội, Việt Nam</t>
  </si>
  <si>
    <t>HANOSIMEX</t>
  </si>
  <si>
    <t>CÔNG TY CỔ PHẦN DỆT HÀ ĐÔNG HANOSIMEX</t>
  </si>
  <si>
    <t>Hà Nam</t>
  </si>
  <si>
    <t>Thị Xã Duy Tiên</t>
  </si>
  <si>
    <t>Phường Bạch Thượng</t>
  </si>
  <si>
    <t>0500476693</t>
  </si>
  <si>
    <t>Lô 2, 3, 4 Khu công nghiệp Đồng Văn II, Phường Bạch Thượng, Thị Xã Duy Tiên, Tỉnh Hà Nam, Việt Nam</t>
  </si>
  <si>
    <t>HAPPYMART</t>
  </si>
  <si>
    <t>CÔNG TY TNHH HAPPY MART</t>
  </si>
  <si>
    <t>0312076156</t>
  </si>
  <si>
    <t>HappyMart0001</t>
  </si>
  <si>
    <t>Happy Mart CT2 Dương Nội, HN</t>
  </si>
  <si>
    <t>MIENBAC;5%</t>
  </si>
  <si>
    <t>Happymart CT2 chung cư The Pride, đường Nguyễn Thanh Bình, Dương Nội,  Hà Đông, Hà Nội. chị Hương 0989845557</t>
  </si>
  <si>
    <t>Happymart CT2 chung cư The Pride, đường Nguyễn Thanh Bình, Dương Nội,  Hà Đông, Hà Nội</t>
  </si>
  <si>
    <t>HappyMart0002</t>
  </si>
  <si>
    <t>Happymart CT8a Dương Nội, HN</t>
  </si>
  <si>
    <t>Tầng 1- CT8A, KĐT Dương Nội, Hà Đông, Hà Nội</t>
  </si>
  <si>
    <t>HappyMart0003</t>
  </si>
  <si>
    <t>Happymart anland 1</t>
  </si>
  <si>
    <t>Happymart chung cư Anland 1 , Dương Nội , Hà Đông, Hà Nội. 0862292599</t>
  </si>
  <si>
    <t>Happymart chung cư Anland 1 , Dương Nội , Hà Đông, Hà Nội</t>
  </si>
  <si>
    <t>HappyMart0004</t>
  </si>
  <si>
    <t>Happymart anland 2</t>
  </si>
  <si>
    <t>Happymart chung cư Anland 2 ,Dương Nội, Hà Đông, Hà Nội. 0986104212</t>
  </si>
  <si>
    <t>Happymart chung cư Anland 2 ,Dương Nội, Hà Đông, Hà Nội</t>
  </si>
  <si>
    <t>HIENLUONG</t>
  </si>
  <si>
    <t>CÔNG TY TNHH SIÊU THỊ HIỀN LƯƠNG</t>
  </si>
  <si>
    <t>Huyện ứng Hoà</t>
  </si>
  <si>
    <t>0105562327</t>
  </si>
  <si>
    <t>Thôn Hòa Xá, Xã Hòa Xá, Huyện Ứng Hoà, Thành phố Hà Nội, Việt Nam</t>
  </si>
  <si>
    <t>H-MART</t>
  </si>
  <si>
    <t>HỘ KINH DOANH H-MART</t>
  </si>
  <si>
    <t>8342082169-001</t>
  </si>
  <si>
    <t>Căn 01SH01 tòa S2.12, KĐT Vinhomes Ocean Park, Xã Đa Tốn, Huyện Gia Lâm, Thành phố Hà Nội, Việt Nam</t>
  </si>
  <si>
    <t>H-MARTR05</t>
  </si>
  <si>
    <t>H - MART CƠ SỞ 2</t>
  </si>
  <si>
    <t>Thị trấn Trâu Quỳ</t>
  </si>
  <si>
    <t>8342082169-003</t>
  </si>
  <si>
    <t>R105 01S01 KĐT Vinhomes Ocean Park, Thị trấn Trâu Quỳ, Huyện Gia Lâm, Thành phố Hà Nội, Việt Nam</t>
  </si>
  <si>
    <t>Khách lẻ của Trường, ck cố định 2% ; khai trương ck thêm 10%</t>
  </si>
  <si>
    <t>Huyện Mê Linh</t>
  </si>
  <si>
    <t>Thị trấn Quang Minh</t>
  </si>
  <si>
    <t>Chị thủy sđt: 0973300215</t>
  </si>
  <si>
    <t>0110039063</t>
  </si>
  <si>
    <t>Thôn Gia Thượng 1, Xã Quang Minh, Thành phố Hà Nội, Việt Nam.</t>
  </si>
  <si>
    <t>htl0001</t>
  </si>
  <si>
    <t>CÔNG TY TNHH VB HTL / Vinhomes Smart City, Nam Từ Liêm, HN</t>
  </si>
  <si>
    <t>Khách lẻ C6, ck cố định 2% ; khai trương ck thêm 10%</t>
  </si>
  <si>
    <t>2%;MIENBAC</t>
  </si>
  <si>
    <t>S106-SH05 Vinhomes Smart City, P.Tây Mỗ, Q.Nam Từ Liêm, HN. sđt: 0973300215</t>
  </si>
  <si>
    <t>S106-SH05 Vinhomes Smart City, P.Tây Mỗ, Q.Nam Từ Liêm, HN</t>
  </si>
  <si>
    <t>htl0002</t>
  </si>
  <si>
    <t>CÔNG TY TNHH VB HTL / Sakura Smart City, Nam Từ Liêm, HN</t>
  </si>
  <si>
    <t>SĐT: 0852457306</t>
  </si>
  <si>
    <t>SH19-Tòa SA 02 Khu Sakura Smart City, P.Tây Mỗ, Q.Nam Từ Liêm, HN. SĐT 0852457306</t>
  </si>
  <si>
    <t>SH19-Tòa SA 02 Khu Sakura Smart City, P.Tây Mỗ, Q.Nam Từ Liêm, HN</t>
  </si>
  <si>
    <t>htl0003</t>
  </si>
  <si>
    <t>CÔNG TY TNHH VB HTL /Vinhomes Smart City</t>
  </si>
  <si>
    <t>Phân khu TK1 - Tokin 1 - Shophouse 12A - Vinhomes Smart City</t>
  </si>
  <si>
    <t>Phân khu TK1 - Tokin 1 - Shophouse 12A - Vinhomes Smart City - Tây Mỗ - Nam Từ Liêm - Hà Nội</t>
  </si>
  <si>
    <t>htl0004</t>
  </si>
  <si>
    <t>CÔNG TY TNHH VB HTL /Mipec Rubik 360</t>
  </si>
  <si>
    <t>Thấp S, Tòa Mipec Rubik 360, Số 122-124 Xuân Thủy, quận Cầu Giấy, thành phố Hà Nội</t>
  </si>
  <si>
    <t>Tháp S, Tòa Mipec Rubik 360, Số 122-124 Xuân Thủy, quận Cầu Giấy, thành phố Hà Nội</t>
  </si>
  <si>
    <t>HUEC6HN</t>
  </si>
  <si>
    <t>VP Công ty, C6 Khu Đấu Giá, Ngô Thị Nhậm, Phường Hà Cầu, Quận Hà Đông, Thành phố Hà  Nội</t>
  </si>
  <si>
    <t>HUYENANH</t>
  </si>
  <si>
    <t>HỘ KINH DOANH NGUYỄN THIÊN ĐẠT</t>
  </si>
  <si>
    <t>8417342716-001</t>
  </si>
  <si>
    <t>Tầng 1, Căn SO-11 Tòa nhà Diamond Crown, lô số 01/8B Khu đô thị mới Ngã 5 - Sân bay Cát Bi, Phường Đông Hải 1, Quận Hải An, Thành phố Hải Phòng, Việt Nam</t>
  </si>
  <si>
    <t>Phường Đông Ngàn</t>
  </si>
  <si>
    <t>2300967930</t>
  </si>
  <si>
    <t>Số 105 Phố Mới, Phường Đông Ngàn, Thành phố Từ Sơn, Tỉnh Bắc Ninh, Việt Nam</t>
  </si>
  <si>
    <t>huyhung001</t>
  </si>
  <si>
    <t>Siêu thị Từ Sơn</t>
  </si>
  <si>
    <t>Siêu thị Từ Sơn - 105 Phố Mới, P. Đông Ngàn, TP. Từ Sơn, Bắc Ninh</t>
  </si>
  <si>
    <t>huyhung002</t>
  </si>
  <si>
    <t>Siêu thị Huy Hùng</t>
  </si>
  <si>
    <t>Siêu thị Huy Hùng - Khu đô thị, Thị trấn Chờ, Yên Phong, Bắc Ninh</t>
  </si>
  <si>
    <t>KHANHKHOI</t>
  </si>
  <si>
    <t>CÔNG TY TNHH THƯƠNG MẠI VÀ DỊCH VỤ KHÁNH KHÔI</t>
  </si>
  <si>
    <t>Xã Kim Chung</t>
  </si>
  <si>
    <t>0110534540</t>
  </si>
  <si>
    <t>Số 5, Ngách 98/10, Ngõ 98, Xóm 5, Thôn Lai Xá, Xã Kim Chung, Huyện Hoài Đức, Thành phố Hà Nội, Việt Nam</t>
  </si>
  <si>
    <t>KHUYENLUONG</t>
  </si>
  <si>
    <t>CÔNG TY CỔ PHẦN CẢNG KHUYẾN LƯƠNG</t>
  </si>
  <si>
    <t>0104967200</t>
  </si>
  <si>
    <t>Tổ 21, Phường Lĩnh Nam, Thành phố Hà Nội, Việt Nam.</t>
  </si>
  <si>
    <t>khách của Trường, ck cố định 4%</t>
  </si>
  <si>
    <t>Lan Thu Mart (anh Đức)</t>
  </si>
  <si>
    <t>Lan Thu Mart (anh Đức) - CT 10A, Chung cư Đại Thanh, Cầu Bươu, Thanh Trì, HN - 0989136671</t>
  </si>
  <si>
    <t>0107738872</t>
  </si>
  <si>
    <t>Số 23, Liền kề 11, Khu đô thị Xa La, Phường Phúc La, Quận Hà Đông, Thành phố Hà Nội, Việt Nam</t>
  </si>
  <si>
    <t>khách lẻ mua hàng trả tiền ngay khi giao hàng</t>
  </si>
  <si>
    <t>khách lẻ mua hàng trả tiền đơn gối đầu</t>
  </si>
  <si>
    <t>SA2 the Sakura Vinhomes Smartcity, Tây Mỗ, Nam Từ Liêm, Hà Nội</t>
  </si>
  <si>
    <t>KL.HN002</t>
  </si>
  <si>
    <t>SA Green Mart, SA2 the Sakura Vinhomes Smartcity, Tây Mỗ</t>
  </si>
  <si>
    <t>FLC Đại Mỗ, Tây Mỗ, Nam Từ Liêm, Hà Nội</t>
  </si>
  <si>
    <t>KL.HN004</t>
  </si>
  <si>
    <t>Green Mart Imperia Toà I4 Vinhomes Smartcity, Tây Mỗ</t>
  </si>
  <si>
    <t>Toà I4 Vinhomes Smartcity, Tây Mỗ, Nam Từ Liêm, Hà Nội</t>
  </si>
  <si>
    <t>KL.HN005</t>
  </si>
  <si>
    <t>SIÊU THỊ ĐÔNG ĐÔ</t>
  </si>
  <si>
    <t>Thị xã Kinh Môn</t>
  </si>
  <si>
    <t>Phường Minh Tân</t>
  </si>
  <si>
    <t>Chị Hải</t>
  </si>
  <si>
    <t>số 08, ngõ 18, phố Ao He, Phường Minh Tân, Thị xã Kinh Môn, Tỉnh Hải Dương, Việt Nam</t>
  </si>
  <si>
    <t>8069475039-001</t>
  </si>
  <si>
    <t>KL.HN006</t>
  </si>
  <si>
    <t>Xuân Phương Smart</t>
  </si>
  <si>
    <t>Đơn hàng đầu tiên ck 5%. Đơn hàng gối đầu.</t>
  </si>
  <si>
    <t>Số 20 TT11 Khu Đô Thị Sinh Thái Xuân Phương, Nam Từ Liêm, Hà Nội</t>
  </si>
  <si>
    <t>Tòa S102 Vinhomes Smartcity, Tây Mỗ, Nam Từ Liêm, Hà Nội</t>
  </si>
  <si>
    <t>SG015</t>
  </si>
  <si>
    <t>Trần Bảo Trâm</t>
  </si>
  <si>
    <t>MIENBAC;KLGT</t>
  </si>
  <si>
    <t>Nhà 54 ngõ 51 Tam Khương, Khương Thượng, Đống Đa, Hà Nội</t>
  </si>
  <si>
    <t>207 PHẠM VĂN HAI</t>
  </si>
  <si>
    <t>KL00008</t>
  </si>
  <si>
    <t>CÔNG TY CỔ PHẦN ONE MOUNT DISTRIBUTION</t>
  </si>
  <si>
    <t>Khách của Trần Kỳ Tâm PKD HCM</t>
  </si>
  <si>
    <t>KLGT;MIENNAM</t>
  </si>
  <si>
    <t>Tầng 3, Tòa văn phòng T26, khu đô thị Times City, 458 Minh K, Phường Vĩnh Tuy, Quận Hai Bà Trưng, Thành phố Hà Nội, Việt Nam</t>
  </si>
  <si>
    <t>0109153068</t>
  </si>
  <si>
    <t>Thanh toán chuyển khoản, CK 5%</t>
  </si>
  <si>
    <t>Tòa S01.06 Vinhomes Ocean Park, Đa Tốn, huyện Gia Lâm, Thành Phố Hà Nội</t>
  </si>
  <si>
    <t>khách lẻ của Trường, ko ck</t>
  </si>
  <si>
    <t>55 Vạn Bảo, Ba Đình, HN</t>
  </si>
  <si>
    <t>nhà 10, ngõ 62 phố Vĩnh Phúc Ba ĐÌnh ( Đối diện trường THCS Hoàng Hoa Thám)</t>
  </si>
  <si>
    <t>7%; KLGT</t>
  </si>
  <si>
    <t>Siêu thị Cara Mart (Citimart), tòa S1 Sunshine khu Ciputra, Đông Ngạc, Bắc Từ Liêm, HN</t>
  </si>
  <si>
    <t>KL00017</t>
  </si>
  <si>
    <t>Chị Tâm</t>
  </si>
  <si>
    <t>Khách lẻ của Bách, ck cố định 3%</t>
  </si>
  <si>
    <t>MIENBAC;KLGT;3%</t>
  </si>
  <si>
    <t>869 Lê Thái Tổ, Phường Kỳ Liên, Thị xã Kỳ Anh, Tỉnh Hà Tĩnh. sđt 0354561144</t>
  </si>
  <si>
    <t>869 Lê Thái Tổ, Phường Kỳ Liên, Thị xã Kỳ Anh, Tỉnh Hà Tĩnh</t>
  </si>
  <si>
    <t>KL00018</t>
  </si>
  <si>
    <t>CỬA HÀNG TIỆN LỢI (TIEN LOI MART) -TRẦN THỊ HẰNG</t>
  </si>
  <si>
    <t>Khách lẻ của Trường, ko ck</t>
  </si>
  <si>
    <t>Trần Thị Hằng</t>
  </si>
  <si>
    <t>Tầng 1 tòa nhà 17T9 khu đô thị Trung Hòa-Nhân Chính, Phường Nhân Chính, Quận Thanh Xuân, HN. sđt 0978328999</t>
  </si>
  <si>
    <t>0106839109</t>
  </si>
  <si>
    <t>Tầng 1 tòa nhà 17T9 khu đô thị Trung Hòa-Nhân Chính, Phường Nhân Chính, Quận Thanh Xuân, Thành phố Hà Nội</t>
  </si>
  <si>
    <t>5%; KLGT</t>
  </si>
  <si>
    <t>Tòa nhà T6-08 Tổng cục V KĐT Nam Cường, phường Cổ Nhuế, quận Bắc Từ Liêm, thành phố Hà Nội. anh Dương 0979638323</t>
  </si>
  <si>
    <t>Tòa nhà T6-08 Tổng cục V KĐT Nam Cường, Phường Cổ Nhuế, quận Bắc Từ Liêm, thành phố Hà Nội</t>
  </si>
  <si>
    <t>KL00021</t>
  </si>
  <si>
    <t>KA Mart - Chị Kim 0963982572</t>
  </si>
  <si>
    <t>CK cố định 7%, có VAT</t>
  </si>
  <si>
    <t>KA Mart - 104.105 CC2 Chung cư Tân Thành 2 - Quảng Thành - TP. Thanh Hoá</t>
  </si>
  <si>
    <t>KL00023</t>
  </si>
  <si>
    <t>DN Foods A Đức sđt: 0987727050</t>
  </si>
  <si>
    <t>Thanh toán luôn , VAT, ck 5% , ck đơn khai trương 10%</t>
  </si>
  <si>
    <t>DN Food Tòa D1, Đường Rừng Cọ, Khu Đô Thị Ecopark, Huyện Văn Giang, Tỉnh Hưng Yên</t>
  </si>
  <si>
    <t>KL00025</t>
  </si>
  <si>
    <t>Chị Nguyệt 0946029696</t>
  </si>
  <si>
    <t>gối đơn , VAT , ck 7% .</t>
  </si>
  <si>
    <t>79mart , B36 ngõ 74 nguyễn thị định, trung hoà Nhân chính</t>
  </si>
  <si>
    <t>KL00026</t>
  </si>
  <si>
    <t>Thực phẩm sạch Only Fruit (chị Vui)</t>
  </si>
  <si>
    <t>Tổ 8 khu 5 Mông Dương, Cẩm Phả, Quảng Ninh</t>
  </si>
  <si>
    <t>KL00027</t>
  </si>
  <si>
    <t>Unitmart Tầng 1 sảnh G5 chung cư Five Star Kim Giang 02471093686</t>
  </si>
  <si>
    <t>Khách lẻ của Bách, ck cố định 5%</t>
  </si>
  <si>
    <t>H1 - TM11 chung cư Hope residence phúc đồng, Long Biên, Hà Nội</t>
  </si>
  <si>
    <t>KL00029</t>
  </si>
  <si>
    <t>Unit mart</t>
  </si>
  <si>
    <t>tầng 11 tòa Zen , 12 Khuất Duy Tiến , Thanh Xuân , Hà nội .</t>
  </si>
  <si>
    <t>KL00031</t>
  </si>
  <si>
    <t>DELI MART (anh Nhâm)</t>
  </si>
  <si>
    <t>181 Đình Thôn, Nam Từ Liêm, HN sđt: 0963552286</t>
  </si>
  <si>
    <t>181 Đình Thôn, Nam Từ Liêm, HN</t>
  </si>
  <si>
    <t>KL00032</t>
  </si>
  <si>
    <t>TB MART (em Giang)</t>
  </si>
  <si>
    <t>A4 chung cư An Bình, Tp.Giao Lưu, Phạm Văn Đồng, Bắc Từ Liêm, HN</t>
  </si>
  <si>
    <t>KL00033</t>
  </si>
  <si>
    <t>An Mộc Mart (chị Mơ)</t>
  </si>
  <si>
    <t>Khách lẻ C06, gối đơn</t>
  </si>
  <si>
    <t>An Mộc Mart 42 ngõ Ngô Sĩ Liên, Đống Đa, HN</t>
  </si>
  <si>
    <t>KL00034</t>
  </si>
  <si>
    <t>siêu thị Sunmart</t>
  </si>
  <si>
    <t>Khách lẻ của</t>
  </si>
  <si>
    <t>siêu thị Sunmart chung cư CT2 , Kđt Thái Hà, Thành Phố Giao lưu, Quận Bắc Từ Liêm, HN</t>
  </si>
  <si>
    <t>KL00035</t>
  </si>
  <si>
    <t>SIÊU THỊ BÌNH MINH MART</t>
  </si>
  <si>
    <t>Khách lẻ của TRƯỜNG</t>
  </si>
  <si>
    <t>Huyền</t>
  </si>
  <si>
    <t>SIÊU THỊ BÌNH MINH MART, TÒA NHÀ MỸ ĐÌNH PEARL, 1 CHÂU VĂN LIÊM, MỄ TRÌ, NAM TỪ LIÊM</t>
  </si>
  <si>
    <t>TÒA NHÀ MỸ ĐÌNH PEARL, 1 CHÂU VĂN LIÊM, MỄ TRÌ, NAM TỪ LIÊM</t>
  </si>
  <si>
    <t>KL00036</t>
  </si>
  <si>
    <t>ECO FIRST (anh Huỳnh )</t>
  </si>
  <si>
    <t>Tầng 1 tòa nhà EcoLife Capital, 58 Tố Hữu, Trung Văn, Từ Liêm, Hà Nội</t>
  </si>
  <si>
    <t>KL00037</t>
  </si>
  <si>
    <t>Vimi Mart (chị Huấn )</t>
  </si>
  <si>
    <t>Khách lẻ C6, gối đơn</t>
  </si>
  <si>
    <t>Tầng 1 nhà 2A Vinaconex 7 136 Hồ Tùng Mậu, Cầu giấy, HN</t>
  </si>
  <si>
    <t>KL00038</t>
  </si>
  <si>
    <t>Hadico Food (chị Bích)</t>
  </si>
  <si>
    <t>Hadico Food 202 Hồ Tùng Mậu, Cầu Giấy, HN</t>
  </si>
  <si>
    <t>KL00039</t>
  </si>
  <si>
    <t>An Nam Mart (Chị Hòa)</t>
  </si>
  <si>
    <t>CT1 C14 Bắc Hà, Trung Văn, đường Tố Hữu, Nam Từ Liêm, HN sđt 0971723816</t>
  </si>
  <si>
    <t>CT1 C14 Bắc Hà, Trung Văn, đường Tố Hữu, Nam Từ Liêm, HN</t>
  </si>
  <si>
    <t>KL00040</t>
  </si>
  <si>
    <t>G Mart (chị Thủy)</t>
  </si>
  <si>
    <t xml:space="preserve">Siêu thị G Mart tầng1 tháp C tòa nhà Golden Palace đường Mễ Trì , Nam Từ Liêm .C Thủy : 0986418191 
</t>
  </si>
  <si>
    <t>Tầng 1 tháp C, tòa nhà Golden Palace, đường Mễ Trì, Nam Từ Liêm, HN</t>
  </si>
  <si>
    <t>KL00041</t>
  </si>
  <si>
    <t>Vanminh shop (chị Hà)</t>
  </si>
  <si>
    <t>32/C1 Doãn Kế Thiện, quận Cầu Giấy, Hà Nội</t>
  </si>
  <si>
    <t>KL00042</t>
  </si>
  <si>
    <t>Nguyễn Văn Vững</t>
  </si>
  <si>
    <t>Cửa hàng TPS kiot 16 CT5 đơn nguyên 3 KĐT Mỹ Đình 2, ngã 4 Nguyễn Cơ Thạch - Trần Hữu Tước , Nam TL . A Vững : 0982161962</t>
  </si>
  <si>
    <t>Cửa hàng TPS kiot 16 CT5 đơn nguyên 3 KĐT Mỹ Đình 2, ngã 4 Nguyễn Cơ Thạch - Trần Hữu Tước , Nam TL</t>
  </si>
  <si>
    <t>KL00043</t>
  </si>
  <si>
    <t>Hmart (chị Hương)</t>
  </si>
  <si>
    <t>Khách của TRƯỜNG, ck 4%, gối đơn</t>
  </si>
  <si>
    <t>4%; KLGT</t>
  </si>
  <si>
    <t>H-mart tòa nhà Sun Square 21 Lê Đức Thọ , Mỹ Đình 1, nam Từ Liêm, HN. sđt 0989983552 chị Hương</t>
  </si>
  <si>
    <t>Hmart tòa nhà Sun Square 21 Lê Đức Thọ , Mỹ Đình 1, nam Từ Liêm, HN</t>
  </si>
  <si>
    <t>KL00044</t>
  </si>
  <si>
    <t>Phạm Thị Hậu 0985619135</t>
  </si>
  <si>
    <t>Khách của TRƯỜNG, TT ngay, ko ck</t>
  </si>
  <si>
    <t>Chị Hậu căn tin viện 103 Hà Đông</t>
  </si>
  <si>
    <t>KL00044-1</t>
  </si>
  <si>
    <t>Phạm Thị Hậu - 0985619135</t>
  </si>
  <si>
    <t>Căng tin bệnh viên Hữu Nghị - Hai Bà Trưng, Hà Nội</t>
  </si>
  <si>
    <t>Tập thể kho 708 , Ngọc Hồi , Thanh Trì , Hà Nội</t>
  </si>
  <si>
    <t>KL00048</t>
  </si>
  <si>
    <t>Cửa hàng tiện ích- No2 Trần Quý Kiên</t>
  </si>
  <si>
    <t>Khách lẻ C6; Thanh toán gối đơn</t>
  </si>
  <si>
    <t>No2 Trần Quý Kiên- P. Dịch Vọng- Q. Cầu Giấy - Hà Nội</t>
  </si>
  <si>
    <t>KL00049</t>
  </si>
  <si>
    <t>Đông tây mart</t>
  </si>
  <si>
    <t>Khách lẻ C6; thanh toán gối đơn</t>
  </si>
  <si>
    <t>CT3/ N11A Trần Quý Kiên- P. Dịch Vọng- Q. Cầu Giấy- Hà Nội</t>
  </si>
  <si>
    <t>KL00050</t>
  </si>
  <si>
    <t>Anh Đức Mart</t>
  </si>
  <si>
    <t>Khách lẻ C6</t>
  </si>
  <si>
    <t>West Point Đỗ Đức Dục, Nam Từ Liêm, thành phố Hà Nội</t>
  </si>
  <si>
    <t>KL00051</t>
  </si>
  <si>
    <t>Hà Linh Mart</t>
  </si>
  <si>
    <t>Khách lẻ C6, thanh toán gối đơn</t>
  </si>
  <si>
    <t>220 Cổ Nhuế - Q. Bắc Từ Liêm - Hà Nội</t>
  </si>
  <si>
    <t>K Mart , Spendora An Khánh, Hoài Đức, Hà Nội</t>
  </si>
  <si>
    <t>tòa S102 Vinhomes Smartcity, Tây Mỗ, Nam Từ Liêm, Hà Nội</t>
  </si>
  <si>
    <t>KL00054</t>
  </si>
  <si>
    <t>Tân Trang mart</t>
  </si>
  <si>
    <t>Khách lẻ C6, thanh toán ngay, chiết khấu 7%</t>
  </si>
  <si>
    <t>109 Đốc Ngữ, quận Ba Đình, thành phố Hà Nội, Việt Nam - 0982962623</t>
  </si>
  <si>
    <t>109 Đốc Ngữ, quận Ba Đình, thành phố Hà Nội, Việt Nam</t>
  </si>
  <si>
    <t>KL00055</t>
  </si>
  <si>
    <t>Zen Mart</t>
  </si>
  <si>
    <t>R1.03 Vin Ocean Park, huyện Gia Lâm, thành phố Hà Nội - C. Thanh - 0886599919</t>
  </si>
  <si>
    <t>R1.03 Vin Ocean Park, huyện Gia Lâm, thành phố Hà Nội</t>
  </si>
  <si>
    <t>S1.03 Vin Ocean Park, huyện Gia Lâm, thành phố Hà Nội - C. Trang - 0912377776</t>
  </si>
  <si>
    <t>S1.03 Vin Ocean Park, huyện Gia Lâm, Thành phố Hà Nội</t>
  </si>
  <si>
    <t>Khách lẻ C6, thanh toán luôn, chiết khấu 10%</t>
  </si>
  <si>
    <t>Huyện Kỳ Anh</t>
  </si>
  <si>
    <t>Siêu Thị Phú Sơn, xã Kỳ Liên, huyện Kỳ Anh, tỉnh Hà Tĩnh</t>
  </si>
  <si>
    <t>KL00058</t>
  </si>
  <si>
    <t>T&amp;T mart</t>
  </si>
  <si>
    <t>Toà A1 An bình- phạm văn đồng- bắc từ liêm - thành phố Hà Nội</t>
  </si>
  <si>
    <t>KL00059</t>
  </si>
  <si>
    <t>Thực Phẩm Lộc Lan</t>
  </si>
  <si>
    <t>Thực Phẩm Lộc Lan- 435 Đội Cấn- Ba Đình - Hà Nội</t>
  </si>
  <si>
    <t>KL00060</t>
  </si>
  <si>
    <t>Michi Mart, tòa R1 Royal City</t>
  </si>
  <si>
    <t>Michi Mart, tòa R1 Royal City, quận Thanh Xuân, thành phố Hà Nội</t>
  </si>
  <si>
    <t>KL00061</t>
  </si>
  <si>
    <t>Michi Mart, tòa R2 Royal City</t>
  </si>
  <si>
    <t>Michi Mart, tòa R2 Royal City, quận Thanh Xuân, thành phố Hà Nội</t>
  </si>
  <si>
    <t>KL00062</t>
  </si>
  <si>
    <t>Ht mart 24h</t>
  </si>
  <si>
    <t>toà ruby2,  ngõ 33,  Phúc Lợi, Phúc Đồng, Long Biên, thành phố Hà Nội</t>
  </si>
  <si>
    <t>KL00063</t>
  </si>
  <si>
    <t>Phương anh mart</t>
  </si>
  <si>
    <t>103 Hàng Bông, Phường Hàng Bông, quận Hoàn Kiếm, thành phố Hà Nội</t>
  </si>
  <si>
    <t>KL00064</t>
  </si>
  <si>
    <t>Thu Trà food mart</t>
  </si>
  <si>
    <t>17 Hai Bà Trưng, phường Hàng Bài, quận Hoàn Kiếm, thành phố Hà Nội</t>
  </si>
  <si>
    <t>Spendora An Khánh, Hoài Đức, thành phố Hà Nội</t>
  </si>
  <si>
    <t>V-Mart, Số 135 Cửu Việt, Trâu Quỳ, Gia Lâm, Hà Nội</t>
  </si>
  <si>
    <t>KL00067</t>
  </si>
  <si>
    <t>Minh Thương Mart</t>
  </si>
  <si>
    <t>chung cư CT2 Hateco Apollo, Xuân Phương, Nam Từ Liêm, thành phố Hà Nội</t>
  </si>
  <si>
    <t>Eco Mart , toà 143 Trần Phú, quận Hà Đông, thành phố Hà Nội</t>
  </si>
  <si>
    <t>KL00069</t>
  </si>
  <si>
    <t>V+ Mart</t>
  </si>
  <si>
    <t>Tòa Luxury View 32D Dương Đình Nghệ, phường Yên Hòa, quận Cầu Giấy, thành phố Hà Nội</t>
  </si>
  <si>
    <t>KL00070</t>
  </si>
  <si>
    <t>Phúc Nguyên Mart</t>
  </si>
  <si>
    <t>39/44 Trần Thái Tông, Dịch Vọng Hậu, Cầu Giấy, Hà Nội</t>
  </si>
  <si>
    <t>KL00071</t>
  </si>
  <si>
    <t>Đức Linh Mart</t>
  </si>
  <si>
    <t>OCT5 RESCO, phường Cổ nhuế, quận Bắc Từ Liêm, thành phố Hà Nội</t>
  </si>
  <si>
    <t>KL00072</t>
  </si>
  <si>
    <t>CT Mart</t>
  </si>
  <si>
    <t>No 11a khu đô thị Sài Đồng, Long Biên , Hà Nội</t>
  </si>
  <si>
    <t>Khách lẻ C6, thanh toán ngay chiết khấu 5%</t>
  </si>
  <si>
    <t>toà Ruby3 Phúc Lợi, Phúc Đồng, Long Biên, thành phố Hà Nội</t>
  </si>
  <si>
    <t>KL00074</t>
  </si>
  <si>
    <t>V's Mart</t>
  </si>
  <si>
    <t>Tòa A2 Vinhomes Gardenia, Hàm Nghi, Nam Từ Liêm, thành phố Hà Nội</t>
  </si>
  <si>
    <t>KL00075</t>
  </si>
  <si>
    <t>Siêu thị Mini Market</t>
  </si>
  <si>
    <t>S205 Vinhomes Smartcity, Tây Mỗ, Nam Từ Liêm, thành phố Hà Nội</t>
  </si>
  <si>
    <t>KL00076</t>
  </si>
  <si>
    <t>RuBy Mart</t>
  </si>
  <si>
    <t>Khách lẻ C6, Khách hàng mở mới chiết khấu 7%</t>
  </si>
  <si>
    <t>Tòa S2.02 Vinhome Ocean Park, Đa Tốn, Gia Lâm, Hà Nội</t>
  </si>
  <si>
    <t>KL00077</t>
  </si>
  <si>
    <t>PT mart</t>
  </si>
  <si>
    <t>Tòa S2.01 Vinhome Ocean Park, Đa Tốn, Gia Lâm, Hà Nội</t>
  </si>
  <si>
    <t>Khách lẻ C6, Thanh toán gối đơn</t>
  </si>
  <si>
    <t>Tòa S1.12 Vinhome Ocean Park, Đa Tốn , Gia Lâm, Hà Nội</t>
  </si>
  <si>
    <t>Tòa S2.08 Vinhome Ocean Park, Đa Tốn , Gia Lâm, Hà Nội</t>
  </si>
  <si>
    <t>KL00080</t>
  </si>
  <si>
    <t>Kai Mart - Tòa R1.05 Vinhome Ocean Park</t>
  </si>
  <si>
    <t>Tòa R1.05 Vinhome Ocean Park, Đa Tốn , Gia Lâm, Hà Nội</t>
  </si>
  <si>
    <t>KL00081</t>
  </si>
  <si>
    <t>Start Mart, SH18 toà S201 Vinhomes Smartcity Tây Mỗ</t>
  </si>
  <si>
    <t>Start Mart, SH18 toà S201 Vinhomes Smartcity Tây Mỗ, Nam Từ Liêm, Thành phố Hà Nội</t>
  </si>
  <si>
    <t>Khách lẻ C6, thanh toán ngay, CKCĐ 7%</t>
  </si>
  <si>
    <t>Huyện Sóc Sơn</t>
  </si>
  <si>
    <t>đối diên winmart đội 2 Xuân Bách, huyện Sóc Sơn, thành phố Hà Nội</t>
  </si>
  <si>
    <t>KL00083</t>
  </si>
  <si>
    <t>Pol mart</t>
  </si>
  <si>
    <t>N07 B2 Khu đô thị Dịch Vọng, đường Thành Thái, quận Cầu Giấy, Hà Nội</t>
  </si>
  <si>
    <t>KL00084</t>
  </si>
  <si>
    <t>Eco Mart, West Point Đỗ Đức Dục</t>
  </si>
  <si>
    <t>79 ngõ 2 Đại Lộ Thăng Long, Nam Từ Liêm, thành phố Hà Nội</t>
  </si>
  <si>
    <t>KL00087</t>
  </si>
  <si>
    <t>An food, toà A3 Thăng Long garden</t>
  </si>
  <si>
    <t>toà A3 Thăng Long garden, 250 Minh Khai, Q. Hai Bà Trưng, thành phố Hà Nội</t>
  </si>
  <si>
    <t>KL00088</t>
  </si>
  <si>
    <t>Tik' Mart, Sh01 Park 12</t>
  </si>
  <si>
    <t>Sh01 Park 12 , Times City, Hoàng Mai, thành phố Hà Nội</t>
  </si>
  <si>
    <t>KL00089</t>
  </si>
  <si>
    <t>24/7 mart</t>
  </si>
  <si>
    <t>S2.07 Vin Ocean park, huyện Gia Lâm, thành phố Hà Nội</t>
  </si>
  <si>
    <t>KL00091</t>
  </si>
  <si>
    <t>Welmart, D14 the Manor Mỹ Đình</t>
  </si>
  <si>
    <t>D14 the Manor Mỹ Đình, Nam Từ Liêm, thành phố Hà Nội</t>
  </si>
  <si>
    <t>Green mart- Hope Resident, phường Phúc Đồng, quận Long Biên, thành phố Hà Nội</t>
  </si>
  <si>
    <t>KL00093</t>
  </si>
  <si>
    <t>Minh Anh Mart</t>
  </si>
  <si>
    <t>I5 Imperia Vinhomes Smartcity Tây Mỗ, Nam Từ Liêm, thành phố Hà Nội</t>
  </si>
  <si>
    <t>KL00094</t>
  </si>
  <si>
    <t>TK Mart</t>
  </si>
  <si>
    <t>S15A Tonkin 1 Vinhomes Smartcity Tây Mỗ, Nam Từ Liêm, thành phố Hà Nội</t>
  </si>
  <si>
    <t>KL00095</t>
  </si>
  <si>
    <t>Mai's , SO 10 , T8 Times City</t>
  </si>
  <si>
    <t>SO 10 , T8 Times City, Hai Bà Trưng, thành phố Hà Nội</t>
  </si>
  <si>
    <t>KL00096</t>
  </si>
  <si>
    <t>Bé Gạo Store</t>
  </si>
  <si>
    <t>Tòa S1.09 Vinhome Ocean Park, Đa Tốn , Gia Lâm, thành phố Hà Nội</t>
  </si>
  <si>
    <t>KL00097</t>
  </si>
  <si>
    <t>Go Mart</t>
  </si>
  <si>
    <t>SH23 S201 Vinhomes Smartcity, Tây Mỗ, Nam Từ Liêm, Thành phố Hà Nội</t>
  </si>
  <si>
    <t>Tòa S01.09 Vinhomes Ocean Park, Đa Tốn, huyện Gia Lâm, Thành Phố Hà Nội</t>
  </si>
  <si>
    <t>Thanh toán ngay</t>
  </si>
  <si>
    <t>Hada mart, N3 ecohome 3 , Đông Ngạc, quận Bắc Từ Liêm, thành phố HN</t>
  </si>
  <si>
    <t>KL00100</t>
  </si>
  <si>
    <t>Hada mart, N5 ecohome 3</t>
  </si>
  <si>
    <t>Hada mart, N5 ecohome 3, Đông Ngạc, quận Bắc Từ Liêm, thành phố Hà Nội</t>
  </si>
  <si>
    <t>KL00101</t>
  </si>
  <si>
    <t>Wonmart</t>
  </si>
  <si>
    <t>Thanh toán gối đơn</t>
  </si>
  <si>
    <t>số 16 lô TT02, HD Mon City, ngõ 2 Hàm Nghi, Nam Từ Liêm, thành phố Hà Nội</t>
  </si>
  <si>
    <t>Thanh toán ngay, CK 5%. Đơn đầu 10%</t>
  </si>
  <si>
    <t>99 Trần Bình, phường Mỹ Đình 2, Nam Từ Liêm, thành phố Hà Nội</t>
  </si>
  <si>
    <t>Thanh toán ngay, CK 5%</t>
  </si>
  <si>
    <t>H mart - s2.12 Vin Ocean park, Đa Tốn, Gia Lâm, Hà Nội</t>
  </si>
  <si>
    <t>KL00104</t>
  </si>
  <si>
    <t>V mart toà R1.01  Vin Ocean park</t>
  </si>
  <si>
    <t>V mart toà R1.01  Vin Ocean park, Đa Tốn, Gia Lâm, Hà Nội</t>
  </si>
  <si>
    <t>Cmart CT19T1 Tòa nhà Lucky House Kiến Hưng, KĐT Mậu Lương, quận Hà Đông, thành phố Hà Nội</t>
  </si>
  <si>
    <t>Thanh toán trước khi giao hàng</t>
  </si>
  <si>
    <t>84 Huyền Quang- Ninh Xá- Bắc Ninh</t>
  </si>
  <si>
    <t>Tòa S2.15 Vinhome Ocean Park, Đa Tốn , Gia Lâm, TP Hà Nội</t>
  </si>
  <si>
    <t>KL00108</t>
  </si>
  <si>
    <t>S mart- l4 RS1 Khu đô thị Ciputra</t>
  </si>
  <si>
    <t>l4 RS1 Khu đô thị Ciputra, Phường Phú Thượng, quận Tây Hồ, thành phố Hà Nội</t>
  </si>
  <si>
    <t>Thực phẩm xanh Kiôt 16 V8 tòa Vesta Phú Lãm, Hà Đông</t>
  </si>
  <si>
    <t>KL00110</t>
  </si>
  <si>
    <t>Siêu thị Mefresh</t>
  </si>
  <si>
    <t>CK cố định 5%</t>
  </si>
  <si>
    <t>GS1 01S01, Vinhomes Smartcity Tây Mỗ, Nam Từ Liêm, thành phố Hà Nội</t>
  </si>
  <si>
    <t>Kiot 1C GH5 - CT17 Khu đô thị Việt Hưng, quận Long Biên, thành phố Hà Nội</t>
  </si>
  <si>
    <t>KL00112</t>
  </si>
  <si>
    <t>Meta mart, S205 Vinhomes Smartcity</t>
  </si>
  <si>
    <t>S205 Vinhomes Smartcity , Tây Mỗ, Nam Từ Liêm, thành phố Hà Nội</t>
  </si>
  <si>
    <t>KL00113</t>
  </si>
  <si>
    <t>Meta mart, S201 Vinhomes Smartcity</t>
  </si>
  <si>
    <t>S201 Vinhomes Smartcity , Tây Mỗ, Nam Từ Liêm, thành phố Hà Nội</t>
  </si>
  <si>
    <t>KL00115</t>
  </si>
  <si>
    <t>H mart - S1.08 Vin Ocean Park</t>
  </si>
  <si>
    <t>S1.08 Vin Ocean Park, Đa Tốn, Gia Lâm, Hà Nội</t>
  </si>
  <si>
    <t>Khách lẻ C6, Thanh toán luôn, CK 5%</t>
  </si>
  <si>
    <t>834 Trần Phú, Cẩm Thạch, Cẩm Phả, Quảng Ninh</t>
  </si>
  <si>
    <t>KL00118</t>
  </si>
  <si>
    <t>CÔNG TY TNHH HOÀNG MẤM</t>
  </si>
  <si>
    <t>Thành phố Thái Nguyên</t>
  </si>
  <si>
    <t>Phường Phan Đình Phùng</t>
  </si>
  <si>
    <t>Lê Thị Liên</t>
  </si>
  <si>
    <t>4600268461</t>
  </si>
  <si>
    <t>Tầng 3, tòa nhà Hoàng Mấm Minh Cầu, Số 2, đường Minh Cầu, Tổ 6, Phường Phan Đình Phùng, Thành phố Thái Nguyên, Tỉnh Thái Nguyên, Việt Nam</t>
  </si>
  <si>
    <t>Phường Trần Hưng Đạo</t>
  </si>
  <si>
    <t>122 Cao Thắng, P. Trần Hưng Đạo, TP. Hạ Long, tỉnh Quảng Ninh</t>
  </si>
  <si>
    <t>KL00120</t>
  </si>
  <si>
    <t>MIN MART</t>
  </si>
  <si>
    <t>Phường Bồ Đề</t>
  </si>
  <si>
    <t>LK25, KĐT HC Golden city , phường Bồ Đề, quận Long Biên, TP Hà Nội</t>
  </si>
  <si>
    <t>KL00121</t>
  </si>
  <si>
    <t>K&amp;K Mart - chị Kim Tiền</t>
  </si>
  <si>
    <t>không ck, gối đơn</t>
  </si>
  <si>
    <t>K&amp;K Mart chung cư Home city 177  Trung Kính , Q.Cầu Giấy, HN. sđt 0912226446</t>
  </si>
  <si>
    <t>K&amp;K Mart chung cư Home city 177  Trung Kính , Q.Cầu Giấy, HN</t>
  </si>
  <si>
    <t>KL00122</t>
  </si>
  <si>
    <t>K&amp;K Mart - chị Hương</t>
  </si>
  <si>
    <t>tầng 1 Phương Đông Green Park, số 1 Trần Thủ Độ, Hoàng Mai, thanh phố Hà Nội - Hương 0869754913</t>
  </si>
  <si>
    <t>tầng 1 Phương Đông Green Park, số 1 Trần Thủ Độ, Hoàng Mai, thanh phố Hà Nội</t>
  </si>
  <si>
    <t>KL00123</t>
  </si>
  <si>
    <t>CÔNG TY TNHH MỘT THÀNH VIÊN THƯƠNG MẠI &amp; DỊCH VỤ TRƯỜNG SINH</t>
  </si>
  <si>
    <t>Phường Khương Mai</t>
  </si>
  <si>
    <t>0101277618</t>
  </si>
  <si>
    <t>Số 43 Hoàng Văn Thái, Phường Khương Mai, Quận Thanh Xuân, Thành phố Hà Nội, Việt Nam</t>
  </si>
  <si>
    <t>KL00124</t>
  </si>
  <si>
    <t>CÔNG TY TNHH TRƯỜNG THỊNH</t>
  </si>
  <si>
    <t>0500417144</t>
  </si>
  <si>
    <t>Thôn Thượng, Xã Phùng xá, Huyện Mỹ Đức, Thành phố Hà Nội, Việt Nam</t>
  </si>
  <si>
    <t>KL00125</t>
  </si>
  <si>
    <t>Thực phẩm sạch ECO MART</t>
  </si>
  <si>
    <t>Khách của Trường, ck 5%, thanh toán luôn</t>
  </si>
  <si>
    <t xml:space="preserve">Khu đô thị Vinhome Ocean Park , gia lâm, HN / Toà </t>
  </si>
  <si>
    <t>Khu đô thị Vinhome Ocean Park , gia lâm, HN</t>
  </si>
  <si>
    <t>KL00126</t>
  </si>
  <si>
    <t>Kai mart - Tòa S2.12 Vinhome Ocean Park</t>
  </si>
  <si>
    <t>Khách lẻ, thanh toán chuyển khoản, chiết khấu 5%</t>
  </si>
  <si>
    <t>Chị Dung</t>
  </si>
  <si>
    <t>Tòa s2.12 Vinhome Ocean Park, Đa Tốn, Gia Lâm, Hà Nội</t>
  </si>
  <si>
    <t>Tòa S2.12 Vinhome Ocean Park, Đa Tốn, Gia Lâm, Hà Nội</t>
  </si>
  <si>
    <t>KL00127</t>
  </si>
  <si>
    <t>TIT MART</t>
  </si>
  <si>
    <t>Khách lẻ Hà Nội, thanh toán ngay</t>
  </si>
  <si>
    <t>Xã Bắc Hồng</t>
  </si>
  <si>
    <t>Chị Thúy</t>
  </si>
  <si>
    <t>Xã Bắc Hồng, Huyện Đông Anh, Thành phố Hà Nội</t>
  </si>
  <si>
    <t>Đường liên Xã Bắc Hồng, Huyện Đông Anh, Thành phố Hà Nội (Gần trường Cấp 1)</t>
  </si>
  <si>
    <t>KL00128</t>
  </si>
  <si>
    <t>Chị Giang - 0329 084 098</t>
  </si>
  <si>
    <t>KHÁCH LẺ THANH TOÁN LUÔN</t>
  </si>
  <si>
    <t>Phường Hà Cầu</t>
  </si>
  <si>
    <t>Chị Giang</t>
  </si>
  <si>
    <t>CT7, Ngô Thì Nhậm, Hà Cầu, Hà Đông, Hà Nội</t>
  </si>
  <si>
    <t>KL00129</t>
  </si>
  <si>
    <t>Anh Cường</t>
  </si>
  <si>
    <t>Phường Trung Văn</t>
  </si>
  <si>
    <t>28 Đại Linh, Phường Trung Văn, Quận Nam Từ Liêm, TP Hà Nội</t>
  </si>
  <si>
    <t>KL00131</t>
  </si>
  <si>
    <t>Family mart</t>
  </si>
  <si>
    <t>0988799650</t>
  </si>
  <si>
    <t>Toà S1.06 Vinsmart city, Tây Mỗ, Nam Từ Liêm, Hà Nội</t>
  </si>
  <si>
    <t>KL00132</t>
  </si>
  <si>
    <t>Siêu thị Đức Thành</t>
  </si>
  <si>
    <t>Toà The Pride, Tố Hữu, La Khê, Hà Đông, Hà Nội</t>
  </si>
  <si>
    <t>KL00133</t>
  </si>
  <si>
    <t>C Mart - Chung cư viện bỏng Hà Đông</t>
  </si>
  <si>
    <t>Chung cư viện bỏng Lê Hữu Trác, Hà Đông, Hà Nội</t>
  </si>
  <si>
    <t>Chung cư Intracom, Vĩnh Ngọc, Đông Anh, Hà Nội</t>
  </si>
  <si>
    <t>Tòa s2.02 Vinhome Ocean Park, Đa Tốn, Gia Lâm, Hà Nội</t>
  </si>
  <si>
    <t>Khách lẻ, thanh toán chuyển khoản</t>
  </si>
  <si>
    <t>Tòa S2.19 Vinhome Ocean Park, Đa Tốn , Gia Lâm, Hà Nội</t>
  </si>
  <si>
    <t>Số 15, Villa 2 Huyndai, Hà Trì 5, Hà Cầu, Hà Đông</t>
  </si>
  <si>
    <t>toà no2, 87 lĩnh nam, Hoàng Mai.</t>
  </si>
  <si>
    <t>KL00144</t>
  </si>
  <si>
    <t>CÔNG TY TNHH TUẤN NGUYỄN</t>
  </si>
  <si>
    <t>Phường Trần Phú</t>
  </si>
  <si>
    <t>Chung cư Osaka ngõ 48 Ngọc hồi phường hoàng liệt quận hoàng mai</t>
  </si>
  <si>
    <t>0103610342</t>
  </si>
  <si>
    <t>Khu B, Cảng Khuyến Lương, Phường Trần Phú, Quận Hoàng Mai, Thành phố Hà Nội, Việt Nam</t>
  </si>
  <si>
    <t>Tòa S1.02 Vinhome Ocean Park, Đa Tốn, Gia Lâm, Hà Nội</t>
  </si>
  <si>
    <t>Tòa S2.11 Vinhome Ocean Park, Đa Tốn, Gia Lâm, Hà Nội</t>
  </si>
  <si>
    <t>KL00148</t>
  </si>
  <si>
    <t>Uti mart - Tòa S2.18 Vinhome Ocean Park, Đa Tốn, Gia Lâm</t>
  </si>
  <si>
    <t>Tòa S2.18 Vinhome Ocean Park, Đa Tốn, Gia Lâm, Hà Nội</t>
  </si>
  <si>
    <t>KL00149</t>
  </si>
  <si>
    <t>Siêu thị Đức Thành 37 Bà Triệu, Hà Đông</t>
  </si>
  <si>
    <t>37 Bà Triệu, Hà Đông, Hà Nội</t>
  </si>
  <si>
    <t>KL00150</t>
  </si>
  <si>
    <t>Topmart SH06 chung cư Anland Complex</t>
  </si>
  <si>
    <t>Topmart SH06 chung cư Anland Complex, KĐT Dương Nội, Hà Đông, Hà Nội</t>
  </si>
  <si>
    <t>Tòa S1.07 Vinhome Ocean Park, Đa Tốn, Gia Lâm, Hà Nội</t>
  </si>
  <si>
    <t>Phường Việt Hưng</t>
  </si>
  <si>
    <t>K11 Nguyễn Cao Luyện, KĐT Việt Hưng, Long Biên, Hà Nội</t>
  </si>
  <si>
    <t>P1 Vinhome Ocean Park- Đa Tốn, Gia Lâm, Hà Nội</t>
  </si>
  <si>
    <t>P1 Vinhome Ocean park- Đa Tốn, Gia Lâm, Hà Nội</t>
  </si>
  <si>
    <t>Sảnh B - 82 Nguyễn Tuân, quận Thanh Xuân, thành phố Hà Nội</t>
  </si>
  <si>
    <t>KL00156</t>
  </si>
  <si>
    <t>Siêu thị Top5</t>
  </si>
  <si>
    <t>Thanh toán công nợ Mồng 5 và 20 hàng tháng</t>
  </si>
  <si>
    <t>Siêu thị Top5 - Tòa Aqua 44 Yên Phụ, Ba Đình, Hà Nội</t>
  </si>
  <si>
    <t>KL00157</t>
  </si>
  <si>
    <t>Kenmart</t>
  </si>
  <si>
    <t>chiết khấu 5%</t>
  </si>
  <si>
    <t>Phường Quan Hoa</t>
  </si>
  <si>
    <t>Kenmart (điểm mở mới) - số 2 ngõ 79 đường Dương Quảng Hàm, P. Quan Hoa, Quận Cầu Giấy</t>
  </si>
  <si>
    <t>KL00158</t>
  </si>
  <si>
    <t>Siêu thị Xanh N07B2 Thành Thái</t>
  </si>
  <si>
    <t>Phường Dịch Vọng</t>
  </si>
  <si>
    <t>N07B2 Thành Thái, Dịch Vọng, Q. Cầu Giấy, TP. Hà Nội</t>
  </si>
  <si>
    <t>Phường Đông Ngạc</t>
  </si>
  <si>
    <t>Sảnh 2 Tòa B chung cư IA20 Ciputra, P. Đông Ngạc, Q. Bắc Từ Liêm, Hà Nội</t>
  </si>
  <si>
    <t>KL00160</t>
  </si>
  <si>
    <t>UTI mart</t>
  </si>
  <si>
    <t>UTI mart - 211 Trâu Quỳ, Gia Lâm ( Điểm Mới)</t>
  </si>
  <si>
    <t>Chị Hà</t>
  </si>
  <si>
    <t>Phường Hoàng Liệt</t>
  </si>
  <si>
    <t>Chung cư Osaka Ngõ 48 Ngọc Hồi, Phường Hoàng Liệt, Quận Hoàng Mai</t>
  </si>
  <si>
    <t>Quận Lê Chân</t>
  </si>
  <si>
    <t>E Châu</t>
  </si>
  <si>
    <t>Siêu thị C Mart -  toà B chung cư Hoàng Huy Commerce, Võ Nguyên Giáp, Lê Chân, Hải Phòng</t>
  </si>
  <si>
    <t>A Hạnh</t>
  </si>
  <si>
    <t>0109709570</t>
  </si>
  <si>
    <t>Số 90 Ngách 51 Ngõ Linh Quang, P. Văn Chương, Q. Đống Đa, TP. Hà Nội</t>
  </si>
  <si>
    <t>Thực phẩm xanh (Hệ thống Cmart) - V5 The Vespa Phú Lãm, Hà Đông</t>
  </si>
  <si>
    <t>KL00165</t>
  </si>
  <si>
    <t>Iki Mart</t>
  </si>
  <si>
    <t>Iki Mart - P1 Ocean Park, Trâu Quỳ, Gia Lâm</t>
  </si>
  <si>
    <t>KL00167</t>
  </si>
  <si>
    <t>Chị Linh</t>
  </si>
  <si>
    <t>Thành phố Bắc Giang</t>
  </si>
  <si>
    <t>151 Minh Khai, Thành phố Bắc Giang</t>
  </si>
  <si>
    <t>Nguyễn Thị Thuý An</t>
  </si>
  <si>
    <t>Phường Hoàng Văn Thụ</t>
  </si>
  <si>
    <t>TTTM Phú Lộc Plaza, Đường Lý Thường Kiệt, Phường Hoàng Văn Thụ, Thành phố Lạng Sơn, Lạng Sơn, Việt
Nam</t>
  </si>
  <si>
    <t>Khách lẻ, thanh toán ngay</t>
  </si>
  <si>
    <t>R1.05 Ocean Park, Đa Tốn, Gia Lâm, Hà Nội</t>
  </si>
  <si>
    <t>CT2 Mễ Trì</t>
  </si>
  <si>
    <t>CT2 Mễ Trì, Phường Mễ Trì, Quận Nam Từ Liêm, Hà Nội</t>
  </si>
  <si>
    <t>Quận Kiến An</t>
  </si>
  <si>
    <t>Số 213 Đồng Hòa, Kiến An, Hải Phòng</t>
  </si>
  <si>
    <t>Thị trấn Sóc Sơn</t>
  </si>
  <si>
    <t>Tòa H1.18 - Vin Masterise - Gia Lâm - Hà Nội</t>
  </si>
  <si>
    <t>Tổ 7 Thị trấn Sóc Sơn, Sóc Sơn</t>
  </si>
  <si>
    <t>Shop 03_02 tòa A Masteri Smart City</t>
  </si>
  <si>
    <t>Tòa P3 Ocean Park - Trâu Quỳ, Gia Lâm, Hà Nội</t>
  </si>
  <si>
    <t>Tòa S2.08 Ocean Park - Trâu Quỳ, Gia Lâm, Hà Nội</t>
  </si>
  <si>
    <t>S1.07 Vinhomes Ocean Park, Đa Tốn, Gia Lâm, Hà Nội</t>
  </si>
  <si>
    <t>Huyện Đan Phượng</t>
  </si>
  <si>
    <t>Đức Thành Khu đô thị Tân Tây Đô Đan Phượng</t>
  </si>
  <si>
    <t>TD Mart, Sunshine Dương Văn Bé (Mở mới), Mai Động, Hoàng Mai, HN</t>
  </si>
  <si>
    <t>Eco Mart ki-ốt 7 T2 Blue Start Trâu Quỳ</t>
  </si>
  <si>
    <t>Chung cư New City - Lai Xá - Kim Chung - Hoài Đức - Hà Nội</t>
  </si>
  <si>
    <t>Số 9 Tu Hoàng, Nam Từ Liêm (ngã 4 Nhổn)</t>
  </si>
  <si>
    <t>Tòa H2.02 Ocean Park - Trâu Quỳ, Gia Lâm, Hà Nội</t>
  </si>
  <si>
    <t>Tòa nhà Doji - Lô 8, Đường Lê Hồng Phong, Phường Đông Khê, Quận Ngô Quyền, Hải Phòng</t>
  </si>
  <si>
    <t>Tòa H3.03 Ocean Park - Trâu Quỳ, Gia Lâm, Hà Nội</t>
  </si>
  <si>
    <t>Văn Quyền Mart</t>
  </si>
  <si>
    <t>Số nhà 28 ngách 46 ngõ 1 Bùi Xương Trạch - Thanh Xuân - HN</t>
  </si>
  <si>
    <t>876 Bạch Đằng, Hà Nội</t>
  </si>
  <si>
    <t>Siêu thị TH's Mart SA5</t>
  </si>
  <si>
    <t>Siêu thị TH's Mart, toà SA5 Vinhome Smart Tây Mỗ Nam Từ Liêm</t>
  </si>
  <si>
    <t>Tòa S1.01 Vinhome Ocean Park, Đa Tốn, Gia Lâm, Hà Nội</t>
  </si>
  <si>
    <t>Esmee Mart - 444 Hoàng Hoa Thám, Ba Đình, Hà Nội</t>
  </si>
  <si>
    <t>444 Hoàng Hoa Thám, Ba Đình, Hà Nội</t>
  </si>
  <si>
    <t>H1.18 masteri waterfront, Ocean Park, Gia Lâm, Hà Nội</t>
  </si>
  <si>
    <t>Green Mart</t>
  </si>
  <si>
    <t>Tòa CT2A chung cư Homeland, Phường Bồ Đề (Thượng Thanh cũ)</t>
  </si>
  <si>
    <t>KL00199</t>
  </si>
  <si>
    <t>Minh An Mart</t>
  </si>
  <si>
    <t>Minh An Mart S302 Vinhomes Smart City</t>
  </si>
  <si>
    <t>KL00200</t>
  </si>
  <si>
    <t>Siêu thị TH's Mart TC2</t>
  </si>
  <si>
    <t>TC2 the Canopy Residences Vinhome Smart Tây Mỗ Nam Từ Liêm</t>
  </si>
  <si>
    <t>KL00201</t>
  </si>
  <si>
    <t>TD Mart Glexico</t>
  </si>
  <si>
    <t>TD Mart tầng 1 tòa glexico ngõ 885 Tam Trinh, Hoàng Mai. Hà Nội</t>
  </si>
  <si>
    <t>0106488901</t>
  </si>
  <si>
    <t>Số 113 Tô Hiến Thành, Tổ dân phố 2, Phường Hà Đông, Thành phố Hà Nội, Việt Nam</t>
  </si>
  <si>
    <t>Kmarket0001</t>
  </si>
  <si>
    <t>K-Market Keangnam</t>
  </si>
  <si>
    <t>Số 102 tòa nhà A Keangnam, Phạm Hùng, Mễ Trì, Nam Từ Liêm, Hà Nội.</t>
  </si>
  <si>
    <t>Kmarket0002</t>
  </si>
  <si>
    <t>K-Market Calidas</t>
  </si>
  <si>
    <t>117 tòa nhà B, Keangnam, Phạm Hùng, Mễ Trì, Nam Từ Liêm, Hà Nội.</t>
  </si>
  <si>
    <t>Kmarket0003</t>
  </si>
  <si>
    <t>K-Market Mỹ Đình</t>
  </si>
  <si>
    <t>Phường Mỹ Đình 1</t>
  </si>
  <si>
    <t>Villa E04, tầng 1 khu The Manor, Mỹ Đình, Nam Từ Liêm, Hà Nội</t>
  </si>
  <si>
    <t>Kmarket0004</t>
  </si>
  <si>
    <t>K-Market Golden palace</t>
  </si>
  <si>
    <t>Hầm B1 - Tòa nhà Golden Palace, Mễ Trì, Nam Từ Liêm, Hà Nội</t>
  </si>
  <si>
    <t>Kmarket0005</t>
  </si>
  <si>
    <t>K-Market 17T3</t>
  </si>
  <si>
    <t>Tầng 1, Tòa nhà 17T3 khu đô thị Trung Hòa- Nhân Chính- Mặt đường Hoàng Đạo Thúy, phường Trung Hòa, quận Cầu Giấy, thành phố Hồ Chí Minh</t>
  </si>
  <si>
    <t>Kmarket0006</t>
  </si>
  <si>
    <t>K-Market CipuTra</t>
  </si>
  <si>
    <t>Phường Xuân Đỉnh</t>
  </si>
  <si>
    <t xml:space="preserve">Tầng 1 tòa nhà L2 khu đô thị Nam Thăng Long, Phường Xuân Đỉnh, Quận Bắc Từ Liêm, Hà Nội  </t>
  </si>
  <si>
    <t>Tầng 1 tòa nhà L2 khu đô thị Nam Thăng Long, Phường Xuân Đỉnh, Quận Bắc Từ Liêm, Hà Nội</t>
  </si>
  <si>
    <t>Kmarket0007</t>
  </si>
  <si>
    <t>K-Market ciputra 2</t>
  </si>
  <si>
    <t>Cửa hàng số 8 khu TM tầng Shophouse CT17 KĐT Nam Thăng Long, Xuân Tảo, Bắc Từ Liêm, thành phố Hà Nội, Việt Nam</t>
  </si>
  <si>
    <t>Cửa hàng số 8 khu TM tầng Shophouse CT17 KĐT Nam Thăng Long, Xuân Tảo, Bắc Từ Liêm, Thành phố Hà Nội, Việt Nam</t>
  </si>
  <si>
    <t>Kmarket0008</t>
  </si>
  <si>
    <t>K-Market Quang Minh</t>
  </si>
  <si>
    <t>Sàn thương mại tầng 1,Tòa nhà N02T3 tháp Quang Minh, khu Đoàn ngoại giao, Xuân Tảo, Xuân Đỉnh, Bắc Từ Liêm, thành phố Hà Nội</t>
  </si>
  <si>
    <t>Kmarket0009</t>
  </si>
  <si>
    <t>K-Market Long Biên</t>
  </si>
  <si>
    <t>Phường Phúc Lợi</t>
  </si>
  <si>
    <t>Khu L102, Khu Almaz, đường hoa Lan, khu đô thị Vinhome Riverside , Phúc Lợi, Long Biên, Hà Nội</t>
  </si>
  <si>
    <t>Kmarket0010</t>
  </si>
  <si>
    <t>K-Market Park Hill</t>
  </si>
  <si>
    <t>Phường Mai Động</t>
  </si>
  <si>
    <t xml:space="preserve">Nhà dịch vụ số S05, tầng 1, chung cư số P03, thuộc dự án Khu chứ năng đô thị Dệt 8/3 và Hanosimex ( Vinhomes Times city Park Hill) số 25, ngõ 13, đường Lĩnh Nam, phường Mai Động, quận Hoàng Mai, Hà Nội. </t>
  </si>
  <si>
    <t>Nhà dịch vụ số S05, tầng 1, chung cư số P03, thuộc dự án Khu chứ năng đô thị Dệt 8/3 và Hanosimex ( Vinhomes Times city Park Hill) số 25, ngõ 13, đường Lĩnh Nam, phường Mai Động, quận Hoàng Mai, Hà Nội.</t>
  </si>
  <si>
    <t>Kmarket0011</t>
  </si>
  <si>
    <t>K-Market Gardenia</t>
  </si>
  <si>
    <t>Thị Trấn Cầu Diễn</t>
  </si>
  <si>
    <t>Lô shop SO05-Tòa A3 dự án Vinhome Gardennia, Số 06, Hàm Nghi, Phường Cầu Diễn, Quận Nam Từ Liêm, Hà Nội</t>
  </si>
  <si>
    <t>Kmarket0012</t>
  </si>
  <si>
    <t>K-Market Royal City R1</t>
  </si>
  <si>
    <t>Phường Thượng Đình</t>
  </si>
  <si>
    <t>R1-L01-01B Royal City 72 Nguyễn Trãi, quận Thanh Xuân, thành phố Hà Nội.</t>
  </si>
  <si>
    <t>Kmarket0013</t>
  </si>
  <si>
    <t>K-Market Trung Hòa</t>
  </si>
  <si>
    <t>Phường Nhân Chính</t>
  </si>
  <si>
    <t>B29, Nguyễn Thị Định, Phường Nhân Chính, Quận Thanh Xuân, Hà Nội</t>
  </si>
  <si>
    <t>Kmarket0014</t>
  </si>
  <si>
    <t>K-Market Goldmark Ruby</t>
  </si>
  <si>
    <t>Phường Liên Mạc</t>
  </si>
  <si>
    <t>Tòa nhà Golmark Rubi R2-L1-01, số 136 Hồ Tùng Mậu, Phường Phú Diễn, Q. Bắc Từ Liêm (bên cạnh nghĩa trang Mai Dịch), TP Hà Nội</t>
  </si>
  <si>
    <t>Kmarket0015</t>
  </si>
  <si>
    <t>K-Market Goldmak saphire</t>
  </si>
  <si>
    <t>Phường Phúc Diễn</t>
  </si>
  <si>
    <t xml:space="preserve">K-Market Goldmark S1-01, tòa nhà Saphia 1, Goldmark city, 136 Hồ Tùng Mậu, Bắc Từ Liêm, Hà Nội. </t>
  </si>
  <si>
    <t>K-Market Goldmark S1-01, tòa nhà Saphia 1, Goldmark city, 136 Hồ Tùng Mậu, Bắc Từ Liêm, Hà Nội.</t>
  </si>
  <si>
    <t>Kmarket0016</t>
  </si>
  <si>
    <t>K-Market Xuân Diệu</t>
  </si>
  <si>
    <t>Phường Quảng An</t>
  </si>
  <si>
    <t xml:space="preserve">77 Xuân Diệu, phường Quảng An, quận Tây Hồ, thành phố Hà Nội. </t>
  </si>
  <si>
    <t>77 Xuân Diệu, phường Quảng An, quận Tây Hồ, thành phố Hà Nội.</t>
  </si>
  <si>
    <t>Kmarket0017</t>
  </si>
  <si>
    <t>K-Market Greenbay</t>
  </si>
  <si>
    <t>115AB tầng 1G1 Greenbay, phường Mễ Trì, Quận Nam Từ Liêm, TP Hà Nội</t>
  </si>
  <si>
    <t>Kmarket0018</t>
  </si>
  <si>
    <t>K-Market skylake S2</t>
  </si>
  <si>
    <t>Số 08Avinhome skylake đường Phạm Hùng, Mỹ Đình, Nam Từ Liêm, Hà Nội</t>
  </si>
  <si>
    <t>Kmarket0019</t>
  </si>
  <si>
    <t>K-Market Skylake S1</t>
  </si>
  <si>
    <t>Tầng trệt, lô L1-11- Tòa nhà Skylake S1, KĐT Vinhomes Skylake, đường Phạm Hùng, Mỹ Đình 1, Quận Nam Từ Liêm, Hà Nội.</t>
  </si>
  <si>
    <t>Kmarket0020</t>
  </si>
  <si>
    <t>K-Market D-Capital  C2</t>
  </si>
  <si>
    <t>Căn C02-S02-lô đất HH-khu đô thị Đông Nam, số 119, đường Trần Duy Hưng, phường Trung Hòa, Cầu Giấy , Hà Nội.</t>
  </si>
  <si>
    <t>Kmarket0021</t>
  </si>
  <si>
    <t>K-Market Capital C6</t>
  </si>
  <si>
    <t>L1-H1, tòa C6, dự án D' Capital Trần Duy Hưng, phường Trung Hòa,  Quận Cầu Giấy , Hà Nội.</t>
  </si>
  <si>
    <t>Kmarket0022</t>
  </si>
  <si>
    <t>K-market Skylake S3</t>
  </si>
  <si>
    <t>SO08A, tòa S3,dự án Vinhomes Skylake khu đô thị mới, cầu giấy, đường Phạm Hùng, Mỹ Đình 1, Quận Nam Từ Liêm</t>
  </si>
  <si>
    <t>SO08A, tòa S3,dự án Vinhomes Skylake khu đô thị mới, cầu giấy, đường Phạm Hùng, Mỹ Đình 1, Quận Nam Từ Liêm, TP Hà Nội</t>
  </si>
  <si>
    <t>Kmarket0023</t>
  </si>
  <si>
    <t>K-market Mỹ Đình Pearl</t>
  </si>
  <si>
    <t>Tầng 1 của gian hàng thương mại số P1. TM 12, tầng số 01, tòa nhà Pearl  01, khu căn hộ Mỹ đình Pearl, thuộc tổ hợp Mỹ Đình Pearl, khu X3, khu  4.3V, Phường Phú Đô, quận Nam Từ Liêm, TP Hà Nội</t>
  </si>
  <si>
    <t>Kmarket0024</t>
  </si>
  <si>
    <t>K-market CT4 New</t>
  </si>
  <si>
    <t>Ki ốt SH 12A, đơn nguyên 4, tòa nhà CT4, khu đô thị Mỹ Đình - Mễ Trì, Phường Mỹ Đình 1, quận Nam  Từ Liêm, Hà Nội</t>
  </si>
  <si>
    <t>Kmarket0025</t>
  </si>
  <si>
    <t>K-market Ecopark</t>
  </si>
  <si>
    <t>Huyện Văn Giang</t>
  </si>
  <si>
    <t>Xã Xuân Quan</t>
  </si>
  <si>
    <t>L1-04 , tầng 1, tháp Lake 1 (A2), thuộc dự án khu căn hộ Aqua Bay Sky Residences, Xuân Quan, Văn Giang, Hưng Yên</t>
  </si>
  <si>
    <t>Kmarket0027</t>
  </si>
  <si>
    <t>K-Market Vinhome Bắc Ninh</t>
  </si>
  <si>
    <t>Phường Suối Hoa</t>
  </si>
  <si>
    <t xml:space="preserve"> Ô L1-01A, Tầng L1, Trung tâm Thương mại Vincom Plaza Lý Thái Tổ, ngã 6, mặt đường Lý Thái Tổ và đường Trần Hưng Đạo, phường Suối Hoa, Tp Bắc Ninh, tỉnh Bắc Ninh</t>
  </si>
  <si>
    <t>Ô L1-01A, Tầng L1, Trung tâm Thương mại Vincom Plaza Lý Thái Tổ, ngã 6, mặt đường Lý Thái Tổ và đường Trần Hưng Đạo, phường Suối Hoa, Tp Bắc Ninh, tỉnh Bắc Ninh</t>
  </si>
  <si>
    <t>Kmarket0028</t>
  </si>
  <si>
    <t>K-Market Việt Long Bắc Ninh</t>
  </si>
  <si>
    <t>Phường Ninh Xá</t>
  </si>
  <si>
    <t xml:space="preserve"> Tầng 1, tòa nhà tại lô CC04, Đường Lý Thái Tổ, phường Ninh Xá, TP Bắc Ninh</t>
  </si>
  <si>
    <t>Tầng 1, tòa nhà tại lô CC04, Đường Lý Thái Tổ, phường Ninh Xá, TP Bắc Ninh</t>
  </si>
  <si>
    <t>Kmarket0029</t>
  </si>
  <si>
    <t>K-market Westpoint</t>
  </si>
  <si>
    <t>TM 01-10 Vinhomes  West point Mễ Trì, Nam Từ Liêm, Hà Nội</t>
  </si>
  <si>
    <t>Kmarket0030</t>
  </si>
  <si>
    <t>K-market Emerald</t>
  </si>
  <si>
    <t>SH 24, Tòa nhà E4 -CT2 dự án Emerald, Đình Thôn, Nam Từ Liêm, Hà Nội.</t>
  </si>
  <si>
    <t>Kmarket0031</t>
  </si>
  <si>
    <t>K-Market METROPOLIS</t>
  </si>
  <si>
    <t>Phường Ngọc Khánh</t>
  </si>
  <si>
    <t>Gian hàng số 8S, Dự an Vinhome Metropolis,số 29 Liễu Giai, phường Ngọc Khánh, Ba Đình, HN.</t>
  </si>
  <si>
    <t>Gian hàng số 8S, Dự an Vinhome Metropolis,số 29 Liễu Giai, phường Ngọc Khánh, Ba Đình, Hà Nội</t>
  </si>
  <si>
    <t>Kmarket0032</t>
  </si>
  <si>
    <t>K-Market Thăng Long Number 1</t>
  </si>
  <si>
    <t>Tầng 1 , Tòa B, số 1, Đại Lộ Thăng Long, phường Mễ Trì, quận Nam Từ Liêm, HN.</t>
  </si>
  <si>
    <t>Kmarket0033</t>
  </si>
  <si>
    <t>K-Market Kosmo</t>
  </si>
  <si>
    <t>Phường Xuân La</t>
  </si>
  <si>
    <t xml:space="preserve">Lô S15, dự án Kosmo Tây Hồ, 161 Xuân La, Phường Xuân La, Tây Hồ , Hà Nội. </t>
  </si>
  <si>
    <t>Lô S15, dự án Kosmo Tây Hồ, 161 Xuân La, Phường Xuân La, Tây Hồ , Hà Nội.</t>
  </si>
  <si>
    <t>Kmarket0034</t>
  </si>
  <si>
    <t>K-Market Daewoo Starlake</t>
  </si>
  <si>
    <t xml:space="preserve">Tại: TM1-3, Tầng 1, Tòa chung cư 902 thuộc tổ hợp H9-CT1, khu Đô thi Starlake, Phường Xuân Tảo, Quận Bắc Từ Liêm, Tp. Hà Nội, Việt Nam. </t>
  </si>
  <si>
    <t>Tại: TM1-3, Tầng 1, Tòa chung cư 902 thuộc tổ hợp H9-CT1, khu Đô thi Starlake, Phường Xuân Tảo, Quận Bắc Từ Liêm, Tp. Hà Nội, Việt Nam.</t>
  </si>
  <si>
    <t>Kmarket0037</t>
  </si>
  <si>
    <t>K-Market Sunshine City</t>
  </si>
  <si>
    <t>Toà nhà S3 Sunshine City KĐT Nam Thăng Long, Phường Đông Ngạc , Quận Bắc Từ Liêm, TP Hà Nội</t>
  </si>
  <si>
    <t>Kmarket0038</t>
  </si>
  <si>
    <t>K-Market Ngọc Hân Bắc Ninh</t>
  </si>
  <si>
    <t>Phường Võ Cường</t>
  </si>
  <si>
    <t>342 Ngọc Hân Công Chúa, phường Vô Cường. TP Bắc Ninh, tỉnh Bắc Ninh</t>
  </si>
  <si>
    <t>Kmarket0039</t>
  </si>
  <si>
    <t>K-Market TT4 Mỹ Đình</t>
  </si>
  <si>
    <t>Lô 04, kiểu nhà 7A, khu nhà ở thấp tầng TT4, đường Trần Văn Lai, phường Mỹ Đình 1, Quận Nam Từ Liêm,Hà Nội</t>
  </si>
  <si>
    <t>Kmarket0040</t>
  </si>
  <si>
    <t>K-Market 148 Xuân Diệu</t>
  </si>
  <si>
    <t xml:space="preserve">148 Xuân Diệu, phường Quảng An, quận Tây Hồ, TP Hà Nội </t>
  </si>
  <si>
    <t>148 Xuân Diệu, phường Quảng An, quận Tây Hồ, TP Hà Nội</t>
  </si>
  <si>
    <t>Kmarket0042</t>
  </si>
  <si>
    <t>K-Market The Matrix one</t>
  </si>
  <si>
    <t>Lô A10, The Matrix One,số 01, Lê Quang Đạo,Phườn Mễ Trì,Phường Phú Đô,Quận Nam Từ Liêm, Hà Nội</t>
  </si>
  <si>
    <t>Lô A10, The Matrix One,số 01, Lê Quang Đạo,Phường Mễ Trì, Quận Nam Từ Liêm, Hà Nội</t>
  </si>
  <si>
    <t>Kmarket0043</t>
  </si>
  <si>
    <t>K-MARKET GREEN BAY</t>
  </si>
  <si>
    <t>Căn số GB1-10, Tầng 01(DDN) Chung cư kết hợp Greeen Bay, khu đô thị dịch vụ Hùng Thắng, thành phố Hạ Long, tỉnh Quảng Ninh</t>
  </si>
  <si>
    <t>Kmarket0044</t>
  </si>
  <si>
    <t>K-market Nguyễn Cao - Bắc Ninh</t>
  </si>
  <si>
    <t>126 Nguyễn Cao, phường Ninh Xá, TP Bắc Ninh, Bắc Ninh, Việt Nam.</t>
  </si>
  <si>
    <t>Kmarket0045</t>
  </si>
  <si>
    <t>K-Market Chelsea House - Hải Phòng</t>
  </si>
  <si>
    <t>Quận Ngô Quyền</t>
  </si>
  <si>
    <t>Phường Đằng Giang</t>
  </si>
  <si>
    <t>Tầng 1 và tầng 2 toàn nhà Chelsea House, số 174 Văn Cao, Phường Đằng Giang, quận Ngô Quyền, Thành phố Hải Phòng, Việt Nam</t>
  </si>
  <si>
    <t>Kmarket0046</t>
  </si>
  <si>
    <t>K-Market Minato Residence - Hải Phòng</t>
  </si>
  <si>
    <t>Phường Vĩnh Niệm</t>
  </si>
  <si>
    <t>Shop CT2-CH.3 dự án The Minato Residence, Phường Vĩnh Niệm, Quận Lê Chân, Thành phố Hải Phòng, Việt Nam</t>
  </si>
  <si>
    <t>Lecomart0001</t>
  </si>
  <si>
    <t>Siêu Thị Lecomart Tòa Sp01S40</t>
  </si>
  <si>
    <t>Tòa Sp01S40, sảnh SP, Skyoasis, Ecopark, Văn Giang, Hưng Yên</t>
  </si>
  <si>
    <t>Lecomart0002</t>
  </si>
  <si>
    <t>Siêu Thị Lecomart S101S48A, Sảnh 5, Tòa S2</t>
  </si>
  <si>
    <t>S101S48A, Sảnh 5, Tòa S2, Skyoasis, Ecopark, Văn Giang, Hưng Yên</t>
  </si>
  <si>
    <t>Lecomart0003</t>
  </si>
  <si>
    <t>Siêu Thị Lecomart H101S16, Haven Park 1</t>
  </si>
  <si>
    <t>H101S16, Haven Park 1, Ecopark, Văn Giang, Hưng Yên</t>
  </si>
  <si>
    <t>Lecomart0004</t>
  </si>
  <si>
    <t>Siêu Thị Lecomart P207, Park Premium, Aquabay</t>
  </si>
  <si>
    <t>Xã Cửu Cao</t>
  </si>
  <si>
    <t>P207, Park Premium, Aquabay, Cửu Cao, Văn Giang, Hưng Yên</t>
  </si>
  <si>
    <t>Lecomart0005</t>
  </si>
  <si>
    <t>Siêu Thị Lecomart R3-01S08, Onsen Swanlake</t>
  </si>
  <si>
    <t>R3-01S08, Onsen Swanlake, Ecopark, Văn Giang, Hưng Yên</t>
  </si>
  <si>
    <t>Lecomart0006</t>
  </si>
  <si>
    <t>Siêu Thị Lecomart SHR20, Eurowindow Park</t>
  </si>
  <si>
    <t>Xã Đông Hội</t>
  </si>
  <si>
    <t>SHR20, Eurowindow Park, Đông Hội, Đông Anh, Hà Nội</t>
  </si>
  <si>
    <t>Lecomart0007</t>
  </si>
  <si>
    <t>Siêu Thị Lecomart H2 01S20 Haven Park</t>
  </si>
  <si>
    <t>H2 01S20 Haven Park, Ecopark, Văn Giang, Hưng Yên</t>
  </si>
  <si>
    <t>LIENCHAU</t>
  </si>
  <si>
    <t>CHI NHÁNH CÔNG TY TNHH KINH DOANH TỔNG HỢP LIÊN CHÂU TẠI THÀNH PHỐ HẢI PHÒNG</t>
  </si>
  <si>
    <t>0108109806-001</t>
  </si>
  <si>
    <t>Tầng 4, tòa nhà Grand Tower, dự án Hoàng Huy - Sở Dầu, khu đô thị 2A Sở Dầu, Phường Hồng Bàng, Thành phố Hải Phòng, Việt Nam</t>
  </si>
  <si>
    <t>siêu thị Locamart</t>
  </si>
  <si>
    <t>Xóm Tự, Thôn Phù Đổng 1, Xã Phù Đổng, Huyện Gia Lâm, HN</t>
  </si>
  <si>
    <t>0107826670</t>
  </si>
  <si>
    <t>Xóm Tự, Thôn Phù Đổng 1, Xã Phù Đổng, Huyện Gia Lâm, Thành Phố Hà Nội</t>
  </si>
  <si>
    <t>LOTTE-004</t>
  </si>
  <si>
    <t>CÔNG TY CỔ PHẦN TRUNG TÂM THƯƠNG MẠI LOTTE VIỆT NAM - CHI NHÁNH ĐỐNG ĐA</t>
  </si>
  <si>
    <t>Quận Đống đa</t>
  </si>
  <si>
    <t>LOTTE; MIENBAC</t>
  </si>
  <si>
    <t>0304741634-004</t>
  </si>
  <si>
    <t>Tòa nhà Mipec, 229 Tây Sơn, Phường Ngã Tư Sở, Quận Đống đa, Thành phố Hà Nội, Việt Nam</t>
  </si>
  <si>
    <t>0304741634-008</t>
  </si>
  <si>
    <t>Tầng hầm 1 (B1), Trung tâm Lotte Hà Nội, số 54, đường Liễu Giai, Phường Giảng Võ, Thành phố Hà Nội, Việt Nam</t>
  </si>
  <si>
    <t>Lotte Mart Phú Thọ-940B Đường 3 Tháng 2, Phường 15, Quận 11, TP.HCM.</t>
  </si>
  <si>
    <t>0304741634-013</t>
  </si>
  <si>
    <t>Đại lộ V.I.Lenin, Khối Yên Sơn, Phường Vinh Phú, Tỉnh Nghệ An, Việt Nam</t>
  </si>
  <si>
    <t>Phường Phú Thượng</t>
  </si>
  <si>
    <t>0304741634-015</t>
  </si>
  <si>
    <t>Tầng hầm B1, Lotte Mall Hà Nội, Số 272 Võ Chí Công, Phường Tây Hồ, Thành phố Hà Nội, Việt Nam</t>
  </si>
  <si>
    <t>LOTTEHOTEL</t>
  </si>
  <si>
    <t>CÔNG TY TNHH LOTTE HOTEL VIỆT NAM</t>
  </si>
  <si>
    <t>0106230331</t>
  </si>
  <si>
    <t>Tầng 33, Trung tâm Lotte Hà Nội, số 54, đường Liễu Giai, Phường Cống Vị, Quận Ba Đình, Thành phố Hà Nội, Việt Nam</t>
  </si>
  <si>
    <t>MASCOT</t>
  </si>
  <si>
    <t>CÔNG TY TNHH MASCOT VIỆT NAM</t>
  </si>
  <si>
    <t>Huyện Cẩm Giàng</t>
  </si>
  <si>
    <t>Xã Tân Trường</t>
  </si>
  <si>
    <t>0800365955</t>
  </si>
  <si>
    <t>Lô đất CN 3.1 khu công nghiệp Tân Trường, Xã Tân Trường, Huyện Cẩm Giàng, Tỉnh Hải Dương, Việt Nam</t>
  </si>
  <si>
    <t>MEATDELI-005</t>
  </si>
  <si>
    <t>CÔNG TY TNHH MEATDELI HN - CHI NHÁNH HÀ NAM 01</t>
  </si>
  <si>
    <t>0700793788-005</t>
  </si>
  <si>
    <t>Lô CN-02, Khu công nghiệp Đồng Văn IV, Xã Đại Cương, Huyện Kim Bảng, Tỉnh Hà Nam, Việt Nam</t>
  </si>
  <si>
    <t>mega0005</t>
  </si>
  <si>
    <t>Mega Hoàng Mai</t>
  </si>
  <si>
    <t>MIENBAC;MEGA</t>
  </si>
  <si>
    <t>Hoàng Mai, HN</t>
  </si>
  <si>
    <t>mega0006</t>
  </si>
  <si>
    <t>Mega Thăng Long</t>
  </si>
  <si>
    <t>Thăng Long, HN</t>
  </si>
  <si>
    <t>mega0007</t>
  </si>
  <si>
    <t>Mega Hà Đông</t>
  </si>
  <si>
    <t>Hà Đông, HN</t>
  </si>
  <si>
    <t>mega0008</t>
  </si>
  <si>
    <t>Mega Thanh Xuân</t>
  </si>
  <si>
    <t>Thanh Xuân, HN</t>
  </si>
  <si>
    <t>Mega Thăng Long; Hà Đông; Thanh Xuân; Hoàng Mai</t>
  </si>
  <si>
    <t>NCC 25790 / PO</t>
  </si>
  <si>
    <t>0302249586-001</t>
  </si>
  <si>
    <t>Đường Phạm Văn Đồng, Phường Nghĩa Đô, Thành phố Hà Nội, Việt Nam</t>
  </si>
  <si>
    <t>Mega Hồng Bàng</t>
  </si>
  <si>
    <t>0302249586-003</t>
  </si>
  <si>
    <t>Số 2A đường Hồng Bàng, Phường Hồng Bàng, Thành phố Hải Phòng, Việt Nam</t>
  </si>
  <si>
    <t>Mega Hạ Long</t>
  </si>
  <si>
    <t>0302249586-012</t>
  </si>
  <si>
    <t>Tổ 8, Khu 2, Phường Hà Tu, Tỉnh Quảng Ninh, Việt Nam</t>
  </si>
  <si>
    <t>MEGA-013</t>
  </si>
  <si>
    <t>CHI NHÁNH CÔNG TY TNHH MM MEGA MARKET ( VIỆT NAM) TẠI TỈNH NGHỆ AN</t>
  </si>
  <si>
    <t>Mega Vinh</t>
  </si>
  <si>
    <t>MEGA;MIENNAM</t>
  </si>
  <si>
    <t>0302249586-013</t>
  </si>
  <si>
    <t>Đường Ven Sông Lam, Phường Trường Vinh, Tỉnh Nghệ An, Việt Nam</t>
  </si>
  <si>
    <t>không lấy hóa đơn, ck cố định 10%, VAT theo luật định</t>
  </si>
  <si>
    <t>4601146949</t>
  </si>
  <si>
    <t>Số 01, đường Minh Cầu, Phường Phan Đình Phùng, Tỉnh Thái Nguyên, Việt Nam</t>
  </si>
  <si>
    <t>minhcau0001</t>
  </si>
  <si>
    <t>10%; MIENBAC</t>
  </si>
  <si>
    <t>Minh Cầu 1 (Chị Hà)</t>
  </si>
  <si>
    <t>Tp.Thái Nguyên, Tỉnh Thái Nguyên. sđt 0984150454</t>
  </si>
  <si>
    <t>Số 01, đường Minh Cầu, Phường Phan Đình Phùng, Thành phố Thái Nguyên, Tỉnh Thái Nguyên</t>
  </si>
  <si>
    <t>minhcau0002</t>
  </si>
  <si>
    <t>Minh Cầu Gang Thép</t>
  </si>
  <si>
    <t>Minh Cầu Gang Thép. sđt 0984150454</t>
  </si>
  <si>
    <t>Minh Cầu Gang Thép - 442 Cách Mạng Tháng Tám, Thái Nguyên</t>
  </si>
  <si>
    <t>minhcau0003</t>
  </si>
  <si>
    <t>Minh Cầu Thanh Xuyên</t>
  </si>
  <si>
    <t>494 Hoàng Quốc Việt, P.Trung Thành - Thanh Xuyên - Phổ Yên, Tỉnh Thái Nguyên. sđt 0962301187</t>
  </si>
  <si>
    <t>494 Hoàng Quốc Việt, Phường Trung Thành,Thanh xuyên, Phổ Yên, Tỉnh Thái Nguyên</t>
  </si>
  <si>
    <t>minhcau0004</t>
  </si>
  <si>
    <t>Minh Cầu Gia Sàng (Chị Hà)</t>
  </si>
  <si>
    <t>minhcau0005</t>
  </si>
  <si>
    <t>Minh cầu Quan Triều</t>
  </si>
  <si>
    <t>Số 529 Đường Dương Tự Minh, phường Quan Triều, thành phố Thái Nguyên, tỉnh Thái Nguyên</t>
  </si>
  <si>
    <t>529 Dương Tự Minh, Quan Triều, TP. Thái Nguyên</t>
  </si>
  <si>
    <t>minhcau0006</t>
  </si>
  <si>
    <t>Minh cầu Thịnh Đán</t>
  </si>
  <si>
    <t>Chân cầu vượt Đán</t>
  </si>
  <si>
    <t>minhcau0007</t>
  </si>
  <si>
    <t>SIÊU THỊ MINH CẦU 2</t>
  </si>
  <si>
    <t>Số 889. Đường Dương Tự Minh. Phường Hoàng Văn Thụ, TP. Thái Nguyên</t>
  </si>
  <si>
    <t>MISA</t>
  </si>
  <si>
    <t>CÔNG TY CỔ PHẦN MISA</t>
  </si>
  <si>
    <t>0101243150</t>
  </si>
  <si>
    <t>Tầng 9 Tòa Nhà Technosoft, phố Duy Tân, phường Dịch vọng Hậu, Cầu Giấy, Hà Nội</t>
  </si>
  <si>
    <t>NAMDINHTEX</t>
  </si>
  <si>
    <t>CÔNG TY CỔ PHẦN DỆT KHĂN DỆT MAY NAM ĐỊNH</t>
  </si>
  <si>
    <t>Thành phố Nam Định</t>
  </si>
  <si>
    <t>Phường Mỹ Xá</t>
  </si>
  <si>
    <t>0600773530</t>
  </si>
  <si>
    <t>Lô T và S, Khu công nghiệp Hòa Xá, Phường Mỹ Xá, Thành phố Nam Định, Tỉnh Nam Định, Việt Nam</t>
  </si>
  <si>
    <t>NCC2268</t>
  </si>
  <si>
    <t>Công Ty Liên Doanh TNHH Berjaya - Hồ Tây</t>
  </si>
  <si>
    <t>0100112268</t>
  </si>
  <si>
    <t>K5 Nhi Hàm, P. Quảng An, Tây Hồ, TP HN</t>
  </si>
  <si>
    <t>NHATNAM</t>
  </si>
  <si>
    <t>Công Ty Cổ Phần Nhất Nam</t>
  </si>
  <si>
    <t>0100236312</t>
  </si>
  <si>
    <t>Số 2 Chương Dương Độ, Phường Chương Dương, Quận Hoàn Kiếm, Thành Phố Hà Nội</t>
  </si>
  <si>
    <t>NNHD</t>
  </si>
  <si>
    <t>HỢP TÁC XÃ DỊCH VỤ NÔNG NGHIỆP HỢP ĐỒNG</t>
  </si>
  <si>
    <t>Thôn Đồng Lệ, xã Hợp Đồng, huyện Chương Mỹ, TP Hà Nội</t>
  </si>
  <si>
    <t>0107301553</t>
  </si>
  <si>
    <t>Thôn Đồng Lệ, Xã Hợp Đồng, Huyện Chương Mỹ, Thành phố Hà Nội, Việt Nam</t>
  </si>
  <si>
    <t>ocopfood01</t>
  </si>
  <si>
    <t>Ocopfood 97 Bắc Sơn, Chương Mỹ, HN</t>
  </si>
  <si>
    <t>Khách của Trường, tt luôn</t>
  </si>
  <si>
    <t>97 Bắc Sơn, Chúc Sơn, Chương Mỹ, HN. anh Thế 0982692605</t>
  </si>
  <si>
    <t>97 Bắc Sơn, Chúc Sơn, Chương Mỹ, HN</t>
  </si>
  <si>
    <t>ocopfood02</t>
  </si>
  <si>
    <t>Ocopfood Chợ Đông Phương Yên, Chương Mỹ, HN</t>
  </si>
  <si>
    <t>Chợ Đông Phương Yên, Chương Mỹ, HN. Khánh Linh 0375073488</t>
  </si>
  <si>
    <t>Chợ Đông Phương Yên, Chương Mỹ, HN</t>
  </si>
  <si>
    <t>0107645219</t>
  </si>
  <si>
    <t>Số 271 Yên Hòa, Phường Yên Hòa, Thành phố Hà Nội, Việt Nam</t>
  </si>
  <si>
    <t>OkonoA01</t>
  </si>
  <si>
    <t>A01VT20-70 - Cửa hàng OKONO Văn Trì</t>
  </si>
  <si>
    <t>Phường Minh Khai</t>
  </si>
  <si>
    <t>70 Văn Trì, Minh Khai, Bắc Từ Liêm, thành phố Hà Nội</t>
  </si>
  <si>
    <t>OkonoA03</t>
  </si>
  <si>
    <t>A03PK07 - Cửa hàng OKONO Phùng Khoan</t>
  </si>
  <si>
    <t>số 7 Phùng Khoan, phường Trung Văn, quận Nam Từ Liêm, thành phố Hà Nội</t>
  </si>
  <si>
    <t>OkonoA04</t>
  </si>
  <si>
    <t>A04YH219 - Cửa hàng OKONO 219 Yên Hòa</t>
  </si>
  <si>
    <t>Số 219 Yên Hòa, phường Yên Hòa, quận Cầu Giấy, thành phố Hà Nội</t>
  </si>
  <si>
    <t>OkonoA05</t>
  </si>
  <si>
    <t>A05TK80 - Cửa hàng OKONO 82 Triều Khúc</t>
  </si>
  <si>
    <t>A05TK80 - Cửa hàng OKONO Triều Khúc</t>
  </si>
  <si>
    <t>Số 80-82 Triều Khúc, Tân Triều, quận Thanh Xuân, thành phố Hà Nội</t>
  </si>
  <si>
    <t>OkonoA06</t>
  </si>
  <si>
    <t>A06YH271- Cửa hàng OKONO 271 Yên Hòa</t>
  </si>
  <si>
    <t>Số 271 Yên Hòa, quận Cầu Giấy, Thành phố Hà Nội</t>
  </si>
  <si>
    <t>OkonoA07</t>
  </si>
  <si>
    <t>A07BM353 - Cửa hàng OKONO Bạch Mai</t>
  </si>
  <si>
    <t>353 Bạch Mai, Hai Bà Trưng, thành phố Hà Nội</t>
  </si>
  <si>
    <t>OkonoA08</t>
  </si>
  <si>
    <t>A08TQV24 - Cửa hàng OKONO Trần Quốc Vượng</t>
  </si>
  <si>
    <t>Số 24 Trần Quốc Vượng, quận Cầu Giấy, thành phố Hà Nội</t>
  </si>
  <si>
    <t>OkonoA09</t>
  </si>
  <si>
    <t>A09MD340 - Cửa hàng OKONO Mỹ Đình</t>
  </si>
  <si>
    <t>Số 340 Mỹ Đình, quận Nam Từ Liêm, thành phố Hà Nội, Việt Nam</t>
  </si>
  <si>
    <t>OkonoA12</t>
  </si>
  <si>
    <t>A12TV18 - Cửa hàng OKONO Trung Văn</t>
  </si>
  <si>
    <t>18 Đại Linh, Trung Văn, quận Nam Từ Liêm, thành phố Hà Nội</t>
  </si>
  <si>
    <t>OkonoA13</t>
  </si>
  <si>
    <t>A13LT19 - Cửa hàng OKONO 19 Lạc Trung</t>
  </si>
  <si>
    <t>Phường Vĩnh Tuy</t>
  </si>
  <si>
    <t>19 Lạc Trung, phường Vĩnh Tuy, Quận Hai Bà Trưng, Thành phố Hà Nội</t>
  </si>
  <si>
    <t>OkonoA14</t>
  </si>
  <si>
    <t>A14TD32 - Cửa hàng OKONO Trần Điền</t>
  </si>
  <si>
    <t>Số 34 Trần Điền, Định Công, quận Hoàng Mai, thành phố Hà Nội</t>
  </si>
  <si>
    <t>OkonoA16</t>
  </si>
  <si>
    <t>A16YX85 - Cửa hàng OKONO Yên Xá</t>
  </si>
  <si>
    <t>85-87 Yên Xá, Xã Tân Triều, huyện Thanh Trì, thành phố Hà Nội</t>
  </si>
  <si>
    <t>OkonoA17</t>
  </si>
  <si>
    <t>A17TD202 - Cửa hàng OKONO Trương Định</t>
  </si>
  <si>
    <t>202 Trương Định, quận Hoàng Mai, thành phố Hà Nội</t>
  </si>
  <si>
    <t>OkonoA18</t>
  </si>
  <si>
    <t>A18MT20- Cửa hàng OKONO 20/14 Mễ Trì</t>
  </si>
  <si>
    <t>20/14 Mễ Trì Hạ, Quận Nam Từ Liêm, thành phố Hà Nội</t>
  </si>
  <si>
    <t>OkonoA20</t>
  </si>
  <si>
    <t>A20DKT38 - Cửa hàng OKONO 38/100 Doãn Kế Thiện</t>
  </si>
  <si>
    <t>38/100 Doãn Kế Thiện, Cầu Giấy, Hà Nội</t>
  </si>
  <si>
    <t>OkonoA22</t>
  </si>
  <si>
    <t>A22KG14 - Cửa hàng OKONO 14 Kim Giang</t>
  </si>
  <si>
    <t>Cửa hàng OKONO 14 Kim Giang</t>
  </si>
  <si>
    <t>14 Kim Giang, Thanh Xuân, Hà Nội</t>
  </si>
  <si>
    <t>OkonoA23</t>
  </si>
  <si>
    <t>A23TD276 - Cửa hàng OKONO Thượng Đình</t>
  </si>
  <si>
    <t>276 Thượng Đình, quận Thanh Xuân, thành phố Hà Nội</t>
  </si>
  <si>
    <t>OkonoA24</t>
  </si>
  <si>
    <t>A24LK75 - Cửa hàng OKONO La Khê</t>
  </si>
  <si>
    <t>75 La Khê, Hà Đông, Hà Nội</t>
  </si>
  <si>
    <t>OkonoA25</t>
  </si>
  <si>
    <t>A25KT72 - Cửa hàng OKONO Khương Trung</t>
  </si>
  <si>
    <t>72 Khương Trung, quận Thanh Xuân, thành phố Hà Nội</t>
  </si>
  <si>
    <t>OkonoA26</t>
  </si>
  <si>
    <t>A26MT30- Cửa hàng OKONO 30/36 Mễ Trì Thượng</t>
  </si>
  <si>
    <t>30/36 Miếu Đầm, Mễ Trì Thượng, Quận Nam Từ Liêm, thành phố Hà Nội</t>
  </si>
  <si>
    <t>OkonoA27</t>
  </si>
  <si>
    <t>A27PT401- Cửa hàng OKONO 401 Phúc Tân</t>
  </si>
  <si>
    <t>401 Phúc Tân, quận Hoàn Kiếm, thành phố Hà Nội</t>
  </si>
  <si>
    <t>OkonoA28</t>
  </si>
  <si>
    <t>A28HN12-170 - Cửa hàng OKONO 12/170 Hoàng Ngân</t>
  </si>
  <si>
    <t>12/170 Hoàng Ngân, quận Cầu Giấy, thành phố Hà Nội</t>
  </si>
  <si>
    <t>OkonoA30</t>
  </si>
  <si>
    <t>A30HC70 - Cửa hàng OKONO Hoàng Cầu</t>
  </si>
  <si>
    <t>Số 70/30 Hoàng Cầu, Đống Đa, thành phố Hà Nội</t>
  </si>
  <si>
    <t>OkonoA31</t>
  </si>
  <si>
    <t>A31LVH85 - Cửa hàng OKONO Lê Văn Hiến</t>
  </si>
  <si>
    <t>85 Lê Văn Hiến, Bắc Từ Liêm, thành phố Hà Nội</t>
  </si>
  <si>
    <t>OkonoA32</t>
  </si>
  <si>
    <t>A32PDL64 - Cửa hàng OKONO 64 Pháo Đài Láng</t>
  </si>
  <si>
    <t>64 Pháo Đài Láng, phường Láng Thượng, quận Đống Đa, thành phố Hà Nội</t>
  </si>
  <si>
    <t>OkonoA33</t>
  </si>
  <si>
    <t>A33PT208 - Cửa hàng OKONO 208 Phúc Tân</t>
  </si>
  <si>
    <t>208 Phúc Tân, quận Ba Đình, thành phố Hà Nội</t>
  </si>
  <si>
    <t>OkonoA34</t>
  </si>
  <si>
    <t>A34TK44 - Cửa hàng OKONO 44 Triều Khúc</t>
  </si>
  <si>
    <t>Số 44 Triều Khúc, Thanh Xuân Nam, quận Thanh Xuân, thành phố Hà Nội</t>
  </si>
  <si>
    <t>OkonoA35</t>
  </si>
  <si>
    <t>A35TDH110 - Cửa hàng OKONO Trần Duy Hưng</t>
  </si>
  <si>
    <t>Số 15B, ngõ 110 Trần Duy Hưng, phường Trung Hòa, quận Cầu Giấy, thành phố Hà Nội</t>
  </si>
  <si>
    <t>OkonoA36</t>
  </si>
  <si>
    <t>A36TC223 - Cửa hàng OKONO Xuân Đỉnh</t>
  </si>
  <si>
    <t>số 126 ngõ 355 Xuân Đỉnh, quận Bắc Từ Liêm, thành phố Hà Nội</t>
  </si>
  <si>
    <t>OkonoA38</t>
  </si>
  <si>
    <t>A38PL - Cửa hàng OKONO Phú Lãm</t>
  </si>
  <si>
    <t>Kiot 02-03 tòa nhà dự án Phú Lãm, Hà Đông, thành phố Hà Nội</t>
  </si>
  <si>
    <t>OkonoBN01</t>
  </si>
  <si>
    <t>BN01 - Cửa hàng OKONO Bắc Ninh</t>
  </si>
  <si>
    <t>Phường Vũ Ninh</t>
  </si>
  <si>
    <t>Đường Kinh Dương Vương, Phường Vũ Ninh, TP Bắc Ninh, Tỉnh Bắc Ninh</t>
  </si>
  <si>
    <t>PHUCHAU</t>
  </si>
  <si>
    <t>HỘ KINH DOANH PHÚC HẬU</t>
  </si>
  <si>
    <t>Phường Ngọc Hà</t>
  </si>
  <si>
    <t>017192001055</t>
  </si>
  <si>
    <t>Số 10, ngõ 62, phố Vĩnh Phúc, Phường Ngọc Hà, TP Hà Nội, Việt Nam.</t>
  </si>
  <si>
    <t>PHUSON</t>
  </si>
  <si>
    <t>CÔNG TY TNHH THƯƠNG MẠI TỔNG HỢP VÀ DỊCH VỤ PHÚ SƠN</t>
  </si>
  <si>
    <t>3002185400</t>
  </si>
  <si>
    <t>Số 869, đường Lê Thái Tổ, Phường Kỳ Liên, Thị xã Kỳ Anh, Tỉnh Hà Tĩnh, Việt Nam</t>
  </si>
  <si>
    <t>0109023661</t>
  </si>
  <si>
    <t>Tầng 2, Toà nhà Vinaconex 7, số 19 Đại từ, Phường Hoàng Mai, Thành phố Hà Nội, Việt Nam</t>
  </si>
  <si>
    <t>PTmart0001</t>
  </si>
  <si>
    <t>PTMart 201 Minh Khai</t>
  </si>
  <si>
    <t>Sảnh S2, chung cư Hinode, 201 Minh Khai, Hai Bà Trưng, HN. sđt 0984866201</t>
  </si>
  <si>
    <t>Sảnh S2, chung cư Hinode, 201 Minh Khai, Hai Bà Trưng, HN</t>
  </si>
  <si>
    <t>PTmart0002</t>
  </si>
  <si>
    <t>PTMart 90 Nguyễn Tuân</t>
  </si>
  <si>
    <t>Sảnh HH1, chung cư Sông Đà 7, 90 Nguyễn Tuân, HN. Sđt 0962825090</t>
  </si>
  <si>
    <t>Sảnh HH1, chung cư Sông Đà 7, 90 Nguyễn Tuân, HN</t>
  </si>
  <si>
    <t>PTmart0003</t>
  </si>
  <si>
    <t>PTMart 47 Nguyễn Tuân</t>
  </si>
  <si>
    <t>47 Nguyễn Tuân, HN</t>
  </si>
  <si>
    <t>PTmart0004</t>
  </si>
  <si>
    <t>PTMart 143 Nguyễn Tuân</t>
  </si>
  <si>
    <t>Sảnh A2B, chung cư Imperia, 143 Nguyễn Tuân - 0967.186.143</t>
  </si>
  <si>
    <t>Sảnh A2B, chung cư Imperia, 143 Nguyễn Tuân</t>
  </si>
  <si>
    <t>PTMart0005</t>
  </si>
  <si>
    <t>PTMart (Chị Trang)</t>
  </si>
  <si>
    <t>Nhà 09 lô TT-02 khu liền kề HD MON ngõ 2, phố Hàm nghi, HN</t>
  </si>
  <si>
    <t>PTmart0006</t>
  </si>
  <si>
    <t>PTmart Đại Từ</t>
  </si>
  <si>
    <t>32 Đại Từ, HN - 0966806432</t>
  </si>
  <si>
    <t>32 Đại Từ, HN</t>
  </si>
  <si>
    <t>PTmart0007</t>
  </si>
  <si>
    <t>PT Mart Hà Đông</t>
  </si>
  <si>
    <t>Tầng 1, Chung cư Samsora, 105 Chu Văn An, Hà Đông - 0982790105</t>
  </si>
  <si>
    <t>105 Chu Văn An, Hà Đông, HN</t>
  </si>
  <si>
    <t>PTmart0008</t>
  </si>
  <si>
    <t>PTMart Terra An Hưng</t>
  </si>
  <si>
    <t>Căn DV06- TÒA V1, CHUNG CƯ TERRA AN HƯNG, KĐT AN HƯNG, ĐƯỜNG TỔ HỮU, P. LA KHÊ, Q. HÀ ĐÔNG, HÀ NỘI. 0983546106</t>
  </si>
  <si>
    <t>Căn DV06, tòa V1, CC Terra An Hưng, KĐT An Hưng, đường Tố Hữu, P.La Khê, Q.Hà Đông, HN</t>
  </si>
  <si>
    <t>PTmart0009</t>
  </si>
  <si>
    <t>PTMart 505 Minh Khai</t>
  </si>
  <si>
    <t>TTTM Sảnh A, khu chung cư Hòa BÌnh Green City, 505 Minh Khai, phường Vĩnh Tuy, quận Hai Bà Trưng, thành phố Hà Nội</t>
  </si>
  <si>
    <t>PTmart0010</t>
  </si>
  <si>
    <t>PTMart Sảnh G2 số 2 Kim Giang</t>
  </si>
  <si>
    <t>Sảnh G2 số 2 Kim Giang, Phường Kim Giang, Quận Thanh Xuân, Thành phố Hà Nội</t>
  </si>
  <si>
    <t>PTmart0011</t>
  </si>
  <si>
    <t>PTMart Tầng 1 Tòa nhà Phú Thịnh Green Park</t>
  </si>
  <si>
    <t>Tầng 1 Tòa nhà Phú Thịnh Green Park, Trung tâm hành chính quận Hà Đông, Hà Cầu, Hà Đông</t>
  </si>
  <si>
    <t>QUYENC6HN</t>
  </si>
  <si>
    <t>Nguyễn Đình Quyền</t>
  </si>
  <si>
    <t>CN3 -Tòa B Kim Văn Kim Lũ, quận Hoàng Mai, thành phố Hà Nội</t>
  </si>
  <si>
    <t>READYMART</t>
  </si>
  <si>
    <t>Lô 1.03A, Tầng 1, Tòa nhà Geleximco Southem Star, 897 Đường Giải Phóng, phường Giáp Bát, quận Hoàng Mai, thành phố Hà Nội</t>
  </si>
  <si>
    <t>Đường Giải Phóng, phường Giáp Bát, quận Hoàng Mai, thành phố Hà Nội</t>
  </si>
  <si>
    <t>BT số 1 - Dãy TT 1 - K35 Tân Mai - Phường Tân Mai - Quận Hoàng Mai - Thành phố Hà Nội</t>
  </si>
  <si>
    <t>Miss Kim Cúc - 0974720096</t>
  </si>
  <si>
    <t>Căn DV-B7 Tòa B KĐT SkyCentral 176 Định Công, phường Định Công, quận Hoàng Mai, TP.Hà Nội</t>
  </si>
  <si>
    <t>CS1 -Tòa C Kim Văn Kim Lũ, quận Hoàng Mai, thành phố Hà Nội</t>
  </si>
  <si>
    <t>CS5 - TT2-17, Kim Văn, Hoàng Mai, Hà Nội</t>
  </si>
  <si>
    <t>L1 28-30 &amp; L1 28B Tầng 1 TTTM Vincom Mega Mall, Phường Tây Mỗ- Đại Mỗ, Quận Nam Từ Liêm, TP Hà Nội, VN</t>
  </si>
  <si>
    <t>0311187079-004</t>
  </si>
  <si>
    <t>B14, B15, B22, B23, B24, B25, B26 tòa nhà Syrena, Số 51 phố Xuân Diệu, Phường Tây Hồ, Thành phố Hà Nội, Việt Nam</t>
  </si>
  <si>
    <t>sanhdieu458</t>
  </si>
  <si>
    <t>SÀNH ĐIỆU Annam Goumet - VINCOM TIMES CITY store</t>
  </si>
  <si>
    <t>Tầng hầm B1, 458 Minh Khai, quận Hai Bà Trưng, Hà Nội</t>
  </si>
  <si>
    <t>sanhdieu9001</t>
  </si>
  <si>
    <t>SÀNH ĐIỆU Long Biên</t>
  </si>
  <si>
    <t>Lô 108-110, tầng L1 TTTM Vincom Plaza Long Biên, KĐT Sinh thái Vinhomes Riverside, P.Phúc Lợi, Q.Long Biên, HN</t>
  </si>
  <si>
    <t>sanhdieu9002</t>
  </si>
  <si>
    <t>SÀNH ĐIỆU 51 Xuân Diệu, Tây Hồ, HN</t>
  </si>
  <si>
    <t>51 Xuân Diệu, P.Quảng An, Q.Tây Hồ, HN</t>
  </si>
  <si>
    <t>sanhdieu9003</t>
  </si>
  <si>
    <t>SÀNH ĐIỆU Smart city</t>
  </si>
  <si>
    <t>L1 28-30 &amp; L1 28B TẦNG 1 TTTM VINCOM MEGA MALL, PHƯỜNG ĐẠI MỖ, QUẬN NAM TỪ LIÊM, HN</t>
  </si>
  <si>
    <t>SBF</t>
  </si>
  <si>
    <t>0316625505-001</t>
  </si>
  <si>
    <t>Tầng 12A, Tòa nhà Diamond Flower, KĐT mới N1, Số 48, đường Lê Văn Lương, Phường Nhân Chính, Quận Thanh Xuân, Thành Phố Hà nội, Việt Nam</t>
  </si>
  <si>
    <t>SE7VENHA</t>
  </si>
  <si>
    <t>Công Ty Cổ Phần Thương Mại Và Dịch Vụ Se7ven Việt Nam</t>
  </si>
  <si>
    <t>0106845649</t>
  </si>
  <si>
    <t>Số 26, Ngõ 25, Bùi Huy Ích, Phường Hoàng Liệt, Quận Hoàng Mai, Hà Nội</t>
  </si>
  <si>
    <t>9%; MIENBAC</t>
  </si>
  <si>
    <t>0313330856-003</t>
  </si>
  <si>
    <t>Phòng CP2.19.03C, Tầng 19 Capital Place, Số 29 Liễu Giai, Phường Giảng Võ, Thành phố Hà Nội, Việt Nam</t>
  </si>
  <si>
    <t>Tầng 12A, toà nhà Diamond Flower, Khu đô thị mới N1, số 48, đường Lê Văn Lương, Phường Yên Hòa, Thành phố Hà Nội, Việt Nam</t>
  </si>
  <si>
    <t>siba0001</t>
  </si>
  <si>
    <t>Sibafood Vinhomes Green Bay, Mễ Trì</t>
  </si>
  <si>
    <t>MIENBAC;6%</t>
  </si>
  <si>
    <t>G1, Vinhomes Green Bay, Mễ Trì, Nam Từ Liêm, HN</t>
  </si>
  <si>
    <t>siba0002</t>
  </si>
  <si>
    <t>Sibafood Thăng Long Victory</t>
  </si>
  <si>
    <t>khu ĐT An Khánh, huyện Hoài Đức, HN</t>
  </si>
  <si>
    <t>siba0003</t>
  </si>
  <si>
    <t>Sibafood IMPERIA SKY GARDEN</t>
  </si>
  <si>
    <t>SÀN THƯƠNG MẠI B15+B16 TÒA IMPERIA SKY GARDEN 423 MINH KHAI, P. VĨNH TUY, Q. HAI BÀ TRƯNG, TP HÀ NỘI, SĐT: CHỊ VÂN 0984213993</t>
  </si>
  <si>
    <t>B15+B16 TÒA IMPERIA SKY GARDEN 423 MINH KHAI, PHƯỜNG VĨNH TUY, QUẬN HAI BÀ TRƯNG, TP HÀ NỘI</t>
  </si>
  <si>
    <t>siba0004</t>
  </si>
  <si>
    <t>Sibafood Vinhome Ocean Park</t>
  </si>
  <si>
    <t>Gian hàng TM 01S01 tòa R1.05, khu đô thị Vinhome Ocean Park, Thị Trấn Trâu Qùy, huyện Gia Lâm, Hà Nội, sđt : 0972648887 anh tuấn</t>
  </si>
  <si>
    <t>Gian hàng TM 01S01 tòa R1.05, khu đô thị Vinhome Ocean Park, Thị Trấn Trâu Qùy, huyện Gia Lâm, Hà Nội</t>
  </si>
  <si>
    <t>siba0005</t>
  </si>
  <si>
    <t>Sibafood Thăng Long Capital</t>
  </si>
  <si>
    <t>Tầng 1 tòa T3 Thăng Long Capital, Xã An Khánh, huyện Hoài Đức, HN</t>
  </si>
  <si>
    <t>siba0006</t>
  </si>
  <si>
    <t>Sibafood CC Xuân Đỉnh, Bắc Từ Liêm</t>
  </si>
  <si>
    <t>CC C2 Xuân Đỉnh, số 1 Đỗ Nhuận, Xuân Đỉnh, Q.Bắc Từ Liêm, HN</t>
  </si>
  <si>
    <t>siba0007</t>
  </si>
  <si>
    <t>Sibafood Đông Ngạc, Bắc Từ Liêm</t>
  </si>
  <si>
    <t>SH17 khu Ecohome 3, P.Đông Ngạc, Q.Bắc Từ Liêm, HN</t>
  </si>
  <si>
    <t>siba0008</t>
  </si>
  <si>
    <t>Sibafood AnLand Premium</t>
  </si>
  <si>
    <t>SH HH01B, cc Anland Premium, KĐT mới Dương Nội, P.La Khê, Q.Hà Đông, HN</t>
  </si>
  <si>
    <t>siba0009</t>
  </si>
  <si>
    <t>Sibafood Hope Residences</t>
  </si>
  <si>
    <t>Sàn thương mại dv số H5-TM11, khu nhà ở xã hội Hope Residence, P.Phúc Đồng, Q.Long Biên, HN. sđt chú Tân 0978499510</t>
  </si>
  <si>
    <t>Sàn thương mại dv số H5-TM11, khu nhà ở xã hội Hope Residence, P.Phúc Đồng, Q.Long Biên, HN</t>
  </si>
  <si>
    <t>siba0010</t>
  </si>
  <si>
    <t>Sibafood Ocean Park II</t>
  </si>
  <si>
    <t>CH Sibafood Ocean Park II</t>
  </si>
  <si>
    <t>Gian hàng TM 01SH20, S1.6 (L27M), B3-CT01-3, khu đô thị Gia Lâm - Vinhomes Ocean Park, Xã Đa Tốn, huyện Gia Lâm, Hà Nội</t>
  </si>
  <si>
    <t>siba0011</t>
  </si>
  <si>
    <t>Sibafood Vinhomes Imperia</t>
  </si>
  <si>
    <t>Số 12A, khu BH 03, ô số 13 lô OTM - 7, khu đô thị Vinhomes Imperia, phường Thượng Lý, quận Hồng Bàng, thành phố Hải Phòng, Việt Nam</t>
  </si>
  <si>
    <t>siba0012</t>
  </si>
  <si>
    <t>Sibafood 84 Chùa Láng</t>
  </si>
  <si>
    <t>Số 2A, Ngõ 84 Chùa Láng, quận Đống Đa, Thành phố Hà Nội</t>
  </si>
  <si>
    <t>siba0013</t>
  </si>
  <si>
    <t>Sibafood 79 Ngọc Hồi</t>
  </si>
  <si>
    <t>Chung cư Rose Town 79 Ngọc Hồi, Phường Hoàng Liệt, quận Hoàng Mai, thành phố Hà Nội</t>
  </si>
  <si>
    <t>siba0014</t>
  </si>
  <si>
    <t>Sibafood An Đồng</t>
  </si>
  <si>
    <t>LK1 - Số 50, đường Máng Nước, xã An Đồng, huyện An Dương, thành phố Hải Phòng, Việt Nam</t>
  </si>
  <si>
    <t>siba0015</t>
  </si>
  <si>
    <t>Sibafood Văn Phú</t>
  </si>
  <si>
    <t>S005 - Khu nhà ở Hi Brand, KĐT mới Văn Phú, Phường Phú La, Quận Hà Đông, Tp Hà Nội ( The K-Park)</t>
  </si>
  <si>
    <t>siba0016</t>
  </si>
  <si>
    <t>Sibafood Nguyễn Văn Cừ</t>
  </si>
  <si>
    <t>S059 - Số 290 Nguyễn Văn Cừ, Hưng Phúc,TP Vinh, Nghệ An</t>
  </si>
  <si>
    <t>siba0017</t>
  </si>
  <si>
    <t>Sibafood Terra An Hưng</t>
  </si>
  <si>
    <t>S063 - Tầng 1, V4-B08 Lô đất TTDV01, Khu đô thị mới An Hưng, Phường La Khê, Quận Hà Đông, Hà Nội</t>
  </si>
  <si>
    <t>siba0018</t>
  </si>
  <si>
    <t>Sibafood S007 - Tòa Mulberry</t>
  </si>
  <si>
    <t>S007 - Tòa Mulberry, TT01A-1 - Khu nhà ở thấp tầng, KĐT Mộ Lao, Hà Đông, Hà Nội</t>
  </si>
  <si>
    <t>0109334554</t>
  </si>
  <si>
    <t>Tầng 1, Tòa nhà Sunshine Center, Số 16, đường Phạm Hùng, Phường Từ Liêm, Thành phố Hà Nội, Việt Nam</t>
  </si>
  <si>
    <t>smart0001</t>
  </si>
  <si>
    <t>Sunshine Mart Tây Hồ</t>
  </si>
  <si>
    <t>Tầng 1 tòa R2, KĐT Nam Thăng Long, Phú Thượng, Q.Tây Hồ, HN</t>
  </si>
  <si>
    <t>smart0002</t>
  </si>
  <si>
    <t>Sunshine Mart Bắc Từ Liêm</t>
  </si>
  <si>
    <t>Tầng 1, tòa S3 Sunshine city, KĐT Nam Thăng Long, P.Đông Ngạc, Q.Bắc Từ Liêm, HN</t>
  </si>
  <si>
    <t>smart0003</t>
  </si>
  <si>
    <t>Sunshine Mart Center</t>
  </si>
  <si>
    <t>S00402-Kho Shunshine Center</t>
  </si>
  <si>
    <t>Tầng 1, tòa nhà Sunshine Center, 16 Phạm Hùng, Nam Từ Liêm, HN</t>
  </si>
  <si>
    <t>Tầng 1 Tòa Sunshine Center, số 16 đường Phạm Hùng, Phường Mỹ Đình 2, Quận Nam Từ Liêm, HN</t>
  </si>
  <si>
    <t>smart0004</t>
  </si>
  <si>
    <t>Sunshine Mart Lĩnh Nam, Hoàng Mai</t>
  </si>
  <si>
    <t>Ngõ 13, Lĩnh Nam, Mai Động, Hoàng Mai, HN</t>
  </si>
  <si>
    <t>smart0005</t>
  </si>
  <si>
    <t>Sunshine Mart Dương Văn Bé, Hoàng Mai</t>
  </si>
  <si>
    <t>Đ.Dương Văn Bé, tầng 1 tòa H3 Shunshine Garden, Mai Động, Hoàng Mai, HN</t>
  </si>
  <si>
    <t>SMARTGAP</t>
  </si>
  <si>
    <t>CÔNG TY CỔ PHẦN CÔNG NGHỆ SMARTGAP</t>
  </si>
  <si>
    <t>61 NGỤY NHƯ KON TUM</t>
  </si>
  <si>
    <t>0108631201</t>
  </si>
  <si>
    <t>Căn số 15, tầng 37, tòa C2- DCapital, đường Trần Duy Hưng, Phường Trung Hoà, Quận Cầu Giấy, Thành phố Hà Nội, Việt Nam</t>
  </si>
  <si>
    <t>STARMART</t>
  </si>
  <si>
    <t>Starmart 140 Giảng Võ</t>
  </si>
  <si>
    <t>Số 5 Ngõ 140 Giảng Võ, Quận Ba Đình, Tp. Hà Nội, sđt : 098.767.7391</t>
  </si>
  <si>
    <t>Starmart Số 5 Ngõ 140 Giảng Võ, Quận Ba Đình, Tp. Hà Nội</t>
  </si>
  <si>
    <t>Lê Hữu Giang</t>
  </si>
  <si>
    <t>Siêu thị chợ Hay, cửa Đông chợ Quán Toan - Hồng Bàng - Hải Phòng</t>
  </si>
  <si>
    <t>Số 40, Phố Vũ Xuân Thiều, Phường Phúc Lợi, Thành phố Hà Nội, Việt Nam</t>
  </si>
  <si>
    <t>0106188175</t>
  </si>
  <si>
    <t>0110765361</t>
  </si>
  <si>
    <t>Kiốt SH16- ĐN6, SH17- ĐN6, Tầng 1, Tòa nhà CT5, đường Phạm Hùng, KĐT Mỹ Đình Sông Đà, Phường Mỹ Đình 1, Quận Nam Từ Liêm, Thành phố Hà Nội, Việt Nam</t>
  </si>
  <si>
    <t>TERRA</t>
  </si>
  <si>
    <t>CÔNG TY CỔ PHẦN THƯƠNG MẠI TERRA</t>
  </si>
  <si>
    <t>0110080128</t>
  </si>
  <si>
    <t>Số 4, ngõ Phan Huy Chú, phố Phan Huy Chú, Phường Phan Chu Trinh, Quận Hoàn Kiếm, Thành phố Hà Nội, Việt Nam</t>
  </si>
  <si>
    <t>Terra001</t>
  </si>
  <si>
    <t>Tera mart- toà Kosmo</t>
  </si>
  <si>
    <t>Tera mart - toà Kosmo - Xuân la - Tây Hồ - Hà Nội</t>
  </si>
  <si>
    <t>Terra002</t>
  </si>
  <si>
    <t>Tera mart - Toà A2 Chung cư An Bình</t>
  </si>
  <si>
    <t>Toà A2 chung cư An Bình, phường Cổ Nhuế, quận Bắc Từ Liêm, thành phố Hà Nội</t>
  </si>
  <si>
    <t>THAIHUNGLONG</t>
  </si>
  <si>
    <t>CÔNG TY TNHH XUẤT NHẬP KHẨU THÁI HƯNG LONG</t>
  </si>
  <si>
    <t>khách mua máy</t>
  </si>
  <si>
    <t>1001124063</t>
  </si>
  <si>
    <t>Nhà ông Cải, thôn Phương La, Xã Thái Phương, Huyện Hưng Hà, Tỉnh Thái Bình, Việt Nam</t>
  </si>
  <si>
    <t>THUEHAIPHONG</t>
  </si>
  <si>
    <t>Cục Thuế Hải Phòng</t>
  </si>
  <si>
    <t>0200970118</t>
  </si>
  <si>
    <t>Phòng Tài Chính - Kế Hoạch Quận Hải An - Điểm Thu Phí Số 9</t>
  </si>
  <si>
    <t>THUHANGFOOD</t>
  </si>
  <si>
    <t>Công Ty Cổ Phần Thu Hằng Food Việt Nam</t>
  </si>
  <si>
    <t>2%</t>
  </si>
  <si>
    <t>0108501717</t>
  </si>
  <si>
    <t>Số 306, Tổ 1, Phố Phú Viên, Phường Bồ Đề, Quận Long Biên, Thành Phố Hà Nội, Việt Nam</t>
  </si>
  <si>
    <t>TIENDAT</t>
  </si>
  <si>
    <t>CÔNG TY TNHH KINH DOANH THỰC PHẨM TIẾN ĐẠT</t>
  </si>
  <si>
    <t>khách hàng và cũng là ncc thực phẩm tươi sống</t>
  </si>
  <si>
    <t>0105390614</t>
  </si>
  <si>
    <t>Số 87, ngõ 129 phố Đại Linh, Phường Trung Văn, Quận Nam Từ Liêm, Thành phố Hà Nội, Việt Nam</t>
  </si>
  <si>
    <t>tikiMFHDO</t>
  </si>
  <si>
    <t>TI KI kho MFHDO</t>
  </si>
  <si>
    <t>ck cố định 3%; thu công nợ ck thanh toán 5%</t>
  </si>
  <si>
    <t>MIENNAM; 3%</t>
  </si>
  <si>
    <t>Kho dệt 19/05. Ngõ 250/80 đường Phan Trọng Tuệ, xã Thanh Liệt, huyện Thanh Trì, HN</t>
  </si>
  <si>
    <t>TIKI</t>
  </si>
  <si>
    <t>tikiMFLBI</t>
  </si>
  <si>
    <t>TI KI kho MFLBI</t>
  </si>
  <si>
    <t>Số 3-5 Nguyễn Văn Linh, Gia Thụy, Long Biên, Hà Nội (Nguyễn Công Hậu 0949675886)</t>
  </si>
  <si>
    <t>Số 3-5 Nguyễn Văn Linh, Gia Thụy, Long Biên, Hà Nội</t>
  </si>
  <si>
    <t>0103973610</t>
  </si>
  <si>
    <t>Số 6 Biệt thự 2, bán đảo Linh Đàm, Phường Hoàng Liệt, Thành phố Hà Nội, Việt Nam</t>
  </si>
  <si>
    <t>Tmart00357</t>
  </si>
  <si>
    <t>Tmart00357 01. Quầy 72 Lĩnh Nam</t>
  </si>
  <si>
    <t>MIENBAC;9%</t>
  </si>
  <si>
    <t>01. Quầy 72 Lĩnh Nam</t>
  </si>
  <si>
    <t>72 Lĩnh Nam, Hoàng Mai, HN</t>
  </si>
  <si>
    <t>Tmart00619</t>
  </si>
  <si>
    <t>Tmart00619 04. Quầy N3B2 Trần Bình</t>
  </si>
  <si>
    <t>04. Quầy N3B2 Trần Bình</t>
  </si>
  <si>
    <t>N3B2 Trần Bình, Từ Liêm, HN ( Cổng làng hoa Phú Mỹ )</t>
  </si>
  <si>
    <t>Tmart00628</t>
  </si>
  <si>
    <t>Tmart00628 03. Quầy 274 Khương Đình</t>
  </si>
  <si>
    <t>03. Quầy 274 Khương Đình</t>
  </si>
  <si>
    <t>274 Khương Đình, Thanh xuân, HN</t>
  </si>
  <si>
    <t>Tmart00644</t>
  </si>
  <si>
    <t>Tmart00644 05. Số 14 Yên Sơn - Chúc Sơn</t>
  </si>
  <si>
    <t>Thị trấn Chúc Sơn</t>
  </si>
  <si>
    <t>05. Số 14 Yên Sơn - Chúc Sơn</t>
  </si>
  <si>
    <t>Số 14 Yên Sơn - Chúc Sơn, Huyện Chương Mỹ, Thành phố Hà Nội</t>
  </si>
  <si>
    <t>Tmart00722</t>
  </si>
  <si>
    <t>Tmart00722 09. Quầy Sóc Sơn</t>
  </si>
  <si>
    <t>09. Quầy Sóc Sơn</t>
  </si>
  <si>
    <t>Tòa nhà Thuần Mão ĐTM Sóc Sơn, HN</t>
  </si>
  <si>
    <t>Tmart00928</t>
  </si>
  <si>
    <t>Tmart00928 12. Quầy CT12B Kim Văn - Kim Lũ</t>
  </si>
  <si>
    <t>12. Quầy CT12B Kim Văn - Kim Lũ</t>
  </si>
  <si>
    <t>Tầng 1 , CT12B ĐTM Kim Văn - Kim Lũ, Hoàng Mai, HN</t>
  </si>
  <si>
    <t>Tmart00980</t>
  </si>
  <si>
    <t>Tmart00980 15. Quầy 9B Nguyễn Cảnh Dị-KĐT Đại Kim</t>
  </si>
  <si>
    <t>15. Quầy 9B Nguyễn Cảnh Dị-KĐT Đại Kim</t>
  </si>
  <si>
    <t>9B Nguyễn Cảnh Dị, Đại Kim, Hoàng Mai, Hà Nội</t>
  </si>
  <si>
    <t>Tmart00983</t>
  </si>
  <si>
    <t>Tmart00983 16. Quầy Xala, tòa nhà Hemisco, Xala</t>
  </si>
  <si>
    <t>16. Quầy Xala, tòa nhà Hemisco, Xala</t>
  </si>
  <si>
    <t>Tầng 1 tòa nhà Hemisco, KĐT Xala, Phúc La, Hà Đông, HN</t>
  </si>
  <si>
    <t>Tmart00984</t>
  </si>
  <si>
    <t>Tmart00984 17. Quầy 184 Đại Từ</t>
  </si>
  <si>
    <t>17. Quầy 184 Đại Từ</t>
  </si>
  <si>
    <t>184 Đại Từ, Phường Đại Kim, Quận Hoàng Mai, HN</t>
  </si>
  <si>
    <t>Tmart00988</t>
  </si>
  <si>
    <t>Tmart00988 19. Quầy Resco Cổ Nhuế</t>
  </si>
  <si>
    <t>19. Quầy Resco Cổ Nhuế</t>
  </si>
  <si>
    <t>Tầng 1, nhà OTC1, KĐT Resco Cổ Nhuế 2, Từ Liêm, HN</t>
  </si>
  <si>
    <t>Tmart00989</t>
  </si>
  <si>
    <t>Tmart00989 20. Quầy Tân Tây Đô</t>
  </si>
  <si>
    <t>20. Quầy Tân Tây Đô</t>
  </si>
  <si>
    <t>Tầng 1 Tòa nhà CT12B khu Đô thị mới Tân Tây Đô, Xã Tân Lập, Huyện Đan Phượng, Hà Nội.</t>
  </si>
  <si>
    <t>Tmart00992</t>
  </si>
  <si>
    <t>Tmart00992 22. Quầy CT3 KĐT Văn Khê</t>
  </si>
  <si>
    <t>22. Quầy CT3 KĐT Văn Khê</t>
  </si>
  <si>
    <t>Tầng 1, Tòa nhà CT3 khu đô thị Văn Khê, Hà Đông, Hà Nội</t>
  </si>
  <si>
    <t>Tmart00993</t>
  </si>
  <si>
    <t>Tmart00993 23. Quầy CT1 Ngô Thì Nhậm, Hà Đông</t>
  </si>
  <si>
    <t>23. Quầy CT1 Ngô Thì Nhậm, Hà Đông</t>
  </si>
  <si>
    <t>Tầng 1 tòa nhà CT1, chung cư Ngô Thì Nhậm, Hà Đông, Hà Nội</t>
  </si>
  <si>
    <t>Tmart00994</t>
  </si>
  <si>
    <t>Tmart00994 24. Quầy Victory Thăng Long</t>
  </si>
  <si>
    <t>24. Quầy Victory Thăng Long</t>
  </si>
  <si>
    <t>Tòa T1 Victory Thăng Long, An Khánh, Hoài Đức, Hà Nội</t>
  </si>
  <si>
    <t>Tmart00995</t>
  </si>
  <si>
    <t>Tmart00995 25. Quầy CT2 - KĐT Xala</t>
  </si>
  <si>
    <t>25. Quầy CT2 - KĐT Xala</t>
  </si>
  <si>
    <t>Tầng 1 tòa CT2, KĐT Xala, Hà Đông, HN</t>
  </si>
  <si>
    <t>Tmart00999</t>
  </si>
  <si>
    <t>Tmart00999 27. Quầy 62 Thanh Liệt (658 Kim Giang mới)</t>
  </si>
  <si>
    <t>27. Quầy 62 Thanh Liệt (658 Kim Giang mới)</t>
  </si>
  <si>
    <t>Số 658 Kim Giang, Xã Thanh Trì, Huyện Thanh Trì, Hà Nội.</t>
  </si>
  <si>
    <t>Tmart01000</t>
  </si>
  <si>
    <t>Tmart01000 28. Quầy 485 Vũ Tông Phan</t>
  </si>
  <si>
    <t>28. Quầy 485 Vũ Tông Phan</t>
  </si>
  <si>
    <t>485 Vũ Tông Phan, Thanh Xuân, Hà Nội</t>
  </si>
  <si>
    <t>Tmart01001</t>
  </si>
  <si>
    <t>Tmart01001 29. Quầy tòa K-KĐT Dương Nội</t>
  </si>
  <si>
    <t>29. Quầy tòa K-KĐT Dương Nội</t>
  </si>
  <si>
    <t>Tầng 1, tòa K - cụm HJK - KĐT The Spark Dương Nội, Hà Đông, HN</t>
  </si>
  <si>
    <t>Tmart01003</t>
  </si>
  <si>
    <t>Tmart01003 30. Quầy Ecohome2</t>
  </si>
  <si>
    <t>30. Quầy Ecohome2</t>
  </si>
  <si>
    <t>Căn 06+07 tòa C2A chung cư Ecohome2, đường tân xuân, phường đông ngạc, quận bắc từ liêm, HN</t>
  </si>
  <si>
    <t>Tmart01010</t>
  </si>
  <si>
    <t>Tmart01010 34. Quầy tòa HH2A, KĐT The Spark Dương Nội</t>
  </si>
  <si>
    <t>34. Quầy tòa HH2A, KĐT The Spark Dương Nội</t>
  </si>
  <si>
    <t>Tầng 1 -  HH2B KĐT The Spark Dương Nội, phường Yên Nghĩa, quận Hà Đông, Hà Nội</t>
  </si>
  <si>
    <t>Tmart01011</t>
  </si>
  <si>
    <t>Tmart01011 35. Quầy tầng 5 tòa GEMEK, KĐT Lê Trọng Tấn</t>
  </si>
  <si>
    <t>35. Quầy tầng 5 tòa GEMEK, KĐT Lê Trọng Tấn</t>
  </si>
  <si>
    <t>Tầng 5 tòa GEMEK, KĐT mới Lê Trọng Tấn, Hoài Đức, HN</t>
  </si>
  <si>
    <t>Tmart01012</t>
  </si>
  <si>
    <t>Tmart01012 36. Quầy CT2 Xuân Mai, Tô Hiệu</t>
  </si>
  <si>
    <t>36. Quầy CT2 Xuân Mai, Tô Hiệu</t>
  </si>
  <si>
    <t>Tòa CT2 Xuân Mai, Tô Hiệu, phường Hà Cầu, quận Hà Đông, Hà Nội</t>
  </si>
  <si>
    <t>Tmart01017</t>
  </si>
  <si>
    <t>Tmart01017 39. Quầy 112 Âu Cơ</t>
  </si>
  <si>
    <t>39. Quầy 112 Âu Cơ</t>
  </si>
  <si>
    <t>112 Âu Cơ, Tây Hồ, HN</t>
  </si>
  <si>
    <t>Tmart01019</t>
  </si>
  <si>
    <t>Tmart01019 40. Quầy 19T6 Kiến Hưng</t>
  </si>
  <si>
    <t>40. Quầy 19T6 Kiến Hưng</t>
  </si>
  <si>
    <t>Tầng 1, Tòa nhà 19T6 Kiến Hưng, phường Kiến Hưng, Quận Hà Đông, Hà Nội.</t>
  </si>
  <si>
    <t>Tmart01021</t>
  </si>
  <si>
    <t>Tmart01021 42. Quầy Ecolife, 58 Tố Hữu</t>
  </si>
  <si>
    <t>42. Quầy Ecolife, 58 Tố Hữu</t>
  </si>
  <si>
    <t>Tòa Ecolife Capital, 58 Tố Hữu, Nam Từ Liêm, Hà Nội</t>
  </si>
  <si>
    <t>Tmart01023</t>
  </si>
  <si>
    <t>Tmart01023 00. Quầy 39 Cầu Diễn</t>
  </si>
  <si>
    <t>00. Quầy 39 Cầu Diễn</t>
  </si>
  <si>
    <t>39 Cầu Diễn, Bắc Từ Liêm, HN</t>
  </si>
  <si>
    <t>Tmart01025</t>
  </si>
  <si>
    <t>Tmart01025 45. Quầy 20 Đức Diễn</t>
  </si>
  <si>
    <t>45. Quầy 20 Đức Diễn</t>
  </si>
  <si>
    <t>20 Đức Diễn, Bắc Từ Liêm, HN</t>
  </si>
  <si>
    <t>Tmart01027</t>
  </si>
  <si>
    <t>Tmart01027 120. Quầy Xốm 2</t>
  </si>
  <si>
    <t>120. Quầy Xốm 2</t>
  </si>
  <si>
    <t>Số 1 Ngõ 10, Phố Xốm, quận Hà Đông, thành phố Hà Nội</t>
  </si>
  <si>
    <t>Tmart01027-1</t>
  </si>
  <si>
    <t>Tmart01027-1 47. Quầy 69 Phố Xốm</t>
  </si>
  <si>
    <t>Đã đóng cửa</t>
  </si>
  <si>
    <t>47. Quầy 69 Phố Xốm</t>
  </si>
  <si>
    <t>Số 69 phố Xốm, Phường Phú Lãm, Quận Hà Đông, Hà Nội</t>
  </si>
  <si>
    <t>Tmart01029</t>
  </si>
  <si>
    <t>Tmart01029 49. Nơ 6A, Linh Đàm</t>
  </si>
  <si>
    <t>49. Nơ 6A, Linh Đàm</t>
  </si>
  <si>
    <t>Nơ 6A, Bán đảo Linh Đàm, Phường Hoàng Liệt, Quận Hoàng Mai,HN</t>
  </si>
  <si>
    <t>Tmart01032</t>
  </si>
  <si>
    <t>Tmart01032 52. Quầy Vĩnh Quỳnh</t>
  </si>
  <si>
    <t>52. Quầy Vĩnh Quỳnh</t>
  </si>
  <si>
    <t>Xóm 2, Thôn Quỳnh Đô, Xã Vĩnh Quỳnh, Huyện Thanh Trì, HN</t>
  </si>
  <si>
    <t>Tmart01036</t>
  </si>
  <si>
    <t>Tmart01036 56. TM02-N03T5 khu ngoại giao đoàn</t>
  </si>
  <si>
    <t>56. TM02-N03T5 khu ngoại giao đoàn</t>
  </si>
  <si>
    <t>56. TM02-N03T5 khu ngoại giao đoàn, P.Xuân Tảo, Bắc Từ Liêm, HN</t>
  </si>
  <si>
    <t>Tmart01041</t>
  </si>
  <si>
    <t>Tmart01041 61. Quầy Định Công, số 1 Trần Nguyên Đán</t>
  </si>
  <si>
    <t>61. Quầy Định Công, số 1 Trần Nguyên Đán</t>
  </si>
  <si>
    <t>số 1 Trần Nguyên Đán, P.Định Công, Hoàng Mai, HN</t>
  </si>
  <si>
    <t>Tmart01046</t>
  </si>
  <si>
    <t>Tmart01046 66. Quầy 47 Tân Xuân, Bắc Từ Liêm, HN</t>
  </si>
  <si>
    <t>66. Quầy 47 Tân Xuân, Bắc Từ Liêm, HN</t>
  </si>
  <si>
    <t>47 Tân Xuân, Bắc Từ Liêm, HN</t>
  </si>
  <si>
    <t>Tmart01047</t>
  </si>
  <si>
    <t>Tmart01047 67. Quầy Trần Thủ Độ</t>
  </si>
  <si>
    <t>67. Quầy Trần Thủ Độ</t>
  </si>
  <si>
    <t>Cổng nhà máy Hino, đường Trần Thủ Độ, Q.Hoàng Mai, HN</t>
  </si>
  <si>
    <t>Tmart01048</t>
  </si>
  <si>
    <t>Tmart01048 68. Quầy 32T ĐN-A KĐT Golden An Khánh</t>
  </si>
  <si>
    <t>68. Quầy 32T ĐN-A KĐT Golden An Khánh</t>
  </si>
  <si>
    <t>Tầng 1 Tòa Nhà 32T, The Golden An Khánh, Khu đô thị Nam Khánh, Xã An Khánh, Huyện Hoài Đức, Hà Nội</t>
  </si>
  <si>
    <t>Tmart01049</t>
  </si>
  <si>
    <t>Tmart01049 69. Quầy 59 Xuân La, Tây Hồ, HN</t>
  </si>
  <si>
    <t>69. Quầy 59 Xuân La, Tây Hồ, HN</t>
  </si>
  <si>
    <t xml:space="preserve"> Số 59 Xuân La, Phường Xuân La, Quận Tây Hồ, Hà Nội.</t>
  </si>
  <si>
    <t>Số 59 Xuân La, Phường Xuân La, Quận Tây Hồ, Hà Nội.</t>
  </si>
  <si>
    <t>Tmart01051</t>
  </si>
  <si>
    <t>Tmart01051 71. Quầy Hưng Yên</t>
  </si>
  <si>
    <t>71. Quầy Hưng Yên</t>
  </si>
  <si>
    <t>601 Nguyễn Văn Linh, TP Hưng Yên, Hưng Yên</t>
  </si>
  <si>
    <t>Tmart01061</t>
  </si>
  <si>
    <t>Tmart01061 81. Quầy Victory 2</t>
  </si>
  <si>
    <t>81. Quầy Victory 2</t>
  </si>
  <si>
    <t>Tòa A Victory 2, KĐT An Khánh, Hoài Đức, HN</t>
  </si>
  <si>
    <t>Tmart01062</t>
  </si>
  <si>
    <t>Tmart01062 82. Quầy H3.2 FLC Đại Mỗ</t>
  </si>
  <si>
    <t>82. Quầy H3.2 FLC Đại Mỗ</t>
  </si>
  <si>
    <t>Tầng 1, H3.2 KĐT FLC Đại Mỗ, Nam Từ Liêm, Hà Nội</t>
  </si>
  <si>
    <t>Tmart01063</t>
  </si>
  <si>
    <t>Tmart01063 83. Tmart Tòa N02, Ecohome3</t>
  </si>
  <si>
    <t>83. Tmart Tòa N02, Ecohome3</t>
  </si>
  <si>
    <t>Tòa N02, Ecohome 3, phường Đông Ngạc, quận Bắc Từ Liêm, Hà Nội</t>
  </si>
  <si>
    <t>Tmart01065</t>
  </si>
  <si>
    <t>Tmart01065 84. Quầy Tecco Tứ Hiệp</t>
  </si>
  <si>
    <t>84. Quầy Tecco Tứ Hiệp</t>
  </si>
  <si>
    <t>Chung cư Tecco Skyville Tower, đường Quan Lai, Ngũ Hiệp, Thanh Trì, Hà Nội</t>
  </si>
  <si>
    <t>Tmart01067</t>
  </si>
  <si>
    <t>Tmart01067 86. Quầy Nơ 4A Linh Đàm</t>
  </si>
  <si>
    <t>86. Quầy Nơ 4A Linh Đàm</t>
  </si>
  <si>
    <t>Nơ 4A, Bán đảo Linh Đàm, Hoàng Liệt, Hoàng Mai, Hà Nội</t>
  </si>
  <si>
    <t>Tmart01070</t>
  </si>
  <si>
    <t>Tmart01070 89. quầy No5 Golden Time, Ecohome 4</t>
  </si>
  <si>
    <t>89. quầy No5 Golden Time, Ecohome 4</t>
  </si>
  <si>
    <t>Tầng 1, tòa No5, khu nhà ở Ecohome 3, Đông Ngạc, Bắc Từ Liêm, Hà Nội</t>
  </si>
  <si>
    <t>Tmart01071</t>
  </si>
  <si>
    <t>Tmart01071 90. Quầy Đại Thanh 2</t>
  </si>
  <si>
    <t>90. Quầy Đại Thanh 2</t>
  </si>
  <si>
    <t>CT10C KĐT Đại Thanh, Tả Thanh Oai, Thanh Trì, Hà Nội</t>
  </si>
  <si>
    <t>Tmart01072</t>
  </si>
  <si>
    <t>Tmart01072 91. Quầy 96 Vĩnh Hưng</t>
  </si>
  <si>
    <t>91. Quầy 96 Vĩnh Hưng</t>
  </si>
  <si>
    <t>96 Vĩnh Hưng, phường Vĩnh Hưng, quận Hoàng Mai, Hà Nội</t>
  </si>
  <si>
    <t>Tmart01073</t>
  </si>
  <si>
    <t>Tmart01073 92. Quầy Lê Văn Thiêm</t>
  </si>
  <si>
    <t>92. Quầy Lê Văn Thiêm</t>
  </si>
  <si>
    <t>Số 2 Lê Văn Thiêm, phường Nhân Chính, Thanh Xuân, Hà Nội</t>
  </si>
  <si>
    <t>Tmart01074</t>
  </si>
  <si>
    <t>Tmart01074 93. Quầy 112 Tân Khai</t>
  </si>
  <si>
    <t>93. Quầy 112 Tân Khai</t>
  </si>
  <si>
    <t>112 Tân Khai, phường Tân Khai, Hoàng Mai, Hà Nội</t>
  </si>
  <si>
    <t>Tmart01075</t>
  </si>
  <si>
    <t>Tmart01075 94. 282 Xuân Đỉnh</t>
  </si>
  <si>
    <t>94. 282 Xuân Đỉnh</t>
  </si>
  <si>
    <t>280- 282 Xuân Đỉnh, phường Xuân Đỉnh, quận Bắc Từ Liêm, Hà Nội</t>
  </si>
  <si>
    <t>Tmart01076</t>
  </si>
  <si>
    <t>Tmart01076 95. T1 tòa K3, Kpark Văn Phú</t>
  </si>
  <si>
    <t>95. T1 tòa K3, Kpark Văn Phú</t>
  </si>
  <si>
    <t>Ô H-CT2, Khu nhà ở cao tầng Văn Phú Hi - Brand KĐT mới Văn Phú, Phú La, Hà Đông, Hà Nội</t>
  </si>
  <si>
    <t>Tmart01077</t>
  </si>
  <si>
    <t>Tmart01077 96. Quầy Intracom Vĩnh Ngọc, Đông Anh</t>
  </si>
  <si>
    <t>96. Quầy Intracom Vĩnh Ngọc, Đông Anh</t>
  </si>
  <si>
    <t>Ki ốt 14, 15, tầng 1 của Tòa nhà chung cư Intracom Riverside, xã Vĩnh Ngọc, huyện Đông Anh, HN</t>
  </si>
  <si>
    <t>Tmart01078</t>
  </si>
  <si>
    <t>Tmart01078 96. Quầy Ecohome 1</t>
  </si>
  <si>
    <t>96. Quầy Ecohome 1</t>
  </si>
  <si>
    <t>Tầng 1, tòa E1, KĐT Ecohome 1, Bắc Từ Liêm, HN</t>
  </si>
  <si>
    <t>Tmart01079</t>
  </si>
  <si>
    <t>Tmart01079 51. Quầy 885 Tam Trinh</t>
  </si>
  <si>
    <t>51. Quầy 885 Tam Trinh</t>
  </si>
  <si>
    <t>Số 16, 18 Ngõ 885 Tam Trinh, Phường Yên Sở, Quận Hoàng Mai, Hà Nội</t>
  </si>
  <si>
    <t>Tmart01080</t>
  </si>
  <si>
    <t>Tmart01080 99. Quầy Roman Tố Hữu</t>
  </si>
  <si>
    <t>99. Quầy Roman Tố Hữu</t>
  </si>
  <si>
    <t>Tầng 1 Tháp B2 Tòa nhà Roman Plaza, Phường Đại Mỗ, Quận Nam Từ Liêm, HN</t>
  </si>
  <si>
    <t>Tmart01081</t>
  </si>
  <si>
    <t>Tmart01081 100. Quầy Trâu Quỳ, Gia Lâm</t>
  </si>
  <si>
    <t>100. Quầy Trâu Quỳ, Gia Lâm</t>
  </si>
  <si>
    <t>Đường Trâu Quỳ, Gia Lâm, HN</t>
  </si>
  <si>
    <t>Số 6 Biệt thự 2, bán đảo Linh Đàm, Phường Hoàng Liệt, Quận Hoàng Mai, HN</t>
  </si>
  <si>
    <t>Tmart01082</t>
  </si>
  <si>
    <t>Tmart01082 101. Quầy CT2-Epics Home-43 Phạm Văn Đồng</t>
  </si>
  <si>
    <t>101. Quầy CT2-Epics Home-43 Phạm Văn Đồng</t>
  </si>
  <si>
    <t>Tầng 1 &amp; Tầng 2 Tòa nhà CT2, số 43 đường Phạm Văn Đồng, phường Cổ Nhuế 2, quận Bắc Từ Liêm, HN</t>
  </si>
  <si>
    <t>Tmart01083</t>
  </si>
  <si>
    <t>Tmart01083 102. Quầy Đại Thanh 3, CT8A</t>
  </si>
  <si>
    <t>102. Quầy Đại Thanh 3, CT8A</t>
  </si>
  <si>
    <t>CT8A KĐT Đại Thanh, Tả Thanh Oai, Thanh Trì, Hà Nội</t>
  </si>
  <si>
    <t>Tmart01084</t>
  </si>
  <si>
    <t>Tmart01084 103. Quầy Kosmo</t>
  </si>
  <si>
    <t>103. Quầy Kosmo</t>
  </si>
  <si>
    <t>Lô S04, T1, Kosmo Xuân Tảo, Bắc Từ Liêm, HN</t>
  </si>
  <si>
    <t>Tmart01085</t>
  </si>
  <si>
    <t>Tmart01085 104. Quầy 44 Triều Khúc</t>
  </si>
  <si>
    <t>104. Quầy 44 Triều Khúc</t>
  </si>
  <si>
    <t>Tầng 1, Toà nhà PCC1 Thanh Xuân, số 44 Triều Khúc, Phường Thanh Xuân Nam, Quận Thanh Xuân, HN</t>
  </si>
  <si>
    <t>Tmart01086</t>
  </si>
  <si>
    <t>Tmart01086 105. Quầy HomeLand</t>
  </si>
  <si>
    <t>105. Quầy HomeLand</t>
  </si>
  <si>
    <t>T1, Homeland, Thượng Thanh, Long Biên, HN</t>
  </si>
  <si>
    <t>Tmart01087</t>
  </si>
  <si>
    <t>Tmart01087 106. Quầy CT3B Nam Cường, Cổ Nhuế</t>
  </si>
  <si>
    <t>106. Quầy CT3B Nam Cường, Cổ Nhuế</t>
  </si>
  <si>
    <t>Tầng 1, Tòa nhà CT3B – Khu ĐTM Cổ Nhuế, Đường Phạm Văn Đồng, Phường Cổ Nhuế 1, Quận Bắc Từ Liêm, HN</t>
  </si>
  <si>
    <t>Tmart01088</t>
  </si>
  <si>
    <t>Tmart01088 107. Quầy Ruby City Phúc Lợi</t>
  </si>
  <si>
    <t>107. Quầy Ruby City Phúc Lợi</t>
  </si>
  <si>
    <t>Tầng 1, toà nhà chung cư Ruby CT3 Phúc Lợi, Phường Phúc Lợi, Quận Long Biên, HN sđt: 0377308677</t>
  </si>
  <si>
    <t>Tmart01089</t>
  </si>
  <si>
    <t>Tmart01089 108. Quầy Licogi 13</t>
  </si>
  <si>
    <t>108. Quầy Licogi 13</t>
  </si>
  <si>
    <t>Tầng 1, ĐN-B, Licogi 13 ngõ 164 Khuất Duy Tiến, Thanh Xuân, HN</t>
  </si>
  <si>
    <t>Tmart01090</t>
  </si>
  <si>
    <t>Tmart01090 109. Quầy Trần Thủ Độ 2, tòa South Building Pháp Vân - Tứ Hiệp</t>
  </si>
  <si>
    <t>109. Quầy Trần Thủ Độ 2, tòa South Building Pháp Vân - Tứ Hiệp</t>
  </si>
  <si>
    <t>Tầng 1, South Building, Khu đô thị mới Pháp Vân – Tứ Hiệp, Phường Hoàng Liệt, Quận Hoàng Mai, HN</t>
  </si>
  <si>
    <t>Tmart01091</t>
  </si>
  <si>
    <t>Tmart01091 110. Quầy HH03A Thanh Hà</t>
  </si>
  <si>
    <t>110. Quầy HH03A Thanh Hà</t>
  </si>
  <si>
    <t>T1-B1.3 tòa HH03A, KĐT Thanh Hà, Hà Đông, HN</t>
  </si>
  <si>
    <t>Tmart01092</t>
  </si>
  <si>
    <t>Tmart01092 111. Quầy T1, tòa A7 An Bình City</t>
  </si>
  <si>
    <t>111. Quầy T1, tòa A7 An Bình City</t>
  </si>
  <si>
    <t>Lô 03-04 tầng 1, tòa A7, cc An Bình City, Cổ Nhuế, HN</t>
  </si>
  <si>
    <t>Tmart01093</t>
  </si>
  <si>
    <t>Tmart01093 112. Quầy G2-Fivestar số 2 Kim Giang</t>
  </si>
  <si>
    <t>112. Quầy G2-Fivestar số 2 Kim Giang</t>
  </si>
  <si>
    <t>Tầng 1 Tòa Nhà G2 Thương mại dịch vụ 02, Số 2 Kim Giang, Phường Kim Giang, Quận Thanh Xuân, HN</t>
  </si>
  <si>
    <t>Tmart01094</t>
  </si>
  <si>
    <t>Tmart01094 113. Quầy Thôn 7, Ninh Hiệp</t>
  </si>
  <si>
    <t>113. Quầy Thôn 7, Ninh Hiệp</t>
  </si>
  <si>
    <t>Thôn 7, xã Ninh Hiệp, huyện Gia Lâm, HN</t>
  </si>
  <si>
    <t>Tmart01095</t>
  </si>
  <si>
    <t>Tmart01095 114. Quầy 317 Hà Huy Tập</t>
  </si>
  <si>
    <t>114. Quầy 317 Hà Huy Tập</t>
  </si>
  <si>
    <t>Số 317 Hà Huy Tập, TT Yên Viên, huyện Gia Lâm, HN</t>
  </si>
  <si>
    <t>Tmart01096</t>
  </si>
  <si>
    <t>Tmart01096 1096. Nhà máy Canon Thăng Long</t>
  </si>
  <si>
    <t>1096. Nhà máy Canon Thăng Long</t>
  </si>
  <si>
    <t>Nhà máy Canon, KCN Bắc Thăng Long, huyện Đông Anh, HN - giao cổng số 4. sđt: 0376505352</t>
  </si>
  <si>
    <t>Nhà máy Canon, KCN Bắc Thăng Long, huyện Đông Anh, HN</t>
  </si>
  <si>
    <t>Tmart01097</t>
  </si>
  <si>
    <t>Tmart01097 116. Quầy Iris Garden</t>
  </si>
  <si>
    <t>116. Quầy Iris Garden</t>
  </si>
  <si>
    <t>30 Trần Hữu Dực, Cầu Diễn, Nam Từ Liêm, HN</t>
  </si>
  <si>
    <t>Tmart01098</t>
  </si>
  <si>
    <t>Tmart01098 117. Quầy 56 Huyền Quang, Bắc Ninh</t>
  </si>
  <si>
    <t>117. Quầy 56 Huyền Quang, Bắc Ninh</t>
  </si>
  <si>
    <t>56 Huyền Quang, Bắc Ninh</t>
  </si>
  <si>
    <t>Tmart01099</t>
  </si>
  <si>
    <t>Tmart01099 118 Quầy Văn Giang</t>
  </si>
  <si>
    <t>118. Quầy Văn Giang</t>
  </si>
  <si>
    <t>Huyện Văn Giang - tỉnh Hưng Yên</t>
  </si>
  <si>
    <t>Văn Giang - Hưng Yên</t>
  </si>
  <si>
    <t>Tmart03001</t>
  </si>
  <si>
    <t>Tmart03001 119 Quầy Yên Xá</t>
  </si>
  <si>
    <t>119 Quầy Yên Xá</t>
  </si>
  <si>
    <t>Thôn Yên Xá, xã Tân Triều, huyện Thanh Trì, thành phố Hà Nội</t>
  </si>
  <si>
    <t>Tmart03002</t>
  </si>
  <si>
    <t>Tmart03002 121. Quầy HH4B Linh Đàm</t>
  </si>
  <si>
    <t>121. Quầy HH4B Linh Đàm</t>
  </si>
  <si>
    <t>Tòa 4B, HH Linh Đàm, Hoàng Liệt, Hoàng Mai, Hà Nội</t>
  </si>
  <si>
    <t>Tmart03002-1</t>
  </si>
  <si>
    <t>Tmart03002-1 120. Quầy Xốm 2</t>
  </si>
  <si>
    <t>Tmart03003</t>
  </si>
  <si>
    <t>Tmart03003 122. Quầy TECCO Diamond</t>
  </si>
  <si>
    <t>Xã Tứ Hiệp</t>
  </si>
  <si>
    <t>Tầng 1, tòa Tecco Diamond, Tứ Hiệp, Thanh Trì, Hà Nội</t>
  </si>
  <si>
    <t>Tmart03004</t>
  </si>
  <si>
    <t>Tmart03004 123.Quầy 282 Nguyễn Huy Tưởng</t>
  </si>
  <si>
    <t>123.Quầy 282 Nguyễn Huy Tưởng</t>
  </si>
  <si>
    <t>Tầng 1 Chung cư 282 Nguyễn Huy Tưởng, Thanh Xuân, Hà Nội</t>
  </si>
  <si>
    <t>Tmart03005</t>
  </si>
  <si>
    <t>Tmart03005 1801. Quầy Cổ Nhuế</t>
  </si>
  <si>
    <t>180. Quầy Cổ Nhuế</t>
  </si>
  <si>
    <t>Số 180 Đường Cổ Nhuế, phường Cổ Nhuế, quận Bắc Từ Liêm, thành phố Hà Nội</t>
  </si>
  <si>
    <t>Tmart03006</t>
  </si>
  <si>
    <t>Tmart03006 125. Quầy MIPEC Kiến Hưng</t>
  </si>
  <si>
    <t>125. Quầy MIPEC Kiến Hưng</t>
  </si>
  <si>
    <t>T1 tòa Mipec Kiến Hưng, Hà Đông, thành phố Hà Nội</t>
  </si>
  <si>
    <t>Tmart03007</t>
  </si>
  <si>
    <t>Tmart03007 126. Quầy G1 Sunshine</t>
  </si>
  <si>
    <t>126. Quầy G1 Sunshine</t>
  </si>
  <si>
    <t>Tòa G1, Sunshine Garden Dương Văn Bé, Quận Hoàng Mai</t>
  </si>
  <si>
    <t>Tòa G1, Sunshine Garden Dương Văn Bé</t>
  </si>
  <si>
    <t>Tmart03008</t>
  </si>
  <si>
    <t>Tmart03008 127. Quầy VOV</t>
  </si>
  <si>
    <t>127. Quầy VOV</t>
  </si>
  <si>
    <t>Lô số 01 tòa nhà CT1AB Khu VOV Mễ Trì , Phường Mễ Trì, Quận Nam Từ Liêm, Tp. Hà Nội</t>
  </si>
  <si>
    <t>Tmart03009</t>
  </si>
  <si>
    <t>Tmart03009 128. Quầy A2 Phương Đông Green Park</t>
  </si>
  <si>
    <t>128. Quầy A2 Phương Đông Green Park</t>
  </si>
  <si>
    <t>Căn SH-3A; SH-4A, sàn thương mại tầng 1, tòa chung cư Phương Đông Green Park, số 1 Trần Thủ Độ, phường Hoàng Liệt, quận Hoàng Mai, Hà Nội</t>
  </si>
  <si>
    <t>Tòa A2 CC Phương Đông Green Park - Trần Thủ Độ</t>
  </si>
  <si>
    <t>Tmart03010</t>
  </si>
  <si>
    <t>Tmart03010 129. Quầy HH Thái Hà 2</t>
  </si>
  <si>
    <t>129. Quầy HH Thái Hà 2</t>
  </si>
  <si>
    <t>Lô HH-01.1, Tòa nhà HH, Khu nhà ở xã hội cho cán bộ chiến sỹ Bộ Công An, đường Phạm Văn Đồng, quận Bắc Từ Liêm, TP Hà Nội.</t>
  </si>
  <si>
    <t>Tmart03011</t>
  </si>
  <si>
    <t>Tmart03011 130. Quầy Thạch Thất</t>
  </si>
  <si>
    <t>Huyện Thạch Thất</t>
  </si>
  <si>
    <t>130. Quầy Thạch Thất</t>
  </si>
  <si>
    <t>Tmart03012</t>
  </si>
  <si>
    <t>Tmart03012 131. Quầy Tam Trinh 2</t>
  </si>
  <si>
    <t>131. Quầy Tam Trinh 2</t>
  </si>
  <si>
    <t>Chung cư Ngõ 885 Tam Trinh, Phường Yên Sở, Quận Hoàng Mai, Hà Nội</t>
  </si>
  <si>
    <t>Tmart03013</t>
  </si>
  <si>
    <t>Tmart03013 Quầy Phúc Thọ</t>
  </si>
  <si>
    <t>Huyện Phúc Thọ</t>
  </si>
  <si>
    <t>Tmart03014</t>
  </si>
  <si>
    <t>Tmart03014 133. Quầy Đa Sỹ</t>
  </si>
  <si>
    <t>133. Quầy Đa Sỹ</t>
  </si>
  <si>
    <t>Số 1 Đa Sỹ, Kiến Hưng, Hà Đông</t>
  </si>
  <si>
    <t>Tmart03015</t>
  </si>
  <si>
    <t>Tmart03015 134. Quầy Phú Minh, Sóc Sơn</t>
  </si>
  <si>
    <t>134. Quầy Phú Minh, Sóc Sơn</t>
  </si>
  <si>
    <t>25 QL 2A, xã Phú Minh, Sóc Sơn</t>
  </si>
  <si>
    <t>Tmart03016</t>
  </si>
  <si>
    <t>Tmart03016 135. Quầy 60 Vũ Xuân Thiều</t>
  </si>
  <si>
    <t>135. Quầy 60 Vũ Xuân Thiều</t>
  </si>
  <si>
    <t>60 Vũ Xuân Thiều, Long Biên, HN</t>
  </si>
  <si>
    <t>Tmart03017</t>
  </si>
  <si>
    <t>Tmart03017 Ecohome5</t>
  </si>
  <si>
    <t>Ecohome5</t>
  </si>
  <si>
    <t>Tmart99996</t>
  </si>
  <si>
    <t>Tmart Store Mỹ Đình, Nam Từ Liêm - A.Đăng</t>
  </si>
  <si>
    <t>tầng 01 chung cư A4, Khu đô thị Mỹ Đình 1, P.Cầu Diễn, Q.Nam Từ Liêm, HN (Ngã 3 đường Hàm nghi và Nguyễn Đổng Chi)</t>
  </si>
  <si>
    <t>Tmart99997</t>
  </si>
  <si>
    <t>Tmart Store 70 Nguyễn Đức Cảnh - A.Đăng</t>
  </si>
  <si>
    <t>70 Nguyễn Đức Cảnh, Q.Thanh Xuân, HN</t>
  </si>
  <si>
    <t>Tmart99998</t>
  </si>
  <si>
    <t>Tmart Store Nghĩa Đô - A.Đăng</t>
  </si>
  <si>
    <t>Nghĩa Đô, Q.Cầu Giấy, HN</t>
  </si>
  <si>
    <t>Tmart99999</t>
  </si>
  <si>
    <t>Tmart Store Hateco Yên Sở - A.Đăng</t>
  </si>
  <si>
    <t>Yên Sở, Q.Hoàng Mai, HN</t>
  </si>
  <si>
    <t>Tầng 1, Tòa B, Dự Án Hateco Hoàng Mai, Sở Thượng, Phường Yên Sở, Quận Hoàng Mai, TP.Hà Nội</t>
  </si>
  <si>
    <t>Cừa hàng Tomita</t>
  </si>
  <si>
    <t>568 phường Phúc Diễn, quận Bắc Từ Liêm, thành phố Hà Nội</t>
  </si>
  <si>
    <t>0107499688</t>
  </si>
  <si>
    <t>Thôn Nhuế, Xã Thiên Lộc, Thành phố Hà Nội, Việt Nam</t>
  </si>
  <si>
    <t>Tomita0001</t>
  </si>
  <si>
    <t>Tomita Mart-Số 122 -TT3</t>
  </si>
  <si>
    <t>Số 122 -TT3, Trần Văn Lai, Mỹ Đình, Nam Từ Liêm, Hà Nội</t>
  </si>
  <si>
    <t>Tomita0002</t>
  </si>
  <si>
    <t>Tomita Mart - GS1.01S29 Vinhomes Smart City Tây Mỗ</t>
  </si>
  <si>
    <t>GS1.01S29 Vinhomes Smart City Tây Mỗ, phường Đại Mỗ, quận Nam Từ Liêm, Thành phố Hà Nội</t>
  </si>
  <si>
    <t>Tomita0003</t>
  </si>
  <si>
    <t>Tomita Mart - 15 Villa 2 Huyndai</t>
  </si>
  <si>
    <t>Số 15 Villa 2 Huyndai, Hà Trì 5, Hà Cầu, Hà Đông, Hà Nội</t>
  </si>
  <si>
    <t>Tomita0004</t>
  </si>
  <si>
    <t>Tomita Mart - Tây Mỗ 3</t>
  </si>
  <si>
    <t>TMDV 12A tòa D Masteri West Height - Vinhomes Smart City, Phường Đại Mỗ, Quận Nam Từ Liêm, Thành phố Hà Nội</t>
  </si>
  <si>
    <t>Tomita0005</t>
  </si>
  <si>
    <t>Tomita Mart - Tây Mỗ 4</t>
  </si>
  <si>
    <t>Shophouse I1.CH 19 và I1. CH05A Tòa Imperia Smart City, Tây Mỗ, Nam Từ Liêm, Hà Nội</t>
  </si>
  <si>
    <t>Khách không lấy hóa đơn (Bách báo 27/12/2022)</t>
  </si>
  <si>
    <t>0901019013</t>
  </si>
  <si>
    <t>Thôn Đồng Mỹ, Xã Tân Minh, Huyện Yên Mỹ, Tỉnh Hưng Yên, Việt Nam</t>
  </si>
  <si>
    <t>TTMFARM2TT1B</t>
  </si>
  <si>
    <t>TTMFARM - Số 2 TT1B Ngõ 622 Minh Khai</t>
  </si>
  <si>
    <t>MIENBAC; TTMFARM</t>
  </si>
  <si>
    <t>Số 2 TT1B Ngõ 622 Minh Khai, Hai Bà Trưng, HN</t>
  </si>
  <si>
    <t>TTMFARM87</t>
  </si>
  <si>
    <t>TTMFARM - 87 Lĩnh Nam</t>
  </si>
  <si>
    <t>87 Lĩnh Nam, Hoàng Mai, HN</t>
  </si>
  <si>
    <t>TTMFARMB423</t>
  </si>
  <si>
    <t>TTMFARM - Sảnh B 423 Minh Khai</t>
  </si>
  <si>
    <t>Sảnh B 423 Minh Khai, Hai Bà Trưng, HN</t>
  </si>
  <si>
    <t>TTMFARMC423</t>
  </si>
  <si>
    <t>TTMFARM - Sảnh C 423 Minh Khai</t>
  </si>
  <si>
    <t>Sảnh C 423 Minh Khai, Hai Bà Trưng, HN</t>
  </si>
  <si>
    <t>TTMFARMG378</t>
  </si>
  <si>
    <t>TTMFARM - G 378 Minh Khai</t>
  </si>
  <si>
    <t>G 378 Minh Khai, Hai Bà Trưng, HN</t>
  </si>
  <si>
    <t>TTMFARMH3B</t>
  </si>
  <si>
    <t>TTMFARM - HH3B Đại từ</t>
  </si>
  <si>
    <t>HH3B Đại từ, Hoàng Mai, HN</t>
  </si>
  <si>
    <t>TTMFARMM2</t>
  </si>
  <si>
    <t>TTMFARM - Sảnh M2, Căn TMDV 16, Vinhome Ocean Park</t>
  </si>
  <si>
    <t>TTMFARM - Shophouse S1.0101.S19 Vinhome Ocean Park</t>
  </si>
  <si>
    <t>Sảnh M2, Căn TMDV 16, Vinhome Ocean Park, xã Đa Tốn, huyện Gia Lâm, Hà Nội</t>
  </si>
  <si>
    <t>TTMFARMP1</t>
  </si>
  <si>
    <t>TTMFARM - P1 Pavilion Ocean Park</t>
  </si>
  <si>
    <t>P1 Pavilion Ocean Park, xã Đa Tốn, huyện Gia Lâm, Hà Nội</t>
  </si>
  <si>
    <t>TTMFARMP2</t>
  </si>
  <si>
    <t>TTMFARM - Sảnh Park 2 Times City</t>
  </si>
  <si>
    <t>Sảnh Park 2 Times City, Hoàng Mai , HN</t>
  </si>
  <si>
    <t>TTMFARMP5</t>
  </si>
  <si>
    <t>TTMFARM - Sảnh Park 5 Times City</t>
  </si>
  <si>
    <t>P5 Times City, Hoàng Mai, HN</t>
  </si>
  <si>
    <t>TTMFARMP9</t>
  </si>
  <si>
    <t>TTMFARM - Sảnh Park 9 Times City</t>
  </si>
  <si>
    <t>P9 Times City, Hoàng Mai, HN</t>
  </si>
  <si>
    <t>TTMFARMS1.0101.S19</t>
  </si>
  <si>
    <t>Shophouse S1.0101.S19 Vinhome Ocean Park, xã Đa Tốn, huyện Gia Lâm, Hà Nội</t>
  </si>
  <si>
    <t>TTMFARMT2</t>
  </si>
  <si>
    <t>TTMFARM - Tòa T2 Times City</t>
  </si>
  <si>
    <t>458 P. Minh Khai, Khu đô thị Times City, Hai Bà Trưng, Hà Nội</t>
  </si>
  <si>
    <t>458 Minh Khai, Khu đô thị Times City, Hai Bà Trưng, Hà Nội</t>
  </si>
  <si>
    <t>TTMFARMT3</t>
  </si>
  <si>
    <t>TTMFARM - Tòa T3 Times City</t>
  </si>
  <si>
    <t>Tòa T3 458 P. Minh Khai, Khu đô thị Times City, Hoàng Mai, Hà Nội</t>
  </si>
  <si>
    <t>458 Minh Khai, Khu đô thị Times City, Hoàng Mai, Hà Nội</t>
  </si>
  <si>
    <t>UBOFOOD</t>
  </si>
  <si>
    <t>CÔNG TY CỔ PHẦN UBOFOOD VIỆT NAM</t>
  </si>
  <si>
    <t>Khách của Diễm</t>
  </si>
  <si>
    <t>0108713373</t>
  </si>
  <si>
    <t>Tầng 2, nhà A, Khu thương mại dịch vụ Trung Văn 1, Phường Trung Văn, Quận Nam Từ Liêm, Thành phố Hà Nội, Việt Nam</t>
  </si>
  <si>
    <t>UNIK</t>
  </si>
  <si>
    <t>CÔNG TY CỔ PHẦN THƯƠNG MẠI UNIK VIỆT NAM</t>
  </si>
  <si>
    <t>Phường Liễu Giai</t>
  </si>
  <si>
    <t>0108689762</t>
  </si>
  <si>
    <t>Tầng 18, số 266 Đội Cấn, Phường Liễu Giai, Quận Ba Đình, Thành phố Hà Nội, Việt Nam</t>
  </si>
  <si>
    <t>Unikmart0001</t>
  </si>
  <si>
    <t>Siêu Thị Unikmart Nguyễn Tuân</t>
  </si>
  <si>
    <t>Số 143 Nguyễn Tuân, Tòa nhà Imperial Garden Sảnh D. Thanh Xuân</t>
  </si>
  <si>
    <t>Unikmart0002</t>
  </si>
  <si>
    <t>Siêu Thị Unikmart Lê Văn Thiêm</t>
  </si>
  <si>
    <t>Số 2 Lê Văn Thiêm. Tòa nhà Goldenwest. Nhân Chính. Thanh Xuân</t>
  </si>
  <si>
    <t>Unikmart0003</t>
  </si>
  <si>
    <t>Siêu Thị Unikmart Tây Sơn</t>
  </si>
  <si>
    <t>Số 187 Nguyễn Lương Bằng. Tòa nhà 187 Nguyễn Lương Bằng, Đống Đa</t>
  </si>
  <si>
    <t>Unikmart0004</t>
  </si>
  <si>
    <t>Siêu Thị Unikmart Ha Noi Tower</t>
  </si>
  <si>
    <t>Số 49, Phố Hai Bà Trưng, Hà Nội</t>
  </si>
  <si>
    <t>0109197918</t>
  </si>
  <si>
    <t>Số nhà 9, Ngõ 7, Đường Lê Đức Thọ, Phường Mỹ Đình 2, Quận Nam Từ Liêm, Thành phố Hà Nội, Việt Nam</t>
  </si>
  <si>
    <t>Unit0001</t>
  </si>
  <si>
    <t>Ecomart Helios 75 Tam Trinh</t>
  </si>
  <si>
    <t>khách của Trường</t>
  </si>
  <si>
    <t>Ecomart Helios 75 tam trinh</t>
  </si>
  <si>
    <t>ecomart tầng 1 tòa nhà Helios 75 Đường Tam Trinh, Hoàng Mai, Hà Nội</t>
  </si>
  <si>
    <t>Unit0002</t>
  </si>
  <si>
    <t>Ecomart chung cư OSAKA</t>
  </si>
  <si>
    <t>Ecomart chung cư osaka</t>
  </si>
  <si>
    <t>Ecomart chung cư osaka ngõ 48 Ngọc Hồi) 02471002626</t>
  </si>
  <si>
    <t>Unit0003</t>
  </si>
  <si>
    <t>Ecomart Tầng 1 Green Park</t>
  </si>
  <si>
    <t>Ecomart Tầng 1 Green Park Trần Thủ Độ, Phường Hoàng Liệt, quận Hoàng Mai, thành phố Hà Nội 0364957899</t>
  </si>
  <si>
    <t>Tầng 1 Green Park Trần Thủ Độ, Phường Hoàng Liệt, quận Hoàng Mai, thành phố Hà Nội</t>
  </si>
  <si>
    <t>Unit0004</t>
  </si>
  <si>
    <t>Ecomart S2.12 Vinhome Ocean Park</t>
  </si>
  <si>
    <t>Ecomart S2.12 Vinhome Ocean Park, huyện Gia Lâm, thành phố Hà Nội 02471097686</t>
  </si>
  <si>
    <t>Ecomart S2.12 Vinhome Ocean Park, huyện Gia Lâm, thành phố Hà Nội</t>
  </si>
  <si>
    <t>Unit0005</t>
  </si>
  <si>
    <t>Ecomart Tầng 1 HUB3 60 Nguyễn Đức Cảnh</t>
  </si>
  <si>
    <t>HUB3 60 Nguyễn Đức Cảnh, phường Tương Mai, quận Hoàng Mai, thành phố Hà Nội 0979670766</t>
  </si>
  <si>
    <t>HUB3 60 Nguyễn Đức Cảnh, phường Tương Mai, quận Hoàng Mai, thành phố Hà Nội</t>
  </si>
  <si>
    <t>Unit0006</t>
  </si>
  <si>
    <t>Ecomart Ngõ 21 Lê Văn Lương</t>
  </si>
  <si>
    <t>Ngõ 21 Lê Văn Lương, phường Nhân Chính, quận Thanh Xuân, thành phố Hà Nội , Đối diện toà golden Parm 0979670766</t>
  </si>
  <si>
    <t>Ngõ 21 Lê Văn Lương, phường Nhân Chính, quận Thanh Xuân, thành phố Hà Nội</t>
  </si>
  <si>
    <t>Unit0007</t>
  </si>
  <si>
    <t>Ecomart Tầng 1 chung cư Park Home</t>
  </si>
  <si>
    <t>Tầng 1 chung cư Park Home, Số 1 Thành Thái, quận Cầu Giấy, thành phố Hà Nội, trang 0867598428</t>
  </si>
  <si>
    <t>Tầng 1 chung cư Park Home, Số 1 Thành Thái, quận Cầu Giấy, thành phố Hà Nội</t>
  </si>
  <si>
    <t>Unit0008</t>
  </si>
  <si>
    <t>Ecomart Tầng 1, CT3, KĐT nam cường</t>
  </si>
  <si>
    <t>Ecomart Tầng 1, ct3, KĐT nam cường</t>
  </si>
  <si>
    <t>Tầng 1, CT3, KĐT Nam Cường, ngõ 6 Phạm Văn Đồng, phường Cổ Nhuế 1, quận Bắc Từ Liêm, thành phố Hà Nội 02462926807</t>
  </si>
  <si>
    <t>Tầng 1, CT3, KĐT Nam Cường, ngõ 6 Phạm Văn Đồng, phường Cổ Nhuế 1, quận Bắc Từ Liêm, thành phố Hà Nội</t>
  </si>
  <si>
    <t>Unit0009</t>
  </si>
  <si>
    <t>Ecomart chung cư GELEXIA, 885 Tam Trinh</t>
  </si>
  <si>
    <t>Chung cư GELEXIA, 885 Tam Trinh, phường Yên Sở, quận Hoàng Mai, thành phố Hà Nội 02462926807</t>
  </si>
  <si>
    <t>Chung cư GELEXIA, 885 Tam Trinh, phường Yên Sở, quận Hoàng Mai, thành phố Hà Nội</t>
  </si>
  <si>
    <t>Unit0010</t>
  </si>
  <si>
    <t>Ecomart Tầng 1 chung cư Ecolife Tây Hồ</t>
  </si>
  <si>
    <t>Tầng 1 chung cư Ecolife Tây Hồ, Khu đô thị mới Tây Hồ, phường Xuân La, quận Tây Hồ, thành phố Hà Nội 02471008282</t>
  </si>
  <si>
    <t>Tầng 1 chung cư Ecolife Tây Hồ, Đường Võ Chí Công, phường Xuân La, quận Tây Hồ, thành phố Hà Nội</t>
  </si>
  <si>
    <t>Unit0011</t>
  </si>
  <si>
    <t>Ecomart Tầng 1 Sảnh G5 CC Five Star Kim Giang, Thanh Xuân</t>
  </si>
  <si>
    <t>Ecomart Tầng 1 Sảnh G5 CC Five Star Số 2 Kim Giang, Quận Thanh Xuân, thành phố Hà Nội, chị Dương 02471093686</t>
  </si>
  <si>
    <t>Ecomart Tầng 1 Sảnh G5 CC Five Star Số 2 Kim Giang, Quận Thanh Xuân, thành phố Hà Nội</t>
  </si>
  <si>
    <t>Unit0012</t>
  </si>
  <si>
    <t>Ecomart An Hưng, Hà Đông</t>
  </si>
  <si>
    <t>đơn khai trương ck 10%, công nợ 15 hàng tháng</t>
  </si>
  <si>
    <t>Tầng 1, V2 Khu đô thị An Hưng, quận Hà Đông, thành phố Hà Nội . sđt A Vinh 0979670766</t>
  </si>
  <si>
    <t>Tầng 1, V2 Khu đô thị An Hưng, quận Hà Đông, thành phố Hà Nội</t>
  </si>
  <si>
    <t>Unit0013</t>
  </si>
  <si>
    <t>Ecomart Lê Đức Thọ</t>
  </si>
  <si>
    <t>8 Lê Đức Thọ, Nam Từ Liêm, Hà Nội</t>
  </si>
  <si>
    <t>Eco Mart SA3 Vin Smart City</t>
  </si>
  <si>
    <t>Eco Mart SA3 Vin Smart City, Nam Từ Liêm, thành phố Hà Nội</t>
  </si>
  <si>
    <t>UNO</t>
  </si>
  <si>
    <t>CÔNG TY CỔ PHẦN ĐẦU TƯ UNO VIỆT NAM</t>
  </si>
  <si>
    <t>0109417271</t>
  </si>
  <si>
    <t>Số 22, ngõ 381 đường Thụy Phương, Phường Thụy Phương, Quận Bắc Từ Liêm, Thành phố Hà Nội, Việt Nam</t>
  </si>
  <si>
    <t>UNO0101</t>
  </si>
  <si>
    <t>Unomart - Ecohome 3 Goldentime</t>
  </si>
  <si>
    <t>Tòa N04 Ecohome 3 (Goldentime), Đông Ngạc, Bắc Từ Liêm, HN</t>
  </si>
  <si>
    <t>V+HÒA BÌNH</t>
  </si>
  <si>
    <t>CÔNG TY CỔ PHẦN TRUNG TÂM THƯƠNG MẠI V+HÒA BÌNH</t>
  </si>
  <si>
    <t>5%; MIENBAC</t>
  </si>
  <si>
    <t>505 MINH KHAI, HAI BÀ TRƯNG, HÀ NỘI</t>
  </si>
  <si>
    <t>0106757174</t>
  </si>
  <si>
    <t>Số 505, phố Minh Khai, Phường Vĩnh Tuy, Quận Hai Bà Trưng, Thành phố Hà Nội, Việt Nam</t>
  </si>
  <si>
    <t>Siêu Thị Việt Ý</t>
  </si>
  <si>
    <t>Ki ốt số 2, tầng 1 TTTM tòa nhà CT12A, KĐT Kim Văn Kim Lũ, Phường Định Công, Thành phố Hà Nội, Việt Nam</t>
  </si>
  <si>
    <t>0106621328</t>
  </si>
  <si>
    <t>viety0001</t>
  </si>
  <si>
    <t>Việt Ý The Manor Park, Đại lộ Chu Văn An</t>
  </si>
  <si>
    <t>Việt Ý Mart, số 15 Central, Sunrise C, The Manor Park, Đại lộ Chu Văn An, đường Nguyễn Xiển, Thanh Trì, HN</t>
  </si>
  <si>
    <t>viety0002</t>
  </si>
  <si>
    <t>Việt Ý Tòa H2 Vinhomes Ocean Park 1</t>
  </si>
  <si>
    <t>Tòa H2 Vinhomes Ocean Park 1, Đa Tốn - Gia Lâm, Hà Nội</t>
  </si>
  <si>
    <t>viety0003</t>
  </si>
  <si>
    <t>Việt Ý SP3B-33, Hải Âu 9, Vinhomes Ocean Park 1</t>
  </si>
  <si>
    <t>SP3B-33, Hải Âu 9, Vinhomes Ocean Park 1, Đa Tốn, Gia Lâm, Hà Nội</t>
  </si>
  <si>
    <t>viety0004</t>
  </si>
  <si>
    <t>Việt Ý SP02 Hải Âu 11, Vinhomes Ocean Park 1</t>
  </si>
  <si>
    <t>SP02 Hải Âu 11, Vinhomes Ocean Park 1, Đa Tốn - Gia Lâm, Hà Nội</t>
  </si>
  <si>
    <t>VINOTEK</t>
  </si>
  <si>
    <t>Công Ty Cổ Phần Vinotek</t>
  </si>
  <si>
    <t>0105947334</t>
  </si>
  <si>
    <t>Số 11 ngõ 26, đường Xuân Diệu, Phường Quản An, Quận Tây Hồ, Hà Nội</t>
  </si>
  <si>
    <t>VINSUNGROP</t>
  </si>
  <si>
    <t>CTY CỔ PHẦN VINSUN GROUP</t>
  </si>
  <si>
    <t>0107740511</t>
  </si>
  <si>
    <t>Số 25, ngách 1, ngõ An Sơn, phố Đại La, Phường Trương Định, Quận Hai Bà Trưng, Thành phố Hà Nội</t>
  </si>
  <si>
    <t>0108264128</t>
  </si>
  <si>
    <t>Số nhà 12 Lê Quý Đôn 2, Phường Hà Đông, Thành phố Hà Nội, Việt Nam</t>
  </si>
  <si>
    <t>Vitalmart001</t>
  </si>
  <si>
    <t>Cửa hàng Vitalmart - Số 108, ngõ 110 Trần Duy Hưng</t>
  </si>
  <si>
    <t>Số 108 Ngõ 110 Trần Duy Hưng, quận Cầu Giấy, thành phố Hà Nội, Việt Nam</t>
  </si>
  <si>
    <t>Vitalmart002</t>
  </si>
  <si>
    <t>Cửa hàng Vitalmart - Số 27 ngõ 110 Trần Duy Hưng</t>
  </si>
  <si>
    <t>Số 27 Ngõ 110 Trần Duy Hưng, quận Cầu Giấy, thành phố Hà Nội, Việt Nam</t>
  </si>
  <si>
    <t>Vitalmart003</t>
  </si>
  <si>
    <t>Cửa hàng Vitalmart - Số 18A21 Nghĩa Tân</t>
  </si>
  <si>
    <t>Số 18A21 Nghĩa Tân, quận Cầu Giấy, thành phố Hà Nội, Việt Nam</t>
  </si>
  <si>
    <t>Vitalmart004</t>
  </si>
  <si>
    <t>Cửa hàng Vitalmart - HM01a-3 Hoàng Thành</t>
  </si>
  <si>
    <t>HM01a-3 Hoàng Thành, phường Mỗ Lao, quận Hà Đông, thành phố Hà Nội, Việt Nam</t>
  </si>
  <si>
    <t>Vitalmart005</t>
  </si>
  <si>
    <t>Cửa hàng Vitalmart - CT1A - Số 30 Trần Hữu Dực</t>
  </si>
  <si>
    <t>CT1A - Số 30 Trần Hữu Dực, phường Cầu Diễn, quận Nam Từ Liêm, thành phố Hà Nội, Việt Nam</t>
  </si>
  <si>
    <t>Vitalmart006</t>
  </si>
  <si>
    <t>Cửa hàng Vitalmart - S401.01S02-S03 Vinhome Smart City - Tây Mỗ</t>
  </si>
  <si>
    <t>S401.01S02-S03 Vinhome Smart City - Tây Mỗ, quận Nam Từ Liêm, thành phố Hà Nội, Việt Nam</t>
  </si>
  <si>
    <t>Vitalmart007</t>
  </si>
  <si>
    <t>Cửa hàng Vitalmart - S402 Vinhome Smart City - Tây Mỗ</t>
  </si>
  <si>
    <t>S402 Vinhome Smart City - Tây Mỗ, quận Nam Từ Liêm, thành phố Hà Nội, Việt Nam</t>
  </si>
  <si>
    <t>Vitalmart008</t>
  </si>
  <si>
    <t>Cửa hàng Vitalmart - Lô 1.04 số 97 Trần Bình</t>
  </si>
  <si>
    <t>Lô 1.04 số 97 Trần Bình, phường Mỹ Đình 2, quận Nam Từ Liêm, thành phố Hà Nội, Việt Nam</t>
  </si>
  <si>
    <t>Vitalmart009</t>
  </si>
  <si>
    <t>Cửa hàng Vitalmart - Kho tổng</t>
  </si>
  <si>
    <t>Số 499 Lương Thế Vinh, quận Nam Từ Liêm, thành phố Hà Nội, Việt Nam</t>
  </si>
  <si>
    <t>Vitalmart010</t>
  </si>
  <si>
    <t>Cửa hàng Vitalmart - 01.S02 Vinhome Smart City - Tây Mỗ</t>
  </si>
  <si>
    <t>TK2-01.S02 Vinhome Smart City - Tây Mỗ, Quận Nam Từ Liêm, Thành phố Hà Nội, Việt Nam</t>
  </si>
  <si>
    <t>0102595740</t>
  </si>
  <si>
    <t>Số 05, đường Phạm Hùng, Phường Cầu Giấy, Thành phố Hà Nội, Việt Nam</t>
  </si>
  <si>
    <t>MIENBAC;WIN</t>
  </si>
  <si>
    <t>0104918404-001</t>
  </si>
  <si>
    <t>Số nhà 848, Đường Trần Hưng Đạo, Phường Hoa Lư, Tỉnh Ninh Bình, Việt Nam</t>
  </si>
  <si>
    <t>0104918404-002</t>
  </si>
  <si>
    <t>Tầng 6, Tòa nhà Trung tâm Quốc tế, số 17 Ngô Quyền, phường Hoàn Kiếm, Thành phố Hà Nội, Việt Nam</t>
  </si>
  <si>
    <t>0104918404-003</t>
  </si>
  <si>
    <t>Tầng 2, Trung tâm thương mại Vincom Việt Trì Plaza, số 2 đường Hùng Vương, Phường Thanh Miếu, Tỉnh Phú Thọ, Việt Nam</t>
  </si>
  <si>
    <t>0104918404-004</t>
  </si>
  <si>
    <t>TTTM Vincom Hà Tĩnh, Góc ngã tư, Đường Hà Huy Tập, Phường Thành Sen, Tỉnh Hà Tĩnh, Việt Nam</t>
  </si>
  <si>
    <t>0104918404-006</t>
  </si>
  <si>
    <t>Khu dân cư Nguyễn Trãi 1, Phường Chu Văn An, Thành phố Hải Phòng, Việt Nam</t>
  </si>
  <si>
    <t>0104918404-007</t>
  </si>
  <si>
    <t>Tầng 2, khu TTTM Vincom Plaza Hạ Long, Khu vực Cột đồng hồ, Phường Hồng Gai, Tỉnh Quảng Ninh, Việt Nam</t>
  </si>
  <si>
    <t>0104918404-020</t>
  </si>
  <si>
    <t>Tầng 1, Vincom+ Tĩnh Gia, Thôn Nam Yến, Phường Đào Duy Từ, tỉnh Thanh Hóa, Việt Nam</t>
  </si>
  <si>
    <t>0104918404-025</t>
  </si>
  <si>
    <t>Khu trung tâm thương mại Vincom Lê Thánh Tông, Số 5 đường Lê Thánh Tông, phường Gia Viên, Thành phố Hải Phòng, Việt Nam</t>
  </si>
  <si>
    <t>Vĩnh Phúc</t>
  </si>
  <si>
    <t>0104918404-029</t>
  </si>
  <si>
    <t>82 Lý Thường Kiệt, Phường Vĩnh Yên, Tỉnh Phú Thọ, Việt Nam</t>
  </si>
  <si>
    <t>0104918404-030</t>
  </si>
  <si>
    <t>TTTM Vincom Hà Nam, Phường Phủ Lý, Tỉnh Ninh Bình, Việt Nam</t>
  </si>
  <si>
    <t>0104918404-031</t>
  </si>
  <si>
    <t>Đường Lê Quang Đạo, Phường Từ Sơn, tỉnh Bắc Ninh, Việt Nam</t>
  </si>
  <si>
    <t>Hòa Bình</t>
  </si>
  <si>
    <t>0104918404-034</t>
  </si>
  <si>
    <t>Tầng 2, TTTM Vincom Plaza Hòa Bình, Phường Hòa Bình, Tỉnh Phú Thọ, Việt Nam</t>
  </si>
  <si>
    <t>Yên Bái</t>
  </si>
  <si>
    <t>0104918404-035</t>
  </si>
  <si>
    <t>TTTM Vincom Yên Bái, Đường Thành Công, Phường Yên Bái, Tỉnh Lào Cai, Việt Nam</t>
  </si>
  <si>
    <t>Tuyên Quang</t>
  </si>
  <si>
    <t>0104918404-038</t>
  </si>
  <si>
    <t>Tầng 2, TTTM Vincom Tuyên Quang, Số 260 đường Quang Trung, Phường Minh Xuân, Tỉnh Tuyên Quang, Việt Nam</t>
  </si>
  <si>
    <t>0104918404-044</t>
  </si>
  <si>
    <t>Số 460, phố Lý Bôn, Phường Trần Hưng Đạo, Tỉnh Hưng Yên, Việt Nam</t>
  </si>
  <si>
    <t>Quảng Bình</t>
  </si>
  <si>
    <t>0104918404-045</t>
  </si>
  <si>
    <t>TTTM Đồng Hới, Đường Quách Xuân Kỳ, Phường Đồng Hới, Tỉnh Quảng Trị, Việt Nam</t>
  </si>
  <si>
    <t>Sơn La</t>
  </si>
  <si>
    <t>0104918404-049</t>
  </si>
  <si>
    <t>TTTM Vincom Sơn La, Tổ 3, Phường Tô Hiệu, Tỉnh Sơn La, Việt Nam</t>
  </si>
  <si>
    <t>0104918404-052</t>
  </si>
  <si>
    <t>TTTM Vincom Lạng Sơn, Cầu Kỳ Lừa, Phường Lương Văn Tri, Tỉnh Lạng Sơn, Việt Nam</t>
  </si>
  <si>
    <t>0104918404-056</t>
  </si>
  <si>
    <t>Căn RA1, Tầng 01, Tòa A1 Khu căn hộ Rừng Cọ, KĐT TM và DL Văn Giang, Xã Phụng Công, Tỉnh Hưng Yên, Việt Nam</t>
  </si>
  <si>
    <t>0104918404-058</t>
  </si>
  <si>
    <t>Vincom+ Nam Đàn, Xã Vạn An, Tỉnh Nghệ An, Việt Nam</t>
  </si>
  <si>
    <t>0104918404-059</t>
  </si>
  <si>
    <t>TTTM Vincom Thái Nguyên, Đường Lương Ngọc Quyến, Phường Phan Đình Phùng, Tỉnh Thái Nguyên, Việt Nam</t>
  </si>
  <si>
    <t>0104918404-064</t>
  </si>
  <si>
    <t>186 Hùng Vương, Phường Nam Định, Tỉnh Ninh Bình, Việt Nam</t>
  </si>
  <si>
    <t>0104918404-065</t>
  </si>
  <si>
    <t>545 Lê Lợi, Phường Bắc Giang, Tỉnh Bắc Ninh, Việt Nam</t>
  </si>
  <si>
    <t>0104918404-072</t>
  </si>
  <si>
    <t>Số 02-04 Võ Nguyên Giáp, Phường Cam Đường, Tỉnh Lào Cai, Việt Nam</t>
  </si>
  <si>
    <t>Hà Giang</t>
  </si>
  <si>
    <t>0104918404-091</t>
  </si>
  <si>
    <t>89 Nguyễn Thái Học, Phường Hà Giang 2, Tỉnh Tuyên Quang, Việt Nam</t>
  </si>
  <si>
    <t>Bắc Kạn</t>
  </si>
  <si>
    <t>0104918404-093</t>
  </si>
  <si>
    <t>Tầng 2 và 3, TTTM Vincom Bắc Kạn, đường Trường Chinh, Phường Đức Xuân, Tỉnh Thái Nguyên, Việt Nam</t>
  </si>
  <si>
    <t>0104918404-094</t>
  </si>
  <si>
    <t>Đường Điện Biên Phủ, Tổ 9, Phường Tân Phong, Tỉnh Lai Châu, Việt Nam</t>
  </si>
  <si>
    <t>Cao Bằng</t>
  </si>
  <si>
    <t>0104918404-095</t>
  </si>
  <si>
    <t>Số 39 Phố Cũ, Phường Thục Phán, Tỉnh Cao Bằng, Việt Nam</t>
  </si>
  <si>
    <t>Điện Biên</t>
  </si>
  <si>
    <t>0104918404-096</t>
  </si>
  <si>
    <t>Số nhà 310 Trường Chinh, Tổ dân phố 06, Phường Điện Biên Phủ, Tỉnh Điện Biên, Việt Nam</t>
  </si>
  <si>
    <t>Phố Xa La, P. Phúc La, Hà Đông, Hà Nội</t>
  </si>
  <si>
    <t>Tòa Nhà 28T Làng QT Thăng Long, Trần Đăng Ninh,  Quận Cầu Giấy, Hà Nội</t>
  </si>
  <si>
    <t>Tầng Hầm 2,  B2 Royal City, 72A Nguyễn Trãi,  Quận Thanh Xuân, Hà Nội</t>
  </si>
  <si>
    <t>Tầng B1 N05, KĐT Trung Hòa Nhân Chính, Hoàng Đạo Thúy,  Quận Cầu Giấy, Hà Nội</t>
  </si>
  <si>
    <t>Tầng B1, Times City, 458 Minh Khai,  Quận Hai Bà Trưng, Hà Nội</t>
  </si>
  <si>
    <t>Số 191 Bà Triệu, Q.Hai Bà Trưng, Hà Nội</t>
  </si>
  <si>
    <t>CN HÀ NỘI - WINCOMMERCE</t>
  </si>
  <si>
    <t>Trung tâm thương mại Vincom Plaza Long Biên. Đường Chu Huy Mân, Phường Việt Hưng, Long Biên, Hà Nội</t>
  </si>
  <si>
    <t>Tầng 1 Nhà CT7A, KĐT Văn Quán,  Quận Hà Đông, Hà Nội</t>
  </si>
  <si>
    <t>54A Nguyễn Chí Thanh, Quận Đống Đa, HN</t>
  </si>
  <si>
    <t>Số 188 phố Tây Sơn, TT.Phùng, H.Đan Phượng, HN</t>
  </si>
  <si>
    <t>Nhà F, Ngõ 28 Xuân La. Phường Xuân La, Quận Tây Hồ, Hà Nội</t>
  </si>
  <si>
    <t>Khu đô thị Tân Tây Đô, Xã Tân Lập, Hoài Đức, TP. Hà Nội</t>
  </si>
  <si>
    <t>Tầng B1, Vincom Center Phạm Ngọc Thạch, 2 Phạm Ngọc Thạch,  Quận Đống Đa, Hà Nội</t>
  </si>
  <si>
    <t>Tầng B1, TTTM Vincom Plaza Bắc Từ Liêm, CC Green Stars, 234 Phạm Văn Đồng,  Quận Bắc Từ Liêm, Hà Nội</t>
  </si>
  <si>
    <t>Ngõ 34 Hoàng Cầu, Chợ Dừa, Đống Đa, Đống Đa Hà Nội</t>
  </si>
  <si>
    <t>Tầng B1, TTTM VinCom Center Liễu Giai, Số 29 Liễu Giai, Phường Ngọc Khánh, Quận Ba Đình, Hà Nội</t>
  </si>
  <si>
    <t>SO05A. tầng 1. Tòa A3 (CT03). KCH Vinhomes Gardenia. Hàm Nghi phường Cầu Diễn, Từ Liêm, Hà Nội</t>
  </si>
  <si>
    <t>Tầng 1, TTTM Vincom Plaza Skylake, Khu đô thị mới Cầu Giấy, phường Mỹ Đình 1, Quận Nam Từ Liêm, thành phố Hà Nội</t>
  </si>
  <si>
    <t>Tầng 1, tòa CT2, khu đô thị Gamuda Gardens, phường Trần Phú, quận Hoàng Mai, Hà Nội</t>
  </si>
  <si>
    <t>Ngõ 3 Tôn Thất thuyết, Dịch Vọng Hậu, Cầu Giấy, Hà Nội</t>
  </si>
  <si>
    <t>119 Trần Duy Hưng, Trung Hoà, Cầu Giấy, Hà Nội</t>
  </si>
  <si>
    <t>19 Trúc Khê - P. Láng Hạ. Q. Đống Đa. Hà Nội</t>
  </si>
  <si>
    <t>Tầng 1, số 609 đường Trương Định, Quận Hoàng Mai, Hà Nội</t>
  </si>
  <si>
    <t>win1653</t>
  </si>
  <si>
    <t>281 , Đội cấn Ba Đình, Hà Nội</t>
  </si>
  <si>
    <t>46 Thanh Nhàn, P.thanh Nhàn, Q.Hai Bà Trưng, Hà Nội</t>
  </si>
  <si>
    <t>Lô E khu đất D1 tòa nhà hỗn hợp Vườn Đào, Phường Phú Thượng, Quận Tây Hồ, HN</t>
  </si>
  <si>
    <t>8 Đường Quang Trung, P. Nguyễn Trãi, Hà Đông, Hà Nội</t>
  </si>
  <si>
    <t>89 Lê Đức Thọ, Mỹ Đình 2, Nam Từ Liêm, Hà Nội</t>
  </si>
  <si>
    <t>163 VinMart Đại La</t>
  </si>
  <si>
    <t>98 Thái Thịnh, Ngã Tư Sở, Đống Đa, Hà Nội</t>
  </si>
  <si>
    <t>WIN1661</t>
  </si>
  <si>
    <t>Tầng 1 chung cư Trung Yên 1, Khu đô thị Nam Trung Yên, Cầu Giấy, Hà Nội</t>
  </si>
  <si>
    <t>51 Xuân Diệu, P. Tứ Liên,  Quận Tây Hồ, Hà Nội</t>
  </si>
  <si>
    <t>Tầng 1, Toàn nhà 170 La Thành, Ô Chợ Dừa, Quận Đống Đa, Hà Nội</t>
  </si>
  <si>
    <t>Tràng An Complex, 1 Phùng Chí Kiên, Nghĩa Đô, Cầu Giấy, Hà Nội</t>
  </si>
  <si>
    <t>HH2 - Meco Complex, Tầng 1, Toà, Ng. 102 Trường Chinh, Phương Đình, Đống Đa, Hà Nội</t>
  </si>
  <si>
    <t>Tầng 1- Tòa Bắc RiceCity- KĐT Tây Nam Linh Đàm - Hoàng Liệt- Hoàng Mai- Hà Nội</t>
  </si>
  <si>
    <t>Tầng 1 Nhà 17T1, 17T2 số 1 Nguyễn Huy Tưởng, Phường Thanh Xuân Trung, Quận Thanh Xuân, TP. Hà Nội Việt Nam</t>
  </si>
  <si>
    <t>131 Đ. Nguyễn Văn Cừ, Ngọc Lâm, Long Biên, Hà Nội</t>
  </si>
  <si>
    <t>Tòa nhà Sun Plaza Thụy Khuê, Số nhà 69B đường Thụy Khuê, P. Thụy Khuê, Quận Tây Hồ, Hà Nội</t>
  </si>
  <si>
    <t>Sun Plaza - số 3 Lương Yên, Bạch Đằng, Hai Bà Trưng, Hà Nội.</t>
  </si>
  <si>
    <t>Tầng 1, TTTM Vincom Mega Mall Smart City, Khu vực ô GS-CCTP1 thuộc DA KĐTM Tây Mỗ - Đại Mỗ - Vinhomes P.Tây Mỗ, Q.Nam Từ Liêm, Hà Nội</t>
  </si>
  <si>
    <t>CN HÀ NỘI - Wincommerce</t>
  </si>
  <si>
    <t>Tầng 2 và Tầng 3, TTTM Vincom Mega Mall Ocean Park, Lô đất số CCTP-10 thuộc DA KĐT Gia Lâm, TT Trâu Quỳ và các xã Dương Xá, Kiêu Kỵ, Hà Nội</t>
  </si>
  <si>
    <t>Eurowindow River Park, khu tái định cư Đông Hội, xã Đông Hội, H.Đông Anh, HN</t>
  </si>
  <si>
    <t>35 Lê Văn Thiêm, phường Thanh Xuân Trung, quận Thanh Xuân TP. Hà Nội Việt Nam</t>
  </si>
  <si>
    <t>L1 - 01, khu TTTM Almaz Long Biên, đường Hoa Lan, khu đô thị sinh thái, Vinhomes River side, P.Phúc Lợi, Hà Nội</t>
  </si>
  <si>
    <t>Tầng 1, nhà CT9, khu đô thị Mỹ Đình, phường Mỹ Đình 1, quận Nam Từ Liêm, Hà Nội</t>
  </si>
  <si>
    <t>Số 183 Hoàng Văn Thái, Phường Khương, Trung, Quận Thanh Xuân, HN</t>
  </si>
  <si>
    <t>Tầng 1, tòa chung cư số 46/230 Lạc Trung, phường Thanh Lương, quận Hai Bà Trưng, Hà Nội</t>
  </si>
  <si>
    <t>Số 250 Minh Khai, phường Minh Khai, quận Hai Bà Trưng, Hà Nội</t>
  </si>
  <si>
    <t>Royal City R3-L1-08B, tổ hợp trung tâm thương mại, giáo dục và căn hộ, Royal City, số 72 Nguyễn Trãi, P., Thanh Xuân, TP. Hà Nội</t>
  </si>
  <si>
    <t>R3 - L1 - 09B, tổ hợp trung tâm thương mại, giáo dục và căn hộ Royal City,</t>
  </si>
  <si>
    <t>T4 - L1 - 07, tổ hợp TTTM, giáo dục và căn hộ Times City, số 458, phố Minh Khai, phường Vĩnh Tuy, quận Hai Bà Trưng, Hà Nội</t>
  </si>
  <si>
    <t>Tầng 1, CT 6, khu đô thị Định Công, đường Trần Điền, phường Định Công, quận Hoàng Mai, Hà Nội</t>
  </si>
  <si>
    <t>Tầng 1, tòa nhà Chelsea Park, đường Trung Kính, phường Yên Hòa, quận Cầu Giấy, Hà Nội</t>
  </si>
  <si>
    <t>Tầng 1, tòa nhà Viglacera, số 1 đại lộ Thăng Long, phường Mễ Trì, quận Nam Từ Liêm, Hà Nội</t>
  </si>
  <si>
    <t>Số 150 Bạch Mai, phường Cầu Dền, quận Hai Bà Trưng, Hà Nội (CN02015 Bạch Mai)</t>
  </si>
  <si>
    <t>Tòa nhà Packexim, số 49/15 An Dương, phường Phú Thượng, quận Tây Hồ, Hà Nội</t>
  </si>
  <si>
    <t>WIN2040</t>
  </si>
  <si>
    <t>Số 70 phố Vạn Kiếp, tổ 58A, phường Bạch Đằng, quận Hai Bà Trưng, Hà Nội</t>
  </si>
  <si>
    <t>Tầng 1, tòa E4, khu nhà ở xã hội Ecohome 1, khu đô thị Bắc Cổ Nhuế - Chèm, 
phường Đông Ngạc, quận Bắc Từ Liêm, HN</t>
  </si>
  <si>
    <t>T2-L1-03, tổ hợp TTTM, giáo dục và căn hộ Times City, số 458 đường Minh Khai, phường Vĩnh Tuy, quận Hai Bà Trưng, Hà Nội</t>
  </si>
  <si>
    <t>Số 81 đường Thanh Nhàn, phường Quỳnh Lôi, quận Hai Bà Trưng, Hà Nội</t>
  </si>
  <si>
    <t>Số 4A đường Hàng Chiếu, phường Đồng Xuân, quận Hoàn Kiếm, Hà Nội</t>
  </si>
  <si>
    <t>Số 100 đường Nguyễn Sơn, phường Ngọc Lâm, quận Long Biên, Hà Nội</t>
  </si>
  <si>
    <t>Số 2 nhà B20 đường Nghĩa Tân, phường Nghĩa Tân, quận Cầu Giấy Hà Nội (Số 2 Đường Nghĩa Tân)</t>
  </si>
  <si>
    <t>T10-L1-07C, tổ hợp TTTM, giáo dục và căn hộ Times City, số 458 đường Minh Khai, phường Vĩnh Tuy, quận Hai Bà Trưng, Hà Nội</t>
  </si>
  <si>
    <t>Số 227 đường Thanh Nhàn, phường Thanh Nhàn, quận Hai Bà Trưng, Hà Nội</t>
  </si>
  <si>
    <t>Số 304 Hoàng Mai, phường Hoàng Văn Thụ, quận Hoàng Mai, Hà Nội</t>
  </si>
  <si>
    <t>Số 208L Lê Trọng Tấn, phường Khương Mai, quận Thanh Xuân, Hà Nội</t>
  </si>
  <si>
    <t>Số 105 nhà K2, đường khu TT 7,2ha phường Vĩnh Phúc, quận Ba Đình, HN</t>
  </si>
  <si>
    <t>Số 1 Lô 2 tập thể Viện Kỹ thuật Quân sự, phường Nghĩa Đô, quận Cầu Giấy, Hà Nội (66 Hoàng Sâm)</t>
  </si>
  <si>
    <t>Số 49 Lê Duẩn, phường Cửa Nam, quận Hoàn Kiếm, Hà Nội</t>
  </si>
  <si>
    <t>Số 194 phố Minh Khai, tổ 14, phường Minh Khai, quận Hai Bà Trưng, Hà Nội</t>
  </si>
  <si>
    <t>WIN2072</t>
  </si>
  <si>
    <t>Số 149 phố Hoàng Ngân, Phường Trung Hòa, Quận Cầu Giấy, Hà Nội.</t>
  </si>
  <si>
    <t>Số 23, phố Cửa Bắc, phường Trúc Bạch, quận Ba Đình, Hà Nội</t>
  </si>
  <si>
    <t>Số 210 Ngõ Xã Đàn 2, Phường Nam Đồng, Quận Đống Đa, Hà Nội</t>
  </si>
  <si>
    <t>WIN2079</t>
  </si>
  <si>
    <t>Số 44/116 Nhân Hòa, phường Nhân Chính, quận Thanh Xuân, Hà Nội</t>
  </si>
  <si>
    <t>Số 347 đường Bạch Mai, phường Bạch Mai, quận Hai Bà Trưng, Hà Nội</t>
  </si>
  <si>
    <t>41 tương mai,  Nguyễn An Ninh, Phường Giáp Bát, Quận Hoàng Mai, Hà Nội</t>
  </si>
  <si>
    <t>Số 138 Phú Diễn, phường Phú Diễn, Quận Bắc Từ Liêm, Hà Nội</t>
  </si>
  <si>
    <t>Số 17A Phố Hàn Thuyên, Tổ 2, Phường Phạm Đình Hổ, Quận Hai Bà Trưng, Hà Nội</t>
  </si>
  <si>
    <t>Số 47 Phó Đức Chính, phường Trúc Bạch, quận Ba Đình, HN</t>
  </si>
  <si>
    <t>Căn 22 Lô 1 khu Lạc Trung, Phường Vĩnh Tuy, quận Hai Bà Trưng, Hà Nội (Số 2, Ngõ 61 Lạc Trung)</t>
  </si>
  <si>
    <t>Số 41, Tổ 5, Phố Trung Kính, Phường Trung Hòa, Quận Cầu Giấy, Hà Nội (41 Trung Kính)</t>
  </si>
  <si>
    <t>Số 210 Đội Cấn, phường , quận Ba Đình, Hà Nội</t>
  </si>
  <si>
    <t>Số 50 -52 Nguyễn Hoàng Tôn, phường Xuân La, quận Tây Hồ, thành phố Hà Nội</t>
  </si>
  <si>
    <t>55 Thụy Khuê, phường Thụy Khuê, quận Tây Hồ, Hà Nội</t>
  </si>
  <si>
    <t>Số 30C, Ngõ 477 đường Nguyễn Trãi, phường Thanh Xuân Nam, quận Thanh Xuân, Hà Nội</t>
  </si>
  <si>
    <t>35B đường Xuân La, P. Xuân La, Q.Tây Hồ, Hà Nội</t>
  </si>
  <si>
    <t>Số 16 Võ Văn Dũng, phường Ô Chợ Dừa, quận Đống Đa, Hà Nội</t>
  </si>
  <si>
    <t>WIN2118</t>
  </si>
  <si>
    <t>Số 140 Phó Đức Chính, phường Trúc Bạch, quận Ba Đình, HN</t>
  </si>
  <si>
    <t>Số 3 dãy N1, Học viện chính trị quân sự, phường Trung Văn, quận Nam Từ Liêm, Hà Nội (Số 3 Đại học Hà Nội)</t>
  </si>
  <si>
    <t>Số 10 ngõ 118 Nguyễn Khánh Toàn, P. Quan Hoa, Q.Cầu Giấy, Hà Nội</t>
  </si>
  <si>
    <t>Số 57 Phố 8/3, P. Minh Khai, Q. Hai Bà Trưng, Hà Nội</t>
  </si>
  <si>
    <t>Số 133, phố Thụy Khuê, P. Thụy Khuê, Q. Tây Hồ, Hà Nội</t>
  </si>
  <si>
    <t>Số 409 Bạch Mai, P. Bạch Mai, Q. Hai Bà Trưng, Hà Nội</t>
  </si>
  <si>
    <t>Số 18B Nguyễn Biểu, P. Quán Thánh, Q. Ba Đình, Hà Nội</t>
  </si>
  <si>
    <t>WIN2138</t>
  </si>
  <si>
    <t>"Lô B2/D7 Khu đô thị mới Cầu Giấy, đường Trần Đăng Ninh kéo dài, 
P. Dịch Vọng, Q. Cầu Giấy, Hà Nội</t>
  </si>
  <si>
    <t>102 phố Lê Thanh Nghị, phường Bách Khoa, quận Hai Bà Trưng, Hà Nội</t>
  </si>
  <si>
    <t>601 phố Kim Ngưu, P. Vĩnh Tuy, Q. Hai Bà Trưng, Hà Nội</t>
  </si>
  <si>
    <t>268 phố Lê Trọng Tấn, P. Khương Mai, Q. Thanh Xuân, Hà Nội</t>
  </si>
  <si>
    <t>LK6C-8 Làng Việt Kiều Châu Âu, Khu, đô thị mới Mỗ Lao, Phường Mộ Lao, Quận Hà Đông, HN</t>
  </si>
  <si>
    <t>28 phố Tôn Đức Thắng, P. Cát Linh, Q. Đống Đa, Hà Nội</t>
  </si>
  <si>
    <t>Số 147 phố Hoàng Văn Thái, P. Khương Trung, Q. Thanh Xuân, Hà Nội</t>
  </si>
  <si>
    <t>Số 91 , đường Hoàng Văn Thái, P. Khương Trung, Q.Thanh Xuân, Hà Nội</t>
  </si>
  <si>
    <t>WIN2148</t>
  </si>
  <si>
    <t>Số 24, đường Sài Đồng, Tổ 13, P. Sài Đồng, Q. Long Biên, Hà Nội</t>
  </si>
  <si>
    <t>WIN2150</t>
  </si>
  <si>
    <t>26B Phố Hòe Nhai, P. Nguyễn Trung Trực, Q. Ba Đình, Hà Nội</t>
  </si>
  <si>
    <t>59 phố Mai Hắc Đế, P. Bùi Thị Xuân, Q. Hai Bà Trưng, Hà Nội</t>
  </si>
  <si>
    <t>Số 9, Ngõ Chợ Khâm Thiên, P. Khâm Thiên, Q. Đống Đa, Hà Nội</t>
  </si>
  <si>
    <t>Số 163 phố Tân Mai, P. Tân Mai, Quận Hoàng Mai, Hà Nội</t>
  </si>
  <si>
    <t>Số 148 phố Lê Lợi, P. Nguyễn Trãi, quận Hà Đông, Hà Nội</t>
  </si>
  <si>
    <t>Số 242 phố Lê Thanh Nghị, P. Đồng Tâm, Q. Hai Bà Trưng, Hà Nội</t>
  </si>
  <si>
    <t>Số 70 phố Lê Trọng Tấn, , P.Dương Nội, Q. Hà Đông, Hà Nội</t>
  </si>
  <si>
    <t>Số 48 Phố Trạm, P. Long Biên, Q. Long Biên, Hà Nội</t>
  </si>
  <si>
    <t>Số 1088 Đường La Thành, Phường Ngọc Khánh, Quận Ba Đình, Hà Nội</t>
  </si>
  <si>
    <t>Số 37 phố Doãn Kế Thiện, P. Mai Dịch, quận Cầu Giấy, Hà Nội</t>
  </si>
  <si>
    <t>Khu dịch vụ tầng 1&amp;2, chung cư C2 Xuân Đỉnh, lô C2, P. Xuân Đỉnh, Q.Bắc Từ Liêm, Hà Nội</t>
  </si>
  <si>
    <t>WIN2175</t>
  </si>
  <si>
    <t>"Số 4A, lô 12 khu đô thị Định Công, phố Trần Nguyên Đán
, phường Định Công, quận Hoàng Mai, Hà Nội (12A4 khu đô thị Định Công)"</t>
  </si>
  <si>
    <t>Số 35B Phố Nguyễn Bỉnh Khiêm, P. Lê Đại Hành, Q. Hai Bà Trưng, Hà Nội</t>
  </si>
  <si>
    <t>Số 373 đường Nguyễn Khang, P. Yên Hòa, Q. Cầu Giấy, Hà Nội</t>
  </si>
  <si>
    <t>29A phố Nguyễn Công Hoan, P. Ngọc Khánh, Q. Ba Đình, Hà Nội</t>
  </si>
  <si>
    <t>WIN2190</t>
  </si>
  <si>
    <t>Số 17, phố Hòa Mã, phường Ngô Thì Nhậm, quận Hai Bà Trưng, Hà Nội</t>
  </si>
  <si>
    <t>WIN2192</t>
  </si>
  <si>
    <t>Số 37, ngõ 91 đường Nguyễn Chí Thanh, P. Láng Hạ, Q.Đống Đa, Hà Nội</t>
  </si>
  <si>
    <t>Số 12 phố Phạm Tuấn Tài, phường Dịch Vọng Hậu, quận Cầu Giấy, Hà Nội</t>
  </si>
  <si>
    <t>Số 38 phố Linh Lang, phường Cống Vị, quận Ba Đình, Hà Nội</t>
  </si>
  <si>
    <t>Số 93 Ngõ Núi Trúc, phố Giang Văn Minh, phường Kim Mã, quận Ba Đình, Hà Nội</t>
  </si>
  <si>
    <t>Số 5, ngõ 32 đường An Dương, phường Yên Phụ, quận Tây Hồ, Hà Nội</t>
  </si>
  <si>
    <t>20 Ngô Thì Nhậm, phường Hà Cầu, quận Hà Đông, thành phố Hà Nội</t>
  </si>
  <si>
    <t>Số 129 phố Pháo Đài Láng, phường Láng Thượng, quận Đống Đa, Hà Nội</t>
  </si>
  <si>
    <t>Số 166 phố Kim Hoa, phường Phương Liên, quận Đống Đa, Hà Nội</t>
  </si>
  <si>
    <t>Số 66 đường Đại Cồ Việt, phường Lê Đại Hành, quận Hai Bà Trưng, Hà Nội</t>
  </si>
  <si>
    <t>Số 58, lô 6, tổ 44 Đền Lừ II, phường Hoàng Văn Thụ, quận Hoàng Mai, Hà Nội</t>
  </si>
  <si>
    <t>Số 121B phố Quan Hoa, phường Quan Hoa, quận Cầu Giấy, Hà Nội</t>
  </si>
  <si>
    <t>Số 1 Ngõ 12 Chính Kinh, Phường Nhân Chính, Quận Thanh Xuân, Hà Nội</t>
  </si>
  <si>
    <t>Số 688 đường Lạc Long Quân, Tổ 13 cụm 2 phường Nhật Tân, quận Tây Hồ, HN</t>
  </si>
  <si>
    <t>WIN2243</t>
  </si>
  <si>
    <t>Số 95 phố Lý Nam Đế, phường Cửa Đông, quận Hoàn Kiếm, Hà Nội</t>
  </si>
  <si>
    <t>Số 227 đường Ngọc Lâm, phường Ngọc Lâm, Long Biên - Hà Nội</t>
  </si>
  <si>
    <t>Số 164 đường Trương Định, phường Trương Định, quận Hai Bà Trưng, Hà Nội</t>
  </si>
  <si>
    <t>Số 27 phố Ngô Thì Nhậm, phường Ngô Thì Nhậm, quận Hai Bà Trưng, Hà Nội</t>
  </si>
  <si>
    <t>Số 19 phố Lương Định Của, phường Kim Liên, quận Đống Đa, Hà Nội</t>
  </si>
  <si>
    <t>Số 38 đường Trường Lâm, phường Đức Giang, quận Long Biên, Hà Nội</t>
  </si>
  <si>
    <t>Số 272 Thụy Phương, phường Thụy Phương, quận Bắc Từ Liêm, Hà Nội</t>
  </si>
  <si>
    <t>Số 169 đường Nam Dư, phường Lĩnh Nam, quận Hoàng Mai, Hà Nội</t>
  </si>
  <si>
    <t>Số 16 khu tái định cư 7.3 - 8.1, phường Mỹ Đình 2, quận Nam Từ Liêm, Hà Nội</t>
  </si>
  <si>
    <t>Số 21 tổ 7, khu đấu giá Giang Biên phường Giang Biên, quận Long Biên, Hà Nội</t>
  </si>
  <si>
    <t>"Tòa nhà lô II - 1 chung cư 151, Nguyễn Đức Cảnh, Tương Mai,
 Hoàng Mai, Hà Nội (Số 151 đường Nguyễn Đức Cảnh)"</t>
  </si>
  <si>
    <t>Số 10 phố Đức Giang, phường Đức Giang, quận Long Biên, Hà Nội</t>
  </si>
  <si>
    <t>Số 40 Ngõ Thông Phong, phố Tôn Đức Thắng, phường Quốc Tử Giám, quận Đống Đa, Hà Nội</t>
  </si>
  <si>
    <t>WIN2297</t>
  </si>
  <si>
    <t>Số 102 đường Nguyễn Chí Thanh, phường Láng Thượng, quận Đống Đa, Hà Nội</t>
  </si>
  <si>
    <t>WIN2301</t>
  </si>
  <si>
    <t>Số 1 phố Đường Thành, phường Cửa Đông, quận Hoàn Kiếm, HN</t>
  </si>
  <si>
    <t>Ô số 62 + 63 khu di dân Đền Lừ II, phường Hoàng Văn Thụ, quận Hoàng Mai, Hà Nội</t>
  </si>
  <si>
    <t>Số 1, tổ 24 Dịch Vọng, phường Dịch Vọng, quận Cầu Giấy, Hà Nội</t>
  </si>
  <si>
    <t>Số 345 phố Bùi Xương Trạch, phường Định Công, quận Hoàng Mai, Hà Nội</t>
  </si>
  <si>
    <t>Số 104C phố Ngọc Hà, phường , quận Ba Đình, Hà Nội</t>
  </si>
  <si>
    <t>Số 317 Phố Vọng, tổ 64B, phường Đồng Tâm, quận Hai Bà Trưng, Hà Nội</t>
  </si>
  <si>
    <t>Số 47 ngõ 187 phố Hồng Mai, phường Quỳnh Lôi, quận Hai Bà Trưng, Hà Nội</t>
  </si>
  <si>
    <t>Số 69 phố Hồng Mai, phường Bạch Mai, quận Hai Bà Trưng, Hà Nội</t>
  </si>
  <si>
    <t>Số 72+76 phố Nguyễn Lân, Phường Phương Liệt, Quận Thanh Xuân, TP. Hà Nội Việt Nam</t>
  </si>
  <si>
    <t>Số 281 phố Khâm Thiên, phường Thổ Quan, quận Đống Đa, Hà Nội</t>
  </si>
  <si>
    <t>Số 23 đường Vạn Phúc, tổ dân số 7, phường Vạn Phúc, quận Hà Đông, Hà Nội</t>
  </si>
  <si>
    <t>WIN2346</t>
  </si>
  <si>
    <t>63 phố Hàng Bún, phường Quán Thánh, quận Ba Đình, HN</t>
  </si>
  <si>
    <t>Số 22 đường Thạch Bàn, phường Thạch Bàn, quận Long Biên, Hà Nội</t>
  </si>
  <si>
    <t>Số 142 phố Phương Liệt, phường Phương Liệt, quận Thanh Xuân, Hà Nội</t>
  </si>
  <si>
    <t>Số 7 phố Nguyễn Cao, tổ 14, phường Đống Mác, quận Hai Bà Trưng, Hà Nội</t>
  </si>
  <si>
    <t>Số 41 phố Nguyễn Ngọc Vũ, phường Trung Hòa, quận Cầu Giấy, Hà Nội</t>
  </si>
  <si>
    <t>Số 103 đường Thanh Đàm, phường Thanh Trì, quận Hoàng Mai, Hà Nội</t>
  </si>
  <si>
    <t>Số 19 đường Nguyễn Văn Huyên kéo dài, phường Quan Hoa, quận Cầu Giấy, Hà Nội</t>
  </si>
  <si>
    <t>Số 353 đường Nam Dư, phường Trần Phú, quận Hoàng Mai, Hà Nội</t>
  </si>
  <si>
    <t>Số 20 phố Nghĩa Dũng, phường Phúc Xá, quận Ba Đình, Hà Nội (31 đường Bờ Sông)</t>
  </si>
  <si>
    <t>Số 102 Nhà K9, khu đô thị mới Việt Hưng, phường Giang Biên, quận Long Biên, thành phố Hà Nội, Việt Nam</t>
  </si>
  <si>
    <t>WIN2368</t>
  </si>
  <si>
    <t>Số 87 ngõ 192 phố Lê Trọng Tấn, phường Định Công, quận Hoàng Mai, Hà Nội</t>
  </si>
  <si>
    <t>Số nhà 67 ngõ 213 phố Giáp Nhất, phường Nhân Chính, quận Thanh Xuân, Hà Nội</t>
  </si>
  <si>
    <t>Số 1 ngõ 250 đường Kim Giang, phường Đại Kim, quận Hoàng Mai, Hà Nội</t>
  </si>
  <si>
    <t>79 ngõ 1194 Đường Láng, phường Láng Thượng, quận Đống Đa, Hà Nội</t>
  </si>
  <si>
    <t>WIN2375</t>
  </si>
  <si>
    <t>Số 219 đường Thụy Khuê, phường Thụy Khuê, quận Tây Hồ, Hà Nội</t>
  </si>
  <si>
    <t>Số 211, đường Thạch Bàn, phường Thạch Bàn, quận Long Biên, Hà Nội</t>
  </si>
  <si>
    <t>WIN2380</t>
  </si>
  <si>
    <t>Số 3, phố Tô Vĩnh Diện, phường Khương Trung, quận Thanh Xuân, Hà Nội</t>
  </si>
  <si>
    <t>Dịch vụ tầng 1-CT2A, khu nhà ở Xuân La, phường Xuân La, quận Tây Hồ, Hà Nội</t>
  </si>
  <si>
    <t>Số 56 ngõ 143 đường Nguyễn Chính, phường Thịnh Liệt, quận Hoàng Mai, Hà Nội</t>
  </si>
  <si>
    <t>Số 29 đường Tây Mỗ, phường Tây Mỗ, quận Nam Từ Liêm, Hà Nội</t>
  </si>
  <si>
    <t>Số 31 Mạc Thị Bưởi, P. Vĩnh Tuy, Q., Quận Hai Bà Trưng, TP. Hà Nội Việt Nam</t>
  </si>
  <si>
    <t>Số 19B đường Tô Ngọc Vân, phường Quảng An, quận Tây Hồ, Hà Nội</t>
  </si>
  <si>
    <t>Số 6-8 Phố Vọng, phường Phương Mai, quận Đống Đa, Hà Nội</t>
  </si>
  <si>
    <t>Số 11 phố Ngô Sỹ Liên, phường Văn Miếu, quận Đống Đa, Hà Nội</t>
  </si>
  <si>
    <t>win2408</t>
  </si>
  <si>
    <t>Số 31 đường Xuân Đỉnh, phường Xuân Đỉnh, quận Bắc Từ Liêm, Hà Nội</t>
  </si>
  <si>
    <t>Số 354-356 Mỹ Đình, phường Mỹ Đình 1, quận Nam Từ Liêm, Hà Nội</t>
  </si>
  <si>
    <t>Số 123 phố Trịnh Công Sơn, Phường Nhật Tân, Quận Tây Hồ, TP. Hà Nội</t>
  </si>
  <si>
    <t>Số 158 phố Thái Thịnh, phường Láng Hạ, quận Đống Đa, Hà Nội</t>
  </si>
  <si>
    <t>WIN2413</t>
  </si>
  <si>
    <t>Số 150 đường Nguyễn Lương Bằng, phường Nam Đồng, quận Đống Đa, Hà Nội</t>
  </si>
  <si>
    <t>Số 101 phố Hương Viên, phường Đống Mác, quận Hai Bà Trưng, Hà Nội</t>
  </si>
  <si>
    <t>Số 33 đường Lương Khánh Thiện, tổ 62 phường Tương Mai, quận Hoàng Mai, Hà Nội</t>
  </si>
  <si>
    <t>Số 17 ngõ 77 phố Đặng Xuân Bảng, phường Đại Kim, quận Hoàng Mai, Hà Nội</t>
  </si>
  <si>
    <t>WIN2424</t>
  </si>
  <si>
    <t>Số 207 phố Định Công Thượng, P. Định Công, Q. Hoàng Mai, Hà Nội</t>
  </si>
  <si>
    <t>51 ngõ 53 đường Vũ Xuân Thiều, P. Sài Đồng, Q. Long Biên, Hà Nội</t>
  </si>
  <si>
    <t>10 tổ 30 Thịnh Liệt - KĐT Đồng Tàu, P.Thịnh Liệt, Q.Hoàng Mai, Hà Nội</t>
  </si>
  <si>
    <t>Ô số 12 Lô B Đại Kim - Định Công, P. Đại Kim, Q. Hoàng Mai, Hà Nội</t>
  </si>
  <si>
    <t>Số 17B phố Đoàn Thị Điểm, phường Quốc Tử Giám, quận Đống Đa, Hà Nội</t>
  </si>
  <si>
    <t>Số 23 phố Gia Ngư, phường Hàng Bạc, quận Hoàn Kiếm, Hà Nội</t>
  </si>
  <si>
    <t>Số 16 ngõ 12 phố Trần Quý Kiên, Tổ 58A, P. Dịch Vọng, Q. Cầu Giấy, Hà Nội</t>
  </si>
  <si>
    <t>WIN2437</t>
  </si>
  <si>
    <t>Số 97 phố Sài Đồng, phường Sài Đồng, quận Long Biên, Hà Nội</t>
  </si>
  <si>
    <t>Số 17 phốTrần Quốc Hoàn, P. Dịch Vọng Hậu, Q. Cầu Giấy, Hà Nội</t>
  </si>
  <si>
    <t>Số 310 đường Minh Khai, P. Minh Khai, Q. Hai Bà Trưng, Hà Nội</t>
  </si>
  <si>
    <t>WIN2443</t>
  </si>
  <si>
    <t>Số 16 Lô M2 Khu đô thị Yên Hòa, phường Yên Hòa, quận Cầu Giấy, Hà Nội</t>
  </si>
  <si>
    <t>WIN2444</t>
  </si>
  <si>
    <t>Số 120 đường Lê Duẩn, phường Cửa Nam, quận Hoàn Kiếm, Thành phố Hà Nội</t>
  </si>
  <si>
    <t>Số 101/1 phố Nguyễn Quý Đức, phường Thanh Xuân Bắc, quận Thanh Xuân, Hà Nội</t>
  </si>
  <si>
    <t>Số 116-118 đường Cầu Diễn, phường Phúc Diễn, quận Bắc Từ Liêm, HN</t>
  </si>
  <si>
    <t>Số 70B Đội cấn , phường , quận Ba Đình, Hà Nội</t>
  </si>
  <si>
    <t>Số 139 đường Chiến Thắng, xã Tân Triều, huyện Thanh Trì, Hà Nội</t>
  </si>
  <si>
    <t>Số 11 đường Nguyễn Sơn, phường Ngọc Lâm, quận Long Biên, Hà Nội</t>
  </si>
  <si>
    <t>Số 152 phố Yên Hòa, Phường Yên Hòa, Quận Cầu Giấy, Hà Nội</t>
  </si>
  <si>
    <t>WIN2535</t>
  </si>
  <si>
    <t>Số 20 Phố Nguyễn Thiệp, Phường Nguyễn Trung Trực, Quận Hoàn Kiếm, HN</t>
  </si>
  <si>
    <t>Số 8 Ngõ 140 Giảng Võ, phường Giảng Võ, quận Ba Đình, Hà Nội</t>
  </si>
  <si>
    <t>Số 71 phố Khương Thượng, phường Trung Liệt, quận Đống Đa, Hà Nội</t>
  </si>
  <si>
    <t>WIN2538</t>
  </si>
  <si>
    <t>Lô N3-1, ngõ 13, đường Lĩnh Nam, phường Mai Động, quận Hoàng Mai, Hà Nội</t>
  </si>
  <si>
    <t>Số 79 ngõ 34 đường Vĩnh Tuy, phường Vĩnh Tuy, quận Hai Bà Trưng, Hà Nội</t>
  </si>
  <si>
    <t>Số 384 đường Bạch Đằng, phường Chương Dương, quận Hoàn Kiếm, Hà Nội</t>
  </si>
  <si>
    <t>Số 232 Khương Đình, phường Hạ Đình, quận Thanh Xuân, Hà Nội</t>
  </si>
  <si>
    <t>Số 195 phố Hoa Lâm, phường Việt Hưng, quận Long Biên, Hà Nội</t>
  </si>
  <si>
    <t>Số 1 ngõ 71 đường Lê Văn Lương, phường Nhân Chính, quận Thanh Xuân, Hà Nội</t>
  </si>
  <si>
    <t>WIN2556</t>
  </si>
  <si>
    <t>Số 2 ngõ 167 Phương Mai, phường Kim Liên, quận Đống Đa, Hà Nội</t>
  </si>
  <si>
    <t>Số 230 ngõ Văn Chương, phố Khâm Thiên, phường Văn Chương, quận Đống Đa, Hà Nội</t>
  </si>
  <si>
    <t>Số 70 ngõ 268 phố Ngọc Thụy, phường Ngọc Thụy, quận Long Biên, Hà Nội</t>
  </si>
  <si>
    <t>Số 3 ngõ 55 phố Đỗ Quang, phường Trung Hòa, quận Cầu Giấy, Hà Nội</t>
  </si>
  <si>
    <t>Số 28 đường Nguyễn Thái Học, phường Điện Biên, quận Ba Đình, thành phố Hà Nội</t>
  </si>
  <si>
    <t>Liền kề LK1-30 Khu đô thị mới Văn Phú, phường Phú La, quận Hà Đông, thành phố Hà Nội</t>
  </si>
  <si>
    <t>Liền kề C15 NƠ 19, khu đô thị mới định Công, phường Định Công, quận Hoàng Mai, Hà Nội</t>
  </si>
  <si>
    <t>win2564</t>
  </si>
  <si>
    <t>Số 21 đường Văn Tiến Dũng, phường Phúc Diễn, quận Bắc Từ Liêm, Hà Nội</t>
  </si>
  <si>
    <t>Số 101B13 Tập thể Thanh Xuân Bắc, phường Thanh Xuân Bắc, quận Thanh Xuân, Hà Nội</t>
  </si>
  <si>
    <t>WIN2737</t>
  </si>
  <si>
    <t>T7 - SO - 05 tổ hợp TTTM, giáo dục và căn hộ Times City, số 458 đường Minh Khai, phường Vĩnh Tuy, quận Hai Bà Trưng, thành phố Hà Nội</t>
  </si>
  <si>
    <t>Số 18B ngõ 28 phố Nguyên Hồng, phường Láng Hạ, quận Đống Đa, thành phố Hà Nội</t>
  </si>
  <si>
    <t>N4-A5 nhà số 4 thuộc dự án Khu nhà ở để bán, phường Mỹ Đình 2, quận Nam Từ Liêm, Hà Nội</t>
  </si>
  <si>
    <t>Số 9, phố Thịnh Liệt, phường Thịnh Liệt, quận Hoàng Mai, Hà Nội</t>
  </si>
  <si>
    <t>Lô 11, liền kề 19 khu đấu giá Mậu Lương, Phường Kiến Hưng, quận Hà Đông, Hà Nội</t>
  </si>
  <si>
    <t>Số 453 phố Bạch Đằng, phường Chương Dương, quận Hoàn Kiếm, thành phố Hà Nội</t>
  </si>
  <si>
    <t>Số 109,Trần Huy Liệu tổ dân phố 7A, P. Giảng Võ, Ba Đình, Hà Nội</t>
  </si>
  <si>
    <t>Số 24 ngõ 1 phố Đỗ Nhuận, phường Xuân Đỉnh, quận Bắc Từ Liêm, HN</t>
  </si>
  <si>
    <t>Số 121-123 phố Tô Hiệu, phường Nguyễn Trãi, quận Hà Đông, Hà Nội</t>
  </si>
  <si>
    <t>Số 387 đường Thụy Khuê, P.Bưởi, Q.Tây Hồ, Hà Nội</t>
  </si>
  <si>
    <t>Số 167 đườngTrần Đại Nghĩa, phường Bách Khoa, quận Hai Bà Trưng, thành phố Hà Nội</t>
  </si>
  <si>
    <t>WIN2759</t>
  </si>
  <si>
    <t>2 ngách E8/2 , phố Kim Ngưu, phường Quỳnh Mai, quận Hai Bà Trưng, Hà Nội</t>
  </si>
  <si>
    <t>Toà Tây Hà Số 5/11 đường Tố Hữu, phường Trung Văn, quận Nam Từ Liêm, HN</t>
  </si>
  <si>
    <t>22A Đức Diễn, Phường Phúc Diễn, Quận Bắc Từ Liêm, TP. Hà Nội Việt Nam</t>
  </si>
  <si>
    <t>Số 15 ngõ 68 phốTrung Hà, P. Ngọc Thụy, quận Long Biên, Hà Nội</t>
  </si>
  <si>
    <t>Số 179 phố Thịnh Liệt, phường Thịnh Liệt, quận Hoàng Mai, Hà Nội</t>
  </si>
  <si>
    <t>Số 31 ngõ 260 đường Cầu Giấy, phường Quan Hoa, quận Cầu Giấy, thành phố Hà Nội</t>
  </si>
  <si>
    <t>Số 31 Tân Ấp, phường Phúc Xá, quận Ba Đình, Hà Nội</t>
  </si>
  <si>
    <t>Số 118 Ngõ Hòa Bình 7, phường Minh Khai, quận Hai Bà Trưng, Hà Nội</t>
  </si>
  <si>
    <t>Số 169 Đặng Tiến Đông, phường Trung Liệt, quận Đống Đa, Hà Nội</t>
  </si>
  <si>
    <t>WIN2773</t>
  </si>
  <si>
    <t>86 Thanh Lân, phường Thanh Trì, quận Hoàng Mai, Hà Nội</t>
  </si>
  <si>
    <t>25I Ngõ 358 Bùi Xương Trạch, phường Khương Đình, quận Thanh Xuân, Hà Nội</t>
  </si>
  <si>
    <t>348 Lạc Trung, phường Vĩnh Tuy, quận Hai Bà Trưng, Hà Nội</t>
  </si>
  <si>
    <t>WIN2777</t>
  </si>
  <si>
    <t>575 La Thành, phường Thành Công, quận Ba Đình, Hà Nội</t>
  </si>
  <si>
    <t>Số 44 ngõ 81 phố Đặng Văn Ngữ, phường Trung Tự, quận Đống Đa, Hà Nội</t>
  </si>
  <si>
    <t>Số 1132 đường Láng, phường Láng Thượng, quận Đống Đa, Hà Nội</t>
  </si>
  <si>
    <t>Số 175 phố An Dương, phường Yên Phụ, quận Tây Hồ, Hà Nội</t>
  </si>
  <si>
    <t>Số 166 Ái Mộ, phường Bồ Đề, quận Long Biên, Hà Nội</t>
  </si>
  <si>
    <t>Số 38 Đê Tô Hoàng, phường Cầu Dền, quận Hai Bà Trưng, Hà Nội</t>
  </si>
  <si>
    <t>Nhà 1, tổ 7, khu đấu giá Giang Biên, phường Giang Biên, quận Long Biên, Hà Nội</t>
  </si>
  <si>
    <t>Số 8 nhà 01B Đô thị mới Sài Đồng, phường Phúc Đồng, quận Long Biên, Hà Nội</t>
  </si>
  <si>
    <t>Số 42, phố Sủi, xã Phú Thị, huyện Gia Lâm, Hà Nội</t>
  </si>
  <si>
    <t>Số 207, phố Đức Giang, phường Thượng Thanh, quận Long Biên, Hà Nội</t>
  </si>
  <si>
    <t>Số 120A Nguyễn An Ninh, phường Tương Mai, quận Hoàng Mai, Hà Nội</t>
  </si>
  <si>
    <t>Số 261 phố Tân Mai, phường Tân Mai, quận Hoàng Mai, Hà Nội</t>
  </si>
  <si>
    <t>Số 31, ngõ 310 đường Nghi Tàm, phường Yên Phụ, quận Tây Hồ, Hà Nội</t>
  </si>
  <si>
    <t>Số 528 ngõ 528 phố Ngô Gia Tự, phường Đức Giang, quận Long Biên, Hà Nội</t>
  </si>
  <si>
    <t>win2804</t>
  </si>
  <si>
    <t>LK 16-19 Khu đô thị Ngô Thì Nhậm, phường La Khê, quận Hà Đông, Hà Nội</t>
  </si>
  <si>
    <t>Số 3, phố Hàng Bút, phường Hàng Bồ, quận Hoàn Kiếm, Hà Nội</t>
  </si>
  <si>
    <t>Số 9 ngõ 293 đường Tam Trinh, phường Hoàng Văn Thụ, quận Hoàng Mai, Hà Nội</t>
  </si>
  <si>
    <t>Số 27 phố Phạm Hồng Thái, phường Trúc Bạch, quận Ba Đình, Hà Nội</t>
  </si>
  <si>
    <t>"Nhà 2B, ngõ 361 Phạm Văn Đồng, tổ dân phố Hoàng Bẩy, 
phường Cổ Nhuế 1, quận Bắc Từ Liêm, Hà Nội"</t>
  </si>
  <si>
    <t>Số 402 đường Kim Giang, phường Đại Kim, quận Hoàng Mai, Hà Nội</t>
  </si>
  <si>
    <t>Số 27 ngõ 165 đường Xuân Thủy, phường Dịch Vọng Hậu, quận Cầu Giấy, Hà Nội</t>
  </si>
  <si>
    <t>Số 116 đường Đê La Thành, phường Phương Liên, quận Đống Đa, Hà Nội</t>
  </si>
  <si>
    <t>Số 198 đường Hoàng Mai, phường Hoàng Văn Thụ, quận Hoàng Mai, Hà Nội</t>
  </si>
  <si>
    <t>Số 18 đường Cầu Dậu, xã Thanh Liệt, huyện Thanh Trì, Hà Nội</t>
  </si>
  <si>
    <t>Số 29 ngõ 126 đường Xuân Đỉnh, phường Xuân Đỉnh, quận Bắc Từ Liêm, Hà Nội</t>
  </si>
  <si>
    <t>WIN2823</t>
  </si>
  <si>
    <t>Số 10 ngõ 15 phố Hoàng Liệt, phường Hoàng Liệt, quận Hoàng Mai, Hà Nội</t>
  </si>
  <si>
    <t>Số 10 ngõ 100 Hoàng Quốc Việt, phường Nghĩa Đô, quận Cầu Giấy, Hà Nội</t>
  </si>
  <si>
    <t>Số 18 phố Lệ Mật, phường Việt Hưng, quận Long Biên, Hà Nội</t>
  </si>
  <si>
    <t>Số 29 ngách 32 ngõ 564 Nguyễn Văn Cừ, phường Gia Thụy, quận Long Biên, Hà Nội</t>
  </si>
  <si>
    <t>WIN2829</t>
  </si>
  <si>
    <t>Số 44 đường Nguyễn Hoàng, phường Mỹ Đình 2, quận Nam Từ Liêm, Hà Nội</t>
  </si>
  <si>
    <t>Số 76 phố Nhân Hòa, P. Nhân Chính, Q. Thanh Xuân, Hà Nội</t>
  </si>
  <si>
    <t>Số 28, ngõ 68 đường Cầu Giấy, Phường Quan Hoa, quận Cầu Giấy, Tp. Hà Nội</t>
  </si>
  <si>
    <t>Số 66 đường Trung Văn, Phường Trung Văn, Quận Nam Từ Liêm, Hà Nội</t>
  </si>
  <si>
    <t>WIN2841</t>
  </si>
  <si>
    <t>Số 80 phố Nguyễn Phúc Lai, phường Ô Chợ Dừa, quận Đống Đa, Hà Nội</t>
  </si>
  <si>
    <t>Số 90 ngõ 24 phố Kim Đồng, phường Giáp Bát, quận Hoàng Mai, Hà Nội</t>
  </si>
  <si>
    <t>Số 639 Vũ Tông Phan, phường Khương Đình, quận Thanh Xuân, Hà Nội</t>
  </si>
  <si>
    <t>Số 85 Yên Sở, P. Yên Sở, quận Hoàng Mai, Hà Nội</t>
  </si>
  <si>
    <t>Số 38 ngõ 76 phố Mai Dịch, phường Mai Dịch, quận Cầu Giấy, Hà Nội</t>
  </si>
  <si>
    <t>Số 5 phố Nhật Tảo, phường Đông Ngạc, quận Bắc Từ Liêm, Hà Nội</t>
  </si>
  <si>
    <t>Số 391 Ngô Xuân Quảng, thị trấn Trâu Quỳ, huyện Gia Lâm, Hà Nội</t>
  </si>
  <si>
    <t>WIN2926</t>
  </si>
  <si>
    <t>Số 224 phố Khâm Thiên, phường Thổ Quan, quận Đống Đa, Hà Nội</t>
  </si>
  <si>
    <t>WIN2969</t>
  </si>
  <si>
    <t>"Dịch vụ tầng 1, nhà C lô CT3, khu đô thị mới Tây Nam hồ Linh Đàm
, đường Linh Đường, phường Hoàng Liệt, quận Hoàng Mai, Hà Nội"</t>
  </si>
  <si>
    <t>Số 848 đường Trương Định, Phường Giáp Bát, Quận Hoàng Mai, HN</t>
  </si>
  <si>
    <t>win2984</t>
  </si>
  <si>
    <t>Căn RA1 tầng 1 tòa A1 khu rừng cọ ecopark</t>
  </si>
  <si>
    <t>"Lô 8-3A, Khu công nghiệp quận Hoàng Mai, đường Tam Trinh,
 phường Hoàng Văn Thụ, quận Hoàng Mai, thành phố Hà Nội."</t>
  </si>
  <si>
    <t>Số 12 ngõ 253 phố Nguyễn Văn Linh, phường Phúc Đồng, quận Long Biên, Hà Nội</t>
  </si>
  <si>
    <t>Thôn Vĩnh Ninh, Xã Vĩnh Quỳnh, Huyện Thanh Trì TP. Hà Nội Việt Nam</t>
  </si>
  <si>
    <t>Thôn 01, Xã Cát Quế, Huyện Hoài Đức TP. Hà Nội Việt Nam</t>
  </si>
  <si>
    <t>Thôn Tiên Hội, xã Đông Hội, huyện Đông Anh, thành phố Hà Nội</t>
  </si>
  <si>
    <t>Thôn 9, Xã Cát Quế, Huyện Hoài Đức, TP. Hà Nội, Việt Nam</t>
  </si>
  <si>
    <t>Thôn Bến, Xã Dị Nậu, Huyện Thạch Thất TP. Hà Nội Việt Nam</t>
  </si>
  <si>
    <t>MIENBAC; WIN</t>
  </si>
  <si>
    <t>Số 51, TDP số 4, P. Phú Đô, Q. Nam Từ Liêm TP. Hà Nội Việt Nam</t>
  </si>
  <si>
    <t>Đường 308, Xóm 11, Thôn Phú Mỹ, Xã Tự Lập, Huyện Mê Linh TP. Hà Nội Việt Nam</t>
  </si>
  <si>
    <t>Thôn Yên Bài, Xã Tự Lập, Huyện Mê Linh TP. Hà Nội Việt Nam</t>
  </si>
  <si>
    <t>144, Tổ tự quản 3, TDP Tân Xuân, TT. Xuân Mai, H. Chương Mỹ TP. Hà Nội Việt Nam</t>
  </si>
  <si>
    <t>Xã Dương Nội</t>
  </si>
  <si>
    <t>Số nhà 39/41, Ngõ 73, La Dương, Phường Dương Nội, Quận Hà Đông, Thành phố Hà Nội TP. Hà Nội Việt Nam</t>
  </si>
  <si>
    <t>Thị xã Sơn Tây</t>
  </si>
  <si>
    <t>Số nhà 272 Phố Lê Lợi, Phường Lê Lợi, Thị xã Sơn Tây, Thành phố Hà Nội Việt Nam</t>
  </si>
  <si>
    <t>Đội 2, Thôn Đồng Nanh, Xã Tiên Phương, Huyện Chương Mỹ TP. Hà Nội Việt Nam</t>
  </si>
  <si>
    <t>Thôn Tự Khoát, Xã Ngũ Hiệp, Huyện Thanh Trì Thành phố Hà Nội Việt Nam</t>
  </si>
  <si>
    <t>Phường Cự Khối</t>
  </si>
  <si>
    <t>Số 82 phố Xuân Đỗ, P. Cự Khối, Q. Long Biên TP. Hà Nội Việt Nam</t>
  </si>
  <si>
    <t>Số 1 đường Phú Hà, KDC Phú Nhi 2, P. Phú Thịnh TP. Hà Nội Việt Nam</t>
  </si>
  <si>
    <t>SH-5B tại tầng trệt của Tòa nhà thuộc Dự án tại khu C1, Đường Pháp Vân, P. Hoàng Liệt, Q. Hoàng Mai TP. Hà Nội Việt Nam</t>
  </si>
  <si>
    <t xml:space="preserve"> Số 237 Định Công, P. Định Công, Q. Hoàng Mai TP. Hà Nội Việt Nam</t>
  </si>
  <si>
    <t>Số 237 Định Công, P. Định Công, Q. Hoàng Mai TP. Hà Nội Việt Nam</t>
  </si>
  <si>
    <t>Số 50, Phố Chùa Thông, P. Sơn Lộc TP. Hà Nội Việt Nam</t>
  </si>
  <si>
    <t>Thôn Cống Đặng, Xã Bình Phú, Huyện Thạch Thất TP. Hà Nội Việt Nam</t>
  </si>
  <si>
    <t>Ô đất số 44, khu giãn dân Phú Đô, P. Phú Đô TP. Hà Nội Việt Nam</t>
  </si>
  <si>
    <t>Thôn Đìa, Xã Nam Hồng, Huyện Đông Anh TP. Hà Nội Việt Nam</t>
  </si>
  <si>
    <t>Số 97 Ngõ 168 Đường Kim Giang, Phường Đại Kim, Q. Hoàng Mai TP. Hà Nội Việt Nam</t>
  </si>
  <si>
    <t>Ô đất F5-CH02, Dự án Khu đô thị mới Tây Mỗ - Đại Mỗ Vinhomes Park, q Nam Từ Liêm, Hà Nội</t>
  </si>
  <si>
    <t>Số 28 Ngách 158/38 Nguyễn Sơn, Tổ 21, Phường Bồ Đề, Q. Long Biên TP. Hà Nội Việt Nam</t>
  </si>
  <si>
    <t>LK4-09, Khu nhà ở thấp tầng TT1, Khu Đô thị mới Kim Văn-Kim Lũ, Q. Hoàng Mai TP. Hà Nội Việt Nam</t>
  </si>
  <si>
    <t>Số 1, Ngách 22/163, Đường Khuyến Lương, Phường Trần Phú, TP. Hà Nội Việt Nam</t>
  </si>
  <si>
    <t>Quốc lộ 35, Thôn Phú Nhi, xã Thanh Lâm, huyện Mê Linh, Hà Nội</t>
  </si>
  <si>
    <t>BT4-13 Khu đấu giá quyền sử dụng đất Ngũ Hiệp-Tứ Hiệp, Xã Tứ Hiệp, Huyện Thanh Trì TP. Hà Nội Việt Nam</t>
  </si>
  <si>
    <t>Căn thương mại dịch vụ I1.CH08, Tòa I1, Tầng 01 tại dự án Im TP. Hà Nội Việt Nam</t>
  </si>
  <si>
    <t>Xã Thạch Đà</t>
  </si>
  <si>
    <t>Đội 4, Thôn 1, xã Thạch Đà, huyện Mê Linh, Hà Nội</t>
  </si>
  <si>
    <t>Căn L26M.TMDV15A tại Cụm Nhà Chung Cư Lô đất B3-CT03, Dự án Khu đô thị Gia Lâm, Xã Đa Tốn, TP. Hà Nội Việt Nam</t>
  </si>
  <si>
    <t>Xã Thượng Mỗ</t>
  </si>
  <si>
    <t>150 Tân Thành, Xã Thượng Mỗ, Huyện Đan Phượng TP. Hà Nội Việt Nam</t>
  </si>
  <si>
    <t>Xã Hạ Mỗ</t>
  </si>
  <si>
    <t>Khu Dộc Toản, Xã Hạ Mỗ, Huyện Đan Phượng, TP. Hà Nội Việt Nam</t>
  </si>
  <si>
    <t>Căn TMDV SH01, Tòa HH2 (P2), Số 360 Đường Giải Phóng, Phường Phương Liệt, Quận Thanh Xuân TP. Hà Nội Việt Nam</t>
  </si>
  <si>
    <t xml:space="preserve"> Thôn 8, Xã Liên Hiệp, Huyện Phúc Thọ TP. Hà Nội Việt Nam</t>
  </si>
  <si>
    <t>Thôn 8, Xã Liên Hiệp, Huyện Phúc Thọ TP. Hà Nội Việt Nam</t>
  </si>
  <si>
    <t>Tầng 1, Tòa nhà CT8B, Khu đô thị Đại Thanh, Xã Tả Thanh Oai, TP. Hà Nội Việt Nam</t>
  </si>
  <si>
    <t>Xã Đức Thượng</t>
  </si>
  <si>
    <t>Số 20 Thôn Phú Đa, Xã Đức Thượng, Huyện Hoài Đức TP. Hà Nội Việt Nam</t>
  </si>
  <si>
    <t>Xã Trung Châu</t>
  </si>
  <si>
    <t>Thôn 6, Xã Trung Châu, Huyện Đan Phượng TP. Hà Nội Việt Nam</t>
  </si>
  <si>
    <t>Phường Trương Định</t>
  </si>
  <si>
    <t>Số 71 Ngách 116 Ngõ Trại Cá, Phường Trương Định, Q. Hai Bà Trưng TP. Hà Nội Việt Nam</t>
  </si>
  <si>
    <t>Thị trấn Đại Nghĩa</t>
  </si>
  <si>
    <t>Số 202 Đại Nghĩa, Thị trấn Đại Nghĩa, Huyện Mỹ Đức TP. Hà Nội Việt Nam</t>
  </si>
  <si>
    <t>Số 174 Thôn Thượng, Xã Cự Khê, Huyện Thanh Oai TP. Hà Nội, Việt Nam</t>
  </si>
  <si>
    <t>SL20 – Lô M2, DAXD nhà ở cho CBNV Viện Bỏng Lê Hữu Trác – Học viện Quân Y, X. Tân Triều, H. Thanh Trì TP. Hà Nội, Việt Nam</t>
  </si>
  <si>
    <t>Phường Xuân Phương</t>
  </si>
  <si>
    <t>Tầng 1, Tòa nhà CT2B khu nhà ở cán bộ Quốc Hội, Ô đất CT2 KĐT mới Xuân Phương, p Xuân Phương, Nam Từ Liêm, Hà Nội</t>
  </si>
  <si>
    <t>104-106 Phùng Hưng, Phường Phúc La, Quận Hà Đông TP. Hà Nội Việt Nam</t>
  </si>
  <si>
    <t>Shophouse ED.104, Nhà ở cao tầng kết hợp TMDV Eco Dream, Ô đất TT6, Khu đô thị Tây Nam Kim Giang, Xã Tân Triều, Huyện Thanh Trì TP. Hà Nội Việt Nam</t>
  </si>
  <si>
    <t>Shophouse ED.104, Nhà ở cao tầng kết hợp TMDV Eco Dream, Ô đất TT6, Khu đô thị Tây Nam Kim GiangI Xã Tân Triều, Huyện Thanh Trì TP. Hà Nội Việt Nam</t>
  </si>
  <si>
    <t>Xã Cự Khê</t>
  </si>
  <si>
    <t>Kiot số 22 &amp; 24, Tòa nhà B1.3 – HH03A, KĐT Thanh Hà – Cienco 5, Xã Cự Khê, Huyện Thanh Oai TP. Hà Nội Việt Nam</t>
  </si>
  <si>
    <t>Xã An Thượng</t>
  </si>
  <si>
    <t>1062 An Hạ, xã An Thượng, huyện Hoài Đức, thành phố Hà Nội</t>
  </si>
  <si>
    <t>Xã Tân Tiến</t>
  </si>
  <si>
    <t>Thôn Đông Tiến, Xã Tân Tiến, Huyện Chương Mỹ TP. Hà Nội Việt Nam</t>
  </si>
  <si>
    <t>Số 244 Đội Cấn, Phường Liễu Giai, Quận Ba Đình TP. Hà Nội Việt Nam</t>
  </si>
  <si>
    <t>Xã Thọ Xuân</t>
  </si>
  <si>
    <t>Số nhà 297, Cụm 2, Xã Thọ Xuân, Huyện Đan Phượng, TP. Hà Nội Việt Nam</t>
  </si>
  <si>
    <t>Số 39 Tổ 8 Đa Sỹ, Phường Kiến Hưng, Quận Hà Đông TP. Hà Nội Việt Nam</t>
  </si>
  <si>
    <t>Phường Viên Sơn</t>
  </si>
  <si>
    <t>Số 30 Tiền Huân, Phường Viên Sơn, Thị xã Sơn Tây TP. Hà Nội Việt Nam</t>
  </si>
  <si>
    <t>Ngõ 12, Đội 1, Xã Tả Thanh Oai, Huyện Thanh Trì TP. Hà Nội Việt Nam</t>
  </si>
  <si>
    <t>Số 254 Phố Đại Từ, Phường Đại Kim, Quận Hoàng Mai TP. Hà Nội Việt Nam</t>
  </si>
  <si>
    <t>Thôn Tân Hội, Xã Tân Tiến, Huyện Chương Mỹ TP. Hà Nội Việt Nam</t>
  </si>
  <si>
    <t>Thôn Phương Hạnh, Xã Tân Tiến, Huyện Chương Mỹ TP. Hà Nội Việt Nam</t>
  </si>
  <si>
    <t>Xã Kim Lũ</t>
  </si>
  <si>
    <t>Số nhà 108 Đường 16, Thôn Xuân Dương, Xã Kim Lũ, Huyện Sóc Sơn TP. Hà Nội Việt Nam</t>
  </si>
  <si>
    <t>Huyện Quốc Oai</t>
  </si>
  <si>
    <t>Xã Hòa Thạch</t>
  </si>
  <si>
    <t>Xóm 1, thôn Long Phú, xã Hòa Thạch, huyện Quốc Oai, thành phố Hà Nội</t>
  </si>
  <si>
    <t>Tầng 1, Trung tâm thương mại nhà CT4AB, Dự án Khu nhà ở Xa La, TP. Hà Nội Việt Nam</t>
  </si>
  <si>
    <t>Xã Tiên Dược</t>
  </si>
  <si>
    <t>Số 92 Xóm Đông, Thôn Dược Hạ, Xã Tiên Dược, Huyện Sóc Sơn TP. Hà Nội Việt Nam</t>
  </si>
  <si>
    <t>TM01-29, tầng 1, tòa nhà số W1 và W2 tại lô đất HH, đường Phạm Hùng, quận Nam Từ Liêm, Hà Nội</t>
  </si>
  <si>
    <t>Thôn Bạch Thạch, xã Hòa Thạch, huyện Quốc Oai, TP Hà Nội</t>
  </si>
  <si>
    <t>Căn 01S16, Tầng 1, Tòa R1.05, Khu đô thị Vinhomes Ocean Park Thị trấn Trâu Quỳ, Huyện Gia Lâm TP. Hà Nội Việt Nam</t>
  </si>
  <si>
    <t>Tầng 1, Tòa nhà CC1, Chung cư Hado Parkside, Số 87 Khúc Thừa Dụ, Q. Cầu Giấy TP. Hà Nội Việt Nam</t>
  </si>
  <si>
    <t>Phường Lĩnh Nam</t>
  </si>
  <si>
    <t>Số 129 Nam Dư, Tổ dân phố số 1, phường Lĩnh Nam, quận Hoàng Mai, thành phố Hà Nội</t>
  </si>
  <si>
    <t>Kiot C2.15, Sảnh B, Tòa nhà C2 thuộc Dự án Khu nhà ở xã hội Ecohome 2, Q. Bắc Từ Liêm TP. Hà Nội Việt Nam</t>
  </si>
  <si>
    <t>Huyện Ba Vì</t>
  </si>
  <si>
    <t>Xã Ba Trại</t>
  </si>
  <si>
    <t>Thôn 7, Xã Ba Trại, Huyện Ba Vì TP. Hà Nội Việt Nam</t>
  </si>
  <si>
    <t>Phường Bưởi</t>
  </si>
  <si>
    <t>Số 507 Phố Thụy Khuê, Tổ 25B, Phường Bưởi, Quận Tây Hồ TP. Hà Nội Việt Nam</t>
  </si>
  <si>
    <t>Số 20 Phố Cầu Bây, Phường Phúc Lợi, Quận Long Biên TP. Hà Nội Việt Nam</t>
  </si>
  <si>
    <t>Huyện Phú Xuyên</t>
  </si>
  <si>
    <t>Xã Tri Thủy</t>
  </si>
  <si>
    <t>Thôn Vĩnh Ninh, Xã Tri Thủy, Huyện Phú Xuyên TP. Hà Nội Việt Nam</t>
  </si>
  <si>
    <t>WIN2ARO</t>
  </si>
  <si>
    <t>2ARO - WM+ HNI Dốc Chợ Sấu</t>
  </si>
  <si>
    <t>MIENNAM;WIN</t>
  </si>
  <si>
    <t>Số 24 Đường Tiền Phong, thôn Đồng Phú, xã Dương Liễu, Hoài Đức, TP Hà Nội, Việt Nam</t>
  </si>
  <si>
    <t>Huyện Thường Tín</t>
  </si>
  <si>
    <t>Xã Vân Tảo</t>
  </si>
  <si>
    <t>176 - 178 thôn Vân Hòa, xã Vân Tảo, huyện Thường Tín, thành phố Hà Nội</t>
  </si>
  <si>
    <t>Xã Sơn Đồng</t>
  </si>
  <si>
    <t>Thôn Hàn, xã Sơn Đồng, huyện Hoài Đức, TP Hồ Chí Minh</t>
  </si>
  <si>
    <t>Tòa Z38.1 (I2 Imperia Smart City), Lô đất F4-CH04, Khu đô thị mới Tây Mỗ, Đại Mỗ, Vinhomes TP. Hà Nội Việt Nam</t>
  </si>
  <si>
    <t>Thôn Ngoại, xã Tam Thuấn, huyện Phúc Thọ, thành phố Hà Nội</t>
  </si>
  <si>
    <t>Phường Dịch Vọng Hậu</t>
  </si>
  <si>
    <t>Số 18, Ngõ 66 Dịch Vọng Hậu, Tổ 27, Phường Dịch Vọng Hậu, Quận Cầu Giấy TP. Hà Nội Việt Nam</t>
  </si>
  <si>
    <t>Xã Phụng Thượng</t>
  </si>
  <si>
    <t>Số nhà 98, Thôn 11, Xã Phụng Thượng, Huyện Phúc Thọ, TP. Hà Nội Việt Nam</t>
  </si>
  <si>
    <t>Phường Chương Dương Độ</t>
  </si>
  <si>
    <t>Số 64 Bạch Đằng, Phường Chương Dương, Quận Hoàn Kiếm TP. Hà Nội Việt Nam</t>
  </si>
  <si>
    <t>Thôn Xuân Lai, Xã Xuân Thu, Huyện Sóc Sơn TP. Hà Nội Việt Nam</t>
  </si>
  <si>
    <t>Xã Hương Ngải</t>
  </si>
  <si>
    <t>Số 108-110 Đường Làng Hương, Thôn 2, Xã Hương Ngải, Huyện Thạch Thất TP. Hà Nội Việt Nam</t>
  </si>
  <si>
    <t>Xã Ngọc Tảo</t>
  </si>
  <si>
    <t>Số 128, Thôn 7, Xã Ngọc Tảo, Huyện Phúc Thọ TP. Hà Nội Việt Nam</t>
  </si>
  <si>
    <t>Thôn 3, Xã Thạch Đà, Huyện Mê Linh TP. Hà Nội Việt Nam</t>
  </si>
  <si>
    <t>80 Đường Đa Lộc, Xã Kim Chung, Huyện Đông Anh TP. Hà Nội Việt Nam</t>
  </si>
  <si>
    <t>Xã Yên Bình</t>
  </si>
  <si>
    <t>Thôn 2, Xã Yên Bình, Huyện Thạch Thất TP. Hà Nội Việt Nam</t>
  </si>
  <si>
    <t>Xã Thanh Mai</t>
  </si>
  <si>
    <t>Số 100, Thôn My Hạ, Xã Thanh Mai, Huyện Thanh Oai TP. Hà Nội Việt Nam</t>
  </si>
  <si>
    <t>16 - TT11 Khu đô thị Văn Phú, Phường Phú La, Quận Hà Đ TP. Hà Nội Việt Nam</t>
  </si>
  <si>
    <t>Xã Minh Tân</t>
  </si>
  <si>
    <t>Thôn Mai Trang, xã Minh Tân, huyện Phú Xuyên. TP Hà Nội</t>
  </si>
  <si>
    <t>Số 25, Thôn Cốc Thượng, Xã Hoàng Diệu, Huyện Chương Mỹ TP. Hà Nội Việt Nam</t>
  </si>
  <si>
    <t>Xã Minh Cường</t>
  </si>
  <si>
    <t>Số 176 Phố Nghệ, Thôn Khôn Thôn, Xã Minh Cường, TP. Hà Nội Việt Nam</t>
  </si>
  <si>
    <t>Xã Cam Thượng</t>
  </si>
  <si>
    <t>Số 81, Thôn Cốc Thôn, Xã Cam Thượng, Huyện Ba Vì TP. Hà Nội Việt Nam</t>
  </si>
  <si>
    <t>Xã Phú Nghĩa</t>
  </si>
  <si>
    <t>Thôn Phú Hữu 2, Xã Phú Nghĩa, Huyện Chương Mỹ TP. Hà Nội Việt Nam</t>
  </si>
  <si>
    <t>Nhà dịch vụ SH0112, Tầng 1, Park 11, KĐT Vinhomes Times TP. Hà Nội Việt Nam</t>
  </si>
  <si>
    <t>Chợ Cầu, thôn Trung Tiến, xấ Thụy Hương, huyện Chương Mỹ, thành phố Hà Nội</t>
  </si>
  <si>
    <t>Tổ Dân Phố 3 Mễ Trì Hạ, Phường Từ Liêm, Thành phố Hà Nội, Việt Nam</t>
  </si>
  <si>
    <t>Xã Đồng Tâm</t>
  </si>
  <si>
    <t>Xóm 5, Thôn Hoành, Xã Đồng Tâm, Huyện Mỹ Đức TP. Hà Nội Việt Nam</t>
  </si>
  <si>
    <t>Chợ Bái, Thôn Bái Đô, Xã Tri Thủy, Huyện Phú Xuyên TP. Hà Nội Việt Nam</t>
  </si>
  <si>
    <t>Xã Cẩm Lĩnh</t>
  </si>
  <si>
    <t>Đường Cẩm Lĩnh, Thôn Đông Phượng, Xã Cẩm Lĩnh, Huyện Ba Vì TP. Hà Nội Việt Nam</t>
  </si>
  <si>
    <t>Xã Đồng Tháp</t>
  </si>
  <si>
    <t>Số 72 Đường 2 Bãi Thụy, Xã Đồng Tháp, Huyện Đan Phượng TP. Hà Nội Việt Nam</t>
  </si>
  <si>
    <t>Số 7 Phố Cầu Am, Tổ dân phố Chiến Thắng, Phường Vạn Phúc, Quận Hà</t>
  </si>
  <si>
    <t>Thôn Bái Ngoại, Xã Liệp Nghĩa, Huyện Quốc Oai TP. Hà Nội Việt Nam</t>
  </si>
  <si>
    <t>Xã Hiền Giang</t>
  </si>
  <si>
    <t>Số 35, Thôn Nhân Hiền, Xã Hiền Giang, Huyện Thường Tín TP. Hà Nội Việt Nam</t>
  </si>
  <si>
    <t>Xã Thái Hòa</t>
  </si>
  <si>
    <t>Thôn Trung Hà, Xã Thái Hòa, Huyện Ba Vì TP. Hà Nội Việt Nam</t>
  </si>
  <si>
    <t>Xóm Chùa, Thôn Hạ Hòa, Xã Hưng Đạo, Huyện Quốc Oai, Thành phố Hà Nội, Việt Nam</t>
  </si>
  <si>
    <t>Xã Song Phượng</t>
  </si>
  <si>
    <t>Số 60 Thu Thuận, Thôn Thu Quế, Xã Song Phượng, H. Đan Phượng TP. Hà Nội Việt Nam</t>
  </si>
  <si>
    <t>Thôn Vân Côn, xã Vân Côn, huyện Hoài Đức, thành phố Hà Nội</t>
  </si>
  <si>
    <t>Đồi Miễu, xã Nam Phương Tiến, huyện Chương Mỹ, thành phố Hà Nội</t>
  </si>
  <si>
    <t>Số nhà 74A, Phố Quang Trung, Phường Quang Trung, Thị xã Sơn Tây TP. Hà Nội Việt Nam</t>
  </si>
  <si>
    <t>Thôn Phú Xuyên 1, Xã Phú Châu, Huyện Ba Vì, TP. Hà Nội Việt Nam</t>
  </si>
  <si>
    <t>Số 19 Đội 6, Thôn Trát Cầu, xã Tiền Phong, huyện Thường Tín, TP. Hà Nội Việt Nam</t>
  </si>
  <si>
    <t>Thôn Đại Đồng Độ Lân, Xã Tuyết Nghĩa, Huyện Quốc Oai, TP. Hà Nội, Việt Nam</t>
  </si>
  <si>
    <t>Thôn Ngự Tiền, xã Thanh Lâm, huyện Mê Linh, TP. Hà Nội Việt Nam</t>
  </si>
  <si>
    <t>1S18-1S25, Tòa SA5, Ô đất số F3-CH02-2 Vinhomes Smart City, Phường Tây Mỗ, Quận Nam Từ Liêm TP. Hà Nội Việt Nam</t>
  </si>
  <si>
    <t>Thôn Ngô Đạo, xã Tân Hưng, huyện Sóc Sơn, TP. Hà Nội Việt Nam</t>
  </si>
  <si>
    <t>Xã Tiến Thịnh</t>
  </si>
  <si>
    <t>Thôn Thọ Lão, xá Tiến Thịnh, huyện Mê Linh, TP Hà Nội</t>
  </si>
  <si>
    <t>Xã Tân Hưng</t>
  </si>
  <si>
    <t>45 Hiệu Chân, Xã Tân Hưng, Huyện Sóc Sơn TP. Hà Nội Việt Nam</t>
  </si>
  <si>
    <t>Xã Tráng Việt</t>
  </si>
  <si>
    <t>Thôn Tráng Việt, Xã Tráng Việt, Huyện Mê Linh TP. Hà Nội Việt Nam</t>
  </si>
  <si>
    <t>Căn U39.2.TMDV10, Khu Chung cư cao tầng F5 – CH02 thuộc Dự án đô thị mới Tây Mỗ- Đại Mỗ-Vinhomes Park, P. Tây Mỗ, Q. Nam Từ Liêm TP. Hà Nội Việt Nam</t>
  </si>
  <si>
    <t>Số 381 – 383 đường Kiêu Kỵ, Xã Kiêu Kỵ, Huyện Gia Lâm TP. Hà Nội Việt Nam</t>
  </si>
  <si>
    <t>Gian hàng thương mại tầng 1 K2-GTM03, Nhà CC HH5, Dự án Khai Sơn City, Q. Long Biên TP. Hà Nội Việt Nam</t>
  </si>
  <si>
    <t>Số 75-77, Đội 5, Thôn Đoài, Xã Xuy Xá, Huyện Mỹ Đức, TP. Hà Nội, Việt Nam</t>
  </si>
  <si>
    <t>Thôn Thượng, Xã Phùng Xá, Huyện Mỹ Đức TP. Hà Nội Việt Nam</t>
  </si>
  <si>
    <t>Thôn Đồi Dùng, Xã An Phú, Huyện Mỹ Đức, TP. Hà Nội, Việt Nam</t>
  </si>
  <si>
    <t>WIN2AXP</t>
  </si>
  <si>
    <t>2AXP - WM+ HNI Lập Trí, Minh Trí</t>
  </si>
  <si>
    <t>Số nhà 162, Thôn Lập Trí, Xã Minh Trí, Huyện Sóc Sơn TP. Hà Nội Việt Nam</t>
  </si>
  <si>
    <t>Thôn Hoàng Kim, Xã Hoàng Kim, Huyện Mê Linh TP. Hà Nội Việt Nam</t>
  </si>
  <si>
    <t>Thôn Bồng Mạc, Xã Liên Mạc, Huyện Mê Linh TP. Hà Nội Việt Nam</t>
  </si>
  <si>
    <t>Khu 2, Thôn Văn Lôi, Xã Tam Đồng, Huyện Mê Linh TP. Hà Nội Việt Nam</t>
  </si>
  <si>
    <t>Số 40 Hào Nam, Phường Ô Chợ Dừa, Quận Đống Đa TP. Hà Nội Việt Nam</t>
  </si>
  <si>
    <t>WIN2AYJ</t>
  </si>
  <si>
    <t>2AYJ - WM+ HNI 39 Đại Đồng</t>
  </si>
  <si>
    <t>Số 39 Đại Đồng, Phường Vĩnh Hưng, Thành phố Hà Nội Việt Nam</t>
  </si>
  <si>
    <t>Căn 1S28 &amp; 1S14, Tòa nhà số P3 (U32), H. Gia Lâm TP. Hà Nội Việt Nam</t>
  </si>
  <si>
    <t>Số 30, Thôn Thượng Hồng, Xã Văn Bình, Huyện Thường Tín TP. Hà Nội Việt Nam</t>
  </si>
  <si>
    <t>SH - 09B, Tầng 1, Số 93 Đức Giang, Phường Đức Giang, Quận Long Biên, Thành phố Hà Nội TP. Hà Nội Việt Nam</t>
  </si>
  <si>
    <t>WIN2AZG</t>
  </si>
  <si>
    <t>2AZG - WM+ HNI Phú Ninh, Minh Phú</t>
  </si>
  <si>
    <t>Thôn Phú Ninh, Xã Minh Phú, Huyện Sóc Sơn H. Sóc Sơn TP. Hà Nội Việt Nam</t>
  </si>
  <si>
    <t>Số 155 Phố Vương Thừa Vũ, Phường Khương Trung, Q. Thanh Xuân TP. Hà Nội Việt Nam</t>
  </si>
  <si>
    <t>Thôn Đông Cao, Xã Tráng Việt, Huyện Mê Linh TP. Hà Nội Việt Nam</t>
  </si>
  <si>
    <t>Xã Mai Đình</t>
  </si>
  <si>
    <t>Số 22 Phố Chợ Đông Bài, Thôn Đông Bài, Xã Mai Đình, Huyện Sóc Sơn TP. Hà Nội Việt Nam</t>
  </si>
  <si>
    <t>Thôn Văn Mỹ, Xã Hoàng Văn Thụ, Huyện Chương Mỹ TP. Hà Nội Việt Nam</t>
  </si>
  <si>
    <t>WIN2B04</t>
  </si>
  <si>
    <t>2B04 - WM+ HNI 139 Lại Thượng</t>
  </si>
  <si>
    <t>Số 139 Lại Thượng, Xã Lại Thượng, Huyện Thạch Thất TP. Hà Nội Việt Nam</t>
  </si>
  <si>
    <t>Thôn Yên Thị, Xã Tiến Thịnh, Huyện Mê Linh TP. Hà Nội Việt Nam</t>
  </si>
  <si>
    <t>Số 100-102, Thôn Lực Canh, Xã Xuân Canh, Huyện Đông Anh TP. Hà Nội Việt Nam</t>
  </si>
  <si>
    <t>Thửa đất số 130(2), Tờ bản đồ số 23, Thôn Mạnh Tân H. Đông Anh TP. Hà Nội Việt Nam</t>
  </si>
  <si>
    <t>Số 36A Ngõ 670, Đường Hà Huy Tập, Thị trấn Yên Viên, H. Gia Lâm TP. Hà Nội Việt Nam</t>
  </si>
  <si>
    <t>Thôn Đoài, Xã Phú Minh, Huyện Sóc Sơn TP. Hà Nội Việt Nam</t>
  </si>
  <si>
    <t>Số 200-202, Phố Định Công Thượng, Phường Định Công, Q. Hoàng Mai TP. Hà Nội Việt Nam</t>
  </si>
  <si>
    <t>WIN2B23</t>
  </si>
  <si>
    <t>2B23 - WM+ HNI 50 Vĩnh Lộc</t>
  </si>
  <si>
    <t>Số 50 Đường Vĩnh Lộc, Xã Tây Phương, Thành phố Hà Nội Việt Nam</t>
  </si>
  <si>
    <t>Gian hàng TM số 1S06 Tòa U39.1 (GS1), Lô đất F3-CH01, Q. Nam Từ Liêm TP. Hà Nội Việt Nam</t>
  </si>
  <si>
    <t>Thôn Bảo Tháp, Xã Kim Hoa, Huyện Mê Linh, TP. Hà Nội, Việt Nam</t>
  </si>
  <si>
    <t>Số 51, Đường Quang Trung, Thôn Kim Lũ, Xã Long Thượng, TP. Hà Nội Việt Nam</t>
  </si>
  <si>
    <t>WIN2B43</t>
  </si>
  <si>
    <t>2B43- WM+ HNI Sơn Đoài, Tân Minh</t>
  </si>
  <si>
    <t>Thôn Sơn Đoài, Xã Tân Minh, Huyện Sóc Sơn, TP. Hà Nội Việt Nam</t>
  </si>
  <si>
    <t>Số 9 Trần Kim Xuyến, Phường Yên Hòa, Quận Cầu Giấy TP. Hà Nội Việt Nam</t>
  </si>
  <si>
    <t>Xóm 5, Thôn Liệp Mai, Xã Ngọc Liệp, Huyện Quốc Oai TP. Hà Nội Việt Nam</t>
  </si>
  <si>
    <t>WIN2B55</t>
  </si>
  <si>
    <t>2B55 - WM+ HNI M6 Mipec City View</t>
  </si>
  <si>
    <t>Sàn dịch vụ M6-DVTM-06, Tòa nhà CT3B (M6), Khu nhà ở phường Kiến Hưng TP. Hà Nội Việt Nam</t>
  </si>
  <si>
    <t>WIN2B57</t>
  </si>
  <si>
    <t>2B57- WM+ HNI 80 Sông Ái</t>
  </si>
  <si>
    <t>Số 80 Đường Sông Ái, Thôn Phượng Mỹ, Xã Mỹ Hưng, H. Thanh Oai, TP. Hà Nội, Việt Nam</t>
  </si>
  <si>
    <t>WIN2B65</t>
  </si>
  <si>
    <t>2B65 - WM+ HNI Đông Hạ, Phú Cát</t>
  </si>
  <si>
    <t>Đội 3, Thôn Đông Hạ, Xã Phú Cát, Thành phố Hà Nội Việt Nam</t>
  </si>
  <si>
    <t>WIN2B67</t>
  </si>
  <si>
    <t>2B67- WM+ HNI Xóm 2, Chương Dương</t>
  </si>
  <si>
    <t>Xóm 2, Xã Chương Dương, Thành phố Hà Nội Việt Nam</t>
  </si>
  <si>
    <t>WIN2B76</t>
  </si>
  <si>
    <t>2B76- WM+ HNI Hiệp Thuận 2, Hát Môn</t>
  </si>
  <si>
    <t>Xã Hát Môn</t>
  </si>
  <si>
    <t>Số 34, Thôn Hiệp Thuận 2, Xã Hát Môn, Thành phố Hà Nội Việt Nam</t>
  </si>
  <si>
    <t>WIN2B79</t>
  </si>
  <si>
    <t>2B79 - WM+ HNI Thôn 2, Thạch Hòa</t>
  </si>
  <si>
    <t>Số 50, Cụm 2, Thôn 2, Xã Thạch Hòa, Huyện Thạch Thất TP. Hà Nội Việt Nam</t>
  </si>
  <si>
    <t>Số 39 Bất Bạt, Thôn Đan Thê, Xã Sơn Đà, Huyện Ba Vì, TP. Hà Nội, Việt Nam</t>
  </si>
  <si>
    <t>Số 08, Thôn Bặn, Xã Vân Hòa, Huyện Ba Vì TP. Hà Nội Việt Nam</t>
  </si>
  <si>
    <t>WIN2B95</t>
  </si>
  <si>
    <t>2B95- WM+ HNI Nam Hòa 2, Đặng Giang</t>
  </si>
  <si>
    <t>Khu vực Nam Hòa 2, Thôn Đặng Giang, Xã Hòa Xá Thành phố Hà Nội Việt Nam</t>
  </si>
  <si>
    <t>WIN2B96</t>
  </si>
  <si>
    <t>2B96 - WM+ HNI 8 Đường Đông</t>
  </si>
  <si>
    <t>Số 8 Đường Đông, Thôn Trung Oai, Xã Phúc Thịnh, Thành phố Hà Nội Việt Nam</t>
  </si>
  <si>
    <t>WIN2B98</t>
  </si>
  <si>
    <t>2B98 - WM+ HNI TDP Chùa Vàng</t>
  </si>
  <si>
    <t>TDP Chùa Vàng, Phường Chương Mỹ, Thành phố Hà Nội Việt Nam</t>
  </si>
  <si>
    <t>Tầng 1, Căn TM 104, Tháp B2, Tòa nhà HH, Dự án ĐTXD Tổ hợp TM, DV và căn hộ cao cấp Hải Phát Plaza, Phường Hà Đông, Thành phố Hà Nội Việt Nam</t>
  </si>
  <si>
    <t>WIN2BA7</t>
  </si>
  <si>
    <t>2BA7 - WM+ HNI Thôn 5, Yên Xuân</t>
  </si>
  <si>
    <t>Thôn 5, Xã Yên Xuân, Thành phố Hà Nội, Việt Nam</t>
  </si>
  <si>
    <t>Xã Quảng Oai</t>
  </si>
  <si>
    <t>Thôn Cầu Bã, Xã Quảng Oai, Thành phố Hà Nội, Việt Nam</t>
  </si>
  <si>
    <t>WIN2BB4</t>
  </si>
  <si>
    <t>2BB4 - WM+ HNI 18-19 Lô B Đại Kim</t>
  </si>
  <si>
    <t>Phường Định Công</t>
  </si>
  <si>
    <t>Ô số 18 và 19 Lô B, Khu đô thị mới Đại Kim - Định Công, Phường Định Công, Thành phố Hà Nội Việt Nam</t>
  </si>
  <si>
    <t>Tầng 1, Tòa HH4C, Khu đô thị Linh Đàm, Phường Hoàng Liệt, Thành phố Hà Nội Việt Nam</t>
  </si>
  <si>
    <t>WIN2BC8</t>
  </si>
  <si>
    <t>2BC8-  WM+ HNI 19 Cây Xanh</t>
  </si>
  <si>
    <t>Số nhà 19 Đường Cây Xanh, Thôn Dược Hạ, Xã Sóc Sơn Thành phố Hà Nội Việt Nam</t>
  </si>
  <si>
    <t>WIN2BJ1</t>
  </si>
  <si>
    <t>2BJ1 - WM+ HNI 53 Hàng Lược</t>
  </si>
  <si>
    <t>Phường Hoàn Kiếm</t>
  </si>
  <si>
    <t>53 Hàng Lược, Phường Hoàn Kiếm, TP. Hà Nội Việt Nam</t>
  </si>
  <si>
    <t>WIN3011</t>
  </si>
  <si>
    <t>"Lô đất C-4, khu nhà vườn 7500m2 thuộc dự án xây dựng khu nhà ở di dân GPMB và đấu giá QSDĐ, ngõ 63 Lê Đức Thọ 
phường Mỹ Đình 2, quận Nam Từ Liêm, TP Hà Nội"</t>
  </si>
  <si>
    <t>Số 62 Nguyễn Đức Cảnh, phường Tương Mai, Hoàng Mai, Hà Nội</t>
  </si>
  <si>
    <t>Số 464 đường Hoàng Công Chất, phường Phú Diễn, quận Bắc Từ Liêm, TP Hà Nội.</t>
  </si>
  <si>
    <t>Nhà dịch vụ số P06S11 tòa P06 dự án Khu chức năng đô thị Dệt 8-3 và Hanosimex, số 25 ngõ 13,
 đường Lĩnh Nam, phường Mai Động, quận Hoàng Mai, HN</t>
  </si>
  <si>
    <t>Tầng 1, tòa nhà N3, đường Nguyễn Công Trứ, phường Phố Huế, quận Hai Bà Trưng, Hà Nội</t>
  </si>
  <si>
    <t>"Dịch vụ tầng 01, Tòa nhà Chung cư N07 B2, đường Thành Thái, 
Khu Đô thị mới Dịch Vọng, phường Dịch Vọng, quận Cầu Giấy, Hà Nội"</t>
  </si>
  <si>
    <t>win3026</t>
  </si>
  <si>
    <t>Số 583 Km 9 Đường Nguyễn Trãi, Phường Văn Quán, Quận Hà Đông, Thành phố Hà Nội</t>
  </si>
  <si>
    <t>Số 27 ngách 1 ngõ 254 đường Bưởi, Cống Vị, Ba Đình, Hà Nội</t>
  </si>
  <si>
    <t>"Tầng 1, Tổ hợp chung cư cao tầng NO3-T2, khu Đoàn Ngoại Giao, 
đường Nguyễn Văn Huyên kéo dài, phường Xuân Tảo, quận Bắc Từ Liêm, TP Hà Nội."</t>
  </si>
  <si>
    <t>Tầng 1, chung cư Đại Kim, đường Vũ Tông Phan, phường Đại Kim, quận Hoàng Mai, Hà Nội</t>
  </si>
  <si>
    <t>Số 131 Ba La, phường Phú Lương, Hà Đông, Hà Nội</t>
  </si>
  <si>
    <t>WIN3055</t>
  </si>
  <si>
    <t>Số 86 Nguyễn Đổng Chi, Tổ 2, Phường Cầu Diễn, Quận Nam Từ Liêm, Thành phố Hà Nội</t>
  </si>
  <si>
    <t>Nhà dịch vụ số P05S05 tầng 1, park hill, đường Lĩnh Nam, phường Mai Động, quận Hoàng Mai, HN</t>
  </si>
  <si>
    <t>Tầng 1, tòa nhà 18T2, Khu chung cư cao tầng, dịch vụ thương mại HH6, 
khu Đô thị Nam An Khánh, xã An Khánh, huyện Hoài Đức, HN</t>
  </si>
  <si>
    <t>Số 38 Ô Cách, phường Đức Giang, Long Biên, Hà Nội.</t>
  </si>
  <si>
    <t>Số 21-23 Mễ Trì Thượng, Phường Mễ Trì, quận Nam Từ Liêm, Hà Nội.</t>
  </si>
  <si>
    <t>Tổ 37 Đào Cam Mộc, xã Việt Hùng, huyện Đông Anh, Tp. Hà Nội.</t>
  </si>
  <si>
    <t>Số 44 tổ 12 phố Lâm Tiên, thị trấn Đông Anh, huyện Đông Anh, Hà Nội</t>
  </si>
  <si>
    <t>Số 16 ngõ 67 Tô Ngọc Vân, Quảng An, Tây Hồ, Hà Nội</t>
  </si>
  <si>
    <t>win3094</t>
  </si>
  <si>
    <t>Thôn Ngọc Chi, xã Vĩnh Ngọc, huyện Đông Anh, HN</t>
  </si>
  <si>
    <t>win3095</t>
  </si>
  <si>
    <t>Số 53 Cao Lỗ, thôn Phan Xá, xã Uy Nỗ, huyện Đông Anh, Hà Nội</t>
  </si>
  <si>
    <t>win3102</t>
  </si>
  <si>
    <t>TT1-08, lô TT1, Khu TĐC xã Ngũ Hiệp, huyện Thanh Trì, Hà Nội</t>
  </si>
  <si>
    <t>Tầng 1, tòa N04-T1, lô N04B, Khu Đoàn Ngoại Giao tại Hà Nội, 
đường Nguyễn Văn Huyên kéo dài, phường Xuân Đỉnh, quận Bắc Từ Liêm, HN</t>
  </si>
  <si>
    <t>tầng 1, tòa nhà T06, Tổ hợp TTTM, giáo dục và căn hộ Times City, 458 Minh Khai, Phường Vĩnh Tuy, Quận Hai Bà Trưng, HN</t>
  </si>
  <si>
    <t>Số 15 ngõ 35 Tu Hoàng, phường Phương Canh, quận Nam Từ Liêm, Hà Nội</t>
  </si>
  <si>
    <t>WIN3108</t>
  </si>
  <si>
    <t>357 Xuân Đỉnh, phường Xuân Đỉnh, quận Bắc Từ Liêm, Hà Nội</t>
  </si>
  <si>
    <t>Tầng 1 ,Tòa FLC Star Tower, 418 Quang Trung, phường La Khê, quận Hà Đông, Hà Nội</t>
  </si>
  <si>
    <t>Tầng trệt, Tòa P12, Park Hill, khu chức năng đô thị tại khu đất 8/3 và Hanosimex, số 25, ngõ 13,
 đường Lĩnh Nam, phường Mai Động, quận Hoàng Mai, HN</t>
  </si>
  <si>
    <t>Số 19, Tổ 22, thị trấn Đông Anh, Huyện Đông Anh, HN</t>
  </si>
  <si>
    <t>Tổ dân phố 25, thị trấn Đông Anh , Huyện Đông Anh, HN</t>
  </si>
  <si>
    <t>win3133</t>
  </si>
  <si>
    <t>số 9, địa chỉ xóm 1, thôn An Trai, xã Vân Canh, Huyện Hoài Đức, HN</t>
  </si>
  <si>
    <t>Tâng 1, tòa nhà B6  234 Phạm Văn Đồng, Phường Cổ Nhuế 1, Quận Bắc Từ Liêm, HN</t>
  </si>
  <si>
    <t>Số 11C Ngõ 124 Âu Cơ, Phường Tứ Liên, Quận Tây Hồ, HN</t>
  </si>
  <si>
    <t>Số 98 Xuân Diệu, Tổ 30, Cụm 4, Phường Tứ Liên, Quận Tây Hồ, HN</t>
  </si>
  <si>
    <t>20-22 đường Bia Bà, phường La Khê, quận Hà Đông, Hà Nội</t>
  </si>
  <si>
    <t>WIN3143</t>
  </si>
  <si>
    <t>tầng 1 Nhà dịch vụ số P09S008, tòa P09 (Eco-34CT1A), Park Hill, số 25 ngõ 13, đường Lĩnh Nam, phường Mai Động, quận Hoàng Mai, HN</t>
  </si>
  <si>
    <t>313 Trần Cung, phường Cổ Nhuế, quận Bắc Từ Liêm, Hà Nội</t>
  </si>
  <si>
    <t>112 Mai Động, phường Mai Động, quận Hoàng Mai, Hà Nội</t>
  </si>
  <si>
    <t>"Kiot số 11,12 và số 13, tầng 1, tòa nhà chung cư 17T1-CT2, khu nhà ở Trung Văn, đường Cương Kiên ,
 phường Trung Văn, quận Nam Từ Liêm, Hà Nội</t>
  </si>
  <si>
    <t>win3160</t>
  </si>
  <si>
    <t>TẦNG 1 THÁP B KHU LAKE VIEW ECOPARK XUÂN QUAN VĂN GIANG HƯNG YÊN</t>
  </si>
  <si>
    <t>win3161</t>
  </si>
  <si>
    <t>TẦNG 1 KHU D KHU LAKE VIEW  ECOPARK XUÂN QUAN VĂN GIANG HUNGE YÊN</t>
  </si>
  <si>
    <t>tầng 01, Khối B, Tòa nhà NO-CT1, Hải Đăng City , Phường Mỹ Đình 2, Quận Nam Từ Liêm, TP Hà Nội</t>
  </si>
  <si>
    <t>Số 153 Hữu Hưng, Phường Tây Mỗ, Quận Nam Từ Liêm, HN</t>
  </si>
  <si>
    <t>96 phố Định Công, P. Phương Liệt, Quận Thanh Xuân, HN</t>
  </si>
  <si>
    <t>WIN3177</t>
  </si>
  <si>
    <t>Tầng 1, Tòa nhà NO12-2, khu đô thị mới Sài Đồng
, phố Sài Đồng, phường Sài Đồng, quận Long Biên, HN</t>
  </si>
  <si>
    <t>Thôn 2, Xã Ninh Hiệp, Huyện Gia Lâm, HN</t>
  </si>
  <si>
    <t>Tầng 1, Tòa nhà CT4-VIMECO, Lô H1, đường Nguyễn Chánh, phường Trung Hòa, quận Cầu Giấy, Hà Nội</t>
  </si>
  <si>
    <t>Tầng 1 tòa nhà CT1 - Khu nhà ở cao cấp Skylight, 125D phố Minh Khai, phường Minh Khai, quận Hai Bà Trưng, HN</t>
  </si>
  <si>
    <t>"Tầng 1 thuộc Tòa nhà N09-B2 Khu Đô thị mới Dịch Vọng , đường Thành Thái, 
phường Dịch Vọng, Quận Cầu Giấy, Hà Nội"</t>
  </si>
  <si>
    <t>Ô số 21 Lô A Biệt Thự BT7, Khu đô thị mới Việt Hưng,
 Phường Giang Biên, Quận Long Biên, HN</t>
  </si>
  <si>
    <t>443 ,Đội cấn, quận Ba Đình, HN</t>
  </si>
  <si>
    <t>WIN3187</t>
  </si>
  <si>
    <t>"Lô C3, Tầng 01, Tòa C, Khối nhà B, Dự án Tổ hợp văn phòng, nhà ở cao cấp kết hợp dịch vụ thương mại HBI, 
số 203 Nguyễn Huy Tưởng, phường Thanh Xuân Trung, quận Thanh Xuân, thành phố Hà Nội</t>
  </si>
  <si>
    <t>Số 144 đường Hoa Bằng, phường Yên Hòa, quận Cầu Giấy, HN</t>
  </si>
  <si>
    <t>kiot số 106, 107 tại tầng 01 lô B (lô 2) Tòa nhà Metropolitan CT36,
 ngõ 177 đường Định Công, tổ 24 phường Định Công, quận Hoàng Mai, HN</t>
  </si>
  <si>
    <t>Số 1B đường Nguyễn Duy Trinh, phường Hoàng Liệt, quận Hoàng Mai, Hà Nội</t>
  </si>
  <si>
    <t>Số 2 ngách 8/11 đường Lê Quang Đạo, phường Phú Đô, quận Nam Từ Liêm, HN</t>
  </si>
  <si>
    <t>BT1.D8, Khu đô thị mới Trung Văn, đường Trung Văn, Phường Trung Văn, Quận Nam Từ Liêm, TP Hà Nội.</t>
  </si>
  <si>
    <t>BT8-1, Khu đô thị mới Văn Khê, đường Tố Hữu, phường La Khê, quận Hà Đông, HN</t>
  </si>
  <si>
    <t>Số 28 Trần Tử Bình, phường Nghĩa Tân, quận Cầu Giấy, thành phố Hà Nội</t>
  </si>
  <si>
    <t>win3222</t>
  </si>
  <si>
    <t>Ki ốt số 08, tầng 1, tòa nhà chung cư CT4,</t>
  </si>
  <si>
    <t>75 Tam Trinh, phường Mai Động, quận Hoàng Mai, Hà Nội
 (Đ/c cũ: Tầng 1, tháp B, tòa nhà Helios tower số 75 Tam Trinh, phường Mai Động, quận Hoàng Mai, HN</t>
  </si>
  <si>
    <t>Số 15 Trần Khánh Dư, tổ 53, phường Bạch Đằng, quận Hai Bà Trưng, HN</t>
  </si>
  <si>
    <t>Số 44-46 Kiều Mai, phường Phúc Diễn, quận Bắc Từ Liêm, HN</t>
  </si>
  <si>
    <t>tầng 1 thuộc Toà K, Chung cư CT7, Tổ hợp Chung cư cao tầng NCG Residential, Quận Hà Đông, HN</t>
  </si>
  <si>
    <t>Tổ 6, Phường Phúc Lợi, Quận Long Biên, HN</t>
  </si>
  <si>
    <t>win3232</t>
  </si>
  <si>
    <t>Số 105 Ngô Xuân Quảng, Thị trấn Trâu Quỳ, Huyện Gia Lâm, HN</t>
  </si>
  <si>
    <t>Số 23 ngõ 136 đường Cầu Diễn, Tổ Dân Phố Ngọa Long 1, phường Minh Khai, quận Bắc Từ Liêm, Hà Nội</t>
  </si>
  <si>
    <t>tầng 1 Khu nhà ở cao cấp BMM, phường Phúc La, quận Hà Đông, Thành phố Hà Nội</t>
  </si>
  <si>
    <t>Tòa nhà T1  khu đô thị mới Nam An Khánh, Hoài Đức, Hà Nội</t>
  </si>
  <si>
    <t>Số 191 Xuân Đỉnh, phường Xuân Đỉnh, Quận Bắc Từ Liêm, thành phố Hà Nội</t>
  </si>
  <si>
    <t>Số 140-142 Nguyễn Sơn, phường Bồ Đề, Quận Long Biên, HN</t>
  </si>
  <si>
    <t>win3247</t>
  </si>
  <si>
    <t>Villa 2-24, Khu nhà ở và trung tâm thương mại, phường Hà Cầu, quận Hà Đông, HN</t>
  </si>
  <si>
    <t>Lô số 7-628, đường Hoàng Hoa Thám, phường Bưởi, quận Tây Hồ, HN</t>
  </si>
  <si>
    <t>win3260</t>
  </si>
  <si>
    <t>Số 135 Phố Cửu Việt 2, Thị Trấn Trâu Quỳ, Huyện Gia Lâm, HN</t>
  </si>
  <si>
    <t>Thôn Đào Xuyên, xã Đa Tốn, Huyện Gia Lâm, HN</t>
  </si>
  <si>
    <t>Số 15 ngõ 259 Yên Hòa, phường Yên Hòa, quận Cầu Giấy, HN</t>
  </si>
  <si>
    <t>Tầng 1, tòa nhà N01-T4, phường Xuân Tảo, quận Bắc Từ Liêm, thành phố Hà Nội</t>
  </si>
  <si>
    <t>Lô 01, tầng 1 Nhà chung cư cao tầng CT2-E tại ô đất CT2, Phường Mễ Trì, Quận Nam Từ Liêm, HN</t>
  </si>
  <si>
    <t>Số 254 đưởng Cổ Bi, xã Cổ Bi, huyện Gia Lâm, Hà Nội</t>
  </si>
  <si>
    <t>Số 250 đường Lạc Long Quân, phường Bưởi, quận Tây Hồ, Hà Nội</t>
  </si>
  <si>
    <t>Xóm ngoài, Xã Uy Nỗ, Huyện Đông Anh, Hà Nội</t>
  </si>
  <si>
    <t>WIN3278</t>
  </si>
  <si>
    <t>Số 290-292 đường Nguyễn Trãi, phường Trung Văn, Quận Nam Từ Liêm, Hà Nội</t>
  </si>
  <si>
    <t>Số 207 đường Lương Thế Vinh, phường Trung Văn, quận Nam Từ Liêm, Hà Nội</t>
  </si>
  <si>
    <t>TDP số 5 Mễ Trì Hạ, phường Mễ Trì, quận Nam Từ Liêm, Hà Nội.</t>
  </si>
  <si>
    <t>TT3 40-41, Xã Ngũ Hiệp, Tứ Hiệp, Thanh Trì, TP. Hà Nội</t>
  </si>
  <si>
    <t>Số 371 Cao Lỗ, xã Uy Nỗ, huyện Đông Anh, HN</t>
  </si>
  <si>
    <t>Số 2-NV1, xã Tân Triều, huyện Thanh Trì, Hà Nội</t>
  </si>
  <si>
    <t>Tổ dân phố số 4, phường Phú Đô, quận Nam Từ Liêm, Hà Nội</t>
  </si>
  <si>
    <t>BT1- Lô 8, Khu đô thị Mễ Trì Hạ, đường Mễ Trì Hạ, Phường Mễ Trì, quận Nam Từ Liêm</t>
  </si>
  <si>
    <t>Số 217A Quan Hoa, phường Quan Hoa, Quận Cầu Giấy, Hà Nội</t>
  </si>
  <si>
    <t>win3311</t>
  </si>
  <si>
    <t>E13, đường Yên Xá, Khu đấu giá quyền sử dụng đất, xã Tân Triều, Thanh Trì, Hà Nội</t>
  </si>
  <si>
    <t>Số 100, đường K2, phường Cầu Diễn, quận Nam Từ Liêm, Hà Nội</t>
  </si>
  <si>
    <t>Tầng 1, tòa 17T4, Tòa nhà Hapulico Complex, Số 01 phố Nguyễn Huy Tưởng, 
phường Thanh Xuân Trung, quận Thanh Xuân, thành phố Hà Nội</t>
  </si>
  <si>
    <t>Số 105-107 Tân Xuân, phường Xuân Đỉnh, quận Bắc Từ Liêm, Hà Nội</t>
  </si>
  <si>
    <t>Xóm 3, Thôn Cổ Điển, Xã Hải Bối, huyện Đông Anh, Hà Nội</t>
  </si>
  <si>
    <t>WIN3337</t>
  </si>
  <si>
    <t>Số 70-72 đường Tựu Liệt, thị trấn Văn Điển, huyện Thanh Trì, Hà Nội</t>
  </si>
  <si>
    <t>B2 Dự án Pandora, số 53 Phố Triều Khúc, phường Thanh Xuân Bắc, quận Thanh Xuân, Hà Nội</t>
  </si>
  <si>
    <t>Số 204 đường Thanh Bình, phường Mộ Lao, quận Hà Đông, Hà Nội</t>
  </si>
  <si>
    <t>Số 173 TDP số 4, phường Xuân Phương, quận Nam Từ Liêm, Hà Nội</t>
  </si>
  <si>
    <t>Số 777 đường Bạch Đằng, Phường Bạch Đằng, Hai Bà Trưng, Hà Nội</t>
  </si>
  <si>
    <t>WIN3366</t>
  </si>
  <si>
    <t>Lô 01, tầng 1 Nhà chung cư cao tầng CT2-E tại ô đất CT2, phường Mễ Trì, 
quận Nam Từ Liêm, thành phố Hà Nội</t>
  </si>
  <si>
    <t>TDP Viên 5, phường Cổ Nhuế 2, quận Bắc Từ Liêm, HN</t>
  </si>
  <si>
    <t>Tầng 1 Chung cư Yên Hòa Sunshine, Số 9 phố Vũ Phạm Hàm, Phường Yên Hòa, quận Cầu Giấy, Hà Nội</t>
  </si>
  <si>
    <t>Số 23-25 đường Nguyễn Khả Trạc, phường Mai Dịch, Quận Cầu Giấy, thành phố Hà Nội</t>
  </si>
  <si>
    <t>NV36, Khu đô thị mới Trung Văn, phường Trung Văn, quận Nam Từ Liêm, Hà Nội.</t>
  </si>
  <si>
    <t>Số 68 Hoàng Như Tiếp, phường Bồ Đề, quận Long Biên, Hà Nội</t>
  </si>
  <si>
    <t>Số 91 Đốc Ngữ, phường Liễu Giai, quận Ba Đình, Hà Nội</t>
  </si>
  <si>
    <t>Số A12-BT1, đường Lưu Hữu Phước, KĐT Mỹ Đình 2, phường Mỹ Đình 2, quận Nam Từ Liêm, Hà Nội</t>
  </si>
  <si>
    <t>Tổ Dân phố Tháp, phường Đại Mỗ, Nam Từ Liêm, Hà Nội</t>
  </si>
  <si>
    <t>Tầng 1 Tòa nhà 18T1- Lô HH6 – Khu đô thị Nam An Khánh- 
xã An Khánh-huyện Hoài Đức, HN</t>
  </si>
  <si>
    <t>Tầng 1, Công trình nhà ở cao tầng tại số 671 Hoàng Hoa Thám, phường Vĩnh Phúc, quận Ba Đình, Hà Nội</t>
  </si>
  <si>
    <t>WIN3466</t>
  </si>
  <si>
    <t>Tầng 1, Tổ hợp nhà ở văn phòng làm việc và dịch vụ, xã Tả Thanh Oai, huyện Thanh Trì, HN</t>
  </si>
  <si>
    <t>win3476</t>
  </si>
  <si>
    <t>Tầng 01, chung cư CT2, Dự án Khu nhà ở xã hội Phú Lãm, Phường Phú Lãm, Quận Hà Đông, HN</t>
  </si>
  <si>
    <t>Số 228 đường Vĩnh Hưng, phường Vĩnh Hưng, quận Hoàng Mai, Hà Nội</t>
  </si>
  <si>
    <t>Số 80 đường Kẻ Vẽ, phường Đông Ngạc, quận Bắc Từ Liêm, Hà Nội</t>
  </si>
  <si>
    <t>Tầng 1, Tòa N02-T1 Khu Đoàn Ngoại Giao, phường Xuân Tảo, Quận Bắc Từ Liêm, HN</t>
  </si>
  <si>
    <t>Tằng 1, Tòa nhà Lilama Hà Nội, 52 Lĩnh Nam, Mai Động, Hoàng Mai, Hà Nội</t>
  </si>
  <si>
    <t>Thôn Hà Phong, xã Liên Hà, huyện Đông Anh, Hà Nội</t>
  </si>
  <si>
    <t>Tầng 1, Chung cư cao tầng , Khu nhà cán bộ Học viện Quốc Phòng, ô đất O17-HH2,  Phường Xuân La, Quận Tây Hồ, HN</t>
  </si>
  <si>
    <t>Đội 5, thôn Yên Kiện, xã Ngọc Hồi, Thanh trì, HN</t>
  </si>
  <si>
    <t>Số 69 Bắc Cầu, phường Ngọc Thụy, quận Long Biên, Hà Nội</t>
  </si>
  <si>
    <t>Tầng 1, Ô OCT2 tại Khu Chức Năng Đô thị, Phường Xuân Phương, quận Nam Từ Liêm, Hà Nội</t>
  </si>
  <si>
    <t>Tầng 1, Khu trung tâm thương mại – Tòa nhà Five Star Garden, số 2 Kim Giang , phường Kim Giang, quận Thanh Xuân, Hà Nội</t>
  </si>
  <si>
    <t>Tầng 1, Khu nhà ở kết hợp thương mại và dịch vụ, số 6 Lê Văn Thiêm, phường Thanh Xuân Trung, quận Thanh Xuân, Hà Nội</t>
  </si>
  <si>
    <t>Tầng 1,tòa nhà 2A, số 136 Hồ Tùng Mậu, phường Phú Diễn, quận Bắc Từ Liêm, Hà Nội</t>
  </si>
  <si>
    <t>Tầng 2, SH13 và SH14 – Tháp B- tòa nhà AZ SKY –
 Lô A1/CN1 KĐT mới Định Công, phường Định Công, quận Hoàng Mai, HN</t>
  </si>
  <si>
    <t>TT7-7 Khu đô thị mới Văn Phú, phường Phú La, quận Hà Đông, HN</t>
  </si>
  <si>
    <t>Số 42 Vũ Xuân Thiều, phường Sài Đồng, quận Long Biên, HN</t>
  </si>
  <si>
    <t>Đội 3, thôn Lạc Thị, xã Ngọc Hồi, huyện Thanh trì, HN</t>
  </si>
  <si>
    <t>Lô 4, TT19-20 Khu nhà CBNV VP TW Đảng, phường Xuân Phương, quận Nam Từ Liêm, thành phố Hà Nội</t>
  </si>
  <si>
    <t>359 Lĩnh Nam, phường Vĩnh Hưng, quận Hoàng Mai, tp. Hà Nội</t>
  </si>
  <si>
    <t>WIN3571</t>
  </si>
  <si>
    <t>CĂN S3-01 TẦNG 1 THÁP SKY 3 (A4)  KHU CĂN HỘ VỊNH THỦY CHUNG CƯ CAO TẦNG AQUA BAY CT29-30 KDTTM VÀ DV ECOPARK VĂN GIANG HƯNG YÊN</t>
  </si>
  <si>
    <t>WIN3572</t>
  </si>
  <si>
    <t>căn S1-01, tầng 1 tháp Sky 1 (b1)  khu căn hộ vịnh thủy , Ecopark xuân quan hưng yên</t>
  </si>
  <si>
    <t>Số 184 Phố Bồ Đề, tổ 12, phường Bồ Đề, quận Long Biên, HN</t>
  </si>
  <si>
    <t>WIN3583</t>
  </si>
  <si>
    <t>ô 2, Khu Hoàng Liệt, ngõ 2 Hoàng Liệt, phường Hoàng Liệt, quận Hoàng Mai, Hà Nội</t>
  </si>
  <si>
    <t>Số 6 Phố Viên, phường Cổ Nhuế 2, quận Bắc Từ Liêm, Hà Nội</t>
  </si>
  <si>
    <t>Tầng 1, tòa nhà Sông Đà-Hà Đông, số 110 Trần Phú,Phường Mộ Lao, quận Hà Đông, HN</t>
  </si>
  <si>
    <t>Tầng 1, tháp B, HongKong Tower, 243A Đê La Thành, phường Láng Thượng, quận Đống Đa, HN</t>
  </si>
  <si>
    <t>Số 156 , tổ 7, phường Phú Lãm, quận Hà Đông, HN</t>
  </si>
  <si>
    <t>Phố Vân Trì, xã Vân Nội, huyện Đông Anh, HN</t>
  </si>
  <si>
    <t>Tầng 1, tòa CT1, khu nhà ở E4, khu đô thị mới Yên Hòa, phường Yên Hòa, quận Cầu Giấy, HN</t>
  </si>
  <si>
    <t>Số 299, TDP Chợ, phường Đại Mỗ, quận Nam Từ Liêm , Hà Nội</t>
  </si>
  <si>
    <t>Số nhà 01, phố Phúc Thịnh,tổ dân phố 16 , phường Kiến Hưng, quận Hà Đông , HN</t>
  </si>
  <si>
    <t>WIN3625</t>
  </si>
  <si>
    <t>Tầng 1, Tòa nhà CT3, Khu đô thị mới Trung Văn, phường Trung Văn, quận Nam Từ Liêm, Hà Nội</t>
  </si>
  <si>
    <t>Tầng 1, Toà TV-Tower , Xã Đức Thượng, huyện Hoài Đức, HN</t>
  </si>
  <si>
    <t>Số 25 phố Lãng Yên, phường Thanh Lương, quận Hai Bà Trưng, HN</t>
  </si>
  <si>
    <t>36 Đức Thắng, phường Đức Thắng, quận Bắc Từ Liêm, Hà Nội</t>
  </si>
  <si>
    <t>Số 1 tổ 7, Phường Phúc Lợi, quận Long Biên, Hà Nội</t>
  </si>
  <si>
    <t>DV01 , Nhà CT1, khu nhà Thạch Bàn, phường Thạch Bàn, quận Long Biên, HN</t>
  </si>
  <si>
    <t>Tầng 1, CT1, Mỹ Đình Plaza 2, phường Mỹ Đình 2, quận Nam Từ Liêm, Hà Nội</t>
  </si>
  <si>
    <t>Xóm 8, Ninh Hiệp, Huyện Gia Lâm, TP Hà Nội</t>
  </si>
  <si>
    <t>"Kiot 60-62, Tầng 1, Toà B1.4-HH01C, KĐT Thanh Hà-Cienco 5, xã Cự Khê, 
huyện Thanh Oai, Hà Nội"</t>
  </si>
  <si>
    <t>Số TT4&amp;TT5- Khu nhà ở XH và TM, BTL Tăng thiết giáp, Phường Mỹ Đình 1, Quận Nam Từ Liêm, HN</t>
  </si>
  <si>
    <t>Số 30 Việt Hưng, Phường Việt Hưng, Quận Long Biên, HN</t>
  </si>
  <si>
    <t>Thôn Vân Lũng, xã An Khánh, huyện Hoài Đức, HN</t>
  </si>
  <si>
    <t>Lô BT3- ô số 24, KDT mới Pháp vân – Tứ Hiệp, phường Hoàng Liệt, quận Hoàng Mai, HN</t>
  </si>
  <si>
    <t>Tầng 1- Toà chung cư và dịch vụ Star Tower, 283 Khương Trung, phường Khương Trung, Quận Thanh Xuân, HN</t>
  </si>
  <si>
    <t>Số 492 Xuân Đỉnh, TDP 4 Cáo ĐỈnh phường Xuân Đỉnh, Quận Bắc Từ Liêm, Hà Nội</t>
  </si>
  <si>
    <t>WIN3707</t>
  </si>
  <si>
    <t>Số 269 Nguyễn Khang, Tổ 17, P. Yên Hòa, Q. Cầu Giấy, Hà Nội</t>
  </si>
  <si>
    <t>WIN3713</t>
  </si>
  <si>
    <t>47 Vũ Trọng Phụng, phường Thanh Xuân Trung, quận Thanh Xuân, Hà Nội</t>
  </si>
  <si>
    <t>Đường Long Cảnh - Vinhomes Thăng Long, Khu đô thị mới Nam An Khánh, 
Xã An Khánh, Huyện Hoài Đức, HN</t>
  </si>
  <si>
    <t>Tầng 1 tòa nhà CT2-105, khu đô thị mới Văn Khê, phường La Khê, quận Hà Đông, HN</t>
  </si>
  <si>
    <t>số 107 Lai Xá, Khu TĐC Lai Xá – Xã Kim Chung , Huyện Hoài Đức , HN</t>
  </si>
  <si>
    <t>Tầng 1, Nhà HH Cao tầng Đồng Phát Hoàng Mai, phường Vĩnh Hưng, quận Hoàng Mai, HN</t>
  </si>
  <si>
    <t>Số 63, TDP 1 , Ngọc Trục, phường Đại Mỗ, quận Nam Từ Liêm, Hà Nội</t>
  </si>
  <si>
    <t>NO – 26; LK15 Hà Trì, phường Hà Cầu, quận Hà Đông, HN</t>
  </si>
  <si>
    <t>Xóm Ngã tư, xã Sơn Đồng, huyện Hoài Đức, HN</t>
  </si>
  <si>
    <t>Lô N2C khu tái định cư X2A, phường Yên Sở, quận Hoàng Mai, HN</t>
  </si>
  <si>
    <t>C36-TT9, Khu ĐT Văn Quán- Yên Phúc, phường Văn Quán, quận Hà Đông, HN</t>
  </si>
  <si>
    <t>Đội 7, Thôn Bầu, xã Kim Chung, huyện Đông Anh, Hà Nội</t>
  </si>
  <si>
    <t>Tầng 1, TTTM dịch vụ tổng hợp, Xã Tứ Hiệp, huyện Thanh Trì, HN</t>
  </si>
  <si>
    <t>Số 75 Thôn Yên Xá, xã Tân Triều, huyện Thanh Trì, Hà Nội</t>
  </si>
  <si>
    <t>WIN3766</t>
  </si>
  <si>
    <t>Tầng 1, Tòa CT03B, KĐT Nam Thăng Long, phường Phú Thượng, quận Tây Hồ, Hà Nội</t>
  </si>
  <si>
    <t>11 Dốc Vân, Thôn Du Ngoại, xã Mai Lâm, huyện Đông Anh, Hà Nội</t>
  </si>
  <si>
    <t>Lô U03-L01, Khu đô thị mới Dương Nội, Phường Yên Nghĩa, quận Hà Đông, HN</t>
  </si>
  <si>
    <t>WIN3778</t>
  </si>
  <si>
    <t>Số nhà 23, ngõ 14, phố Mễ Trì Hạ , Tổ dân phố 2, phường Mễ Trì, quận Nam Từ Liêm, Hà Nội</t>
  </si>
  <si>
    <t>Thôn 7, Xã Ninh Hiệp, Huyện Gia Lâm, HN</t>
  </si>
  <si>
    <t>Tầng 1, Khối CT1, khu văn phòng và nhà ở, số 536A Minh Khai, Phường Vĩnh Tuy, Quận Hai Bà Trưng, HN</t>
  </si>
  <si>
    <t>32 ngõ Láng Trung, phường Láng Hạ, quận Đống Đa, Hà Nội</t>
  </si>
  <si>
    <t>Tầng 1, Tòa The Legend , 109 Nguyễn Tuân, phường Nhân Chính, quận Thanh Xuân, Thành phố Hà Nội</t>
  </si>
  <si>
    <t>Số 70 Đại Linh, TDP 18, phường Trung Văn, quận Nam Từ Liêm , Thành phố Hà Nội</t>
  </si>
  <si>
    <t>Tầng 1, tòa 18T2, CT15 Khu Đô Thị Mới Việt Hưng, Phường Giang Biên, Quận Long Biên, Hà Nội</t>
  </si>
  <si>
    <t>Shophouse CH02-20, Số 2 Gamuda Gardens 2-2, Phường Trần Phú, Quận Hoàng Mai, Hà Nội</t>
  </si>
  <si>
    <t>Thôn Đoài, xã Kim Nỗ, huyện Đông Anh, Hà Nội</t>
  </si>
  <si>
    <t>Số 74, đường Vĩnh Hưng, Tổ 25 phường Vĩnh Hưng, quận Hoàng Mai, Hà Nội.</t>
  </si>
  <si>
    <t>WIN3881</t>
  </si>
  <si>
    <t>Tầng 1, L1-05, L1-06,Tòa Nhà FLC Complex, số 36 đường Phạm Hùng, phường Mỹ Đình, quận Nam Từ Liêm, HN</t>
  </si>
  <si>
    <t>win3882</t>
  </si>
  <si>
    <t>A10-NV4 ô số 26-27 KĐTM hai bên đường Lê Trọng Tấn , 
xã An Khánh, huyện Hoài Đức, HN</t>
  </si>
  <si>
    <t>Số 24, ngõ 476 đường Ngọc Thụy, phường Ngọc Thụy, quận Long Biên , Hà Nội.</t>
  </si>
  <si>
    <t>Số 57 đường La Nội,+L681:L700 phường Dương Nội, quận Hà Đông, Hà Nội.</t>
  </si>
  <si>
    <t>79 Đường Bát Khối , Phường Long Biên , Quận Long Biên , HN</t>
  </si>
  <si>
    <t>Số 01+01A GA, Dự án Nhà phố Rice City Sông Hồng, 139 Gia Quất, phường Thượng Thanh, Long Biên, Hà Nội</t>
  </si>
  <si>
    <t>Số 58, Đường Liên Xã, Thôn Nhuế, Kim Chung, Đông Anh, Hà Nội</t>
  </si>
  <si>
    <t>Tầng 1, khu Vinaconex 1, 289A Khuất Duy Tiến, phường Trung Hòa, quận Cầu Giấy, Hà Nội</t>
  </si>
  <si>
    <t>347 Vũ Tông Phan, Phường Khương Đình,Quận Thanh Xuân, Thành phố Hà Nội</t>
  </si>
  <si>
    <t>WIN3941</t>
  </si>
  <si>
    <t>Kiot 11, tầng 1, nhà chung cư CT5- ĐN1 đường Trần Hữu Dực, KĐT Mỹ Đình II , phường Mỹ Đình 2, quận Nam Từ Liêm, Hà Nội</t>
  </si>
  <si>
    <t>Số 86 ngõ 20 đường Mỹ Đình, phường Mỹ Đình 2, Nam Từ Liêm, Hà Nội</t>
  </si>
  <si>
    <t>Lô BT1-18 Đường Phúc Lợi , Phường Phúc Lợi, Quận Long Biên , Thành Phố Hà Nội.</t>
  </si>
  <si>
    <t>Số 41 Vũ Thạnh, phường Ô Chợ Dừa, quận Đống Đa, HN</t>
  </si>
  <si>
    <t>173 Hà Huy Tập , TT Yên Viên, huyện Gia Lâm, HN</t>
  </si>
  <si>
    <t>153-155 Đê La Thành, phường Nam Đồng, Quận Đống Đa, HN</t>
  </si>
  <si>
    <t>Kiot số 03 và số 04, tầng 1, nhà 23 tầng- CT1, phường Trung Văn, quận Nam Từ Liêm, Hà Nội.</t>
  </si>
  <si>
    <t>Kiot DV-17 tầng 1, Nhà Chung cư @Home, số 987 tam Trinh, phường Yên Sở, Hoàng Mai, Hà Nội</t>
  </si>
  <si>
    <t>Thôn 3, xã Vạn Phúc, huyện Thanh Trì, Hà Nội</t>
  </si>
  <si>
    <t>Số 39 đường Đỗ Xuân Hợp, phường Mỹ Đình 1, quận Nam Từ Liêm, Hà Nội</t>
  </si>
  <si>
    <t>Ngã Ba Lương Quy, Xuân Nộn, Đông Anh, Hà Nội</t>
  </si>
  <si>
    <t>Phố Keo, xã Kim Sơn, huyện Gia Lâm, HN</t>
  </si>
  <si>
    <t>Khu 6, Thụy Lôi, xã Thụy Lâm, huyện Đông Anh, HN</t>
  </si>
  <si>
    <t>WIN3998</t>
  </si>
  <si>
    <t>17 Khu 5, Thị trấn Trạm Trôi, huyện Hoài Đức, HN</t>
  </si>
  <si>
    <t>Khu vực Hồ Giềng (Xóm Mới), Ngãi Cầu, xã An Khánh, huyện Hoài Đức, Hà Nội</t>
  </si>
  <si>
    <t>4B Tràng Thi, phường Hàng Trống, Q. Hoàn Kiếm, Hà Nội</t>
  </si>
  <si>
    <t>Số 26 ngõ 58 Trần Bình, phường Mai Dịch, Q. Cầu Giấy, Hà Nội</t>
  </si>
  <si>
    <t>Lô 21 khu BT4-3 Khu nhà ở Trung Văn,đường trung văn, phường Trung Văn, quận Nam Từ Liêm, HN</t>
  </si>
  <si>
    <t>42 Vĩnh Tuy, phường Vĩnh Tuy, quận Hai Bà Trưng, HN</t>
  </si>
  <si>
    <t>Tầng 1, Gemek Tower, KĐTM Lê Trọng Tấn – Geleximco, đường Lê Trọng Tấn, 
xã An Khánh, huyện Hoài Đức, Hà Nội</t>
  </si>
  <si>
    <t>60 Tứ Hiệp, xã Tứ Hiệp, huyện Thanh Trì, HN</t>
  </si>
  <si>
    <t>86 Quan Nhân, phường Nhân Chính, Quận Thanh Xuân, thành phố Hà Nội</t>
  </si>
  <si>
    <t>Ô 13A, lô Ơ2, khu nhà ở Bán đảo Linh Đàm, Hoàng Liệt, phường Hoàng Liệt , Quận Hoàng Mai, HN</t>
  </si>
  <si>
    <t>271 Nam Dư, phường Lĩnh Nam, quận Hoàng Mai, HN</t>
  </si>
  <si>
    <t>Tầng 1, Chung cư Packexim 2, ngách 6 ngõ 15 An Dương Vương, 
phường Phú Thượng, quận Tây Hồ, HN</t>
  </si>
  <si>
    <t>E4.1.9 (SH09), tầng 1, Tòa nhà E4, thuộc tòa CT2 KĐTM Mỹ Đình - Mễ Trì (Dự án Emerald), đường Đình Thôn,
 phường Mỹ Đình 1, quận Nam Từ Liêm, HN</t>
  </si>
  <si>
    <t>TT01-05,Tòa NO-CT1, Hải Đăng City, Hàm Nghi, Phường Mỹ Đình 2, Quận Nam Từ Liêm, TP Hà Nội</t>
  </si>
  <si>
    <t>SO05A, tầng 1, Tòa A3 (CT03), KCH Vinhomes Gardenia, Hàm Nghi, phường Cầu Diễn, Quận Nam Từ Liêm, HN</t>
  </si>
  <si>
    <t>Gian hàng kinh doanh số 115 tại tầng 1 thuộc nhà chung cư số G2, phường Mễ Trì, quận Nam Từ Liêm, Hà Nội</t>
  </si>
  <si>
    <t>LK02-03, khu C14 Bộ Công an, đường Trung Văn, phường Trung Văn, Quận Nam Từ Liêm, Hà Nội</t>
  </si>
  <si>
    <t>WIN4064</t>
  </si>
  <si>
    <t>175 KHU BIỆT THỰ THỦY NGUYÊN, MAIRINA ECOPARK  XÃ PHỤNG CÔNG VĂN GIANG HƯNG YÊN</t>
  </si>
  <si>
    <t>Tầng 1, chung cư cao tầng, Lô C4, phường Xuân Tảo, Quận Bắc Từ Liêm, Hà Nội</t>
  </si>
  <si>
    <t>Số 1 ngõ 206 đường Cổ Linh, phường Long Biên, quận Long Biên, Hà Nội</t>
  </si>
  <si>
    <t>4-TT2A, Khu nhà liền kề 622 Minh Khai, phường Vĩnh Tuy, quận Hai Bà Trưng, HN</t>
  </si>
  <si>
    <t>WIN4068</t>
  </si>
  <si>
    <t>Tầng 1, nhà CT8A, dự án công trình HH Đại Thanh, xã Tả Thanh Oai, huyện Thanh Trì, HN</t>
  </si>
  <si>
    <t>LK09 Khu nhà thấp tầng ngõ 38 Xuân La, phường Xuân La, quận Tây Hồ, HN</t>
  </si>
  <si>
    <t>TT18-50 KĐTM Văn Phú, đường Lê Trọng Tấn, phường Phú La, quận Hà Đông, Hà Nội</t>
  </si>
  <si>
    <t>Đường mới Tứ Hiệp, Ngũ Hiệp- Tự Khoát, xã Ngũ Hiệp, huyện Thanh Trì, HN</t>
  </si>
  <si>
    <t>58A Nguyễn Khánh Toàn, phường Quan Hoa, quận Cầu Giấy, HN</t>
  </si>
  <si>
    <t>win4094</t>
  </si>
  <si>
    <t>8 Hoàng Công Chất, phường Phú Diễn, quận Bắc Từ Liêm, Hà Nội</t>
  </si>
  <si>
    <t>5 ngõ 464 Âu Cơ, Phường Nhật Tân, quận Tây Hồ, HN</t>
  </si>
  <si>
    <t>WIN4102</t>
  </si>
  <si>
    <t>PRV - KHU THẤP TẰNG 2A PARK RIVER ECOPARK XUÂN QUAN VĂN GIANG HUNGE YÊN</t>
  </si>
  <si>
    <t>01 nhà B1, khu tập thể Quân đội Mai Dịch, phường Mai Dịch, quận Cầu Giấy, HN</t>
  </si>
  <si>
    <t>51 phố Huyện, thị trấn Quốc Oai, huyện Quốc Oai, HN</t>
  </si>
  <si>
    <t>Thôn Phương Trạch, xã Vĩnh Ngọc, huyện Đông Anh, HN</t>
  </si>
  <si>
    <t>Kiot C3-2, Chung cư C3, KĐT Mỹ Đình 1, Nguyễn Cơ Thạch, phường Cầu Diễn, quận Nam Từ Liêm, thành phố Hà Nội</t>
  </si>
  <si>
    <t>Kiot C3-2, Chung cư C3, KĐT Mỹ Đình 1, Nguyễn Cơ Thạch, phường Cầu Diễn, quận Nam Từ Liêm, HN</t>
  </si>
  <si>
    <t>284 Tựu Liệt, xã Tam Hiệp, Thanh Trì, Hà Nội</t>
  </si>
  <si>
    <t>30 ngách 33A ngõ 107 Lĩnh Nam, Phường Vĩnh Hưng, Quận Hoàng Mai, HN</t>
  </si>
  <si>
    <t>WIN4117</t>
  </si>
  <si>
    <t>45 Phủ Doãn, phường Hàng Trống, quận Hoàn Kiếm, Hà Nội</t>
  </si>
  <si>
    <t>61, TDP 3 Do Nha, phường Tây Mỗ, quận Nam Từ Liêm, HN</t>
  </si>
  <si>
    <t>Thôn Lỗ Khê, Xã Liên Hà, Huyện Đông Anh, HN</t>
  </si>
  <si>
    <t>Thôn Công Đình, xã Đình Xuyên, huyện Gia Lâm, HN</t>
  </si>
  <si>
    <t>Tầng 1, số 44 ngõ 260 đội cấn , phường Liễu Giai, quận Ba Đình, Hà Nội</t>
  </si>
  <si>
    <t>119 Đường Nước Phần lan, phường Tứ Liên, quận Tây Hồ, HN</t>
  </si>
  <si>
    <t>Số 22 Phố Hoàng Diệu, Phường Quang Trung, thị xã Sơn Tây, HN</t>
  </si>
  <si>
    <t>134 Lò Đúc, phường Đống Mác, quận Hai Bà Trưng, HN</t>
  </si>
  <si>
    <t>30 Phạm Văn Đồng, phường Dịch Vọng, quận Cầu Giấy, HN</t>
  </si>
  <si>
    <t>Xóm 8, thôn Thụy Khuê, xã Sài Sơn, huyện Quốc Oai, HN</t>
  </si>
  <si>
    <t>262 Lĩnh Nam, phường Lĩnh Nam, quận Hoàng Mai, HN</t>
  </si>
  <si>
    <t>SH43, tầng 1, tòa K2, CT2, Khu Hi Brand, KĐTM Văn Phú (the K-Park), phường Phú La, quận Hà Đông, HN</t>
  </si>
  <si>
    <t>SO-05, tầng 1, tòa R1, Royal City, 72A Nguyễn Trãi, Phường Thượng Đình, Quận Thanh Xuân, HN</t>
  </si>
  <si>
    <t>Thôn Đồng Bụt, xã Ngọc Liệp, huyện Quốc Oai, Hà Nội</t>
  </si>
  <si>
    <t>Ô 103, tầng 1, Tòa nhà HH An Bình 1, KĐTM Định Công, phường Định Công, quận Hoàng Mai, HN</t>
  </si>
  <si>
    <t>Tầng 1 khối công trình TTTM và nhà ở cao tầng - Thống Nhất Complex, 
số 82 Nguyễn Tuân, phường Thanh Xuân Trung, quận Thanh Xuân, HN</t>
  </si>
  <si>
    <t>WIN4170</t>
  </si>
  <si>
    <t>3 Nguyễn Quý Đức, phường Thanh Xuân Bắc, quận Thanh Xuân, HN</t>
  </si>
  <si>
    <t>WIN4171</t>
  </si>
  <si>
    <t>Tầng 1, tòa nhà a12, 136 Xuân Thủy, Phường Dịch Vọng Hậu, quận Cầu Giấy, HN</t>
  </si>
  <si>
    <t>Tầng 1, tầng 2 thuộc tòa nhà A6, dự án Bình City, Khu đô thị Thành phố Giao Lưu, 
phường Cổ Nhuế 2, quận Bắc Từ Liêm, HN</t>
  </si>
  <si>
    <t>Tổ 6 ,Thanh Lãm, phường Phú Lãm, quận Hà Đông, HN</t>
  </si>
  <si>
    <t>20 Văn Phú, phường Phú La, quận Hà Đông, HN</t>
  </si>
  <si>
    <t>97 Phố Vác, xã Dân Hòa, huyện Thanh Oai, HN</t>
  </si>
  <si>
    <t>Số 121 Phú Minh ( khu 1, đường 2 xã Phú Minh), huyện Sóc Sơn, HN</t>
  </si>
  <si>
    <t>số 77, tổ 6, thị trấn Sóc Sơn, huyện Sóc Sơn, HN</t>
  </si>
  <si>
    <t>Thôn 6 xã Ninh Hiệp, huyện Gia Lâm, Hà Nội</t>
  </si>
  <si>
    <t>Thôn Mai Châu, xã Đại Mạch, huyện Đông Anh, Hà Nội</t>
  </si>
  <si>
    <t>Thôn Lưu Phái, Xã Ngũ Hiệp, Huyện Thanh Trì, HN</t>
  </si>
  <si>
    <t>Tổ dân phố số 6, thị trấn Quang Minh, huyện Mê Linh, Hà Nội</t>
  </si>
  <si>
    <t>A4-10 Tầng 1, tầng 2 thuộc tòa nhà A4, dự án Bình City, Khu đô thị Thành phố Giao Lưu, 
phường Cổ Nhuế 2, quận Bắc Từ Liêm, HN</t>
  </si>
  <si>
    <t>2 Vương Thừa Vũ, phường Khương Trung, quận Thanh Xuân, HN</t>
  </si>
  <si>
    <t>543 Thanh Lương, xã Bích Hòa, huyện Thanh Oai, HN</t>
  </si>
  <si>
    <t>429 Chùa Thông, Phường Sơn Lộc, Thị xã Sơn Tây, HN</t>
  </si>
  <si>
    <t>Phố Nỷ, xã Trung Giã, huyện Sóc Sơn, HN</t>
  </si>
  <si>
    <t>TM 11-A, Tầng 1, Tòa CT9A (Bamboo Garden), KĐT Quốc Oai, xã Sài Sơn, 
huyện Quốc Oai, HN</t>
  </si>
  <si>
    <t>106 CT2 - KĐT Văn Khê, đường Tố Hữu, phường La Khê, quận Hà Đông, HN</t>
  </si>
  <si>
    <t>WIN4244</t>
  </si>
  <si>
    <t>Số 1 đường Kim Đồng, phường Giáp Bát, quận Hoàng Mai, HN</t>
  </si>
  <si>
    <t>P110 nhà G9, 1 ngõ 495 Nguyễn Trãi, Phường Thanh Xuân Nam, Quận Thanh Xuân, HN</t>
  </si>
  <si>
    <t>103 ngõ 4 Phương Mai, P.Phương Mai, Q.Đống Đa, TP.Hà Nội</t>
  </si>
  <si>
    <t>Kiot 2-3, Tầng 1, Khu B, chung cư N04A-CC5, Khu Đoàn Ngoại Giao, 
P.Xuân Tảo, Q.Bắc Từ Liêm, HN</t>
  </si>
  <si>
    <t>win4258</t>
  </si>
  <si>
    <t>Số 1 La Thành, Phường Lê Lợi, Thị xã Sơn Tây, HN</t>
  </si>
  <si>
    <t>N2-L1-04, Tầng 1, Tòa NƠ2, Gold Season, 47 Nguyễn Tuân, Phường Thanh Xuân Trung, Quận Thanh Xuân, HN</t>
  </si>
  <si>
    <t>Số 121 Ỷ La, P.Dương Nội, Q. Hà Đông, HN</t>
  </si>
  <si>
    <t>18 Dốc Lã, Xã Yên Thường, Huyện Gia Lâm, TP.Hà Nội</t>
  </si>
  <si>
    <t>Tầng 1 Tháp B, Tòa nhà Central Point, 219 Trung Kính, Phường Yên Hòa, Quận Cầu Giấy, HN</t>
  </si>
  <si>
    <t>WIN4274</t>
  </si>
  <si>
    <t>Số 25-27 ngõ 214 Nguyễn Xiển, phường Hạ Đình, quận Thanh Xuân, HN</t>
  </si>
  <si>
    <t>Ki ốt số 38-40, tầng 1 thuộc tòa nhà B2.1.HH03D, Khu đô thị Thanh Hà - 
Cienco5, xã Cự Khê, huyện Thanh Oai, HN</t>
  </si>
  <si>
    <t>48 ngõ 99 Đức Giang, P.Thượng Thanh, Q.Long Biên, HN</t>
  </si>
  <si>
    <t>Số 67 Đường 2, khu 2 xã Phú Minh, huyện Sóc Sơn, HN</t>
  </si>
  <si>
    <t>L1-08, tầng 1 tòa HH3 - Khu chức năng đô thị Đại Mỗ (FLC Đại Mỗ), phường Đại Mỗ, quận Nam Từ Liêm, HN</t>
  </si>
  <si>
    <t>Xóm Tây, xã Vân Nội, Huyện Đông Anh, HN</t>
  </si>
  <si>
    <t>83 An Trạch, phường Quốc Tử Giám, Quận Đống Đa, Hà Nội</t>
  </si>
  <si>
    <t>Tầng 1 Tòa nhà Cowa Tower, 199 Hồ Tùng Mậu, Phường Cầu Diễn, Quận Nam Từ Liêm, Thành phố Hà Nội</t>
  </si>
  <si>
    <t>Tầng 1 Tòa nhà Cowa Tower, 199 Hồ Tùng Mậu, Phường Cầu Diễn, Quận Nam Từ Liêm, HN</t>
  </si>
  <si>
    <t>Lô 01, Tầng 1, Tòa CT3, Dự án nhà ở XH CBCS Bộ Công an, 170 ngõ 43 Cổ Nhuế, 
phường Cổ Nhuế 2, quận Bắc Từ Liêm, HN</t>
  </si>
  <si>
    <t>PL01-11 Dự án Khu đô thị Vinhomes Riverside 2, khu Phong Lan 1
, đường Nguyễn Lam, phường Phúc Đồng, quận Long Biên, HN</t>
  </si>
  <si>
    <t>Số 35 ngõ 381 Nguyễn Khang, Tổ 17, P. Yên Hòa, Q. Cầu Giấy, HN</t>
  </si>
  <si>
    <t>Ki ốt số: 54-56, tầng 1, tòa nhà B1.4-HH02-2C, Khu đô thị Thanh Hà – 
Cienco5, xã Cự Khê, huyện Thanh Oai, HN</t>
  </si>
  <si>
    <t>SH05- Tầng 1 – Khối Đế, Tòa Tháp A,B, Tổ Hợp công trình thương mại, Dịch vụ, văn phòng, nhà ở và nhà trẻ - 
Starcity center tại ô đất Ký Hiệu HH, Khu Đô Thị Đông Nam, Đường Trần Duy Hưng, Phường Trung hòa, quận Cầu Giấy, HN</t>
  </si>
  <si>
    <t>Xóm Mới, Ngọc Than, xã Ngọc Mỹ, huyện Quốc Oai, Hà Nội</t>
  </si>
  <si>
    <t>Số 183 Đường Nguyễn Ngọc Vũ, Tổ 6, phường Trung Hòa, Quận Cầu Giấy, HN</t>
  </si>
  <si>
    <t>Ô DVTM-04, tầng 1, khu B(361), tòa MHDI, ngõ 60 Hoàng Quốc Việt, P. Nghĩa Đô, Q. Cầu Giấy, Hà Nội</t>
  </si>
  <si>
    <t>Số 6 ngõ 22 Phú Viên, P. Bồ Đề, Q. Long Biên, Hà Nội</t>
  </si>
  <si>
    <t>WIN4340</t>
  </si>
  <si>
    <t>Số 171 đường Giải Phóng, phường Đồng Tâm, quận Hai Bà Trưng, HN</t>
  </si>
  <si>
    <t>Số 103- 105 đường Đa Phúc, thôn Dược Thượng, xã Tiên Dược, huyện Sóc Sơn, HN</t>
  </si>
  <si>
    <t>Xóm Tự, Thôn Phù Đổng, Xã Phù Đổng, Huyện Gia Lâm, HN</t>
  </si>
  <si>
    <t>Tổ 1, TT Quang Minh, H. Mê Linh, TP Hà Nội</t>
  </si>
  <si>
    <t>WIN4361</t>
  </si>
  <si>
    <t>19A Xa La, Phường Phúc La, Quận Hà Đông, HN</t>
  </si>
  <si>
    <t>win4364</t>
  </si>
  <si>
    <t>Thôn An Hạ, xã An Thượng, huyện Hoài Đức, Hà Nội (trên đường 72 cũ)</t>
  </si>
  <si>
    <t>Kiot 82, tầng 1, tòa HH3C, Khu DV TH và nhà ở Hồ Linh Đàm, P.Hoàng Liệt, Q.Hoàng Mai, HN</t>
  </si>
  <si>
    <t>Lô số 06, tầng 1, tòa nhà CT1- AB, Mễ trì, Q.Nam Từ Liêm, Hà Nội</t>
  </si>
  <si>
    <t>Tầng 1, Tòa A, Lô CT-21B, KĐTM Việt Hưng, Đào Văn Tập
, phường Giang Biên, quận Long Biên, HN</t>
  </si>
  <si>
    <t>Lô số 03A, Tòa nhà H thuộc Dự Án HH2 khu đô thị mới Dương Nội, Hà Đông, Hà Nội.</t>
  </si>
  <si>
    <t>Khu 7 - Phố Yên- Tiền Phong- Mê Linh - Hà Nội</t>
  </si>
  <si>
    <t>Lô 05, tầng 1, tòa N01, New Horizon city, 87 Lĩnh Nam, P.Mai Động, Q.Hoàng Mai, Hà Nội</t>
  </si>
  <si>
    <t>WIN4419</t>
  </si>
  <si>
    <t>R2.101, tòa nhà R2, 28 Lô X3, đường Trần Hữu Dực, P.Cầu Diễn, Q.Nam Từ Liêm, Hà Nội</t>
  </si>
  <si>
    <t>Số 153 - 155 phố Thanh Am, Tổ 23, P.Thượng Thanh, Q.Long Biên, HN</t>
  </si>
  <si>
    <t>Tầng 1, Eurowindow Multicomplex, 27 Trần Duy Hưng, P. Trung Hòa, Q.Cầu Giấy, HN</t>
  </si>
  <si>
    <t>56B Đinh Tiên Hoàng, Phường Ngô Quyền, Thị xã Sơn Tây, HN</t>
  </si>
  <si>
    <t>56 ngõ 43 Cổ Nhuế, Phường Cổ Nhuế 2, Q. Bắc Từ Liêm, HN</t>
  </si>
  <si>
    <t>Thôn Kiêu Kỵ, Xã Kiêu Kỵ, Huyện Gia Lâm, HN</t>
  </si>
  <si>
    <t>Số 78 đường quốc lộ 3, xã Phù Lỗ, huyện Sóc Sơn, Hà Nội</t>
  </si>
  <si>
    <t>Ô số 38 BT1, Khu ĐTM Pháp Vân - Tứ Hiệp, phường Hoàng Liệt, quận Hoàng Mai, HN</t>
  </si>
  <si>
    <t>LK01-01 Dự án Tổ hợp thương mại dịch vụ và căn hộ cao cấp Hải Phát Plaza, phường Đại Mỗ, quận Nam Từ Liêm, HN</t>
  </si>
  <si>
    <t>WIN4455</t>
  </si>
  <si>
    <t>Tầng 01 - Toà nhà BIDHOMES THE GARDEN HILL , Số 99 Trần Bình, phường Mỹ Đình 2, Quận Nam Từ Liêm, HN</t>
  </si>
  <si>
    <t>G116 – Tầng 1, Lô HH Chung cư G1, Vinhomes Greenbay, Đường Lương thế vinh kéo dài, Phường mễ trì, Quận Nam Từ Liêm, Hà Nội</t>
  </si>
  <si>
    <t>Khu Chợ Kim, Xã Xuân Nộn, Huyện Đông Anh, HN</t>
  </si>
  <si>
    <t>WIN4503</t>
  </si>
  <si>
    <t>Tầng 1, tòa nhà 18 tầng One 18 tại 19 ngõ 298 đường Ngọc Lâm, Long Biên, Hà Nội</t>
  </si>
  <si>
    <t>Xóm 4, Xã Đông Dư, Huyện Gia Lâm, HN</t>
  </si>
  <si>
    <t>Số 45 Ngõ Thịnh Hào 1 Tôn Đức Thắng, phường Hàng Bột, Quận Đống Đa, HN</t>
  </si>
  <si>
    <t>Gian Hàng Thương Mại 10+ 11, Tầng 1, Tòa Nhà Pearl 1, số 01 đường Châu Văn Liêm, phường Phú Đô, quận Nam Từ Liêm, HN</t>
  </si>
  <si>
    <t>WIN4513</t>
  </si>
  <si>
    <t>Sân vận động trung tâm đường Quang Lãm, phường Phú Lãm, Quận Hà Đông, HN</t>
  </si>
  <si>
    <t>Gian hàng 110, tầng 1, Tòa nhà N01C Trung tâm Thương Mại và Dịch vụ Golden Land, 
số 275 Nguyễn Trãi, P. Thanh Xuân Trung, Q. Thanh Xuân, HN</t>
  </si>
  <si>
    <t>Số 321 Lâm Du, phường Bồ Đề, Quận Long Biên, Hà Nội</t>
  </si>
  <si>
    <t>Thôn Ngãi Cầu, xã An Khánh, huyện Hoài Đức,TP Hà Nội  (991 đường 72 cũ)</t>
  </si>
  <si>
    <t>Thôn 06, xã Song Phương, huyện Hoài Đức, HN</t>
  </si>
  <si>
    <t>Kiot 30 -32, tầng 1 tòa nhà Văn phòng Hồ Linh Đàm, phường Hoàng Liệt, quận Hoàng Mai, HN</t>
  </si>
  <si>
    <t>Số 65B Nguyễn Công Trứ, phường Đồng Nhân, quận Hai Bà Trưng, HN</t>
  </si>
  <si>
    <t>83 Quang Tiến, Phường Đại Mỗ, Quận Nam Từ Liêm, HN</t>
  </si>
  <si>
    <t>Số 20 tổ 3, phường Giang Biên, Q.Long Biên, HN</t>
  </si>
  <si>
    <t>120 Phố Mã, Phù Linh, Sóc Sơn, Hà Nội</t>
  </si>
  <si>
    <t>Căn hộ A2 – Lô BT04 – Đô thị mới Việt Hưng, phường Giang Biên, quận Long Biên , Hà Nội</t>
  </si>
  <si>
    <t>Số 25 phố Phúc Tân, phường Phúc Tân, quận Hoàn Kiếm, HN</t>
  </si>
  <si>
    <t>Ki ốt số 02-04, tầng 1 thuộc tòa nhà B2.1.HH03B, Khu đô thị Thanh Hà - 
Cienco5, xã Cự Khê, huyện Thanh Oai, HN</t>
  </si>
  <si>
    <t>Đội 7 Ngọc Hồi, Xã Ngọc Hồi, Huyện Thanh Trì, HN</t>
  </si>
  <si>
    <t>Số 48 ngõ 467 Lĩnh Nam, phường Lĩnh Nam, quận Hoàng Mai, HN</t>
  </si>
  <si>
    <t>BT4-B-1.3-7-Khu đô thị mới Đặng Xá II, Gia Lâm, Hà Nội</t>
  </si>
  <si>
    <t>38 đường Ngô Quyền, Phường Ngô Quyền, Thị xã Sơn Tây, HN</t>
  </si>
  <si>
    <t>Tầng 1, Khu A, tòa Viet Duc Complex, ngõ 164 Khuất Duy Tiến, phường Nhân Chính, quận Thanh Xuân, Hà Nội</t>
  </si>
  <si>
    <t>161 Khu Phố, Thị trấn Liên Quan, Huyện Thạch Thất, HN</t>
  </si>
  <si>
    <t>Thôn 6, Xã Thạch Xá, Thạch Thất, HN</t>
  </si>
  <si>
    <t>Ô thương mại dịch vụ số 5 - tầng 01, Tòa nhà NewSkyline, Lô CC2 Khu đô thị mới Văn Quán - Yên Phúc, Phường Văn Quán, Quận Hà Đông, HN</t>
  </si>
  <si>
    <t>Kiot 103, tầng 1 tòa nhà CT13 Khu Đô thị mới Tứ Hiệp, xã Tứ Hiệp, Huyện Thanh Trì, HN</t>
  </si>
  <si>
    <t>Số 31 phố Tùng Thiện, Phường Trung Sơn Trầm, Thị xã Sơn Tây, HN</t>
  </si>
  <si>
    <t>WIN4610</t>
  </si>
  <si>
    <t>Số 126 Thanh Lãm, phường Phú Lãm, quận Hà Đông, Hà Nội</t>
  </si>
  <si>
    <t>Số 72 ngõ 56 Thạch Cầu, Quận Long Biên, HN</t>
  </si>
  <si>
    <t>47 Quốc Lộ 2, khối 2, Phù Lỗ, Sóc Sơn, Hà Nội</t>
  </si>
  <si>
    <t>win4636</t>
  </si>
  <si>
    <t>236 đường Xuân Khanh, Xuân Khanh, Thị xã Sơn Tây, HN</t>
  </si>
  <si>
    <t>50 phố tía , tô hiệu, thường tín, hà nội</t>
  </si>
  <si>
    <t>Số 1 Yên Phúc, Phường Phúc La, Quận Hà Đông, Hà Nội</t>
  </si>
  <si>
    <t>Chân cầu Tự Khoát, Xã Ngũ Hiệp, Huyện Thanh Trì, HN</t>
  </si>
  <si>
    <t>126A Thanh Vị, Phường Sơn Lộc, Thị xã Sơn Tây, HN</t>
  </si>
  <si>
    <t>DVTM-05, tầng 1+2 tòa nhà CT1 Khu đô thị Gelexia Riverside
, 885 Tam Trinh, phường Yên Sở, quận Hoàng Mai, HN</t>
  </si>
  <si>
    <t>Thôn Tương Chúc (Chân cầu Tự Khoát), Xã Ngũ Hiệp, Huyện Thanh Trì, HN</t>
  </si>
  <si>
    <t>Xóm 5 văn phú ,thường tín, hà nội</t>
  </si>
  <si>
    <t>Thôn Xâm Dương 3, xã Ninh Sở, huyện Thường Tín, HN</t>
  </si>
  <si>
    <t>Đội 2, Xã Tự Nhiên, Huyện Thường Tín, HN</t>
  </si>
  <si>
    <t>Số 7 Xóm Đinh Tiên Hoàng, Xã Hà Hồi, Huyện Thường Tín, HN</t>
  </si>
  <si>
    <t>Khu Thá, xã Xuân Giang, huyện Sóc Sơn, Hà Nội</t>
  </si>
  <si>
    <t>78 Cầu Trì, Phường Sơn Lộc, Thị xã Sơn Tây, HN</t>
  </si>
  <si>
    <t>31-LK41 Khu Đô Thị Vân Canh, Xã Vân Canh, Huyện Hoài Đức, HN</t>
  </si>
  <si>
    <t>28 Hòe Thị, Phường Phương Canh, Quận Nam Từ Liêm, Hà Nội</t>
  </si>
  <si>
    <t>79 Ngọc Đại, Phường Đại Mỗ, Quận Nam Từ Liêm, Hà Nôi</t>
  </si>
  <si>
    <t>314 Trần Cung, Phường Cổ Nhuế 1, Quận Bắc Từ Liêm, Hà Nội</t>
  </si>
  <si>
    <t>Tầng 1 Tòa nhà Kinh Đô, số 93 Lò Đúc, phường Phạm Đình Hổ, quận Hai Bà Trưng, HN</t>
  </si>
  <si>
    <t>344 Ngọc Thụy, Phường Ngọc Thụy, Quận Long Biên, HN</t>
  </si>
  <si>
    <t>Số 2 ngõ 239 đường Trâu Quỳ, TDP An Đào, thị trấn Trâu Quỳ, huyện Gia Lâm, Hà Nội</t>
  </si>
  <si>
    <t>106 Nguyễn Hiền, phường Bách Khoa, quận Hai Bà Trưng, HN</t>
  </si>
  <si>
    <t>Lô 04, Tầng 1, nhà chung cư số CT1, 
phường Cổ Nhuế 2, quận Bắc Từ Liêm, HN</t>
  </si>
  <si>
    <t>98 Miếu Thờ, Xã Tiên Dược, Huyện Sóc Sơn, Hà Nội</t>
  </si>
  <si>
    <t>B12 Chợ Phú Cường, Xã Phú Cường, Huyện Sóc Sơn, Hà Nội</t>
  </si>
  <si>
    <t>Khu 10 Chợ Phố Hạ, Xã Mê Linh, Huyện Mê Linh, Hà Nội</t>
  </si>
  <si>
    <t>Khu A - Khu đất dịch vụ Do Lộ, Yên Nghĩa, Hà Đông, Hà Nội</t>
  </si>
  <si>
    <t>WIN4864</t>
  </si>
  <si>
    <t>138 Thị trân văn giang</t>
  </si>
  <si>
    <t>14 Trần Quý Cáp, Phường Văn Miếu, Quận Đống Đa, HN</t>
  </si>
  <si>
    <t>WIN4878</t>
  </si>
  <si>
    <t>Xã Ngũ Hiệp, Huyện Thanh Trì, HN</t>
  </si>
  <si>
    <t>WIN4880</t>
  </si>
  <si>
    <t>Thôn bên  363 thị trân văn giang</t>
  </si>
  <si>
    <t>Cụm 6 Thị trấn Phúc Thọ, Huyện Phúc Thọ, HN</t>
  </si>
  <si>
    <t>186 và 188 Tư Đình, Phường Long Biên, Quận Long Biên, Hà Nội</t>
  </si>
  <si>
    <t>SH6B+SH7B, Tầng 1 Tòa nhà HH3, Số 32 Phố Đại Từ, Phường Đại Kim, Quận Hoàng Mai, HN</t>
  </si>
  <si>
    <t>Xóm Dền, Xã Di Trạch, Huyện Hoài Đức, HN</t>
  </si>
  <si>
    <t>Khu 10 Thôn Thường Lệ, Xã Đại Thịnh, Huyện Mê Linh, HN</t>
  </si>
  <si>
    <t>Kiot 03 - Tầng 01, chung cư CT4, KĐTM Thạch Bàn, Phường Thạch Bàn, Quận Long Biên, Hà Nội</t>
  </si>
  <si>
    <t>Tầng 1, Tòa nhà Golden West, Số 2 Lê Văn Thiêm, Phường Nhân Chính, Quận Thanh Xuân, HN</t>
  </si>
  <si>
    <t>QL3 Phố Lộc Hà, Xã Mai Lâm, Huyện Đông Anh, Hà Nội</t>
  </si>
  <si>
    <t>Ngã Ba Yên Tàng, Thôn Yên Tàng, Xã Bắc Phú, Huyện Sóc Sơn, HN</t>
  </si>
  <si>
    <t>LK11-Lô 6, Dự án nhà ở Phùng Khoang, Phường Trung Văn, Quận Nam Từ Liêm, Hà Nội</t>
  </si>
  <si>
    <t>WIN4986</t>
  </si>
  <si>
    <t>Thôn Đìa, Xã Nam Hồng, Huyện Đông Anh, Hà Nội</t>
  </si>
  <si>
    <t>Thôn Quất Động, Xã Quất Động, Huyện Thường Tín, HN</t>
  </si>
  <si>
    <t>Số 38 Khu Tái Định Cư Ngô Thì Nhậm, Đường Phan Đình Giót, Phường La Khê, Quận Hà Đông, HN</t>
  </si>
  <si>
    <t>Thôn 9, Xã Phùng Xá, Huyện Thạch Thất, HN</t>
  </si>
  <si>
    <t>BT25, Lô TT2, Khu nhà ở C37 BCA, Khu đô thị mới Phùng Khoang, Phường Trung Văn, Quận Nam Từ Liêm, HN</t>
  </si>
  <si>
    <t>Số 67+69 Đường Ngô Đình Mẫn, Phường La Khê, Quận Hà Đông, HN</t>
  </si>
  <si>
    <t>Thôn Thọ Giáo, Xã Tân Minh, Huyện Thường Tín, HN</t>
  </si>
  <si>
    <t>Số 16 Hòa Sơn, Thị trấn Chúc Sơn, Huyện Chương Mỹ, HN</t>
  </si>
  <si>
    <t>Thôn Thái Hòa, Xã Bình Phú, Huyện Thạch Thất, HN</t>
  </si>
  <si>
    <t>Kiot dịch vụ số 2, Tầng 1, Tòa nhà B, Dự án X2, Phường Cầu Diễn, Nam Từ Liêm, Hà Nội</t>
  </si>
  <si>
    <t>Số 42 Đường Nghĩa Lộ, Phường Yên Nghĩa, Quận Hà Đông, HN</t>
  </si>
  <si>
    <t>Số 83, Ngõ 384, Đường Đông Hội, Xã Đông Hội, Huyện Đông Anh, Hà Nội</t>
  </si>
  <si>
    <t>55 Cầu Cốc, Phường Tây Mỗ, Nam Từ Liêm, Hà Nội</t>
  </si>
  <si>
    <t>Số 168 Thôn Mới, Xã Cao Dương, Huyện Thanh Oai, HN</t>
  </si>
  <si>
    <t>Thôn Yên Ngưu, Xã Tam Hiệp, Huyện Thanh Trì, HN</t>
  </si>
  <si>
    <t>248 Chợ Chiều Chuông, Xã Phương Trung, Huyện Thanh Oai, HN</t>
  </si>
  <si>
    <t>Số 120 QL21, Thôn Tảo Dương, Xã Hồng Dương, Huyện Thanh Oai, HN</t>
  </si>
  <si>
    <t>37 Thôn Chằm, Xã Bình Minh, Huyện Thanh Oai, HN</t>
  </si>
  <si>
    <t>Thôn Cổ Dương, Xã Tiên Dương, Huyện Đông Anh, HN</t>
  </si>
  <si>
    <t>Thôn Ngọc Chi ( Ngã tư Chợ Ngọc Chi), Xã Vĩnh Ngọc, Huyện Đông Anh, HN</t>
  </si>
  <si>
    <t>Số 9 Nam Dư, Phường Lĩnh Nam, Quận Hoàng Mai, HN</t>
  </si>
  <si>
    <t>Khu dân cư Bắc Thăng Long, Xã Hải Bối, Huyện Đông Anh, HN</t>
  </si>
  <si>
    <t>Thôn Bình An, Xã Trung Giã, Huyện Sóc Sơn, HN</t>
  </si>
  <si>
    <t>Số 1, TT Tổng Công ty Dược Việt Nam, tổ 1, phường Quan Hoa, quận Cầu Giấy, Hà Nội</t>
  </si>
  <si>
    <t>Tầng 1, Tòa Trung Yên Smile, Khu A, Lô 19.NO và 20.BT KĐTM Bắc Đại Kim
, Số 1 Nguyễn Cảnh Dị, Phường Định Công, Quận Hoàng Mai, HN</t>
  </si>
  <si>
    <t>WIN5225</t>
  </si>
  <si>
    <t>Ô DVTM-07, Tầng 1+2 tòa nhà CT3 Khu đô thị Gelexia Riverside
, Ngõ 885 Tam Trinh, Phường Yên Sở, Quận Hoàng Mai, HN</t>
  </si>
  <si>
    <t>Căn B4 Số 23 Phố Cự Lộc, P.Thượng Đình, Q.Thanh Xuân, HN</t>
  </si>
  <si>
    <t>win5255</t>
  </si>
  <si>
    <t>Đội 4 Thôn 1 Xã Thạch Đà, Huyện Mê Linh, HN</t>
  </si>
  <si>
    <t>Khu 14 Thôn Yên Nhân, Xã Tiền Phong, Huyện Mê Linh, HN</t>
  </si>
  <si>
    <t>Khu 5 Thôn Do Hạ, Xã Tiền Phong, Huyện Mê Linh, HN</t>
  </si>
  <si>
    <t>134 Hoàng Tăng Bí, TDP Tân Nhuệ, Thụy Phương, Quận Bắc Từ Liêm, Hà Nội</t>
  </si>
  <si>
    <t>Khu đấu giá Tổ 1 Thị trấn Sóc Sơn, Huyện Sóc Sơn, TP Hà Nội</t>
  </si>
  <si>
    <t>Thôn Bến Trung, Xã Bắc Hồng, Huyện Đông Anh, HN</t>
  </si>
  <si>
    <t>Thôn Lã Côi, Xã Yên Viên, Huyện Gia Lâm, HN</t>
  </si>
  <si>
    <t>Huyện ứng Hòa</t>
  </si>
  <si>
    <t>95 Ba Thá, Xã Viên An, Huyện Ứng Hòa, HN</t>
  </si>
  <si>
    <t>85 Lê Lợi, Thị Trấn Vân Đình, Huyện Ứng Hòa, HN</t>
  </si>
  <si>
    <t>Tổ dân phố số 17, Phường Thanh Trì, Quận Hoàng Mai, HN</t>
  </si>
  <si>
    <t>71 Ngõ 180 Tây Mỗ, Quận Nam Từ Liêm, Hà Nội</t>
  </si>
  <si>
    <t>Số 158 Tiểu khu Phú Thịnh, Thị trấn Phú Minh, Huyện Phú Xuyên, HN</t>
  </si>
  <si>
    <t>114 Ngõ Văn Chương 2, Phường Văn Chương, Quận Đống Đa, Hà Nội</t>
  </si>
  <si>
    <t>Tầng 1, Tòa nhà UDIC Riverside 1, Ngõ 122 Vĩnh Tuy, Phường Vĩnh Tuy, Quận Hai Bà Trưng, HN</t>
  </si>
  <si>
    <t>Số 110 ngõ 553 Đường Giải Phóng, Phường Giáp Bát, Quận Hoàng Mai, HN</t>
  </si>
  <si>
    <t>win5308</t>
  </si>
  <si>
    <t>QL35 Thôn Phú Nhi, xã Thanh Lâm, huyện Mê Linh, HN</t>
  </si>
  <si>
    <t>32 Sáp Mai, Xã Võng La, Huyện Đông Anh, HN</t>
  </si>
  <si>
    <t>Thôn 5 Xã Cộng Hòa, Huyện Quốc Oai, HN</t>
  </si>
  <si>
    <t>win5324</t>
  </si>
  <si>
    <t>254 Phố Huyện, TT Quốc Oai, Huyện Quốc Oai, HN</t>
  </si>
  <si>
    <t>Kiot TM02 - Tầng 1, 
số 50 ngõ 28 đường Xuân La, Phường Xuân La, Quận Tây Hồ, Hà Nội</t>
  </si>
  <si>
    <t>17 Ngõ 75 Hồ Tùng Mậu, Phường Mai Dịch, Quận Cầu Giấy, HN</t>
  </si>
  <si>
    <t>Thôn 3 Xã Phượng Cách, Huyện Quốc Oai, HN</t>
  </si>
  <si>
    <t>Số 8 Trương Công Giai, tổ 21, phường Dịch Vọng, quận Cầu Giấy, Hà Nội.</t>
  </si>
  <si>
    <t>"Tầng 1 Nhà ở chung cư cao cấp N01-T1, phường Xuân Tảo, quận Bắc Từ Liêm, Hà Nội</t>
  </si>
  <si>
    <t>win5346</t>
  </si>
  <si>
    <t>Thôn Bái Đô, Xã Tri Thủy, Huyện Phú Xuyên, HN</t>
  </si>
  <si>
    <t>Khu Ao ông Sáu, Xã Trung Mầu, Huyện Gia Lâm, HN</t>
  </si>
  <si>
    <t>Lô 03C, tầng 1 Tòa L, Phường Dương Nội, Quận Hà Đông, HN</t>
  </si>
  <si>
    <t>B (SH4), Ô đất B4, Khu đô thị mới Nam Trung Yên, phường Yên Hòa, quận Cầu Giấy, HN</t>
  </si>
  <si>
    <t>Chợ Cầu Xây, thôn Thanh Vân, xã Tân Dân, huyện Sóc Sơn , HN</t>
  </si>
  <si>
    <t>Khu phố, thị trấn Liên Quan, Huyện Thạch Thất, HN</t>
  </si>
  <si>
    <t>WIN5377</t>
  </si>
  <si>
    <t>Nhà số 4+5, Block 1, Ô H-TT1, Khu nhà ở Hi Brand, Khu đô thị mới Văn Phú, Phường Phú La, Quận Hà Đông, HN</t>
  </si>
  <si>
    <t>Tầng 1 Khu căn hộ Tecco Skyville Tower, Xã Tứ Hiệp, Huyện Thanh Trì, HN</t>
  </si>
  <si>
    <t>53 Hậu Dưỡng, Xã Kim Chung, Huyện Đông Anh, HN</t>
  </si>
  <si>
    <t>Tầng 1, tòa nhà CT1B , phường Cổ Nhuế 1, quận Bắc Từ Liêm, Hà Nội</t>
  </si>
  <si>
    <t>Thôn Tằng My, Xã Nam Hồng, Huyện Đông Anh, HN</t>
  </si>
  <si>
    <t>Lô góc tầng 1, Tòa B1, Chung cư Ruby CT3 Phúc Lợi, Quận Long Biên, HN</t>
  </si>
  <si>
    <t>Tháp G, 
Khu đô thị Đông Nam đường Trần Duy Hưng, phường Trung Hòa, quận Cầu Giấy, HN</t>
  </si>
  <si>
    <t>Thôn Đồng Lư, xã Đồng Quang, huyện Quốc Oai, TP Hà Nội</t>
  </si>
  <si>
    <t>Cụm 5, xã Phụng Thượng, Huyện Phúc Thọ, HN</t>
  </si>
  <si>
    <t>Xóm Cầu, Thôn Hòa Mỹ, Xã Hồng Minh, Huyện Phú Xuyên, HN</t>
  </si>
  <si>
    <t>Tổ 10, Phường Thạch Bàn, Quận Long Biên, HN</t>
  </si>
  <si>
    <t>BT1.SH-A(07), Khu đô thị mới Đặng Xá, Xã Đặng Xá, Huyện Gia Lâm, HN</t>
  </si>
  <si>
    <t>Số 18 ngách 1 ngõ 119 Hồ Đắc Di, phường Nam Đồng, quận Đống Đa, Hà Nội</t>
  </si>
  <si>
    <t>17A, Ngõ 9 Nguyễn Tri Phương , phường Điện Biên, quận Ba Đình, HN</t>
  </si>
  <si>
    <t>48 Bích Câu, Phường Quốc Tử Giám, Quận Đống Đa, HN</t>
  </si>
  <si>
    <t>Ngã tư Cổ Đông, Xóm 10, Thôn Đoàn Kết, Xã Cổ Đông, Thị xã Sơn Tây, HN</t>
  </si>
  <si>
    <t>Đội 2, thôn Xuân Bách, xã Quang Tiến, huyện Sóc Sơn, HN</t>
  </si>
  <si>
    <t>Lô A1.2, tầng 1 tòa nhà A, tổ hợp văn phòng, nhà ở cao cấp kết hợp dịch vụ thương mại HBI, 
Số 203 Nguyễn Huy Tưởng, Phương Thanh Xuân Trung, quận Thanh Xuân, HN</t>
  </si>
  <si>
    <t>Số 12 ngõ 4D Đặng Văn Ngữ, phường Trung Tự, quận Đống Đa, HN</t>
  </si>
  <si>
    <t>33-35 Ngõ Quan Thổ 1, Phường Tôn Đức Thức, Quận Đống Đa, HN</t>
  </si>
  <si>
    <t>Thôn Vài, Xã Hợp Thanh, Huyện Mỹ Đức, HN</t>
  </si>
  <si>
    <t>Số 87 Ngõ 322 Mỹ Đình, phường Mỹ Đình, Nam Từ Liêm, Hà Nội</t>
  </si>
  <si>
    <t>33 Võng Thị, Phường Bưởi, Quận Tây Hồ, TP Hà Nội</t>
  </si>
  <si>
    <t>Tầng 1, tòa nhà CT1B Hateco Apolo, phường Phương Canh, Quận Nam Từ Liêm, Hà Nội</t>
  </si>
  <si>
    <t>WIN5475</t>
  </si>
  <si>
    <t>273 Vũ Tông Phan, Phường Khương Trung, Quận Thanh Xuân, Hà Nội</t>
  </si>
  <si>
    <t>Thôn An Duyên, Xã Tô Hiệu, Huyện Thường Tín, HN</t>
  </si>
  <si>
    <t>Số 155 Xóm Đậu, Thôn Vỹ, Xã Cao Viên, Huyện Thanh Oai, HN</t>
  </si>
  <si>
    <t>WIN5488</t>
  </si>
  <si>
    <t>Thôn Thuận Tiến, Xã Dương Xá, Huyện Gia Lâm, HN</t>
  </si>
  <si>
    <t>Tầng 1, Ô I-HH, Dự án Green Pearl, 378 Minh Khai, Phường Vĩnh Tuy, Quận Hai Bà Trưng, HN</t>
  </si>
  <si>
    <t>Số 94 Phố Kim Bài, Thị trấn Kim Bài, Huyện Thanh Oai, HN</t>
  </si>
  <si>
    <t>Kiot 03A+03B+04, Tầng 1 Tòa nhà chung cư CT6,  Xã Tứ Hiệp, Huyện Thanh Trì, HN</t>
  </si>
  <si>
    <t>Thôn Thiết Úng, Xã Vân Hà, Huyện Đông Anh, HN</t>
  </si>
  <si>
    <t>105 Thành Công, Phường Thành Công, Quận Ba Đình, Hà Nội</t>
  </si>
  <si>
    <t>106 Dốc Chợ Thành Công, Phường Thành Công, Quận Ba Đình, Hà Nội</t>
  </si>
  <si>
    <t>Thôn 4 Xã Cát Quế, Huyện Hoài Đức, Hà Nội</t>
  </si>
  <si>
    <t>Tầng 1, tòa nhà C2 thuộc Dự án Khu nhà ở Xuân Đỉnh, phường Xuân Đỉnh, Quận Bắc Từ Liêm, Hà Nội</t>
  </si>
  <si>
    <t>Đội 7, Thôn Đỗ Xá, Xã Vạn Điểm, Huyện Thường Tín, HN</t>
  </si>
  <si>
    <t>Số 79 ngõ 94 Thượng Thanh, Tổ 14 Phường Thượng Thanh, Quận Long Biên, HN</t>
  </si>
  <si>
    <t>174 – 176 Hạ Hội, Xã Tân Lập, Huyện Đan Phượng, HN</t>
  </si>
  <si>
    <t>124 Thanh Ấm, Thị trấn Vân Đình, Huyện Ứng Hòa, HN</t>
  </si>
  <si>
    <t>Số 324 phố Đồng Dinh,Tổ 13, Phường Thạch Bàn, Quận Long Biên, HN</t>
  </si>
  <si>
    <t>Xóm 6,Thôn 3 Xã Thạch Thán, Huyện Quốc Oai, TP Hà Nội</t>
  </si>
  <si>
    <t>32 Phan Đình Giót, Phường Phương Liệt, Quận Thanh Xuân, TP Hà Nội</t>
  </si>
  <si>
    <t>B12A, tầng 1, Tòa B, 423 Minh Khai, Phường Vĩnh Tuy, Quận Hai Bà Trưng, HN</t>
  </si>
  <si>
    <t>Tầng 1, tòa nhà CT2B, phường Cổ Nhuế 1, quận Bắc Từ Liêm, Hà Nội</t>
  </si>
  <si>
    <t>265 Bạch Đằng, Phường Chương Dương, Quận Hoàn Kiếm, HN</t>
  </si>
  <si>
    <t>125 đường Đông Mỹ, Xã Đông Mỹ, Huyện Thanh Trì, HN</t>
  </si>
  <si>
    <t>thôn Kim Thượng, Xã Kim Lũ, huyện Sóc Sơn, Hà Nội</t>
  </si>
  <si>
    <t>Số 36 Đình Thôn, Phường Mỹ Đình 1, Quận Nam Từ Liêm, Hà Nội</t>
  </si>
  <si>
    <t>Số 2 Kỳ Vũ, Phường Thượng Cát, Quận Bắc Từ Liêm, TP.Hà Nội</t>
  </si>
  <si>
    <t>Số 15 Dịch Vọng Hậu, phường Dịch Vọng Hậu, quận Cầu Giấy, HN</t>
  </si>
  <si>
    <t>TDP 2 Mễ Trì Thượng, phường Mễ Trì, quận Nam Từ Liêm, Hà Nội</t>
  </si>
  <si>
    <t>Lô 1-3/E-F, Tòa nhà MD Complex Tower, 68 Nguyễn Cơ Thạch, P. Cầu Diễn, Q. Nam Từ Liêm, Hà Nội.</t>
  </si>
  <si>
    <t>43-45 Phan Xích, Xã Tân Hội, Huyện Đan Phương, HN</t>
  </si>
  <si>
    <t>Dốc Đa TốnThôn Thuận Tốn, Xã Đa Tốn, Huyện Gia Lâm, HN</t>
  </si>
  <si>
    <t>Xóm Mới, thôn Đức Hậu, xã Đức Hòa, huyện Sóc Sơn, Hà Nội</t>
  </si>
  <si>
    <t>1S5A, Tầng 1 Tòa nhà số P06, Dự án Vinhomes Ocean Park, Thị trấn Trâu Quỳ, Huyện Gia Lâm, HN</t>
  </si>
  <si>
    <t>số 50 Thúy lĩnh, Hoàng Mai hà nội</t>
  </si>
  <si>
    <t>Lô DTM01, Tầng 1, Tòa D Viet Duc Complex, ngõ 164 Khuất Duy Tiến, P.Nhân Chính, Q.Thanh Xuân, HN</t>
  </si>
  <si>
    <t>Thôn 2, Xã Lại Yên, Huyện Hoài Đức, HN</t>
  </si>
  <si>
    <t>102 Hoàng Đạo Thành, kim giang, Thanh Xuân, Hà nội</t>
  </si>
  <si>
    <t>200 Hoàng Hoa Thám, phường Thụy Khuê , Quận Tây Hồ, HN</t>
  </si>
  <si>
    <t>88,90 kim Giang, hoàng Mai</t>
  </si>
  <si>
    <t>Số 101 Ngõ 52 Lương Thế Vinh, Phường Thanh Xuân Bắc, Quận Thanh Xuân, Hà Nội Việt Nam</t>
  </si>
  <si>
    <t>1S09 tầng 1 tòa nhà S2.09 dự án vinhomes oceanpark, xã đa tốn gia lâm</t>
  </si>
  <si>
    <t>1S5A tầng 1 tòa s2.16 vin homes ocean park gia lâm</t>
  </si>
  <si>
    <t>D10+D11 Tầng 1 Khối nhà A, 423 Minh Khai, Phường Vĩnh Tuy, Quận Hai Bà Trưng, HN</t>
  </si>
  <si>
    <t>291 TDP 5 Xuân Phương, Nam Từ Liêm, Hà Nội</t>
  </si>
  <si>
    <t>78 ngõ 179 Hoàng Hoa Thám, Ba Đình , Hà Nội</t>
  </si>
  <si>
    <t>Lô đất 14 C, Ô đất 10 C, kdt Nam Trung Yên, HN</t>
  </si>
  <si>
    <t>1S02, Tầng 1 Tòa nhà số S2.03, Dự án Vinhomes Ocean Park, Xã Đa Tốn, Huyện Gia Lâm, HN</t>
  </si>
  <si>
    <t>1 S16 tầng 1 tòa s2,01 dự ánvinhomes oceanpark đa tốn gia lâm</t>
  </si>
  <si>
    <t>Tầng 1 dự án Newtatco, 161 Xuân La, Xuân Đỉnh, Bắc Từ Liêm, Hà Nội</t>
  </si>
  <si>
    <t>Số nhà 07-09 đường Cổ Vân, thôn Dục Nội, xã Việt Hùng, huyện Đông Anh, HN</t>
  </si>
  <si>
    <t>1S17, Tầng 1 Tòa nhà số S2.10, Dự án Vinhomes Ocean Park, Xã Đa Tốn, Huyện Gia Lâm, HN</t>
  </si>
  <si>
    <t>S1,11 Ocean park, tầng 1 tòa nhà S1,11 dự an vinhomes oceanpark đa tốn gia lâm</t>
  </si>
  <si>
    <t>Ô 1S05 Tầng 1 Tòa Nhà Số S3, VinHomes Symphony, đường Hoa Phượng, Phường Phúc Lợi Quận Long Biên, HN</t>
  </si>
  <si>
    <t>Số 167 Phú Diễn, tổ 13, phường Phú Diễn, quận Bắc Từ Liêm, HN</t>
  </si>
  <si>
    <t>1S12 tầng 1 tòa S1.05 vin homes ocean park gia lâm</t>
  </si>
  <si>
    <t>1S18 tầng 1 tòa S1.09 vinhomes Ocean park đa tốn gia lâm</t>
  </si>
  <si>
    <t>tầng N01-T8 Khu Ngoại Giao Đoàn, P. Xuân Tảo, Q. Bắc Từ Liêm TP. Hà Nội</t>
  </si>
  <si>
    <t>77 Trần Quốc Vượng, phường Dịch vọng Hậu, Cầu Giấy, Hà Nội</t>
  </si>
  <si>
    <t>số 8 núi trúc ba đình hà nội</t>
  </si>
  <si>
    <t>132 Trần Phú, Thị trấn Thường Tín, Huyện Thường Tín, HN</t>
  </si>
  <si>
    <t>92 Tô Vĩnh Diện, Phường Khương Trung, Thanh Xuân, Hà Nội</t>
  </si>
  <si>
    <t>WIN5660</t>
  </si>
  <si>
    <t>số 463 Thị trân văn giang</t>
  </si>
  <si>
    <t>Thôn Đức Thịnh, xã Tản Lĩnh, huyện Ba Vì, HN</t>
  </si>
  <si>
    <t>Số 117 – 119 Yên Phụ, phường Yên Phụ, quận Tây Hồ, HN</t>
  </si>
  <si>
    <t>256 Giang Cao bát tràng</t>
  </si>
  <si>
    <t>thôn dương đá, xã dương xá , gia lâm</t>
  </si>
  <si>
    <t>thôn trùng quán yên thường gia lâm</t>
  </si>
  <si>
    <t>Số nhà 15 Xóm chợ Yêm, Xã Đông Xuân, Huyện Sóc Sơn, HN</t>
  </si>
  <si>
    <t>Xóm 8, thôn 2 chợ Thạch Đà, Mê Linh, HN</t>
  </si>
  <si>
    <t>Căn 01-02 SH12, tầng 1 + tầng 2 tòa nhà S1.01, KĐTM Tây Mỗ Đại Mỗ - Vinhomes Park, Q.Nam Từ Liêm, HN</t>
  </si>
  <si>
    <t>Ki ốt 05-06, Ô đất OCT5, Khu đô thị mới Cổ Nhuế - Xuân Đỉnh, phường Cổ Nhuế 2, quận Bắc Từ Liêm, HN</t>
  </si>
  <si>
    <t>Số 55 ngách 159 ngõ 354 Trường Chinh, P.Khương Thượng, Q.Đống Đa, HN</t>
  </si>
  <si>
    <t>Số 73 phố Vũ Ngọc Phan, Phường Láng Hạ, Quận Đống Đa, HN</t>
  </si>
  <si>
    <t>Thôn 4, Xã Canh Nậu, Huyện Thạch Thất, HN</t>
  </si>
  <si>
    <t>Xóm 4, Thôn Đoan Nữ, Xã An Mỹ, Huyện Mỹ Đức, HN</t>
  </si>
  <si>
    <t>Thôn Tri Lễ, xã quang trung, Huyện Phú Xuyên, HN</t>
  </si>
  <si>
    <t>Số 242 Đường Mỹ Đình, phường Mỹ Đình 2 Q. Nam Từ Liêm, HN</t>
  </si>
  <si>
    <t>L1 - 07, Tòa nhà FLC COMPLEX, Số 36 đường Phạm Hùng, phường Mỹ Đình 2, quận Nam Từ Liêm, HN</t>
  </si>
  <si>
    <t>Số 25 ngách 173/24 đường Hoàng Hoa Thám, phường Ngọc Hà, Quận Ba Đình, HN</t>
  </si>
  <si>
    <t>Số 414 Đường Khương Đình, Phường Hạ Đình, Quận Thanh Xuân, HN</t>
  </si>
  <si>
    <t>Kiot 25, Tầng 1, Tòa CT2B, P.Thượng Thanh Q.Long Biên, HN</t>
  </si>
  <si>
    <t>Thôn 6 xã Tam Hiệp, huyện Phúc Thọ Thành phố Hà Nội Việt Nam</t>
  </si>
  <si>
    <t>96 Trần Bình, Phường Mai Dịch, Quận Cầu Giấy, Thành phố Hà Nội</t>
  </si>
  <si>
    <t>M17, Tầng 1+2 Tòa H1, P.Phúc Đồng, q. Long Biên, HN</t>
  </si>
  <si>
    <t>Số 329 Phố Mới, thôn Vĩnh Phệ, xã Chu Minh, huyện Ba Vì, HN</t>
  </si>
  <si>
    <t>WIN5746</t>
  </si>
  <si>
    <t>70 tân dân, phú xuyên hà nội</t>
  </si>
  <si>
    <t>Sàn TM D1.1, Khối nhà B, Số203 Nguyễn Huy Tưởng P.Thanh Xuân Trung, Q. Thanh Xuân, HN</t>
  </si>
  <si>
    <t>Số 65 Đường Cổ Điển, Thị trấn Văn Điển, Huyện Thanh Trì, HN</t>
  </si>
  <si>
    <t>Thôn Nam Lý, xã Bắc Sơn, huyện Sóc Sơn, HN</t>
  </si>
  <si>
    <t>Thôn Xuân Tảo, xã Xuân Giang, huyện Sóc Sơn, HN</t>
  </si>
  <si>
    <t>DVTM-15, tầng 1 đến tầng 2 thuộc Tò tại Ô đất B11-HH2, Bắc Cổ Nhuế-Chèm P.Đông Ngạc, Q.Bắc Từ Liêm, HN</t>
  </si>
  <si>
    <t>Ô SH1- t1 tòa nhà CT4, ANTHTM, VP v đ.K2, P.Cầu Diễn, Q.Nam Từ Liêm, HN</t>
  </si>
  <si>
    <t>chợ Giường, xóm gốc gạo, thôn Duyên Trường, Duyên thái, Thường Tín</t>
  </si>
  <si>
    <t>Thôn Cả, Xã Đông Xuân, Huyện Sóc Sơn, HN</t>
  </si>
  <si>
    <t>Số 107, tổ 8, Thị trấn Đông Anh, Huyện Đông Anh, HN</t>
  </si>
  <si>
    <t>01SH01-02 SH01, Tòa S2.03 – Z34.1(F1-CH03-1) Vinhomes Smart City, P.Tây Mỗ, Q.Nam Từ Liêm, HN</t>
  </si>
  <si>
    <t>Xóm Tân Minh, Thôn Yên Trường 2, Xã Trường Yên, Huyện Chương Mỹ, HN</t>
  </si>
  <si>
    <t>Thôn Đại Nghiệp, Xã Tân Dân, Huyện Phú Xuyên, HN</t>
  </si>
  <si>
    <t>55 Bùi Huy Bích, P.Hoàng Liệt, Q.Hoàng Mai, Hà Nội</t>
  </si>
  <si>
    <t>Thôn Thắng Trí, xã Minh Trí, huyện Sóc Sơn, HN</t>
  </si>
  <si>
    <t>số 211 thôn 3 giang cao bát tràng, gia lâm</t>
  </si>
  <si>
    <t>Thôn Nội Phật, xã Mai Đình, huyện Sóc Sơn, HN</t>
  </si>
  <si>
    <t>Xóm Bùng, Xã Dũng Tiến, Huyện Thường Tín, HN</t>
  </si>
  <si>
    <t>Thôn Xuân Trung, Xã Thủy Xuân Tiên, Huyện Chương Mỹ, HN</t>
  </si>
  <si>
    <t>Thôn Tân Trại, xã Phú Cường, huyện Sóc Sơn, HN</t>
  </si>
  <si>
    <t>W201S05 Tòa Shop và TMDV Vinhomes West Point, Đường Phạm Hùng, P.Mễ Trì, Q.Nam Từ Liêm, HN</t>
  </si>
  <si>
    <t>Thôn đường 3, xã Phù Lỗ, Huyện Sóc Sơn, HN</t>
  </si>
  <si>
    <t>SH A7, Tòa A, Anland Premium Khu ĐTM Dương Nội, Lê Văn Lương kéo dài, P.La Khê, Q.Hà Đông, HN</t>
  </si>
  <si>
    <t>Khu Chợ, xã Hiền Ninh, huyện Sóc Sơn, HN</t>
  </si>
  <si>
    <t>R2.119, số 28 lô X3 đường Trần Hữu Dực, phường Cầu Diễn, quận Nam Từ Liêm, HN</t>
  </si>
  <si>
    <t>Lô 01, Tầng 1 Tòa NO-DV02 CC Rose Town, Km 9 Ngọc Hồi, Phường Hoàng Liệt, quận Hoàng Mai, HN</t>
  </si>
  <si>
    <t>92 Lạc Trung, Phường Vĩnh Tuy, Quận Hai Bà Trưng, HN</t>
  </si>
  <si>
    <t>Tổ 13 phường Phú Lương, Quận Hà Đông, HN</t>
  </si>
  <si>
    <t>SH P2-07, Tòa nhà Park 2 Khu Tái Định Cư Đông Hội, xã Đông Hội, huyện Đông Anh, HN</t>
  </si>
  <si>
    <t>số 79 quán chè , khoái nội, thắng lợi, thường tín</t>
  </si>
  <si>
    <t>Số 99 Đường Đại Nghĩa, Thị Trấn Đại Nghĩa, Huyện Mỹ Đức, HN</t>
  </si>
  <si>
    <t>Số 77, Phố Bùi Xương Trạch, Phường Khương Đình, Quận Thanh Xuân, HN</t>
  </si>
  <si>
    <t>Thôn Khoang Sau, xã Sơn Đông, th xã Sơn Tây, HN</t>
  </si>
  <si>
    <t>Số 14 Ngõ 59 Dương Khuê, Dịch Vọng, Cầu Giấy, TP. Hà Nội</t>
  </si>
  <si>
    <t>Số 80 Trần Quốc Vượng, phường Dịch Vọng Hậu, quận Cầu Giấy, HN</t>
  </si>
  <si>
    <t>Thôn Giẽ Thượng, Xã Phú Yên, Huyện Phú Xuyên, HN</t>
  </si>
  <si>
    <t>Số 15, Tổ 4, Thị trấn Đông Anh, Huyện Đông Anh, HN</t>
  </si>
  <si>
    <t>Số 462 Ngô Gia Tự, phường Đức Giang, quận Long Biên, HN</t>
  </si>
  <si>
    <t>Thôn yên Thường, xã yên thường, Gia Lâm, hà nội</t>
  </si>
  <si>
    <t>A8-09 Tòa nhà A8 chung cư An Bình City, KĐT Thành phố Giao Lưu, P.Cổ Nhuế 1, Q.Bắc Từ Liêm, HN</t>
  </si>
  <si>
    <t>Thôn Đông, Xã Tầm Xá, Huyện Đông Anh, HN</t>
  </si>
  <si>
    <t>win5945</t>
  </si>
  <si>
    <t>Xóm 1A, Thôn Hoành, xã Đồng Tâm, huyện Mỹ Đức, HN</t>
  </si>
  <si>
    <t>Số 41 ngõ 203 Tôn Đức Thắng, Phường Hàng Bột, quận Đống Đa, HN</t>
  </si>
  <si>
    <t>Thôn Nhông Nương Tụ, Xã Phú Sơn, Huyện Ba Vì, HN</t>
  </si>
  <si>
    <t>69 Phố Hạ Đình, Phường Thanh Xuân Trung, Quận Thanh Xuân, HN</t>
  </si>
  <si>
    <t>Số 44 Phúc Diễn, phường Phúc Diễn, quận Bắc Từ Liêm, HN</t>
  </si>
  <si>
    <t>Thôn Thanh Trí, xã Minh Phú, huyện Sóc Sơn, HN</t>
  </si>
  <si>
    <t>102 Hoàng Ngọc Phách, Phường Láng Hạ, Quận Đống Đa, HN</t>
  </si>
  <si>
    <t>Thôn Thống Nhất, xã trung giã, huyện Sóc sơn, hà nội</t>
  </si>
  <si>
    <t>Số nhà 34 Phố Mạc Xá, phường Liên Mạc, quận Bắc Từ Liêm, HN</t>
  </si>
  <si>
    <t>Thôn Đan Tảo, xã Tân Minh, huyện Sóc Sơn, HN</t>
  </si>
  <si>
    <t>M7-108 Mipec City View, đường Hoàng Công, Kiến Hưng, Hà Đông, HN</t>
  </si>
  <si>
    <t>Số 27 phố Phùng Chí Kiên, phường Nghĩa Đô, quận Cầu Giấy, TP. Hà Nội Việt Nam</t>
  </si>
  <si>
    <t>Số nhà 188 đường Quảng Oai, Thị trấn Tây Đằng, Huyện Ba Vì, HN</t>
  </si>
  <si>
    <t>Số 8, ngõ 62, phố Thụy Ứng, Thị trấn Phùng, Huyện Đan Phượng, HN</t>
  </si>
  <si>
    <t>Số 51, Kim Quan, TL84, huyện Thạch Thất, HN</t>
  </si>
  <si>
    <t>Thôn Chợ Mơ, Xã Vạn Thắng, Huyện Ba Vì, HN</t>
  </si>
  <si>
    <t>41 Long Biên 1, Phường Ngọc Lâm, Quận Long Biên, HN</t>
  </si>
  <si>
    <t>Số 74 Thôn Yên Vĩnh, Xã Kim Chung, Huyện Hoài Đức, HN</t>
  </si>
  <si>
    <t>Thôn Liên Minh, Xã Thụy An, Huyện Ba Vì, HN</t>
  </si>
  <si>
    <t>Số 138, tổ 8 Phường Phú Lãm, Quận Hà Đông, HN</t>
  </si>
  <si>
    <t>102E Lê Thanh Nghị, Phường Bách Khoa, Quận Hai Bà Trưng, HN</t>
  </si>
  <si>
    <t>WIN6094</t>
  </si>
  <si>
    <t>Thôn Đại Đồng, Xã Đại Mạch, Huyện Đông Anh, HN</t>
  </si>
  <si>
    <t>01SH02-02SH02, Tòa S3.03 – DA KĐT mới Tây Mỗ, Đại Mỗ - Vinhomes Park,  P.Tây Mỗ, Q.Nam Từ Liêm, HN</t>
  </si>
  <si>
    <t>Số 8 ngõ 63 Lê Đức Thọ, Phường Mỹ Đình 2, Quận Nam Từ Liêm, HN</t>
  </si>
  <si>
    <t>Xóm Đông, Thôn Phú Mỹ, Xã Ngọc Mỹ, H.Quốc Oai, HN</t>
  </si>
  <si>
    <t>01 SH02 - 02 SH02, Tòa S1.06 (Z34M.1) - Vinhomes Park, P.Tây Mỗ, Q.Nam Từ Liêm, HN</t>
  </si>
  <si>
    <t>D04-L16 khu A khu ĐTM Dương Nội, P. Dương Nội, Q. Hà Đông, HN</t>
  </si>
  <si>
    <t>Thôn Mạch Lũng, Xã Đại Mạch, Huyện Đông Anh, HN</t>
  </si>
  <si>
    <t>Thôn Phượng Đồng, xã Phụng Châu, huyện Chương Mỹ, HN</t>
  </si>
  <si>
    <t>157 Đường Đình Thôn, Phường Mỹ Đình 1, Quận Nam Từ Liêm, HN</t>
  </si>
  <si>
    <t>12 Cổ Bản, Nhân Sơn, Đồng Mai, Hà Đông</t>
  </si>
  <si>
    <t>19T1 Kiến Hưng, KĐT Kiến Hưng, Hà Đông</t>
  </si>
  <si>
    <t>Số 28A, phố Cửa Nam, P. Cửa Nam, Q. Hoàn Kiếm, Hà Nội</t>
  </si>
  <si>
    <t>Ô B, Tầng 1, Tòa 17T4 Khu đô thị Trung Hòa – Nhân Chính, Phường Nhân Chính, Quận Thanh Xuân, HN</t>
  </si>
  <si>
    <t>Thôn Dục Tú, Xã Dục Tú, Huyện Đông Anh, HN</t>
  </si>
  <si>
    <t>Số 16, ngõ 80, Chùa Láng, Phường Láng Thượng, Quận Đống Đa, HN</t>
  </si>
  <si>
    <t>Số 15 Yên Sơn, Thị Trấn Chúc Sơn, Huyện Chương Mỹ, HN</t>
  </si>
  <si>
    <t>Xóm 1, Thôn Đông Nhân, xã Đông La, huyện Hoài Đức, HN</t>
  </si>
  <si>
    <t>19T4 Kiến Hưng, KĐT Kiến Hưng, Hà Đông</t>
  </si>
  <si>
    <t>BT12-VT9 và BT12-VT10 khu đô thị Xa La, P. Phúc La, Q. Hà Đông, HN</t>
  </si>
  <si>
    <t>win6172</t>
  </si>
  <si>
    <t>WM+ HPG Kiền Bái, Thuỷ Nguyên</t>
  </si>
  <si>
    <t>Huyện Thuỷ Nguyên</t>
  </si>
  <si>
    <t>6172 - WM+ HPG Kiền Bái, Thuỷ Nguyên</t>
  </si>
  <si>
    <t>Thôn 6, Xã Kiền Bái, Huyện Thuỷ Nguyên, TP. Hải Phòng Việt Nam</t>
  </si>
  <si>
    <t>Số 13, Tổ 3 Tân Xuân, TT Xuân Mai, Huyện Chương Mỹ, HN</t>
  </si>
  <si>
    <t>Phù Mã, Xã Phù Linh, Huyện Sóc Sơn, HN</t>
  </si>
  <si>
    <t>8B7 Ngõ 64 Lưu Hữu Phước, Phường Mỹ Đình 1, Quận Nam Từ Liêm, HN</t>
  </si>
  <si>
    <t>Xóm Bến, Xã Tốt Động, Huyện Chương Mỹ, HN</t>
  </si>
  <si>
    <t>Số 419 Vũ Tông Phan, Phường Khương Đình, Quận Thanh Xuân, HN</t>
  </si>
  <si>
    <t>WIN6212</t>
  </si>
  <si>
    <t>SỐ 1 LÊ PHỤNG HIỂU HOÀN KIẾM HÀ NỘI</t>
  </si>
  <si>
    <t>Số 57 Đại Đồng, Xã Đại Đồng, Huyện Thạch Thất, HN</t>
  </si>
  <si>
    <t>S4-02 Tòa Saphire 4, Tổ hợp Goldmark City, Số 136, Hồ Tùng Mậu, P. Phú Diễn, Q. Bắc Từ Liêm, HN</t>
  </si>
  <si>
    <t>Số 271 Vũ Tông Phan, Phường Khương Trung, Quận Thanh Xuân, HN</t>
  </si>
  <si>
    <t>Ki ốt 36, Chung cư HH1C Linh Đàm, Đường Nguyễn Phan Chánh, Phường Hoàng Liệt, Quận Hoàng Mai, HN</t>
  </si>
  <si>
    <t>TDP TOÀN THẮNG XÃ LỆ CHI, GIA LÂM</t>
  </si>
  <si>
    <t>Thôn 3, Xã Kim Lan, Huyện Gia Lâm, HN</t>
  </si>
  <si>
    <t>Thôn 2, Tân Hòa,Quốc oai</t>
  </si>
  <si>
    <t>Số 68-70, Thôn 1, Xã Quảng Bị, Huyện Chương Mỹ, HN</t>
  </si>
  <si>
    <t>Số 19 Ngõ 12 Láng Hạ, P.Thành Công, Q.Ba Đình, HN</t>
  </si>
  <si>
    <t>Số 128 Nguyễn Đổng Chi, Phường Cầu Diễn, Quận Nam Từ Liêm, HN</t>
  </si>
  <si>
    <t>Thôn Xa Mạc, Xã Liên Mạc, Huyện Mê Linh, HN</t>
  </si>
  <si>
    <t>Tầng 1, Chân đế chung cư Thăng Long Tower đường Mạc Thái Tổ, Tổ 50, Phường Yên Hòa, Quận Cầu Giấy, HN</t>
  </si>
  <si>
    <t>Thôn Tân Phú Mỹ, Xã Vật Lại, Huyện Ba Vì, HN</t>
  </si>
  <si>
    <t>Thôn Thiết Bình, Xã Vân Hà, H.Đông Anh, HN</t>
  </si>
  <si>
    <t>103 Sài Đồng, Phường Sài Đồng, Quận Long Biên, HN</t>
  </si>
  <si>
    <t>Thôn Quỳnh Đô, Xã Vĩnh Quỳnh, Huyện Thanh Trì, HN</t>
  </si>
  <si>
    <t>Số 118 Hòa Sơn, Thị Trấn Chúc Sơn, Huyện Chương Mỹ, HN</t>
  </si>
  <si>
    <t>98 Đồng Hương, Thị trấn Quốc Oai, Huyện Quốc Oai, HN</t>
  </si>
  <si>
    <t>Số 176 Ngõ 193 Phú Diễn, Phường Phú Diễn, Quận Bắc Từ Liêm, HN</t>
  </si>
  <si>
    <t>613 Phố Mía, Xã Đường Lâm, Thị xã Sơn Tây, HN</t>
  </si>
  <si>
    <t>Số 41 Đường Văn Tiến Dũng, P.Phúc Diễn, Q.Bắc Từ Liêm, HN</t>
  </si>
  <si>
    <t>Thôn Chẩn Kỳ, X. Trung Tú, H. Ứng Hòa, HN</t>
  </si>
  <si>
    <t>Số 136 Yên Phúc, P. Phúc La, Q. Hà Đông, HN</t>
  </si>
  <si>
    <t>SHA-110 Tầng 1 Tòa nhà A2, Khu đô thị Nam Thăng Long, Phường Đông Ngạc, Quận Bắc Từ Liêm, HN</t>
  </si>
  <si>
    <t>Số 29 Đường Thành, Phường Cửa Đông, Quận Hoàn Kiếm, HN</t>
  </si>
  <si>
    <t>Số 36C Lý Nam Đế, Phường Cửa Đông, Quận Hoàn Kiếm, HN</t>
  </si>
  <si>
    <t>BT01-6 , Khu Cổ Ngựa, KĐT Mỗ Lao, P.Mộ Lao, Hà Đông, HN</t>
  </si>
  <si>
    <t>Xóm Chợ, Xã Cổ Loa, Huyện Đông Anh, HN</t>
  </si>
  <si>
    <t>Thôn Yến Vỹ, X.Hương Sơn, H.Mỹ Đức, HN</t>
  </si>
  <si>
    <t>Thôn Đông Viên, X.Hữu Văn, H.Chương Mỹ, HN</t>
  </si>
  <si>
    <t>Số 40 Thôn Cao Trung, X.Đức Giang, H.Hoài Đức, HN</t>
  </si>
  <si>
    <t>Chợ Tam Hưng, Thôn Song Khê, x.Tam Hưng, h.Thanh Oai, HN</t>
  </si>
  <si>
    <t>Thôn 4, Xã Hạ Bằng, Huyện Thạch Thất, HN</t>
  </si>
  <si>
    <t>Thôn Vệ Sơn Đông, Xã Tân Minh, Huyện Sóc Sơn, HN</t>
  </si>
  <si>
    <t>6435 - WM+ HNI 343 Thanh Cao</t>
  </si>
  <si>
    <t>343 Đường Xã Thanh Cao, Thôn Thanh Thần, Xã Thanh Cao, H. Thanh Oai TP. Hà Nội Việt Nam</t>
  </si>
  <si>
    <t>288 Đường Xuân Khanh, Phường Xuân Khanh, Thị xã Sơn Tây, HN</t>
  </si>
  <si>
    <t>Xóm 3, Thôn Yên Nội, Xã Đồng Quang, Huyện Quốc Oai, HN</t>
  </si>
  <si>
    <t>WIN6443</t>
  </si>
  <si>
    <t>Thôn 2, Xã Đại Yên, Huyện Chương Mỹ, HN</t>
  </si>
  <si>
    <t>Thôn Trung, Xã Thượng Lâm, Huyện Mỹ Đức, HN</t>
  </si>
  <si>
    <t>Villa II-14, Dự án khu nhà ở và trung tâm Thương mại, P. Hà Cầu, Q. Hà Đông, TP. Hà Nội</t>
  </si>
  <si>
    <t>136 Phố Hát, Xã Hát Môn, Huyện Phúc Thọ, TP. Hà Nội H. Phúc Thọ, HN</t>
  </si>
  <si>
    <t>116 C2 Trung Tự, Đ. Phạm Ngọc Thạch, P.Kim Liên, Q.Đống đa, HN</t>
  </si>
  <si>
    <t>Thôn Khê Ngoại 1, Xã Văn Khê, Huyện Mê Linh, HN</t>
  </si>
  <si>
    <t>Cụm 11, Xã Võng Xuyên, H.Phúc Thọ, HN</t>
  </si>
  <si>
    <t>Xóm 4 Tình Lam, Xã Đại Thành, Huyện Quốc Oai, HN</t>
  </si>
  <si>
    <t>Thôn Bạch Trữ, Xã Tiến Thắng, Huyện Mê Linh, HN</t>
  </si>
  <si>
    <t>Xóm 4, Thôn Đinh Xuyên, Xã Hòa Nam, Huyện Ứng Hòa, HN</t>
  </si>
  <si>
    <t>42 Đường Trung Tâm, Xã Thọ An, Huyện Đan Phượng, HN</t>
  </si>
  <si>
    <t>Chợ Cấn Thượng, Xã Cấn Hữu, Huyện Quốc Oai, HN</t>
  </si>
  <si>
    <t>Số 95 Giang Cao, Xã Bát Tràng, Huyện Gia Lâm, HN</t>
  </si>
  <si>
    <t>Số 165 Đường Hồng Hà, Xã Hồng Hà, Huyện Đan Phượng, TP. Hà Nội</t>
  </si>
  <si>
    <t>Xóm Đồng Thố, Thôn 4, Xã Hồng Kỳ, Huyện Sóc Sơn, HN</t>
  </si>
  <si>
    <t>Shophouse CT3DV-TM24,25 IEC Residences, Xã Tứ Hiệp, Huyện Thanh Trì, HN</t>
  </si>
  <si>
    <t>WIN6528</t>
  </si>
  <si>
    <t>Thôn Đồng Du, Xã Hợp Đồng, Huyện Chương Mỹ, TP. Hà Nội</t>
  </si>
  <si>
    <t>Ô 05 tầng 1 tòa nhà B Dự án Cụm công trình nhà ở IA20 khu đô thị Nam Thăng Long, Phường Đông Ngạc, Q.Bắc Từ Liêm, HN</t>
  </si>
  <si>
    <t>Thôn 5, Xã Vân Phúc, Huyện Phúc Thọ, HN</t>
  </si>
  <si>
    <t>200 Quyết Thắng, Tổ 8, Phường Yên Nghĩa, Quận Hà Đông, HN</t>
  </si>
  <si>
    <t>Số nhà 366, Xóm Liên Kết, Thôn Trung, Xã Cao Viên, huyện Thanh Oai, Hà Nội</t>
  </si>
  <si>
    <t>Thôn Nội Đồng, Xã Đại Thịnh, Huyện Mê Linh, HN</t>
  </si>
  <si>
    <t>Thôn Động Phí, Xã Phương Tú, Huyện Ứng Hòa, HN</t>
  </si>
  <si>
    <t>Thôn Nhồi Dưới, Xã Cổ Loa, Huyện Đông Anh, HN</t>
  </si>
  <si>
    <t>Thôn Bờ Thồng, Xã Tuy Lai, Huyện Mỹ Đức, HN</t>
  </si>
  <si>
    <t>Số 35 Đông Khê, Cụm 3, Xã Đan Phượng, Huyện Đan Phượng, HN</t>
  </si>
  <si>
    <t>Thôn Bặt Ngõ, Xã Liên Bạt, Huyện Ứng Hòa, HN</t>
  </si>
  <si>
    <t>Thôn Ấp Tó, Xã Uy Nỗ, Huyện Đông Anh, HN</t>
  </si>
  <si>
    <t>V3–B01, Khu đô thị mới An Hưng, Phường La Khê, Quận Hà Đông, HN</t>
  </si>
  <si>
    <t>114 Ngõ 14 Quỳnh Lôi, Phường Quỳnh Mai, Quận Hai Bà Trưng, HN</t>
  </si>
  <si>
    <t>Số 60 Lê Trọng Tấn, Phường Khương Mai, Quận Thanh Xuân, HN</t>
  </si>
  <si>
    <t>SH B4 tòa CT6B, Khu đô thị mới Dương Nội, Phường Dương Nội, Quận Hà Đông, HN</t>
  </si>
  <si>
    <t>Thôn Hòa Bình, Xã Hoàng Văn Thụ, Huyện Chương Mỹ, HN</t>
  </si>
  <si>
    <t>Số 94, Thôn Dũng Tiến, Xã Kim Thư, Huyện Thanh Oai, HN</t>
  </si>
  <si>
    <t>Số 150 Phố Kim Anh, Xã Thanh Xuân, Huyện Sóc Sơn, HN</t>
  </si>
  <si>
    <t>Thôn Yên Thành, Xã Tản Lĩnh, Huyện Ba Vì, HN</t>
  </si>
  <si>
    <t>Thôn Yên Lạc 1, Xã Cần Kiệm, Huyện Thạch Thất, HN</t>
  </si>
  <si>
    <t>Thôn Ứng Hòa, Xã Lam Điền, Huyện Chương Mỹ, HN</t>
  </si>
  <si>
    <t>Số 4 Ngõ 167 Phương Mai, Phường Phương Mai, Quận Đống Đa, HN</t>
  </si>
  <si>
    <t>LK9-39 Khu Đô Thị mới Văn Phú, Phường Phú La, Quận Hà Đông, HN</t>
  </si>
  <si>
    <t>18 Hàng Than, Phường Nguyễn Trung Trực, Quận Ba Đình, HN</t>
  </si>
  <si>
    <t>Kiot 01,02,25,26, Tầng 1 - Tòa CT1B, trục đường 5 kéo dài, Phường Thượng Thanh, Quận Long Biên, HN</t>
  </si>
  <si>
    <t>số B3-Lô B-TT1, Khu nhà ở Bộ Tư lệnh Thủ Đô Hà Nội, Phường Yên Nghĩa, Quận Hà Đông, HN</t>
  </si>
  <si>
    <t>Số 55 Đường 422 Xã Tân Lập, Huyện Đan Phượng, HN</t>
  </si>
  <si>
    <t>TDP Nguyên Xá 1, Phường Minh Khai, Quận Bắc Từ Liêm, HN</t>
  </si>
  <si>
    <t>Chợ Đầu Đê, Xã Tiến Thịnh, Huyện Mê Linh, HN</t>
  </si>
  <si>
    <t>Ô thương mại dịch vụ 4 ( Tầng 1) Thuộc tòa nhà T4 Thăng Long, Huyện Hoài Đức, HN</t>
  </si>
  <si>
    <t>01S5A, Khối nhà S6 (S6.1+ S6.2), Khu Vinhomes Symphony, Lô đất G4*-HH16, Phường Phúc Lợi, Quận Long Biên, HN</t>
  </si>
  <si>
    <t>Số 164 đường 72, Phương Quan, Xã Vân Côn, Huyện Hoài Đức, HN</t>
  </si>
  <si>
    <t>332 Lũng Kênh, Xã Đức Giang , Huyện Hoài Đức, HN</t>
  </si>
  <si>
    <t>Kiot TMDV – B07 Tecco Diamond, KĐT Tứ Hiệp, Xã Tứ Hiệp, Huyện Thanh Trì, HN</t>
  </si>
  <si>
    <t>Số 28 Yên Hòa, Tổ 14 Yên Nghĩa, Phường Yên Nghĩa, Q.Hà Đông, HN</t>
  </si>
  <si>
    <t>TM10,11 Tầng 1+2 Tòa H3, Khu nhà ở xã hội tại Ô đất B8, NXH khu công viên công nghệ phần mềm Hà Nội, Phường Phúc Đồng, Quận Long Biên TP. Hà Nội Việt Nam</t>
  </si>
  <si>
    <t>Số nhà 39 Ngõ 192 Phố Lê Trọng Tấn, Phường Định Công, Quận Thanh Xuân, HN</t>
  </si>
  <si>
    <t>Lô 37-TTTM1, Khu đô thị mới hai bên đường Lê Trọng Tấn, Phường Dương Nội, Quận Hà Đông, HN</t>
  </si>
  <si>
    <t>win6794</t>
  </si>
  <si>
    <t>Thôn Hiền Lương, Xã An Tiến, huyện Mỹ Đức, HN</t>
  </si>
  <si>
    <t>Số 268A Phố Đội Cấn, Phường Cống Vị, Quận Ba Đình, HN</t>
  </si>
  <si>
    <t>158 Nguyễn Thái Học, Thị trấn Phùng, Huyện Đan Phượng, HN</t>
  </si>
  <si>
    <t>Số 7 Ngõ 12 Đường Phú Minh, Phường Minh Khai, Quận Bắc Từ Liêm, HN</t>
  </si>
  <si>
    <t>Thôn 5, Xã Ba Trại, Huyện Ba Vì, HN</t>
  </si>
  <si>
    <t>Số 23 Ngõ 214 Nguyễn Xiển, Phường Hạ Đình, Quận Thanh Xuân TP. Hà Nội Việt Nam</t>
  </si>
  <si>
    <t>Số 23 ngõ 214 Nguyễn Xiển, phường Hạ Đình, quận Thanh Xuân, thành phố Hà Nội, Việt Nam</t>
  </si>
  <si>
    <t>6856 - WM+ HNI Hội Xá, Mỹ Đức</t>
  </si>
  <si>
    <t>Xóm 3, Thôn Hội Xá, Xã Hương Sơn, Huyện Mỹ Đức TP. Hà Nội Việt Nam</t>
  </si>
  <si>
    <t>Thôn Thượng, Xã Bích Hòa, Huyện Thanh Oai, HN</t>
  </si>
  <si>
    <t>Đội 6 Quảng Yên, Xã Yên Sơn, Huyện Quốc Oai, HN</t>
  </si>
  <si>
    <t>Thôn Ngọc Nhị, Xã Cẩm Lĩnh, Huyện Ba Vì, HN</t>
  </si>
  <si>
    <t>Tầng 1, Tòa nhà HH2 Bắc Hà, Phố Tố Hữu, Phường Nhân Chính, Quận Thanh Xuân, HN</t>
  </si>
  <si>
    <t>TM1 – Chung cư C1 Thành Công, Phường Thành Công, Quận Ba Đình, HN</t>
  </si>
  <si>
    <t>Xóm 6, Xã Phúc Lâm, Huyện Mỹ Đức, HN</t>
  </si>
  <si>
    <t>S06 Tháp CENTRO, Newtatco Kosmo Tây Hồ, P.Xuân Tảo, Q.Bắc Từ Liêm, HN</t>
  </si>
  <si>
    <t>161 Phố Phú Nhi 2, Phường Phú Thịnh, Thị xã Sơn Tây, HN</t>
  </si>
  <si>
    <t>6888. Cửa hàng Winmart+ Vị Thủy</t>
  </si>
  <si>
    <t>Thôn Vị Thuỷ, Xã Thanh Mỹ, Thị xã Sơn Tây TP. Hà Nội</t>
  </si>
  <si>
    <t>Số 42 Nguyễn Đăng Phi, Thôn La Thạch, Xã Phương Đình, H. Đan Phượng, HN</t>
  </si>
  <si>
    <t>Thôn Hạ Sở, Xã Hồng Sơn, Huyện Mỹ Đức, HN</t>
  </si>
  <si>
    <t>SH2A, Tầng 1, Tòa nhà HH02 thuộc công trình Nhà ở cao tầng kết hợp DV TM Eco Lakeview, Số 32 Phố Đại Từ, P.Đại Kim, Q.Hoàng Mai, HN</t>
  </si>
  <si>
    <t>Số 116 Tây Tựu, Phường Tây Tựu, Quận Bắc Từ Liêm, HN</t>
  </si>
  <si>
    <t>Sàn S1, Khu thương mại dịch vụ tầng 1, CT5C, Khu đô thị mới Văn Khê, Phường La Khê, Quận Hà Đông TP. Hà Nội Việt Nam</t>
  </si>
  <si>
    <t>6929 - WM+ HNI La Đồng, Mỹ Đức</t>
  </si>
  <si>
    <t>Thôn La Đồng, Xã Hợp Tiến, Huyện Mỹ Đức TP. Hà Nội Việt Nam</t>
  </si>
  <si>
    <t>6939 - WM+ HNI 69 Ngô Xuân Quảng</t>
  </si>
  <si>
    <t>69 Ngô Xuân Quảng, Thị trấn Trâu Quỳ, Huyện Gia Lâm TP. Hà Nội Việt Nam</t>
  </si>
  <si>
    <t>Số 49C Hàng Bún, P. Nguyễn Trung Trực, Q. Ba Đình TP. Hà Nội Việt Nam</t>
  </si>
  <si>
    <t>6978 - WM+ HNI 48 LK 22 KĐT Vân Canh</t>
  </si>
  <si>
    <t>48 LK 22 - KĐT Vân Canh, Xã Vân Canh, Huyện Hoài Đức TP. Hà Nội Việt Nam</t>
  </si>
  <si>
    <t>Kiốt số T1-TM3, Tầng 01, Toà T1, Dự án Nhà ở chung cư cao tầng tại ô đất CT2, Thị trấn Trâu Quỳ, Huyện Gia Lâm TP. Hà Nội Việt Nam</t>
  </si>
  <si>
    <t>Đường QL3, Thôn Xuân Sơn, Xã Trung Giã, Huyện Sóc Sơn TP. Hà Nội Việt Nam</t>
  </si>
  <si>
    <t>winF205</t>
  </si>
  <si>
    <t>F205 - F205 FWMP HNI Shop R105-01 S16, OCP - Shop R105-01 S16, Vinhome Oceanpark, Trâu Quỳ, Gia Lâm, HN</t>
  </si>
  <si>
    <t>F209 - F209 FWMP Hào Nam - 40 Hào Nam</t>
  </si>
  <si>
    <t>F209 - F209 FWMP Hào Nam - 40 Hào Nam, Phường ô Chợ Dừa, Quận Đống Đa TP. Hà Nội Việt Nam (92789)</t>
  </si>
  <si>
    <t>X20</t>
  </si>
  <si>
    <t>CÔNG TY TNHH MTV X20 NAM ĐỊNH</t>
  </si>
  <si>
    <t>0601139140</t>
  </si>
  <si>
    <t>Lô 1 KCN Hoà Xá - Xã Mỹ Xá - TP.Nam Định -Tỉnh Nam Định - Việt Nam</t>
  </si>
  <si>
    <t>X20DETNAMDINH</t>
  </si>
  <si>
    <t>TỔNG CÔNG TY CỔ PHẦN DỆT MAY NAM ĐỊNH</t>
  </si>
  <si>
    <t>0600019436</t>
  </si>
  <si>
    <t>Số 43 Tô Hiệu, Phường Ngô Quyền, Thành phố Nam Định, Tỉnh Nam Định, Việt Nam</t>
  </si>
  <si>
    <t>X20NAMDINH</t>
  </si>
  <si>
    <t>Chi nhánh Công ty cổ phần X20 - Xí nghiệp Dệt Nam Định</t>
  </si>
  <si>
    <t>0100109339007</t>
  </si>
  <si>
    <t>Lô 1 Khu Công Nghiệp Hoà Xá TP Nam Định</t>
  </si>
  <si>
    <t>XNKTRUONGHUNG</t>
  </si>
  <si>
    <t>CÔNG TY TNHH XUẤT NHẬP KHẨU TRƯỜNG HƯNG</t>
  </si>
  <si>
    <t>0201906429</t>
  </si>
  <si>
    <t>Số 91 Đồng Thiện, Phường Vĩnh Niệm, Quận Lê Chân, Hải Phòng, Việt Nam</t>
  </si>
  <si>
    <t>XNKVIETUC</t>
  </si>
  <si>
    <t>CÔNG TY TNHH ĐẦU TƯ THƯƠNG MẠI XNK VIỆT ÚC</t>
  </si>
  <si>
    <t>0201282379</t>
  </si>
  <si>
    <t>Số 19/50 Chợ Hàng, Phường Đông Hải, Quận Lê Chân, Hải Phòng</t>
  </si>
  <si>
    <t>Lecomart</t>
  </si>
  <si>
    <t>Mã Giá</t>
  </si>
  <si>
    <t>Đơn vị</t>
  </si>
  <si>
    <t>Đối tượng THCP</t>
  </si>
  <si>
    <t>Công trình</t>
  </si>
  <si>
    <t>Đơn đặt hàng</t>
  </si>
  <si>
    <t>Hợp đồng bán</t>
  </si>
  <si>
    <t>CP không hợp lý</t>
  </si>
  <si>
    <t>Mã thống kê</t>
  </si>
  <si>
    <t>Hiển thị trên sổ</t>
  </si>
  <si>
    <t>Loại xuất kho</t>
  </si>
  <si>
    <t>Ngày hạch toán (*)</t>
  </si>
  <si>
    <t>Ngày chứng từ (*)</t>
  </si>
  <si>
    <t>Số chứng từ (*)</t>
  </si>
  <si>
    <t>Mẫu số HĐ</t>
  </si>
  <si>
    <t>Ký hiệu HĐ</t>
  </si>
  <si>
    <t>Mã đối tượng</t>
  </si>
  <si>
    <t>Tên đối tượng</t>
  </si>
  <si>
    <t>Địa chỉ/Bộ phận</t>
  </si>
  <si>
    <t>Tên người nhận/Của</t>
  </si>
  <si>
    <t>Lý do xuất/Về việc</t>
  </si>
  <si>
    <t>Nhân viên bán hàng</t>
  </si>
  <si>
    <t>Kèm theo</t>
  </si>
  <si>
    <t>Số lệnh điều động</t>
  </si>
  <si>
    <t>Ngày lệnh điều động</t>
  </si>
  <si>
    <t>Người vận chuyển</t>
  </si>
  <si>
    <t>Tên người vận chuyển</t>
  </si>
  <si>
    <t>Hợp đồng số</t>
  </si>
  <si>
    <t>Phương tiện vận chuyển</t>
  </si>
  <si>
    <t>Xuất tại kho</t>
  </si>
  <si>
    <t>Địa chỉ kho xuất</t>
  </si>
  <si>
    <t>Nhập tại chi nhánh</t>
  </si>
  <si>
    <t>Tên chi nhánh</t>
  </si>
  <si>
    <t>MST chi nhánh</t>
  </si>
  <si>
    <t>Nhập tại kho</t>
  </si>
  <si>
    <t>Địa chỉ kho nhập</t>
  </si>
  <si>
    <t>Là hàng khuyến mại</t>
  </si>
  <si>
    <t>Kho (*)</t>
  </si>
  <si>
    <t>Hàng hóa giữ hộ/bán hộ</t>
  </si>
  <si>
    <t>TK Nợ (*)</t>
  </si>
  <si>
    <t>TK Có (*)</t>
  </si>
  <si>
    <t>Đơn giá bán</t>
  </si>
  <si>
    <t>Đơn giá vốn</t>
  </si>
  <si>
    <t>Tiền vốn</t>
  </si>
  <si>
    <t>Đối tượng</t>
  </si>
  <si>
    <t>Khoản mục CP</t>
  </si>
  <si>
    <t>XĐ-2025-001</t>
  </si>
  <si>
    <t>LCK-2025-001</t>
  </si>
  <si>
    <t>win-007</t>
  </si>
  <si>
    <t>cn300</t>
  </si>
  <si>
    <t>1</t>
  </si>
  <si>
    <t>th200</t>
  </si>
  <si>
    <t>misa</t>
  </si>
  <si>
    <t>615LP</t>
  </si>
  <si>
    <t>615KL</t>
  </si>
  <si>
    <t>win-029</t>
  </si>
  <si>
    <t>win-006</t>
  </si>
  <si>
    <t>win-044</t>
  </si>
  <si>
    <t>cc300</t>
  </si>
  <si>
    <t>minhcau</t>
  </si>
  <si>
    <t>coopsaigonhatinh</t>
  </si>
  <si>
    <t>coopsaigonhatinh(56447)</t>
  </si>
  <si>
    <t>eb112(56473)</t>
  </si>
  <si>
    <t>kl00057</t>
  </si>
  <si>
    <t>brg01</t>
  </si>
  <si>
    <t>Th200</t>
  </si>
  <si>
    <t>kmarket</t>
  </si>
  <si>
    <t>kmarket0021</t>
  </si>
  <si>
    <t>eb2902(56462)</t>
  </si>
  <si>
    <t>eb2901(56465)</t>
  </si>
  <si>
    <t>brg11201(56485)</t>
  </si>
  <si>
    <t>brg11171(56484)</t>
  </si>
  <si>
    <t>mega-001</t>
  </si>
  <si>
    <t>kl00194</t>
  </si>
  <si>
    <t>kl00194(30368)</t>
  </si>
  <si>
    <t>kl00200(30450)</t>
  </si>
  <si>
    <t>coop9105(56504)</t>
  </si>
  <si>
    <t>kmarket0024</t>
  </si>
  <si>
    <t>kmarket0017</t>
  </si>
  <si>
    <t>kl00199(30453)</t>
  </si>
  <si>
    <t>tomita</t>
  </si>
  <si>
    <t>tomita(56477)</t>
  </si>
  <si>
    <t>circlek-010</t>
  </si>
  <si>
    <t>ck-hn2178</t>
  </si>
  <si>
    <t>ck-hn2121</t>
  </si>
  <si>
    <t>ck-hn2278</t>
  </si>
  <si>
    <t>ck-hn2056</t>
  </si>
  <si>
    <t>ck-hn2256</t>
  </si>
  <si>
    <t>ck-hn2138</t>
  </si>
  <si>
    <t>ck-hn2155</t>
  </si>
  <si>
    <t>ck-hn2143</t>
  </si>
  <si>
    <t>tmart</t>
  </si>
  <si>
    <t>tmart01017</t>
  </si>
  <si>
    <t>eb2903(56464)</t>
  </si>
  <si>
    <t>ck-hn2180</t>
  </si>
  <si>
    <t>ck-hn2172</t>
  </si>
  <si>
    <t>ttmfarm</t>
  </si>
  <si>
    <t>ttmfarmt2</t>
  </si>
  <si>
    <t>ttmfarmt3</t>
  </si>
  <si>
    <t>ttmfarmc423</t>
  </si>
  <si>
    <t>tmart03009</t>
  </si>
  <si>
    <t>tmart01072</t>
  </si>
  <si>
    <t>tmart00357</t>
  </si>
  <si>
    <t>tmart01071</t>
  </si>
  <si>
    <t>tmart00999</t>
  </si>
  <si>
    <t>tmart01029</t>
  </si>
  <si>
    <t>tmart01041</t>
  </si>
  <si>
    <t>tmart03002</t>
  </si>
  <si>
    <t>eb146(56623)</t>
  </si>
  <si>
    <t>eb146(56622)</t>
  </si>
  <si>
    <t>eb128(56617)</t>
  </si>
  <si>
    <t>eb128(56616)</t>
  </si>
  <si>
    <t>eb154(56624)</t>
  </si>
  <si>
    <t>eb106(56613)</t>
  </si>
  <si>
    <t>eb145(56621)</t>
  </si>
  <si>
    <t>eb145(56620)</t>
  </si>
  <si>
    <t>eb124(56615)</t>
  </si>
  <si>
    <t>eb124(56614)</t>
  </si>
  <si>
    <t>eb131(56619)</t>
  </si>
  <si>
    <t>eb131(56618)</t>
  </si>
  <si>
    <t>ck-hn2206</t>
  </si>
  <si>
    <t>ck-hn2198</t>
  </si>
  <si>
    <t>ck-hn2207</t>
  </si>
  <si>
    <t>ck-hn2170</t>
  </si>
  <si>
    <t>ck-hn2186</t>
  </si>
  <si>
    <t>ck-hn2177</t>
  </si>
  <si>
    <t>smart</t>
  </si>
  <si>
    <t>smart0005(56647)</t>
  </si>
  <si>
    <t>gs25-003</t>
  </si>
  <si>
    <t>gs25-hn014</t>
  </si>
  <si>
    <t>ck-hn2034</t>
  </si>
  <si>
    <t>tmart00980</t>
  </si>
  <si>
    <t>okono</t>
  </si>
  <si>
    <t>okonoa14</t>
  </si>
  <si>
    <t>unit</t>
  </si>
  <si>
    <t>unit0009</t>
  </si>
  <si>
    <t>tmart00928</t>
  </si>
  <si>
    <t>ck-hn2087</t>
  </si>
  <si>
    <t>ck-hn2272</t>
  </si>
  <si>
    <t>tmart01083</t>
  </si>
  <si>
    <t>okonoa16</t>
  </si>
  <si>
    <t>ck-hn2040</t>
  </si>
  <si>
    <t>ck-hn2233</t>
  </si>
  <si>
    <t>kl00045</t>
  </si>
  <si>
    <t>kl00193</t>
  </si>
  <si>
    <t>GTLX250g</t>
  </si>
  <si>
    <t>7eleven-3002</t>
  </si>
  <si>
    <t>easymart</t>
  </si>
  <si>
    <t>easymarte06</t>
  </si>
  <si>
    <t>gs25-hn023</t>
  </si>
  <si>
    <t>gs25-hn034</t>
  </si>
  <si>
    <t>ck-hn2229</t>
  </si>
  <si>
    <t>kl00068</t>
  </si>
  <si>
    <t>ck-hn2117</t>
  </si>
  <si>
    <t>ck-hn2144</t>
  </si>
  <si>
    <t>ck-hn2113</t>
  </si>
  <si>
    <t>gs25-hn017</t>
  </si>
  <si>
    <t>gs25-hn004</t>
  </si>
  <si>
    <t>7eleven-3001</t>
  </si>
  <si>
    <t>ck-hn2049</t>
  </si>
  <si>
    <t>ck-hn2266</t>
  </si>
  <si>
    <t>ck-hn2240</t>
  </si>
  <si>
    <t>ck-hn2116</t>
  </si>
  <si>
    <t>ck-hn2279</t>
  </si>
  <si>
    <t>ck-hn2211</t>
  </si>
  <si>
    <t>okonoa30</t>
  </si>
  <si>
    <t>ck-hn2089</t>
  </si>
  <si>
    <t>gs25-hn024</t>
  </si>
  <si>
    <t>ck-hn2118</t>
  </si>
  <si>
    <t>ck-hn2054</t>
  </si>
  <si>
    <t>ck-hn2220</t>
  </si>
  <si>
    <t>tmart03015</t>
  </si>
  <si>
    <t>eb2907(56463)</t>
  </si>
  <si>
    <t>stchohay</t>
  </si>
  <si>
    <t>kl00189</t>
  </si>
  <si>
    <t>kl.hn</t>
  </si>
  <si>
    <t>circlek-024</t>
  </si>
  <si>
    <t>ck-hn2242</t>
  </si>
  <si>
    <t>kl00099</t>
  </si>
  <si>
    <t>tmart01078</t>
  </si>
  <si>
    <t>tmart01096</t>
  </si>
  <si>
    <t>gs25-hn033</t>
  </si>
  <si>
    <t>tmart03011</t>
  </si>
  <si>
    <t>unit0002</t>
  </si>
  <si>
    <t>tmart03003</t>
  </si>
  <si>
    <t>tmart01065</t>
  </si>
  <si>
    <t>tmart01032</t>
  </si>
  <si>
    <t>tmart00722</t>
  </si>
  <si>
    <t>kl00136</t>
  </si>
  <si>
    <t>tmart03013</t>
  </si>
  <si>
    <t>tmart00989</t>
  </si>
  <si>
    <t>3</t>
  </si>
  <si>
    <t>4</t>
  </si>
  <si>
    <t>2</t>
  </si>
  <si>
    <t>5</t>
  </si>
  <si>
    <t>10</t>
  </si>
  <si>
    <t>6</t>
  </si>
  <si>
    <t>7</t>
  </si>
  <si>
    <t>ck-hn2174</t>
  </si>
  <si>
    <t>ck-hn2095</t>
  </si>
  <si>
    <t>tmart01023</t>
  </si>
  <si>
    <t>tmart01025</t>
  </si>
  <si>
    <t>ck-hn2070</t>
  </si>
  <si>
    <t>ck-hn2026</t>
  </si>
  <si>
    <t>ck-hn2021</t>
  </si>
  <si>
    <t>vitalmart</t>
  </si>
  <si>
    <t>vitalmart010</t>
  </si>
  <si>
    <t>vitalmart002</t>
  </si>
  <si>
    <t>gs25-hn020</t>
  </si>
  <si>
    <t>ck-hn2192</t>
  </si>
  <si>
    <t>ck-hn2197</t>
  </si>
  <si>
    <t>ck-hn2015</t>
  </si>
  <si>
    <t>ck-hn2068</t>
  </si>
  <si>
    <t>tmart01033</t>
  </si>
  <si>
    <t>okonoa36</t>
  </si>
  <si>
    <t>ck-hn2213</t>
  </si>
  <si>
    <t>ck-hn2230</t>
  </si>
  <si>
    <t>ck-hn2248</t>
  </si>
  <si>
    <t>gs25-hn031</t>
  </si>
  <si>
    <t>ck-hn2243</t>
  </si>
  <si>
    <t>vitalmart007</t>
  </si>
  <si>
    <t>vitalmart006</t>
  </si>
  <si>
    <t>ck-hn2274</t>
  </si>
  <si>
    <t>ck-hn2203</t>
  </si>
  <si>
    <t>kl00201</t>
  </si>
  <si>
    <t>ck-hn2195</t>
  </si>
  <si>
    <t>kl00184</t>
  </si>
  <si>
    <t>ck-hn2216</t>
  </si>
  <si>
    <t>tmart00984</t>
  </si>
  <si>
    <t>tmart01047</t>
  </si>
  <si>
    <t>unit0003</t>
  </si>
  <si>
    <t>tmart01067</t>
  </si>
  <si>
    <t>tmart03012</t>
  </si>
  <si>
    <t>GXd500</t>
  </si>
  <si>
    <t>ck-hn2158</t>
  </si>
  <si>
    <t>ptmart</t>
  </si>
  <si>
    <t>ptmart0011</t>
  </si>
  <si>
    <t>tmart01012</t>
  </si>
  <si>
    <t>ck-hn2085</t>
  </si>
  <si>
    <t>ck-hn2193</t>
  </si>
  <si>
    <t>tmart01019</t>
  </si>
  <si>
    <t>tmart01010</t>
  </si>
  <si>
    <t>vitalmart004</t>
  </si>
  <si>
    <t>ck-hn2150</t>
  </si>
  <si>
    <t>ptmart0007</t>
  </si>
  <si>
    <t>ck-hn2217</t>
  </si>
  <si>
    <t>okonoa23</t>
  </si>
  <si>
    <t>ck-hn2139</t>
  </si>
  <si>
    <t>kl00109</t>
  </si>
  <si>
    <t>tmart03006</t>
  </si>
  <si>
    <t>AAU</t>
  </si>
  <si>
    <t>ANNGHIA</t>
  </si>
  <si>
    <t>BACHHOAXANH</t>
  </si>
  <si>
    <t>FARMSHOP</t>
  </si>
  <si>
    <t>FINEMART</t>
  </si>
  <si>
    <t>FM</t>
  </si>
  <si>
    <t>FRUITS</t>
  </si>
  <si>
    <t>GDVN</t>
  </si>
  <si>
    <t>INTIMEXDANANG</t>
  </si>
  <si>
    <t>JMART</t>
  </si>
  <si>
    <t>KA</t>
  </si>
  <si>
    <t>KF</t>
  </si>
  <si>
    <t>KJHBINHDUONG-163</t>
  </si>
  <si>
    <t>MDBD</t>
  </si>
  <si>
    <t>MENAS</t>
  </si>
  <si>
    <t>MINHPHUOC</t>
  </si>
  <si>
    <t>NNK</t>
  </si>
  <si>
    <t>NHATMINH</t>
  </si>
  <si>
    <t>READY MART</t>
  </si>
  <si>
    <t>REALFMART</t>
  </si>
  <si>
    <t>SAIGONHD</t>
  </si>
  <si>
    <t>SATRA</t>
  </si>
  <si>
    <t>SONGNGOC</t>
  </si>
  <si>
    <t>VANCUONG</t>
  </si>
  <si>
    <t>TỔNG CỘNG</t>
  </si>
  <si>
    <t>tmart00628</t>
  </si>
  <si>
    <t>tmart01089</t>
  </si>
  <si>
    <t>gs25-hn032</t>
  </si>
  <si>
    <t>tmart03004</t>
  </si>
  <si>
    <t>tmart01085</t>
  </si>
  <si>
    <t>tmart00983</t>
  </si>
  <si>
    <t>tmart00995</t>
  </si>
  <si>
    <t>tmart01027</t>
  </si>
  <si>
    <t>tmart01001</t>
  </si>
  <si>
    <t>tmart00992</t>
  </si>
  <si>
    <t>ck-hn2215</t>
  </si>
  <si>
    <t>ck-hn2281</t>
  </si>
  <si>
    <t>ck-hn2093</t>
  </si>
  <si>
    <t>ck-hn2167</t>
  </si>
  <si>
    <t>ck-hn2057</t>
  </si>
  <si>
    <t>gs25-hn027</t>
  </si>
  <si>
    <t>kl00073</t>
  </si>
  <si>
    <t>tmart01088</t>
  </si>
  <si>
    <t>kl00092</t>
  </si>
  <si>
    <t>ck-hn2190</t>
  </si>
  <si>
    <t>ck-hn2183</t>
  </si>
  <si>
    <t>ck-hn2185</t>
  </si>
  <si>
    <t>MNh250</t>
  </si>
  <si>
    <t>623j9</t>
  </si>
  <si>
    <t>7eleven-3004</t>
  </si>
  <si>
    <t>tmart01097</t>
  </si>
  <si>
    <t>tmart00619</t>
  </si>
  <si>
    <t>tmart0988</t>
  </si>
  <si>
    <t>tmart03017</t>
  </si>
  <si>
    <t>tmart01021</t>
  </si>
  <si>
    <t>tmart01080</t>
  </si>
  <si>
    <t>coopthanhhoa</t>
  </si>
  <si>
    <t>coop-014</t>
  </si>
  <si>
    <t>kmarket0023</t>
  </si>
  <si>
    <t>kl.hn007</t>
  </si>
  <si>
    <t>lotte-008</t>
  </si>
  <si>
    <t>623CI</t>
  </si>
  <si>
    <t>eb150</t>
  </si>
  <si>
    <t>viety</t>
  </si>
  <si>
    <t>unit0004</t>
  </si>
  <si>
    <t>kl00107</t>
  </si>
  <si>
    <t>kl00141</t>
  </si>
  <si>
    <t>kl00180</t>
  </si>
  <si>
    <t>kl00146</t>
  </si>
  <si>
    <t>kl00182</t>
  </si>
  <si>
    <t>green004</t>
  </si>
  <si>
    <t>tmart01081</t>
  </si>
  <si>
    <t>WIN2BB2</t>
  </si>
  <si>
    <t>WM+ HNI Chợ Đồng Vàng</t>
  </si>
  <si>
    <t>Số 06-08, Khu Chợ Đồng Vàng, Xã Phượng Dực, Thành phố Hà Nội Việt Nam</t>
  </si>
  <si>
    <t>WIN2BD1</t>
  </si>
  <si>
    <t>WM+ HNI Hoàng Xá, Chương Dương</t>
  </si>
  <si>
    <t>Số 116, Thôn Hoàng Xá, Xã Chương Dương, Thành phố Hà Nội Việt Nam</t>
  </si>
  <si>
    <t>kl00185</t>
  </si>
  <si>
    <t>kl00147</t>
  </si>
  <si>
    <t>ck-hn2236</t>
  </si>
  <si>
    <t>ck-hn2239</t>
  </si>
  <si>
    <t>Vitalmart</t>
  </si>
  <si>
    <t>ck-hn2283</t>
  </si>
  <si>
    <t>ck-hn2064</t>
  </si>
  <si>
    <t>tmart01075</t>
  </si>
  <si>
    <t>cgm300</t>
  </si>
  <si>
    <t>mnh250</t>
  </si>
  <si>
    <t>cgm100</t>
  </si>
  <si>
    <t>cgm500</t>
  </si>
  <si>
    <t>gxd500</t>
  </si>
  <si>
    <t>ghk300</t>
  </si>
  <si>
    <t>cgst150</t>
  </si>
  <si>
    <t>thst150</t>
  </si>
  <si>
    <t>gs25-hn002</t>
  </si>
  <si>
    <t>ck-hn2214</t>
  </si>
  <si>
    <t>ck-hn2212</t>
  </si>
  <si>
    <t>62jz1</t>
  </si>
  <si>
    <t>seven-3001</t>
  </si>
  <si>
    <t>lotte-015</t>
  </si>
  <si>
    <t>ck-hn2166</t>
  </si>
  <si>
    <t>ck-hn2148</t>
  </si>
  <si>
    <t>ck-hn2191</t>
  </si>
  <si>
    <t>gs25-hn005</t>
  </si>
  <si>
    <t>ck-hn2254</t>
  </si>
  <si>
    <t>ck-hn2226</t>
  </si>
  <si>
    <t>ck-hn2041</t>
  </si>
  <si>
    <t>ck-hn2102</t>
  </si>
  <si>
    <t>ck-hn2201</t>
  </si>
  <si>
    <t>ck-hn2024</t>
  </si>
  <si>
    <t>gl250</t>
  </si>
  <si>
    <t>gsg250</t>
  </si>
  <si>
    <t>lck</t>
  </si>
  <si>
    <t xml:space="preserve">Tên Sản Phẩm </t>
  </si>
  <si>
    <t>Tổng Số Lượng</t>
  </si>
  <si>
    <t>Mega0007</t>
  </si>
  <si>
    <t>eb2903(58005)</t>
  </si>
  <si>
    <t>coophanoi</t>
  </si>
  <si>
    <t>Okono</t>
  </si>
  <si>
    <t>gtgl</t>
  </si>
  <si>
    <t>gtgl10002</t>
  </si>
  <si>
    <t>ck-hn2156</t>
  </si>
  <si>
    <t>ck-hn2218</t>
  </si>
  <si>
    <t>ck-hn2227</t>
  </si>
  <si>
    <t>ck-hn2169</t>
  </si>
  <si>
    <t>ck-hn2157</t>
  </si>
  <si>
    <t>ttmfarms1.0101.s19</t>
  </si>
  <si>
    <t>gs25-hn013</t>
  </si>
  <si>
    <t>TỔNG TIỀN</t>
  </si>
  <si>
    <t>TỔNG CNC6</t>
  </si>
  <si>
    <t>EASYMARTe07</t>
  </si>
  <si>
    <t>tmart03010</t>
  </si>
  <si>
    <t>tmart03063</t>
  </si>
  <si>
    <t>okonoa12</t>
  </si>
  <si>
    <t>ck-hn2247</t>
  </si>
  <si>
    <t>tmart03008</t>
  </si>
  <si>
    <t>EASYMARTe05</t>
  </si>
  <si>
    <t>vitalmart008</t>
  </si>
  <si>
    <t>tmart01084</t>
  </si>
  <si>
    <t>easymart04</t>
  </si>
  <si>
    <t>kl00175</t>
  </si>
  <si>
    <t>ck-hn2147</t>
  </si>
  <si>
    <t>okonoa33</t>
  </si>
  <si>
    <t>okonoa27</t>
  </si>
  <si>
    <t>ck-hn2012</t>
  </si>
  <si>
    <t>ck-hn2092</t>
  </si>
  <si>
    <t>tmart01049</t>
  </si>
  <si>
    <t>ck-hn2163</t>
  </si>
  <si>
    <t>ck-hn2273</t>
  </si>
  <si>
    <t>ck-hn2257</t>
  </si>
  <si>
    <t>gs25-hn006</t>
  </si>
  <si>
    <t>ck-hn2111</t>
  </si>
  <si>
    <t>ck-hn2221</t>
  </si>
  <si>
    <t>ttmfarmp5</t>
  </si>
  <si>
    <t>ptmart0009</t>
  </si>
  <si>
    <t>ck-hn2151</t>
  </si>
  <si>
    <t>kl00143</t>
  </si>
  <si>
    <t>ck-hn2075</t>
  </si>
  <si>
    <t>ck-hn2208</t>
  </si>
  <si>
    <t>ck-hn2182</t>
  </si>
  <si>
    <t>ttmfarm2tt1b</t>
  </si>
  <si>
    <t>ck-hl4002</t>
  </si>
  <si>
    <t>ck-hl4006</t>
  </si>
  <si>
    <t>coophaiphong</t>
  </si>
  <si>
    <t>ck-nd8001</t>
  </si>
  <si>
    <t>ck-hn2267</t>
  </si>
  <si>
    <t>tmart01048</t>
  </si>
  <si>
    <t>tmart00644</t>
  </si>
  <si>
    <t>gs25-hn036</t>
  </si>
  <si>
    <t>ck-hn2029</t>
  </si>
  <si>
    <t>ck-hn2184</t>
  </si>
  <si>
    <t>ck-hn2209</t>
  </si>
  <si>
    <t>ck-hn2270</t>
  </si>
  <si>
    <t>ck-hn2181</t>
  </si>
  <si>
    <t>tmart03014</t>
  </si>
  <si>
    <t>HM-2025-001</t>
  </si>
  <si>
    <t>sampling</t>
  </si>
  <si>
    <t>tmart03016</t>
  </si>
  <si>
    <t>tmart01079</t>
  </si>
  <si>
    <t>lotte-014</t>
  </si>
  <si>
    <t>hàng đổi</t>
  </si>
  <si>
    <t>Tổng</t>
  </si>
  <si>
    <t>CK-HN2200</t>
  </si>
  <si>
    <t>CK-HN2204</t>
  </si>
  <si>
    <t>CK-HN2202</t>
  </si>
  <si>
    <t>CK-HN2236</t>
  </si>
  <si>
    <t>ck-hn2154</t>
  </si>
  <si>
    <t>ck-hn2232</t>
  </si>
  <si>
    <t>ck-hn2037</t>
  </si>
  <si>
    <t>tmart01046</t>
  </si>
  <si>
    <t>ck-hn2131</t>
  </si>
  <si>
    <t>easymarte08</t>
  </si>
  <si>
    <t>easymarte07</t>
  </si>
  <si>
    <t>kl00053</t>
  </si>
  <si>
    <t>kl00192</t>
  </si>
  <si>
    <t>BRG11121</t>
  </si>
  <si>
    <t>gm500</t>
  </si>
  <si>
    <t>Tổng HN</t>
  </si>
  <si>
    <t>Tổng Tỉnh</t>
  </si>
  <si>
    <t>KL00202</t>
  </si>
  <si>
    <t>tmart99999</t>
  </si>
  <si>
    <t>ck-hn2126</t>
  </si>
  <si>
    <t>ck-hn2241</t>
  </si>
  <si>
    <t>ck-hn2265</t>
  </si>
  <si>
    <t>ck-hn2098</t>
  </si>
  <si>
    <t>ck-hn2078</t>
  </si>
  <si>
    <t>ck-hn2090</t>
  </si>
  <si>
    <t>gs25-hn037</t>
  </si>
  <si>
    <t>tmart99996</t>
  </si>
  <si>
    <t>ck-hn2280</t>
  </si>
  <si>
    <t>ck-hn2269</t>
  </si>
  <si>
    <t>tmart99998</t>
  </si>
  <si>
    <t>ck-hn2261</t>
  </si>
  <si>
    <t>ck-hn2128</t>
  </si>
  <si>
    <t>kl00167</t>
  </si>
  <si>
    <t>kl00202</t>
  </si>
  <si>
    <t>tai heo 200g</t>
  </si>
  <si>
    <t xml:space="preserve">chân giò muối 100g </t>
  </si>
  <si>
    <t>giò tai lưỡi xào 250</t>
  </si>
  <si>
    <t>tai heo sốt thái 150g</t>
  </si>
  <si>
    <t>chân gà sả tắc 150g</t>
  </si>
  <si>
    <t xml:space="preserve">tai heo sốt thái 150g </t>
  </si>
  <si>
    <t>giò lụa 250g</t>
  </si>
  <si>
    <t>tmart01061</t>
  </si>
  <si>
    <t>tmart01011</t>
  </si>
  <si>
    <t>2 lần đơn</t>
  </si>
  <si>
    <t>K-C6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</si>
</sst>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4" formatCode="_-* #,##0.00\ &quot;₫&quot;_-;\-* #,##0.00\ &quot;₫&quot;_-;_-* &quot;-&quot;??\ &quot;₫&quot;_-;_-@_-"/>
    <numFmt numFmtId="164" formatCode="_(* #,##0_);_(* \(#,##0\);_(* &quot;-&quot;_);_(@_)"/>
    <numFmt numFmtId="165" formatCode="_(* #,##0.00_);_(* \(#,##0.00\);_(* &quot;-&quot;??_);_(@_)"/>
    <numFmt numFmtId="166" formatCode="_(* #,##0_);_(* \(#,##0\);_(* &quot;-&quot;??_);_(@_)"/>
    <numFmt numFmtId="167" formatCode="[$-F800]dddd\,\ mmmm\ dd\,\ yyyy"/>
    <numFmt numFmtId="168" formatCode="#,##0.0000\ ;[Red]\-#,##0.0000\ "/>
    <numFmt numFmtId="169" formatCode="0;\-0;;@"/>
    <numFmt numFmtId="170" formatCode="_-* #,##0\ &quot;₫&quot;_-;\-* #,##0\ &quot;₫&quot;_-;_-* &quot;-&quot;??\ &quot;₫&quot;_-;_-@_-"/>
  </numFmts>
  <fonts count="59" x14ac:knownFonts="1">
    <font>
      <sz val="11"/>
      <color indexed="8"/>
      <name val="Calibri"/>
      <family val="2"/>
    </font>
    <font>
      <sz val="10"/>
      <name val="Arial"/>
      <family val="2"/>
    </font>
    <font>
      <sz val="12"/>
      <color indexed="8"/>
      <name val="Times New Roman"/>
      <family val="1"/>
      <charset val="1"/>
    </font>
    <font>
      <sz val="11"/>
      <color indexed="8"/>
      <name val="Times New Roman"/>
      <family val="1"/>
    </font>
    <font>
      <b/>
      <sz val="12"/>
      <name val="Times New Roman"/>
      <family val="1"/>
      <charset val="1"/>
    </font>
    <font>
      <b/>
      <sz val="12"/>
      <color indexed="8"/>
      <name val="Times New Roman"/>
      <family val="1"/>
    </font>
    <font>
      <sz val="11"/>
      <color indexed="8"/>
      <name val="Calibri"/>
      <family val="2"/>
    </font>
    <font>
      <sz val="11"/>
      <color indexed="8"/>
      <name val="Calibri"/>
      <family val="2"/>
    </font>
    <font>
      <sz val="11"/>
      <color indexed="9"/>
      <name val="Calibri"/>
      <family val="2"/>
    </font>
    <font>
      <b/>
      <sz val="11"/>
      <color indexed="9"/>
      <name val="Calibri"/>
      <family val="2"/>
    </font>
    <font>
      <b/>
      <sz val="11"/>
      <color indexed="8"/>
      <name val="Calibri"/>
      <family val="2"/>
    </font>
    <font>
      <sz val="11"/>
      <color indexed="10"/>
      <name val="Calibri"/>
      <family val="2"/>
    </font>
    <font>
      <sz val="12"/>
      <name val="Times New Roman"/>
      <family val="1"/>
    </font>
    <font>
      <b/>
      <sz val="13"/>
      <name val="Times New Roman"/>
      <family val="1"/>
    </font>
    <font>
      <sz val="13"/>
      <name val="Times New Roman"/>
      <family val="1"/>
    </font>
    <font>
      <sz val="8"/>
      <name val="Microsoft Sans Serif"/>
      <family val="2"/>
    </font>
    <font>
      <b/>
      <sz val="11"/>
      <name val="Calibri"/>
      <family val="2"/>
    </font>
    <font>
      <sz val="8"/>
      <name val="Calibri"/>
      <family val="2"/>
    </font>
    <font>
      <b/>
      <sz val="11"/>
      <name val="Calibri"/>
      <family val="2"/>
    </font>
    <font>
      <sz val="11"/>
      <color indexed="8"/>
      <name val="Arial"/>
      <family val="2"/>
    </font>
    <font>
      <sz val="11"/>
      <color indexed="9"/>
      <name val="Arial"/>
      <family val="2"/>
    </font>
    <font>
      <b/>
      <sz val="11"/>
      <color indexed="9"/>
      <name val="Arial"/>
      <family val="2"/>
    </font>
    <font>
      <b/>
      <sz val="11"/>
      <color indexed="8"/>
      <name val="Arial"/>
      <family val="2"/>
    </font>
    <font>
      <sz val="11"/>
      <color indexed="10"/>
      <name val="Arial"/>
      <family val="2"/>
    </font>
    <font>
      <sz val="11"/>
      <color rgb="FF9C0006"/>
      <name val="Calibri"/>
      <family val="2"/>
    </font>
    <font>
      <sz val="11"/>
      <color rgb="FF9C0006"/>
      <name val="Arial"/>
      <family val="2"/>
    </font>
    <font>
      <b/>
      <sz val="11"/>
      <color rgb="FFFA7D00"/>
      <name val="Calibri"/>
      <family val="2"/>
    </font>
    <font>
      <b/>
      <sz val="11"/>
      <color rgb="FFFA7D00"/>
      <name val="Arial"/>
      <family val="2"/>
    </font>
    <font>
      <i/>
      <sz val="11"/>
      <color rgb="FF7F7F7F"/>
      <name val="Calibri"/>
      <family val="2"/>
    </font>
    <font>
      <i/>
      <sz val="11"/>
      <color rgb="FF7F7F7F"/>
      <name val="Arial"/>
      <family val="2"/>
    </font>
    <font>
      <sz val="11"/>
      <color rgb="FF006100"/>
      <name val="Calibri"/>
      <family val="2"/>
    </font>
    <font>
      <sz val="11"/>
      <color rgb="FF006100"/>
      <name val="Arial"/>
      <family val="2"/>
    </font>
    <font>
      <b/>
      <sz val="15"/>
      <color theme="3"/>
      <name val="Calibri"/>
      <family val="2"/>
    </font>
    <font>
      <b/>
      <sz val="15"/>
      <color theme="3"/>
      <name val="Arial"/>
      <family val="2"/>
    </font>
    <font>
      <b/>
      <sz val="13"/>
      <color theme="3"/>
      <name val="Calibri"/>
      <family val="2"/>
    </font>
    <font>
      <b/>
      <sz val="13"/>
      <color theme="3"/>
      <name val="Arial"/>
      <family val="2"/>
    </font>
    <font>
      <b/>
      <sz val="11"/>
      <color theme="3"/>
      <name val="Calibri"/>
      <family val="2"/>
    </font>
    <font>
      <b/>
      <sz val="11"/>
      <color theme="3"/>
      <name val="Arial"/>
      <family val="2"/>
    </font>
    <font>
      <sz val="11"/>
      <color rgb="FF3F3F76"/>
      <name val="Calibri"/>
      <family val="2"/>
    </font>
    <font>
      <sz val="11"/>
      <color rgb="FF3F3F76"/>
      <name val="Arial"/>
      <family val="2"/>
    </font>
    <font>
      <sz val="11"/>
      <color rgb="FFFA7D00"/>
      <name val="Calibri"/>
      <family val="2"/>
    </font>
    <font>
      <sz val="11"/>
      <color rgb="FFFA7D00"/>
      <name val="Arial"/>
      <family val="2"/>
    </font>
    <font>
      <sz val="11"/>
      <color rgb="FF9C6500"/>
      <name val="Calibri"/>
      <family val="2"/>
    </font>
    <font>
      <sz val="11"/>
      <color rgb="FF9C6500"/>
      <name val="Arial"/>
      <family val="2"/>
    </font>
    <font>
      <sz val="11"/>
      <color theme="1"/>
      <name val="Calibri"/>
      <family val="2"/>
      <scheme val="minor"/>
    </font>
    <font>
      <b/>
      <sz val="11"/>
      <color rgb="FF3F3F3F"/>
      <name val="Calibri"/>
      <family val="2"/>
    </font>
    <font>
      <b/>
      <sz val="11"/>
      <color rgb="FF3F3F3F"/>
      <name val="Arial"/>
      <family val="2"/>
    </font>
    <font>
      <b/>
      <sz val="18"/>
      <color theme="3"/>
      <name val="Cambria"/>
      <family val="2"/>
    </font>
    <font>
      <b/>
      <sz val="18"/>
      <color theme="3"/>
      <name val="Times New Roman"/>
      <family val="2"/>
    </font>
    <font>
      <sz val="13"/>
      <color theme="1"/>
      <name val="Times New Roman"/>
      <family val="1"/>
    </font>
    <font>
      <b/>
      <sz val="13"/>
      <color theme="1"/>
      <name val="Times New Roman"/>
      <family val="1"/>
    </font>
    <font>
      <b/>
      <sz val="20"/>
      <color theme="1"/>
      <name val="Times New Roman"/>
      <family val="1"/>
    </font>
    <font>
      <sz val="8"/>
      <color rgb="FF000000"/>
      <name val="Microsoft Sans Serif"/>
      <family val="2"/>
    </font>
    <font>
      <b/>
      <sz val="11"/>
      <name val="Calibri"/>
      <family val="2"/>
      <charset val="163"/>
    </font>
    <font>
      <sz val="8"/>
      <color rgb="FF000000"/>
      <name val="Microsoft Sans Serif"/>
      <family val="2"/>
    </font>
    <font>
      <sz val="12"/>
      <color indexed="8"/>
      <name val="Times New Roman"/>
      <family val="1"/>
    </font>
    <font>
      <b/>
      <sz val="10"/>
      <name val="Arial"/>
      <family val="2"/>
    </font>
    <font>
      <sz val="11"/>
      <name val="Calibri"/>
      <family val="2"/>
    </font>
    <font>
      <sz val="12"/>
      <color indexed="8"/>
      <name val="Calibri"/>
      <family val="2"/>
    </font>
  </fonts>
  <fills count="45">
    <fill>
      <patternFill patternType="none"/>
    </fill>
    <fill>
      <patternFill patternType="gray125"/>
    </fill>
    <fill>
      <patternFill patternType="solid">
        <fgColor indexed="31"/>
        <bgColor indexed="64"/>
      </patternFill>
    </fill>
    <fill>
      <patternFill patternType="solid">
        <fgColor indexed="47"/>
        <bgColor indexed="64"/>
      </patternFill>
    </fill>
    <fill>
      <patternFill patternType="solid">
        <fgColor indexed="22"/>
        <bgColor indexed="64"/>
      </patternFill>
    </fill>
    <fill>
      <patternFill patternType="solid">
        <fgColor indexed="26"/>
        <bgColor indexed="64"/>
      </patternFill>
    </fill>
    <fill>
      <patternFill patternType="solid">
        <fgColor indexed="13"/>
        <bgColor indexed="64"/>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EB9C"/>
        <bgColor indexed="64"/>
      </patternFill>
    </fill>
    <fill>
      <patternFill patternType="solid">
        <fgColor rgb="FFFFFF00"/>
        <bgColor indexed="64"/>
      </patternFill>
    </fill>
    <fill>
      <patternFill patternType="solid">
        <fgColor theme="5" tint="0.59999389629810485"/>
        <bgColor indexed="64"/>
      </patternFill>
    </fill>
    <fill>
      <patternFill patternType="solid">
        <fgColor theme="5" tint="0.59999389629810485"/>
        <bgColor theme="4" tint="0.79998168889431442"/>
      </patternFill>
    </fill>
    <fill>
      <patternFill patternType="solid">
        <fgColor theme="4" tint="0.39997558519241921"/>
        <bgColor theme="4" tint="0.79998168889431442"/>
      </patternFill>
    </fill>
    <fill>
      <patternFill patternType="solid">
        <fgColor rgb="FFC2CFF8"/>
        <bgColor indexed="64"/>
      </patternFill>
    </fill>
    <fill>
      <patternFill patternType="solid">
        <fgColor theme="0"/>
        <bgColor indexed="64"/>
      </patternFill>
    </fill>
    <fill>
      <patternFill patternType="solid">
        <fgColor rgb="FFFFC000"/>
        <bgColor indexed="64"/>
      </patternFill>
    </fill>
    <fill>
      <patternFill patternType="solid">
        <fgColor theme="6" tint="0.79998168889431442"/>
        <bgColor indexed="64"/>
      </patternFill>
    </fill>
    <fill>
      <patternFill patternType="solid">
        <fgColor rgb="FF00B050"/>
        <bgColor indexed="64"/>
      </patternFill>
    </fill>
  </fills>
  <borders count="27">
    <border>
      <left/>
      <right/>
      <top/>
      <bottom/>
      <diagonal/>
    </border>
    <border>
      <left style="thin">
        <color indexed="31"/>
      </left>
      <right style="thin">
        <color indexed="31"/>
      </right>
      <top style="thin">
        <color indexed="31"/>
      </top>
      <bottom style="thin">
        <color indexed="31"/>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rgb="FF8DA1DE"/>
      </left>
      <right style="thin">
        <color rgb="FF8DA1DE"/>
      </right>
      <top/>
      <bottom/>
      <diagonal/>
    </border>
    <border>
      <left style="thin">
        <color rgb="FFE3E3E3"/>
      </left>
      <right style="thin">
        <color rgb="FFE3E3E3"/>
      </right>
      <top style="thin">
        <color rgb="FFE3E3E3"/>
      </top>
      <bottom style="thin">
        <color rgb="FFE3E3E3"/>
      </bottom>
      <diagonal/>
    </border>
    <border>
      <left style="thin">
        <color rgb="FFE3E3E3"/>
      </left>
      <right style="thin">
        <color rgb="FFE3E3E3"/>
      </right>
      <top style="thin">
        <color rgb="FFE3E3E3"/>
      </top>
      <bottom/>
      <diagonal/>
    </border>
    <border>
      <left style="thin">
        <color rgb="FF8DA1DE"/>
      </left>
      <right style="thin">
        <color rgb="FF8DA1DE"/>
      </right>
      <top style="thin">
        <color rgb="FF8DA1DE"/>
      </top>
      <bottom/>
      <diagonal/>
    </border>
    <border>
      <left/>
      <right style="thin">
        <color indexed="31"/>
      </right>
      <top style="thin">
        <color indexed="31"/>
      </top>
      <bottom style="thin">
        <color indexed="31"/>
      </bottom>
      <diagonal/>
    </border>
    <border>
      <left/>
      <right/>
      <top/>
      <bottom style="thin">
        <color indexed="64"/>
      </bottom>
      <diagonal/>
    </border>
  </borders>
  <cellStyleXfs count="87">
    <xf numFmtId="0" fontId="0" fillId="0" borderId="0"/>
    <xf numFmtId="0" fontId="7" fillId="7" borderId="0" applyNumberFormat="0" applyBorder="0" applyAlignment="0" applyProtection="0"/>
    <xf numFmtId="0" fontId="19" fillId="7" borderId="0" applyNumberFormat="0" applyBorder="0" applyAlignment="0" applyProtection="0"/>
    <xf numFmtId="0" fontId="7" fillId="8" borderId="0" applyNumberFormat="0" applyBorder="0" applyAlignment="0" applyProtection="0"/>
    <xf numFmtId="0" fontId="19" fillId="8" borderId="0" applyNumberFormat="0" applyBorder="0" applyAlignment="0" applyProtection="0"/>
    <xf numFmtId="0" fontId="7" fillId="9" borderId="0" applyNumberFormat="0" applyBorder="0" applyAlignment="0" applyProtection="0"/>
    <xf numFmtId="0" fontId="19" fillId="9" borderId="0" applyNumberFormat="0" applyBorder="0" applyAlignment="0" applyProtection="0"/>
    <xf numFmtId="0" fontId="7" fillId="10" borderId="0" applyNumberFormat="0" applyBorder="0" applyAlignment="0" applyProtection="0"/>
    <xf numFmtId="0" fontId="19" fillId="10" borderId="0" applyNumberFormat="0" applyBorder="0" applyAlignment="0" applyProtection="0"/>
    <xf numFmtId="0" fontId="7" fillId="11" borderId="0" applyNumberFormat="0" applyBorder="0" applyAlignment="0" applyProtection="0"/>
    <xf numFmtId="0" fontId="19" fillId="11" borderId="0" applyNumberFormat="0" applyBorder="0" applyAlignment="0" applyProtection="0"/>
    <xf numFmtId="0" fontId="7" fillId="12" borderId="0" applyNumberFormat="0" applyBorder="0" applyAlignment="0" applyProtection="0"/>
    <xf numFmtId="0" fontId="19" fillId="12" borderId="0" applyNumberFormat="0" applyBorder="0" applyAlignment="0" applyProtection="0"/>
    <xf numFmtId="0" fontId="7" fillId="13" borderId="0" applyNumberFormat="0" applyBorder="0" applyAlignment="0" applyProtection="0"/>
    <xf numFmtId="0" fontId="19" fillId="13" borderId="0" applyNumberFormat="0" applyBorder="0" applyAlignment="0" applyProtection="0"/>
    <xf numFmtId="0" fontId="7" fillId="14" borderId="0" applyNumberFormat="0" applyBorder="0" applyAlignment="0" applyProtection="0"/>
    <xf numFmtId="0" fontId="19" fillId="14" borderId="0" applyNumberFormat="0" applyBorder="0" applyAlignment="0" applyProtection="0"/>
    <xf numFmtId="0" fontId="7" fillId="15" borderId="0" applyNumberFormat="0" applyBorder="0" applyAlignment="0" applyProtection="0"/>
    <xf numFmtId="0" fontId="19" fillId="15" borderId="0" applyNumberFormat="0" applyBorder="0" applyAlignment="0" applyProtection="0"/>
    <xf numFmtId="0" fontId="7" fillId="16" borderId="0" applyNumberFormat="0" applyBorder="0" applyAlignment="0" applyProtection="0"/>
    <xf numFmtId="0" fontId="19" fillId="16" borderId="0" applyNumberFormat="0" applyBorder="0" applyAlignment="0" applyProtection="0"/>
    <xf numFmtId="0" fontId="7" fillId="17" borderId="0" applyNumberFormat="0" applyBorder="0" applyAlignment="0" applyProtection="0"/>
    <xf numFmtId="0" fontId="19" fillId="17" borderId="0" applyNumberFormat="0" applyBorder="0" applyAlignment="0" applyProtection="0"/>
    <xf numFmtId="0" fontId="7" fillId="18" borderId="0" applyNumberFormat="0" applyBorder="0" applyAlignment="0" applyProtection="0"/>
    <xf numFmtId="0" fontId="19" fillId="18" borderId="0" applyNumberFormat="0" applyBorder="0" applyAlignment="0" applyProtection="0"/>
    <xf numFmtId="0" fontId="8" fillId="19" borderId="0" applyNumberFormat="0" applyBorder="0" applyAlignment="0" applyProtection="0"/>
    <xf numFmtId="0" fontId="20" fillId="19" borderId="0" applyNumberFormat="0" applyBorder="0" applyAlignment="0" applyProtection="0"/>
    <xf numFmtId="0" fontId="8" fillId="20" borderId="0" applyNumberFormat="0" applyBorder="0" applyAlignment="0" applyProtection="0"/>
    <xf numFmtId="0" fontId="20" fillId="20" borderId="0" applyNumberFormat="0" applyBorder="0" applyAlignment="0" applyProtection="0"/>
    <xf numFmtId="0" fontId="8" fillId="21" borderId="0" applyNumberFormat="0" applyBorder="0" applyAlignment="0" applyProtection="0"/>
    <xf numFmtId="0" fontId="20" fillId="21" borderId="0" applyNumberFormat="0" applyBorder="0" applyAlignment="0" applyProtection="0"/>
    <xf numFmtId="0" fontId="8" fillId="22" borderId="0" applyNumberFormat="0" applyBorder="0" applyAlignment="0" applyProtection="0"/>
    <xf numFmtId="0" fontId="20" fillId="22" borderId="0" applyNumberFormat="0" applyBorder="0" applyAlignment="0" applyProtection="0"/>
    <xf numFmtId="0" fontId="8" fillId="23" borderId="0" applyNumberFormat="0" applyBorder="0" applyAlignment="0" applyProtection="0"/>
    <xf numFmtId="0" fontId="20" fillId="23" borderId="0" applyNumberFormat="0" applyBorder="0" applyAlignment="0" applyProtection="0"/>
    <xf numFmtId="0" fontId="8" fillId="24" borderId="0" applyNumberFormat="0" applyBorder="0" applyAlignment="0" applyProtection="0"/>
    <xf numFmtId="0" fontId="20" fillId="24" borderId="0" applyNumberFormat="0" applyBorder="0" applyAlignment="0" applyProtection="0"/>
    <xf numFmtId="0" fontId="8" fillId="25" borderId="0" applyNumberFormat="0" applyBorder="0" applyAlignment="0" applyProtection="0"/>
    <xf numFmtId="0" fontId="20" fillId="25" borderId="0" applyNumberFormat="0" applyBorder="0" applyAlignment="0" applyProtection="0"/>
    <xf numFmtId="0" fontId="8" fillId="26" borderId="0" applyNumberFormat="0" applyBorder="0" applyAlignment="0" applyProtection="0"/>
    <xf numFmtId="0" fontId="20" fillId="26" borderId="0" applyNumberFormat="0" applyBorder="0" applyAlignment="0" applyProtection="0"/>
    <xf numFmtId="0" fontId="8" fillId="27" borderId="0" applyNumberFormat="0" applyBorder="0" applyAlignment="0" applyProtection="0"/>
    <xf numFmtId="0" fontId="20" fillId="27" borderId="0" applyNumberFormat="0" applyBorder="0" applyAlignment="0" applyProtection="0"/>
    <xf numFmtId="0" fontId="8" fillId="28" borderId="0" applyNumberFormat="0" applyBorder="0" applyAlignment="0" applyProtection="0"/>
    <xf numFmtId="0" fontId="20" fillId="28" borderId="0" applyNumberFormat="0" applyBorder="0" applyAlignment="0" applyProtection="0"/>
    <xf numFmtId="0" fontId="8" fillId="29" borderId="0" applyNumberFormat="0" applyBorder="0" applyAlignment="0" applyProtection="0"/>
    <xf numFmtId="0" fontId="20" fillId="29" borderId="0" applyNumberFormat="0" applyBorder="0" applyAlignment="0" applyProtection="0"/>
    <xf numFmtId="0" fontId="8" fillId="30" borderId="0" applyNumberFormat="0" applyBorder="0" applyAlignment="0" applyProtection="0"/>
    <xf numFmtId="0" fontId="20" fillId="30" borderId="0" applyNumberFormat="0" applyBorder="0" applyAlignment="0" applyProtection="0"/>
    <xf numFmtId="0" fontId="24" fillId="31" borderId="0" applyNumberFormat="0" applyBorder="0" applyAlignment="0" applyProtection="0"/>
    <xf numFmtId="0" fontId="25" fillId="31" borderId="0" applyNumberFormat="0" applyBorder="0" applyAlignment="0" applyProtection="0"/>
    <xf numFmtId="0" fontId="26" fillId="32" borderId="12" applyNumberFormat="0" applyAlignment="0" applyProtection="0"/>
    <xf numFmtId="0" fontId="27" fillId="32" borderId="12" applyNumberFormat="0" applyAlignment="0" applyProtection="0"/>
    <xf numFmtId="0" fontId="9" fillId="33" borderId="13" applyNumberFormat="0" applyAlignment="0" applyProtection="0"/>
    <xf numFmtId="0" fontId="21" fillId="33" borderId="13" applyNumberFormat="0" applyAlignment="0" applyProtection="0"/>
    <xf numFmtId="165" fontId="1" fillId="0" borderId="0" applyFill="0" applyBorder="0" applyAlignment="0" applyProtection="0"/>
    <xf numFmtId="164" fontId="1" fillId="0" borderId="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34" borderId="0" applyNumberFormat="0" applyBorder="0" applyAlignment="0" applyProtection="0"/>
    <xf numFmtId="0" fontId="31" fillId="34" borderId="0" applyNumberFormat="0" applyBorder="0" applyAlignment="0" applyProtection="0"/>
    <xf numFmtId="0" fontId="32" fillId="0" borderId="14" applyNumberFormat="0" applyFill="0" applyAlignment="0" applyProtection="0"/>
    <xf numFmtId="0" fontId="33" fillId="0" borderId="14" applyNumberFormat="0" applyFill="0" applyAlignment="0" applyProtection="0"/>
    <xf numFmtId="0" fontId="34" fillId="0" borderId="15" applyNumberFormat="0" applyFill="0" applyAlignment="0" applyProtection="0"/>
    <xf numFmtId="0" fontId="35" fillId="0" borderId="15" applyNumberFormat="0" applyFill="0" applyAlignment="0" applyProtection="0"/>
    <xf numFmtId="0" fontId="36" fillId="0" borderId="16" applyNumberFormat="0" applyFill="0" applyAlignment="0" applyProtection="0"/>
    <xf numFmtId="0" fontId="37" fillId="0" borderId="16" applyNumberFormat="0" applyFill="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8" fillId="3" borderId="12" applyNumberFormat="0" applyAlignment="0" applyProtection="0"/>
    <xf numFmtId="0" fontId="39" fillId="3" borderId="12" applyNumberFormat="0" applyAlignment="0" applyProtection="0"/>
    <xf numFmtId="0" fontId="40" fillId="0" borderId="17" applyNumberFormat="0" applyFill="0" applyAlignment="0" applyProtection="0"/>
    <xf numFmtId="0" fontId="41" fillId="0" borderId="17" applyNumberFormat="0" applyFill="0" applyAlignment="0" applyProtection="0"/>
    <xf numFmtId="0" fontId="42" fillId="35" borderId="0" applyNumberFormat="0" applyBorder="0" applyAlignment="0" applyProtection="0"/>
    <xf numFmtId="0" fontId="43" fillId="35" borderId="0" applyNumberFormat="0" applyBorder="0" applyAlignment="0" applyProtection="0"/>
    <xf numFmtId="0" fontId="44" fillId="0" borderId="0"/>
    <xf numFmtId="0" fontId="6" fillId="5" borderId="18" applyNumberFormat="0" applyFont="0" applyAlignment="0" applyProtection="0"/>
    <xf numFmtId="0" fontId="45" fillId="32" borderId="19" applyNumberFormat="0" applyAlignment="0" applyProtection="0"/>
    <xf numFmtId="0" fontId="46" fillId="32" borderId="19" applyNumberFormat="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10" fillId="0" borderId="20" applyNumberFormat="0" applyFill="0" applyAlignment="0" applyProtection="0"/>
    <xf numFmtId="0" fontId="22" fillId="0" borderId="20" applyNumberFormat="0" applyFill="0" applyAlignment="0" applyProtection="0"/>
    <xf numFmtId="0" fontId="11" fillId="0" borderId="0" applyNumberFormat="0" applyFill="0" applyBorder="0" applyAlignment="0" applyProtection="0"/>
    <xf numFmtId="0" fontId="23" fillId="0" borderId="0" applyNumberFormat="0" applyFill="0" applyBorder="0" applyAlignment="0" applyProtection="0"/>
    <xf numFmtId="0" fontId="57" fillId="0" borderId="0"/>
    <xf numFmtId="44" fontId="6" fillId="0" borderId="0" applyFont="0" applyFill="0" applyBorder="0" applyAlignment="0" applyProtection="0"/>
  </cellStyleXfs>
  <cellXfs count="104">
    <xf numFmtId="0" fontId="0" fillId="0" borderId="0" xfId="0"/>
    <xf numFmtId="0" fontId="2" fillId="0" borderId="1" xfId="0" applyFont="1" applyBorder="1" applyAlignment="1">
      <alignment horizontal="right"/>
    </xf>
    <xf numFmtId="0" fontId="2" fillId="4" borderId="1" xfId="0" applyFont="1" applyFill="1" applyBorder="1" applyAlignment="1">
      <alignment horizontal="right"/>
    </xf>
    <xf numFmtId="49" fontId="2" fillId="0" borderId="1" xfId="0" applyNumberFormat="1" applyFont="1" applyBorder="1" applyAlignment="1">
      <alignment horizontal="right"/>
    </xf>
    <xf numFmtId="49" fontId="4" fillId="2" borderId="2" xfId="0" applyNumberFormat="1" applyFont="1" applyFill="1" applyBorder="1" applyAlignment="1" applyProtection="1">
      <alignment horizontal="center"/>
      <protection hidden="1"/>
    </xf>
    <xf numFmtId="14" fontId="4" fillId="2" borderId="2" xfId="0" applyNumberFormat="1" applyFont="1" applyFill="1" applyBorder="1" applyAlignment="1" applyProtection="1">
      <alignment horizontal="center"/>
      <protection hidden="1"/>
    </xf>
    <xf numFmtId="0" fontId="0" fillId="0" borderId="0" xfId="0" applyAlignment="1">
      <alignment horizontal="right"/>
    </xf>
    <xf numFmtId="0" fontId="3" fillId="0" borderId="1" xfId="0" applyFont="1" applyBorder="1" applyAlignment="1">
      <alignment horizontal="right"/>
    </xf>
    <xf numFmtId="0" fontId="5" fillId="0" borderId="0" xfId="0" applyFont="1" applyAlignment="1" applyProtection="1">
      <alignment horizontal="center"/>
      <protection hidden="1"/>
    </xf>
    <xf numFmtId="0" fontId="0" fillId="0" borderId="0" xfId="0" applyAlignment="1">
      <alignment horizontal="center"/>
    </xf>
    <xf numFmtId="0" fontId="5" fillId="0" borderId="2" xfId="0" applyFont="1" applyBorder="1" applyAlignment="1" applyProtection="1">
      <alignment horizontal="center"/>
      <protection hidden="1"/>
    </xf>
    <xf numFmtId="14" fontId="2" fillId="0" borderId="1" xfId="0" applyNumberFormat="1" applyFont="1" applyBorder="1" applyAlignment="1">
      <alignment horizontal="center"/>
    </xf>
    <xf numFmtId="49" fontId="2" fillId="0" borderId="1" xfId="0" applyNumberFormat="1" applyFont="1" applyBorder="1" applyAlignment="1">
      <alignment horizontal="center"/>
    </xf>
    <xf numFmtId="49" fontId="2" fillId="0" borderId="1" xfId="0" applyNumberFormat="1" applyFont="1" applyBorder="1" applyAlignment="1">
      <alignment horizontal="left"/>
    </xf>
    <xf numFmtId="166" fontId="12" fillId="0" borderId="1" xfId="55" applyNumberFormat="1" applyFont="1" applyFill="1" applyBorder="1" applyAlignment="1">
      <alignment horizontal="right"/>
    </xf>
    <xf numFmtId="167" fontId="4" fillId="2" borderId="2" xfId="0" applyNumberFormat="1" applyFont="1" applyFill="1" applyBorder="1" applyAlignment="1" applyProtection="1">
      <alignment horizontal="center"/>
      <protection hidden="1"/>
    </xf>
    <xf numFmtId="167" fontId="2" fillId="0" borderId="1" xfId="0" applyNumberFormat="1" applyFont="1" applyBorder="1" applyAlignment="1">
      <alignment horizontal="center"/>
    </xf>
    <xf numFmtId="0" fontId="49" fillId="0" borderId="0" xfId="0" applyFont="1"/>
    <xf numFmtId="0" fontId="50" fillId="36" borderId="0" xfId="0" applyFont="1" applyFill="1"/>
    <xf numFmtId="0" fontId="14" fillId="0" borderId="3" xfId="0" applyFont="1" applyBorder="1"/>
    <xf numFmtId="164" fontId="14" fillId="0" borderId="3" xfId="56" applyFont="1" applyBorder="1"/>
    <xf numFmtId="164" fontId="14" fillId="36" borderId="3" xfId="56" applyFont="1" applyFill="1" applyBorder="1"/>
    <xf numFmtId="0" fontId="49" fillId="36" borderId="3" xfId="0" applyFont="1" applyFill="1" applyBorder="1"/>
    <xf numFmtId="0" fontId="49" fillId="0" borderId="3" xfId="0" applyFont="1" applyBorder="1"/>
    <xf numFmtId="0" fontId="51" fillId="0" borderId="0" xfId="0" applyFont="1" applyAlignment="1">
      <alignment horizontal="centerContinuous"/>
    </xf>
    <xf numFmtId="0" fontId="2" fillId="0" borderId="1" xfId="0" applyFont="1" applyBorder="1" applyAlignment="1">
      <alignment horizontal="left"/>
    </xf>
    <xf numFmtId="0" fontId="15" fillId="0" borderId="4" xfId="75" applyFont="1" applyBorder="1" applyAlignment="1">
      <alignment horizontal="left" vertical="center"/>
    </xf>
    <xf numFmtId="0" fontId="15" fillId="0" borderId="3" xfId="75" applyFont="1" applyBorder="1" applyAlignment="1">
      <alignment horizontal="left" vertical="center"/>
    </xf>
    <xf numFmtId="14" fontId="4" fillId="36" borderId="2" xfId="0" applyNumberFormat="1" applyFont="1" applyFill="1" applyBorder="1" applyAlignment="1" applyProtection="1">
      <alignment horizontal="center"/>
      <protection hidden="1"/>
    </xf>
    <xf numFmtId="0" fontId="15" fillId="0" borderId="5" xfId="75" applyFont="1" applyBorder="1" applyAlignment="1">
      <alignment horizontal="left" vertical="center"/>
    </xf>
    <xf numFmtId="0" fontId="15" fillId="0" borderId="6" xfId="75" applyFont="1" applyBorder="1" applyAlignment="1">
      <alignment horizontal="left" vertical="center"/>
    </xf>
    <xf numFmtId="0" fontId="15" fillId="0" borderId="7" xfId="75" applyFont="1" applyBorder="1" applyAlignment="1">
      <alignment horizontal="left" vertical="center"/>
    </xf>
    <xf numFmtId="0" fontId="15" fillId="0" borderId="8" xfId="75" applyFont="1" applyBorder="1" applyAlignment="1">
      <alignment horizontal="left" vertical="center"/>
    </xf>
    <xf numFmtId="0" fontId="16" fillId="21" borderId="9" xfId="0" applyFont="1" applyFill="1" applyBorder="1" applyAlignment="1">
      <alignment horizontal="center" vertical="center"/>
    </xf>
    <xf numFmtId="0" fontId="16" fillId="21" borderId="10" xfId="0" applyFont="1" applyFill="1" applyBorder="1" applyAlignment="1">
      <alignment horizontal="center" vertical="center"/>
    </xf>
    <xf numFmtId="0" fontId="16" fillId="21" borderId="11" xfId="0" applyFont="1" applyFill="1" applyBorder="1" applyAlignment="1">
      <alignment horizontal="center" vertical="center"/>
    </xf>
    <xf numFmtId="0" fontId="13" fillId="37" borderId="10" xfId="0" applyFont="1" applyFill="1" applyBorder="1" applyAlignment="1">
      <alignment horizontal="center" vertical="center" wrapText="1"/>
    </xf>
    <xf numFmtId="164" fontId="50" fillId="38" borderId="10" xfId="56" applyFont="1" applyFill="1" applyBorder="1" applyAlignment="1">
      <alignment horizontal="center" vertical="center" wrapText="1"/>
    </xf>
    <xf numFmtId="164" fontId="50" fillId="39" borderId="10" xfId="56" applyFont="1" applyFill="1" applyBorder="1" applyAlignment="1">
      <alignment horizontal="center" vertical="center" wrapText="1"/>
    </xf>
    <xf numFmtId="0" fontId="52" fillId="40" borderId="21" xfId="75" applyFont="1" applyFill="1" applyBorder="1" applyAlignment="1">
      <alignment horizontal="center" vertical="center" wrapText="1"/>
    </xf>
    <xf numFmtId="0" fontId="52" fillId="0" borderId="22" xfId="75" applyFont="1" applyBorder="1" applyAlignment="1">
      <alignment horizontal="left" vertical="center"/>
    </xf>
    <xf numFmtId="0" fontId="52" fillId="0" borderId="23" xfId="75" applyFont="1" applyBorder="1" applyAlignment="1">
      <alignment horizontal="left" vertical="center"/>
    </xf>
    <xf numFmtId="0" fontId="4" fillId="36" borderId="2" xfId="0" applyFont="1" applyFill="1" applyBorder="1" applyAlignment="1" applyProtection="1">
      <alignment horizontal="center"/>
      <protection hidden="1"/>
    </xf>
    <xf numFmtId="49" fontId="4" fillId="36" borderId="2" xfId="0" applyNumberFormat="1" applyFont="1" applyFill="1" applyBorder="1" applyAlignment="1" applyProtection="1">
      <alignment horizontal="center"/>
      <protection hidden="1"/>
    </xf>
    <xf numFmtId="0" fontId="18" fillId="21" borderId="10" xfId="0" applyFont="1" applyFill="1" applyBorder="1" applyAlignment="1">
      <alignment horizontal="center" vertical="center"/>
    </xf>
    <xf numFmtId="0" fontId="52" fillId="40" borderId="24" xfId="0" applyFont="1" applyFill="1" applyBorder="1" applyAlignment="1">
      <alignment horizontal="center" vertical="center" wrapText="1"/>
    </xf>
    <xf numFmtId="0" fontId="52" fillId="40" borderId="21" xfId="0" applyFont="1" applyFill="1" applyBorder="1" applyAlignment="1">
      <alignment horizontal="center" vertical="center" wrapText="1"/>
    </xf>
    <xf numFmtId="1" fontId="52" fillId="40" borderId="21" xfId="0" applyNumberFormat="1" applyFont="1" applyFill="1" applyBorder="1" applyAlignment="1">
      <alignment horizontal="center" vertical="center" wrapText="1"/>
    </xf>
    <xf numFmtId="0" fontId="52" fillId="0" borderId="22" xfId="0" applyFont="1" applyBorder="1" applyAlignment="1">
      <alignment horizontal="left" vertical="center"/>
    </xf>
    <xf numFmtId="1" fontId="52" fillId="0" borderId="22" xfId="0" applyNumberFormat="1" applyFont="1" applyBorder="1" applyAlignment="1">
      <alignment horizontal="right" vertical="center"/>
    </xf>
    <xf numFmtId="0" fontId="15" fillId="0" borderId="22" xfId="0" applyFont="1" applyBorder="1" applyAlignment="1">
      <alignment horizontal="left" vertical="center"/>
    </xf>
    <xf numFmtId="0" fontId="4" fillId="6" borderId="2" xfId="0" applyFont="1" applyFill="1" applyBorder="1" applyAlignment="1" applyProtection="1">
      <alignment horizontal="center"/>
      <protection hidden="1"/>
    </xf>
    <xf numFmtId="168" fontId="4" fillId="6" borderId="2" xfId="0" applyNumberFormat="1" applyFont="1" applyFill="1" applyBorder="1" applyAlignment="1" applyProtection="1">
      <alignment horizontal="center"/>
      <protection hidden="1"/>
    </xf>
    <xf numFmtId="14" fontId="0" fillId="0" borderId="0" xfId="0" applyNumberFormat="1"/>
    <xf numFmtId="0" fontId="2" fillId="0" borderId="1" xfId="0" applyFont="1" applyBorder="1" applyAlignment="1">
      <alignment vertical="center"/>
    </xf>
    <xf numFmtId="49" fontId="2" fillId="0" borderId="1" xfId="0" applyNumberFormat="1" applyFont="1" applyBorder="1" applyAlignment="1">
      <alignment horizontal="right" vertical="center"/>
    </xf>
    <xf numFmtId="0" fontId="2" fillId="0" borderId="1" xfId="0" applyFont="1" applyBorder="1" applyAlignment="1">
      <alignment horizontal="right" vertical="center"/>
    </xf>
    <xf numFmtId="0" fontId="14" fillId="36" borderId="3" xfId="0" applyFont="1" applyFill="1" applyBorder="1"/>
    <xf numFmtId="164" fontId="0" fillId="0" borderId="0" xfId="0" applyNumberFormat="1"/>
    <xf numFmtId="165" fontId="1" fillId="0" borderId="0" xfId="55"/>
    <xf numFmtId="166" fontId="1" fillId="0" borderId="0" xfId="55" applyNumberFormat="1"/>
    <xf numFmtId="14" fontId="53" fillId="21" borderId="10" xfId="0" applyNumberFormat="1" applyFont="1" applyFill="1" applyBorder="1" applyAlignment="1">
      <alignment horizontal="center" vertical="center"/>
    </xf>
    <xf numFmtId="165" fontId="0" fillId="0" borderId="0" xfId="0" applyNumberFormat="1"/>
    <xf numFmtId="0" fontId="53" fillId="21" borderId="10" xfId="0" applyFont="1" applyFill="1" applyBorder="1" applyAlignment="1">
      <alignment horizontal="center" vertical="center" wrapText="1"/>
    </xf>
    <xf numFmtId="166" fontId="2" fillId="4" borderId="1" xfId="0" applyNumberFormat="1" applyFont="1" applyFill="1" applyBorder="1" applyAlignment="1">
      <alignment horizontal="right"/>
    </xf>
    <xf numFmtId="0" fontId="2" fillId="41" borderId="1" xfId="0" applyFont="1" applyFill="1" applyBorder="1" applyAlignment="1">
      <alignment horizontal="left"/>
    </xf>
    <xf numFmtId="0" fontId="54" fillId="0" borderId="22" xfId="75" applyFont="1" applyBorder="1" applyAlignment="1">
      <alignment horizontal="left" vertical="center"/>
    </xf>
    <xf numFmtId="0" fontId="54" fillId="0" borderId="23" xfId="75" applyFont="1" applyBorder="1" applyAlignment="1">
      <alignment horizontal="left" vertical="center"/>
    </xf>
    <xf numFmtId="0" fontId="2" fillId="41" borderId="1" xfId="0" applyFont="1" applyFill="1" applyBorder="1" applyAlignment="1">
      <alignment horizontal="right"/>
    </xf>
    <xf numFmtId="166" fontId="0" fillId="0" borderId="0" xfId="0" applyNumberFormat="1"/>
    <xf numFmtId="0" fontId="55" fillId="0" borderId="0" xfId="0" applyFont="1"/>
    <xf numFmtId="0" fontId="55" fillId="0" borderId="3" xfId="0" applyFont="1" applyBorder="1"/>
    <xf numFmtId="49" fontId="2" fillId="41" borderId="1" xfId="0" applyNumberFormat="1" applyFont="1" applyFill="1" applyBorder="1" applyAlignment="1">
      <alignment horizontal="center"/>
    </xf>
    <xf numFmtId="166" fontId="1" fillId="0" borderId="0" xfId="55" applyNumberFormat="1" applyAlignment="1">
      <alignment horizontal="center"/>
    </xf>
    <xf numFmtId="0" fontId="55" fillId="41" borderId="3" xfId="0" applyFont="1" applyFill="1" applyBorder="1" applyAlignment="1">
      <alignment horizontal="left"/>
    </xf>
    <xf numFmtId="14" fontId="55" fillId="0" borderId="1" xfId="0" applyNumberFormat="1" applyFont="1" applyBorder="1" applyAlignment="1">
      <alignment horizontal="center"/>
    </xf>
    <xf numFmtId="0" fontId="55" fillId="0" borderId="1" xfId="0" applyFont="1" applyBorder="1" applyAlignment="1">
      <alignment horizontal="left"/>
    </xf>
    <xf numFmtId="14" fontId="2" fillId="36" borderId="1" xfId="0" applyNumberFormat="1" applyFont="1" applyFill="1" applyBorder="1" applyAlignment="1">
      <alignment horizontal="center"/>
    </xf>
    <xf numFmtId="0" fontId="58" fillId="0" borderId="3" xfId="0" applyFont="1" applyBorder="1"/>
    <xf numFmtId="0" fontId="58" fillId="0" borderId="3" xfId="0" applyFont="1" applyBorder="1" applyAlignment="1">
      <alignment horizontal="center" vertical="center"/>
    </xf>
    <xf numFmtId="169" fontId="0" fillId="0" borderId="3" xfId="0" applyNumberFormat="1" applyBorder="1"/>
    <xf numFmtId="169" fontId="55" fillId="0" borderId="0" xfId="0" applyNumberFormat="1" applyFont="1"/>
    <xf numFmtId="169" fontId="1" fillId="0" borderId="0" xfId="55" applyNumberFormat="1"/>
    <xf numFmtId="169" fontId="55" fillId="0" borderId="3" xfId="0" applyNumberFormat="1" applyFont="1" applyBorder="1"/>
    <xf numFmtId="169" fontId="1" fillId="0" borderId="0" xfId="55" applyNumberFormat="1" applyAlignment="1">
      <alignment horizontal="center"/>
    </xf>
    <xf numFmtId="169" fontId="55" fillId="0" borderId="3" xfId="0" applyNumberFormat="1" applyFont="1" applyBorder="1" applyAlignment="1">
      <alignment horizontal="left" vertical="center"/>
    </xf>
    <xf numFmtId="170" fontId="1" fillId="0" borderId="0" xfId="86" applyNumberFormat="1" applyFont="1"/>
    <xf numFmtId="170" fontId="56" fillId="0" borderId="0" xfId="86" applyNumberFormat="1" applyFont="1"/>
    <xf numFmtId="0" fontId="2" fillId="36" borderId="1" xfId="0" applyFont="1" applyFill="1" applyBorder="1" applyAlignment="1">
      <alignment horizontal="right"/>
    </xf>
    <xf numFmtId="166" fontId="12" fillId="36" borderId="1" xfId="55" applyNumberFormat="1" applyFont="1" applyFill="1" applyBorder="1" applyAlignment="1">
      <alignment horizontal="right"/>
    </xf>
    <xf numFmtId="166" fontId="12" fillId="41" borderId="1" xfId="55" applyNumberFormat="1" applyFont="1" applyFill="1" applyBorder="1" applyAlignment="1">
      <alignment horizontal="right"/>
    </xf>
    <xf numFmtId="16" fontId="0" fillId="0" borderId="0" xfId="0" applyNumberFormat="1"/>
    <xf numFmtId="14" fontId="2" fillId="0" borderId="1" xfId="0" applyNumberFormat="1" applyFont="1" applyFill="1" applyBorder="1" applyAlignment="1">
      <alignment horizontal="center"/>
    </xf>
    <xf numFmtId="14" fontId="55" fillId="0" borderId="3" xfId="0" applyNumberFormat="1" applyFont="1" applyFill="1" applyBorder="1" applyAlignment="1">
      <alignment horizontal="center"/>
    </xf>
    <xf numFmtId="49" fontId="2" fillId="42" borderId="1" xfId="0" applyNumberFormat="1" applyFont="1" applyFill="1" applyBorder="1" applyAlignment="1">
      <alignment horizontal="center"/>
    </xf>
    <xf numFmtId="167" fontId="2" fillId="42" borderId="1" xfId="0" applyNumberFormat="1" applyFont="1" applyFill="1" applyBorder="1" applyAlignment="1">
      <alignment horizontal="center"/>
    </xf>
    <xf numFmtId="49" fontId="2" fillId="43" borderId="1" xfId="0" applyNumberFormat="1" applyFont="1" applyFill="1" applyBorder="1" applyAlignment="1">
      <alignment horizontal="left"/>
    </xf>
    <xf numFmtId="49" fontId="2" fillId="44" borderId="1" xfId="0" applyNumberFormat="1" applyFont="1" applyFill="1" applyBorder="1" applyAlignment="1">
      <alignment horizontal="left"/>
    </xf>
    <xf numFmtId="49" fontId="2" fillId="43" borderId="1" xfId="0" applyNumberFormat="1" applyFont="1" applyFill="1" applyBorder="1" applyAlignment="1">
      <alignment horizontal="center"/>
    </xf>
    <xf numFmtId="167" fontId="2" fillId="43" borderId="1" xfId="0" applyNumberFormat="1" applyFont="1" applyFill="1" applyBorder="1" applyAlignment="1">
      <alignment horizontal="center"/>
    </xf>
    <xf numFmtId="14" fontId="2" fillId="43" borderId="1" xfId="0" applyNumberFormat="1" applyFont="1" applyFill="1" applyBorder="1" applyAlignment="1">
      <alignment horizontal="center"/>
    </xf>
    <xf numFmtId="49" fontId="2" fillId="43" borderId="25" xfId="0" applyNumberFormat="1" applyFont="1" applyFill="1" applyBorder="1" applyAlignment="1">
      <alignment horizontal="center"/>
    </xf>
    <xf numFmtId="0" fontId="55" fillId="0" borderId="0" xfId="0" applyFont="1" applyAlignment="1">
      <alignment horizontal="center"/>
    </xf>
    <xf numFmtId="0" fontId="55" fillId="0" borderId="26" xfId="0" applyFont="1" applyBorder="1" applyAlignment="1">
      <alignment horizontal="center"/>
    </xf>
  </cellXfs>
  <cellStyles count="87">
    <cellStyle name="20% - Accent1" xfId="1" builtinId="30" customBuiltin="1"/>
    <cellStyle name="20% - Accent1 2" xfId="2"/>
    <cellStyle name="20% - Accent2" xfId="3" builtinId="34" customBuiltin="1"/>
    <cellStyle name="20% - Accent2 2" xfId="4"/>
    <cellStyle name="20% - Accent3" xfId="5" builtinId="38" customBuiltin="1"/>
    <cellStyle name="20% - Accent3 2" xfId="6"/>
    <cellStyle name="20% - Accent4" xfId="7" builtinId="42" customBuiltin="1"/>
    <cellStyle name="20% - Accent4 2" xfId="8"/>
    <cellStyle name="20% - Accent5" xfId="9" builtinId="46" customBuiltin="1"/>
    <cellStyle name="20% - Accent5 2" xfId="10"/>
    <cellStyle name="20% - Accent6" xfId="11" builtinId="50" customBuiltin="1"/>
    <cellStyle name="20% - Accent6 2" xfId="12"/>
    <cellStyle name="40% - Accent1" xfId="13" builtinId="31" customBuiltin="1"/>
    <cellStyle name="40% - Accent1 2" xfId="14"/>
    <cellStyle name="40% - Accent2" xfId="15" builtinId="35" customBuiltin="1"/>
    <cellStyle name="40% - Accent2 2" xfId="16"/>
    <cellStyle name="40% - Accent3" xfId="17" builtinId="39" customBuiltin="1"/>
    <cellStyle name="40% - Accent3 2" xfId="18"/>
    <cellStyle name="40% - Accent4" xfId="19" builtinId="43" customBuiltin="1"/>
    <cellStyle name="40% - Accent4 2" xfId="20"/>
    <cellStyle name="40% - Accent5" xfId="21" builtinId="47" customBuiltin="1"/>
    <cellStyle name="40% - Accent5 2" xfId="22"/>
    <cellStyle name="40% - Accent6" xfId="23" builtinId="51" customBuiltin="1"/>
    <cellStyle name="40% - Accent6 2" xfId="24"/>
    <cellStyle name="60% - Accent1" xfId="25" builtinId="32" customBuiltin="1"/>
    <cellStyle name="60% - Accent1 2" xfId="26"/>
    <cellStyle name="60% - Accent2" xfId="27" builtinId="36" customBuiltin="1"/>
    <cellStyle name="60% - Accent2 2" xfId="28"/>
    <cellStyle name="60% - Accent3" xfId="29" builtinId="40" customBuiltin="1"/>
    <cellStyle name="60% - Accent3 2" xfId="30"/>
    <cellStyle name="60% - Accent4" xfId="31" builtinId="44" customBuiltin="1"/>
    <cellStyle name="60% - Accent4 2" xfId="32"/>
    <cellStyle name="60% - Accent5" xfId="33" builtinId="48" customBuiltin="1"/>
    <cellStyle name="60% - Accent5 2" xfId="34"/>
    <cellStyle name="60% - Accent6" xfId="35" builtinId="52" customBuiltin="1"/>
    <cellStyle name="60% - Accent6 2" xfId="36"/>
    <cellStyle name="Accent1" xfId="37" builtinId="29" customBuiltin="1"/>
    <cellStyle name="Accent1 2" xfId="38"/>
    <cellStyle name="Accent2" xfId="39" builtinId="33" customBuiltin="1"/>
    <cellStyle name="Accent2 2" xfId="40"/>
    <cellStyle name="Accent3" xfId="41" builtinId="37" customBuiltin="1"/>
    <cellStyle name="Accent3 2" xfId="42"/>
    <cellStyle name="Accent4" xfId="43" builtinId="41" customBuiltin="1"/>
    <cellStyle name="Accent4 2" xfId="44"/>
    <cellStyle name="Accent5" xfId="45" builtinId="45" customBuiltin="1"/>
    <cellStyle name="Accent5 2" xfId="46"/>
    <cellStyle name="Accent6" xfId="47" builtinId="49" customBuiltin="1"/>
    <cellStyle name="Accent6 2" xfId="48"/>
    <cellStyle name="Bad" xfId="49" builtinId="27" customBuiltin="1"/>
    <cellStyle name="Bad 2" xfId="50"/>
    <cellStyle name="Calculation" xfId="51" builtinId="22" customBuiltin="1"/>
    <cellStyle name="Calculation 2" xfId="52"/>
    <cellStyle name="Comma" xfId="55" builtinId="3"/>
    <cellStyle name="Comma [0]" xfId="56" builtinId="6"/>
    <cellStyle name="Currency" xfId="86" builtinId="4"/>
    <cellStyle name="Check Cell" xfId="53" builtinId="23" customBuiltin="1"/>
    <cellStyle name="Check Cell 2" xfId="54"/>
    <cellStyle name="Explanatory Text" xfId="57" builtinId="53" customBuiltin="1"/>
    <cellStyle name="Explanatory Text 2" xfId="58"/>
    <cellStyle name="Good" xfId="59" builtinId="26" customBuiltin="1"/>
    <cellStyle name="Good 2" xfId="60"/>
    <cellStyle name="Heading 1" xfId="61" builtinId="16" customBuiltin="1"/>
    <cellStyle name="Heading 1 2" xfId="62"/>
    <cellStyle name="Heading 2" xfId="63" builtinId="17" customBuiltin="1"/>
    <cellStyle name="Heading 2 2" xfId="64"/>
    <cellStyle name="Heading 3" xfId="65" builtinId="18" customBuiltin="1"/>
    <cellStyle name="Heading 3 2" xfId="66"/>
    <cellStyle name="Heading 4" xfId="67" builtinId="19" customBuiltin="1"/>
    <cellStyle name="Heading 4 2" xfId="68"/>
    <cellStyle name="Input" xfId="69" builtinId="20" customBuiltin="1"/>
    <cellStyle name="Input 2" xfId="70"/>
    <cellStyle name="Linked Cell" xfId="71" builtinId="24" customBuiltin="1"/>
    <cellStyle name="Linked Cell 2" xfId="72"/>
    <cellStyle name="Neutral" xfId="73" builtinId="28" customBuiltin="1"/>
    <cellStyle name="Neutral 2" xfId="74"/>
    <cellStyle name="Normal" xfId="0" builtinId="0"/>
    <cellStyle name="Normal 2" xfId="75"/>
    <cellStyle name="Normal 4" xfId="85"/>
    <cellStyle name="Note" xfId="76" builtinId="10" customBuiltin="1"/>
    <cellStyle name="Output" xfId="77" builtinId="21" customBuiltin="1"/>
    <cellStyle name="Output 2" xfId="78"/>
    <cellStyle name="Title" xfId="79" builtinId="15" customBuiltin="1"/>
    <cellStyle name="Title 2" xfId="80"/>
    <cellStyle name="Total" xfId="81" builtinId="25" customBuiltin="1"/>
    <cellStyle name="Total 2" xfId="82"/>
    <cellStyle name="Warning Text" xfId="83" builtinId="11" customBuiltin="1"/>
    <cellStyle name="Warning Text 2" xfId="84"/>
  </cellStyles>
  <dxfs count="49">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border outline="0">
        <top style="thin">
          <color rgb="FF8DA1DE"/>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dxf>
    <dxf>
      <font>
        <b val="0"/>
        <i val="0"/>
        <strike val="0"/>
        <condense val="0"/>
        <extend val="0"/>
        <outline val="0"/>
        <shadow val="0"/>
        <u val="none"/>
        <vertAlign val="baseline"/>
        <sz val="8"/>
        <color rgb="FF000000"/>
        <name val="Microsoft Sans Serif"/>
        <scheme val="none"/>
      </font>
      <fill>
        <patternFill patternType="solid">
          <fgColor indexed="64"/>
          <bgColor rgb="FFC2CFF8"/>
        </patternFill>
      </fill>
      <alignment horizontal="center" vertical="center" textRotation="0" wrapText="1" indent="0" justifyLastLine="0" shrinkToFit="0" readingOrder="0"/>
      <border diagonalUp="0" diagonalDown="0" outline="0">
        <left style="thin">
          <color rgb="FF8DA1DE"/>
        </left>
        <right style="thin">
          <color rgb="FF8DA1DE"/>
        </right>
        <top/>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border outline="0">
        <top style="thin">
          <color rgb="FF8DA1DE"/>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dxf>
    <dxf>
      <font>
        <b val="0"/>
        <i val="0"/>
        <strike val="0"/>
        <condense val="0"/>
        <extend val="0"/>
        <outline val="0"/>
        <shadow val="0"/>
        <u val="none"/>
        <vertAlign val="baseline"/>
        <sz val="8"/>
        <color rgb="FF000000"/>
        <name val="Microsoft Sans Serif"/>
        <scheme val="none"/>
      </font>
      <fill>
        <patternFill patternType="solid">
          <fgColor indexed="64"/>
          <bgColor rgb="FFC2CFF8"/>
        </patternFill>
      </fill>
      <alignment horizontal="center" vertical="center" textRotation="0" wrapText="1" indent="0" justifyLastLine="0" shrinkToFit="0" readingOrder="0"/>
      <border diagonalUp="0" diagonalDown="0" outline="0">
        <left style="thin">
          <color rgb="FF8DA1DE"/>
        </left>
        <right style="thin">
          <color rgb="FF8DA1DE"/>
        </right>
        <top/>
        <bottom/>
      </border>
    </dxf>
    <dxf>
      <numFmt numFmtId="165" formatCode="_(* #,##0.00_);_(* \(#,##0.00\);_(* &quot;-&quot;??_);_(@_)"/>
    </dxf>
    <dxf>
      <font>
        <b val="0"/>
        <i val="0"/>
        <strike val="0"/>
        <condense val="0"/>
        <extend val="0"/>
        <outline val="0"/>
        <shadow val="0"/>
        <u val="none"/>
        <vertAlign val="baseline"/>
        <sz val="8"/>
        <color auto="1"/>
        <name val="Microsoft Sans Serif"/>
        <scheme val="none"/>
      </font>
      <alignment horizontal="left" vertical="center"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8"/>
        <color auto="1"/>
        <name val="Microsoft Sans Serif"/>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Microsoft Sans Serif"/>
        <scheme val="none"/>
      </font>
      <alignment horizontal="left" vertical="center" textRotation="0" wrapText="0" indent="0" justifyLastLine="0" shrinkToFit="0" readingOrder="0"/>
      <border diagonalUp="0" diagonalDown="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auto="1"/>
        <name val="Calibri"/>
        <scheme val="none"/>
      </font>
      <fill>
        <patternFill patternType="solid">
          <fgColor indexed="64"/>
          <bgColor theme="6" tint="0.399975585192419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3"/>
        <color auto="1"/>
        <name val="Times New Roman"/>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3"/>
        <color auto="1"/>
        <name val="Times New Roman"/>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3"/>
        <color theme="1"/>
        <name val="Times New Roman"/>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3"/>
        <color theme="1"/>
        <name val="Times New Roman"/>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3"/>
        <color theme="1"/>
        <name val="Times New Roman"/>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3"/>
        <color auto="1"/>
        <name val="Times New Roman"/>
        <scheme val="none"/>
      </font>
      <border diagonalUp="0" diagonalDown="0">
        <left style="thin">
          <color indexed="64"/>
        </left>
        <right style="thin">
          <color indexed="64"/>
        </right>
        <top style="thin">
          <color indexed="64"/>
        </top>
        <bottom style="thin">
          <color indexed="64"/>
        </bottom>
        <vertical/>
        <horizontal/>
      </border>
    </dxf>
    <dxf>
      <border outline="0">
        <top style="thin">
          <color indexed="64"/>
        </top>
      </border>
    </dxf>
    <dxf>
      <font>
        <b val="0"/>
        <i val="0"/>
        <strike val="0"/>
        <condense val="0"/>
        <extend val="0"/>
        <outline val="0"/>
        <shadow val="0"/>
        <u val="none"/>
        <vertAlign val="baseline"/>
        <sz val="13"/>
        <color theme="1"/>
        <name val="Times New Roman"/>
        <scheme val="none"/>
      </font>
    </dxf>
    <dxf>
      <border outline="0">
        <bottom style="thin">
          <color indexed="64"/>
        </bottom>
      </border>
    </dxf>
    <dxf>
      <font>
        <b/>
        <i val="0"/>
        <strike val="0"/>
        <condense val="0"/>
        <extend val="0"/>
        <outline val="0"/>
        <shadow val="0"/>
        <u val="none"/>
        <vertAlign val="baseline"/>
        <sz val="13"/>
        <color auto="1"/>
        <name val="Times New Roman"/>
        <scheme val="none"/>
      </font>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patternType="none">
          <fgColor indexed="64"/>
          <bgColor indexed="65"/>
        </patternFill>
      </fill>
    </dxf>
    <dxf>
      <fill>
        <patternFill patternType="none">
          <fgColor indexed="64"/>
          <bgColor indexed="6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104775</xdr:colOff>
          <xdr:row>0</xdr:row>
          <xdr:rowOff>28575</xdr:rowOff>
        </xdr:from>
        <xdr:to>
          <xdr:col>6</xdr:col>
          <xdr:colOff>981075</xdr:colOff>
          <xdr:row>0</xdr:row>
          <xdr:rowOff>180975</xdr:rowOff>
        </xdr:to>
        <xdr:sp macro="" textlink="">
          <xdr:nvSpPr>
            <xdr:cNvPr id="1029" name="cmbTimKiem"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MIN\AppData\Local\Temp\Zalo%20Temp\TempDownloads\File%20Mau%20nhap%20lieu%20vao%20Misa%20-%200809202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DMIN\Desktop\X.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DMIN\Desktop\File%20Mau%20nhap%20lieu%20vao%20Misa%20-%2008092025%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Đơn đặt hàng"/>
      <sheetName val="Xuat_Tra_Doi"/>
      <sheetName val="Gia_MB"/>
      <sheetName val="Ma_HH_NV"/>
      <sheetName val="Ma_KH"/>
    </sheetNames>
    <sheetDataSet>
      <sheetData sheetId="0"/>
      <sheetData sheetId="1"/>
      <sheetData sheetId="2"/>
      <sheetData sheetId="3">
        <row r="1">
          <cell r="A1" t="str">
            <v>Mã hàng</v>
          </cell>
        </row>
        <row r="2">
          <cell r="H2" t="str">
            <v>HN001</v>
          </cell>
        </row>
        <row r="3">
          <cell r="H3" t="str">
            <v>HN002</v>
          </cell>
        </row>
        <row r="4">
          <cell r="H4" t="str">
            <v>HN003</v>
          </cell>
        </row>
        <row r="5">
          <cell r="H5" t="str">
            <v>HN004</v>
          </cell>
        </row>
        <row r="6">
          <cell r="H6" t="str">
            <v>HN005</v>
          </cell>
        </row>
        <row r="7">
          <cell r="H7" t="str">
            <v>HN006</v>
          </cell>
        </row>
        <row r="8">
          <cell r="H8" t="str">
            <v>HN007</v>
          </cell>
        </row>
        <row r="9">
          <cell r="H9" t="str">
            <v>HN008</v>
          </cell>
        </row>
        <row r="10">
          <cell r="H10" t="str">
            <v>HN009</v>
          </cell>
        </row>
        <row r="11">
          <cell r="H11" t="str">
            <v>Z004</v>
          </cell>
        </row>
        <row r="12">
          <cell r="H12" t="str">
            <v>Z005</v>
          </cell>
        </row>
        <row r="13">
          <cell r="H13" t="str">
            <v>Z006</v>
          </cell>
        </row>
        <row r="14">
          <cell r="H14" t="str">
            <v>Z007</v>
          </cell>
        </row>
      </sheetData>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Đơn đặt hàng"/>
      <sheetName val="Xuat_Tra_Doi"/>
      <sheetName val="Gia_MB"/>
      <sheetName val="TONG_SL"/>
      <sheetName val="MA_NVBH"/>
      <sheetName val="Ma_KH"/>
    </sheetNames>
    <sheetDataSet>
      <sheetData sheetId="0" refreshError="1"/>
      <sheetData sheetId="1" refreshError="1"/>
      <sheetData sheetId="2" refreshError="1">
        <row r="1">
          <cell r="A1" t="str">
            <v>BẢNG DỮ LIỆU GIÁ ÁP MISA</v>
          </cell>
        </row>
        <row r="2">
          <cell r="F2" t="str">
            <v>Cột này sẽ là giá áp để import vào misa</v>
          </cell>
        </row>
        <row r="4">
          <cell r="A4" t="str">
            <v>Mã Giá</v>
          </cell>
          <cell r="B4" t="str">
            <v>Nhóm khách hàng</v>
          </cell>
          <cell r="C4" t="str">
            <v>Mã hàng</v>
          </cell>
          <cell r="D4" t="str">
            <v>Tên hàng</v>
          </cell>
          <cell r="E4" t="str">
            <v>Giá bán công bố</v>
          </cell>
          <cell r="F4" t="str">
            <v>Giá trên đơn đặt hàng / xuất hóa đơn</v>
          </cell>
        </row>
        <row r="5">
          <cell r="A5" t="str">
            <v>AAUCGM100</v>
          </cell>
          <cell r="B5" t="str">
            <v>AAU</v>
          </cell>
          <cell r="C5" t="str">
            <v>CGM100</v>
          </cell>
          <cell r="D5" t="str">
            <v>Chân giò heo muối 100g</v>
          </cell>
          <cell r="E5">
            <v>24549</v>
          </cell>
          <cell r="F5">
            <v>24549</v>
          </cell>
        </row>
        <row r="6">
          <cell r="A6" t="str">
            <v>AAUCGM300</v>
          </cell>
          <cell r="B6" t="str">
            <v>AAU</v>
          </cell>
          <cell r="C6" t="str">
            <v>CGM300</v>
          </cell>
          <cell r="D6" t="str">
            <v>Chân giò heo muối 300g</v>
          </cell>
          <cell r="E6">
            <v>73431</v>
          </cell>
          <cell r="F6">
            <v>73431</v>
          </cell>
        </row>
        <row r="7">
          <cell r="A7" t="str">
            <v>AAUGL250</v>
          </cell>
          <cell r="B7" t="str">
            <v>AAU</v>
          </cell>
          <cell r="C7" t="str">
            <v>GL250</v>
          </cell>
          <cell r="D7" t="str">
            <v>Giò lụa cây 250g</v>
          </cell>
          <cell r="E7">
            <v>59400</v>
          </cell>
          <cell r="F7">
            <v>49500</v>
          </cell>
        </row>
        <row r="8">
          <cell r="A8" t="str">
            <v>AAUGM500</v>
          </cell>
          <cell r="B8" t="str">
            <v>AAU</v>
          </cell>
          <cell r="C8" t="str">
            <v>GM500</v>
          </cell>
          <cell r="D8" t="str">
            <v>Gà muối 500g</v>
          </cell>
          <cell r="E8">
            <v>111058</v>
          </cell>
          <cell r="F8">
            <v>111058</v>
          </cell>
        </row>
        <row r="9">
          <cell r="A9" t="str">
            <v>AAUGSG250</v>
          </cell>
          <cell r="B9" t="str">
            <v>AAU</v>
          </cell>
          <cell r="C9" t="str">
            <v>GSG250</v>
          </cell>
          <cell r="D9" t="str">
            <v>Giò sụn gà 250g</v>
          </cell>
          <cell r="E9">
            <v>61050</v>
          </cell>
          <cell r="F9">
            <v>50400</v>
          </cell>
        </row>
        <row r="10">
          <cell r="A10" t="str">
            <v>AAUGTLX250G</v>
          </cell>
          <cell r="B10" t="str">
            <v>AAU</v>
          </cell>
          <cell r="C10" t="str">
            <v>GTLX250G</v>
          </cell>
          <cell r="D10" t="str">
            <v>Giò Tai Lưỡi Xào 250g</v>
          </cell>
          <cell r="E10">
            <v>50183</v>
          </cell>
          <cell r="F10">
            <v>50183</v>
          </cell>
        </row>
        <row r="11">
          <cell r="A11" t="str">
            <v>AAUGXD500</v>
          </cell>
          <cell r="B11" t="str">
            <v>AAU</v>
          </cell>
          <cell r="C11" t="str">
            <v>GXD500</v>
          </cell>
          <cell r="D11" t="str">
            <v>Gà xì dầu 500g</v>
          </cell>
          <cell r="E11">
            <v>111606</v>
          </cell>
          <cell r="F11">
            <v>111606</v>
          </cell>
        </row>
        <row r="12">
          <cell r="A12" t="str">
            <v>AAUMNH250</v>
          </cell>
          <cell r="B12" t="str">
            <v>AAU</v>
          </cell>
          <cell r="C12" t="str">
            <v>MNH250</v>
          </cell>
          <cell r="D12" t="str">
            <v>Mọc Nấm Hương 250g</v>
          </cell>
          <cell r="E12">
            <v>46000</v>
          </cell>
          <cell r="F12">
            <v>46000</v>
          </cell>
        </row>
        <row r="13">
          <cell r="A13" t="str">
            <v>AAUTH200</v>
          </cell>
          <cell r="B13" t="str">
            <v>AAU</v>
          </cell>
          <cell r="C13" t="str">
            <v>TH200</v>
          </cell>
          <cell r="D13" t="str">
            <v>Tai heo muối 200g</v>
          </cell>
          <cell r="E13">
            <v>55595</v>
          </cell>
          <cell r="F13">
            <v>55595</v>
          </cell>
        </row>
        <row r="14">
          <cell r="A14" t="str">
            <v/>
          </cell>
        </row>
        <row r="15">
          <cell r="A15" t="str">
            <v>ACMCGM300</v>
          </cell>
          <cell r="B15" t="str">
            <v>ACM</v>
          </cell>
          <cell r="C15" t="str">
            <v>CGM300</v>
          </cell>
          <cell r="D15" t="str">
            <v>Chân giò heo muối 300g</v>
          </cell>
          <cell r="E15">
            <v>73431</v>
          </cell>
          <cell r="F15">
            <v>66088</v>
          </cell>
        </row>
        <row r="16">
          <cell r="A16" t="str">
            <v>ACMCN300</v>
          </cell>
          <cell r="B16" t="str">
            <v>ACM</v>
          </cell>
          <cell r="C16" t="str">
            <v>CN300</v>
          </cell>
          <cell r="D16" t="str">
            <v>Chả nướng 300g</v>
          </cell>
          <cell r="E16">
            <v>70950</v>
          </cell>
          <cell r="F16">
            <v>63855</v>
          </cell>
        </row>
        <row r="17">
          <cell r="A17" t="str">
            <v>ACMGM500</v>
          </cell>
          <cell r="B17" t="str">
            <v>ACM</v>
          </cell>
          <cell r="C17" t="str">
            <v>GM500</v>
          </cell>
          <cell r="D17" t="str">
            <v>Gà muối 500g</v>
          </cell>
          <cell r="E17">
            <v>111058</v>
          </cell>
          <cell r="F17">
            <v>99952</v>
          </cell>
        </row>
        <row r="18">
          <cell r="A18" t="str">
            <v>ACMGTLX250G</v>
          </cell>
          <cell r="B18" t="str">
            <v>ACM</v>
          </cell>
          <cell r="C18" t="str">
            <v>GTLX250G</v>
          </cell>
          <cell r="D18" t="str">
            <v>Giò Tai Lưỡi Xào 250g</v>
          </cell>
          <cell r="E18">
            <v>50183</v>
          </cell>
          <cell r="F18">
            <v>45165</v>
          </cell>
        </row>
        <row r="19">
          <cell r="A19" t="str">
            <v/>
          </cell>
        </row>
        <row r="20">
          <cell r="A20" t="str">
            <v>AEONCN300</v>
          </cell>
          <cell r="B20" t="str">
            <v>AEON</v>
          </cell>
          <cell r="C20" t="str">
            <v>CN300</v>
          </cell>
          <cell r="D20" t="str">
            <v>Chả nướng 300g</v>
          </cell>
          <cell r="E20">
            <v>70950</v>
          </cell>
          <cell r="F20">
            <v>70950</v>
          </cell>
        </row>
        <row r="21">
          <cell r="A21" t="str">
            <v>AEONGM500</v>
          </cell>
          <cell r="B21" t="str">
            <v>AEON</v>
          </cell>
          <cell r="C21" t="str">
            <v>GM500</v>
          </cell>
          <cell r="D21" t="str">
            <v>Gà muối 500g</v>
          </cell>
          <cell r="E21">
            <v>111058</v>
          </cell>
          <cell r="F21">
            <v>111058</v>
          </cell>
        </row>
        <row r="22">
          <cell r="A22" t="str">
            <v>AEONGTLX250G</v>
          </cell>
          <cell r="B22" t="str">
            <v>AEON</v>
          </cell>
          <cell r="C22" t="str">
            <v>GTLX250G</v>
          </cell>
          <cell r="D22" t="str">
            <v>Giò Tai Lưỡi Xào 250g</v>
          </cell>
          <cell r="E22">
            <v>50183</v>
          </cell>
          <cell r="F22">
            <v>50183</v>
          </cell>
        </row>
        <row r="23">
          <cell r="A23" t="str">
            <v/>
          </cell>
        </row>
        <row r="24">
          <cell r="A24" t="str">
            <v>ANNGHIACGM300</v>
          </cell>
          <cell r="B24" t="str">
            <v>ANNGHIA</v>
          </cell>
          <cell r="C24" t="str">
            <v>CGM300</v>
          </cell>
          <cell r="D24" t="str">
            <v>Chân giò heo muối 300g</v>
          </cell>
          <cell r="E24">
            <v>73431</v>
          </cell>
          <cell r="F24">
            <v>73431</v>
          </cell>
        </row>
        <row r="25">
          <cell r="A25" t="str">
            <v>ANNGHIAGHK300</v>
          </cell>
          <cell r="B25" t="str">
            <v>ANNGHIA</v>
          </cell>
          <cell r="C25" t="str">
            <v>GHK300</v>
          </cell>
          <cell r="D25" t="str">
            <v>Gà muối hun khói 300g</v>
          </cell>
          <cell r="E25">
            <v>70000</v>
          </cell>
          <cell r="F25">
            <v>70000</v>
          </cell>
        </row>
        <row r="26">
          <cell r="A26" t="str">
            <v>ANNGHIAGM500</v>
          </cell>
          <cell r="B26" t="str">
            <v>ANNGHIA</v>
          </cell>
          <cell r="C26" t="str">
            <v>GM500</v>
          </cell>
          <cell r="D26" t="str">
            <v>Gà muối 500g</v>
          </cell>
          <cell r="E26">
            <v>111058</v>
          </cell>
          <cell r="F26">
            <v>111058</v>
          </cell>
        </row>
        <row r="27">
          <cell r="A27" t="str">
            <v>ANNGHIAGTLX250G</v>
          </cell>
          <cell r="B27" t="str">
            <v>ANNGHIA</v>
          </cell>
          <cell r="C27" t="str">
            <v>GTLX250G</v>
          </cell>
          <cell r="D27" t="str">
            <v>Giò Tai Lưỡi Xào 250g</v>
          </cell>
          <cell r="E27">
            <v>50183</v>
          </cell>
          <cell r="F27">
            <v>50183</v>
          </cell>
        </row>
        <row r="28">
          <cell r="A28" t="str">
            <v>ANNGHIATH200</v>
          </cell>
          <cell r="B28" t="str">
            <v>ANNGHIA</v>
          </cell>
          <cell r="C28" t="str">
            <v>TH200</v>
          </cell>
          <cell r="D28" t="str">
            <v>Tai heo muối 200g</v>
          </cell>
          <cell r="E28">
            <v>55595</v>
          </cell>
          <cell r="F28">
            <v>55595</v>
          </cell>
        </row>
        <row r="29">
          <cell r="A29" t="str">
            <v/>
          </cell>
        </row>
        <row r="30">
          <cell r="A30" t="str">
            <v>BACHHOAXANHCGM300</v>
          </cell>
          <cell r="B30" t="str">
            <v>BACHHOAXANH</v>
          </cell>
          <cell r="C30" t="str">
            <v>CGM300</v>
          </cell>
          <cell r="D30" t="str">
            <v>Chân giò heo muối 300g</v>
          </cell>
          <cell r="E30">
            <v>73431</v>
          </cell>
          <cell r="F30">
            <v>66088</v>
          </cell>
        </row>
        <row r="31">
          <cell r="A31" t="str">
            <v>BACHHOAXANHGM500</v>
          </cell>
          <cell r="B31" t="str">
            <v>BACHHOAXANH</v>
          </cell>
          <cell r="C31" t="str">
            <v>GM500</v>
          </cell>
          <cell r="D31" t="str">
            <v>Gà muối 500g</v>
          </cell>
          <cell r="E31">
            <v>111058</v>
          </cell>
          <cell r="F31">
            <v>81818</v>
          </cell>
        </row>
        <row r="32">
          <cell r="A32" t="str">
            <v>BACHHOAXANHGTLX250G</v>
          </cell>
          <cell r="B32" t="str">
            <v>BACHHOAXANH</v>
          </cell>
          <cell r="C32" t="str">
            <v>GTLX250G</v>
          </cell>
          <cell r="D32" t="str">
            <v>Giò Tai Lưỡi Xào 250g</v>
          </cell>
          <cell r="E32">
            <v>50183</v>
          </cell>
          <cell r="F32">
            <v>45165</v>
          </cell>
        </row>
        <row r="33">
          <cell r="A33" t="str">
            <v/>
          </cell>
        </row>
        <row r="34">
          <cell r="A34" t="str">
            <v>BRGCGM300</v>
          </cell>
          <cell r="B34" t="str">
            <v>BRG</v>
          </cell>
          <cell r="C34" t="str">
            <v>CGM300</v>
          </cell>
          <cell r="D34" t="str">
            <v>Chân giò heo muối 300g</v>
          </cell>
          <cell r="E34">
            <v>73431</v>
          </cell>
          <cell r="F34">
            <v>69759</v>
          </cell>
        </row>
        <row r="35">
          <cell r="A35" t="str">
            <v>BRGCGM500</v>
          </cell>
          <cell r="B35" t="str">
            <v>BRG</v>
          </cell>
          <cell r="C35" t="str">
            <v>CGM500</v>
          </cell>
          <cell r="D35" t="str">
            <v>Chân giò heo muối 500g</v>
          </cell>
          <cell r="E35">
            <v>119066</v>
          </cell>
          <cell r="F35">
            <v>113113</v>
          </cell>
        </row>
        <row r="36">
          <cell r="A36" t="str">
            <v>BRGGL500KT</v>
          </cell>
          <cell r="B36" t="str">
            <v>BRG</v>
          </cell>
          <cell r="C36" t="str">
            <v>GL500KT</v>
          </cell>
          <cell r="D36" t="str">
            <v>Giò lụa 500g</v>
          </cell>
          <cell r="E36">
            <v>89312</v>
          </cell>
          <cell r="F36">
            <v>89312</v>
          </cell>
        </row>
        <row r="37">
          <cell r="A37" t="str">
            <v>BRGGM500</v>
          </cell>
          <cell r="B37" t="str">
            <v>BRG</v>
          </cell>
          <cell r="C37" t="str">
            <v>GM500</v>
          </cell>
          <cell r="D37" t="str">
            <v>Gà muối 500g</v>
          </cell>
          <cell r="E37">
            <v>111058</v>
          </cell>
          <cell r="F37">
            <v>105505</v>
          </cell>
        </row>
        <row r="38">
          <cell r="A38" t="str">
            <v>BRGGTLX250G</v>
          </cell>
          <cell r="B38" t="str">
            <v>BRG</v>
          </cell>
          <cell r="C38" t="str">
            <v>GTLX250G</v>
          </cell>
          <cell r="D38" t="str">
            <v>Giò Tai Lưỡi Xào 250g</v>
          </cell>
          <cell r="E38">
            <v>50183</v>
          </cell>
          <cell r="F38">
            <v>47673</v>
          </cell>
        </row>
        <row r="39">
          <cell r="A39" t="str">
            <v>BRGGTNH500</v>
          </cell>
          <cell r="B39" t="str">
            <v>BRG</v>
          </cell>
          <cell r="C39" t="str">
            <v>GTNH500</v>
          </cell>
          <cell r="D39" t="str">
            <v>Giò tai nấm hương 500g</v>
          </cell>
          <cell r="E39">
            <v>96890</v>
          </cell>
          <cell r="F39">
            <v>96890</v>
          </cell>
        </row>
        <row r="40">
          <cell r="A40" t="str">
            <v>BRGGXD500</v>
          </cell>
          <cell r="B40" t="str">
            <v>BRG</v>
          </cell>
          <cell r="C40" t="str">
            <v>GXD500</v>
          </cell>
          <cell r="D40" t="str">
            <v>Gà xì dầu 500g</v>
          </cell>
          <cell r="E40">
            <v>111606</v>
          </cell>
          <cell r="F40">
            <v>106026</v>
          </cell>
        </row>
        <row r="41">
          <cell r="A41" t="str">
            <v>BRGMNH250</v>
          </cell>
          <cell r="B41" t="str">
            <v>BRG</v>
          </cell>
          <cell r="C41" t="str">
            <v>MNH250</v>
          </cell>
          <cell r="D41" t="str">
            <v>Mọc Nấm Hương 250g</v>
          </cell>
          <cell r="E41">
            <v>46000</v>
          </cell>
          <cell r="F41">
            <v>43700</v>
          </cell>
        </row>
        <row r="42">
          <cell r="A42" t="str">
            <v>BRGTH200</v>
          </cell>
          <cell r="B42" t="str">
            <v>BRG</v>
          </cell>
          <cell r="C42" t="str">
            <v>TH200</v>
          </cell>
          <cell r="D42" t="str">
            <v>Tai heo muối 200g</v>
          </cell>
          <cell r="E42">
            <v>55595</v>
          </cell>
          <cell r="F42">
            <v>52815</v>
          </cell>
        </row>
        <row r="43">
          <cell r="A43" t="str">
            <v>BRGTH400</v>
          </cell>
          <cell r="B43" t="str">
            <v>BRG</v>
          </cell>
          <cell r="C43" t="str">
            <v>TH400</v>
          </cell>
          <cell r="D43" t="str">
            <v>Tai heo muối 400g</v>
          </cell>
          <cell r="E43">
            <v>107205</v>
          </cell>
          <cell r="F43">
            <v>101845</v>
          </cell>
        </row>
        <row r="44">
          <cell r="A44" t="str">
            <v/>
          </cell>
        </row>
        <row r="45">
          <cell r="A45" t="str">
            <v>CircleKCGM100</v>
          </cell>
          <cell r="B45" t="str">
            <v>CircleK</v>
          </cell>
          <cell r="C45" t="str">
            <v>CGM100</v>
          </cell>
          <cell r="D45" t="str">
            <v>Chân giò heo muối 100g</v>
          </cell>
          <cell r="E45">
            <v>24549</v>
          </cell>
          <cell r="F45">
            <v>23076</v>
          </cell>
        </row>
        <row r="46">
          <cell r="A46" t="str">
            <v>CircleKGHK300</v>
          </cell>
          <cell r="B46" t="str">
            <v>CircleK</v>
          </cell>
          <cell r="C46" t="str">
            <v>GHK300</v>
          </cell>
          <cell r="D46" t="str">
            <v>Gà muối hun khói 300g</v>
          </cell>
          <cell r="E46">
            <v>70000</v>
          </cell>
          <cell r="F46">
            <v>62637</v>
          </cell>
        </row>
        <row r="47">
          <cell r="A47" t="str">
            <v/>
          </cell>
        </row>
        <row r="48">
          <cell r="A48" t="str">
            <v>CLEVERFOODCC300</v>
          </cell>
          <cell r="B48" t="str">
            <v>CLEVERFOOD</v>
          </cell>
          <cell r="C48" t="str">
            <v>CC300</v>
          </cell>
          <cell r="D48" t="str">
            <v>Chả cốm 300g</v>
          </cell>
          <cell r="E48">
            <v>74250</v>
          </cell>
          <cell r="F48">
            <v>71280</v>
          </cell>
        </row>
        <row r="49">
          <cell r="A49" t="str">
            <v>CLEVERFOODCGM300</v>
          </cell>
          <cell r="B49" t="str">
            <v>CLEVERFOOD</v>
          </cell>
          <cell r="C49" t="str">
            <v>CGM300</v>
          </cell>
          <cell r="D49" t="str">
            <v>Chân giò heo muối 300g</v>
          </cell>
          <cell r="E49">
            <v>73431</v>
          </cell>
          <cell r="F49">
            <v>70494</v>
          </cell>
        </row>
        <row r="50">
          <cell r="A50" t="str">
            <v>CLEVERFOODCN300</v>
          </cell>
          <cell r="B50" t="str">
            <v>CLEVERFOOD</v>
          </cell>
          <cell r="C50" t="str">
            <v>CN300</v>
          </cell>
          <cell r="D50" t="str">
            <v>Chả nướng 300g</v>
          </cell>
          <cell r="E50">
            <v>70950</v>
          </cell>
          <cell r="F50">
            <v>68112</v>
          </cell>
        </row>
        <row r="51">
          <cell r="A51" t="str">
            <v>CLEVERFOODGM500</v>
          </cell>
          <cell r="B51" t="str">
            <v>CLEVERFOOD</v>
          </cell>
          <cell r="C51" t="str">
            <v>GM500</v>
          </cell>
          <cell r="D51" t="str">
            <v>Gà muối 500g</v>
          </cell>
          <cell r="E51">
            <v>111058</v>
          </cell>
          <cell r="F51">
            <v>106616</v>
          </cell>
        </row>
        <row r="52">
          <cell r="A52" t="str">
            <v>CLEVERFOODGTLX250G</v>
          </cell>
          <cell r="B52" t="str">
            <v>CLEVERFOOD</v>
          </cell>
          <cell r="C52" t="str">
            <v>GTLX250G</v>
          </cell>
          <cell r="D52" t="str">
            <v>Giò Tai Lưỡi Xào 250g</v>
          </cell>
          <cell r="E52">
            <v>50183</v>
          </cell>
          <cell r="F52">
            <v>48175</v>
          </cell>
        </row>
        <row r="53">
          <cell r="A53" t="str">
            <v>CLEVERFOODMNH250</v>
          </cell>
          <cell r="B53" t="str">
            <v>CLEVERFOOD</v>
          </cell>
          <cell r="C53" t="str">
            <v>MNH250</v>
          </cell>
          <cell r="D53" t="str">
            <v>Mọc Nấm Hương 250g</v>
          </cell>
          <cell r="E53">
            <v>46000</v>
          </cell>
          <cell r="F53">
            <v>44160</v>
          </cell>
        </row>
        <row r="54">
          <cell r="A54" t="str">
            <v>CLEVERFOODTH200</v>
          </cell>
          <cell r="B54" t="str">
            <v>CLEVERFOOD</v>
          </cell>
          <cell r="C54" t="str">
            <v>TH200</v>
          </cell>
          <cell r="D54" t="str">
            <v>Tai heo muối 200g</v>
          </cell>
          <cell r="E54">
            <v>55595</v>
          </cell>
          <cell r="F54">
            <v>53371</v>
          </cell>
        </row>
        <row r="55">
          <cell r="A55" t="str">
            <v/>
          </cell>
        </row>
        <row r="56">
          <cell r="A56" t="str">
            <v>COOPBGHM450</v>
          </cell>
          <cell r="B56" t="str">
            <v>COOP</v>
          </cell>
          <cell r="C56" t="str">
            <v>BGHM450</v>
          </cell>
          <cell r="D56" t="str">
            <v>Bắp giò heo muối vị Tayaki Coop Select 450g</v>
          </cell>
          <cell r="E56">
            <v>106050</v>
          </cell>
          <cell r="F56">
            <v>86961</v>
          </cell>
        </row>
        <row r="57">
          <cell r="A57" t="str">
            <v>COOPCC300</v>
          </cell>
          <cell r="B57" t="str">
            <v>COOP</v>
          </cell>
          <cell r="C57" t="str">
            <v>CC300</v>
          </cell>
          <cell r="D57" t="str">
            <v>Chả cốm 300g</v>
          </cell>
          <cell r="E57">
            <v>74250</v>
          </cell>
          <cell r="F57">
            <v>74250</v>
          </cell>
        </row>
        <row r="58">
          <cell r="A58" t="str">
            <v>COOPCGM300</v>
          </cell>
          <cell r="B58" t="str">
            <v>COOP</v>
          </cell>
          <cell r="C58" t="str">
            <v>CGM300</v>
          </cell>
          <cell r="D58" t="str">
            <v>Chân giò heo muối 300g</v>
          </cell>
          <cell r="E58">
            <v>73431</v>
          </cell>
          <cell r="F58">
            <v>73431</v>
          </cell>
        </row>
        <row r="59">
          <cell r="A59" t="str">
            <v>COOPCGM500</v>
          </cell>
          <cell r="B59" t="str">
            <v>COOP</v>
          </cell>
          <cell r="C59" t="str">
            <v>CGM500</v>
          </cell>
          <cell r="D59" t="str">
            <v>Chân giò heo muối 500g</v>
          </cell>
          <cell r="E59">
            <v>119066</v>
          </cell>
          <cell r="F59">
            <v>119066</v>
          </cell>
        </row>
        <row r="60">
          <cell r="A60" t="str">
            <v>COOPCN300</v>
          </cell>
          <cell r="B60" t="str">
            <v>COOP</v>
          </cell>
          <cell r="C60" t="str">
            <v>CN300</v>
          </cell>
          <cell r="D60" t="str">
            <v>Chả nướng 300g</v>
          </cell>
          <cell r="E60">
            <v>74250</v>
          </cell>
          <cell r="F60">
            <v>70950</v>
          </cell>
        </row>
        <row r="61">
          <cell r="A61" t="str">
            <v>COOPGHC500</v>
          </cell>
          <cell r="B61" t="str">
            <v>COOP</v>
          </cell>
          <cell r="C61" t="str">
            <v>GHC500</v>
          </cell>
          <cell r="D61" t="str">
            <v>Gà hun cỏ xạ hương Coop Select 500g</v>
          </cell>
          <cell r="E61">
            <v>110250</v>
          </cell>
          <cell r="F61">
            <v>110250</v>
          </cell>
        </row>
        <row r="62">
          <cell r="A62" t="str">
            <v>COOPGM500</v>
          </cell>
          <cell r="B62" t="str">
            <v>COOP</v>
          </cell>
          <cell r="C62" t="str">
            <v>GM500</v>
          </cell>
          <cell r="D62" t="str">
            <v>Gà muối 500g</v>
          </cell>
          <cell r="E62">
            <v>111058</v>
          </cell>
          <cell r="F62">
            <v>111058</v>
          </cell>
        </row>
        <row r="63">
          <cell r="A63" t="str">
            <v>COOPGTLX250G</v>
          </cell>
          <cell r="B63" t="str">
            <v>COOP</v>
          </cell>
          <cell r="C63" t="str">
            <v>GTLX250G</v>
          </cell>
          <cell r="D63" t="str">
            <v>Giò Tai Lưỡi Xào 250g</v>
          </cell>
          <cell r="E63">
            <v>50183</v>
          </cell>
          <cell r="F63">
            <v>50182</v>
          </cell>
        </row>
        <row r="64">
          <cell r="A64" t="str">
            <v>COOPGXD500</v>
          </cell>
          <cell r="B64" t="str">
            <v>COOP</v>
          </cell>
          <cell r="C64" t="str">
            <v>GXD500</v>
          </cell>
          <cell r="D64" t="str">
            <v>Gà xì dầu 500g</v>
          </cell>
          <cell r="E64">
            <v>111606</v>
          </cell>
          <cell r="F64">
            <v>111606</v>
          </cell>
        </row>
        <row r="65">
          <cell r="A65" t="str">
            <v/>
          </cell>
        </row>
        <row r="66">
          <cell r="A66" t="str">
            <v>DALATFARMCC300</v>
          </cell>
          <cell r="B66" t="str">
            <v>DALATFARM</v>
          </cell>
          <cell r="C66" t="str">
            <v>CC300</v>
          </cell>
          <cell r="D66" t="str">
            <v>Chả cốm 300g</v>
          </cell>
          <cell r="E66">
            <v>74250</v>
          </cell>
          <cell r="F66">
            <v>74250</v>
          </cell>
        </row>
        <row r="67">
          <cell r="A67" t="str">
            <v>DALATFARMCGM100</v>
          </cell>
          <cell r="B67" t="str">
            <v>DALATFARM</v>
          </cell>
          <cell r="C67" t="str">
            <v>CGM100</v>
          </cell>
          <cell r="D67" t="str">
            <v>Chân giò heo muối 100g</v>
          </cell>
          <cell r="E67">
            <v>24549</v>
          </cell>
          <cell r="F67">
            <v>24549</v>
          </cell>
        </row>
        <row r="68">
          <cell r="A68" t="str">
            <v>DALATFARMCGM300</v>
          </cell>
          <cell r="B68" t="str">
            <v>DALATFARM</v>
          </cell>
          <cell r="C68" t="str">
            <v>CGM300</v>
          </cell>
          <cell r="D68" t="str">
            <v>Chân giò heo muối 300g</v>
          </cell>
          <cell r="E68">
            <v>73431</v>
          </cell>
          <cell r="F68">
            <v>73431</v>
          </cell>
        </row>
        <row r="69">
          <cell r="A69" t="str">
            <v>DALATFARMCGM500</v>
          </cell>
          <cell r="B69" t="str">
            <v>DALATFARM</v>
          </cell>
          <cell r="C69" t="str">
            <v>CGM500</v>
          </cell>
          <cell r="D69" t="str">
            <v>Chân giò heo muối 500g</v>
          </cell>
          <cell r="E69">
            <v>119066</v>
          </cell>
          <cell r="F69">
            <v>119066</v>
          </cell>
        </row>
        <row r="70">
          <cell r="A70" t="str">
            <v>DALATFARMCGST150</v>
          </cell>
          <cell r="B70" t="str">
            <v>DALATFARM</v>
          </cell>
          <cell r="C70" t="str">
            <v>CGST150</v>
          </cell>
          <cell r="D70" t="str">
            <v>Chân gà sả tắc 150g</v>
          </cell>
          <cell r="E70">
            <v>22500</v>
          </cell>
          <cell r="F70">
            <v>22500</v>
          </cell>
        </row>
        <row r="71">
          <cell r="A71" t="str">
            <v>DALATFARMCN300</v>
          </cell>
          <cell r="B71" t="str">
            <v>DALATFARM</v>
          </cell>
          <cell r="C71" t="str">
            <v>CN300</v>
          </cell>
          <cell r="D71" t="str">
            <v>Chả nướng 300g</v>
          </cell>
          <cell r="E71">
            <v>70950</v>
          </cell>
          <cell r="F71">
            <v>70950</v>
          </cell>
        </row>
        <row r="72">
          <cell r="A72" t="str">
            <v>DALATFARMGHK300</v>
          </cell>
          <cell r="B72" t="str">
            <v>DALATFARM</v>
          </cell>
          <cell r="C72" t="str">
            <v>GHK300</v>
          </cell>
          <cell r="D72" t="str">
            <v>Gà muối hun khói 300g</v>
          </cell>
          <cell r="E72">
            <v>70000</v>
          </cell>
          <cell r="F72">
            <v>70000</v>
          </cell>
        </row>
        <row r="73">
          <cell r="A73" t="str">
            <v>DALATFARMGM500</v>
          </cell>
          <cell r="B73" t="str">
            <v>DALATFARM</v>
          </cell>
          <cell r="C73" t="str">
            <v>GM500</v>
          </cell>
          <cell r="D73" t="str">
            <v>Gà muối 500g</v>
          </cell>
          <cell r="E73">
            <v>111058</v>
          </cell>
          <cell r="F73">
            <v>111058</v>
          </cell>
        </row>
        <row r="74">
          <cell r="A74" t="str">
            <v>DALATFARMGTLX250G</v>
          </cell>
          <cell r="B74" t="str">
            <v>DALATFARM</v>
          </cell>
          <cell r="C74" t="str">
            <v>GTLX250G</v>
          </cell>
          <cell r="D74" t="str">
            <v>Giò Tai Lưỡi Xào 250g</v>
          </cell>
          <cell r="E74">
            <v>50183</v>
          </cell>
          <cell r="F74">
            <v>50183</v>
          </cell>
        </row>
        <row r="75">
          <cell r="A75" t="str">
            <v>DALATFARMGXD500</v>
          </cell>
          <cell r="B75" t="str">
            <v>DALATFARM</v>
          </cell>
          <cell r="C75" t="str">
            <v>GXD500</v>
          </cell>
          <cell r="D75" t="str">
            <v>Gà xì dầu 500g</v>
          </cell>
          <cell r="E75">
            <v>111606</v>
          </cell>
          <cell r="F75">
            <v>111606</v>
          </cell>
        </row>
        <row r="76">
          <cell r="A76" t="str">
            <v>DALATFARMMNH250</v>
          </cell>
          <cell r="B76" t="str">
            <v>DALATFARM</v>
          </cell>
          <cell r="C76" t="str">
            <v>MNH250</v>
          </cell>
          <cell r="D76" t="str">
            <v>Mọc Nấm Hương 250g</v>
          </cell>
          <cell r="E76">
            <v>46000</v>
          </cell>
          <cell r="F76">
            <v>46000</v>
          </cell>
        </row>
        <row r="77">
          <cell r="A77" t="str">
            <v>DALATFARMTH200</v>
          </cell>
          <cell r="B77" t="str">
            <v>DALATFARM</v>
          </cell>
          <cell r="C77" t="str">
            <v>TH200</v>
          </cell>
          <cell r="D77" t="str">
            <v>Tai heo muối 200g</v>
          </cell>
          <cell r="E77">
            <v>55595</v>
          </cell>
          <cell r="F77">
            <v>55595</v>
          </cell>
        </row>
        <row r="78">
          <cell r="A78" t="str">
            <v>DALATFARMTHST150</v>
          </cell>
          <cell r="B78" t="str">
            <v>DALATFARM</v>
          </cell>
          <cell r="C78" t="str">
            <v>THST150</v>
          </cell>
          <cell r="D78" t="str">
            <v>Tai heo sốt thái 150g</v>
          </cell>
          <cell r="E78">
            <v>21667</v>
          </cell>
          <cell r="F78">
            <v>21667</v>
          </cell>
        </row>
        <row r="79">
          <cell r="A79" t="str">
            <v/>
          </cell>
        </row>
        <row r="80">
          <cell r="A80" t="str">
            <v>DUCTHANHCGM300</v>
          </cell>
          <cell r="B80" t="str">
            <v>DUCTHANH</v>
          </cell>
          <cell r="C80" t="str">
            <v>CGM300</v>
          </cell>
          <cell r="D80" t="str">
            <v>Chân giò heo muối 300g</v>
          </cell>
          <cell r="E80">
            <v>73431</v>
          </cell>
          <cell r="F80">
            <v>73431</v>
          </cell>
        </row>
        <row r="81">
          <cell r="A81" t="str">
            <v>DUCTHANHGTLX250G</v>
          </cell>
          <cell r="B81" t="str">
            <v>DUCTHANH</v>
          </cell>
          <cell r="C81" t="str">
            <v>GTLX250G</v>
          </cell>
          <cell r="D81" t="str">
            <v>Giò Tai Lưỡi Xào 250g</v>
          </cell>
          <cell r="E81">
            <v>50183</v>
          </cell>
          <cell r="F81">
            <v>50182</v>
          </cell>
        </row>
        <row r="82">
          <cell r="A82" t="str">
            <v>DUCTHANHTH200</v>
          </cell>
          <cell r="B82" t="str">
            <v>DUCTHANH</v>
          </cell>
          <cell r="C82" t="str">
            <v>TH200</v>
          </cell>
          <cell r="D82" t="str">
            <v>Tai heo muối 200g</v>
          </cell>
          <cell r="E82">
            <v>55595</v>
          </cell>
          <cell r="F82">
            <v>55595</v>
          </cell>
        </row>
        <row r="83">
          <cell r="A83" t="str">
            <v/>
          </cell>
        </row>
        <row r="84">
          <cell r="A84" t="str">
            <v>EASYMARTCC300</v>
          </cell>
          <cell r="B84" t="str">
            <v>EASYMART</v>
          </cell>
          <cell r="C84" t="str">
            <v>CC300</v>
          </cell>
          <cell r="D84" t="str">
            <v>Chả cốm 300g</v>
          </cell>
          <cell r="E84">
            <v>74250</v>
          </cell>
          <cell r="F84">
            <v>71280</v>
          </cell>
        </row>
        <row r="85">
          <cell r="A85" t="str">
            <v>EASYMARTCGM300</v>
          </cell>
          <cell r="B85" t="str">
            <v>EASYMART</v>
          </cell>
          <cell r="C85" t="str">
            <v>CGM300</v>
          </cell>
          <cell r="D85" t="str">
            <v>Chân giò heo muối 300g</v>
          </cell>
          <cell r="E85">
            <v>73431</v>
          </cell>
          <cell r="F85">
            <v>70494</v>
          </cell>
        </row>
        <row r="86">
          <cell r="A86" t="str">
            <v>EASYMARTGM500</v>
          </cell>
          <cell r="B86" t="str">
            <v>EASYMART</v>
          </cell>
          <cell r="C86" t="str">
            <v>GM500</v>
          </cell>
          <cell r="D86" t="str">
            <v>Gà muối 500g</v>
          </cell>
          <cell r="E86">
            <v>111058</v>
          </cell>
          <cell r="F86">
            <v>106616</v>
          </cell>
        </row>
        <row r="87">
          <cell r="A87" t="str">
            <v>EASYMARTGTLX250G</v>
          </cell>
          <cell r="B87" t="str">
            <v>EASYMART</v>
          </cell>
          <cell r="C87" t="str">
            <v>GTLX250G</v>
          </cell>
          <cell r="D87" t="str">
            <v>Giò Tai Lưỡi Xào 250g</v>
          </cell>
          <cell r="E87">
            <v>50183</v>
          </cell>
          <cell r="F87">
            <v>48175</v>
          </cell>
        </row>
        <row r="88">
          <cell r="A88" t="str">
            <v>EASYMARTMNH250</v>
          </cell>
          <cell r="B88" t="str">
            <v>EASYMART</v>
          </cell>
          <cell r="C88" t="str">
            <v>MNH250</v>
          </cell>
          <cell r="D88" t="str">
            <v>Mọc Nấm Hương 250g</v>
          </cell>
          <cell r="E88">
            <v>46000</v>
          </cell>
          <cell r="F88">
            <v>44160</v>
          </cell>
        </row>
        <row r="89">
          <cell r="A89" t="str">
            <v>EASYMARTTH200</v>
          </cell>
          <cell r="B89" t="str">
            <v>EASYMART</v>
          </cell>
          <cell r="C89" t="str">
            <v>TH200</v>
          </cell>
          <cell r="D89" t="str">
            <v>Tai heo muối 200g</v>
          </cell>
          <cell r="E89">
            <v>55595</v>
          </cell>
          <cell r="F89">
            <v>53372</v>
          </cell>
        </row>
        <row r="90">
          <cell r="A90" t="str">
            <v/>
          </cell>
        </row>
        <row r="91">
          <cell r="A91" t="str">
            <v>EBCC300</v>
          </cell>
          <cell r="B91" t="str">
            <v>EB</v>
          </cell>
          <cell r="C91" t="str">
            <v>CC300</v>
          </cell>
          <cell r="D91" t="str">
            <v>Chả cốm 300g</v>
          </cell>
          <cell r="E91">
            <v>74250</v>
          </cell>
          <cell r="F91">
            <v>63113</v>
          </cell>
        </row>
        <row r="92">
          <cell r="A92" t="str">
            <v>EBCGM300</v>
          </cell>
          <cell r="B92" t="str">
            <v>EB</v>
          </cell>
          <cell r="C92" t="str">
            <v>CGM300</v>
          </cell>
          <cell r="D92" t="str">
            <v>Chân giò heo muối 300g</v>
          </cell>
          <cell r="E92">
            <v>73432</v>
          </cell>
          <cell r="F92">
            <v>73431</v>
          </cell>
        </row>
        <row r="93">
          <cell r="A93" t="str">
            <v>EBCN300</v>
          </cell>
          <cell r="B93" t="str">
            <v>EB</v>
          </cell>
          <cell r="C93" t="str">
            <v>CN300</v>
          </cell>
          <cell r="D93" t="str">
            <v>Chả nướng 300g</v>
          </cell>
          <cell r="E93">
            <v>70950</v>
          </cell>
          <cell r="F93">
            <v>60308</v>
          </cell>
        </row>
        <row r="94">
          <cell r="A94" t="str">
            <v>EBGM500</v>
          </cell>
          <cell r="B94" t="str">
            <v>EB</v>
          </cell>
          <cell r="C94" t="str">
            <v>GM500</v>
          </cell>
          <cell r="D94" t="str">
            <v>Gà muối 500g</v>
          </cell>
          <cell r="E94">
            <v>111058</v>
          </cell>
          <cell r="F94">
            <v>111058</v>
          </cell>
        </row>
        <row r="95">
          <cell r="A95" t="str">
            <v>EBGTLX250G</v>
          </cell>
          <cell r="B95" t="str">
            <v>EB</v>
          </cell>
          <cell r="C95" t="str">
            <v>GTLX250G</v>
          </cell>
          <cell r="D95" t="str">
            <v>Giò Tai Lưỡi Xào 250g</v>
          </cell>
          <cell r="E95">
            <v>50183</v>
          </cell>
          <cell r="F95">
            <v>50183</v>
          </cell>
        </row>
        <row r="96">
          <cell r="A96" t="str">
            <v>EBGXD500</v>
          </cell>
          <cell r="B96" t="str">
            <v>EB</v>
          </cell>
          <cell r="C96" t="str">
            <v>GXD500</v>
          </cell>
          <cell r="D96" t="str">
            <v>Gà xì dầu 500g</v>
          </cell>
          <cell r="E96">
            <v>111606</v>
          </cell>
          <cell r="F96">
            <v>94865</v>
          </cell>
        </row>
        <row r="97">
          <cell r="A97" t="str">
            <v>EBMNH250</v>
          </cell>
          <cell r="B97" t="str">
            <v>EB</v>
          </cell>
          <cell r="C97" t="str">
            <v>MNH250</v>
          </cell>
          <cell r="D97" t="str">
            <v>Mọc Nấm Hương 250g</v>
          </cell>
          <cell r="E97">
            <v>46000</v>
          </cell>
          <cell r="F97">
            <v>46000</v>
          </cell>
        </row>
        <row r="98">
          <cell r="A98" t="str">
            <v>EBTH200</v>
          </cell>
          <cell r="B98" t="str">
            <v>EB</v>
          </cell>
          <cell r="C98" t="str">
            <v>TH200</v>
          </cell>
          <cell r="D98" t="str">
            <v>Tai heo muối 200g</v>
          </cell>
          <cell r="E98">
            <v>55595</v>
          </cell>
          <cell r="F98">
            <v>55595</v>
          </cell>
        </row>
        <row r="99">
          <cell r="A99" t="str">
            <v>EBCGM500</v>
          </cell>
          <cell r="B99" t="str">
            <v>EB</v>
          </cell>
          <cell r="C99" t="str">
            <v>CGM500</v>
          </cell>
          <cell r="D99" t="str">
            <v>Chân giò heo muối 500g</v>
          </cell>
          <cell r="E99">
            <v>111058</v>
          </cell>
          <cell r="F99">
            <v>111058</v>
          </cell>
        </row>
        <row r="100">
          <cell r="A100" t="str">
            <v/>
          </cell>
        </row>
        <row r="101">
          <cell r="A101" t="str">
            <v>Eco001CGM300</v>
          </cell>
          <cell r="B101" t="str">
            <v>Eco001</v>
          </cell>
          <cell r="C101" t="str">
            <v>CGM300</v>
          </cell>
          <cell r="D101" t="str">
            <v>Chân giò heo muối 300g</v>
          </cell>
          <cell r="E101">
            <v>73431</v>
          </cell>
          <cell r="F101">
            <v>73431</v>
          </cell>
        </row>
        <row r="102">
          <cell r="A102" t="str">
            <v>Eco001GHK300</v>
          </cell>
          <cell r="B102" t="str">
            <v>Eco001</v>
          </cell>
          <cell r="C102" t="str">
            <v>GHK300</v>
          </cell>
          <cell r="D102" t="str">
            <v>Gà muối hun khói 300g</v>
          </cell>
          <cell r="E102">
            <v>70000</v>
          </cell>
          <cell r="F102">
            <v>70000</v>
          </cell>
        </row>
        <row r="103">
          <cell r="A103" t="str">
            <v>Eco001GM500</v>
          </cell>
          <cell r="B103" t="str">
            <v>Eco001</v>
          </cell>
          <cell r="C103" t="str">
            <v>GM500</v>
          </cell>
          <cell r="D103" t="str">
            <v>Gà muối 500g</v>
          </cell>
          <cell r="E103">
            <v>111058</v>
          </cell>
          <cell r="F103">
            <v>111058</v>
          </cell>
        </row>
        <row r="104">
          <cell r="A104" t="str">
            <v>Eco001GTLX250G</v>
          </cell>
          <cell r="B104" t="str">
            <v>Eco001</v>
          </cell>
          <cell r="C104" t="str">
            <v>GTLX250G</v>
          </cell>
          <cell r="D104" t="str">
            <v>Giò Tai Lưỡi Xào 250g</v>
          </cell>
          <cell r="E104">
            <v>50183</v>
          </cell>
          <cell r="F104">
            <v>50182</v>
          </cell>
        </row>
        <row r="105">
          <cell r="A105" t="str">
            <v>Eco001TH200</v>
          </cell>
          <cell r="B105" t="str">
            <v>Eco001</v>
          </cell>
          <cell r="C105" t="str">
            <v>TH200</v>
          </cell>
          <cell r="D105" t="str">
            <v>Tai heo muối 200g</v>
          </cell>
          <cell r="E105">
            <v>55595</v>
          </cell>
          <cell r="F105">
            <v>55595</v>
          </cell>
        </row>
        <row r="106">
          <cell r="A106" t="str">
            <v/>
          </cell>
        </row>
        <row r="107">
          <cell r="A107" t="str">
            <v>FARMSHOPCC300</v>
          </cell>
          <cell r="B107" t="str">
            <v>FARMSHOP</v>
          </cell>
          <cell r="C107" t="str">
            <v>CC300</v>
          </cell>
          <cell r="D107" t="str">
            <v>Chả cốm 300g</v>
          </cell>
          <cell r="E107">
            <v>74250</v>
          </cell>
          <cell r="F107">
            <v>74250</v>
          </cell>
        </row>
        <row r="108">
          <cell r="A108" t="str">
            <v>FARMSHOPCGM100</v>
          </cell>
          <cell r="B108" t="str">
            <v>FARMSHOP</v>
          </cell>
          <cell r="C108" t="str">
            <v>CGM100</v>
          </cell>
          <cell r="D108" t="str">
            <v>Chân giò heo muối 100g</v>
          </cell>
          <cell r="E108">
            <v>24549</v>
          </cell>
          <cell r="F108">
            <v>24549</v>
          </cell>
        </row>
        <row r="109">
          <cell r="A109" t="str">
            <v>FARMSHOPCN300</v>
          </cell>
          <cell r="B109" t="str">
            <v>FARMSHOP</v>
          </cell>
          <cell r="C109" t="str">
            <v>CN300</v>
          </cell>
          <cell r="D109" t="str">
            <v>Chả nướng 300g</v>
          </cell>
          <cell r="E109">
            <v>70950</v>
          </cell>
          <cell r="F109">
            <v>70950</v>
          </cell>
        </row>
        <row r="110">
          <cell r="A110" t="str">
            <v>FARMSHOPGM500</v>
          </cell>
          <cell r="B110" t="str">
            <v>FARMSHOP</v>
          </cell>
          <cell r="C110" t="str">
            <v>GM500</v>
          </cell>
          <cell r="D110" t="str">
            <v>Gà muối 500g</v>
          </cell>
          <cell r="E110">
            <v>111058</v>
          </cell>
          <cell r="F110">
            <v>111058</v>
          </cell>
        </row>
        <row r="111">
          <cell r="A111" t="str">
            <v>FARMSHOPGTLX250G</v>
          </cell>
          <cell r="B111" t="str">
            <v>FARMSHOP</v>
          </cell>
          <cell r="C111" t="str">
            <v>GTLX250G</v>
          </cell>
          <cell r="D111" t="str">
            <v>Giò Tai Lưỡi Xào 250g</v>
          </cell>
          <cell r="E111">
            <v>50183</v>
          </cell>
          <cell r="F111">
            <v>50182</v>
          </cell>
        </row>
        <row r="112">
          <cell r="A112" t="str">
            <v/>
          </cell>
        </row>
        <row r="113">
          <cell r="A113" t="str">
            <v>FINEMARTCC300</v>
          </cell>
          <cell r="B113" t="str">
            <v>FINEMART</v>
          </cell>
          <cell r="C113" t="str">
            <v>CC300</v>
          </cell>
          <cell r="D113" t="str">
            <v>Chả cốm 300g</v>
          </cell>
          <cell r="E113">
            <v>74250</v>
          </cell>
          <cell r="F113">
            <v>74250</v>
          </cell>
        </row>
        <row r="114">
          <cell r="A114" t="str">
            <v>FINEMARTCGM300</v>
          </cell>
          <cell r="B114" t="str">
            <v>FINEMART</v>
          </cell>
          <cell r="C114" t="str">
            <v>CGM300</v>
          </cell>
          <cell r="D114" t="str">
            <v>Chân giò heo muối 300g</v>
          </cell>
          <cell r="E114">
            <v>73431</v>
          </cell>
          <cell r="F114">
            <v>73431</v>
          </cell>
        </row>
        <row r="115">
          <cell r="A115" t="str">
            <v>FINEMARTCN300</v>
          </cell>
          <cell r="B115" t="str">
            <v>FINEMART</v>
          </cell>
          <cell r="C115" t="str">
            <v>CN300</v>
          </cell>
          <cell r="D115" t="str">
            <v>Chả nướng 300g</v>
          </cell>
          <cell r="E115">
            <v>70950</v>
          </cell>
          <cell r="F115">
            <v>70950</v>
          </cell>
        </row>
        <row r="116">
          <cell r="A116" t="str">
            <v>FINEMARTGL250</v>
          </cell>
          <cell r="B116" t="str">
            <v>FINEMART</v>
          </cell>
          <cell r="C116" t="str">
            <v>GL250</v>
          </cell>
          <cell r="D116" t="str">
            <v>Giò lụa cây 250g</v>
          </cell>
          <cell r="E116">
            <v>59400</v>
          </cell>
          <cell r="F116">
            <v>49500</v>
          </cell>
        </row>
        <row r="117">
          <cell r="A117" t="str">
            <v>FINEMARTGM500</v>
          </cell>
          <cell r="B117" t="str">
            <v>FINEMART</v>
          </cell>
          <cell r="C117" t="str">
            <v>GM500</v>
          </cell>
          <cell r="D117" t="str">
            <v>Gà muối 500g</v>
          </cell>
          <cell r="E117">
            <v>111058</v>
          </cell>
          <cell r="F117">
            <v>111058</v>
          </cell>
        </row>
        <row r="118">
          <cell r="A118" t="str">
            <v>FINEMARTMNH250</v>
          </cell>
          <cell r="B118" t="str">
            <v>FINEMART</v>
          </cell>
          <cell r="C118" t="str">
            <v>MNH250</v>
          </cell>
          <cell r="D118" t="str">
            <v>Mọc Nấm Hương 250g</v>
          </cell>
          <cell r="E118">
            <v>46000</v>
          </cell>
          <cell r="F118">
            <v>46000</v>
          </cell>
        </row>
        <row r="119">
          <cell r="A119" t="str">
            <v>FINEMARTTH200</v>
          </cell>
          <cell r="B119" t="str">
            <v>FINEMART</v>
          </cell>
          <cell r="C119" t="str">
            <v>TH200</v>
          </cell>
          <cell r="D119" t="str">
            <v>Tai heo muối 200g</v>
          </cell>
          <cell r="E119">
            <v>55595</v>
          </cell>
          <cell r="F119">
            <v>55595</v>
          </cell>
        </row>
        <row r="120">
          <cell r="A120" t="str">
            <v/>
          </cell>
        </row>
        <row r="121">
          <cell r="A121" t="str">
            <v>FMCGM300</v>
          </cell>
          <cell r="B121" t="str">
            <v>FM</v>
          </cell>
          <cell r="C121" t="str">
            <v>CGM300</v>
          </cell>
          <cell r="D121" t="str">
            <v>Chân giò heo muối 300g</v>
          </cell>
          <cell r="E121">
            <v>73431</v>
          </cell>
          <cell r="F121">
            <v>73431</v>
          </cell>
        </row>
        <row r="122">
          <cell r="A122" t="str">
            <v>FMGM500</v>
          </cell>
          <cell r="B122" t="str">
            <v>FM</v>
          </cell>
          <cell r="C122" t="str">
            <v>GM500</v>
          </cell>
          <cell r="D122" t="str">
            <v>Gà muối 500g</v>
          </cell>
          <cell r="E122">
            <v>111058</v>
          </cell>
          <cell r="F122">
            <v>111058</v>
          </cell>
        </row>
        <row r="123">
          <cell r="A123" t="str">
            <v>FMGTLX250G</v>
          </cell>
          <cell r="B123" t="str">
            <v>FM</v>
          </cell>
          <cell r="C123" t="str">
            <v>GTLX250G</v>
          </cell>
          <cell r="D123" t="str">
            <v>Giò Tai Lưỡi Xào 250g</v>
          </cell>
          <cell r="E123">
            <v>50183</v>
          </cell>
          <cell r="F123">
            <v>50183</v>
          </cell>
        </row>
        <row r="124">
          <cell r="A124" t="str">
            <v>FMTH200</v>
          </cell>
          <cell r="B124" t="str">
            <v>FM</v>
          </cell>
          <cell r="C124" t="str">
            <v>TH200</v>
          </cell>
          <cell r="D124" t="str">
            <v>Tai heo muối 200g</v>
          </cell>
          <cell r="E124">
            <v>55595</v>
          </cell>
          <cell r="F124">
            <v>55595</v>
          </cell>
        </row>
        <row r="125">
          <cell r="A125" t="str">
            <v/>
          </cell>
        </row>
        <row r="126">
          <cell r="A126" t="str">
            <v>FRUITSCC300</v>
          </cell>
          <cell r="B126" t="str">
            <v>FRUITS</v>
          </cell>
          <cell r="C126" t="str">
            <v>CC300</v>
          </cell>
          <cell r="D126" t="str">
            <v>Chả cốm 300g</v>
          </cell>
          <cell r="E126">
            <v>74250</v>
          </cell>
          <cell r="F126">
            <v>70538</v>
          </cell>
        </row>
        <row r="127">
          <cell r="A127" t="str">
            <v>FRUITSCGM300</v>
          </cell>
          <cell r="B127" t="str">
            <v>FRUITS</v>
          </cell>
          <cell r="C127" t="str">
            <v>CGM300</v>
          </cell>
          <cell r="D127" t="str">
            <v>Chân giò heo muối 300g</v>
          </cell>
          <cell r="E127">
            <v>73431</v>
          </cell>
          <cell r="F127">
            <v>69759</v>
          </cell>
        </row>
        <row r="128">
          <cell r="A128" t="str">
            <v>FRUITSCGM500</v>
          </cell>
          <cell r="B128" t="str">
            <v>FRUITS</v>
          </cell>
          <cell r="C128" t="str">
            <v>CGM500</v>
          </cell>
          <cell r="D128" t="str">
            <v>Chân giò heo muối 500g</v>
          </cell>
          <cell r="E128">
            <v>119066</v>
          </cell>
          <cell r="F128">
            <v>113113</v>
          </cell>
        </row>
        <row r="129">
          <cell r="A129" t="str">
            <v>FRUITSCN300</v>
          </cell>
          <cell r="B129" t="str">
            <v>FRUITS</v>
          </cell>
          <cell r="C129" t="str">
            <v>CN300</v>
          </cell>
          <cell r="D129" t="str">
            <v>Chả nướng 300g</v>
          </cell>
          <cell r="E129">
            <v>70950</v>
          </cell>
          <cell r="F129">
            <v>67403</v>
          </cell>
        </row>
        <row r="130">
          <cell r="A130" t="str">
            <v>FRUITSGHK300</v>
          </cell>
          <cell r="B130" t="str">
            <v>FRUITS</v>
          </cell>
          <cell r="C130" t="str">
            <v>GHK300</v>
          </cell>
          <cell r="D130" t="str">
            <v>Gà muối hun khói 300g</v>
          </cell>
          <cell r="E130">
            <v>70000</v>
          </cell>
          <cell r="F130">
            <v>66500</v>
          </cell>
        </row>
        <row r="131">
          <cell r="A131" t="str">
            <v>FRUITSGL250</v>
          </cell>
          <cell r="B131" t="str">
            <v>FRUITS</v>
          </cell>
          <cell r="C131" t="str">
            <v>GL250</v>
          </cell>
          <cell r="D131" t="str">
            <v>Giò lụa cây 250g</v>
          </cell>
          <cell r="E131">
            <v>49500</v>
          </cell>
          <cell r="F131">
            <v>47025</v>
          </cell>
        </row>
        <row r="132">
          <cell r="A132" t="str">
            <v>FRUITSGM500</v>
          </cell>
          <cell r="B132" t="str">
            <v>FRUITS</v>
          </cell>
          <cell r="C132" t="str">
            <v>GM500</v>
          </cell>
          <cell r="D132" t="str">
            <v>Gà muối 500g</v>
          </cell>
          <cell r="E132">
            <v>111058</v>
          </cell>
          <cell r="F132">
            <v>105505</v>
          </cell>
        </row>
        <row r="133">
          <cell r="A133" t="str">
            <v>FRUITSGSG250</v>
          </cell>
          <cell r="B133" t="str">
            <v>FRUITS</v>
          </cell>
          <cell r="C133" t="str">
            <v>GSG250</v>
          </cell>
          <cell r="D133" t="str">
            <v>Giò sụn gà 250g</v>
          </cell>
          <cell r="E133">
            <v>50400</v>
          </cell>
          <cell r="F133">
            <v>47880</v>
          </cell>
        </row>
        <row r="134">
          <cell r="A134" t="str">
            <v>FRUITSGTLX250G</v>
          </cell>
          <cell r="B134" t="str">
            <v>FRUITS</v>
          </cell>
          <cell r="C134" t="str">
            <v>GTLX250G</v>
          </cell>
          <cell r="D134" t="str">
            <v>Giò Tai Lưỡi Xào 250g</v>
          </cell>
          <cell r="E134">
            <v>50183</v>
          </cell>
          <cell r="F134">
            <v>47674</v>
          </cell>
        </row>
        <row r="135">
          <cell r="A135" t="str">
            <v>FRUITSMNH250</v>
          </cell>
          <cell r="B135" t="str">
            <v>FRUITS</v>
          </cell>
          <cell r="C135" t="str">
            <v>MNH250</v>
          </cell>
          <cell r="D135" t="str">
            <v>Mọc Nấm Hương 250g</v>
          </cell>
          <cell r="E135">
            <v>46000</v>
          </cell>
          <cell r="F135">
            <v>43700</v>
          </cell>
        </row>
        <row r="136">
          <cell r="A136" t="str">
            <v>FRUITSTH200</v>
          </cell>
          <cell r="B136" t="str">
            <v>FRUITS</v>
          </cell>
          <cell r="C136" t="str">
            <v>TH200</v>
          </cell>
          <cell r="D136" t="str">
            <v>Tai heo muối 200g</v>
          </cell>
          <cell r="E136">
            <v>55595</v>
          </cell>
          <cell r="F136">
            <v>52815</v>
          </cell>
        </row>
        <row r="137">
          <cell r="A137" t="str">
            <v>FRUITSTH400</v>
          </cell>
          <cell r="B137" t="str">
            <v>FRUITS</v>
          </cell>
          <cell r="C137" t="str">
            <v>TH400</v>
          </cell>
          <cell r="D137" t="str">
            <v>Tai heo muối 400g</v>
          </cell>
          <cell r="E137">
            <v>107205</v>
          </cell>
          <cell r="F137">
            <v>101845</v>
          </cell>
        </row>
        <row r="138">
          <cell r="A138" t="str">
            <v/>
          </cell>
        </row>
        <row r="139">
          <cell r="A139" t="str">
            <v>GDVNCGM300</v>
          </cell>
          <cell r="B139" t="str">
            <v>GDVN</v>
          </cell>
          <cell r="C139" t="str">
            <v>CGM300</v>
          </cell>
          <cell r="D139" t="str">
            <v>Chân giò heo muối 300g</v>
          </cell>
          <cell r="E139">
            <v>73431</v>
          </cell>
          <cell r="F139">
            <v>73431</v>
          </cell>
        </row>
        <row r="140">
          <cell r="A140" t="str">
            <v>GDVNGHK300</v>
          </cell>
          <cell r="B140" t="str">
            <v>GDVN</v>
          </cell>
          <cell r="C140" t="str">
            <v>GHK300</v>
          </cell>
          <cell r="D140" t="str">
            <v>Gà muối hun khói 300g</v>
          </cell>
          <cell r="E140">
            <v>70000</v>
          </cell>
          <cell r="F140">
            <v>70000</v>
          </cell>
        </row>
        <row r="141">
          <cell r="A141" t="str">
            <v/>
          </cell>
        </row>
        <row r="142">
          <cell r="A142" t="str">
            <v>GreenCGM100</v>
          </cell>
          <cell r="B142" t="str">
            <v>Green</v>
          </cell>
          <cell r="C142" t="str">
            <v>CGM100</v>
          </cell>
          <cell r="D142" t="str">
            <v>Chân giò heo muối 100g</v>
          </cell>
          <cell r="E142">
            <v>24549</v>
          </cell>
          <cell r="F142">
            <v>24549</v>
          </cell>
        </row>
        <row r="143">
          <cell r="A143" t="str">
            <v>GreenCGM300</v>
          </cell>
          <cell r="B143" t="str">
            <v>Green</v>
          </cell>
          <cell r="C143" t="str">
            <v>CGM300</v>
          </cell>
          <cell r="D143" t="str">
            <v>Chân giò heo muối 300g</v>
          </cell>
          <cell r="E143">
            <v>73431</v>
          </cell>
          <cell r="F143">
            <v>73431</v>
          </cell>
        </row>
        <row r="144">
          <cell r="A144" t="str">
            <v>GreenCGM500</v>
          </cell>
          <cell r="B144" t="str">
            <v>Green</v>
          </cell>
          <cell r="C144" t="str">
            <v>CGM500</v>
          </cell>
          <cell r="D144" t="str">
            <v>Chân giò heo muối 500g</v>
          </cell>
          <cell r="E144">
            <v>119066</v>
          </cell>
          <cell r="F144">
            <v>119066</v>
          </cell>
        </row>
        <row r="145">
          <cell r="A145" t="str">
            <v>GreenGHK300</v>
          </cell>
          <cell r="B145" t="str">
            <v>Green</v>
          </cell>
          <cell r="C145" t="str">
            <v>GHK300</v>
          </cell>
          <cell r="D145" t="str">
            <v>Gà muối hun khói 300g</v>
          </cell>
          <cell r="E145">
            <v>70000</v>
          </cell>
          <cell r="F145">
            <v>70000</v>
          </cell>
        </row>
        <row r="146">
          <cell r="A146" t="str">
            <v>GreenGM500</v>
          </cell>
          <cell r="B146" t="str">
            <v>Green</v>
          </cell>
          <cell r="C146" t="str">
            <v>GM500</v>
          </cell>
          <cell r="D146" t="str">
            <v>Gà muối 500g</v>
          </cell>
          <cell r="E146">
            <v>111058</v>
          </cell>
          <cell r="F146">
            <v>111058</v>
          </cell>
        </row>
        <row r="147">
          <cell r="A147" t="str">
            <v>GreenGTLX250G</v>
          </cell>
          <cell r="B147" t="str">
            <v>Green</v>
          </cell>
          <cell r="C147" t="str">
            <v>GTLX250G</v>
          </cell>
          <cell r="D147" t="str">
            <v>Giò Tai Lưỡi Xào 250g</v>
          </cell>
          <cell r="E147">
            <v>50183</v>
          </cell>
          <cell r="F147">
            <v>50182</v>
          </cell>
        </row>
        <row r="148">
          <cell r="A148" t="str">
            <v>GreenGXD500</v>
          </cell>
          <cell r="B148" t="str">
            <v>Green</v>
          </cell>
          <cell r="C148" t="str">
            <v>GXD500</v>
          </cell>
          <cell r="D148" t="str">
            <v>Gà xì dầu 500g</v>
          </cell>
          <cell r="E148">
            <v>111606</v>
          </cell>
          <cell r="F148">
            <v>111606</v>
          </cell>
        </row>
        <row r="149">
          <cell r="A149" t="str">
            <v>GreenMNH250</v>
          </cell>
          <cell r="B149" t="str">
            <v>Green</v>
          </cell>
          <cell r="C149" t="str">
            <v>MNH250</v>
          </cell>
          <cell r="D149" t="str">
            <v>Mọc Nấm Hương 250g</v>
          </cell>
          <cell r="E149">
            <v>46000</v>
          </cell>
          <cell r="F149">
            <v>46000</v>
          </cell>
        </row>
        <row r="150">
          <cell r="A150" t="str">
            <v>GreenTH200</v>
          </cell>
          <cell r="B150" t="str">
            <v>Green</v>
          </cell>
          <cell r="C150" t="str">
            <v>TH200</v>
          </cell>
          <cell r="D150" t="str">
            <v>Tai heo muối 200g</v>
          </cell>
          <cell r="E150">
            <v>55595</v>
          </cell>
          <cell r="F150">
            <v>55595</v>
          </cell>
        </row>
        <row r="151">
          <cell r="A151" t="str">
            <v/>
          </cell>
        </row>
        <row r="152">
          <cell r="A152" t="str">
            <v>GS25CGM100</v>
          </cell>
          <cell r="B152" t="str">
            <v>GS25</v>
          </cell>
          <cell r="C152" t="str">
            <v>CGM100</v>
          </cell>
          <cell r="D152" t="str">
            <v>Chân giò heo muối 100g</v>
          </cell>
          <cell r="E152">
            <v>24549</v>
          </cell>
          <cell r="F152">
            <v>24549</v>
          </cell>
        </row>
        <row r="153">
          <cell r="A153" t="str">
            <v>GS25CGM300</v>
          </cell>
          <cell r="B153" t="str">
            <v>GS25</v>
          </cell>
          <cell r="C153" t="str">
            <v>CGM300</v>
          </cell>
          <cell r="D153" t="str">
            <v>Chân giò heo muối 300g</v>
          </cell>
          <cell r="E153">
            <v>73431</v>
          </cell>
          <cell r="F153">
            <v>73431</v>
          </cell>
        </row>
        <row r="154">
          <cell r="A154" t="str">
            <v>GS25GHK300</v>
          </cell>
          <cell r="B154" t="str">
            <v>GS25</v>
          </cell>
          <cell r="C154" t="str">
            <v>GHK300</v>
          </cell>
          <cell r="D154" t="str">
            <v>Gà muối hun khói 300g</v>
          </cell>
          <cell r="E154">
            <v>70000</v>
          </cell>
          <cell r="F154">
            <v>66500</v>
          </cell>
        </row>
        <row r="155">
          <cell r="A155" t="str">
            <v>GS25GSG45G</v>
          </cell>
          <cell r="B155" t="str">
            <v>GS25</v>
          </cell>
          <cell r="C155" t="str">
            <v>GSG45G</v>
          </cell>
          <cell r="D155" t="str">
            <v>Giò sụn gà 45g</v>
          </cell>
          <cell r="E155">
            <v>9200</v>
          </cell>
          <cell r="F155">
            <v>9200</v>
          </cell>
        </row>
        <row r="156">
          <cell r="A156" t="str">
            <v>GS25GTLX250G</v>
          </cell>
          <cell r="B156" t="str">
            <v>GS25</v>
          </cell>
          <cell r="C156" t="str">
            <v>GTLX250G</v>
          </cell>
          <cell r="D156" t="str">
            <v>Giò Tai Lưỡi Xào 250g</v>
          </cell>
          <cell r="E156">
            <v>50183</v>
          </cell>
          <cell r="F156">
            <v>50183</v>
          </cell>
        </row>
        <row r="157">
          <cell r="A157" t="str">
            <v>GS25THST150</v>
          </cell>
          <cell r="B157" t="str">
            <v>GS25</v>
          </cell>
          <cell r="C157" t="str">
            <v>THST150</v>
          </cell>
          <cell r="D157" t="str">
            <v>Tai heo sốt thái 150g</v>
          </cell>
          <cell r="E157">
            <v>21667</v>
          </cell>
          <cell r="F157">
            <v>21667</v>
          </cell>
        </row>
        <row r="158">
          <cell r="A158" t="str">
            <v/>
          </cell>
        </row>
        <row r="159">
          <cell r="A159" t="str">
            <v>GTGLCC300</v>
          </cell>
          <cell r="B159" t="str">
            <v>GTGL</v>
          </cell>
          <cell r="C159" t="str">
            <v>CC300</v>
          </cell>
          <cell r="D159" t="str">
            <v>Chả cốm 300g</v>
          </cell>
          <cell r="E159">
            <v>74250</v>
          </cell>
          <cell r="F159">
            <v>71280</v>
          </cell>
        </row>
        <row r="160">
          <cell r="A160" t="str">
            <v>GTGLCGM300</v>
          </cell>
          <cell r="B160" t="str">
            <v>GTGL</v>
          </cell>
          <cell r="C160" t="str">
            <v>CGM300</v>
          </cell>
          <cell r="D160" t="str">
            <v>Chân giò heo muối 300g</v>
          </cell>
          <cell r="E160">
            <v>73431</v>
          </cell>
          <cell r="F160">
            <v>70494</v>
          </cell>
        </row>
        <row r="161">
          <cell r="A161" t="str">
            <v>GTGLGM500</v>
          </cell>
          <cell r="B161" t="str">
            <v>GTGL</v>
          </cell>
          <cell r="C161" t="str">
            <v>GM500</v>
          </cell>
          <cell r="D161" t="str">
            <v>Gà muối 500g</v>
          </cell>
          <cell r="E161">
            <v>111058</v>
          </cell>
          <cell r="F161">
            <v>106616</v>
          </cell>
        </row>
        <row r="162">
          <cell r="A162" t="str">
            <v>GTGLGTLX250G</v>
          </cell>
          <cell r="B162" t="str">
            <v>GTGL</v>
          </cell>
          <cell r="C162" t="str">
            <v>GTLX250G</v>
          </cell>
          <cell r="D162" t="str">
            <v>Giò Tai Lưỡi Xào 250g</v>
          </cell>
          <cell r="E162">
            <v>50183</v>
          </cell>
          <cell r="F162">
            <v>48175</v>
          </cell>
        </row>
        <row r="163">
          <cell r="A163" t="str">
            <v>GTGLMNH250</v>
          </cell>
          <cell r="B163" t="str">
            <v>GTGL</v>
          </cell>
          <cell r="C163" t="str">
            <v>MNH250</v>
          </cell>
          <cell r="D163" t="str">
            <v>Mọc Nấm Hương 250g</v>
          </cell>
          <cell r="E163">
            <v>46000</v>
          </cell>
          <cell r="F163">
            <v>44160</v>
          </cell>
        </row>
        <row r="164">
          <cell r="A164" t="str">
            <v>GTGLTH200</v>
          </cell>
          <cell r="B164" t="str">
            <v>GTGL</v>
          </cell>
          <cell r="C164" t="str">
            <v>TH200</v>
          </cell>
          <cell r="D164" t="str">
            <v>Tai heo muối 200g</v>
          </cell>
          <cell r="E164">
            <v>55595</v>
          </cell>
          <cell r="F164">
            <v>53372</v>
          </cell>
        </row>
        <row r="165">
          <cell r="A165" t="str">
            <v/>
          </cell>
        </row>
        <row r="166">
          <cell r="A166" t="str">
            <v>HTLCC300</v>
          </cell>
          <cell r="B166" t="str">
            <v>HTL</v>
          </cell>
          <cell r="C166" t="str">
            <v>CC300</v>
          </cell>
          <cell r="D166" t="str">
            <v>Chả cốm 300g</v>
          </cell>
          <cell r="E166">
            <v>74250</v>
          </cell>
          <cell r="F166">
            <v>72765</v>
          </cell>
        </row>
        <row r="167">
          <cell r="A167" t="str">
            <v>HTLCGM300</v>
          </cell>
          <cell r="B167" t="str">
            <v>HTL</v>
          </cell>
          <cell r="C167" t="str">
            <v>CGM300</v>
          </cell>
          <cell r="D167" t="str">
            <v>Chân giò heo muối 300g</v>
          </cell>
          <cell r="E167">
            <v>73431</v>
          </cell>
          <cell r="F167">
            <v>71962</v>
          </cell>
        </row>
        <row r="168">
          <cell r="A168" t="str">
            <v>HTLGM500</v>
          </cell>
          <cell r="B168" t="str">
            <v>HTL</v>
          </cell>
          <cell r="C168" t="str">
            <v>GM500</v>
          </cell>
          <cell r="D168" t="str">
            <v>Gà muối 500g</v>
          </cell>
          <cell r="E168">
            <v>111058</v>
          </cell>
          <cell r="F168">
            <v>108837</v>
          </cell>
        </row>
        <row r="169">
          <cell r="A169" t="str">
            <v>HTLGTLX250G</v>
          </cell>
          <cell r="B169" t="str">
            <v>HTL</v>
          </cell>
          <cell r="C169" t="str">
            <v>GTLX250G</v>
          </cell>
          <cell r="D169" t="str">
            <v>Giò Tai Lưỡi Xào 250g</v>
          </cell>
          <cell r="E169">
            <v>50183</v>
          </cell>
          <cell r="F169">
            <v>49179</v>
          </cell>
        </row>
        <row r="170">
          <cell r="A170" t="str">
            <v>HTLMNH250</v>
          </cell>
          <cell r="B170" t="str">
            <v>HTL</v>
          </cell>
          <cell r="C170" t="str">
            <v>MNH250</v>
          </cell>
          <cell r="D170" t="str">
            <v>Mọc Nấm Hương 250g</v>
          </cell>
          <cell r="E170">
            <v>46000</v>
          </cell>
          <cell r="F170">
            <v>45080</v>
          </cell>
        </row>
        <row r="171">
          <cell r="A171" t="str">
            <v/>
          </cell>
        </row>
        <row r="172">
          <cell r="A172" t="str">
            <v>HUYHUNGCC300</v>
          </cell>
          <cell r="B172" t="str">
            <v>HUYHUNG</v>
          </cell>
          <cell r="C172" t="str">
            <v>CC300</v>
          </cell>
          <cell r="D172" t="str">
            <v>Chả cốm 300g</v>
          </cell>
          <cell r="E172">
            <v>74250</v>
          </cell>
          <cell r="F172">
            <v>66825</v>
          </cell>
        </row>
        <row r="173">
          <cell r="A173" t="str">
            <v>HUYHUNGCGM100</v>
          </cell>
          <cell r="B173" t="str">
            <v>HUYHUNG</v>
          </cell>
          <cell r="C173" t="str">
            <v>CGM100</v>
          </cell>
          <cell r="D173" t="str">
            <v>Chân giò heo muối 100g</v>
          </cell>
          <cell r="E173">
            <v>24549</v>
          </cell>
          <cell r="F173">
            <v>22094</v>
          </cell>
        </row>
        <row r="174">
          <cell r="A174" t="str">
            <v>HUYHUNGCGM300</v>
          </cell>
          <cell r="B174" t="str">
            <v>HUYHUNG</v>
          </cell>
          <cell r="C174" t="str">
            <v>CGM300</v>
          </cell>
          <cell r="D174" t="str">
            <v>Chân giò heo muối 300g</v>
          </cell>
          <cell r="E174">
            <v>73431</v>
          </cell>
          <cell r="F174">
            <v>66088</v>
          </cell>
        </row>
        <row r="175">
          <cell r="A175" t="str">
            <v>HUYHUNGCGM500</v>
          </cell>
          <cell r="B175" t="str">
            <v>HUYHUNG</v>
          </cell>
          <cell r="C175" t="str">
            <v>CGM500</v>
          </cell>
          <cell r="D175" t="str">
            <v>Chân giò heo muối 500g</v>
          </cell>
          <cell r="E175">
            <v>119066</v>
          </cell>
          <cell r="F175">
            <v>107159</v>
          </cell>
        </row>
        <row r="176">
          <cell r="A176" t="str">
            <v>HUYHUNGCN300</v>
          </cell>
          <cell r="B176" t="str">
            <v>HUYHUNG</v>
          </cell>
          <cell r="C176" t="str">
            <v>CN300</v>
          </cell>
          <cell r="D176" t="str">
            <v>Chả nướng 300g</v>
          </cell>
          <cell r="E176">
            <v>70950</v>
          </cell>
          <cell r="F176">
            <v>63855</v>
          </cell>
        </row>
        <row r="177">
          <cell r="A177" t="str">
            <v>HUYHUNGGHK300</v>
          </cell>
          <cell r="B177" t="str">
            <v>HUYHUNG</v>
          </cell>
          <cell r="C177" t="str">
            <v>GHK300</v>
          </cell>
          <cell r="D177" t="str">
            <v>Gà muối hun khói 300g</v>
          </cell>
          <cell r="E177">
            <v>70000</v>
          </cell>
          <cell r="F177">
            <v>63000</v>
          </cell>
        </row>
        <row r="178">
          <cell r="A178" t="str">
            <v>HUYHUNGGM500</v>
          </cell>
          <cell r="B178" t="str">
            <v>HUYHUNG</v>
          </cell>
          <cell r="C178" t="str">
            <v>GM500</v>
          </cell>
          <cell r="D178" t="str">
            <v>Gà muối 500g</v>
          </cell>
          <cell r="E178">
            <v>111058</v>
          </cell>
          <cell r="F178">
            <v>99952</v>
          </cell>
        </row>
        <row r="179">
          <cell r="A179" t="str">
            <v>HUYHUNGGSG250</v>
          </cell>
          <cell r="B179" t="str">
            <v>HUYHUNG</v>
          </cell>
          <cell r="C179" t="str">
            <v>GSG250</v>
          </cell>
          <cell r="D179" t="str">
            <v>Giò sụn gà 250g</v>
          </cell>
          <cell r="E179">
            <v>50400</v>
          </cell>
          <cell r="F179">
            <v>45360</v>
          </cell>
        </row>
        <row r="180">
          <cell r="A180" t="str">
            <v>HUYHUNGGTLX250G</v>
          </cell>
          <cell r="B180" t="str">
            <v>HUYHUNG</v>
          </cell>
          <cell r="C180" t="str">
            <v>GTLX250G</v>
          </cell>
          <cell r="D180" t="str">
            <v>Giò Tai Lưỡi Xào 250g</v>
          </cell>
          <cell r="E180">
            <v>50183</v>
          </cell>
          <cell r="F180">
            <v>45165</v>
          </cell>
        </row>
        <row r="181">
          <cell r="A181" t="str">
            <v>HUYHUNGGXD500</v>
          </cell>
          <cell r="B181" t="str">
            <v>HUYHUNG</v>
          </cell>
          <cell r="C181" t="str">
            <v>GXD500</v>
          </cell>
          <cell r="D181" t="str">
            <v>Gà xì dầu 500g</v>
          </cell>
          <cell r="E181">
            <v>111606</v>
          </cell>
          <cell r="F181">
            <v>100445</v>
          </cell>
        </row>
        <row r="182">
          <cell r="A182" t="str">
            <v>HUYHUNGTH200</v>
          </cell>
          <cell r="B182" t="str">
            <v>HUYHUNG</v>
          </cell>
          <cell r="C182" t="str">
            <v>TH200</v>
          </cell>
          <cell r="D182" t="str">
            <v>Tai heo muối 200g</v>
          </cell>
          <cell r="E182">
            <v>55595</v>
          </cell>
          <cell r="F182">
            <v>50036</v>
          </cell>
        </row>
        <row r="183">
          <cell r="A183" t="str">
            <v/>
          </cell>
        </row>
        <row r="184">
          <cell r="A184" t="str">
            <v>INTIMEXDANANGCGM300</v>
          </cell>
          <cell r="B184" t="str">
            <v>INTIMEXDANANG</v>
          </cell>
          <cell r="C184" t="str">
            <v>CGM300</v>
          </cell>
          <cell r="D184" t="str">
            <v>Chân giò heo muối 300g</v>
          </cell>
          <cell r="E184">
            <v>73431</v>
          </cell>
          <cell r="F184">
            <v>73431</v>
          </cell>
        </row>
        <row r="185">
          <cell r="A185" t="str">
            <v>INTIMEXDANANGGM500</v>
          </cell>
          <cell r="B185" t="str">
            <v>INTIMEXDANANG</v>
          </cell>
          <cell r="C185" t="str">
            <v>GM500</v>
          </cell>
          <cell r="D185" t="str">
            <v>Gà muối 500g</v>
          </cell>
          <cell r="E185">
            <v>111058</v>
          </cell>
          <cell r="F185">
            <v>111058</v>
          </cell>
        </row>
        <row r="186">
          <cell r="A186" t="str">
            <v>INTIMEXDANANGTH200</v>
          </cell>
          <cell r="B186" t="str">
            <v>INTIMEXDANANG</v>
          </cell>
          <cell r="C186" t="str">
            <v>TH200</v>
          </cell>
          <cell r="D186" t="str">
            <v>Tai heo muối 200g</v>
          </cell>
          <cell r="E186">
            <v>55595</v>
          </cell>
          <cell r="F186">
            <v>55595</v>
          </cell>
        </row>
        <row r="187">
          <cell r="A187" t="str">
            <v/>
          </cell>
        </row>
        <row r="188">
          <cell r="A188" t="str">
            <v>JMARTCGM300</v>
          </cell>
          <cell r="B188" t="str">
            <v>JMART</v>
          </cell>
          <cell r="C188" t="str">
            <v>CGM300</v>
          </cell>
          <cell r="D188" t="str">
            <v>Chân giò heo muối 300g</v>
          </cell>
          <cell r="E188">
            <v>73431</v>
          </cell>
          <cell r="F188">
            <v>68291</v>
          </cell>
        </row>
        <row r="189">
          <cell r="A189" t="str">
            <v>JMARTCGM500</v>
          </cell>
          <cell r="B189" t="str">
            <v>JMART</v>
          </cell>
          <cell r="C189" t="str">
            <v>CGM500</v>
          </cell>
          <cell r="D189" t="str">
            <v>Chân giò heo muối 500g</v>
          </cell>
          <cell r="E189">
            <v>119066</v>
          </cell>
          <cell r="F189">
            <v>110731</v>
          </cell>
        </row>
        <row r="190">
          <cell r="A190" t="str">
            <v>JMARTGHK300</v>
          </cell>
          <cell r="B190" t="str">
            <v>JMART</v>
          </cell>
          <cell r="C190" t="str">
            <v>GHK300</v>
          </cell>
          <cell r="D190" t="str">
            <v>Gà muối hun khói 300g</v>
          </cell>
          <cell r="E190">
            <v>70000</v>
          </cell>
          <cell r="F190">
            <v>65100</v>
          </cell>
        </row>
        <row r="191">
          <cell r="A191" t="str">
            <v>JMARTGM500</v>
          </cell>
          <cell r="B191" t="str">
            <v>JMART</v>
          </cell>
          <cell r="C191" t="str">
            <v>GM500</v>
          </cell>
          <cell r="D191" t="str">
            <v>Gà muối 500g</v>
          </cell>
          <cell r="E191">
            <v>111058</v>
          </cell>
          <cell r="F191">
            <v>103284</v>
          </cell>
        </row>
        <row r="192">
          <cell r="A192" t="str">
            <v>JMARTTH200</v>
          </cell>
          <cell r="B192" t="str">
            <v>JMART</v>
          </cell>
          <cell r="C192" t="str">
            <v>TH200</v>
          </cell>
          <cell r="D192" t="str">
            <v>Tai heo muối 200g</v>
          </cell>
          <cell r="E192">
            <v>55595</v>
          </cell>
          <cell r="F192">
            <v>51703</v>
          </cell>
        </row>
        <row r="193">
          <cell r="A193" t="str">
            <v/>
          </cell>
        </row>
        <row r="194">
          <cell r="A194" t="str">
            <v>KACC300</v>
          </cell>
          <cell r="B194" t="str">
            <v>KA</v>
          </cell>
          <cell r="C194" t="str">
            <v>CC300</v>
          </cell>
          <cell r="D194" t="str">
            <v>Chả cốm 300g</v>
          </cell>
          <cell r="E194">
            <v>74250</v>
          </cell>
          <cell r="F194">
            <v>74250</v>
          </cell>
        </row>
        <row r="195">
          <cell r="A195" t="str">
            <v>KACGM300</v>
          </cell>
          <cell r="B195" t="str">
            <v>KA</v>
          </cell>
          <cell r="C195" t="str">
            <v>CGM300</v>
          </cell>
          <cell r="D195" t="str">
            <v>Chân giò heo muối 300g</v>
          </cell>
          <cell r="E195">
            <v>73431</v>
          </cell>
          <cell r="F195">
            <v>73431</v>
          </cell>
        </row>
        <row r="196">
          <cell r="A196" t="str">
            <v>KACGM500</v>
          </cell>
          <cell r="B196" t="str">
            <v>KA</v>
          </cell>
          <cell r="C196" t="str">
            <v>CGM500</v>
          </cell>
          <cell r="D196" t="str">
            <v>Chân giò heo muối 500g</v>
          </cell>
          <cell r="E196">
            <v>119066</v>
          </cell>
          <cell r="F196">
            <v>119066</v>
          </cell>
        </row>
        <row r="197">
          <cell r="A197" t="str">
            <v>KACN300</v>
          </cell>
          <cell r="B197" t="str">
            <v>KA</v>
          </cell>
          <cell r="C197" t="str">
            <v>CN300</v>
          </cell>
          <cell r="D197" t="str">
            <v>Chả nướng 300g</v>
          </cell>
          <cell r="E197">
            <v>70950</v>
          </cell>
          <cell r="F197">
            <v>70950</v>
          </cell>
        </row>
        <row r="198">
          <cell r="A198" t="str">
            <v>KAGL250</v>
          </cell>
          <cell r="B198" t="str">
            <v>KA</v>
          </cell>
          <cell r="C198" t="str">
            <v>GL250</v>
          </cell>
          <cell r="D198" t="str">
            <v>Giò lụa cây 250g</v>
          </cell>
          <cell r="E198">
            <v>59400</v>
          </cell>
          <cell r="F198">
            <v>49500</v>
          </cell>
        </row>
        <row r="199">
          <cell r="A199" t="str">
            <v>KAGM500</v>
          </cell>
          <cell r="B199" t="str">
            <v>KA</v>
          </cell>
          <cell r="C199" t="str">
            <v>GM500</v>
          </cell>
          <cell r="D199" t="str">
            <v>Gà muối 500g</v>
          </cell>
          <cell r="E199">
            <v>111058</v>
          </cell>
          <cell r="F199">
            <v>111058</v>
          </cell>
        </row>
        <row r="200">
          <cell r="A200" t="str">
            <v>KAGSG250</v>
          </cell>
          <cell r="B200" t="str">
            <v>KA</v>
          </cell>
          <cell r="C200" t="str">
            <v>GSG250</v>
          </cell>
          <cell r="D200" t="str">
            <v>Giò sụn gà 250g</v>
          </cell>
          <cell r="E200">
            <v>61050</v>
          </cell>
          <cell r="F200">
            <v>50400</v>
          </cell>
        </row>
        <row r="201">
          <cell r="A201" t="str">
            <v>KAGTLX250G</v>
          </cell>
          <cell r="B201" t="str">
            <v>KA</v>
          </cell>
          <cell r="C201" t="str">
            <v>GTLX250G</v>
          </cell>
          <cell r="D201" t="str">
            <v>Giò Tai Lưỡi Xào 250g</v>
          </cell>
          <cell r="E201">
            <v>50183</v>
          </cell>
          <cell r="F201">
            <v>50183</v>
          </cell>
        </row>
        <row r="202">
          <cell r="A202" t="str">
            <v>KAGXD500</v>
          </cell>
          <cell r="B202" t="str">
            <v>KA</v>
          </cell>
          <cell r="C202" t="str">
            <v>GXD500</v>
          </cell>
          <cell r="D202" t="str">
            <v>Gà xì dầu 500g</v>
          </cell>
          <cell r="E202">
            <v>111606</v>
          </cell>
          <cell r="F202">
            <v>111606</v>
          </cell>
        </row>
        <row r="203">
          <cell r="A203" t="str">
            <v>KAMNH250</v>
          </cell>
          <cell r="B203" t="str">
            <v>KA</v>
          </cell>
          <cell r="C203" t="str">
            <v>MNH250</v>
          </cell>
          <cell r="D203" t="str">
            <v>Mọc Nấm Hương 250g</v>
          </cell>
          <cell r="E203">
            <v>46000</v>
          </cell>
          <cell r="F203">
            <v>46000</v>
          </cell>
        </row>
        <row r="204">
          <cell r="A204" t="str">
            <v>KATH200</v>
          </cell>
          <cell r="B204" t="str">
            <v>KA</v>
          </cell>
          <cell r="C204" t="str">
            <v>TH200</v>
          </cell>
          <cell r="D204" t="str">
            <v>Tai heo muối 200g</v>
          </cell>
          <cell r="E204">
            <v>55595</v>
          </cell>
          <cell r="F204">
            <v>55595</v>
          </cell>
        </row>
        <row r="205">
          <cell r="A205" t="str">
            <v/>
          </cell>
        </row>
        <row r="206">
          <cell r="A206" t="str">
            <v>KFCGM100</v>
          </cell>
          <cell r="B206" t="str">
            <v>KF</v>
          </cell>
          <cell r="C206" t="str">
            <v>CGM100</v>
          </cell>
          <cell r="D206" t="str">
            <v>Chân giò heo muối 100g</v>
          </cell>
          <cell r="E206">
            <v>24549</v>
          </cell>
          <cell r="F206">
            <v>22217</v>
          </cell>
        </row>
        <row r="207">
          <cell r="A207" t="str">
            <v>KFCGM300</v>
          </cell>
          <cell r="B207" t="str">
            <v>KF</v>
          </cell>
          <cell r="C207" t="str">
            <v>CGM300</v>
          </cell>
          <cell r="D207" t="str">
            <v>Chân giò heo muối 300g</v>
          </cell>
          <cell r="E207">
            <v>73431</v>
          </cell>
          <cell r="F207">
            <v>66455</v>
          </cell>
        </row>
        <row r="208">
          <cell r="A208" t="str">
            <v>KFCGM500</v>
          </cell>
          <cell r="B208" t="str">
            <v>KF</v>
          </cell>
          <cell r="C208" t="str">
            <v>CGM500</v>
          </cell>
          <cell r="D208" t="str">
            <v>Chân giò heo muối 500g</v>
          </cell>
          <cell r="E208">
            <v>119066</v>
          </cell>
          <cell r="F208">
            <v>107755</v>
          </cell>
        </row>
        <row r="209">
          <cell r="A209" t="str">
            <v>KFGM500</v>
          </cell>
          <cell r="B209" t="str">
            <v>KF</v>
          </cell>
          <cell r="C209" t="str">
            <v>GM500</v>
          </cell>
          <cell r="D209" t="str">
            <v>Gà muối 500g</v>
          </cell>
          <cell r="E209">
            <v>111058</v>
          </cell>
          <cell r="F209">
            <v>102729</v>
          </cell>
        </row>
        <row r="210">
          <cell r="A210" t="str">
            <v>KFGTLX250G</v>
          </cell>
          <cell r="B210" t="str">
            <v>KF</v>
          </cell>
          <cell r="C210" t="str">
            <v>GTLX250G</v>
          </cell>
          <cell r="D210" t="str">
            <v>Giò Tai Lưỡi Xào 250g</v>
          </cell>
          <cell r="E210">
            <v>50183</v>
          </cell>
          <cell r="F210">
            <v>45416</v>
          </cell>
        </row>
        <row r="211">
          <cell r="A211" t="str">
            <v>KFGXD500</v>
          </cell>
          <cell r="B211" t="str">
            <v>KF</v>
          </cell>
          <cell r="C211" t="str">
            <v>GXD500</v>
          </cell>
          <cell r="D211" t="str">
            <v>Gà xì dầu 500g</v>
          </cell>
          <cell r="E211">
            <v>111606</v>
          </cell>
          <cell r="F211">
            <v>101003</v>
          </cell>
        </row>
        <row r="212">
          <cell r="A212" t="str">
            <v/>
          </cell>
        </row>
        <row r="213">
          <cell r="A213" t="str">
            <v>KJHBINHDUONG-163TH400</v>
          </cell>
          <cell r="B213" t="str">
            <v>KJHBINHDUONG-163</v>
          </cell>
          <cell r="C213" t="str">
            <v>TH400</v>
          </cell>
          <cell r="D213" t="str">
            <v>Tai heo muối 400g</v>
          </cell>
          <cell r="E213">
            <v>107205</v>
          </cell>
          <cell r="F213">
            <v>107205</v>
          </cell>
        </row>
        <row r="214">
          <cell r="A214" t="str">
            <v/>
          </cell>
        </row>
        <row r="215">
          <cell r="A215" t="str">
            <v>KKCGM300</v>
          </cell>
          <cell r="B215" t="str">
            <v>KK</v>
          </cell>
          <cell r="C215" t="str">
            <v>CGM300</v>
          </cell>
          <cell r="D215" t="str">
            <v>Chân giò heo muối 300g</v>
          </cell>
          <cell r="E215">
            <v>73431</v>
          </cell>
          <cell r="F215">
            <v>73431</v>
          </cell>
        </row>
        <row r="216">
          <cell r="A216" t="str">
            <v>KKGM500</v>
          </cell>
          <cell r="B216" t="str">
            <v>KK</v>
          </cell>
          <cell r="C216" t="str">
            <v>GM500</v>
          </cell>
          <cell r="D216" t="str">
            <v>Gà muối 500g</v>
          </cell>
          <cell r="E216">
            <v>111058</v>
          </cell>
          <cell r="F216">
            <v>111058</v>
          </cell>
        </row>
        <row r="217">
          <cell r="A217" t="str">
            <v/>
          </cell>
        </row>
        <row r="218">
          <cell r="A218" t="str">
            <v>KMARKETCGM300</v>
          </cell>
          <cell r="B218" t="str">
            <v>KMARKET</v>
          </cell>
          <cell r="C218" t="str">
            <v>CGM300</v>
          </cell>
          <cell r="D218" t="str">
            <v>Chân giò heo muối 300g</v>
          </cell>
          <cell r="E218">
            <v>73431</v>
          </cell>
          <cell r="F218">
            <v>69759</v>
          </cell>
        </row>
        <row r="219">
          <cell r="A219" t="str">
            <v>KMARKETCN300</v>
          </cell>
          <cell r="B219" t="str">
            <v>KMARKET</v>
          </cell>
          <cell r="C219" t="str">
            <v>CN300</v>
          </cell>
          <cell r="D219" t="str">
            <v>Chả nướng 300g</v>
          </cell>
          <cell r="E219">
            <v>70950</v>
          </cell>
          <cell r="F219">
            <v>67403</v>
          </cell>
        </row>
        <row r="220">
          <cell r="A220" t="str">
            <v>KMARKETGL250</v>
          </cell>
          <cell r="B220" t="str">
            <v>KMARKET</v>
          </cell>
          <cell r="C220" t="str">
            <v>GL250</v>
          </cell>
          <cell r="D220" t="str">
            <v>Giò lụa cây 250g</v>
          </cell>
          <cell r="E220">
            <v>56430</v>
          </cell>
          <cell r="F220">
            <v>49500</v>
          </cell>
        </row>
        <row r="221">
          <cell r="A221" t="str">
            <v>KMARKETGL500KT</v>
          </cell>
          <cell r="B221" t="str">
            <v>KMARKET</v>
          </cell>
          <cell r="C221" t="str">
            <v>GL500KT</v>
          </cell>
          <cell r="D221" t="str">
            <v>Giò lụa 500g</v>
          </cell>
          <cell r="E221">
            <v>89312</v>
          </cell>
          <cell r="F221">
            <v>89312</v>
          </cell>
        </row>
        <row r="222">
          <cell r="A222" t="str">
            <v>KMARKETGM500</v>
          </cell>
          <cell r="B222" t="str">
            <v>KMARKET</v>
          </cell>
          <cell r="C222" t="str">
            <v>GM500</v>
          </cell>
          <cell r="D222" t="str">
            <v>Gà muối 500g</v>
          </cell>
          <cell r="E222">
            <v>111058</v>
          </cell>
          <cell r="F222">
            <v>105505</v>
          </cell>
        </row>
        <row r="223">
          <cell r="A223" t="str">
            <v>KMARKETGSG250</v>
          </cell>
          <cell r="B223" t="str">
            <v>KMARKET</v>
          </cell>
          <cell r="C223" t="str">
            <v>GSG250</v>
          </cell>
          <cell r="D223" t="str">
            <v>Giò sụn gà 250g</v>
          </cell>
          <cell r="E223">
            <v>57998</v>
          </cell>
          <cell r="F223">
            <v>50400</v>
          </cell>
        </row>
        <row r="224">
          <cell r="A224" t="str">
            <v>KMARKETTH200</v>
          </cell>
          <cell r="B224" t="str">
            <v>KMARKET</v>
          </cell>
          <cell r="C224" t="str">
            <v>TH200</v>
          </cell>
          <cell r="D224" t="str">
            <v>Tai heo muối 200g</v>
          </cell>
          <cell r="E224">
            <v>55595</v>
          </cell>
          <cell r="F224">
            <v>52816</v>
          </cell>
        </row>
        <row r="225">
          <cell r="A225" t="str">
            <v/>
          </cell>
        </row>
        <row r="226">
          <cell r="A226" t="str">
            <v>LOCALMARTCGM300</v>
          </cell>
          <cell r="B226" t="str">
            <v>LOCALMART</v>
          </cell>
          <cell r="C226" t="str">
            <v>CGM300</v>
          </cell>
          <cell r="D226" t="str">
            <v>Chân giò heo muối 300g</v>
          </cell>
          <cell r="E226">
            <v>73431</v>
          </cell>
          <cell r="F226">
            <v>73431</v>
          </cell>
        </row>
        <row r="227">
          <cell r="A227" t="str">
            <v>LOCALMARTCN300</v>
          </cell>
          <cell r="B227" t="str">
            <v>LOCALMART</v>
          </cell>
          <cell r="C227" t="str">
            <v>CN300</v>
          </cell>
          <cell r="D227" t="str">
            <v>Chả nướng 300g</v>
          </cell>
          <cell r="E227">
            <v>70950</v>
          </cell>
          <cell r="F227">
            <v>70950</v>
          </cell>
        </row>
        <row r="228">
          <cell r="A228" t="str">
            <v>LOCALMARTGM500</v>
          </cell>
          <cell r="B228" t="str">
            <v>LOCALMART</v>
          </cell>
          <cell r="C228" t="str">
            <v>GM500</v>
          </cell>
          <cell r="D228" t="str">
            <v>Gà muối 500g</v>
          </cell>
          <cell r="E228">
            <v>111058</v>
          </cell>
          <cell r="F228">
            <v>111058</v>
          </cell>
        </row>
        <row r="229">
          <cell r="A229" t="str">
            <v>LOCALMARTGTLX250G</v>
          </cell>
          <cell r="B229" t="str">
            <v>LOCALMART</v>
          </cell>
          <cell r="C229" t="str">
            <v>GTLX250G</v>
          </cell>
          <cell r="D229" t="str">
            <v>Giò Tai Lưỡi Xào 250g</v>
          </cell>
          <cell r="E229">
            <v>50183</v>
          </cell>
          <cell r="F229">
            <v>50182</v>
          </cell>
        </row>
        <row r="230">
          <cell r="A230" t="str">
            <v>LOCALMARTGXD500</v>
          </cell>
          <cell r="B230" t="str">
            <v>LOCALMART</v>
          </cell>
          <cell r="C230" t="str">
            <v>GXD500</v>
          </cell>
          <cell r="D230" t="str">
            <v>Gà xì dầu 500g</v>
          </cell>
          <cell r="E230">
            <v>111606</v>
          </cell>
          <cell r="F230">
            <v>111606</v>
          </cell>
        </row>
        <row r="231">
          <cell r="A231" t="str">
            <v/>
          </cell>
        </row>
        <row r="232">
          <cell r="A232" t="str">
            <v>LOTTECGM500</v>
          </cell>
          <cell r="B232" t="str">
            <v>LOTTE</v>
          </cell>
          <cell r="C232" t="str">
            <v>CGM500</v>
          </cell>
          <cell r="D232" t="str">
            <v>Chân giò heo muối 500g</v>
          </cell>
          <cell r="E232">
            <v>119066</v>
          </cell>
          <cell r="F232">
            <v>119066</v>
          </cell>
        </row>
        <row r="233">
          <cell r="A233" t="str">
            <v>LOTTEGM500</v>
          </cell>
          <cell r="B233" t="str">
            <v>LOTTE</v>
          </cell>
          <cell r="C233" t="str">
            <v>GM500</v>
          </cell>
          <cell r="D233" t="str">
            <v>Gà muối 500g</v>
          </cell>
          <cell r="E233">
            <v>111058</v>
          </cell>
          <cell r="F233">
            <v>111058</v>
          </cell>
        </row>
        <row r="234">
          <cell r="A234" t="str">
            <v>LOTTETH400</v>
          </cell>
          <cell r="B234" t="str">
            <v>LOTTE</v>
          </cell>
          <cell r="C234" t="str">
            <v>TH400</v>
          </cell>
          <cell r="D234" t="str">
            <v>Tai heo muối 400g</v>
          </cell>
          <cell r="E234">
            <v>107205</v>
          </cell>
          <cell r="F234">
            <v>107205</v>
          </cell>
        </row>
        <row r="235">
          <cell r="A235" t="str">
            <v/>
          </cell>
        </row>
        <row r="236">
          <cell r="A236" t="str">
            <v>MDBDCGM300</v>
          </cell>
          <cell r="B236" t="str">
            <v>MDBD</v>
          </cell>
          <cell r="C236" t="str">
            <v>CGM300</v>
          </cell>
          <cell r="D236" t="str">
            <v>Chân giò heo muối 300g</v>
          </cell>
          <cell r="E236">
            <v>73431</v>
          </cell>
          <cell r="F236">
            <v>73431</v>
          </cell>
        </row>
        <row r="237">
          <cell r="A237" t="str">
            <v>MDBDTH200</v>
          </cell>
          <cell r="B237" t="str">
            <v>MDBD</v>
          </cell>
          <cell r="C237" t="str">
            <v>TH200</v>
          </cell>
          <cell r="D237" t="str">
            <v>Tai heo muối 200g</v>
          </cell>
          <cell r="E237">
            <v>55595</v>
          </cell>
          <cell r="F237">
            <v>55595</v>
          </cell>
        </row>
        <row r="238">
          <cell r="A238" t="str">
            <v/>
          </cell>
        </row>
        <row r="239">
          <cell r="A239" t="str">
            <v>MEGACGM300</v>
          </cell>
          <cell r="B239" t="str">
            <v>MEGA</v>
          </cell>
          <cell r="C239" t="str">
            <v>CGM300</v>
          </cell>
          <cell r="D239" t="str">
            <v>Chân giò heo muối 300g</v>
          </cell>
          <cell r="E239">
            <v>73431</v>
          </cell>
          <cell r="F239">
            <v>73431</v>
          </cell>
        </row>
        <row r="240">
          <cell r="A240" t="str">
            <v>MEGACGM500</v>
          </cell>
          <cell r="B240" t="str">
            <v>MEGA</v>
          </cell>
          <cell r="C240" t="str">
            <v>CGM500</v>
          </cell>
          <cell r="D240" t="str">
            <v>Chân giò heo muối 500g</v>
          </cell>
          <cell r="E240">
            <v>119066</v>
          </cell>
          <cell r="F240">
            <v>119066</v>
          </cell>
        </row>
        <row r="241">
          <cell r="A241" t="str">
            <v>MEGAGM500</v>
          </cell>
          <cell r="B241" t="str">
            <v>MEGA</v>
          </cell>
          <cell r="C241" t="str">
            <v>GM500</v>
          </cell>
          <cell r="D241" t="str">
            <v>Gà muối 500g</v>
          </cell>
          <cell r="E241">
            <v>111058</v>
          </cell>
          <cell r="F241">
            <v>111058</v>
          </cell>
        </row>
        <row r="242">
          <cell r="A242" t="str">
            <v>MEGAGTLX250G</v>
          </cell>
          <cell r="B242" t="str">
            <v>MEGA</v>
          </cell>
          <cell r="C242" t="str">
            <v>GTLX250G</v>
          </cell>
          <cell r="D242" t="str">
            <v>Giò Tai Lưỡi Xào 250g</v>
          </cell>
          <cell r="E242">
            <v>50183</v>
          </cell>
          <cell r="F242">
            <v>50183</v>
          </cell>
        </row>
        <row r="243">
          <cell r="A243" t="str">
            <v>MEGAGXD500</v>
          </cell>
          <cell r="B243" t="str">
            <v>MEGA</v>
          </cell>
          <cell r="C243" t="str">
            <v>GXD500</v>
          </cell>
          <cell r="D243" t="str">
            <v>Gà xì dầu 500g</v>
          </cell>
          <cell r="E243">
            <v>111606</v>
          </cell>
          <cell r="F243">
            <v>111606</v>
          </cell>
        </row>
        <row r="244">
          <cell r="A244" t="str">
            <v>MEGAMNH250</v>
          </cell>
          <cell r="B244" t="str">
            <v>MEGA</v>
          </cell>
          <cell r="C244" t="str">
            <v>MNH250</v>
          </cell>
          <cell r="D244" t="str">
            <v>Mọc Nấm Hương 250g</v>
          </cell>
          <cell r="E244">
            <v>46000</v>
          </cell>
          <cell r="F244">
            <v>46000</v>
          </cell>
        </row>
        <row r="245">
          <cell r="A245" t="str">
            <v>MEGAMNH500</v>
          </cell>
          <cell r="B245" t="str">
            <v>MEGA</v>
          </cell>
          <cell r="C245" t="str">
            <v>MNH500</v>
          </cell>
          <cell r="D245" t="str">
            <v>Mọc Nấm Hương 500g</v>
          </cell>
          <cell r="E245">
            <v>92000</v>
          </cell>
          <cell r="F245">
            <v>78200</v>
          </cell>
        </row>
        <row r="246">
          <cell r="A246" t="str">
            <v>MEGATH200</v>
          </cell>
          <cell r="B246" t="str">
            <v>MEGA</v>
          </cell>
          <cell r="C246" t="str">
            <v>TH200</v>
          </cell>
          <cell r="D246" t="str">
            <v>Tai heo muối 200g</v>
          </cell>
          <cell r="E246">
            <v>55595</v>
          </cell>
          <cell r="F246">
            <v>55595</v>
          </cell>
        </row>
        <row r="247">
          <cell r="A247" t="str">
            <v>MEGATH400</v>
          </cell>
          <cell r="B247" t="str">
            <v>MEGA</v>
          </cell>
          <cell r="C247" t="str">
            <v>TH400</v>
          </cell>
          <cell r="D247" t="str">
            <v>Tai heo muối 400g</v>
          </cell>
          <cell r="E247">
            <v>107205</v>
          </cell>
          <cell r="F247">
            <v>107205</v>
          </cell>
        </row>
        <row r="248">
          <cell r="A248" t="str">
            <v>MEGATHST500</v>
          </cell>
          <cell r="B248" t="str">
            <v>MEGA</v>
          </cell>
          <cell r="C248" t="str">
            <v>THST500</v>
          </cell>
          <cell r="D248" t="str">
            <v>Tai heo sốt thái 500g</v>
          </cell>
          <cell r="E248">
            <v>72500</v>
          </cell>
          <cell r="F248">
            <v>72500</v>
          </cell>
        </row>
        <row r="249">
          <cell r="A249" t="str">
            <v>MEGACGST500</v>
          </cell>
          <cell r="B249" t="str">
            <v>MEGA</v>
          </cell>
          <cell r="C249" t="str">
            <v>CGST500</v>
          </cell>
          <cell r="D249" t="str">
            <v>Chân gà sả tắc 500g</v>
          </cell>
          <cell r="E249">
            <v>70000</v>
          </cell>
          <cell r="F249">
            <v>70000</v>
          </cell>
        </row>
        <row r="250">
          <cell r="A250" t="str">
            <v>MEGACGST500</v>
          </cell>
          <cell r="B250" t="str">
            <v>MEGA</v>
          </cell>
          <cell r="C250" t="str">
            <v>CGST500</v>
          </cell>
          <cell r="D250" t="str">
            <v>Chân gà sả tắc 500g</v>
          </cell>
          <cell r="E250">
            <v>70000</v>
          </cell>
          <cell r="F250">
            <v>70000</v>
          </cell>
        </row>
        <row r="251">
          <cell r="A251" t="str">
            <v/>
          </cell>
        </row>
        <row r="252">
          <cell r="A252" t="str">
            <v>MENASCC300</v>
          </cell>
          <cell r="B252" t="str">
            <v>MENAS</v>
          </cell>
          <cell r="C252" t="str">
            <v>CC300</v>
          </cell>
          <cell r="D252" t="str">
            <v>Chả cốm 300g</v>
          </cell>
          <cell r="E252">
            <v>74250</v>
          </cell>
          <cell r="F252">
            <v>74250</v>
          </cell>
        </row>
        <row r="253">
          <cell r="A253" t="str">
            <v>MENASCGM300</v>
          </cell>
          <cell r="B253" t="str">
            <v>MENAS</v>
          </cell>
          <cell r="C253" t="str">
            <v>CGM300</v>
          </cell>
          <cell r="D253" t="str">
            <v>Chân giò heo muối 300g</v>
          </cell>
          <cell r="E253">
            <v>73431</v>
          </cell>
          <cell r="F253">
            <v>73431</v>
          </cell>
        </row>
        <row r="254">
          <cell r="A254" t="str">
            <v>MENASCGM500</v>
          </cell>
          <cell r="B254" t="str">
            <v>MENAS</v>
          </cell>
          <cell r="C254" t="str">
            <v>CGM500</v>
          </cell>
          <cell r="D254" t="str">
            <v>Chân giò heo muối 500g</v>
          </cell>
          <cell r="E254">
            <v>119066</v>
          </cell>
          <cell r="F254">
            <v>119066</v>
          </cell>
        </row>
        <row r="255">
          <cell r="A255" t="str">
            <v>MENASCN300</v>
          </cell>
          <cell r="B255" t="str">
            <v>MENAS</v>
          </cell>
          <cell r="C255" t="str">
            <v>CN300</v>
          </cell>
          <cell r="D255" t="str">
            <v>Chả nướng 300g</v>
          </cell>
          <cell r="E255">
            <v>70950</v>
          </cell>
          <cell r="F255">
            <v>70950</v>
          </cell>
        </row>
        <row r="256">
          <cell r="A256" t="str">
            <v>MENASGL250</v>
          </cell>
          <cell r="B256" t="str">
            <v>MENAS</v>
          </cell>
          <cell r="C256" t="str">
            <v>GL250</v>
          </cell>
          <cell r="D256" t="str">
            <v>Giò lụa cây 250g</v>
          </cell>
          <cell r="E256">
            <v>49500</v>
          </cell>
          <cell r="F256">
            <v>49500</v>
          </cell>
        </row>
        <row r="257">
          <cell r="A257" t="str">
            <v>MENASGSG250</v>
          </cell>
          <cell r="B257" t="str">
            <v>MENAS</v>
          </cell>
          <cell r="C257" t="str">
            <v>GSG250</v>
          </cell>
          <cell r="D257" t="str">
            <v>Giò sụn gà 250g</v>
          </cell>
          <cell r="E257">
            <v>50400</v>
          </cell>
          <cell r="F257">
            <v>50400</v>
          </cell>
        </row>
        <row r="258">
          <cell r="A258" t="str">
            <v>MENASGTLX250G</v>
          </cell>
          <cell r="B258" t="str">
            <v>MENAS</v>
          </cell>
          <cell r="C258" t="str">
            <v>GTLX250G</v>
          </cell>
          <cell r="D258" t="str">
            <v>Giò Tai Lưỡi Xào 250g</v>
          </cell>
          <cell r="E258">
            <v>50183</v>
          </cell>
          <cell r="F258">
            <v>50183</v>
          </cell>
        </row>
        <row r="259">
          <cell r="A259" t="str">
            <v>MENASTH200</v>
          </cell>
          <cell r="B259" t="str">
            <v>MENAS</v>
          </cell>
          <cell r="C259" t="str">
            <v>TH200</v>
          </cell>
          <cell r="D259" t="str">
            <v>Tai heo muối 200g</v>
          </cell>
          <cell r="E259">
            <v>55595</v>
          </cell>
          <cell r="F259">
            <v>55595</v>
          </cell>
        </row>
        <row r="260">
          <cell r="A260" t="str">
            <v>MENASTH400</v>
          </cell>
          <cell r="B260" t="str">
            <v>MENAS</v>
          </cell>
          <cell r="C260" t="str">
            <v>TH400</v>
          </cell>
          <cell r="D260" t="str">
            <v>Tai heo muối 400g</v>
          </cell>
          <cell r="E260">
            <v>107205</v>
          </cell>
          <cell r="F260">
            <v>107205</v>
          </cell>
        </row>
        <row r="261">
          <cell r="A261" t="str">
            <v/>
          </cell>
        </row>
        <row r="262">
          <cell r="A262" t="str">
            <v>MINHCAUCGM300</v>
          </cell>
          <cell r="B262" t="str">
            <v>MINHCAU</v>
          </cell>
          <cell r="C262" t="str">
            <v>CGM300</v>
          </cell>
          <cell r="D262" t="str">
            <v>Chân giò heo muối 300g</v>
          </cell>
          <cell r="E262">
            <v>73431</v>
          </cell>
          <cell r="F262">
            <v>66088</v>
          </cell>
        </row>
        <row r="263">
          <cell r="A263" t="str">
            <v>MINHCAUCGM500</v>
          </cell>
          <cell r="B263" t="str">
            <v>MINHCAU</v>
          </cell>
          <cell r="C263" t="str">
            <v>CGM500</v>
          </cell>
          <cell r="D263" t="str">
            <v>Chân giò heo muối 500g</v>
          </cell>
          <cell r="E263">
            <v>119066</v>
          </cell>
          <cell r="F263">
            <v>107159</v>
          </cell>
        </row>
        <row r="264">
          <cell r="A264" t="str">
            <v>MINHCAUGM500</v>
          </cell>
          <cell r="B264" t="str">
            <v>MINHCAU</v>
          </cell>
          <cell r="C264" t="str">
            <v>GM500</v>
          </cell>
          <cell r="D264" t="str">
            <v>Gà muối 500g</v>
          </cell>
          <cell r="E264">
            <v>111058</v>
          </cell>
          <cell r="F264">
            <v>99952</v>
          </cell>
        </row>
        <row r="265">
          <cell r="A265" t="str">
            <v>MINHCAUTH200</v>
          </cell>
          <cell r="B265" t="str">
            <v>MINHCAU</v>
          </cell>
          <cell r="C265" t="str">
            <v>TH200</v>
          </cell>
          <cell r="D265" t="str">
            <v>Tai heo muối 200g</v>
          </cell>
          <cell r="E265">
            <v>55595</v>
          </cell>
          <cell r="F265">
            <v>50036</v>
          </cell>
        </row>
        <row r="266">
          <cell r="A266" t="str">
            <v/>
          </cell>
        </row>
        <row r="267">
          <cell r="A267" t="str">
            <v>MINHPHUOCCGM500</v>
          </cell>
          <cell r="B267" t="str">
            <v>MINHPHUOC</v>
          </cell>
          <cell r="C267" t="str">
            <v>CGM500</v>
          </cell>
          <cell r="D267" t="str">
            <v>Chân giò heo muối 500g</v>
          </cell>
          <cell r="E267">
            <v>119066</v>
          </cell>
          <cell r="F267">
            <v>119066</v>
          </cell>
        </row>
        <row r="268">
          <cell r="A268" t="str">
            <v/>
          </cell>
        </row>
        <row r="269">
          <cell r="A269" t="str">
            <v>NNKCC300</v>
          </cell>
          <cell r="B269" t="str">
            <v>NNK</v>
          </cell>
          <cell r="C269" t="str">
            <v>CC300</v>
          </cell>
          <cell r="D269" t="str">
            <v>Chả cốm 300g</v>
          </cell>
          <cell r="E269">
            <v>74250</v>
          </cell>
          <cell r="F269">
            <v>74250</v>
          </cell>
        </row>
        <row r="270">
          <cell r="A270" t="str">
            <v>NNKCGM300</v>
          </cell>
          <cell r="B270" t="str">
            <v>NNK</v>
          </cell>
          <cell r="C270" t="str">
            <v>CGM300</v>
          </cell>
          <cell r="D270" t="str">
            <v>Chân giò heo muối 300g</v>
          </cell>
          <cell r="E270">
            <v>73431</v>
          </cell>
          <cell r="F270">
            <v>73431</v>
          </cell>
        </row>
        <row r="271">
          <cell r="A271" t="str">
            <v>NNKCGST250</v>
          </cell>
          <cell r="B271" t="str">
            <v>NNK</v>
          </cell>
          <cell r="C271" t="str">
            <v>CGST250</v>
          </cell>
          <cell r="D271" t="str">
            <v>Chân gà sả tắc 250g</v>
          </cell>
          <cell r="E271">
            <v>37500</v>
          </cell>
          <cell r="F271">
            <v>37500</v>
          </cell>
        </row>
        <row r="272">
          <cell r="A272" t="str">
            <v>NNKCN300</v>
          </cell>
          <cell r="B272" t="str">
            <v>NNK</v>
          </cell>
          <cell r="C272" t="str">
            <v>CN300</v>
          </cell>
          <cell r="D272" t="str">
            <v>Chả nướng 300g</v>
          </cell>
          <cell r="E272">
            <v>70950</v>
          </cell>
          <cell r="F272">
            <v>70950</v>
          </cell>
        </row>
        <row r="273">
          <cell r="A273" t="str">
            <v>NNKGM500</v>
          </cell>
          <cell r="B273" t="str">
            <v>NNK</v>
          </cell>
          <cell r="C273" t="str">
            <v>GM500</v>
          </cell>
          <cell r="D273" t="str">
            <v>Gà muối 500g</v>
          </cell>
          <cell r="E273">
            <v>111058</v>
          </cell>
          <cell r="F273">
            <v>111058</v>
          </cell>
        </row>
        <row r="274">
          <cell r="A274" t="str">
            <v>NNKGTLX250G</v>
          </cell>
          <cell r="B274" t="str">
            <v>NNK</v>
          </cell>
          <cell r="C274" t="str">
            <v>GTLX250G</v>
          </cell>
          <cell r="D274" t="str">
            <v>Giò Tai Lưỡi Xào 250g</v>
          </cell>
          <cell r="E274">
            <v>50183</v>
          </cell>
          <cell r="F274">
            <v>50183</v>
          </cell>
        </row>
        <row r="275">
          <cell r="A275" t="str">
            <v>NNKGXD500</v>
          </cell>
          <cell r="B275" t="str">
            <v>NNK</v>
          </cell>
          <cell r="C275" t="str">
            <v>GXD500</v>
          </cell>
          <cell r="D275" t="str">
            <v>Gà xì dầu 500g</v>
          </cell>
          <cell r="E275">
            <v>111606</v>
          </cell>
          <cell r="F275">
            <v>111606</v>
          </cell>
        </row>
        <row r="276">
          <cell r="A276" t="str">
            <v>NNKTH200</v>
          </cell>
          <cell r="B276" t="str">
            <v>NNK</v>
          </cell>
          <cell r="C276" t="str">
            <v>TH200</v>
          </cell>
          <cell r="D276" t="str">
            <v>Tai heo muối 200g</v>
          </cell>
          <cell r="E276">
            <v>55595</v>
          </cell>
          <cell r="F276">
            <v>55595</v>
          </cell>
        </row>
        <row r="277">
          <cell r="A277" t="str">
            <v>NNKTHST250</v>
          </cell>
          <cell r="B277" t="str">
            <v>NNK</v>
          </cell>
          <cell r="C277" t="str">
            <v>THST250</v>
          </cell>
          <cell r="D277" t="str">
            <v>Tai heo sốt thái 250g</v>
          </cell>
          <cell r="E277">
            <v>36111</v>
          </cell>
          <cell r="F277">
            <v>36111</v>
          </cell>
        </row>
        <row r="278">
          <cell r="A278" t="str">
            <v/>
          </cell>
        </row>
        <row r="279">
          <cell r="A279" t="str">
            <v>NHATMINHCC300</v>
          </cell>
          <cell r="B279" t="str">
            <v>NHATMINH</v>
          </cell>
          <cell r="C279" t="str">
            <v>CC300</v>
          </cell>
          <cell r="D279" t="str">
            <v>Chả cốm 300g</v>
          </cell>
          <cell r="E279">
            <v>74250</v>
          </cell>
          <cell r="F279">
            <v>74250</v>
          </cell>
        </row>
        <row r="280">
          <cell r="A280" t="str">
            <v>NHATMINHCGM300</v>
          </cell>
          <cell r="B280" t="str">
            <v>NHATMINH</v>
          </cell>
          <cell r="C280" t="str">
            <v>CGM300</v>
          </cell>
          <cell r="D280" t="str">
            <v>Chân giò heo muối 300g</v>
          </cell>
          <cell r="E280">
            <v>73431</v>
          </cell>
          <cell r="F280">
            <v>73431</v>
          </cell>
        </row>
        <row r="281">
          <cell r="A281" t="str">
            <v>NHATMINHCGM500</v>
          </cell>
          <cell r="B281" t="str">
            <v>NHATMINH</v>
          </cell>
          <cell r="C281" t="str">
            <v>CGM500</v>
          </cell>
          <cell r="D281" t="str">
            <v>Chân giò heo muối 500g</v>
          </cell>
          <cell r="E281">
            <v>119066</v>
          </cell>
          <cell r="F281">
            <v>119066</v>
          </cell>
        </row>
        <row r="282">
          <cell r="A282" t="str">
            <v>NHATMINHCGST250</v>
          </cell>
          <cell r="B282" t="str">
            <v>NHATMINH</v>
          </cell>
          <cell r="C282" t="str">
            <v>CGST250</v>
          </cell>
          <cell r="D282" t="str">
            <v>Chân gà sả tắc 250g</v>
          </cell>
          <cell r="E282">
            <v>37500</v>
          </cell>
          <cell r="F282">
            <v>33750</v>
          </cell>
        </row>
        <row r="283">
          <cell r="A283" t="str">
            <v>NHATMINHCN300</v>
          </cell>
          <cell r="B283" t="str">
            <v>NHATMINH</v>
          </cell>
          <cell r="C283" t="str">
            <v>CN300</v>
          </cell>
          <cell r="D283" t="str">
            <v>Chả nướng 300g</v>
          </cell>
          <cell r="E283">
            <v>70950</v>
          </cell>
          <cell r="F283">
            <v>70950</v>
          </cell>
        </row>
        <row r="284">
          <cell r="A284" t="str">
            <v>NHATMINHGL250</v>
          </cell>
          <cell r="B284" t="str">
            <v>NHATMINH</v>
          </cell>
          <cell r="C284" t="str">
            <v>GL250</v>
          </cell>
          <cell r="D284" t="str">
            <v>Giò lụa cây 250g</v>
          </cell>
          <cell r="E284">
            <v>59400</v>
          </cell>
          <cell r="F284">
            <v>49500</v>
          </cell>
        </row>
        <row r="285">
          <cell r="A285" t="str">
            <v>NHATMINHGM500</v>
          </cell>
          <cell r="B285" t="str">
            <v>NHATMINH</v>
          </cell>
          <cell r="C285" t="str">
            <v>GM500</v>
          </cell>
          <cell r="D285" t="str">
            <v>Gà muối 500g</v>
          </cell>
          <cell r="E285">
            <v>111058</v>
          </cell>
          <cell r="F285">
            <v>111058</v>
          </cell>
        </row>
        <row r="286">
          <cell r="A286" t="str">
            <v>NHATMINHGSG250</v>
          </cell>
          <cell r="B286" t="str">
            <v>NHATMINH</v>
          </cell>
          <cell r="C286" t="str">
            <v>GSG250</v>
          </cell>
          <cell r="D286" t="str">
            <v>Giò sụn gà 250g</v>
          </cell>
          <cell r="E286">
            <v>61050</v>
          </cell>
          <cell r="F286">
            <v>50400</v>
          </cell>
        </row>
        <row r="287">
          <cell r="A287" t="str">
            <v>NHATMINHGTLX250G</v>
          </cell>
          <cell r="B287" t="str">
            <v>NHATMINH</v>
          </cell>
          <cell r="C287" t="str">
            <v>GTLX250G</v>
          </cell>
          <cell r="D287" t="str">
            <v>Giò Tai Lưỡi Xào 250g</v>
          </cell>
          <cell r="E287">
            <v>50183</v>
          </cell>
          <cell r="F287">
            <v>50183</v>
          </cell>
        </row>
        <row r="288">
          <cell r="A288" t="str">
            <v>NHATMINHMNH250</v>
          </cell>
          <cell r="B288" t="str">
            <v>NHATMINH</v>
          </cell>
          <cell r="C288" t="str">
            <v>MNH250</v>
          </cell>
          <cell r="D288" t="str">
            <v>Mọc Nấm Hương 250g</v>
          </cell>
          <cell r="E288">
            <v>46000</v>
          </cell>
          <cell r="F288">
            <v>46000</v>
          </cell>
        </row>
        <row r="289">
          <cell r="A289" t="str">
            <v>NHATMINHTH200</v>
          </cell>
          <cell r="B289" t="str">
            <v>NHATMINH</v>
          </cell>
          <cell r="C289" t="str">
            <v>TH200</v>
          </cell>
          <cell r="D289" t="str">
            <v>Tai heo muối 200g</v>
          </cell>
          <cell r="E289">
            <v>55595</v>
          </cell>
          <cell r="F289">
            <v>55595</v>
          </cell>
        </row>
        <row r="290">
          <cell r="A290" t="str">
            <v>NHATMINHTHST250</v>
          </cell>
          <cell r="B290" t="str">
            <v>NHATMINH</v>
          </cell>
          <cell r="C290" t="str">
            <v>THST250</v>
          </cell>
          <cell r="D290" t="str">
            <v>Tai heo sốt thái 250g</v>
          </cell>
          <cell r="E290">
            <v>36111</v>
          </cell>
          <cell r="F290">
            <v>32500</v>
          </cell>
        </row>
        <row r="291">
          <cell r="A291" t="str">
            <v/>
          </cell>
        </row>
        <row r="292">
          <cell r="A292" t="str">
            <v>OKONOCGM100</v>
          </cell>
          <cell r="B292" t="str">
            <v>OKONO</v>
          </cell>
          <cell r="C292" t="str">
            <v>CGM100</v>
          </cell>
          <cell r="D292" t="str">
            <v>Chân giò heo muối 100g</v>
          </cell>
          <cell r="E292">
            <v>24549</v>
          </cell>
          <cell r="F292">
            <v>23322</v>
          </cell>
        </row>
        <row r="293">
          <cell r="A293" t="str">
            <v>OKONOCGM300</v>
          </cell>
          <cell r="B293" t="str">
            <v>OKONO</v>
          </cell>
          <cell r="C293" t="str">
            <v>CGM300</v>
          </cell>
          <cell r="D293" t="str">
            <v>Chân giò heo muối 300g</v>
          </cell>
          <cell r="E293">
            <v>73431</v>
          </cell>
          <cell r="F293">
            <v>69759</v>
          </cell>
        </row>
        <row r="294">
          <cell r="A294" t="str">
            <v>OKONOGM500</v>
          </cell>
          <cell r="B294" t="str">
            <v>OKONO</v>
          </cell>
          <cell r="C294" t="str">
            <v>GM500</v>
          </cell>
          <cell r="D294" t="str">
            <v>Gà muối 500g</v>
          </cell>
          <cell r="E294">
            <v>111058</v>
          </cell>
          <cell r="F294">
            <v>105505</v>
          </cell>
        </row>
        <row r="295">
          <cell r="A295" t="str">
            <v>OKONOGTLX250G</v>
          </cell>
          <cell r="B295" t="str">
            <v>OKONO</v>
          </cell>
          <cell r="C295" t="str">
            <v>GTLX250G</v>
          </cell>
          <cell r="D295" t="str">
            <v>Giò Tai Lưỡi Xào 250g</v>
          </cell>
          <cell r="E295">
            <v>50183</v>
          </cell>
          <cell r="F295">
            <v>47674</v>
          </cell>
        </row>
        <row r="296">
          <cell r="A296" t="str">
            <v>OKONOTH200</v>
          </cell>
          <cell r="B296" t="str">
            <v>OKONO</v>
          </cell>
          <cell r="C296" t="str">
            <v>TH200</v>
          </cell>
          <cell r="D296" t="str">
            <v>Tai heo muối 200g</v>
          </cell>
          <cell r="E296">
            <v>55595</v>
          </cell>
          <cell r="F296">
            <v>52816</v>
          </cell>
        </row>
        <row r="297">
          <cell r="A297" t="str">
            <v/>
          </cell>
        </row>
        <row r="298">
          <cell r="A298" t="str">
            <v>PTMARTCC300</v>
          </cell>
          <cell r="B298" t="str">
            <v>PTMART</v>
          </cell>
          <cell r="C298" t="str">
            <v>CC300</v>
          </cell>
          <cell r="D298" t="str">
            <v>Chả cốm 300g</v>
          </cell>
          <cell r="E298">
            <v>74250</v>
          </cell>
          <cell r="F298">
            <v>74250</v>
          </cell>
        </row>
        <row r="299">
          <cell r="A299" t="str">
            <v>PTMARTCGM300</v>
          </cell>
          <cell r="B299" t="str">
            <v>PTMART</v>
          </cell>
          <cell r="C299" t="str">
            <v>CGM300</v>
          </cell>
          <cell r="D299" t="str">
            <v>Chân giò heo muối 300g</v>
          </cell>
          <cell r="E299">
            <v>73431</v>
          </cell>
          <cell r="F299">
            <v>73431</v>
          </cell>
        </row>
        <row r="300">
          <cell r="A300" t="str">
            <v>PTMARTCGM500</v>
          </cell>
          <cell r="B300" t="str">
            <v>PTMART</v>
          </cell>
          <cell r="C300" t="str">
            <v>CGM500</v>
          </cell>
          <cell r="D300" t="str">
            <v>Chân giò heo muối 500g</v>
          </cell>
          <cell r="E300">
            <v>119066</v>
          </cell>
          <cell r="F300">
            <v>119066</v>
          </cell>
        </row>
        <row r="301">
          <cell r="A301" t="str">
            <v>PTMARTCN300</v>
          </cell>
          <cell r="B301" t="str">
            <v>PTMART</v>
          </cell>
          <cell r="C301" t="str">
            <v>CN300</v>
          </cell>
          <cell r="D301" t="str">
            <v>Chả nướng 300g</v>
          </cell>
          <cell r="E301">
            <v>70950</v>
          </cell>
          <cell r="F301">
            <v>70950</v>
          </cell>
        </row>
        <row r="302">
          <cell r="A302" t="str">
            <v>PTMARTGM500</v>
          </cell>
          <cell r="B302" t="str">
            <v>PTMART</v>
          </cell>
          <cell r="C302" t="str">
            <v>GM500</v>
          </cell>
          <cell r="D302" t="str">
            <v>Gà muối 500g</v>
          </cell>
          <cell r="E302">
            <v>111058</v>
          </cell>
          <cell r="F302">
            <v>111058</v>
          </cell>
        </row>
        <row r="303">
          <cell r="A303" t="str">
            <v>PTMARTGTLX250G</v>
          </cell>
          <cell r="B303" t="str">
            <v>PTMART</v>
          </cell>
          <cell r="C303" t="str">
            <v>GTLX250G</v>
          </cell>
          <cell r="D303" t="str">
            <v>Giò Tai Lưỡi Xào 250g</v>
          </cell>
          <cell r="E303">
            <v>50183</v>
          </cell>
          <cell r="F303">
            <v>50183</v>
          </cell>
        </row>
        <row r="304">
          <cell r="A304" t="str">
            <v>PTMARTMNH250</v>
          </cell>
          <cell r="B304" t="str">
            <v>PTMART</v>
          </cell>
          <cell r="C304" t="str">
            <v>MNH250</v>
          </cell>
          <cell r="D304" t="str">
            <v>Mọc Nấm Hương 250g</v>
          </cell>
          <cell r="E304">
            <v>46000</v>
          </cell>
          <cell r="F304">
            <v>46000</v>
          </cell>
        </row>
        <row r="305">
          <cell r="A305" t="str">
            <v>PTMARTTH200</v>
          </cell>
          <cell r="B305" t="str">
            <v>PTMART</v>
          </cell>
          <cell r="C305" t="str">
            <v>TH200</v>
          </cell>
          <cell r="D305" t="str">
            <v>Tai heo muối 200g</v>
          </cell>
          <cell r="E305">
            <v>55595</v>
          </cell>
          <cell r="F305">
            <v>55595</v>
          </cell>
        </row>
        <row r="306">
          <cell r="A306" t="str">
            <v/>
          </cell>
        </row>
        <row r="307">
          <cell r="A307" t="str">
            <v>READY MARTCC300</v>
          </cell>
          <cell r="B307" t="str">
            <v>READY MART</v>
          </cell>
          <cell r="C307" t="str">
            <v>CC300</v>
          </cell>
          <cell r="D307" t="str">
            <v>Chả cốm 300g</v>
          </cell>
          <cell r="E307">
            <v>74250</v>
          </cell>
          <cell r="F307">
            <v>74250</v>
          </cell>
        </row>
        <row r="308">
          <cell r="A308" t="str">
            <v>READY MARTCGM100</v>
          </cell>
          <cell r="B308" t="str">
            <v>READY MART</v>
          </cell>
          <cell r="C308" t="str">
            <v>CGM100</v>
          </cell>
          <cell r="D308" t="str">
            <v>Chân giò heo muối 100g</v>
          </cell>
          <cell r="E308">
            <v>24549</v>
          </cell>
          <cell r="F308">
            <v>24549</v>
          </cell>
        </row>
        <row r="309">
          <cell r="A309" t="str">
            <v>READY MARTCGM300</v>
          </cell>
          <cell r="B309" t="str">
            <v>READY MART</v>
          </cell>
          <cell r="C309" t="str">
            <v>CGM300</v>
          </cell>
          <cell r="D309" t="str">
            <v>Chân giò heo muối 300g</v>
          </cell>
          <cell r="E309">
            <v>73431</v>
          </cell>
          <cell r="F309">
            <v>73431</v>
          </cell>
        </row>
        <row r="310">
          <cell r="A310" t="str">
            <v>READY MARTCGM500</v>
          </cell>
          <cell r="B310" t="str">
            <v>READY MART</v>
          </cell>
          <cell r="C310" t="str">
            <v>CGM500</v>
          </cell>
          <cell r="D310" t="str">
            <v>Chân giò heo muối 500g</v>
          </cell>
          <cell r="E310">
            <v>119066</v>
          </cell>
          <cell r="F310">
            <v>119066</v>
          </cell>
        </row>
        <row r="311">
          <cell r="A311" t="str">
            <v>READY MARTCGST150</v>
          </cell>
          <cell r="B311" t="str">
            <v>READY MART</v>
          </cell>
          <cell r="C311" t="str">
            <v>CGST150</v>
          </cell>
          <cell r="D311" t="str">
            <v>Chân gà sả tắc 150g</v>
          </cell>
          <cell r="E311">
            <v>22500</v>
          </cell>
          <cell r="F311">
            <v>22500</v>
          </cell>
        </row>
        <row r="312">
          <cell r="A312" t="str">
            <v>READY MARTCGST250</v>
          </cell>
          <cell r="B312" t="str">
            <v>READY MART</v>
          </cell>
          <cell r="C312" t="str">
            <v>CGST250</v>
          </cell>
          <cell r="D312" t="str">
            <v>Chân gà sả tắc 250g</v>
          </cell>
          <cell r="E312">
            <v>37500</v>
          </cell>
          <cell r="F312">
            <v>37500</v>
          </cell>
        </row>
        <row r="313">
          <cell r="A313" t="str">
            <v>READY MARTCN300</v>
          </cell>
          <cell r="B313" t="str">
            <v>READY MART</v>
          </cell>
          <cell r="C313" t="str">
            <v>CN300</v>
          </cell>
          <cell r="D313" t="str">
            <v>Chả nướng 300g</v>
          </cell>
          <cell r="E313">
            <v>70950</v>
          </cell>
          <cell r="F313">
            <v>70950</v>
          </cell>
        </row>
        <row r="314">
          <cell r="A314" t="str">
            <v>READY MARTGHK300</v>
          </cell>
          <cell r="B314" t="str">
            <v>READY MART</v>
          </cell>
          <cell r="C314" t="str">
            <v>GHK300</v>
          </cell>
          <cell r="D314" t="str">
            <v>Gà muối hun khói 300g</v>
          </cell>
          <cell r="E314">
            <v>70000</v>
          </cell>
          <cell r="F314">
            <v>70000</v>
          </cell>
        </row>
        <row r="315">
          <cell r="A315" t="str">
            <v>READY MARTGL250</v>
          </cell>
          <cell r="B315" t="str">
            <v>READY MART</v>
          </cell>
          <cell r="C315" t="str">
            <v>GL250</v>
          </cell>
          <cell r="D315" t="str">
            <v>Giò lụa cây 250g</v>
          </cell>
          <cell r="E315">
            <v>59400</v>
          </cell>
          <cell r="F315">
            <v>49500</v>
          </cell>
        </row>
        <row r="316">
          <cell r="A316" t="str">
            <v>READY MARTGM500</v>
          </cell>
          <cell r="B316" t="str">
            <v>READY MART</v>
          </cell>
          <cell r="C316" t="str">
            <v>GM500</v>
          </cell>
          <cell r="D316" t="str">
            <v>Gà muối 500g</v>
          </cell>
          <cell r="E316">
            <v>111058</v>
          </cell>
          <cell r="F316">
            <v>111058</v>
          </cell>
        </row>
        <row r="317">
          <cell r="A317" t="str">
            <v>READY MARTGSG250</v>
          </cell>
          <cell r="B317" t="str">
            <v>READY MART</v>
          </cell>
          <cell r="C317" t="str">
            <v>GSG250</v>
          </cell>
          <cell r="D317" t="str">
            <v>Giò sụn gà 250g</v>
          </cell>
          <cell r="E317">
            <v>61050</v>
          </cell>
          <cell r="F317">
            <v>50400</v>
          </cell>
        </row>
        <row r="318">
          <cell r="A318" t="str">
            <v>READY MARTGTLX250G</v>
          </cell>
          <cell r="B318" t="str">
            <v>READY MART</v>
          </cell>
          <cell r="C318" t="str">
            <v>GTLX250G</v>
          </cell>
          <cell r="D318" t="str">
            <v>Giò Tai Lưỡi Xào 250g</v>
          </cell>
          <cell r="E318">
            <v>50183</v>
          </cell>
          <cell r="F318">
            <v>50183</v>
          </cell>
        </row>
        <row r="319">
          <cell r="A319" t="str">
            <v>READY MARTGXD500</v>
          </cell>
          <cell r="B319" t="str">
            <v>READY MART</v>
          </cell>
          <cell r="C319" t="str">
            <v>GXD500</v>
          </cell>
          <cell r="D319" t="str">
            <v>Gà xì dầu 500g</v>
          </cell>
          <cell r="E319">
            <v>111606</v>
          </cell>
          <cell r="F319">
            <v>111606</v>
          </cell>
        </row>
        <row r="320">
          <cell r="A320" t="str">
            <v>READY MARTMNH250</v>
          </cell>
          <cell r="B320" t="str">
            <v>READY MART</v>
          </cell>
          <cell r="C320" t="str">
            <v>MNH250</v>
          </cell>
          <cell r="D320" t="str">
            <v>Mọc Nấm Hương 250g</v>
          </cell>
          <cell r="E320">
            <v>46000</v>
          </cell>
          <cell r="F320">
            <v>46000</v>
          </cell>
        </row>
        <row r="321">
          <cell r="A321" t="str">
            <v>READY MARTTH200</v>
          </cell>
          <cell r="B321" t="str">
            <v>READY MART</v>
          </cell>
          <cell r="C321" t="str">
            <v>TH200</v>
          </cell>
          <cell r="D321" t="str">
            <v>Tai heo muối 200g</v>
          </cell>
          <cell r="E321">
            <v>55595</v>
          </cell>
          <cell r="F321">
            <v>55595</v>
          </cell>
        </row>
        <row r="322">
          <cell r="A322" t="str">
            <v>READY MARTTHST150</v>
          </cell>
          <cell r="B322" t="str">
            <v>READY MART</v>
          </cell>
          <cell r="C322" t="str">
            <v>THST150</v>
          </cell>
          <cell r="D322" t="str">
            <v>Tai heo sốt thái 150g</v>
          </cell>
          <cell r="E322">
            <v>21667</v>
          </cell>
          <cell r="F322">
            <v>21667</v>
          </cell>
        </row>
        <row r="323">
          <cell r="A323" t="str">
            <v>READY MARTTHST250</v>
          </cell>
          <cell r="B323" t="str">
            <v>READY MART</v>
          </cell>
          <cell r="C323" t="str">
            <v>THST250</v>
          </cell>
          <cell r="D323" t="str">
            <v>Tai heo sốt thái 250g</v>
          </cell>
          <cell r="E323">
            <v>36111</v>
          </cell>
          <cell r="F323">
            <v>36111</v>
          </cell>
        </row>
        <row r="324">
          <cell r="A324" t="str">
            <v/>
          </cell>
        </row>
        <row r="325">
          <cell r="A325" t="str">
            <v>REALFMARTCC300</v>
          </cell>
          <cell r="B325" t="str">
            <v>REALFMART</v>
          </cell>
          <cell r="C325" t="str">
            <v>CC300</v>
          </cell>
          <cell r="D325" t="str">
            <v>Chả cốm 300g</v>
          </cell>
          <cell r="E325">
            <v>74250</v>
          </cell>
          <cell r="F325">
            <v>74250</v>
          </cell>
        </row>
        <row r="326">
          <cell r="A326" t="str">
            <v>REALFMARTCGM300</v>
          </cell>
          <cell r="B326" t="str">
            <v>REALFMART</v>
          </cell>
          <cell r="C326" t="str">
            <v>CGM300</v>
          </cell>
          <cell r="D326" t="str">
            <v>Chân giò heo muối 300g</v>
          </cell>
          <cell r="E326">
            <v>73431</v>
          </cell>
          <cell r="F326">
            <v>73431</v>
          </cell>
        </row>
        <row r="327">
          <cell r="A327" t="str">
            <v>REALFMARTCGM500</v>
          </cell>
          <cell r="B327" t="str">
            <v>REALFMART</v>
          </cell>
          <cell r="C327" t="str">
            <v>CGM500</v>
          </cell>
          <cell r="D327" t="str">
            <v>Chân giò heo muối 500g</v>
          </cell>
          <cell r="E327">
            <v>119066</v>
          </cell>
          <cell r="F327">
            <v>119066</v>
          </cell>
        </row>
        <row r="328">
          <cell r="A328" t="str">
            <v>REALFMARTCN300</v>
          </cell>
          <cell r="B328" t="str">
            <v>REALFMART</v>
          </cell>
          <cell r="C328" t="str">
            <v>CN300</v>
          </cell>
          <cell r="D328" t="str">
            <v>Chả nướng 300g</v>
          </cell>
          <cell r="E328">
            <v>70950</v>
          </cell>
          <cell r="F328">
            <v>70950</v>
          </cell>
        </row>
        <row r="329">
          <cell r="A329" t="str">
            <v>REALFMARTGTLX250G</v>
          </cell>
          <cell r="B329" t="str">
            <v>REALFMART</v>
          </cell>
          <cell r="C329" t="str">
            <v>GTLX250G</v>
          </cell>
          <cell r="D329" t="str">
            <v>Giò Tai Lưỡi Xào 250g</v>
          </cell>
          <cell r="E329">
            <v>50183</v>
          </cell>
          <cell r="F329">
            <v>50183</v>
          </cell>
        </row>
        <row r="330">
          <cell r="A330" t="str">
            <v>REALFMARTMNH250</v>
          </cell>
          <cell r="B330" t="str">
            <v>REALFMART</v>
          </cell>
          <cell r="C330" t="str">
            <v>MNH250</v>
          </cell>
          <cell r="D330" t="str">
            <v>Mọc Nấm Hương 250g</v>
          </cell>
          <cell r="E330">
            <v>46000</v>
          </cell>
          <cell r="F330">
            <v>46000</v>
          </cell>
        </row>
        <row r="331">
          <cell r="A331" t="str">
            <v/>
          </cell>
        </row>
        <row r="332">
          <cell r="A332" t="str">
            <v>SAIGONHDCGM300</v>
          </cell>
          <cell r="B332" t="str">
            <v>SAIGONHD</v>
          </cell>
          <cell r="C332" t="str">
            <v>CGM300</v>
          </cell>
          <cell r="D332" t="str">
            <v>Chân giò heo muối 300g</v>
          </cell>
          <cell r="E332">
            <v>73431</v>
          </cell>
          <cell r="F332">
            <v>73431</v>
          </cell>
        </row>
        <row r="333">
          <cell r="A333" t="str">
            <v>SAIGONHDCGM500</v>
          </cell>
          <cell r="B333" t="str">
            <v>SAIGONHD</v>
          </cell>
          <cell r="C333" t="str">
            <v>CGM500</v>
          </cell>
          <cell r="D333" t="str">
            <v>Chân giò heo muối 500g</v>
          </cell>
          <cell r="E333">
            <v>119066</v>
          </cell>
          <cell r="F333">
            <v>119066</v>
          </cell>
        </row>
        <row r="334">
          <cell r="A334" t="str">
            <v>SAIGONHDGM500</v>
          </cell>
          <cell r="B334" t="str">
            <v>SAIGONHD</v>
          </cell>
          <cell r="C334" t="str">
            <v>GM500</v>
          </cell>
          <cell r="D334" t="str">
            <v>Gà muối 500g</v>
          </cell>
          <cell r="E334">
            <v>111058</v>
          </cell>
          <cell r="F334">
            <v>111058</v>
          </cell>
        </row>
        <row r="335">
          <cell r="A335" t="str">
            <v>SAIGONHDTH200</v>
          </cell>
          <cell r="B335" t="str">
            <v>SAIGONHD</v>
          </cell>
          <cell r="C335" t="str">
            <v>TH200</v>
          </cell>
          <cell r="D335" t="str">
            <v>Tai heo muối 200g</v>
          </cell>
          <cell r="E335">
            <v>55595</v>
          </cell>
          <cell r="F335">
            <v>55595</v>
          </cell>
        </row>
        <row r="336">
          <cell r="A336" t="str">
            <v>SAIGONHDTH400</v>
          </cell>
          <cell r="B336" t="str">
            <v>SAIGONHD</v>
          </cell>
          <cell r="C336" t="str">
            <v>TH400</v>
          </cell>
          <cell r="D336" t="str">
            <v>Tai heo muối 400g</v>
          </cell>
          <cell r="E336">
            <v>107205</v>
          </cell>
          <cell r="F336">
            <v>107205</v>
          </cell>
        </row>
        <row r="337">
          <cell r="A337" t="str">
            <v/>
          </cell>
        </row>
        <row r="338">
          <cell r="A338" t="str">
            <v>SANHDIEUCGM300</v>
          </cell>
          <cell r="B338" t="str">
            <v>SANHDIEU</v>
          </cell>
          <cell r="C338" t="str">
            <v>CGM300</v>
          </cell>
          <cell r="D338" t="str">
            <v>Chân giò heo muối 300g</v>
          </cell>
          <cell r="E338">
            <v>73431</v>
          </cell>
          <cell r="F338">
            <v>73431</v>
          </cell>
        </row>
        <row r="339">
          <cell r="A339" t="str">
            <v>SANHDIEUGM500</v>
          </cell>
          <cell r="B339" t="str">
            <v>SANHDIEU</v>
          </cell>
          <cell r="C339" t="str">
            <v>GM500</v>
          </cell>
          <cell r="D339" t="str">
            <v>Gà muối 500g</v>
          </cell>
          <cell r="E339">
            <v>111058</v>
          </cell>
          <cell r="F339">
            <v>111058</v>
          </cell>
        </row>
        <row r="340">
          <cell r="A340" t="str">
            <v>SANHDIEUGTLX250G</v>
          </cell>
          <cell r="B340" t="str">
            <v>SANHDIEU</v>
          </cell>
          <cell r="C340" t="str">
            <v>GTLX250G</v>
          </cell>
          <cell r="D340" t="str">
            <v>Giò Tai Lưỡi Xào 250g</v>
          </cell>
          <cell r="E340">
            <v>50183</v>
          </cell>
          <cell r="F340">
            <v>50183</v>
          </cell>
        </row>
        <row r="341">
          <cell r="A341" t="str">
            <v>SANHDIEUTH200</v>
          </cell>
          <cell r="B341" t="str">
            <v>SANHDIEU</v>
          </cell>
          <cell r="C341" t="str">
            <v>TH200</v>
          </cell>
          <cell r="D341" t="str">
            <v>Tai heo muối 200g</v>
          </cell>
          <cell r="E341">
            <v>55595</v>
          </cell>
          <cell r="F341">
            <v>55595</v>
          </cell>
        </row>
        <row r="342">
          <cell r="A342" t="str">
            <v/>
          </cell>
        </row>
        <row r="343">
          <cell r="A343" t="str">
            <v>SATRACGM300</v>
          </cell>
          <cell r="B343" t="str">
            <v>SATRA</v>
          </cell>
          <cell r="C343" t="str">
            <v>CGM300</v>
          </cell>
          <cell r="D343" t="str">
            <v>Chân giò heo muối 300g</v>
          </cell>
          <cell r="E343">
            <v>73431</v>
          </cell>
          <cell r="F343">
            <v>73431</v>
          </cell>
        </row>
        <row r="344">
          <cell r="A344" t="str">
            <v>SATRACGM500</v>
          </cell>
          <cell r="B344" t="str">
            <v>SATRA</v>
          </cell>
          <cell r="C344" t="str">
            <v>CGM500</v>
          </cell>
          <cell r="D344" t="str">
            <v>Chân giò heo muối 500g</v>
          </cell>
          <cell r="E344">
            <v>119066</v>
          </cell>
          <cell r="F344">
            <v>119066</v>
          </cell>
        </row>
        <row r="345">
          <cell r="A345" t="str">
            <v>SATRAGM500</v>
          </cell>
          <cell r="B345" t="str">
            <v>SATRA</v>
          </cell>
          <cell r="C345" t="str">
            <v>GM500</v>
          </cell>
          <cell r="D345" t="str">
            <v>Gà muối 500g</v>
          </cell>
          <cell r="E345">
            <v>111058</v>
          </cell>
          <cell r="F345">
            <v>111058</v>
          </cell>
        </row>
        <row r="346">
          <cell r="A346" t="str">
            <v>SATRAGTLX250G</v>
          </cell>
          <cell r="B346" t="str">
            <v>SATRA</v>
          </cell>
          <cell r="C346" t="str">
            <v>GTLX250G</v>
          </cell>
          <cell r="D346" t="str">
            <v>Giò Tai Lưỡi Xào 250g</v>
          </cell>
          <cell r="E346">
            <v>50183</v>
          </cell>
          <cell r="F346">
            <v>50182</v>
          </cell>
        </row>
        <row r="347">
          <cell r="A347" t="str">
            <v>SATRAMNH250</v>
          </cell>
          <cell r="B347" t="str">
            <v>SATRA</v>
          </cell>
          <cell r="C347" t="str">
            <v>MNH250</v>
          </cell>
          <cell r="D347" t="str">
            <v>Mọc Nấm Hương 250g</v>
          </cell>
          <cell r="E347">
            <v>46000</v>
          </cell>
          <cell r="F347">
            <v>46000</v>
          </cell>
        </row>
        <row r="348">
          <cell r="A348" t="str">
            <v>SATRATH200</v>
          </cell>
          <cell r="B348" t="str">
            <v>SATRA</v>
          </cell>
          <cell r="C348" t="str">
            <v>TH200</v>
          </cell>
          <cell r="D348" t="str">
            <v>Tai heo muối 200g</v>
          </cell>
          <cell r="E348">
            <v>55595</v>
          </cell>
          <cell r="F348">
            <v>55595</v>
          </cell>
        </row>
        <row r="349">
          <cell r="A349" t="str">
            <v>SATRATH400</v>
          </cell>
          <cell r="B349" t="str">
            <v>SATRA</v>
          </cell>
          <cell r="C349" t="str">
            <v>TH400</v>
          </cell>
          <cell r="D349" t="str">
            <v>Tai heo muối 400g</v>
          </cell>
          <cell r="E349">
            <v>107205</v>
          </cell>
          <cell r="F349">
            <v>107205</v>
          </cell>
        </row>
        <row r="350">
          <cell r="A350" t="str">
            <v/>
          </cell>
        </row>
        <row r="351">
          <cell r="A351" t="str">
            <v>SEVENCGM100</v>
          </cell>
          <cell r="B351" t="str">
            <v>SEVEN</v>
          </cell>
          <cell r="C351" t="str">
            <v>CGM100</v>
          </cell>
          <cell r="D351" t="str">
            <v>Chân giò heo muối 100g</v>
          </cell>
          <cell r="E351">
            <v>24549</v>
          </cell>
          <cell r="F351">
            <v>22340</v>
          </cell>
        </row>
        <row r="352">
          <cell r="A352" t="str">
            <v>SEVENGM500</v>
          </cell>
          <cell r="B352" t="str">
            <v>SEVEN</v>
          </cell>
          <cell r="C352" t="str">
            <v>GM500</v>
          </cell>
          <cell r="D352" t="str">
            <v>Gà muối 500g</v>
          </cell>
          <cell r="E352">
            <v>111058</v>
          </cell>
          <cell r="F352">
            <v>101063</v>
          </cell>
        </row>
        <row r="353">
          <cell r="A353" t="str">
            <v>SEVENGSG45G</v>
          </cell>
          <cell r="B353" t="str">
            <v>SEVEN</v>
          </cell>
          <cell r="C353" t="str">
            <v>GSG45G</v>
          </cell>
          <cell r="D353" t="str">
            <v>Giò sụn gà 45g</v>
          </cell>
          <cell r="E353">
            <v>8372</v>
          </cell>
          <cell r="F353">
            <v>8372</v>
          </cell>
        </row>
        <row r="354">
          <cell r="A354" t="str">
            <v/>
          </cell>
        </row>
        <row r="355">
          <cell r="A355" t="str">
            <v>SIBACGM300</v>
          </cell>
          <cell r="B355" t="str">
            <v>SIBA</v>
          </cell>
          <cell r="C355" t="str">
            <v>CGM300</v>
          </cell>
          <cell r="D355" t="str">
            <v>Chân giò heo muối 300g</v>
          </cell>
          <cell r="E355">
            <v>73431</v>
          </cell>
          <cell r="F355">
            <v>69025</v>
          </cell>
        </row>
        <row r="356">
          <cell r="A356" t="str">
            <v>SIBAGSG250</v>
          </cell>
          <cell r="B356" t="str">
            <v>SIBA</v>
          </cell>
          <cell r="C356" t="str">
            <v>GSG250</v>
          </cell>
          <cell r="D356" t="str">
            <v>Giò sụn gà 250g</v>
          </cell>
          <cell r="E356">
            <v>57387</v>
          </cell>
          <cell r="F356">
            <v>50400</v>
          </cell>
        </row>
        <row r="357">
          <cell r="A357" t="str">
            <v>SIBAGTLX250G</v>
          </cell>
          <cell r="B357" t="str">
            <v>SIBA</v>
          </cell>
          <cell r="C357" t="str">
            <v>GTLX250G</v>
          </cell>
          <cell r="D357" t="str">
            <v>Giò Tai Lưỡi Xào 250g</v>
          </cell>
          <cell r="E357">
            <v>50183</v>
          </cell>
          <cell r="F357">
            <v>47172</v>
          </cell>
        </row>
        <row r="358">
          <cell r="A358" t="str">
            <v>SIBATH200</v>
          </cell>
          <cell r="B358" t="str">
            <v>SIBA</v>
          </cell>
          <cell r="C358" t="str">
            <v>TH200</v>
          </cell>
          <cell r="D358" t="str">
            <v>Tai heo muối 200g</v>
          </cell>
          <cell r="E358">
            <v>55595</v>
          </cell>
          <cell r="F358">
            <v>52259</v>
          </cell>
        </row>
        <row r="359">
          <cell r="A359" t="str">
            <v/>
          </cell>
        </row>
        <row r="360">
          <cell r="A360" t="str">
            <v>SMARTCC300</v>
          </cell>
          <cell r="B360" t="str">
            <v>SMART</v>
          </cell>
          <cell r="C360" t="str">
            <v>CC300</v>
          </cell>
          <cell r="D360" t="str">
            <v>Chả cốm 300g</v>
          </cell>
          <cell r="E360">
            <v>74250</v>
          </cell>
          <cell r="F360">
            <v>70538</v>
          </cell>
        </row>
        <row r="361">
          <cell r="A361" t="str">
            <v>SMARTCGM100</v>
          </cell>
          <cell r="B361" t="str">
            <v>SMART</v>
          </cell>
          <cell r="C361" t="str">
            <v>CGM100</v>
          </cell>
          <cell r="D361" t="str">
            <v>Chân giò heo muối 100g</v>
          </cell>
          <cell r="E361">
            <v>24549</v>
          </cell>
          <cell r="F361">
            <v>23322</v>
          </cell>
        </row>
        <row r="362">
          <cell r="A362" t="str">
            <v>SMARTCGM300</v>
          </cell>
          <cell r="B362" t="str">
            <v>SMART</v>
          </cell>
          <cell r="C362" t="str">
            <v>CGM300</v>
          </cell>
          <cell r="D362" t="str">
            <v>Chân giò heo muối 300g</v>
          </cell>
          <cell r="E362">
            <v>73431</v>
          </cell>
          <cell r="F362">
            <v>69759</v>
          </cell>
        </row>
        <row r="363">
          <cell r="A363" t="str">
            <v>SMARTCN300</v>
          </cell>
          <cell r="B363" t="str">
            <v>SMART</v>
          </cell>
          <cell r="C363" t="str">
            <v>CN300</v>
          </cell>
          <cell r="D363" t="str">
            <v>Chả nướng 300g</v>
          </cell>
          <cell r="E363">
            <v>70950</v>
          </cell>
          <cell r="F363">
            <v>67403</v>
          </cell>
        </row>
        <row r="364">
          <cell r="A364" t="str">
            <v>SMARTGL250</v>
          </cell>
          <cell r="B364" t="str">
            <v>SMART</v>
          </cell>
          <cell r="C364" t="str">
            <v>GL250</v>
          </cell>
          <cell r="D364" t="str">
            <v>Giò lụa cây 250g</v>
          </cell>
          <cell r="E364">
            <v>56430</v>
          </cell>
          <cell r="F364">
            <v>49500</v>
          </cell>
        </row>
        <row r="365">
          <cell r="A365" t="str">
            <v>SMARTGM500</v>
          </cell>
          <cell r="B365" t="str">
            <v>SMART</v>
          </cell>
          <cell r="C365" t="str">
            <v>GM500</v>
          </cell>
          <cell r="D365" t="str">
            <v>Gà muối 500g</v>
          </cell>
          <cell r="E365">
            <v>111058</v>
          </cell>
          <cell r="F365">
            <v>105506</v>
          </cell>
        </row>
        <row r="366">
          <cell r="A366" t="str">
            <v>SMARTGSG250</v>
          </cell>
          <cell r="B366" t="str">
            <v>SMART</v>
          </cell>
          <cell r="C366" t="str">
            <v>GSG250</v>
          </cell>
          <cell r="D366" t="str">
            <v>Giò sụn gà 250g</v>
          </cell>
          <cell r="E366">
            <v>57998</v>
          </cell>
          <cell r="F366">
            <v>50400</v>
          </cell>
        </row>
        <row r="367">
          <cell r="A367" t="str">
            <v>SMARTGTLX250G</v>
          </cell>
          <cell r="B367" t="str">
            <v>SMART</v>
          </cell>
          <cell r="C367" t="str">
            <v>GTLX250G</v>
          </cell>
          <cell r="D367" t="str">
            <v>Giò Tai Lưỡi Xào 250g</v>
          </cell>
          <cell r="E367">
            <v>50183</v>
          </cell>
          <cell r="F367">
            <v>47672</v>
          </cell>
        </row>
        <row r="368">
          <cell r="A368" t="str">
            <v>SMARTGTNH500</v>
          </cell>
          <cell r="B368" t="str">
            <v>SMART</v>
          </cell>
          <cell r="C368" t="str">
            <v>GTNH500</v>
          </cell>
          <cell r="D368" t="str">
            <v>Giò tai nấm hương 500g</v>
          </cell>
          <cell r="E368">
            <v>96890</v>
          </cell>
          <cell r="F368">
            <v>96890</v>
          </cell>
        </row>
        <row r="369">
          <cell r="A369" t="str">
            <v>SMARTMNH250</v>
          </cell>
          <cell r="B369" t="str">
            <v>SMART</v>
          </cell>
          <cell r="C369" t="str">
            <v>MNH250</v>
          </cell>
          <cell r="D369" t="str">
            <v>Mọc Nấm Hương 250g</v>
          </cell>
          <cell r="E369">
            <v>46000</v>
          </cell>
          <cell r="F369">
            <v>43700</v>
          </cell>
        </row>
        <row r="370">
          <cell r="A370" t="str">
            <v>SMARTTH200</v>
          </cell>
          <cell r="B370" t="str">
            <v>SMART</v>
          </cell>
          <cell r="C370" t="str">
            <v>TH200</v>
          </cell>
          <cell r="D370" t="str">
            <v>Tai heo muối 200g</v>
          </cell>
          <cell r="E370">
            <v>55595</v>
          </cell>
          <cell r="F370">
            <v>52815</v>
          </cell>
        </row>
        <row r="371">
          <cell r="A371" t="str">
            <v/>
          </cell>
        </row>
        <row r="372">
          <cell r="A372" t="str">
            <v>SONGNGOCCC300</v>
          </cell>
          <cell r="B372" t="str">
            <v>SONGNGOC</v>
          </cell>
          <cell r="C372" t="str">
            <v>CC300</v>
          </cell>
          <cell r="D372" t="str">
            <v>Chả cốm 300g</v>
          </cell>
          <cell r="E372">
            <v>74250</v>
          </cell>
          <cell r="F372">
            <v>74250</v>
          </cell>
        </row>
        <row r="373">
          <cell r="A373" t="str">
            <v>SONGNGOCCGM300</v>
          </cell>
          <cell r="B373" t="str">
            <v>SONGNGOC</v>
          </cell>
          <cell r="C373" t="str">
            <v>CGM300</v>
          </cell>
          <cell r="D373" t="str">
            <v>Chân giò heo muối 300g</v>
          </cell>
          <cell r="E373">
            <v>73431</v>
          </cell>
          <cell r="F373">
            <v>73431</v>
          </cell>
        </row>
        <row r="374">
          <cell r="A374" t="str">
            <v>SONGNGOCCGM500</v>
          </cell>
          <cell r="B374" t="str">
            <v>SONGNGOC</v>
          </cell>
          <cell r="C374" t="str">
            <v>CGM500</v>
          </cell>
          <cell r="D374" t="str">
            <v>Chân giò heo muối 500g</v>
          </cell>
          <cell r="E374">
            <v>119066</v>
          </cell>
          <cell r="F374">
            <v>119066</v>
          </cell>
        </row>
        <row r="375">
          <cell r="A375" t="str">
            <v>SONGNGOCCN300</v>
          </cell>
          <cell r="B375" t="str">
            <v>SONGNGOC</v>
          </cell>
          <cell r="C375" t="str">
            <v>CN300</v>
          </cell>
          <cell r="D375" t="str">
            <v>Chả nướng 300g</v>
          </cell>
          <cell r="E375">
            <v>70950</v>
          </cell>
          <cell r="F375">
            <v>70950</v>
          </cell>
        </row>
        <row r="376">
          <cell r="A376" t="str">
            <v>SONGNGOCGM500</v>
          </cell>
          <cell r="B376" t="str">
            <v>SONGNGOC</v>
          </cell>
          <cell r="C376" t="str">
            <v>GM500</v>
          </cell>
          <cell r="D376" t="str">
            <v>Gà muối 500g</v>
          </cell>
          <cell r="E376">
            <v>111058</v>
          </cell>
          <cell r="F376">
            <v>111058</v>
          </cell>
        </row>
        <row r="377">
          <cell r="A377" t="str">
            <v>SONGNGOCGTLX250G</v>
          </cell>
          <cell r="B377" t="str">
            <v>SONGNGOC</v>
          </cell>
          <cell r="C377" t="str">
            <v>GTLX250G</v>
          </cell>
          <cell r="D377" t="str">
            <v>Giò Tai Lưỡi Xào 250g</v>
          </cell>
          <cell r="E377">
            <v>50183</v>
          </cell>
          <cell r="F377">
            <v>50183</v>
          </cell>
        </row>
        <row r="378">
          <cell r="A378" t="str">
            <v/>
          </cell>
        </row>
        <row r="379">
          <cell r="A379" t="str">
            <v>STCHOHAYCGM100</v>
          </cell>
          <cell r="B379" t="str">
            <v>STCHOHAY</v>
          </cell>
          <cell r="C379" t="str">
            <v>CGM100</v>
          </cell>
          <cell r="D379" t="str">
            <v>Chân giò heo muối 100g</v>
          </cell>
          <cell r="E379">
            <v>24549</v>
          </cell>
          <cell r="F379">
            <v>24549</v>
          </cell>
        </row>
        <row r="380">
          <cell r="A380" t="str">
            <v>STCHOHAYCGM300</v>
          </cell>
          <cell r="B380" t="str">
            <v>STCHOHAY</v>
          </cell>
          <cell r="C380" t="str">
            <v>CGM300</v>
          </cell>
          <cell r="D380" t="str">
            <v>Chân giò heo muối 300g</v>
          </cell>
          <cell r="E380">
            <v>73431</v>
          </cell>
          <cell r="F380">
            <v>73431</v>
          </cell>
        </row>
        <row r="381">
          <cell r="A381" t="str">
            <v>STCHOHAYCN300</v>
          </cell>
          <cell r="B381" t="str">
            <v>STCHOHAY</v>
          </cell>
          <cell r="C381" t="str">
            <v>CN300</v>
          </cell>
          <cell r="D381" t="str">
            <v>Chả nướng 300g</v>
          </cell>
          <cell r="E381">
            <v>70950</v>
          </cell>
          <cell r="F381">
            <v>70950</v>
          </cell>
        </row>
        <row r="382">
          <cell r="A382" t="str">
            <v>STCHOHAYGHK300</v>
          </cell>
          <cell r="B382" t="str">
            <v>STCHOHAY</v>
          </cell>
          <cell r="C382" t="str">
            <v>GHK300</v>
          </cell>
          <cell r="D382" t="str">
            <v>Gà muối hun khói 300g</v>
          </cell>
          <cell r="E382">
            <v>70000</v>
          </cell>
          <cell r="F382">
            <v>70000</v>
          </cell>
        </row>
        <row r="383">
          <cell r="A383" t="str">
            <v>STCHOHAYGL250</v>
          </cell>
          <cell r="B383" t="str">
            <v>STCHOHAY</v>
          </cell>
          <cell r="C383" t="str">
            <v>GL250</v>
          </cell>
          <cell r="D383" t="str">
            <v>Giò lụa cây 250g</v>
          </cell>
          <cell r="E383">
            <v>49500</v>
          </cell>
          <cell r="F383">
            <v>49500</v>
          </cell>
        </row>
        <row r="384">
          <cell r="A384" t="str">
            <v>STCHOHAYGM500</v>
          </cell>
          <cell r="B384" t="str">
            <v>STCHOHAY</v>
          </cell>
          <cell r="C384" t="str">
            <v>GM500</v>
          </cell>
          <cell r="D384" t="str">
            <v>Gà muối 500g</v>
          </cell>
          <cell r="E384">
            <v>111058</v>
          </cell>
          <cell r="F384">
            <v>111058</v>
          </cell>
        </row>
        <row r="385">
          <cell r="A385" t="str">
            <v>STCHOHAYGSG250</v>
          </cell>
          <cell r="B385" t="str">
            <v>STCHOHAY</v>
          </cell>
          <cell r="C385" t="str">
            <v>GSG250</v>
          </cell>
          <cell r="D385" t="str">
            <v>Giò sụn gà 250g</v>
          </cell>
          <cell r="E385">
            <v>50400</v>
          </cell>
          <cell r="F385">
            <v>50400</v>
          </cell>
        </row>
        <row r="386">
          <cell r="A386" t="str">
            <v>STCHOHAYGTLX250G</v>
          </cell>
          <cell r="B386" t="str">
            <v>STCHOHAY</v>
          </cell>
          <cell r="C386" t="str">
            <v>GTLX250G</v>
          </cell>
          <cell r="D386" t="str">
            <v>Giò Tai Lưỡi Xào 250g</v>
          </cell>
          <cell r="E386">
            <v>50183</v>
          </cell>
          <cell r="F386">
            <v>50182</v>
          </cell>
        </row>
        <row r="387">
          <cell r="A387" t="str">
            <v>STCHOHAYGXD500</v>
          </cell>
          <cell r="B387" t="str">
            <v>STCHOHAY</v>
          </cell>
          <cell r="C387" t="str">
            <v>GXD500</v>
          </cell>
          <cell r="D387" t="str">
            <v>Gà xì dầu 500g</v>
          </cell>
          <cell r="E387">
            <v>111606</v>
          </cell>
          <cell r="F387">
            <v>111606</v>
          </cell>
        </row>
        <row r="388">
          <cell r="A388" t="str">
            <v>STCHOHAYMNH250</v>
          </cell>
          <cell r="B388" t="str">
            <v>STCHOHAY</v>
          </cell>
          <cell r="C388" t="str">
            <v>MNH250</v>
          </cell>
          <cell r="D388" t="str">
            <v>Mọc Nấm Hương 250g</v>
          </cell>
          <cell r="E388">
            <v>46000</v>
          </cell>
          <cell r="F388">
            <v>46000</v>
          </cell>
        </row>
        <row r="389">
          <cell r="A389" t="str">
            <v>STCHOHAYTH200</v>
          </cell>
          <cell r="B389" t="str">
            <v>STCHOHAY</v>
          </cell>
          <cell r="C389" t="str">
            <v>TH200</v>
          </cell>
          <cell r="D389" t="str">
            <v>Tai heo muối 200g</v>
          </cell>
          <cell r="E389">
            <v>55595</v>
          </cell>
          <cell r="F389">
            <v>55595</v>
          </cell>
        </row>
        <row r="390">
          <cell r="A390" t="str">
            <v/>
          </cell>
        </row>
        <row r="391">
          <cell r="A391" t="str">
            <v>STTHANHCONGCGST150</v>
          </cell>
          <cell r="B391" t="str">
            <v>STTHANHCONG</v>
          </cell>
          <cell r="C391" t="str">
            <v>CGST150</v>
          </cell>
          <cell r="D391" t="str">
            <v>Chân gà sả tắc 150g</v>
          </cell>
          <cell r="E391">
            <v>22500</v>
          </cell>
          <cell r="F391">
            <v>20925</v>
          </cell>
        </row>
        <row r="392">
          <cell r="A392" t="str">
            <v>STTHANHCONGGM500</v>
          </cell>
          <cell r="B392" t="str">
            <v>STTHANHCONG</v>
          </cell>
          <cell r="C392" t="str">
            <v>GM500</v>
          </cell>
          <cell r="D392" t="str">
            <v>Gà muối 500g</v>
          </cell>
          <cell r="E392">
            <v>111058</v>
          </cell>
          <cell r="F392">
            <v>103284</v>
          </cell>
        </row>
        <row r="393">
          <cell r="A393" t="str">
            <v>STTHANHCONGGSG250</v>
          </cell>
          <cell r="B393" t="str">
            <v>STTHANHCONG</v>
          </cell>
          <cell r="C393" t="str">
            <v>GSG250</v>
          </cell>
          <cell r="D393" t="str">
            <v>Giò sụn gà 250g</v>
          </cell>
          <cell r="E393">
            <v>50400</v>
          </cell>
          <cell r="F393">
            <v>46872</v>
          </cell>
        </row>
        <row r="394">
          <cell r="A394" t="str">
            <v>STTHANHCONGGXD500</v>
          </cell>
          <cell r="B394" t="str">
            <v>STTHANHCONG</v>
          </cell>
          <cell r="C394" t="str">
            <v>GXD500</v>
          </cell>
          <cell r="D394" t="str">
            <v>Gà xì dầu 500g</v>
          </cell>
          <cell r="E394">
            <v>111606</v>
          </cell>
          <cell r="F394">
            <v>103794</v>
          </cell>
        </row>
        <row r="395">
          <cell r="A395" t="str">
            <v>STTHANHCONGTH200</v>
          </cell>
          <cell r="B395" t="str">
            <v>STTHANHCONG</v>
          </cell>
          <cell r="C395" t="str">
            <v>TH200</v>
          </cell>
          <cell r="D395" t="str">
            <v>Tai heo muối 200g</v>
          </cell>
          <cell r="E395">
            <v>55595</v>
          </cell>
          <cell r="F395">
            <v>51704</v>
          </cell>
        </row>
        <row r="396">
          <cell r="A396" t="str">
            <v>STTHANHCONGTHST150</v>
          </cell>
          <cell r="B396" t="str">
            <v>STTHANHCONG</v>
          </cell>
          <cell r="C396" t="str">
            <v>THST150</v>
          </cell>
          <cell r="D396" t="str">
            <v>Tai heo sốt thái 150g</v>
          </cell>
          <cell r="E396">
            <v>21667</v>
          </cell>
          <cell r="F396">
            <v>20150</v>
          </cell>
        </row>
        <row r="397">
          <cell r="A397" t="str">
            <v>STTHANHCONGTHST250</v>
          </cell>
          <cell r="B397" t="str">
            <v>STTHANHCONG</v>
          </cell>
          <cell r="C397" t="str">
            <v>THST250</v>
          </cell>
          <cell r="D397" t="str">
            <v>Tai heo sốt thái 250g</v>
          </cell>
          <cell r="E397">
            <v>36111</v>
          </cell>
          <cell r="F397">
            <v>33583</v>
          </cell>
        </row>
        <row r="398">
          <cell r="A398" t="str">
            <v/>
          </cell>
        </row>
        <row r="399">
          <cell r="A399" t="str">
            <v>TAEBACKTH400</v>
          </cell>
          <cell r="B399" t="str">
            <v>TAEBACK</v>
          </cell>
          <cell r="C399" t="str">
            <v>TH400</v>
          </cell>
          <cell r="D399" t="str">
            <v>Tai heo muối 400g</v>
          </cell>
          <cell r="E399">
            <v>107205</v>
          </cell>
          <cell r="F399">
            <v>98629</v>
          </cell>
        </row>
        <row r="400">
          <cell r="A400" t="str">
            <v/>
          </cell>
        </row>
        <row r="401">
          <cell r="A401" t="str">
            <v>TMARTCC300</v>
          </cell>
          <cell r="B401" t="str">
            <v>TMART</v>
          </cell>
          <cell r="C401" t="str">
            <v>CC300</v>
          </cell>
          <cell r="D401" t="str">
            <v>Chả cốm 300g</v>
          </cell>
          <cell r="E401">
            <v>74250</v>
          </cell>
          <cell r="F401">
            <v>74250</v>
          </cell>
        </row>
        <row r="402">
          <cell r="A402" t="str">
            <v>TMARTCGM100</v>
          </cell>
          <cell r="B402" t="str">
            <v>TMART</v>
          </cell>
          <cell r="C402" t="str">
            <v>CGM100</v>
          </cell>
          <cell r="D402" t="str">
            <v>Chân giò heo muối 100g</v>
          </cell>
          <cell r="E402">
            <v>24549</v>
          </cell>
          <cell r="F402">
            <v>24549</v>
          </cell>
        </row>
        <row r="403">
          <cell r="A403" t="str">
            <v>TMARTCGM300</v>
          </cell>
          <cell r="B403" t="str">
            <v>TMART</v>
          </cell>
          <cell r="C403" t="str">
            <v>CGM300</v>
          </cell>
          <cell r="D403" t="str">
            <v>Chân giò heo muối 300g</v>
          </cell>
          <cell r="E403">
            <v>73431</v>
          </cell>
          <cell r="F403">
            <v>73431</v>
          </cell>
        </row>
        <row r="404">
          <cell r="A404" t="str">
            <v>TMARTCGM500</v>
          </cell>
          <cell r="B404" t="str">
            <v>TMART</v>
          </cell>
          <cell r="C404" t="str">
            <v>CGM500</v>
          </cell>
          <cell r="D404" t="str">
            <v>Chân giò heo muối 500g</v>
          </cell>
          <cell r="E404">
            <v>119066</v>
          </cell>
          <cell r="F404">
            <v>119066</v>
          </cell>
        </row>
        <row r="405">
          <cell r="A405" t="str">
            <v>TMARTCGST150</v>
          </cell>
          <cell r="B405" t="str">
            <v>TMART</v>
          </cell>
          <cell r="C405" t="str">
            <v>CGST150</v>
          </cell>
          <cell r="D405" t="str">
            <v>Chân gà sả tắc 150g</v>
          </cell>
          <cell r="E405">
            <v>22500</v>
          </cell>
          <cell r="F405">
            <v>20250</v>
          </cell>
        </row>
        <row r="406">
          <cell r="A406" t="str">
            <v>TMARTCN300</v>
          </cell>
          <cell r="B406" t="str">
            <v>TMART</v>
          </cell>
          <cell r="C406" t="str">
            <v>CN300</v>
          </cell>
          <cell r="D406" t="str">
            <v>Chả nướng 300g</v>
          </cell>
          <cell r="E406">
            <v>70950</v>
          </cell>
          <cell r="F406">
            <v>70950</v>
          </cell>
        </row>
        <row r="407">
          <cell r="A407" t="str">
            <v>TMARTGHK300</v>
          </cell>
          <cell r="B407" t="str">
            <v>TMART</v>
          </cell>
          <cell r="C407" t="str">
            <v>GHK300</v>
          </cell>
          <cell r="D407" t="str">
            <v>Gà muối hun khói 300g</v>
          </cell>
          <cell r="E407">
            <v>70000</v>
          </cell>
          <cell r="F407">
            <v>70000</v>
          </cell>
        </row>
        <row r="408">
          <cell r="A408" t="str">
            <v>TMARTGL250</v>
          </cell>
          <cell r="B408" t="str">
            <v>TMART</v>
          </cell>
          <cell r="C408" t="str">
            <v>GL250</v>
          </cell>
          <cell r="D408" t="str">
            <v>Giò lụa cây 250g</v>
          </cell>
          <cell r="E408">
            <v>59400</v>
          </cell>
          <cell r="F408">
            <v>49500</v>
          </cell>
        </row>
        <row r="409">
          <cell r="A409" t="str">
            <v>TMARTGL500KT</v>
          </cell>
          <cell r="B409" t="str">
            <v>TMART</v>
          </cell>
          <cell r="C409" t="str">
            <v>GL500KT</v>
          </cell>
          <cell r="D409" t="str">
            <v>Giò lụa 500g</v>
          </cell>
          <cell r="E409">
            <v>94013</v>
          </cell>
          <cell r="F409">
            <v>94013</v>
          </cell>
        </row>
        <row r="410">
          <cell r="A410" t="str">
            <v>TMARTGM500</v>
          </cell>
          <cell r="B410" t="str">
            <v>TMART</v>
          </cell>
          <cell r="C410" t="str">
            <v>GM500</v>
          </cell>
          <cell r="D410" t="str">
            <v>Gà muối 500g</v>
          </cell>
          <cell r="E410">
            <v>111058</v>
          </cell>
          <cell r="F410">
            <v>111058</v>
          </cell>
        </row>
        <row r="411">
          <cell r="A411" t="str">
            <v>TMARTGSG250</v>
          </cell>
          <cell r="B411" t="str">
            <v>TMART</v>
          </cell>
          <cell r="C411" t="str">
            <v>GSG250</v>
          </cell>
          <cell r="D411" t="str">
            <v>Giò sụn gà 250g</v>
          </cell>
          <cell r="E411">
            <v>61050</v>
          </cell>
          <cell r="F411">
            <v>50400</v>
          </cell>
        </row>
        <row r="412">
          <cell r="A412" t="str">
            <v>TMARTGTLX250G</v>
          </cell>
          <cell r="B412" t="str">
            <v>TMART</v>
          </cell>
          <cell r="C412" t="str">
            <v>GTLX250G</v>
          </cell>
          <cell r="D412" t="str">
            <v>Giò Tai Lưỡi Xào 250g</v>
          </cell>
          <cell r="E412">
            <v>50812</v>
          </cell>
          <cell r="F412">
            <v>50183</v>
          </cell>
        </row>
        <row r="413">
          <cell r="A413" t="str">
            <v>TMARTGXD500</v>
          </cell>
          <cell r="B413" t="str">
            <v>TMART</v>
          </cell>
          <cell r="C413" t="str">
            <v>GXD500</v>
          </cell>
          <cell r="D413" t="str">
            <v>Gà xì dầu 500g</v>
          </cell>
          <cell r="E413">
            <v>111606</v>
          </cell>
          <cell r="F413">
            <v>111606</v>
          </cell>
        </row>
        <row r="414">
          <cell r="A414" t="str">
            <v>TMARTMNH250</v>
          </cell>
          <cell r="B414" t="str">
            <v>TMART</v>
          </cell>
          <cell r="C414" t="str">
            <v>MNH250</v>
          </cell>
          <cell r="D414" t="str">
            <v>Mọc Nấm Hương 250g</v>
          </cell>
          <cell r="E414">
            <v>46000</v>
          </cell>
          <cell r="F414">
            <v>46000</v>
          </cell>
        </row>
        <row r="415">
          <cell r="A415" t="str">
            <v>TMARTTH200</v>
          </cell>
          <cell r="B415" t="str">
            <v>TMART</v>
          </cell>
          <cell r="C415" t="str">
            <v>TH200</v>
          </cell>
          <cell r="D415" t="str">
            <v>Tai heo muối 200g</v>
          </cell>
          <cell r="E415">
            <v>55595</v>
          </cell>
          <cell r="F415">
            <v>55595</v>
          </cell>
        </row>
        <row r="416">
          <cell r="A416" t="str">
            <v>TMARTTH400</v>
          </cell>
          <cell r="B416" t="str">
            <v>TMART</v>
          </cell>
          <cell r="C416" t="str">
            <v>TH400</v>
          </cell>
          <cell r="D416" t="str">
            <v>Tai heo muối 400g</v>
          </cell>
          <cell r="E416">
            <v>107205</v>
          </cell>
          <cell r="F416">
            <v>107205</v>
          </cell>
        </row>
        <row r="417">
          <cell r="A417" t="str">
            <v>TMARTTHST150</v>
          </cell>
          <cell r="B417" t="str">
            <v>TMART</v>
          </cell>
          <cell r="C417" t="str">
            <v>THST150</v>
          </cell>
          <cell r="D417" t="str">
            <v>Tai heo sốt thái 150g</v>
          </cell>
          <cell r="E417">
            <v>21667</v>
          </cell>
          <cell r="F417">
            <v>19500</v>
          </cell>
        </row>
        <row r="418">
          <cell r="A418" t="str">
            <v/>
          </cell>
        </row>
        <row r="419">
          <cell r="A419" t="str">
            <v>TMARTHATECOCGM300</v>
          </cell>
          <cell r="B419" t="str">
            <v>TMARTHATECO</v>
          </cell>
          <cell r="C419" t="str">
            <v>CGM300</v>
          </cell>
          <cell r="D419" t="str">
            <v>Chân giò heo muối 300g</v>
          </cell>
          <cell r="E419">
            <v>73431</v>
          </cell>
          <cell r="F419">
            <v>73431</v>
          </cell>
        </row>
        <row r="420">
          <cell r="A420" t="str">
            <v>TMARTHATECOCGM500</v>
          </cell>
          <cell r="B420" t="str">
            <v>TMARTHATECO</v>
          </cell>
          <cell r="C420" t="str">
            <v>CGM500</v>
          </cell>
          <cell r="D420" t="str">
            <v>Chân giò heo muối 500g</v>
          </cell>
          <cell r="E420">
            <v>119066</v>
          </cell>
          <cell r="F420">
            <v>119066</v>
          </cell>
        </row>
        <row r="421">
          <cell r="A421" t="str">
            <v>TMARTHATECOGM500</v>
          </cell>
          <cell r="B421" t="str">
            <v>TMARTHATECO</v>
          </cell>
          <cell r="C421" t="str">
            <v>GM500</v>
          </cell>
          <cell r="D421" t="str">
            <v>Gà muối 500g</v>
          </cell>
          <cell r="E421">
            <v>111058</v>
          </cell>
          <cell r="F421">
            <v>111058</v>
          </cell>
        </row>
        <row r="422">
          <cell r="A422" t="str">
            <v>TMARTHATECOGTLX250G</v>
          </cell>
          <cell r="B422" t="str">
            <v>TMARTHATECO</v>
          </cell>
          <cell r="C422" t="str">
            <v>GTLX250G</v>
          </cell>
          <cell r="D422" t="str">
            <v>Giò Tai Lưỡi Xào 250g</v>
          </cell>
          <cell r="E422">
            <v>50183</v>
          </cell>
          <cell r="F422">
            <v>50182</v>
          </cell>
        </row>
        <row r="423">
          <cell r="A423" t="str">
            <v>TMARTHATECOMNH250</v>
          </cell>
          <cell r="B423" t="str">
            <v>TMARTHATECO</v>
          </cell>
          <cell r="C423" t="str">
            <v>MNH250</v>
          </cell>
          <cell r="D423" t="str">
            <v>Mọc Nấm Hương 250g</v>
          </cell>
          <cell r="E423">
            <v>46000</v>
          </cell>
          <cell r="F423">
            <v>46000</v>
          </cell>
        </row>
        <row r="424">
          <cell r="A424" t="str">
            <v>TMARTHATECOTH200</v>
          </cell>
          <cell r="B424" t="str">
            <v>TMARTHATECO</v>
          </cell>
          <cell r="C424" t="str">
            <v>TH200</v>
          </cell>
          <cell r="D424" t="str">
            <v>Tai heo muối 200g</v>
          </cell>
          <cell r="E424">
            <v>55595</v>
          </cell>
          <cell r="F424">
            <v>55595</v>
          </cell>
        </row>
        <row r="425">
          <cell r="A425" t="str">
            <v/>
          </cell>
        </row>
        <row r="426">
          <cell r="A426" t="str">
            <v>TOMITACGM100</v>
          </cell>
          <cell r="B426" t="str">
            <v>TOMITA</v>
          </cell>
          <cell r="C426" t="str">
            <v>CGM100</v>
          </cell>
          <cell r="D426" t="str">
            <v>Chân giò heo muối 100g</v>
          </cell>
          <cell r="E426">
            <v>24549</v>
          </cell>
          <cell r="F426">
            <v>24549</v>
          </cell>
        </row>
        <row r="427">
          <cell r="A427" t="str">
            <v>TOMITACGM300</v>
          </cell>
          <cell r="B427" t="str">
            <v>TOMITA</v>
          </cell>
          <cell r="C427" t="str">
            <v>CGM300</v>
          </cell>
          <cell r="D427" t="str">
            <v>Chân giò heo muối 300g</v>
          </cell>
          <cell r="E427">
            <v>73431</v>
          </cell>
          <cell r="F427">
            <v>73431</v>
          </cell>
        </row>
        <row r="428">
          <cell r="A428" t="str">
            <v/>
          </cell>
        </row>
        <row r="429">
          <cell r="A429" t="str">
            <v>TTMFARMCC300</v>
          </cell>
          <cell r="B429" t="str">
            <v>TTMFARM</v>
          </cell>
          <cell r="C429" t="str">
            <v>CC300</v>
          </cell>
          <cell r="D429" t="str">
            <v>Chả cốm 300g</v>
          </cell>
          <cell r="E429">
            <v>74250</v>
          </cell>
          <cell r="F429">
            <v>74250</v>
          </cell>
        </row>
        <row r="430">
          <cell r="A430" t="str">
            <v>TTMFARMCGM300</v>
          </cell>
          <cell r="B430" t="str">
            <v>TTMFARM</v>
          </cell>
          <cell r="C430" t="str">
            <v>CGM300</v>
          </cell>
          <cell r="D430" t="str">
            <v>Chân giò heo muối 300g</v>
          </cell>
          <cell r="E430">
            <v>73431</v>
          </cell>
          <cell r="F430">
            <v>73431</v>
          </cell>
        </row>
        <row r="431">
          <cell r="A431" t="str">
            <v>TTMFARMCGM500</v>
          </cell>
          <cell r="B431" t="str">
            <v>TTMFARM</v>
          </cell>
          <cell r="C431" t="str">
            <v>CGM500</v>
          </cell>
          <cell r="D431" t="str">
            <v>Chân giò heo muối 500g</v>
          </cell>
          <cell r="E431">
            <v>119066</v>
          </cell>
          <cell r="F431">
            <v>119066</v>
          </cell>
        </row>
        <row r="432">
          <cell r="A432" t="str">
            <v>TTMFARMGM500</v>
          </cell>
          <cell r="B432" t="str">
            <v>TTMFARM</v>
          </cell>
          <cell r="C432" t="str">
            <v>GM500</v>
          </cell>
          <cell r="D432" t="str">
            <v>Gà muối 500g</v>
          </cell>
          <cell r="E432">
            <v>111058</v>
          </cell>
          <cell r="F432">
            <v>111058</v>
          </cell>
        </row>
        <row r="433">
          <cell r="A433" t="str">
            <v>TTMFARMGTLX250G</v>
          </cell>
          <cell r="B433" t="str">
            <v>TTMFARM</v>
          </cell>
          <cell r="C433" t="str">
            <v>GTLX250G</v>
          </cell>
          <cell r="D433" t="str">
            <v>Giò Tai Lưỡi Xào 250g</v>
          </cell>
          <cell r="E433">
            <v>50183</v>
          </cell>
          <cell r="F433">
            <v>50183</v>
          </cell>
        </row>
        <row r="434">
          <cell r="A434" t="str">
            <v>TTMFARMMNH250</v>
          </cell>
          <cell r="B434" t="str">
            <v>TTMFARM</v>
          </cell>
          <cell r="C434" t="str">
            <v>MNH250</v>
          </cell>
          <cell r="D434" t="str">
            <v>Mọc Nấm Hương 250g</v>
          </cell>
          <cell r="E434">
            <v>46000</v>
          </cell>
          <cell r="F434">
            <v>46000</v>
          </cell>
        </row>
        <row r="435">
          <cell r="A435" t="str">
            <v>TTMFARMTH200</v>
          </cell>
          <cell r="B435" t="str">
            <v>TTMFARM</v>
          </cell>
          <cell r="C435" t="str">
            <v>TH200</v>
          </cell>
          <cell r="D435" t="str">
            <v>Tai heo muối 200g</v>
          </cell>
          <cell r="E435">
            <v>55595</v>
          </cell>
          <cell r="F435">
            <v>55595</v>
          </cell>
        </row>
        <row r="436">
          <cell r="A436" t="str">
            <v/>
          </cell>
        </row>
        <row r="437">
          <cell r="A437" t="str">
            <v>UNITCC300</v>
          </cell>
          <cell r="B437" t="str">
            <v>UNIT</v>
          </cell>
          <cell r="C437" t="str">
            <v>CC300</v>
          </cell>
          <cell r="D437" t="str">
            <v>Chả cốm 300g</v>
          </cell>
          <cell r="E437">
            <v>74250</v>
          </cell>
          <cell r="F437">
            <v>74250</v>
          </cell>
        </row>
        <row r="438">
          <cell r="A438" t="str">
            <v>UNITCGM300</v>
          </cell>
          <cell r="B438" t="str">
            <v>UNIT</v>
          </cell>
          <cell r="C438" t="str">
            <v>CGM300</v>
          </cell>
          <cell r="D438" t="str">
            <v>Chân giò heo muối 300g</v>
          </cell>
          <cell r="E438">
            <v>73431</v>
          </cell>
          <cell r="F438">
            <v>73431</v>
          </cell>
        </row>
        <row r="439">
          <cell r="A439" t="str">
            <v>UNITCGM500</v>
          </cell>
          <cell r="B439" t="str">
            <v>UNIT</v>
          </cell>
          <cell r="C439" t="str">
            <v>CGM500</v>
          </cell>
          <cell r="D439" t="str">
            <v>Chân giò heo muối 500g</v>
          </cell>
          <cell r="E439">
            <v>119066</v>
          </cell>
          <cell r="F439">
            <v>119066</v>
          </cell>
        </row>
        <row r="440">
          <cell r="A440" t="str">
            <v>UNITCN300</v>
          </cell>
          <cell r="B440" t="str">
            <v>UNIT</v>
          </cell>
          <cell r="C440" t="str">
            <v>CN300</v>
          </cell>
          <cell r="D440" t="str">
            <v>Chả nướng 300g</v>
          </cell>
          <cell r="E440">
            <v>70950</v>
          </cell>
          <cell r="F440">
            <v>70950</v>
          </cell>
        </row>
        <row r="441">
          <cell r="A441" t="str">
            <v>UNITGHK300</v>
          </cell>
          <cell r="B441" t="str">
            <v>UNIT</v>
          </cell>
          <cell r="C441" t="str">
            <v>GHK300</v>
          </cell>
          <cell r="D441" t="str">
            <v>Gà muối hun khói 300g</v>
          </cell>
          <cell r="E441">
            <v>70000</v>
          </cell>
          <cell r="F441">
            <v>70000</v>
          </cell>
        </row>
        <row r="442">
          <cell r="A442" t="str">
            <v>UNITGM500</v>
          </cell>
          <cell r="B442" t="str">
            <v>UNIT</v>
          </cell>
          <cell r="C442" t="str">
            <v>GM500</v>
          </cell>
          <cell r="D442" t="str">
            <v>Gà muối 500g</v>
          </cell>
          <cell r="E442">
            <v>111058</v>
          </cell>
          <cell r="F442">
            <v>111058</v>
          </cell>
        </row>
        <row r="443">
          <cell r="A443" t="str">
            <v>UNITGTLX250G</v>
          </cell>
          <cell r="B443" t="str">
            <v>UNIT</v>
          </cell>
          <cell r="C443" t="str">
            <v>GTLX250G</v>
          </cell>
          <cell r="D443" t="str">
            <v>Giò Tai Lưỡi Xào 250g</v>
          </cell>
          <cell r="E443">
            <v>50183</v>
          </cell>
          <cell r="F443">
            <v>50183</v>
          </cell>
        </row>
        <row r="444">
          <cell r="A444" t="str">
            <v>UNITGXD500</v>
          </cell>
          <cell r="B444" t="str">
            <v>UNIT</v>
          </cell>
          <cell r="C444" t="str">
            <v>GXD500</v>
          </cell>
          <cell r="D444" t="str">
            <v>Gà xì dầu 500g</v>
          </cell>
          <cell r="E444">
            <v>111606</v>
          </cell>
          <cell r="F444">
            <v>111606</v>
          </cell>
        </row>
        <row r="445">
          <cell r="A445" t="str">
            <v>UNITMNH250</v>
          </cell>
          <cell r="B445" t="str">
            <v>UNIT</v>
          </cell>
          <cell r="C445" t="str">
            <v>MNH250</v>
          </cell>
          <cell r="D445" t="str">
            <v>Mọc Nấm Hương 250g</v>
          </cell>
          <cell r="E445">
            <v>46000</v>
          </cell>
          <cell r="F445">
            <v>46000</v>
          </cell>
        </row>
        <row r="446">
          <cell r="A446" t="str">
            <v>UNITTH200</v>
          </cell>
          <cell r="B446" t="str">
            <v>UNIT</v>
          </cell>
          <cell r="C446" t="str">
            <v>TH200</v>
          </cell>
          <cell r="D446" t="str">
            <v>Tai heo muối 200g</v>
          </cell>
          <cell r="E446">
            <v>55595</v>
          </cell>
          <cell r="F446">
            <v>55595</v>
          </cell>
        </row>
        <row r="447">
          <cell r="A447" t="str">
            <v/>
          </cell>
          <cell r="B447" t="str">
            <v>UNIT</v>
          </cell>
          <cell r="C447" t="str">
            <v>TH200</v>
          </cell>
          <cell r="D447" t="str">
            <v>Tai heo muối 200g</v>
          </cell>
          <cell r="E447">
            <v>55595</v>
          </cell>
          <cell r="F447">
            <v>55595</v>
          </cell>
        </row>
        <row r="448">
          <cell r="A448" t="str">
            <v>VANCUONGCC300</v>
          </cell>
          <cell r="B448" t="str">
            <v>VANCUONG</v>
          </cell>
          <cell r="C448" t="str">
            <v>CC300</v>
          </cell>
          <cell r="D448" t="str">
            <v>Chả cốm 300g</v>
          </cell>
          <cell r="E448">
            <v>74250</v>
          </cell>
          <cell r="F448">
            <v>74250</v>
          </cell>
        </row>
        <row r="449">
          <cell r="A449" t="str">
            <v>VANCUONGCGM300</v>
          </cell>
          <cell r="B449" t="str">
            <v>VANCUONG</v>
          </cell>
          <cell r="C449" t="str">
            <v>CGM300</v>
          </cell>
          <cell r="D449" t="str">
            <v>Chân giò heo muối 300g</v>
          </cell>
          <cell r="E449">
            <v>73431</v>
          </cell>
          <cell r="F449">
            <v>73431</v>
          </cell>
        </row>
        <row r="450">
          <cell r="A450" t="str">
            <v>VANCUONGGL250</v>
          </cell>
          <cell r="B450" t="str">
            <v>VANCUONG</v>
          </cell>
          <cell r="C450" t="str">
            <v>GL250</v>
          </cell>
          <cell r="D450" t="str">
            <v>Giò lụa cây 250g</v>
          </cell>
          <cell r="E450">
            <v>49500</v>
          </cell>
          <cell r="F450">
            <v>49500</v>
          </cell>
        </row>
        <row r="451">
          <cell r="A451" t="str">
            <v>VANCUONGGM500</v>
          </cell>
          <cell r="B451" t="str">
            <v>VANCUONG</v>
          </cell>
          <cell r="C451" t="str">
            <v>GM500</v>
          </cell>
          <cell r="D451" t="str">
            <v>Gà muối 500g</v>
          </cell>
          <cell r="E451">
            <v>111058</v>
          </cell>
          <cell r="F451">
            <v>111058</v>
          </cell>
        </row>
        <row r="452">
          <cell r="A452" t="str">
            <v>VANCUONGGSG250</v>
          </cell>
          <cell r="B452" t="str">
            <v>VANCUONG</v>
          </cell>
          <cell r="C452" t="str">
            <v>GSG250</v>
          </cell>
          <cell r="D452" t="str">
            <v>Giò sụn gà 250g</v>
          </cell>
          <cell r="E452">
            <v>50400</v>
          </cell>
          <cell r="F452">
            <v>50400</v>
          </cell>
        </row>
        <row r="453">
          <cell r="A453" t="str">
            <v>VANCUONGGTLX250G</v>
          </cell>
          <cell r="B453" t="str">
            <v>VANCUONG</v>
          </cell>
          <cell r="C453" t="str">
            <v>GTLX250G</v>
          </cell>
          <cell r="D453" t="str">
            <v>Giò Tai Lưỡi Xào 250g</v>
          </cell>
          <cell r="E453">
            <v>50183</v>
          </cell>
          <cell r="F453">
            <v>50182</v>
          </cell>
        </row>
        <row r="454">
          <cell r="A454" t="str">
            <v>VANCUONGMNH250</v>
          </cell>
          <cell r="B454" t="str">
            <v>VANCUONG</v>
          </cell>
          <cell r="C454" t="str">
            <v>MNH250</v>
          </cell>
          <cell r="D454" t="str">
            <v>Mọc Nấm Hương 250g</v>
          </cell>
          <cell r="E454">
            <v>46000</v>
          </cell>
          <cell r="F454">
            <v>46000</v>
          </cell>
        </row>
        <row r="455">
          <cell r="A455" t="str">
            <v>VANCUONGTH200</v>
          </cell>
          <cell r="B455" t="str">
            <v>VANCUONG</v>
          </cell>
          <cell r="C455" t="str">
            <v>TH200</v>
          </cell>
          <cell r="D455" t="str">
            <v>Tai heo muối 200g</v>
          </cell>
          <cell r="E455">
            <v>55595</v>
          </cell>
          <cell r="F455">
            <v>55595</v>
          </cell>
        </row>
        <row r="456">
          <cell r="A456" t="str">
            <v/>
          </cell>
          <cell r="B456" t="str">
            <v>VANCUONG</v>
          </cell>
          <cell r="C456" t="str">
            <v>TH200</v>
          </cell>
          <cell r="D456" t="str">
            <v>Tai heo muối 200g</v>
          </cell>
          <cell r="E456">
            <v>55595</v>
          </cell>
          <cell r="F456">
            <v>55595</v>
          </cell>
        </row>
        <row r="457">
          <cell r="A457" t="str">
            <v>VIETYCC300</v>
          </cell>
          <cell r="B457" t="str">
            <v>VIETY</v>
          </cell>
          <cell r="C457" t="str">
            <v>CC300</v>
          </cell>
          <cell r="D457" t="str">
            <v>Chả cốm 300g</v>
          </cell>
          <cell r="E457">
            <v>74250</v>
          </cell>
          <cell r="F457">
            <v>70538</v>
          </cell>
        </row>
        <row r="458">
          <cell r="A458" t="str">
            <v>VIETYCGM300</v>
          </cell>
          <cell r="B458" t="str">
            <v>VIETY</v>
          </cell>
          <cell r="C458" t="str">
            <v>CGM300</v>
          </cell>
          <cell r="D458" t="str">
            <v>Chân giò heo muối 300g</v>
          </cell>
          <cell r="E458">
            <v>73431</v>
          </cell>
          <cell r="F458">
            <v>69759</v>
          </cell>
        </row>
        <row r="459">
          <cell r="A459" t="str">
            <v>VIETYCN300</v>
          </cell>
          <cell r="B459" t="str">
            <v>VIETY</v>
          </cell>
          <cell r="C459" t="str">
            <v>CN300</v>
          </cell>
          <cell r="D459" t="str">
            <v>Chả nướng 300g</v>
          </cell>
          <cell r="E459">
            <v>70950</v>
          </cell>
          <cell r="F459">
            <v>67402</v>
          </cell>
        </row>
        <row r="460">
          <cell r="A460" t="str">
            <v>VIETYGHK300</v>
          </cell>
          <cell r="B460" t="str">
            <v>VIETY</v>
          </cell>
          <cell r="C460" t="str">
            <v>GHK300</v>
          </cell>
          <cell r="D460" t="str">
            <v>Gà muối hun khói 300g</v>
          </cell>
          <cell r="E460">
            <v>70000</v>
          </cell>
          <cell r="F460">
            <v>66500</v>
          </cell>
        </row>
        <row r="461">
          <cell r="A461" t="str">
            <v>VIETYGM500</v>
          </cell>
          <cell r="B461" t="str">
            <v>VIETY</v>
          </cell>
          <cell r="C461" t="str">
            <v>GM500</v>
          </cell>
          <cell r="D461" t="str">
            <v>Gà muối 500g</v>
          </cell>
          <cell r="E461">
            <v>111058</v>
          </cell>
          <cell r="F461">
            <v>105505</v>
          </cell>
        </row>
        <row r="462">
          <cell r="A462" t="str">
            <v>VIETYGTLX250G</v>
          </cell>
          <cell r="B462" t="str">
            <v>VIETY</v>
          </cell>
          <cell r="C462" t="str">
            <v>GTLX250G</v>
          </cell>
          <cell r="D462" t="str">
            <v>Giò Tai Lưỡi Xào 250g</v>
          </cell>
          <cell r="E462">
            <v>50183</v>
          </cell>
          <cell r="F462">
            <v>47673</v>
          </cell>
        </row>
        <row r="463">
          <cell r="A463" t="str">
            <v>VIETYGXD500</v>
          </cell>
          <cell r="B463" t="str">
            <v>VIETY</v>
          </cell>
          <cell r="C463" t="str">
            <v>GXD500</v>
          </cell>
          <cell r="D463" t="str">
            <v>Gà xì dầu 500g</v>
          </cell>
          <cell r="E463">
            <v>111606</v>
          </cell>
          <cell r="F463">
            <v>106025</v>
          </cell>
        </row>
        <row r="464">
          <cell r="A464" t="str">
            <v>VIETYMNH250</v>
          </cell>
          <cell r="B464" t="str">
            <v>VIETY</v>
          </cell>
          <cell r="C464" t="str">
            <v>MNH250</v>
          </cell>
          <cell r="D464" t="str">
            <v>Mọc Nấm Hương 250g</v>
          </cell>
          <cell r="E464">
            <v>46000</v>
          </cell>
          <cell r="F464">
            <v>43700</v>
          </cell>
        </row>
        <row r="465">
          <cell r="A465" t="str">
            <v>VIETYTH200</v>
          </cell>
          <cell r="B465" t="str">
            <v>VIETY</v>
          </cell>
          <cell r="C465" t="str">
            <v>TH200</v>
          </cell>
          <cell r="D465" t="str">
            <v>Tai heo muối 200g</v>
          </cell>
          <cell r="E465">
            <v>55595</v>
          </cell>
          <cell r="F465">
            <v>52815</v>
          </cell>
        </row>
        <row r="466">
          <cell r="A466" t="str">
            <v/>
          </cell>
          <cell r="B466" t="str">
            <v>VIETY</v>
          </cell>
          <cell r="C466" t="str">
            <v>TH200</v>
          </cell>
          <cell r="D466" t="str">
            <v>Tai heo muối 200g</v>
          </cell>
          <cell r="E466">
            <v>55595</v>
          </cell>
          <cell r="F466">
            <v>52815</v>
          </cell>
        </row>
        <row r="467">
          <cell r="A467" t="str">
            <v>VITALMARTCC300</v>
          </cell>
          <cell r="B467" t="str">
            <v>VITALMART</v>
          </cell>
          <cell r="C467" t="str">
            <v>CC300</v>
          </cell>
          <cell r="D467" t="str">
            <v>Chả cốm 300g</v>
          </cell>
          <cell r="E467">
            <v>74250</v>
          </cell>
          <cell r="F467">
            <v>74250</v>
          </cell>
        </row>
        <row r="468">
          <cell r="A468" t="str">
            <v>VITALMARTCGM100</v>
          </cell>
          <cell r="B468" t="str">
            <v>VITALMART</v>
          </cell>
          <cell r="C468" t="str">
            <v>CGM100</v>
          </cell>
          <cell r="D468" t="str">
            <v>Chân giò heo muối 100g</v>
          </cell>
          <cell r="E468">
            <v>24549</v>
          </cell>
          <cell r="F468">
            <v>22830</v>
          </cell>
        </row>
        <row r="469">
          <cell r="A469" t="str">
            <v>VITALMARTCGM300</v>
          </cell>
          <cell r="B469" t="str">
            <v>VITALMART</v>
          </cell>
          <cell r="C469" t="str">
            <v>CGM300</v>
          </cell>
          <cell r="D469" t="str">
            <v>Chân giò heo muối 300g</v>
          </cell>
          <cell r="E469">
            <v>73431</v>
          </cell>
          <cell r="F469">
            <v>73431</v>
          </cell>
        </row>
        <row r="470">
          <cell r="A470" t="str">
            <v>VITALMARTCGM500</v>
          </cell>
          <cell r="B470" t="str">
            <v>VITALMART</v>
          </cell>
          <cell r="C470" t="str">
            <v>CGM500</v>
          </cell>
          <cell r="D470" t="str">
            <v>Chân giò heo muối 500g</v>
          </cell>
          <cell r="E470">
            <v>119066</v>
          </cell>
          <cell r="F470">
            <v>110732</v>
          </cell>
        </row>
        <row r="471">
          <cell r="A471" t="str">
            <v>VITALMARTCN300</v>
          </cell>
          <cell r="B471" t="str">
            <v>VITALMART</v>
          </cell>
          <cell r="C471" t="str">
            <v>CN300</v>
          </cell>
          <cell r="D471" t="str">
            <v>Chả nướng 300g</v>
          </cell>
          <cell r="E471">
            <v>70950</v>
          </cell>
          <cell r="F471">
            <v>70950</v>
          </cell>
        </row>
        <row r="472">
          <cell r="A472" t="str">
            <v>VITALMARTGL250</v>
          </cell>
          <cell r="B472" t="str">
            <v>VITALMART</v>
          </cell>
          <cell r="C472" t="str">
            <v>GL250</v>
          </cell>
          <cell r="D472" t="str">
            <v>Giò lụa cây 250g</v>
          </cell>
          <cell r="E472">
            <v>49500</v>
          </cell>
          <cell r="F472">
            <v>49500</v>
          </cell>
        </row>
        <row r="473">
          <cell r="A473" t="str">
            <v>VITALMARTGM500</v>
          </cell>
          <cell r="B473" t="str">
            <v>VITALMART</v>
          </cell>
          <cell r="C473" t="str">
            <v>GM500</v>
          </cell>
          <cell r="D473" t="str">
            <v>Gà muối 500g</v>
          </cell>
          <cell r="E473">
            <v>111058</v>
          </cell>
          <cell r="F473">
            <v>111058</v>
          </cell>
        </row>
        <row r="474">
          <cell r="A474" t="str">
            <v>VITALMARTGSG250</v>
          </cell>
          <cell r="B474" t="str">
            <v>VITALMART</v>
          </cell>
          <cell r="C474" t="str">
            <v>GSG250</v>
          </cell>
          <cell r="D474" t="str">
            <v>Giò sụn gà 250g</v>
          </cell>
          <cell r="E474">
            <v>50400</v>
          </cell>
          <cell r="F474">
            <v>50400</v>
          </cell>
        </row>
        <row r="475">
          <cell r="A475" t="str">
            <v>VITALMARTGTLX250G</v>
          </cell>
          <cell r="B475" t="str">
            <v>VITALMART</v>
          </cell>
          <cell r="C475" t="str">
            <v>GTLX250G</v>
          </cell>
          <cell r="D475" t="str">
            <v>Giò Tai Lưỡi Xào 250g</v>
          </cell>
          <cell r="E475">
            <v>50183</v>
          </cell>
          <cell r="F475">
            <v>50182</v>
          </cell>
        </row>
        <row r="476">
          <cell r="A476" t="str">
            <v>VITALMARTGXD500</v>
          </cell>
          <cell r="B476" t="str">
            <v>VITALMART</v>
          </cell>
          <cell r="C476" t="str">
            <v>GXD500</v>
          </cell>
          <cell r="D476" t="str">
            <v>Gà xì dầu 500g</v>
          </cell>
          <cell r="E476">
            <v>111606</v>
          </cell>
          <cell r="F476">
            <v>103794</v>
          </cell>
        </row>
        <row r="477">
          <cell r="A477" t="str">
            <v>VITALMARTMNH250</v>
          </cell>
          <cell r="B477" t="str">
            <v>VITALMART</v>
          </cell>
          <cell r="C477" t="str">
            <v>MNH250</v>
          </cell>
          <cell r="D477" t="str">
            <v>Mọc Nấm Hương 250g</v>
          </cell>
          <cell r="E477">
            <v>46000</v>
          </cell>
          <cell r="F477">
            <v>46000</v>
          </cell>
        </row>
        <row r="478">
          <cell r="A478" t="str">
            <v>VITALMARTTH200</v>
          </cell>
          <cell r="B478" t="str">
            <v>VITALMART</v>
          </cell>
          <cell r="C478" t="str">
            <v>TH200</v>
          </cell>
          <cell r="D478" t="str">
            <v>Tai heo muối 200g</v>
          </cell>
          <cell r="E478">
            <v>55595</v>
          </cell>
          <cell r="F478">
            <v>55595</v>
          </cell>
        </row>
        <row r="479">
          <cell r="A479" t="str">
            <v/>
          </cell>
          <cell r="B479" t="str">
            <v>VITALMART</v>
          </cell>
          <cell r="C479" t="str">
            <v>TH200</v>
          </cell>
          <cell r="D479" t="str">
            <v>Tai heo muối 200g</v>
          </cell>
          <cell r="E479">
            <v>55595</v>
          </cell>
          <cell r="F479">
            <v>55595</v>
          </cell>
        </row>
        <row r="480">
          <cell r="A480" t="str">
            <v>VNPOSTCC300</v>
          </cell>
          <cell r="B480" t="str">
            <v>VNPOST</v>
          </cell>
          <cell r="C480" t="str">
            <v>CC300</v>
          </cell>
          <cell r="D480" t="str">
            <v>Chả cốm 300g</v>
          </cell>
          <cell r="E480">
            <v>74250</v>
          </cell>
          <cell r="F480">
            <v>74250</v>
          </cell>
        </row>
        <row r="481">
          <cell r="A481" t="str">
            <v>VNPOSTCGM300</v>
          </cell>
          <cell r="B481" t="str">
            <v>VNPOST</v>
          </cell>
          <cell r="C481" t="str">
            <v>CGM300</v>
          </cell>
          <cell r="D481" t="str">
            <v>Chân giò heo muối 300g</v>
          </cell>
          <cell r="E481">
            <v>73431</v>
          </cell>
          <cell r="F481">
            <v>73431</v>
          </cell>
        </row>
        <row r="482">
          <cell r="A482" t="str">
            <v>VNPOSTCN300</v>
          </cell>
          <cell r="B482" t="str">
            <v>VNPOST</v>
          </cell>
          <cell r="C482" t="str">
            <v>CN300</v>
          </cell>
          <cell r="D482" t="str">
            <v>Chả nướng 300g</v>
          </cell>
          <cell r="E482">
            <v>70950</v>
          </cell>
          <cell r="F482">
            <v>70950</v>
          </cell>
        </row>
        <row r="483">
          <cell r="A483" t="str">
            <v>VNPOSTGL250</v>
          </cell>
          <cell r="B483" t="str">
            <v>VNPOST</v>
          </cell>
          <cell r="C483" t="str">
            <v>GL250</v>
          </cell>
          <cell r="D483" t="str">
            <v>Giò lụa cây 250g</v>
          </cell>
          <cell r="E483">
            <v>49500</v>
          </cell>
          <cell r="F483">
            <v>49500</v>
          </cell>
        </row>
        <row r="484">
          <cell r="A484" t="str">
            <v>VNPOSTGL500KT</v>
          </cell>
          <cell r="B484" t="str">
            <v>VNPOST</v>
          </cell>
          <cell r="C484" t="str">
            <v>GL500KT</v>
          </cell>
          <cell r="D484" t="str">
            <v>Giò lụa 500g</v>
          </cell>
          <cell r="E484">
            <v>77091</v>
          </cell>
          <cell r="F484">
            <v>77091</v>
          </cell>
        </row>
        <row r="485">
          <cell r="A485" t="str">
            <v>VNPOSTGM500</v>
          </cell>
          <cell r="B485" t="str">
            <v>VNPOST</v>
          </cell>
          <cell r="C485" t="str">
            <v>GM500</v>
          </cell>
          <cell r="D485" t="str">
            <v>Gà muối 500g</v>
          </cell>
          <cell r="E485">
            <v>111058</v>
          </cell>
          <cell r="F485">
            <v>111058</v>
          </cell>
        </row>
        <row r="486">
          <cell r="A486" t="str">
            <v>VNPOSTGSG250</v>
          </cell>
          <cell r="B486" t="str">
            <v>VNPOST</v>
          </cell>
          <cell r="C486" t="str">
            <v>GSG250</v>
          </cell>
          <cell r="D486" t="str">
            <v>Giò sụn gà 250g</v>
          </cell>
          <cell r="E486">
            <v>50400</v>
          </cell>
          <cell r="F486">
            <v>50400</v>
          </cell>
        </row>
        <row r="487">
          <cell r="A487" t="str">
            <v>VNPOSTGTLX250G</v>
          </cell>
          <cell r="B487" t="str">
            <v>VNPOST</v>
          </cell>
          <cell r="C487" t="str">
            <v>GTLX250G</v>
          </cell>
          <cell r="D487" t="str">
            <v>Giò Tai Lưỡi Xào 250g</v>
          </cell>
          <cell r="E487">
            <v>50183</v>
          </cell>
          <cell r="F487">
            <v>50183</v>
          </cell>
        </row>
        <row r="488">
          <cell r="A488" t="str">
            <v>VNPOSTGTNH500</v>
          </cell>
          <cell r="B488" t="str">
            <v>VNPOST</v>
          </cell>
          <cell r="C488" t="str">
            <v>GTNH500</v>
          </cell>
          <cell r="D488" t="str">
            <v>Giò tai nấm hương 500g</v>
          </cell>
          <cell r="E488">
            <v>81591</v>
          </cell>
          <cell r="F488">
            <v>81591</v>
          </cell>
        </row>
        <row r="489">
          <cell r="A489" t="str">
            <v>VNPOSTGXD500</v>
          </cell>
          <cell r="B489" t="str">
            <v>VNPOST</v>
          </cell>
          <cell r="C489" t="str">
            <v>GXD500</v>
          </cell>
          <cell r="D489" t="str">
            <v>Gà xì dầu 500g</v>
          </cell>
          <cell r="E489">
            <v>111606</v>
          </cell>
          <cell r="F489">
            <v>111606</v>
          </cell>
        </row>
        <row r="490">
          <cell r="A490" t="str">
            <v>VNPOSTMNH250</v>
          </cell>
          <cell r="B490" t="str">
            <v>VNPOST</v>
          </cell>
          <cell r="C490" t="str">
            <v>MNH250</v>
          </cell>
          <cell r="D490" t="str">
            <v>Mọc Nấm Hương 250g</v>
          </cell>
          <cell r="E490">
            <v>46000</v>
          </cell>
          <cell r="F490">
            <v>46000</v>
          </cell>
        </row>
        <row r="491">
          <cell r="A491" t="str">
            <v>VNPOSTTH200</v>
          </cell>
          <cell r="B491" t="str">
            <v>VNPOST</v>
          </cell>
          <cell r="C491" t="str">
            <v>TH200</v>
          </cell>
          <cell r="D491" t="str">
            <v>Tai heo muối 200g</v>
          </cell>
          <cell r="E491">
            <v>55595</v>
          </cell>
          <cell r="F491">
            <v>55595</v>
          </cell>
        </row>
        <row r="492">
          <cell r="A492" t="str">
            <v/>
          </cell>
          <cell r="B492" t="str">
            <v>VNPOST</v>
          </cell>
          <cell r="C492" t="str">
            <v>TH200</v>
          </cell>
          <cell r="D492" t="str">
            <v>Tai heo muối 200g</v>
          </cell>
          <cell r="E492">
            <v>55595</v>
          </cell>
          <cell r="F492">
            <v>55595</v>
          </cell>
        </row>
        <row r="493">
          <cell r="A493" t="str">
            <v>WINCC300</v>
          </cell>
          <cell r="B493" t="str">
            <v>WIN</v>
          </cell>
          <cell r="C493" t="str">
            <v>CC300</v>
          </cell>
          <cell r="D493" t="str">
            <v>Chả cốm 300g</v>
          </cell>
          <cell r="E493">
            <v>74250</v>
          </cell>
          <cell r="F493">
            <v>74250</v>
          </cell>
        </row>
        <row r="494">
          <cell r="A494" t="str">
            <v>WINCGM300</v>
          </cell>
          <cell r="B494" t="str">
            <v>WIN</v>
          </cell>
          <cell r="C494" t="str">
            <v>CGM300</v>
          </cell>
          <cell r="D494" t="str">
            <v>Chân giò heo muối 300g</v>
          </cell>
          <cell r="E494">
            <v>73431</v>
          </cell>
          <cell r="F494">
            <v>73431</v>
          </cell>
        </row>
        <row r="495">
          <cell r="A495" t="str">
            <v>WINCGXD150</v>
          </cell>
          <cell r="B495" t="str">
            <v>WIN</v>
          </cell>
          <cell r="C495" t="str">
            <v>CGXD150</v>
          </cell>
          <cell r="D495" t="str">
            <v>Chân gà xì dầu 150g</v>
          </cell>
          <cell r="E495">
            <v>31977</v>
          </cell>
          <cell r="F495">
            <v>31977</v>
          </cell>
        </row>
        <row r="496">
          <cell r="A496" t="str">
            <v>WINCN300</v>
          </cell>
          <cell r="B496" t="str">
            <v>WIN</v>
          </cell>
          <cell r="C496" t="str">
            <v>CN300</v>
          </cell>
          <cell r="D496" t="str">
            <v>Chả nướng 300g</v>
          </cell>
          <cell r="E496">
            <v>70950</v>
          </cell>
          <cell r="F496">
            <v>70950</v>
          </cell>
        </row>
        <row r="497">
          <cell r="A497" t="str">
            <v>WINGL250</v>
          </cell>
          <cell r="B497" t="str">
            <v>WIN</v>
          </cell>
          <cell r="C497" t="str">
            <v>GL250</v>
          </cell>
          <cell r="D497" t="str">
            <v>Giò lụa cây 250g</v>
          </cell>
          <cell r="E497">
            <v>59400</v>
          </cell>
          <cell r="F497">
            <v>49500</v>
          </cell>
        </row>
        <row r="498">
          <cell r="A498" t="str">
            <v>WINGL500KT</v>
          </cell>
          <cell r="B498" t="str">
            <v>WIN</v>
          </cell>
          <cell r="C498" t="str">
            <v>GL500KT</v>
          </cell>
          <cell r="D498" t="str">
            <v>Giò lụa 500g</v>
          </cell>
          <cell r="E498">
            <v>77091</v>
          </cell>
          <cell r="F498">
            <v>77091</v>
          </cell>
        </row>
        <row r="499">
          <cell r="A499" t="str">
            <v>WINGM500</v>
          </cell>
          <cell r="B499" t="str">
            <v>WIN</v>
          </cell>
          <cell r="C499" t="str">
            <v>GM500</v>
          </cell>
          <cell r="D499" t="str">
            <v>Gà muối 500g</v>
          </cell>
          <cell r="E499">
            <v>111058</v>
          </cell>
          <cell r="F499">
            <v>111058</v>
          </cell>
        </row>
        <row r="500">
          <cell r="A500" t="str">
            <v>WINGSG250</v>
          </cell>
          <cell r="B500" t="str">
            <v>WIN</v>
          </cell>
          <cell r="C500" t="str">
            <v>GSG250</v>
          </cell>
          <cell r="D500" t="str">
            <v>Giò sụn gà 250g</v>
          </cell>
          <cell r="E500">
            <v>61050</v>
          </cell>
          <cell r="F500">
            <v>50400</v>
          </cell>
        </row>
        <row r="501">
          <cell r="A501" t="str">
            <v>WINGTLX250G</v>
          </cell>
          <cell r="B501" t="str">
            <v>WIN</v>
          </cell>
          <cell r="C501" t="str">
            <v>GTLX250G</v>
          </cell>
          <cell r="D501" t="str">
            <v>Giò Tai Lưỡi Xào 250g</v>
          </cell>
          <cell r="E501">
            <v>50183</v>
          </cell>
          <cell r="F501">
            <v>50183</v>
          </cell>
        </row>
        <row r="502">
          <cell r="A502" t="str">
            <v>WINGTNH500</v>
          </cell>
          <cell r="B502" t="str">
            <v>WIN</v>
          </cell>
          <cell r="C502" t="str">
            <v>GTNH500</v>
          </cell>
          <cell r="D502" t="str">
            <v>Giò tai nấm hương 500g</v>
          </cell>
          <cell r="E502">
            <v>81591</v>
          </cell>
          <cell r="F502">
            <v>81591</v>
          </cell>
        </row>
        <row r="503">
          <cell r="A503" t="str">
            <v>WINGXD500</v>
          </cell>
          <cell r="B503" t="str">
            <v>WIN</v>
          </cell>
          <cell r="C503" t="str">
            <v>GXD500</v>
          </cell>
          <cell r="D503" t="str">
            <v>Gà xì dầu 500g</v>
          </cell>
          <cell r="E503">
            <v>111606</v>
          </cell>
          <cell r="F503">
            <v>111606</v>
          </cell>
        </row>
        <row r="504">
          <cell r="A504" t="str">
            <v>WINMNH250</v>
          </cell>
          <cell r="B504" t="str">
            <v>WIN</v>
          </cell>
          <cell r="C504" t="str">
            <v>MNH250</v>
          </cell>
          <cell r="D504" t="str">
            <v>Mọc Nấm Hương 250g</v>
          </cell>
          <cell r="E504">
            <v>46000</v>
          </cell>
          <cell r="F504">
            <v>46000</v>
          </cell>
        </row>
        <row r="505">
          <cell r="A505" t="str">
            <v>WINTH200</v>
          </cell>
          <cell r="B505" t="str">
            <v>WIN</v>
          </cell>
          <cell r="C505" t="str">
            <v>TH200</v>
          </cell>
          <cell r="D505" t="str">
            <v>Tai heo muối 200g</v>
          </cell>
          <cell r="E505">
            <v>55595</v>
          </cell>
          <cell r="F505">
            <v>55595</v>
          </cell>
        </row>
        <row r="506">
          <cell r="A506" t="str">
            <v/>
          </cell>
          <cell r="B506" t="str">
            <v>WIN</v>
          </cell>
          <cell r="C506" t="str">
            <v>TH200</v>
          </cell>
          <cell r="D506" t="str">
            <v>Tai heo muối 200g</v>
          </cell>
          <cell r="E506">
            <v>55595</v>
          </cell>
          <cell r="F506">
            <v>55595</v>
          </cell>
        </row>
        <row r="507">
          <cell r="A507" t="str">
            <v>KL.HNCN300</v>
          </cell>
          <cell r="B507" t="str">
            <v>KL.HN</v>
          </cell>
          <cell r="C507" t="str">
            <v>CN300</v>
          </cell>
          <cell r="D507" t="str">
            <v>Chả nướng 300g</v>
          </cell>
          <cell r="E507">
            <v>86111</v>
          </cell>
          <cell r="F507">
            <v>86111</v>
          </cell>
        </row>
        <row r="508">
          <cell r="A508" t="str">
            <v>KL.HNGL500KT</v>
          </cell>
          <cell r="B508" t="str">
            <v>KL.HN</v>
          </cell>
          <cell r="C508" t="str">
            <v>GL500KT</v>
          </cell>
          <cell r="D508" t="str">
            <v>Giò lụa 500g</v>
          </cell>
          <cell r="E508">
            <v>94013</v>
          </cell>
          <cell r="F508">
            <v>94013</v>
          </cell>
        </row>
        <row r="509">
          <cell r="A509" t="str">
            <v>KL.HNGTNH500</v>
          </cell>
          <cell r="B509" t="str">
            <v>KL.HN</v>
          </cell>
          <cell r="C509" t="str">
            <v>GTNH500</v>
          </cell>
          <cell r="D509" t="str">
            <v>Giò tai nấm hương 500g</v>
          </cell>
          <cell r="E509">
            <v>135185</v>
          </cell>
          <cell r="F509">
            <v>135185</v>
          </cell>
        </row>
        <row r="510">
          <cell r="A510" t="str">
            <v>KL.HNCGM100</v>
          </cell>
          <cell r="B510" t="str">
            <v>KL.HN</v>
          </cell>
          <cell r="C510" t="str">
            <v>CGM100</v>
          </cell>
          <cell r="D510" t="str">
            <v>Chân giò heo muối 100g</v>
          </cell>
          <cell r="E510">
            <v>36111</v>
          </cell>
          <cell r="F510">
            <v>22585.08</v>
          </cell>
        </row>
        <row r="511">
          <cell r="A511" t="str">
            <v>KL.HNGHK300</v>
          </cell>
          <cell r="B511" t="str">
            <v>KL.HN</v>
          </cell>
          <cell r="C511" t="str">
            <v>GHK300</v>
          </cell>
          <cell r="D511" t="str">
            <v>Gà muối hun khói 300g</v>
          </cell>
          <cell r="E511">
            <v>70000</v>
          </cell>
          <cell r="F511">
            <v>64400</v>
          </cell>
        </row>
        <row r="512">
          <cell r="A512" t="str">
            <v>KL.HNGM500</v>
          </cell>
          <cell r="B512" t="str">
            <v>KL.HN</v>
          </cell>
          <cell r="C512" t="str">
            <v>GM500</v>
          </cell>
          <cell r="D512" t="str">
            <v>Gà muối 500g</v>
          </cell>
          <cell r="E512">
            <v>147000</v>
          </cell>
          <cell r="F512">
            <v>102173.36</v>
          </cell>
        </row>
        <row r="513">
          <cell r="A513" t="str">
            <v>KL.HNGSG45G</v>
          </cell>
          <cell r="B513" t="str">
            <v>KL.HN</v>
          </cell>
          <cell r="C513" t="str">
            <v>GSG45G</v>
          </cell>
          <cell r="D513" t="str">
            <v>Giò sụn gà 45g</v>
          </cell>
          <cell r="E513">
            <v>9200</v>
          </cell>
          <cell r="F513">
            <v>8280</v>
          </cell>
        </row>
        <row r="514">
          <cell r="A514" t="str">
            <v>KL.HNCC300</v>
          </cell>
          <cell r="B514" t="str">
            <v>KL.HN</v>
          </cell>
          <cell r="C514" t="str">
            <v>CC300</v>
          </cell>
          <cell r="D514" t="str">
            <v>Chả cốm 300g</v>
          </cell>
          <cell r="E514">
            <v>90741</v>
          </cell>
          <cell r="F514">
            <v>68310</v>
          </cell>
        </row>
        <row r="515">
          <cell r="A515" t="str">
            <v>KL.HNCGM300</v>
          </cell>
          <cell r="B515" t="str">
            <v>KL.HN</v>
          </cell>
          <cell r="C515" t="str">
            <v>CGM300</v>
          </cell>
          <cell r="D515" t="str">
            <v>Chân giò heo muối 300g</v>
          </cell>
          <cell r="E515">
            <v>96000</v>
          </cell>
          <cell r="F515">
            <v>67556.52</v>
          </cell>
        </row>
        <row r="516">
          <cell r="A516" t="str">
            <v>KL.HNCGM500</v>
          </cell>
          <cell r="B516" t="str">
            <v>KL.HN</v>
          </cell>
          <cell r="C516" t="str">
            <v>CGM500</v>
          </cell>
          <cell r="D516" t="str">
            <v>Chân giò heo muối 500g</v>
          </cell>
          <cell r="E516">
            <v>147000</v>
          </cell>
          <cell r="F516">
            <v>109540.72</v>
          </cell>
        </row>
        <row r="517">
          <cell r="A517" t="str">
            <v>KL.HNCGST150</v>
          </cell>
          <cell r="B517" t="str">
            <v>KL.HN</v>
          </cell>
          <cell r="C517" t="str">
            <v>CGST150</v>
          </cell>
          <cell r="D517" t="str">
            <v>Chân gà sả tắc 150g</v>
          </cell>
          <cell r="E517">
            <v>22500</v>
          </cell>
          <cell r="F517">
            <v>20700</v>
          </cell>
        </row>
        <row r="518">
          <cell r="A518" t="str">
            <v>KL.HNGTLX250G</v>
          </cell>
          <cell r="B518" t="str">
            <v>KL.HN</v>
          </cell>
          <cell r="C518" t="str">
            <v>GTLX250G</v>
          </cell>
          <cell r="D518" t="str">
            <v>Giò Tai Lưỡi Xào 250g</v>
          </cell>
          <cell r="E518">
            <v>66000</v>
          </cell>
          <cell r="F518">
            <v>46168.36</v>
          </cell>
        </row>
        <row r="519">
          <cell r="A519" t="str">
            <v>KL.HNGXD500</v>
          </cell>
          <cell r="B519" t="str">
            <v>KL.HN</v>
          </cell>
          <cell r="C519" t="str">
            <v>GXD500</v>
          </cell>
          <cell r="D519" t="str">
            <v>Gà xì dầu 500g</v>
          </cell>
          <cell r="E519">
            <v>147000</v>
          </cell>
          <cell r="F519">
            <v>102677.52</v>
          </cell>
        </row>
        <row r="520">
          <cell r="A520" t="str">
            <v>KL.HNMNH250</v>
          </cell>
          <cell r="B520" t="str">
            <v>KL.HN</v>
          </cell>
          <cell r="C520" t="str">
            <v>MNH250</v>
          </cell>
          <cell r="D520" t="str">
            <v>Mọc Nấm Hương 250g</v>
          </cell>
          <cell r="E520">
            <v>58333</v>
          </cell>
          <cell r="F520">
            <v>42320</v>
          </cell>
        </row>
        <row r="521">
          <cell r="A521" t="str">
            <v>KL.HNTH200</v>
          </cell>
          <cell r="B521" t="str">
            <v>KL.HN</v>
          </cell>
          <cell r="C521" t="str">
            <v>TH200</v>
          </cell>
          <cell r="D521" t="str">
            <v>Tai heo muối 200g</v>
          </cell>
          <cell r="E521">
            <v>73000</v>
          </cell>
          <cell r="F521">
            <v>51147.4</v>
          </cell>
        </row>
        <row r="522">
          <cell r="A522" t="str">
            <v>KL.HNTHST150</v>
          </cell>
          <cell r="B522" t="str">
            <v>KL.HN</v>
          </cell>
          <cell r="C522" t="str">
            <v>THST150</v>
          </cell>
          <cell r="D522" t="str">
            <v>Tai heo sốt thái 150g</v>
          </cell>
          <cell r="E522">
            <v>21667</v>
          </cell>
          <cell r="F522">
            <v>19933.64</v>
          </cell>
        </row>
        <row r="523">
          <cell r="A523" t="str">
            <v>KL.HNGL250</v>
          </cell>
          <cell r="B523" t="str">
            <v>KL.HN</v>
          </cell>
          <cell r="C523" t="str">
            <v>GL250</v>
          </cell>
          <cell r="D523" t="str">
            <v>Giò lụa cây 250g</v>
          </cell>
          <cell r="E523">
            <v>59400</v>
          </cell>
          <cell r="F523">
            <v>45540</v>
          </cell>
        </row>
        <row r="524">
          <cell r="A524" t="str">
            <v>KL.HNGSG250</v>
          </cell>
          <cell r="B524" t="str">
            <v>KL.HN</v>
          </cell>
          <cell r="C524" t="str">
            <v>GSG250</v>
          </cell>
          <cell r="D524" t="str">
            <v>Giò sụn gà 250g</v>
          </cell>
          <cell r="E524">
            <v>73431</v>
          </cell>
          <cell r="F524">
            <v>73431</v>
          </cell>
        </row>
        <row r="525">
          <cell r="A525" t="str">
            <v/>
          </cell>
          <cell r="B525" t="str">
            <v>KL.HN</v>
          </cell>
          <cell r="C525" t="str">
            <v>GL250</v>
          </cell>
          <cell r="D525" t="str">
            <v>Giò lụa cây 250g</v>
          </cell>
          <cell r="E525">
            <v>59400</v>
          </cell>
          <cell r="F525">
            <v>45540</v>
          </cell>
        </row>
        <row r="526">
          <cell r="A526" t="str">
            <v>KL.HN001CGM300</v>
          </cell>
          <cell r="B526" t="str">
            <v>KL.HN001</v>
          </cell>
          <cell r="C526" t="str">
            <v>CGM300</v>
          </cell>
          <cell r="D526" t="str">
            <v>Chân giò heo muối 300g</v>
          </cell>
          <cell r="E526">
            <v>96000</v>
          </cell>
          <cell r="F526">
            <v>69759.45</v>
          </cell>
        </row>
        <row r="527">
          <cell r="A527" t="str">
            <v>KL.HN001GXD500</v>
          </cell>
          <cell r="B527" t="str">
            <v>KL.HN001</v>
          </cell>
          <cell r="C527" t="str">
            <v>GXD500</v>
          </cell>
          <cell r="D527" t="str">
            <v>Gà xì dầu 500g</v>
          </cell>
          <cell r="E527">
            <v>147000</v>
          </cell>
          <cell r="F527">
            <v>106025.7</v>
          </cell>
        </row>
        <row r="528">
          <cell r="A528" t="str">
            <v>KL.HN003CGM300</v>
          </cell>
          <cell r="B528" t="str">
            <v>KL.HN003</v>
          </cell>
          <cell r="C528" t="str">
            <v>CGM300</v>
          </cell>
          <cell r="D528" t="str">
            <v>Chân giò heo muối 300g</v>
          </cell>
          <cell r="E528">
            <v>96000</v>
          </cell>
          <cell r="F528">
            <v>69759.45</v>
          </cell>
        </row>
        <row r="529">
          <cell r="A529" t="str">
            <v>KL.HN003GM500</v>
          </cell>
          <cell r="B529" t="str">
            <v>KL.HN003</v>
          </cell>
          <cell r="C529" t="str">
            <v>GM500</v>
          </cell>
          <cell r="D529" t="str">
            <v>Gà muối 500g</v>
          </cell>
          <cell r="E529">
            <v>147000</v>
          </cell>
          <cell r="F529">
            <v>105505.09999999999</v>
          </cell>
        </row>
        <row r="530">
          <cell r="A530" t="str">
            <v>KL.HN003GXD500</v>
          </cell>
          <cell r="B530" t="str">
            <v>KL.HN003</v>
          </cell>
          <cell r="C530" t="str">
            <v>GXD500</v>
          </cell>
          <cell r="D530" t="str">
            <v>Gà xì dầu 500g</v>
          </cell>
          <cell r="E530">
            <v>147000</v>
          </cell>
          <cell r="F530">
            <v>106025.7</v>
          </cell>
        </row>
        <row r="531">
          <cell r="A531" t="str">
            <v>KL.HN003MNH250</v>
          </cell>
          <cell r="B531" t="str">
            <v>KL.HN003</v>
          </cell>
          <cell r="C531" t="str">
            <v>MNH250</v>
          </cell>
          <cell r="D531" t="str">
            <v>Mọc Nấm Hương 250g</v>
          </cell>
          <cell r="E531">
            <v>58333</v>
          </cell>
          <cell r="F531">
            <v>43700</v>
          </cell>
        </row>
        <row r="532">
          <cell r="A532" t="str">
            <v>KL.HN007CGM300</v>
          </cell>
          <cell r="B532" t="str">
            <v>KL.HN007</v>
          </cell>
          <cell r="C532" t="str">
            <v>CGM300</v>
          </cell>
          <cell r="D532" t="str">
            <v>Chân giò heo muối 300g</v>
          </cell>
          <cell r="E532">
            <v>96000</v>
          </cell>
          <cell r="F532">
            <v>73431</v>
          </cell>
        </row>
        <row r="533">
          <cell r="A533" t="str">
            <v>KL.HN007CN300</v>
          </cell>
          <cell r="B533" t="str">
            <v>KL.HN007</v>
          </cell>
          <cell r="C533" t="str">
            <v>CN300</v>
          </cell>
          <cell r="D533" t="str">
            <v>Chả nướng 300g</v>
          </cell>
          <cell r="E533">
            <v>86111</v>
          </cell>
          <cell r="F533">
            <v>70950</v>
          </cell>
        </row>
        <row r="534">
          <cell r="A534" t="str">
            <v>KL.HN007GM500</v>
          </cell>
          <cell r="B534" t="str">
            <v>KL.HN007</v>
          </cell>
          <cell r="C534" t="str">
            <v>GM500</v>
          </cell>
          <cell r="D534" t="str">
            <v>Gà muối 500g</v>
          </cell>
          <cell r="E534">
            <v>147000</v>
          </cell>
          <cell r="F534">
            <v>111058</v>
          </cell>
        </row>
        <row r="535">
          <cell r="A535" t="str">
            <v>KL.HN007CC300</v>
          </cell>
          <cell r="B535" t="str">
            <v>KL.HN007</v>
          </cell>
          <cell r="C535" t="str">
            <v>CC300</v>
          </cell>
          <cell r="D535" t="str">
            <v>Chả cốm 300g</v>
          </cell>
          <cell r="E535">
            <v>90741</v>
          </cell>
          <cell r="F535">
            <v>68310</v>
          </cell>
        </row>
        <row r="536">
          <cell r="A536" t="str">
            <v>KL.HN007GTLX250G</v>
          </cell>
          <cell r="B536" t="str">
            <v>KL.HN007</v>
          </cell>
          <cell r="C536" t="str">
            <v>GTLX250G</v>
          </cell>
          <cell r="D536" t="str">
            <v>Giò Tai Lưỡi Xào 250g</v>
          </cell>
          <cell r="E536">
            <v>66000</v>
          </cell>
          <cell r="F536">
            <v>50183</v>
          </cell>
        </row>
        <row r="537">
          <cell r="A537" t="str">
            <v>KL.HN007MNH250</v>
          </cell>
          <cell r="B537" t="str">
            <v>KL.HN007</v>
          </cell>
          <cell r="C537" t="str">
            <v>MNH250</v>
          </cell>
          <cell r="D537" t="str">
            <v>Mọc Nấm Hương 250g</v>
          </cell>
          <cell r="E537">
            <v>58333</v>
          </cell>
          <cell r="F537">
            <v>46000</v>
          </cell>
        </row>
        <row r="538">
          <cell r="A538" t="str">
            <v>KL.HN008CGM300</v>
          </cell>
          <cell r="B538" t="str">
            <v>KL.HN008</v>
          </cell>
          <cell r="C538" t="str">
            <v>CGM300</v>
          </cell>
          <cell r="D538" t="str">
            <v>Chân giò heo muối 300g</v>
          </cell>
          <cell r="E538">
            <v>96000</v>
          </cell>
          <cell r="F538">
            <v>73431</v>
          </cell>
        </row>
        <row r="539">
          <cell r="A539" t="str">
            <v>KL.HN008CGM500</v>
          </cell>
          <cell r="B539" t="str">
            <v>KL.HN008</v>
          </cell>
          <cell r="C539" t="str">
            <v>CGM500</v>
          </cell>
          <cell r="D539" t="str">
            <v>Chân giò heo muối 500g</v>
          </cell>
          <cell r="E539">
            <v>147000</v>
          </cell>
          <cell r="F539">
            <v>119066</v>
          </cell>
        </row>
        <row r="540">
          <cell r="A540" t="str">
            <v>KL000101CC300</v>
          </cell>
          <cell r="B540" t="str">
            <v>KL000101</v>
          </cell>
          <cell r="C540" t="str">
            <v>CC300</v>
          </cell>
          <cell r="D540" t="str">
            <v>Chả cốm 300g</v>
          </cell>
          <cell r="E540">
            <v>90741</v>
          </cell>
          <cell r="F540">
            <v>70537.5</v>
          </cell>
        </row>
        <row r="541">
          <cell r="A541" t="str">
            <v>KL000101CGM300</v>
          </cell>
          <cell r="B541" t="str">
            <v>KL000101</v>
          </cell>
          <cell r="C541" t="str">
            <v>CGM300</v>
          </cell>
          <cell r="D541" t="str">
            <v>Chân giò heo muối 300g</v>
          </cell>
          <cell r="E541">
            <v>96000</v>
          </cell>
          <cell r="F541">
            <v>69759.45</v>
          </cell>
        </row>
        <row r="542">
          <cell r="A542" t="str">
            <v>KL000101CGST150</v>
          </cell>
          <cell r="B542" t="str">
            <v>KL000101</v>
          </cell>
          <cell r="C542" t="str">
            <v>CGST150</v>
          </cell>
          <cell r="D542" t="str">
            <v>Chân gà sả tắc 150g</v>
          </cell>
          <cell r="E542">
            <v>22500</v>
          </cell>
          <cell r="F542">
            <v>21375</v>
          </cell>
        </row>
        <row r="543">
          <cell r="A543" t="str">
            <v>KL000101GM500</v>
          </cell>
          <cell r="B543" t="str">
            <v>KL000101</v>
          </cell>
          <cell r="C543" t="str">
            <v>GM500</v>
          </cell>
          <cell r="D543" t="str">
            <v>Gà muối 500g</v>
          </cell>
          <cell r="E543">
            <v>147000</v>
          </cell>
          <cell r="F543">
            <v>105505.09999999999</v>
          </cell>
        </row>
        <row r="544">
          <cell r="A544" t="str">
            <v>KL000101GTLX250G</v>
          </cell>
          <cell r="B544" t="str">
            <v>KL000101</v>
          </cell>
          <cell r="C544" t="str">
            <v>GTLX250G</v>
          </cell>
          <cell r="D544" t="str">
            <v>Giò Tai Lưỡi Xào 250g</v>
          </cell>
          <cell r="E544">
            <v>66000</v>
          </cell>
          <cell r="F544">
            <v>47673.85</v>
          </cell>
        </row>
        <row r="545">
          <cell r="A545" t="str">
            <v>KL000101MNH250</v>
          </cell>
          <cell r="B545" t="str">
            <v>KL000101</v>
          </cell>
          <cell r="C545" t="str">
            <v>MNH250</v>
          </cell>
          <cell r="D545" t="str">
            <v>Mọc Nấm Hương 250g</v>
          </cell>
          <cell r="E545">
            <v>58333</v>
          </cell>
          <cell r="F545">
            <v>43700</v>
          </cell>
        </row>
        <row r="546">
          <cell r="A546" t="str">
            <v>KL000101TH200</v>
          </cell>
          <cell r="B546" t="str">
            <v>KL000101</v>
          </cell>
          <cell r="C546" t="str">
            <v>TH200</v>
          </cell>
          <cell r="D546" t="str">
            <v>Tai heo muối 200g</v>
          </cell>
          <cell r="E546">
            <v>73000</v>
          </cell>
          <cell r="F546">
            <v>52815.25</v>
          </cell>
        </row>
        <row r="547">
          <cell r="A547" t="str">
            <v>KL000101THST150</v>
          </cell>
          <cell r="B547" t="str">
            <v>KL000101</v>
          </cell>
          <cell r="C547" t="str">
            <v>THST150</v>
          </cell>
          <cell r="D547" t="str">
            <v>Tai heo sốt thái 150g</v>
          </cell>
          <cell r="E547">
            <v>21667</v>
          </cell>
          <cell r="F547">
            <v>20583.649999999998</v>
          </cell>
        </row>
        <row r="548">
          <cell r="A548" t="str">
            <v>KL00014CGM300</v>
          </cell>
          <cell r="B548" t="str">
            <v>KL00014</v>
          </cell>
          <cell r="C548" t="str">
            <v>CGM300</v>
          </cell>
          <cell r="D548" t="str">
            <v>Chân giò heo muối 300g</v>
          </cell>
          <cell r="E548">
            <v>96000</v>
          </cell>
          <cell r="F548">
            <v>96000</v>
          </cell>
        </row>
        <row r="549">
          <cell r="A549" t="str">
            <v>KL00014GM500</v>
          </cell>
          <cell r="B549" t="str">
            <v>KL00014</v>
          </cell>
          <cell r="C549" t="str">
            <v>GM500</v>
          </cell>
          <cell r="D549" t="str">
            <v>Gà muối 500g</v>
          </cell>
          <cell r="E549">
            <v>147000</v>
          </cell>
          <cell r="F549">
            <v>147000</v>
          </cell>
        </row>
        <row r="550">
          <cell r="A550" t="str">
            <v>KL00014GTLX250G</v>
          </cell>
          <cell r="B550" t="str">
            <v>KL00014</v>
          </cell>
          <cell r="C550" t="str">
            <v>GTLX250G</v>
          </cell>
          <cell r="D550" t="str">
            <v>Giò Tai Lưỡi Xào 250g</v>
          </cell>
          <cell r="E550">
            <v>66000</v>
          </cell>
          <cell r="F550">
            <v>66000</v>
          </cell>
        </row>
        <row r="551">
          <cell r="A551" t="str">
            <v>KL00014TH200</v>
          </cell>
          <cell r="B551" t="str">
            <v>KL00014</v>
          </cell>
          <cell r="C551" t="str">
            <v>TH200</v>
          </cell>
          <cell r="D551" t="str">
            <v>Tai heo muối 200g</v>
          </cell>
          <cell r="E551">
            <v>73000</v>
          </cell>
          <cell r="F551">
            <v>73000</v>
          </cell>
        </row>
        <row r="552">
          <cell r="A552" t="str">
            <v>KL00015CGM300</v>
          </cell>
          <cell r="B552" t="str">
            <v>KL00015</v>
          </cell>
          <cell r="C552" t="str">
            <v>CGM300</v>
          </cell>
          <cell r="D552" t="str">
            <v>Chân giò heo muối 300g</v>
          </cell>
          <cell r="E552">
            <v>96000</v>
          </cell>
          <cell r="F552">
            <v>96000</v>
          </cell>
        </row>
        <row r="553">
          <cell r="A553" t="str">
            <v>KL00015GM500</v>
          </cell>
          <cell r="B553" t="str">
            <v>KL00015</v>
          </cell>
          <cell r="C553" t="str">
            <v>GM500</v>
          </cell>
          <cell r="D553" t="str">
            <v>Gà muối 500g</v>
          </cell>
          <cell r="E553">
            <v>147000</v>
          </cell>
          <cell r="F553">
            <v>147000</v>
          </cell>
        </row>
        <row r="554">
          <cell r="A554" t="str">
            <v>KL00015GTLX250G</v>
          </cell>
          <cell r="B554" t="str">
            <v>KL00015</v>
          </cell>
          <cell r="C554" t="str">
            <v>GTLX250G</v>
          </cell>
          <cell r="D554" t="str">
            <v>Giò Tai Lưỡi Xào 250g</v>
          </cell>
          <cell r="E554">
            <v>66000</v>
          </cell>
          <cell r="F554">
            <v>66000</v>
          </cell>
        </row>
        <row r="555">
          <cell r="A555" t="str">
            <v>KL00015TH200</v>
          </cell>
          <cell r="B555" t="str">
            <v>KL00015</v>
          </cell>
          <cell r="C555" t="str">
            <v>TH200</v>
          </cell>
          <cell r="D555" t="str">
            <v>Tai heo muối 200g</v>
          </cell>
          <cell r="E555">
            <v>73000</v>
          </cell>
          <cell r="F555">
            <v>73000</v>
          </cell>
        </row>
        <row r="556">
          <cell r="A556" t="str">
            <v>KL00016CGM300</v>
          </cell>
          <cell r="B556" t="str">
            <v>KL00016</v>
          </cell>
          <cell r="C556" t="str">
            <v>CGM300</v>
          </cell>
          <cell r="D556" t="str">
            <v>Chân giò heo muối 300g</v>
          </cell>
          <cell r="E556">
            <v>96000</v>
          </cell>
          <cell r="F556">
            <v>68290.83</v>
          </cell>
        </row>
        <row r="557">
          <cell r="A557" t="str">
            <v>KL00016GM500</v>
          </cell>
          <cell r="B557" t="str">
            <v>KL00016</v>
          </cell>
          <cell r="C557" t="str">
            <v>GM500</v>
          </cell>
          <cell r="D557" t="str">
            <v>Gà muối 500g</v>
          </cell>
          <cell r="E557">
            <v>147000</v>
          </cell>
          <cell r="F557">
            <v>103283.94</v>
          </cell>
        </row>
        <row r="558">
          <cell r="A558" t="str">
            <v>KL00016TH200</v>
          </cell>
          <cell r="B558" t="str">
            <v>KL00016</v>
          </cell>
          <cell r="C558" t="str">
            <v>TH200</v>
          </cell>
          <cell r="D558" t="str">
            <v>Tai heo muối 200g</v>
          </cell>
          <cell r="E558">
            <v>73000</v>
          </cell>
          <cell r="F558">
            <v>51703.350000000006</v>
          </cell>
        </row>
        <row r="559">
          <cell r="A559" t="str">
            <v>KL00020CGM300</v>
          </cell>
          <cell r="B559" t="str">
            <v>KL00020</v>
          </cell>
          <cell r="C559" t="str">
            <v>CGM300</v>
          </cell>
          <cell r="D559" t="str">
            <v>Chân giò heo muối 300g</v>
          </cell>
          <cell r="E559">
            <v>96000</v>
          </cell>
          <cell r="F559">
            <v>69759.45</v>
          </cell>
        </row>
        <row r="560">
          <cell r="A560" t="str">
            <v>KL00028CC300</v>
          </cell>
          <cell r="B560" t="str">
            <v>KL00028</v>
          </cell>
          <cell r="C560" t="str">
            <v>CC300</v>
          </cell>
          <cell r="D560" t="str">
            <v>Chả cốm 300g</v>
          </cell>
          <cell r="E560">
            <v>90741</v>
          </cell>
          <cell r="F560">
            <v>70537.5</v>
          </cell>
        </row>
        <row r="561">
          <cell r="A561" t="str">
            <v>KL00028CGM300</v>
          </cell>
          <cell r="B561" t="str">
            <v>KL00028</v>
          </cell>
          <cell r="C561" t="str">
            <v>CGM300</v>
          </cell>
          <cell r="D561" t="str">
            <v>Chân giò heo muối 300g</v>
          </cell>
          <cell r="E561">
            <v>96000</v>
          </cell>
          <cell r="F561">
            <v>69759.45</v>
          </cell>
        </row>
        <row r="562">
          <cell r="A562" t="str">
            <v>KL00028CN300</v>
          </cell>
          <cell r="B562" t="str">
            <v>KL00028</v>
          </cell>
          <cell r="C562" t="str">
            <v>CN300</v>
          </cell>
          <cell r="D562" t="str">
            <v>Chả nướng 300g</v>
          </cell>
          <cell r="E562">
            <v>86111</v>
          </cell>
          <cell r="F562">
            <v>67402.5</v>
          </cell>
        </row>
        <row r="563">
          <cell r="A563" t="str">
            <v>KL00028GM500</v>
          </cell>
          <cell r="B563" t="str">
            <v>KL00028</v>
          </cell>
          <cell r="C563" t="str">
            <v>GM500</v>
          </cell>
          <cell r="D563" t="str">
            <v>Gà muối 500g</v>
          </cell>
          <cell r="E563">
            <v>147000</v>
          </cell>
          <cell r="F563">
            <v>105505.09999999999</v>
          </cell>
        </row>
        <row r="564">
          <cell r="A564" t="str">
            <v>KL00028GTLX250G</v>
          </cell>
          <cell r="B564" t="str">
            <v>KL00028</v>
          </cell>
          <cell r="C564" t="str">
            <v>GTLX250G</v>
          </cell>
          <cell r="D564" t="str">
            <v>Giò Tai Lưỡi Xào 250g</v>
          </cell>
          <cell r="E564">
            <v>66000</v>
          </cell>
          <cell r="F564">
            <v>47673.85</v>
          </cell>
        </row>
        <row r="565">
          <cell r="A565" t="str">
            <v>KL00028GXD500</v>
          </cell>
          <cell r="B565" t="str">
            <v>KL00028</v>
          </cell>
          <cell r="C565" t="str">
            <v>GXD500</v>
          </cell>
          <cell r="D565" t="str">
            <v>Gà xì dầu 500g</v>
          </cell>
          <cell r="E565">
            <v>147000</v>
          </cell>
          <cell r="F565">
            <v>106025.7</v>
          </cell>
        </row>
        <row r="566">
          <cell r="A566" t="str">
            <v>KL00028TH200</v>
          </cell>
          <cell r="B566" t="str">
            <v>KL00028</v>
          </cell>
          <cell r="C566" t="str">
            <v>TH200</v>
          </cell>
          <cell r="D566" t="str">
            <v>Tai heo muối 200g</v>
          </cell>
          <cell r="E566">
            <v>73000</v>
          </cell>
          <cell r="F566">
            <v>52815.25</v>
          </cell>
        </row>
        <row r="567">
          <cell r="A567" t="str">
            <v>KL00045CGM300</v>
          </cell>
          <cell r="B567" t="str">
            <v>KL00045</v>
          </cell>
          <cell r="C567" t="str">
            <v>CGM300</v>
          </cell>
          <cell r="D567" t="str">
            <v>Chân giò heo muối 300g</v>
          </cell>
          <cell r="E567">
            <v>96000</v>
          </cell>
          <cell r="F567">
            <v>67556.52</v>
          </cell>
        </row>
        <row r="568">
          <cell r="A568" t="str">
            <v>KL00045GM500</v>
          </cell>
          <cell r="B568" t="str">
            <v>KL00045</v>
          </cell>
          <cell r="C568" t="str">
            <v>GM500</v>
          </cell>
          <cell r="D568" t="str">
            <v>Gà muối 500g</v>
          </cell>
          <cell r="E568">
            <v>147000</v>
          </cell>
          <cell r="F568">
            <v>102173.36</v>
          </cell>
        </row>
        <row r="569">
          <cell r="A569" t="str">
            <v>KL00052CC300</v>
          </cell>
          <cell r="B569" t="str">
            <v>KL00052</v>
          </cell>
          <cell r="C569" t="str">
            <v>CC300</v>
          </cell>
          <cell r="D569" t="str">
            <v>Chả cốm 300g</v>
          </cell>
          <cell r="E569">
            <v>90741</v>
          </cell>
          <cell r="F569">
            <v>90741</v>
          </cell>
        </row>
        <row r="570">
          <cell r="A570" t="str">
            <v>KL00052CGM300</v>
          </cell>
          <cell r="B570" t="str">
            <v>KL00052</v>
          </cell>
          <cell r="C570" t="str">
            <v>CGM300</v>
          </cell>
          <cell r="D570" t="str">
            <v>Chân giò heo muối 300g</v>
          </cell>
          <cell r="E570">
            <v>96000</v>
          </cell>
          <cell r="F570">
            <v>96000</v>
          </cell>
        </row>
        <row r="571">
          <cell r="A571" t="str">
            <v>KL00052CN300</v>
          </cell>
          <cell r="B571" t="str">
            <v>KL00052</v>
          </cell>
          <cell r="C571" t="str">
            <v>CN300</v>
          </cell>
          <cell r="D571" t="str">
            <v>Chả nướng 300g</v>
          </cell>
          <cell r="E571">
            <v>86111</v>
          </cell>
          <cell r="F571">
            <v>86111</v>
          </cell>
        </row>
        <row r="572">
          <cell r="A572" t="str">
            <v>KL00052GM500</v>
          </cell>
          <cell r="B572" t="str">
            <v>KL00052</v>
          </cell>
          <cell r="C572" t="str">
            <v>GM500</v>
          </cell>
          <cell r="D572" t="str">
            <v>Gà muối 500g</v>
          </cell>
          <cell r="E572">
            <v>147000</v>
          </cell>
          <cell r="F572">
            <v>147000</v>
          </cell>
        </row>
        <row r="573">
          <cell r="A573" t="str">
            <v>KL00052GTLX250G</v>
          </cell>
          <cell r="B573" t="str">
            <v>KL00052</v>
          </cell>
          <cell r="C573" t="str">
            <v>GTLX250G</v>
          </cell>
          <cell r="D573" t="str">
            <v>Giò Tai Lưỡi Xào 250g</v>
          </cell>
          <cell r="E573">
            <v>66000</v>
          </cell>
          <cell r="F573">
            <v>66000</v>
          </cell>
        </row>
        <row r="574">
          <cell r="A574" t="str">
            <v>KL00052MNH250</v>
          </cell>
          <cell r="B574" t="str">
            <v>KL00052</v>
          </cell>
          <cell r="C574" t="str">
            <v>MNH250</v>
          </cell>
          <cell r="D574" t="str">
            <v>Mọc Nấm Hương 250g</v>
          </cell>
          <cell r="E574">
            <v>58333</v>
          </cell>
          <cell r="F574">
            <v>58333</v>
          </cell>
        </row>
        <row r="575">
          <cell r="A575" t="str">
            <v>KL00052TH200</v>
          </cell>
          <cell r="B575" t="str">
            <v>KL00052</v>
          </cell>
          <cell r="C575" t="str">
            <v>TH200</v>
          </cell>
          <cell r="D575" t="str">
            <v>Tai heo muối 200g</v>
          </cell>
          <cell r="E575">
            <v>73000</v>
          </cell>
          <cell r="F575">
            <v>73000</v>
          </cell>
        </row>
        <row r="576">
          <cell r="A576" t="str">
            <v>KL00053CGM300</v>
          </cell>
          <cell r="B576" t="str">
            <v>KL00053</v>
          </cell>
          <cell r="C576" t="str">
            <v>CGM300</v>
          </cell>
          <cell r="D576" t="str">
            <v>Chân giò heo muối 300g</v>
          </cell>
          <cell r="E576">
            <v>96000</v>
          </cell>
          <cell r="F576">
            <v>69759.45</v>
          </cell>
        </row>
        <row r="577">
          <cell r="A577" t="str">
            <v>KL00053GM500</v>
          </cell>
          <cell r="B577" t="str">
            <v>KL00053</v>
          </cell>
          <cell r="C577" t="str">
            <v>GM500</v>
          </cell>
          <cell r="D577" t="str">
            <v>Gà muối 500g</v>
          </cell>
          <cell r="E577">
            <v>147000</v>
          </cell>
          <cell r="F577">
            <v>105505.09999999999</v>
          </cell>
        </row>
        <row r="578">
          <cell r="A578" t="str">
            <v>KL00053MNH250</v>
          </cell>
          <cell r="B578" t="str">
            <v>KL00053</v>
          </cell>
          <cell r="C578" t="str">
            <v>MNH250</v>
          </cell>
          <cell r="D578" t="str">
            <v>Mọc Nấm Hương 250g</v>
          </cell>
          <cell r="E578">
            <v>58333</v>
          </cell>
          <cell r="F578">
            <v>43700</v>
          </cell>
        </row>
        <row r="579">
          <cell r="A579" t="str">
            <v>KL00056CC300</v>
          </cell>
          <cell r="B579" t="str">
            <v>KL00056</v>
          </cell>
          <cell r="C579" t="str">
            <v>CC300</v>
          </cell>
          <cell r="D579" t="str">
            <v>Chả cốm 300g</v>
          </cell>
          <cell r="E579">
            <v>90741</v>
          </cell>
          <cell r="F579">
            <v>74250</v>
          </cell>
        </row>
        <row r="580">
          <cell r="A580" t="str">
            <v>KL00056CGM300</v>
          </cell>
          <cell r="B580" t="str">
            <v>KL00056</v>
          </cell>
          <cell r="C580" t="str">
            <v>CGM300</v>
          </cell>
          <cell r="D580" t="str">
            <v>Chân giò heo muối 300g</v>
          </cell>
          <cell r="E580">
            <v>96000</v>
          </cell>
          <cell r="F580">
            <v>73431</v>
          </cell>
        </row>
        <row r="581">
          <cell r="A581" t="str">
            <v>KL00056GM500</v>
          </cell>
          <cell r="B581" t="str">
            <v>KL00056</v>
          </cell>
          <cell r="C581" t="str">
            <v>GM500</v>
          </cell>
          <cell r="D581" t="str">
            <v>Gà muối 500g</v>
          </cell>
          <cell r="E581">
            <v>147000</v>
          </cell>
          <cell r="F581">
            <v>111058</v>
          </cell>
        </row>
        <row r="582">
          <cell r="A582" t="str">
            <v>KL00056GTLX250G</v>
          </cell>
          <cell r="B582" t="str">
            <v>KL00056</v>
          </cell>
          <cell r="C582" t="str">
            <v>GTLX250G</v>
          </cell>
          <cell r="D582" t="str">
            <v>Giò Tai Lưỡi Xào 250g</v>
          </cell>
          <cell r="E582">
            <v>66000</v>
          </cell>
          <cell r="F582">
            <v>50183</v>
          </cell>
        </row>
        <row r="583">
          <cell r="A583" t="str">
            <v>KL00056GXD500</v>
          </cell>
          <cell r="B583" t="str">
            <v>KL00056</v>
          </cell>
          <cell r="C583" t="str">
            <v>GXD500</v>
          </cell>
          <cell r="D583" t="str">
            <v>Gà xì dầu 500g</v>
          </cell>
          <cell r="E583">
            <v>147000</v>
          </cell>
          <cell r="F583">
            <v>111606</v>
          </cell>
        </row>
        <row r="584">
          <cell r="A584" t="str">
            <v>KL00056MNH250</v>
          </cell>
          <cell r="B584" t="str">
            <v>KL00056</v>
          </cell>
          <cell r="C584" t="str">
            <v>MNH250</v>
          </cell>
          <cell r="D584" t="str">
            <v>Mọc Nấm Hương 250g</v>
          </cell>
          <cell r="E584">
            <v>58333</v>
          </cell>
          <cell r="F584">
            <v>46000</v>
          </cell>
        </row>
        <row r="585">
          <cell r="A585" t="str">
            <v>KL00056TH200</v>
          </cell>
          <cell r="B585" t="str">
            <v>KL00056</v>
          </cell>
          <cell r="C585" t="str">
            <v>TH200</v>
          </cell>
          <cell r="D585" t="str">
            <v>Tai heo muối 200g</v>
          </cell>
          <cell r="E585">
            <v>73000</v>
          </cell>
          <cell r="F585">
            <v>55595</v>
          </cell>
        </row>
        <row r="586">
          <cell r="A586" t="str">
            <v>KL00057CGM300</v>
          </cell>
          <cell r="B586" t="str">
            <v>KL00057</v>
          </cell>
          <cell r="C586" t="str">
            <v>CGM300</v>
          </cell>
          <cell r="D586" t="str">
            <v>Chân giò heo muối 300g</v>
          </cell>
          <cell r="E586">
            <v>96000</v>
          </cell>
          <cell r="F586">
            <v>67556.52</v>
          </cell>
        </row>
        <row r="587">
          <cell r="A587" t="str">
            <v>KL00057GL250</v>
          </cell>
          <cell r="B587" t="str">
            <v>KL00057</v>
          </cell>
          <cell r="C587" t="str">
            <v>GL250</v>
          </cell>
          <cell r="D587" t="str">
            <v>Giò lụa cây 250g</v>
          </cell>
          <cell r="E587">
            <v>59400</v>
          </cell>
          <cell r="F587">
            <v>45540</v>
          </cell>
        </row>
        <row r="588">
          <cell r="A588" t="str">
            <v>KL00057GM500</v>
          </cell>
          <cell r="B588" t="str">
            <v>KL00057</v>
          </cell>
          <cell r="C588" t="str">
            <v>GM500</v>
          </cell>
          <cell r="D588" t="str">
            <v>Gà muối 500g</v>
          </cell>
          <cell r="E588">
            <v>147000</v>
          </cell>
          <cell r="F588">
            <v>102173.36</v>
          </cell>
        </row>
        <row r="589">
          <cell r="A589" t="str">
            <v>KL00057GTLX250G</v>
          </cell>
          <cell r="B589" t="str">
            <v>KL00057</v>
          </cell>
          <cell r="C589" t="str">
            <v>GTLX250G</v>
          </cell>
          <cell r="D589" t="str">
            <v>Giò Tai Lưỡi Xào 250g</v>
          </cell>
          <cell r="E589">
            <v>66000</v>
          </cell>
          <cell r="F589">
            <v>46168.36</v>
          </cell>
        </row>
        <row r="590">
          <cell r="A590" t="str">
            <v>KL00065CGM300</v>
          </cell>
          <cell r="B590" t="str">
            <v>KL00065</v>
          </cell>
          <cell r="C590" t="str">
            <v>CGM300</v>
          </cell>
          <cell r="D590" t="str">
            <v>Chân giò heo muối 300g</v>
          </cell>
          <cell r="E590">
            <v>96000</v>
          </cell>
          <cell r="F590">
            <v>73431</v>
          </cell>
        </row>
        <row r="591">
          <cell r="A591" t="str">
            <v>KL00065GM500</v>
          </cell>
          <cell r="B591" t="str">
            <v>KL00065</v>
          </cell>
          <cell r="C591" t="str">
            <v>GM500</v>
          </cell>
          <cell r="D591" t="str">
            <v>Gà muối 500g</v>
          </cell>
          <cell r="E591">
            <v>147000</v>
          </cell>
          <cell r="F591">
            <v>111058</v>
          </cell>
        </row>
        <row r="592">
          <cell r="A592" t="str">
            <v>KL00065GTLX250G</v>
          </cell>
          <cell r="B592" t="str">
            <v>KL00065</v>
          </cell>
          <cell r="C592" t="str">
            <v>GTLX250G</v>
          </cell>
          <cell r="D592" t="str">
            <v>Giò Tai Lưỡi Xào 250g</v>
          </cell>
          <cell r="E592">
            <v>66000</v>
          </cell>
          <cell r="F592">
            <v>50183</v>
          </cell>
        </row>
        <row r="593">
          <cell r="A593" t="str">
            <v>KL00065TH200</v>
          </cell>
          <cell r="B593" t="str">
            <v>KL00065</v>
          </cell>
          <cell r="C593" t="str">
            <v>TH200</v>
          </cell>
          <cell r="D593" t="str">
            <v>Tai heo muối 200g</v>
          </cell>
          <cell r="E593">
            <v>73000</v>
          </cell>
          <cell r="F593">
            <v>55595</v>
          </cell>
        </row>
        <row r="594">
          <cell r="A594" t="str">
            <v>KL00066CGM100</v>
          </cell>
          <cell r="B594" t="str">
            <v>KL00066</v>
          </cell>
          <cell r="C594" t="str">
            <v>CGM100</v>
          </cell>
          <cell r="D594" t="str">
            <v>Chân giò heo muối 100g</v>
          </cell>
          <cell r="E594">
            <v>36111</v>
          </cell>
          <cell r="F594">
            <v>23321.55</v>
          </cell>
        </row>
        <row r="595">
          <cell r="A595" t="str">
            <v>KL00066CGM300</v>
          </cell>
          <cell r="B595" t="str">
            <v>KL00066</v>
          </cell>
          <cell r="C595" t="str">
            <v>CGM300</v>
          </cell>
          <cell r="D595" t="str">
            <v>Chân giò heo muối 300g</v>
          </cell>
          <cell r="E595">
            <v>96000</v>
          </cell>
          <cell r="F595">
            <v>69759.45</v>
          </cell>
        </row>
        <row r="596">
          <cell r="A596" t="str">
            <v>KL00066GM500</v>
          </cell>
          <cell r="B596" t="str">
            <v>KL00066</v>
          </cell>
          <cell r="C596" t="str">
            <v>GM500</v>
          </cell>
          <cell r="D596" t="str">
            <v>Gà muối 500g</v>
          </cell>
          <cell r="E596">
            <v>147000</v>
          </cell>
          <cell r="F596">
            <v>105505.09999999999</v>
          </cell>
        </row>
        <row r="597">
          <cell r="A597" t="str">
            <v>KL00068CGM300</v>
          </cell>
          <cell r="B597" t="str">
            <v>KL00068</v>
          </cell>
          <cell r="C597" t="str">
            <v>CGM300</v>
          </cell>
          <cell r="D597" t="str">
            <v>Chân giò heo muối 300g</v>
          </cell>
          <cell r="E597">
            <v>96000</v>
          </cell>
          <cell r="F597">
            <v>68290.83</v>
          </cell>
        </row>
        <row r="598">
          <cell r="A598" t="str">
            <v>KL00068GTLX250G</v>
          </cell>
          <cell r="B598" t="str">
            <v>KL00068</v>
          </cell>
          <cell r="C598" t="str">
            <v>GTLX250G</v>
          </cell>
          <cell r="D598" t="str">
            <v>Giò Tai Lưỡi Xào 250g</v>
          </cell>
          <cell r="E598">
            <v>66000</v>
          </cell>
          <cell r="F598">
            <v>46670.19</v>
          </cell>
        </row>
        <row r="599">
          <cell r="A599" t="str">
            <v>KL00068TH200</v>
          </cell>
          <cell r="B599" t="str">
            <v>KL00068</v>
          </cell>
          <cell r="C599" t="str">
            <v>TH200</v>
          </cell>
          <cell r="D599" t="str">
            <v>Tai heo muối 200g</v>
          </cell>
          <cell r="E599">
            <v>73000</v>
          </cell>
          <cell r="F599">
            <v>51703.350000000006</v>
          </cell>
        </row>
        <row r="600">
          <cell r="A600" t="str">
            <v>KL00068MNH250</v>
          </cell>
          <cell r="B600" t="str">
            <v>KL00068</v>
          </cell>
          <cell r="C600" t="str">
            <v>MNH250</v>
          </cell>
          <cell r="D600" t="str">
            <v>Mọc Nấm Hương 250g</v>
          </cell>
          <cell r="E600">
            <v>46000</v>
          </cell>
          <cell r="F600">
            <v>46000</v>
          </cell>
        </row>
        <row r="601">
          <cell r="A601" t="str">
            <v>KL00073CGM300</v>
          </cell>
          <cell r="B601" t="str">
            <v>KL00073</v>
          </cell>
          <cell r="C601" t="str">
            <v>CGM300</v>
          </cell>
          <cell r="D601" t="str">
            <v>Chân giò heo muối 300g</v>
          </cell>
          <cell r="E601">
            <v>96000</v>
          </cell>
          <cell r="F601">
            <v>69759.45</v>
          </cell>
        </row>
        <row r="602">
          <cell r="A602" t="str">
            <v>KL00073GM500</v>
          </cell>
          <cell r="B602" t="str">
            <v>KL00073</v>
          </cell>
          <cell r="C602" t="str">
            <v>GM500</v>
          </cell>
          <cell r="D602" t="str">
            <v>Gà muối 500g</v>
          </cell>
          <cell r="E602">
            <v>147000</v>
          </cell>
          <cell r="F602">
            <v>105505.09999999999</v>
          </cell>
        </row>
        <row r="603">
          <cell r="A603" t="str">
            <v>KL00078CC300</v>
          </cell>
          <cell r="B603" t="str">
            <v>KL00078</v>
          </cell>
          <cell r="C603" t="str">
            <v>CC300</v>
          </cell>
          <cell r="D603" t="str">
            <v>Chả cốm 300g</v>
          </cell>
          <cell r="E603">
            <v>90741</v>
          </cell>
          <cell r="F603">
            <v>70537.5</v>
          </cell>
        </row>
        <row r="604">
          <cell r="A604" t="str">
            <v>KL00078CGM300</v>
          </cell>
          <cell r="B604" t="str">
            <v>KL00078</v>
          </cell>
          <cell r="C604" t="str">
            <v>CGM300</v>
          </cell>
          <cell r="D604" t="str">
            <v>Chân giò heo muối 300g</v>
          </cell>
          <cell r="E604">
            <v>96000</v>
          </cell>
          <cell r="F604">
            <v>69759.45</v>
          </cell>
        </row>
        <row r="605">
          <cell r="A605" t="str">
            <v>KL00078CN300</v>
          </cell>
          <cell r="B605" t="str">
            <v>KL00078</v>
          </cell>
          <cell r="C605" t="str">
            <v>CN300</v>
          </cell>
          <cell r="D605" t="str">
            <v>Chả nướng 300g</v>
          </cell>
          <cell r="E605">
            <v>86111</v>
          </cell>
          <cell r="F605">
            <v>67402.5</v>
          </cell>
        </row>
        <row r="606">
          <cell r="A606" t="str">
            <v>KL00078GM500</v>
          </cell>
          <cell r="B606" t="str">
            <v>KL00078</v>
          </cell>
          <cell r="C606" t="str">
            <v>GM500</v>
          </cell>
          <cell r="D606" t="str">
            <v>Gà muối 500g</v>
          </cell>
          <cell r="E606">
            <v>147000</v>
          </cell>
          <cell r="F606">
            <v>105505.09999999999</v>
          </cell>
        </row>
        <row r="607">
          <cell r="A607" t="str">
            <v>KL00078GTLX250G</v>
          </cell>
          <cell r="B607" t="str">
            <v>KL00078</v>
          </cell>
          <cell r="C607" t="str">
            <v>GTLX250G</v>
          </cell>
          <cell r="D607" t="str">
            <v>Giò Tai Lưỡi Xào 250g</v>
          </cell>
          <cell r="E607">
            <v>66000</v>
          </cell>
          <cell r="F607">
            <v>47673.85</v>
          </cell>
        </row>
        <row r="608">
          <cell r="A608" t="str">
            <v>KL00078MNH250</v>
          </cell>
          <cell r="B608" t="str">
            <v>KL00078</v>
          </cell>
          <cell r="C608" t="str">
            <v>MNH250</v>
          </cell>
          <cell r="D608" t="str">
            <v>Mọc Nấm Hương 250g</v>
          </cell>
          <cell r="E608">
            <v>58333</v>
          </cell>
          <cell r="F608">
            <v>43700</v>
          </cell>
        </row>
        <row r="609">
          <cell r="A609" t="str">
            <v>KL00078TH200</v>
          </cell>
          <cell r="B609" t="str">
            <v>KL00078</v>
          </cell>
          <cell r="C609" t="str">
            <v>TH200</v>
          </cell>
          <cell r="D609" t="str">
            <v>Tai heo muối 200g</v>
          </cell>
          <cell r="E609">
            <v>73000</v>
          </cell>
          <cell r="F609">
            <v>52815.25</v>
          </cell>
        </row>
        <row r="610">
          <cell r="A610" t="str">
            <v>KL00079CC300</v>
          </cell>
          <cell r="B610" t="str">
            <v>KL00079</v>
          </cell>
          <cell r="C610" t="str">
            <v>CC300</v>
          </cell>
          <cell r="D610" t="str">
            <v>Chả cốm 300g</v>
          </cell>
          <cell r="E610">
            <v>90741</v>
          </cell>
          <cell r="F610">
            <v>70537.5</v>
          </cell>
        </row>
        <row r="611">
          <cell r="A611" t="str">
            <v>KL00079CGM300</v>
          </cell>
          <cell r="B611" t="str">
            <v>KL00079</v>
          </cell>
          <cell r="C611" t="str">
            <v>CGM300</v>
          </cell>
          <cell r="D611" t="str">
            <v>Chân giò heo muối 300g</v>
          </cell>
          <cell r="E611">
            <v>96000</v>
          </cell>
          <cell r="F611">
            <v>69759.45</v>
          </cell>
        </row>
        <row r="612">
          <cell r="A612" t="str">
            <v>KL00079CGST150</v>
          </cell>
          <cell r="B612" t="str">
            <v>KL00079</v>
          </cell>
          <cell r="C612" t="str">
            <v>CGST150</v>
          </cell>
          <cell r="D612" t="str">
            <v>Chân gà sả tắc 150g</v>
          </cell>
          <cell r="E612">
            <v>22500</v>
          </cell>
          <cell r="F612">
            <v>21375</v>
          </cell>
        </row>
        <row r="613">
          <cell r="A613" t="str">
            <v>KL00079GM500</v>
          </cell>
          <cell r="B613" t="str">
            <v>KL00079</v>
          </cell>
          <cell r="C613" t="str">
            <v>GM500</v>
          </cell>
          <cell r="D613" t="str">
            <v>Gà muối 500g</v>
          </cell>
          <cell r="E613">
            <v>147000</v>
          </cell>
          <cell r="F613">
            <v>105505.09999999999</v>
          </cell>
        </row>
        <row r="614">
          <cell r="A614" t="str">
            <v>KL00079GTLX250G</v>
          </cell>
          <cell r="B614" t="str">
            <v>KL00079</v>
          </cell>
          <cell r="C614" t="str">
            <v>GTLX250G</v>
          </cell>
          <cell r="D614" t="str">
            <v>Giò Tai Lưỡi Xào 250g</v>
          </cell>
          <cell r="E614">
            <v>66000</v>
          </cell>
          <cell r="F614">
            <v>47673.85</v>
          </cell>
        </row>
        <row r="615">
          <cell r="A615" t="str">
            <v>KL00079MNH250</v>
          </cell>
          <cell r="B615" t="str">
            <v>KL00079</v>
          </cell>
          <cell r="C615" t="str">
            <v>MNH250</v>
          </cell>
          <cell r="D615" t="str">
            <v>Mọc Nấm Hương 250g</v>
          </cell>
          <cell r="E615">
            <v>58333</v>
          </cell>
          <cell r="F615">
            <v>43700</v>
          </cell>
        </row>
        <row r="616">
          <cell r="A616" t="str">
            <v>KL00079TH200</v>
          </cell>
          <cell r="B616" t="str">
            <v>KL00079</v>
          </cell>
          <cell r="C616" t="str">
            <v>TH200</v>
          </cell>
          <cell r="D616" t="str">
            <v>Tai heo muối 200g</v>
          </cell>
          <cell r="E616">
            <v>73000</v>
          </cell>
          <cell r="F616">
            <v>52815.25</v>
          </cell>
        </row>
        <row r="617">
          <cell r="A617" t="str">
            <v>KL00079THST150</v>
          </cell>
          <cell r="B617" t="str">
            <v>KL00079</v>
          </cell>
          <cell r="C617" t="str">
            <v>THST150</v>
          </cell>
          <cell r="D617" t="str">
            <v>Tai heo sốt thái 150g</v>
          </cell>
          <cell r="E617">
            <v>21667</v>
          </cell>
          <cell r="F617">
            <v>20583.649999999998</v>
          </cell>
        </row>
        <row r="618">
          <cell r="A618" t="str">
            <v>KL00082CGM300</v>
          </cell>
          <cell r="B618" t="str">
            <v>KL00082</v>
          </cell>
          <cell r="C618" t="str">
            <v>CGM300</v>
          </cell>
          <cell r="D618" t="str">
            <v>Chân giò heo muối 300g</v>
          </cell>
          <cell r="E618">
            <v>96000</v>
          </cell>
          <cell r="F618">
            <v>68290.83</v>
          </cell>
        </row>
        <row r="619">
          <cell r="A619" t="str">
            <v>KL00082GM500</v>
          </cell>
          <cell r="B619" t="str">
            <v>KL00082</v>
          </cell>
          <cell r="C619" t="str">
            <v>GM500</v>
          </cell>
          <cell r="D619" t="str">
            <v>Gà muối 500g</v>
          </cell>
          <cell r="E619">
            <v>147000</v>
          </cell>
          <cell r="F619">
            <v>103283.94</v>
          </cell>
        </row>
        <row r="620">
          <cell r="A620" t="str">
            <v>KL00085CGM300</v>
          </cell>
          <cell r="B620" t="str">
            <v>KL00085</v>
          </cell>
          <cell r="C620" t="str">
            <v>CGM300</v>
          </cell>
          <cell r="D620" t="str">
            <v>Chân giò heo muối 300g</v>
          </cell>
          <cell r="E620">
            <v>96000</v>
          </cell>
          <cell r="F620">
            <v>69759.45</v>
          </cell>
        </row>
        <row r="621">
          <cell r="A621" t="str">
            <v>KL00085CN300</v>
          </cell>
          <cell r="B621" t="str">
            <v>KL00085</v>
          </cell>
          <cell r="C621" t="str">
            <v>CN300</v>
          </cell>
          <cell r="D621" t="str">
            <v>Chả nướng 300g</v>
          </cell>
          <cell r="E621">
            <v>86111</v>
          </cell>
          <cell r="F621">
            <v>67402.5</v>
          </cell>
        </row>
        <row r="622">
          <cell r="A622" t="str">
            <v>KL00085GM500</v>
          </cell>
          <cell r="B622" t="str">
            <v>KL00085</v>
          </cell>
          <cell r="C622" t="str">
            <v>GM500</v>
          </cell>
          <cell r="D622" t="str">
            <v>Gà muối 500g</v>
          </cell>
          <cell r="E622">
            <v>147000</v>
          </cell>
          <cell r="F622">
            <v>105505.09999999999</v>
          </cell>
        </row>
        <row r="623">
          <cell r="A623" t="str">
            <v>KL00085GTLX250G</v>
          </cell>
          <cell r="B623" t="str">
            <v>KL00085</v>
          </cell>
          <cell r="C623" t="str">
            <v>GTLX250G</v>
          </cell>
          <cell r="D623" t="str">
            <v>Giò Tai Lưỡi Xào 250g</v>
          </cell>
          <cell r="E623">
            <v>66000</v>
          </cell>
          <cell r="F623">
            <v>47673.85</v>
          </cell>
        </row>
        <row r="624">
          <cell r="A624" t="str">
            <v>KL00085MNH250</v>
          </cell>
          <cell r="B624" t="str">
            <v>KL00085</v>
          </cell>
          <cell r="C624" t="str">
            <v>MNH250</v>
          </cell>
          <cell r="D624" t="str">
            <v>Mọc Nấm Hương 250g</v>
          </cell>
          <cell r="E624">
            <v>58333</v>
          </cell>
          <cell r="F624">
            <v>43700</v>
          </cell>
        </row>
        <row r="625">
          <cell r="A625" t="str">
            <v>KL00085TH200</v>
          </cell>
          <cell r="B625" t="str">
            <v>KL00085</v>
          </cell>
          <cell r="C625" t="str">
            <v>TH200</v>
          </cell>
          <cell r="D625" t="str">
            <v>Tai heo muối 200g</v>
          </cell>
          <cell r="E625">
            <v>73000</v>
          </cell>
          <cell r="F625">
            <v>52815.25</v>
          </cell>
        </row>
        <row r="626">
          <cell r="A626" t="str">
            <v>KL00092CGM100</v>
          </cell>
          <cell r="B626" t="str">
            <v>KL00092</v>
          </cell>
          <cell r="C626" t="str">
            <v>CGM100</v>
          </cell>
          <cell r="D626" t="str">
            <v>Chân giò heo muối 100g</v>
          </cell>
          <cell r="E626">
            <v>36111</v>
          </cell>
          <cell r="F626">
            <v>24549</v>
          </cell>
        </row>
        <row r="627">
          <cell r="A627" t="str">
            <v>KL00092CGM300</v>
          </cell>
          <cell r="B627" t="str">
            <v>KL00092</v>
          </cell>
          <cell r="C627" t="str">
            <v>CGM300</v>
          </cell>
          <cell r="D627" t="str">
            <v>Chân giò heo muối 300g</v>
          </cell>
          <cell r="E627">
            <v>96000</v>
          </cell>
          <cell r="F627">
            <v>73431</v>
          </cell>
        </row>
        <row r="628">
          <cell r="A628" t="str">
            <v>KL00092GL250</v>
          </cell>
          <cell r="B628" t="str">
            <v>KL00092</v>
          </cell>
          <cell r="C628" t="str">
            <v>GL250</v>
          </cell>
          <cell r="D628" t="str">
            <v>Giò lụa cây 250g</v>
          </cell>
          <cell r="E628">
            <v>59400</v>
          </cell>
          <cell r="F628">
            <v>49500</v>
          </cell>
        </row>
        <row r="629">
          <cell r="A629" t="str">
            <v>KL00092GM500</v>
          </cell>
          <cell r="B629" t="str">
            <v>KL00092</v>
          </cell>
          <cell r="C629" t="str">
            <v>GM500</v>
          </cell>
          <cell r="D629" t="str">
            <v>Gà muối 500g</v>
          </cell>
          <cell r="E629">
            <v>147000</v>
          </cell>
          <cell r="F629">
            <v>111058</v>
          </cell>
        </row>
        <row r="630">
          <cell r="A630" t="str">
            <v>KL00092GTLX250G</v>
          </cell>
          <cell r="B630" t="str">
            <v>KL00092</v>
          </cell>
          <cell r="C630" t="str">
            <v>GTLX250G</v>
          </cell>
          <cell r="D630" t="str">
            <v>Giò Tai Lưỡi Xào 250g</v>
          </cell>
          <cell r="E630">
            <v>66000</v>
          </cell>
          <cell r="F630">
            <v>50183</v>
          </cell>
        </row>
        <row r="631">
          <cell r="A631" t="str">
            <v>KL00092MNH250</v>
          </cell>
          <cell r="B631" t="str">
            <v>KL00092</v>
          </cell>
          <cell r="C631" t="str">
            <v>MNH250</v>
          </cell>
          <cell r="D631" t="str">
            <v>Mọc Nấm Hương 250g</v>
          </cell>
          <cell r="E631">
            <v>58333</v>
          </cell>
          <cell r="F631">
            <v>46000</v>
          </cell>
        </row>
        <row r="632">
          <cell r="A632" t="str">
            <v>KL00092TH200</v>
          </cell>
          <cell r="B632" t="str">
            <v>KL00092</v>
          </cell>
          <cell r="C632" t="str">
            <v>TH200</v>
          </cell>
          <cell r="D632" t="str">
            <v>Tai heo muối 200g</v>
          </cell>
          <cell r="E632">
            <v>73000</v>
          </cell>
          <cell r="F632">
            <v>55595</v>
          </cell>
        </row>
        <row r="633">
          <cell r="A633" t="str">
            <v>KL00092CC300</v>
          </cell>
          <cell r="B633" t="str">
            <v>KL00092</v>
          </cell>
          <cell r="C633" t="str">
            <v>CC300</v>
          </cell>
          <cell r="D633" t="str">
            <v>Chả cốm 300g</v>
          </cell>
          <cell r="E633">
            <v>90741</v>
          </cell>
          <cell r="F633">
            <v>70537.5</v>
          </cell>
        </row>
        <row r="634">
          <cell r="A634" t="str">
            <v>KL00092CGST150</v>
          </cell>
          <cell r="B634" t="str">
            <v>KL00092</v>
          </cell>
          <cell r="C634" t="str">
            <v>CGST150</v>
          </cell>
          <cell r="D634" t="str">
            <v>Chân gà sả tắc 150g</v>
          </cell>
          <cell r="E634">
            <v>22500</v>
          </cell>
          <cell r="F634">
            <v>21375</v>
          </cell>
        </row>
        <row r="635">
          <cell r="A635" t="str">
            <v>KL00098CC300</v>
          </cell>
          <cell r="B635" t="str">
            <v>KL00098</v>
          </cell>
          <cell r="C635" t="str">
            <v>CC300</v>
          </cell>
          <cell r="D635" t="str">
            <v>Chả cốm 300g</v>
          </cell>
          <cell r="E635">
            <v>90741</v>
          </cell>
          <cell r="F635">
            <v>70537.5</v>
          </cell>
        </row>
        <row r="636">
          <cell r="A636" t="str">
            <v>KL00098CGM300</v>
          </cell>
          <cell r="B636" t="str">
            <v>KL00098</v>
          </cell>
          <cell r="C636" t="str">
            <v>CGM300</v>
          </cell>
          <cell r="D636" t="str">
            <v>Chân giò heo muối 300g</v>
          </cell>
          <cell r="E636">
            <v>96000</v>
          </cell>
          <cell r="F636">
            <v>69759.45</v>
          </cell>
        </row>
        <row r="637">
          <cell r="A637" t="str">
            <v>KL00098GM500</v>
          </cell>
          <cell r="B637" t="str">
            <v>KL00098</v>
          </cell>
          <cell r="C637" t="str">
            <v>GM500</v>
          </cell>
          <cell r="D637" t="str">
            <v>Gà muối 500g</v>
          </cell>
          <cell r="E637">
            <v>147000</v>
          </cell>
          <cell r="F637">
            <v>105505.09999999999</v>
          </cell>
        </row>
        <row r="638">
          <cell r="A638" t="str">
            <v>KL00098GTLX250G</v>
          </cell>
          <cell r="B638" t="str">
            <v>KL00098</v>
          </cell>
          <cell r="C638" t="str">
            <v>GTLX250G</v>
          </cell>
          <cell r="D638" t="str">
            <v>Giò Tai Lưỡi Xào 250g</v>
          </cell>
          <cell r="E638">
            <v>66000</v>
          </cell>
          <cell r="F638">
            <v>47673.85</v>
          </cell>
        </row>
        <row r="639">
          <cell r="A639" t="str">
            <v>KL00098MNH250</v>
          </cell>
          <cell r="B639" t="str">
            <v>KL00098</v>
          </cell>
          <cell r="C639" t="str">
            <v>MNH250</v>
          </cell>
          <cell r="D639" t="str">
            <v>Mọc Nấm Hương 250g</v>
          </cell>
          <cell r="E639">
            <v>58333</v>
          </cell>
          <cell r="F639">
            <v>43700</v>
          </cell>
        </row>
        <row r="640">
          <cell r="A640" t="str">
            <v>KL00098TH200</v>
          </cell>
          <cell r="B640" t="str">
            <v>KL00098</v>
          </cell>
          <cell r="C640" t="str">
            <v>TH200</v>
          </cell>
          <cell r="D640" t="str">
            <v>Tai heo muối 200g</v>
          </cell>
          <cell r="E640">
            <v>73000</v>
          </cell>
          <cell r="F640">
            <v>52815.25</v>
          </cell>
        </row>
        <row r="641">
          <cell r="A641" t="str">
            <v>KL00099CGM300</v>
          </cell>
          <cell r="B641" t="str">
            <v>KL00099</v>
          </cell>
          <cell r="C641" t="str">
            <v>CGM300</v>
          </cell>
          <cell r="D641" t="str">
            <v>Chân giò heo muối 300g</v>
          </cell>
          <cell r="E641">
            <v>96000</v>
          </cell>
          <cell r="F641">
            <v>69759.45</v>
          </cell>
        </row>
        <row r="642">
          <cell r="A642" t="str">
            <v>KL00102CGM300</v>
          </cell>
          <cell r="B642" t="str">
            <v>KL00102</v>
          </cell>
          <cell r="C642" t="str">
            <v>CGM300</v>
          </cell>
          <cell r="D642" t="str">
            <v>Chân giò heo muối 300g</v>
          </cell>
          <cell r="E642">
            <v>96000</v>
          </cell>
          <cell r="F642">
            <v>69759.45</v>
          </cell>
        </row>
        <row r="643">
          <cell r="A643" t="str">
            <v>KL00102CN300</v>
          </cell>
          <cell r="B643" t="str">
            <v>KL00102</v>
          </cell>
          <cell r="C643" t="str">
            <v>CN300</v>
          </cell>
          <cell r="D643" t="str">
            <v>Chả nướng 300g</v>
          </cell>
          <cell r="E643">
            <v>86111</v>
          </cell>
          <cell r="F643">
            <v>67402.5</v>
          </cell>
        </row>
        <row r="644">
          <cell r="A644" t="str">
            <v>KL00102GM500</v>
          </cell>
          <cell r="B644" t="str">
            <v>KL00102</v>
          </cell>
          <cell r="C644" t="str">
            <v>GM500</v>
          </cell>
          <cell r="D644" t="str">
            <v>Gà muối 500g</v>
          </cell>
          <cell r="E644">
            <v>147000</v>
          </cell>
          <cell r="F644">
            <v>105505.09999999999</v>
          </cell>
        </row>
        <row r="645">
          <cell r="A645" t="str">
            <v>KL00103CGM300</v>
          </cell>
          <cell r="B645" t="str">
            <v>KL00103</v>
          </cell>
          <cell r="C645" t="str">
            <v>CGM300</v>
          </cell>
          <cell r="D645" t="str">
            <v>Chân giò heo muối 300g</v>
          </cell>
          <cell r="E645">
            <v>96000</v>
          </cell>
          <cell r="F645">
            <v>69759.45</v>
          </cell>
        </row>
        <row r="646">
          <cell r="A646" t="str">
            <v>KL00103GM500</v>
          </cell>
          <cell r="B646" t="str">
            <v>KL00103</v>
          </cell>
          <cell r="C646" t="str">
            <v>GM500</v>
          </cell>
          <cell r="D646" t="str">
            <v>Gà muối 500g</v>
          </cell>
          <cell r="E646">
            <v>147000</v>
          </cell>
          <cell r="F646">
            <v>105505.09999999999</v>
          </cell>
        </row>
        <row r="647">
          <cell r="A647" t="str">
            <v>KL00103GTLX250G</v>
          </cell>
          <cell r="B647" t="str">
            <v>KL00103</v>
          </cell>
          <cell r="C647" t="str">
            <v>GTLX250G</v>
          </cell>
          <cell r="D647" t="str">
            <v>Giò Tai Lưỡi Xào 250g</v>
          </cell>
          <cell r="E647">
            <v>66000</v>
          </cell>
          <cell r="F647">
            <v>47673.85</v>
          </cell>
        </row>
        <row r="648">
          <cell r="A648" t="str">
            <v>KL00103TH200</v>
          </cell>
          <cell r="B648" t="str">
            <v>KL00103</v>
          </cell>
          <cell r="C648" t="str">
            <v>TH200</v>
          </cell>
          <cell r="D648" t="str">
            <v>Tai heo muối 200g</v>
          </cell>
          <cell r="E648">
            <v>73000</v>
          </cell>
          <cell r="F648">
            <v>52815.25</v>
          </cell>
        </row>
        <row r="649">
          <cell r="A649" t="str">
            <v>KL00105CGM300</v>
          </cell>
          <cell r="B649" t="str">
            <v>KL00105</v>
          </cell>
          <cell r="C649" t="str">
            <v>CGM300</v>
          </cell>
          <cell r="D649" t="str">
            <v>Chân giò heo muối 300g</v>
          </cell>
          <cell r="E649">
            <v>96000</v>
          </cell>
          <cell r="F649">
            <v>69759.45</v>
          </cell>
        </row>
        <row r="650">
          <cell r="A650" t="str">
            <v>KL00105GM500</v>
          </cell>
          <cell r="B650" t="str">
            <v>KL00105</v>
          </cell>
          <cell r="C650" t="str">
            <v>GM500</v>
          </cell>
          <cell r="D650" t="str">
            <v>Gà muối 500g</v>
          </cell>
          <cell r="E650">
            <v>147000</v>
          </cell>
          <cell r="F650">
            <v>105505.09999999999</v>
          </cell>
        </row>
        <row r="651">
          <cell r="A651" t="str">
            <v>KL00106CGM300</v>
          </cell>
          <cell r="B651" t="str">
            <v>KL00106</v>
          </cell>
          <cell r="C651" t="str">
            <v>CGM300</v>
          </cell>
          <cell r="D651" t="str">
            <v>Chân giò heo muối 300g</v>
          </cell>
          <cell r="E651">
            <v>96000</v>
          </cell>
          <cell r="F651">
            <v>69759.45</v>
          </cell>
        </row>
        <row r="652">
          <cell r="A652" t="str">
            <v>KL00106GTLX250G</v>
          </cell>
          <cell r="B652" t="str">
            <v>KL00106</v>
          </cell>
          <cell r="C652" t="str">
            <v>GTLX250G</v>
          </cell>
          <cell r="D652" t="str">
            <v>Giò Tai Lưỡi Xào 250g</v>
          </cell>
          <cell r="E652">
            <v>66000</v>
          </cell>
          <cell r="F652">
            <v>47673.85</v>
          </cell>
        </row>
        <row r="653">
          <cell r="A653" t="str">
            <v>KL00106GXD500</v>
          </cell>
          <cell r="B653" t="str">
            <v>KL00106</v>
          </cell>
          <cell r="C653" t="str">
            <v>GXD500</v>
          </cell>
          <cell r="D653" t="str">
            <v>Gà xì dầu 500g</v>
          </cell>
          <cell r="E653">
            <v>147000</v>
          </cell>
          <cell r="F653">
            <v>106025.7</v>
          </cell>
        </row>
        <row r="654">
          <cell r="A654" t="str">
            <v>KL00106TH200</v>
          </cell>
          <cell r="B654" t="str">
            <v>KL00106</v>
          </cell>
          <cell r="C654" t="str">
            <v>TH200</v>
          </cell>
          <cell r="D654" t="str">
            <v>Tai heo muối 200g</v>
          </cell>
          <cell r="E654">
            <v>73000</v>
          </cell>
          <cell r="F654">
            <v>52815.25</v>
          </cell>
        </row>
        <row r="655">
          <cell r="A655" t="str">
            <v>KL00107CC300</v>
          </cell>
          <cell r="B655" t="str">
            <v>KL00107</v>
          </cell>
          <cell r="C655" t="str">
            <v>CC300</v>
          </cell>
          <cell r="D655" t="str">
            <v>Chả cốm 300g</v>
          </cell>
          <cell r="E655">
            <v>90741</v>
          </cell>
          <cell r="F655">
            <v>70537.5</v>
          </cell>
        </row>
        <row r="656">
          <cell r="A656" t="str">
            <v>KL00107CGM300</v>
          </cell>
          <cell r="B656" t="str">
            <v>KL00107</v>
          </cell>
          <cell r="C656" t="str">
            <v>CGM300</v>
          </cell>
          <cell r="D656" t="str">
            <v>Chân giò heo muối 300g</v>
          </cell>
          <cell r="E656">
            <v>96000</v>
          </cell>
          <cell r="F656">
            <v>69759.45</v>
          </cell>
        </row>
        <row r="657">
          <cell r="A657" t="str">
            <v>KL00107CGST150</v>
          </cell>
          <cell r="B657" t="str">
            <v>KL00107</v>
          </cell>
          <cell r="C657" t="str">
            <v>CGST150</v>
          </cell>
          <cell r="D657" t="str">
            <v>Chân gà sả tắc 150g</v>
          </cell>
          <cell r="E657">
            <v>22500</v>
          </cell>
          <cell r="F657">
            <v>21375</v>
          </cell>
        </row>
        <row r="658">
          <cell r="A658" t="str">
            <v>KL00107CN300</v>
          </cell>
          <cell r="B658" t="str">
            <v>KL00107</v>
          </cell>
          <cell r="C658" t="str">
            <v>CN300</v>
          </cell>
          <cell r="D658" t="str">
            <v>Chả nướng 300g</v>
          </cell>
          <cell r="E658">
            <v>86111</v>
          </cell>
          <cell r="F658">
            <v>67402.5</v>
          </cell>
        </row>
        <row r="659">
          <cell r="A659" t="str">
            <v>KL00107GM500</v>
          </cell>
          <cell r="B659" t="str">
            <v>KL00107</v>
          </cell>
          <cell r="C659" t="str">
            <v>GM500</v>
          </cell>
          <cell r="D659" t="str">
            <v>Gà muối 500g</v>
          </cell>
          <cell r="E659">
            <v>147000</v>
          </cell>
          <cell r="F659">
            <v>105505.09999999999</v>
          </cell>
        </row>
        <row r="660">
          <cell r="A660" t="str">
            <v>KL00107GTLX250G</v>
          </cell>
          <cell r="B660" t="str">
            <v>KL00107</v>
          </cell>
          <cell r="C660" t="str">
            <v>GTLX250G</v>
          </cell>
          <cell r="D660" t="str">
            <v>Giò Tai Lưỡi Xào 250g</v>
          </cell>
          <cell r="E660">
            <v>66000</v>
          </cell>
          <cell r="F660">
            <v>47673.85</v>
          </cell>
        </row>
        <row r="661">
          <cell r="A661" t="str">
            <v>KL00107MNH250</v>
          </cell>
          <cell r="B661" t="str">
            <v>KL00107</v>
          </cell>
          <cell r="C661" t="str">
            <v>MNH250</v>
          </cell>
          <cell r="D661" t="str">
            <v>Mọc Nấm Hương 250g</v>
          </cell>
          <cell r="E661">
            <v>58333</v>
          </cell>
          <cell r="F661">
            <v>43700</v>
          </cell>
        </row>
        <row r="662">
          <cell r="A662" t="str">
            <v>KL00107TH200</v>
          </cell>
          <cell r="B662" t="str">
            <v>KL00107</v>
          </cell>
          <cell r="C662" t="str">
            <v>TH200</v>
          </cell>
          <cell r="D662" t="str">
            <v>Tai heo muối 200g</v>
          </cell>
          <cell r="E662">
            <v>73000</v>
          </cell>
          <cell r="F662">
            <v>52815.25</v>
          </cell>
        </row>
        <row r="663">
          <cell r="A663" t="str">
            <v>KL00107THST150</v>
          </cell>
          <cell r="B663" t="str">
            <v>KL00107</v>
          </cell>
          <cell r="C663" t="str">
            <v>THST150</v>
          </cell>
          <cell r="D663" t="str">
            <v>Tai heo sốt thái 150g</v>
          </cell>
          <cell r="E663">
            <v>21667</v>
          </cell>
          <cell r="F663">
            <v>20583.649999999998</v>
          </cell>
        </row>
        <row r="664">
          <cell r="A664" t="str">
            <v>KL00109CC300</v>
          </cell>
          <cell r="B664" t="str">
            <v>KL00109</v>
          </cell>
          <cell r="C664" t="str">
            <v>CC300</v>
          </cell>
          <cell r="D664" t="str">
            <v>Chả cốm 300g</v>
          </cell>
          <cell r="E664">
            <v>90741</v>
          </cell>
          <cell r="F664">
            <v>70537.5</v>
          </cell>
        </row>
        <row r="665">
          <cell r="A665" t="str">
            <v>KL00109CGM300</v>
          </cell>
          <cell r="B665" t="str">
            <v>KL00109</v>
          </cell>
          <cell r="C665" t="str">
            <v>CGM300</v>
          </cell>
          <cell r="D665" t="str">
            <v>Chân giò heo muối 300g</v>
          </cell>
          <cell r="E665">
            <v>96000</v>
          </cell>
          <cell r="F665">
            <v>69759.45</v>
          </cell>
        </row>
        <row r="666">
          <cell r="A666" t="str">
            <v>KL00109GM500</v>
          </cell>
          <cell r="B666" t="str">
            <v>KL00109</v>
          </cell>
          <cell r="C666" t="str">
            <v>GM500</v>
          </cell>
          <cell r="D666" t="str">
            <v>Gà muối 500g</v>
          </cell>
          <cell r="E666">
            <v>147000</v>
          </cell>
          <cell r="F666">
            <v>105505.09999999999</v>
          </cell>
        </row>
        <row r="667">
          <cell r="A667" t="str">
            <v>KL00109MNH250</v>
          </cell>
          <cell r="B667" t="str">
            <v>KL00109</v>
          </cell>
          <cell r="C667" t="str">
            <v>MNH250</v>
          </cell>
          <cell r="D667" t="str">
            <v>Mọc Nấm Hương 250g</v>
          </cell>
          <cell r="E667">
            <v>58333</v>
          </cell>
          <cell r="F667">
            <v>43700</v>
          </cell>
        </row>
        <row r="668">
          <cell r="A668" t="str">
            <v>KL00111CGM300</v>
          </cell>
          <cell r="B668" t="str">
            <v>KL00111</v>
          </cell>
          <cell r="C668" t="str">
            <v>CGM300</v>
          </cell>
          <cell r="D668" t="str">
            <v>Chân giò heo muối 300g</v>
          </cell>
          <cell r="E668">
            <v>96000</v>
          </cell>
          <cell r="F668">
            <v>69759.45</v>
          </cell>
        </row>
        <row r="669">
          <cell r="A669" t="str">
            <v>KL00111GM500</v>
          </cell>
          <cell r="B669" t="str">
            <v>KL00111</v>
          </cell>
          <cell r="C669" t="str">
            <v>GM500</v>
          </cell>
          <cell r="D669" t="str">
            <v>Gà muối 500g</v>
          </cell>
          <cell r="E669">
            <v>147000</v>
          </cell>
          <cell r="F669">
            <v>105505.09999999999</v>
          </cell>
        </row>
        <row r="670">
          <cell r="A670" t="str">
            <v>KL00117CC300</v>
          </cell>
          <cell r="B670" t="str">
            <v>KL00117</v>
          </cell>
          <cell r="C670" t="str">
            <v>CC300</v>
          </cell>
          <cell r="D670" t="str">
            <v>Chả cốm 300g</v>
          </cell>
          <cell r="E670">
            <v>90741</v>
          </cell>
          <cell r="F670">
            <v>70537.5</v>
          </cell>
        </row>
        <row r="671">
          <cell r="A671" t="str">
            <v>KL00117CGM300</v>
          </cell>
          <cell r="B671" t="str">
            <v>KL00117</v>
          </cell>
          <cell r="C671" t="str">
            <v>CGM300</v>
          </cell>
          <cell r="D671" t="str">
            <v>Chân giò heo muối 300g</v>
          </cell>
          <cell r="E671">
            <v>96000</v>
          </cell>
          <cell r="F671">
            <v>69759.45</v>
          </cell>
        </row>
        <row r="672">
          <cell r="A672" t="str">
            <v>KL00117CGM500</v>
          </cell>
          <cell r="B672" t="str">
            <v>KL00117</v>
          </cell>
          <cell r="C672" t="str">
            <v>CGM500</v>
          </cell>
          <cell r="D672" t="str">
            <v>Chân giò heo muối 500g</v>
          </cell>
          <cell r="E672">
            <v>147000</v>
          </cell>
          <cell r="F672">
            <v>113112.7</v>
          </cell>
        </row>
        <row r="673">
          <cell r="A673" t="str">
            <v>KL00117GHK300</v>
          </cell>
          <cell r="B673" t="str">
            <v>KL00117</v>
          </cell>
          <cell r="C673" t="str">
            <v>GHK300</v>
          </cell>
          <cell r="D673" t="str">
            <v>Gà muối hun khói 300g</v>
          </cell>
          <cell r="E673">
            <v>70000</v>
          </cell>
          <cell r="F673">
            <v>66500</v>
          </cell>
        </row>
        <row r="674">
          <cell r="A674" t="str">
            <v>KL00117GM500</v>
          </cell>
          <cell r="B674" t="str">
            <v>KL00117</v>
          </cell>
          <cell r="C674" t="str">
            <v>GM500</v>
          </cell>
          <cell r="D674" t="str">
            <v>Gà muối 500g</v>
          </cell>
          <cell r="E674">
            <v>147000</v>
          </cell>
          <cell r="F674">
            <v>105505.09999999999</v>
          </cell>
        </row>
        <row r="675">
          <cell r="A675" t="str">
            <v>KL00117GTLX250G</v>
          </cell>
          <cell r="B675" t="str">
            <v>KL00117</v>
          </cell>
          <cell r="C675" t="str">
            <v>GTLX250G</v>
          </cell>
          <cell r="D675" t="str">
            <v>Giò Tai Lưỡi Xào 250g</v>
          </cell>
          <cell r="E675">
            <v>66000</v>
          </cell>
          <cell r="F675">
            <v>47673.85</v>
          </cell>
        </row>
        <row r="676">
          <cell r="A676" t="str">
            <v>KL00117MNH250</v>
          </cell>
          <cell r="B676" t="str">
            <v>KL00117</v>
          </cell>
          <cell r="C676" t="str">
            <v>MNH250</v>
          </cell>
          <cell r="D676" t="str">
            <v>Mọc Nấm Hương 250g</v>
          </cell>
          <cell r="E676">
            <v>58333</v>
          </cell>
          <cell r="F676">
            <v>43700</v>
          </cell>
        </row>
        <row r="677">
          <cell r="A677" t="str">
            <v>KL00119CGM300</v>
          </cell>
          <cell r="B677" t="str">
            <v>KL00119</v>
          </cell>
          <cell r="C677" t="str">
            <v>CGM300</v>
          </cell>
          <cell r="D677" t="str">
            <v>Chân giò heo muối 300g</v>
          </cell>
          <cell r="E677">
            <v>96000</v>
          </cell>
          <cell r="F677">
            <v>69759.45</v>
          </cell>
        </row>
        <row r="678">
          <cell r="A678" t="str">
            <v>KL00119GM500</v>
          </cell>
          <cell r="B678" t="str">
            <v>KL00119</v>
          </cell>
          <cell r="C678" t="str">
            <v>GM500</v>
          </cell>
          <cell r="D678" t="str">
            <v>Gà muối 500g</v>
          </cell>
          <cell r="E678">
            <v>147000</v>
          </cell>
          <cell r="F678">
            <v>105505.09999999999</v>
          </cell>
        </row>
        <row r="679">
          <cell r="A679" t="str">
            <v>KL00119GTLX250G</v>
          </cell>
          <cell r="B679" t="str">
            <v>KL00119</v>
          </cell>
          <cell r="C679" t="str">
            <v>GTLX250G</v>
          </cell>
          <cell r="D679" t="str">
            <v>Giò Tai Lưỡi Xào 250g</v>
          </cell>
          <cell r="E679">
            <v>66000</v>
          </cell>
          <cell r="F679">
            <v>47673.85</v>
          </cell>
        </row>
        <row r="680">
          <cell r="A680" t="str">
            <v>KL00119CGM300</v>
          </cell>
          <cell r="B680" t="str">
            <v>KL00119</v>
          </cell>
          <cell r="C680" t="str">
            <v>CGM300</v>
          </cell>
          <cell r="D680" t="str">
            <v>Chân giò heo muối 300g</v>
          </cell>
          <cell r="E680">
            <v>73431</v>
          </cell>
          <cell r="F680">
            <v>73431</v>
          </cell>
        </row>
        <row r="681">
          <cell r="A681" t="str">
            <v>KL00136CGM300</v>
          </cell>
          <cell r="B681" t="str">
            <v>KL00136</v>
          </cell>
          <cell r="C681" t="str">
            <v>CGM300</v>
          </cell>
          <cell r="D681" t="str">
            <v>Chân giò heo muối 300g</v>
          </cell>
          <cell r="E681">
            <v>96000</v>
          </cell>
          <cell r="F681">
            <v>69759.45</v>
          </cell>
        </row>
        <row r="682">
          <cell r="A682" t="str">
            <v>KL00136GM500</v>
          </cell>
          <cell r="B682" t="str">
            <v>KL00136</v>
          </cell>
          <cell r="C682" t="str">
            <v>GM500</v>
          </cell>
          <cell r="D682" t="str">
            <v>Gà muối 500g</v>
          </cell>
          <cell r="E682">
            <v>147000</v>
          </cell>
          <cell r="F682">
            <v>105505.09999999999</v>
          </cell>
        </row>
        <row r="683">
          <cell r="A683" t="str">
            <v>KL00140CC300</v>
          </cell>
          <cell r="B683" t="str">
            <v>KL00140</v>
          </cell>
          <cell r="C683" t="str">
            <v>CC300</v>
          </cell>
          <cell r="D683" t="str">
            <v>Chả cốm 300g</v>
          </cell>
          <cell r="E683">
            <v>90741</v>
          </cell>
          <cell r="F683">
            <v>70537.5</v>
          </cell>
        </row>
        <row r="684">
          <cell r="A684" t="str">
            <v>KL00140CGM300</v>
          </cell>
          <cell r="B684" t="str">
            <v>KL00140</v>
          </cell>
          <cell r="C684" t="str">
            <v>CGM300</v>
          </cell>
          <cell r="D684" t="str">
            <v>Chân giò heo muối 300g</v>
          </cell>
          <cell r="E684">
            <v>96000</v>
          </cell>
          <cell r="F684">
            <v>69759.45</v>
          </cell>
        </row>
        <row r="685">
          <cell r="A685" t="str">
            <v>KL00140GM500</v>
          </cell>
          <cell r="B685" t="str">
            <v>KL00140</v>
          </cell>
          <cell r="C685" t="str">
            <v>GM500</v>
          </cell>
          <cell r="D685" t="str">
            <v>Gà muối 500g</v>
          </cell>
          <cell r="E685">
            <v>147000</v>
          </cell>
          <cell r="F685">
            <v>105505.09999999999</v>
          </cell>
        </row>
        <row r="686">
          <cell r="A686" t="str">
            <v>KL00140GTLX250G</v>
          </cell>
          <cell r="B686" t="str">
            <v>KL00140</v>
          </cell>
          <cell r="C686" t="str">
            <v>GTLX250G</v>
          </cell>
          <cell r="D686" t="str">
            <v>Giò Tai Lưỡi Xào 250g</v>
          </cell>
          <cell r="E686">
            <v>66000</v>
          </cell>
          <cell r="F686">
            <v>47673.85</v>
          </cell>
        </row>
        <row r="687">
          <cell r="A687" t="str">
            <v>KL00140MNH250</v>
          </cell>
          <cell r="B687" t="str">
            <v>KL00140</v>
          </cell>
          <cell r="C687" t="str">
            <v>MNH250</v>
          </cell>
          <cell r="D687" t="str">
            <v>Mọc Nấm Hương 250g</v>
          </cell>
          <cell r="E687">
            <v>58333</v>
          </cell>
          <cell r="F687">
            <v>43700</v>
          </cell>
        </row>
        <row r="688">
          <cell r="A688" t="str">
            <v>KL00141CC300</v>
          </cell>
          <cell r="B688" t="str">
            <v>KL00141</v>
          </cell>
          <cell r="C688" t="str">
            <v>CC300</v>
          </cell>
          <cell r="D688" t="str">
            <v>Chả cốm 300g</v>
          </cell>
          <cell r="E688">
            <v>90741</v>
          </cell>
          <cell r="F688">
            <v>70537.5</v>
          </cell>
        </row>
        <row r="689">
          <cell r="A689" t="str">
            <v>KL00141CGM300</v>
          </cell>
          <cell r="B689" t="str">
            <v>KL00141</v>
          </cell>
          <cell r="C689" t="str">
            <v>CGM300</v>
          </cell>
          <cell r="D689" t="str">
            <v>Chân giò heo muối 300g</v>
          </cell>
          <cell r="E689">
            <v>96000</v>
          </cell>
          <cell r="F689">
            <v>69759.45</v>
          </cell>
        </row>
        <row r="690">
          <cell r="A690" t="str">
            <v>KL00141GM500</v>
          </cell>
          <cell r="B690" t="str">
            <v>KL00141</v>
          </cell>
          <cell r="C690" t="str">
            <v>GM500</v>
          </cell>
          <cell r="D690" t="str">
            <v>Gà muối 500g</v>
          </cell>
          <cell r="E690">
            <v>147000</v>
          </cell>
          <cell r="F690">
            <v>105505.09999999999</v>
          </cell>
        </row>
        <row r="691">
          <cell r="A691" t="str">
            <v>KL00141GTLX250G</v>
          </cell>
          <cell r="B691" t="str">
            <v>KL00141</v>
          </cell>
          <cell r="C691" t="str">
            <v>GTLX250G</v>
          </cell>
          <cell r="D691" t="str">
            <v>Giò Tai Lưỡi Xào 250g</v>
          </cell>
          <cell r="E691">
            <v>66000</v>
          </cell>
          <cell r="F691">
            <v>47673.85</v>
          </cell>
        </row>
        <row r="692">
          <cell r="A692" t="str">
            <v>KL00141MNH250</v>
          </cell>
          <cell r="B692" t="str">
            <v>KL00141</v>
          </cell>
          <cell r="C692" t="str">
            <v>MNH250</v>
          </cell>
          <cell r="D692" t="str">
            <v>Mọc Nấm Hương 250g</v>
          </cell>
          <cell r="E692">
            <v>58333</v>
          </cell>
          <cell r="F692">
            <v>43700</v>
          </cell>
        </row>
        <row r="693">
          <cell r="A693" t="str">
            <v>KL00141TH200</v>
          </cell>
          <cell r="B693" t="str">
            <v>KL00141</v>
          </cell>
          <cell r="C693" t="str">
            <v>TH200</v>
          </cell>
          <cell r="D693" t="str">
            <v>Tai heo muối 200g</v>
          </cell>
          <cell r="E693">
            <v>73000</v>
          </cell>
          <cell r="F693">
            <v>52815.25</v>
          </cell>
        </row>
        <row r="694">
          <cell r="A694" t="str">
            <v>KL00141CGST150</v>
          </cell>
          <cell r="B694" t="str">
            <v>KL00141</v>
          </cell>
          <cell r="C694" t="str">
            <v>CGST150</v>
          </cell>
          <cell r="D694" t="str">
            <v>Chân gà sả tắc 150g</v>
          </cell>
          <cell r="E694">
            <v>22500</v>
          </cell>
          <cell r="F694">
            <v>21375</v>
          </cell>
        </row>
        <row r="695">
          <cell r="A695" t="str">
            <v>KL00141THST150</v>
          </cell>
          <cell r="B695" t="str">
            <v>KL00141</v>
          </cell>
          <cell r="C695" t="str">
            <v>THST150</v>
          </cell>
          <cell r="D695" t="str">
            <v>Tai heo sốt thái 150g</v>
          </cell>
          <cell r="E695">
            <v>21667</v>
          </cell>
          <cell r="F695">
            <v>20583.649999999998</v>
          </cell>
        </row>
        <row r="696">
          <cell r="A696" t="str">
            <v>KL00142CGM300</v>
          </cell>
          <cell r="B696" t="str">
            <v>KL00142</v>
          </cell>
          <cell r="C696" t="str">
            <v>CGM300</v>
          </cell>
          <cell r="D696" t="str">
            <v>Chân giò heo muối 300g</v>
          </cell>
          <cell r="E696">
            <v>96000</v>
          </cell>
          <cell r="F696">
            <v>69759.45</v>
          </cell>
        </row>
        <row r="697">
          <cell r="A697" t="str">
            <v>KL00143CC300</v>
          </cell>
          <cell r="B697" t="str">
            <v>KL00143</v>
          </cell>
          <cell r="C697" t="str">
            <v>CC300</v>
          </cell>
          <cell r="D697" t="str">
            <v>Chả cốm 300g</v>
          </cell>
          <cell r="E697">
            <v>90741</v>
          </cell>
          <cell r="F697">
            <v>70537.5</v>
          </cell>
        </row>
        <row r="698">
          <cell r="A698" t="str">
            <v>KL00143CGM300</v>
          </cell>
          <cell r="B698" t="str">
            <v>KL00143</v>
          </cell>
          <cell r="C698" t="str">
            <v>CGM300</v>
          </cell>
          <cell r="D698" t="str">
            <v>Chân giò heo muối 300g</v>
          </cell>
          <cell r="E698">
            <v>96000</v>
          </cell>
          <cell r="F698">
            <v>69759.45</v>
          </cell>
        </row>
        <row r="699">
          <cell r="A699" t="str">
            <v>KL00143CGM500</v>
          </cell>
          <cell r="B699" t="str">
            <v>KL00143</v>
          </cell>
          <cell r="C699" t="str">
            <v>CGM500</v>
          </cell>
          <cell r="D699" t="str">
            <v>Chân giò heo muối 500g</v>
          </cell>
          <cell r="E699">
            <v>147000</v>
          </cell>
          <cell r="F699">
            <v>113112.7</v>
          </cell>
        </row>
        <row r="700">
          <cell r="A700" t="str">
            <v>KL00143CN300</v>
          </cell>
          <cell r="B700" t="str">
            <v>KL00143</v>
          </cell>
          <cell r="C700" t="str">
            <v>CN300</v>
          </cell>
          <cell r="D700" t="str">
            <v>Chả nướng 300g</v>
          </cell>
          <cell r="E700">
            <v>86111</v>
          </cell>
          <cell r="F700">
            <v>67402.5</v>
          </cell>
        </row>
        <row r="701">
          <cell r="A701" t="str">
            <v>KL00143GL250</v>
          </cell>
          <cell r="B701" t="str">
            <v>KL00143</v>
          </cell>
          <cell r="C701" t="str">
            <v>GL250</v>
          </cell>
          <cell r="D701" t="str">
            <v>Giò lụa cây 250g</v>
          </cell>
          <cell r="E701">
            <v>59400</v>
          </cell>
          <cell r="F701">
            <v>47025</v>
          </cell>
        </row>
        <row r="702">
          <cell r="A702" t="str">
            <v>KL00143GM500</v>
          </cell>
          <cell r="B702" t="str">
            <v>KL00143</v>
          </cell>
          <cell r="C702" t="str">
            <v>GM500</v>
          </cell>
          <cell r="D702" t="str">
            <v>Gà muối 500g</v>
          </cell>
          <cell r="E702">
            <v>147000</v>
          </cell>
          <cell r="F702">
            <v>105505.09999999999</v>
          </cell>
        </row>
        <row r="703">
          <cell r="A703" t="str">
            <v>KL00143GSG250</v>
          </cell>
          <cell r="B703" t="str">
            <v>KL00143</v>
          </cell>
          <cell r="C703" t="str">
            <v>GSG250</v>
          </cell>
          <cell r="D703" t="str">
            <v>Giò sụn gà 250g</v>
          </cell>
          <cell r="E703">
            <v>66500</v>
          </cell>
          <cell r="F703">
            <v>47880</v>
          </cell>
        </row>
        <row r="704">
          <cell r="A704" t="str">
            <v>KL00143GTLX250G</v>
          </cell>
          <cell r="B704" t="str">
            <v>KL00143</v>
          </cell>
          <cell r="C704" t="str">
            <v>GTLX250G</v>
          </cell>
          <cell r="D704" t="str">
            <v>Giò Tai Lưỡi Xào 250g</v>
          </cell>
          <cell r="E704">
            <v>66000</v>
          </cell>
          <cell r="F704">
            <v>47673.85</v>
          </cell>
        </row>
        <row r="705">
          <cell r="A705" t="str">
            <v>KL00143MNH250</v>
          </cell>
          <cell r="B705" t="str">
            <v>KL00143</v>
          </cell>
          <cell r="C705" t="str">
            <v>MNH250</v>
          </cell>
          <cell r="D705" t="str">
            <v>Mọc Nấm Hương 250g</v>
          </cell>
          <cell r="E705">
            <v>58333</v>
          </cell>
          <cell r="F705">
            <v>43700</v>
          </cell>
        </row>
        <row r="706">
          <cell r="A706" t="str">
            <v>KL00143TH200</v>
          </cell>
          <cell r="B706" t="str">
            <v>KL00143</v>
          </cell>
          <cell r="C706" t="str">
            <v>TH200</v>
          </cell>
          <cell r="D706" t="str">
            <v>Tai heo muối 200g</v>
          </cell>
          <cell r="E706">
            <v>73000</v>
          </cell>
          <cell r="F706">
            <v>52815.25</v>
          </cell>
        </row>
        <row r="707">
          <cell r="A707" t="str">
            <v>KL00146CC300</v>
          </cell>
          <cell r="B707" t="str">
            <v>KL00146</v>
          </cell>
          <cell r="C707" t="str">
            <v>CC300</v>
          </cell>
          <cell r="D707" t="str">
            <v>Chả cốm 300g</v>
          </cell>
          <cell r="E707">
            <v>90741</v>
          </cell>
          <cell r="F707">
            <v>70537.5</v>
          </cell>
        </row>
        <row r="708">
          <cell r="A708" t="str">
            <v>KL00146CGM300</v>
          </cell>
          <cell r="B708" t="str">
            <v>KL00146</v>
          </cell>
          <cell r="C708" t="str">
            <v>CGM300</v>
          </cell>
          <cell r="D708" t="str">
            <v>Chân giò heo muối 300g</v>
          </cell>
          <cell r="E708">
            <v>96000</v>
          </cell>
          <cell r="F708">
            <v>69759.45</v>
          </cell>
        </row>
        <row r="709">
          <cell r="A709" t="str">
            <v>KL00146CGST150</v>
          </cell>
          <cell r="B709" t="str">
            <v>KL00146</v>
          </cell>
          <cell r="C709" t="str">
            <v>CGST150</v>
          </cell>
          <cell r="D709" t="str">
            <v>Chân gà sả tắc 150g</v>
          </cell>
          <cell r="E709">
            <v>22500</v>
          </cell>
          <cell r="F709">
            <v>21375</v>
          </cell>
        </row>
        <row r="710">
          <cell r="A710" t="str">
            <v>KL00146CN300</v>
          </cell>
          <cell r="B710" t="str">
            <v>KL00146</v>
          </cell>
          <cell r="C710" t="str">
            <v>CN300</v>
          </cell>
          <cell r="D710" t="str">
            <v>Chả nướng 300g</v>
          </cell>
          <cell r="E710">
            <v>86111</v>
          </cell>
          <cell r="F710">
            <v>67402.5</v>
          </cell>
        </row>
        <row r="711">
          <cell r="A711" t="str">
            <v>KL00146GM500</v>
          </cell>
          <cell r="B711" t="str">
            <v>KL00146</v>
          </cell>
          <cell r="C711" t="str">
            <v>GM500</v>
          </cell>
          <cell r="D711" t="str">
            <v>Gà muối 500g</v>
          </cell>
          <cell r="E711">
            <v>147000</v>
          </cell>
          <cell r="F711">
            <v>105505.09999999999</v>
          </cell>
        </row>
        <row r="712">
          <cell r="A712" t="str">
            <v>KL00146GTLX250G</v>
          </cell>
          <cell r="B712" t="str">
            <v>KL00146</v>
          </cell>
          <cell r="C712" t="str">
            <v>GTLX250G</v>
          </cell>
          <cell r="D712" t="str">
            <v>Giò Tai Lưỡi Xào 250g</v>
          </cell>
          <cell r="E712">
            <v>66000</v>
          </cell>
          <cell r="F712">
            <v>47673.85</v>
          </cell>
        </row>
        <row r="713">
          <cell r="A713" t="str">
            <v>KL00146MNH250</v>
          </cell>
          <cell r="B713" t="str">
            <v>KL00146</v>
          </cell>
          <cell r="C713" t="str">
            <v>MNH250</v>
          </cell>
          <cell r="D713" t="str">
            <v>Mọc Nấm Hương 250g</v>
          </cell>
          <cell r="E713">
            <v>58333</v>
          </cell>
          <cell r="F713">
            <v>43700</v>
          </cell>
        </row>
        <row r="714">
          <cell r="A714" t="str">
            <v>KL00146TH200</v>
          </cell>
          <cell r="B714" t="str">
            <v>KL00146</v>
          </cell>
          <cell r="C714" t="str">
            <v>TH200</v>
          </cell>
          <cell r="D714" t="str">
            <v>Tai heo muối 200g</v>
          </cell>
          <cell r="E714">
            <v>73000</v>
          </cell>
          <cell r="F714">
            <v>52815.25</v>
          </cell>
        </row>
        <row r="715">
          <cell r="A715" t="str">
            <v>KL00146THST150</v>
          </cell>
          <cell r="B715" t="str">
            <v>KL00146</v>
          </cell>
          <cell r="C715" t="str">
            <v>THST150</v>
          </cell>
          <cell r="D715" t="str">
            <v>Tai heo sốt thái 150g</v>
          </cell>
          <cell r="E715">
            <v>21667</v>
          </cell>
          <cell r="F715">
            <v>20583.649999999998</v>
          </cell>
        </row>
        <row r="716">
          <cell r="A716" t="str">
            <v>KL00147CC300</v>
          </cell>
          <cell r="B716" t="str">
            <v>KL00147</v>
          </cell>
          <cell r="C716" t="str">
            <v>CC300</v>
          </cell>
          <cell r="D716" t="str">
            <v>Chả cốm 300g</v>
          </cell>
          <cell r="E716">
            <v>90741</v>
          </cell>
          <cell r="F716">
            <v>70537.5</v>
          </cell>
        </row>
        <row r="717">
          <cell r="A717" t="str">
            <v>KL00147CGM300</v>
          </cell>
          <cell r="B717" t="str">
            <v>KL00147</v>
          </cell>
          <cell r="C717" t="str">
            <v>CGM300</v>
          </cell>
          <cell r="D717" t="str">
            <v>Chân giò heo muối 300g</v>
          </cell>
          <cell r="E717">
            <v>96000</v>
          </cell>
          <cell r="F717">
            <v>69759.45</v>
          </cell>
        </row>
        <row r="718">
          <cell r="A718" t="str">
            <v>KL00147CN300</v>
          </cell>
          <cell r="B718" t="str">
            <v>KL00147</v>
          </cell>
          <cell r="C718" t="str">
            <v>CN300</v>
          </cell>
          <cell r="D718" t="str">
            <v>Chả nướng 300g</v>
          </cell>
          <cell r="E718">
            <v>86111</v>
          </cell>
          <cell r="F718">
            <v>67402.5</v>
          </cell>
        </row>
        <row r="719">
          <cell r="A719" t="str">
            <v>KL00147GM500</v>
          </cell>
          <cell r="B719" t="str">
            <v>KL00147</v>
          </cell>
          <cell r="C719" t="str">
            <v>GM500</v>
          </cell>
          <cell r="D719" t="str">
            <v>Gà muối 500g</v>
          </cell>
          <cell r="E719">
            <v>147000</v>
          </cell>
          <cell r="F719">
            <v>105505.09999999999</v>
          </cell>
        </row>
        <row r="720">
          <cell r="A720" t="str">
            <v>KL00147GTLX250G</v>
          </cell>
          <cell r="B720" t="str">
            <v>KL00147</v>
          </cell>
          <cell r="C720" t="str">
            <v>GTLX250G</v>
          </cell>
          <cell r="D720" t="str">
            <v>Giò Tai Lưỡi Xào 250g</v>
          </cell>
          <cell r="E720">
            <v>66000</v>
          </cell>
          <cell r="F720">
            <v>47673.85</v>
          </cell>
        </row>
        <row r="721">
          <cell r="A721" t="str">
            <v>KL00147MNH250</v>
          </cell>
          <cell r="B721" t="str">
            <v>KL00147</v>
          </cell>
          <cell r="C721" t="str">
            <v>MNH250</v>
          </cell>
          <cell r="D721" t="str">
            <v>Mọc Nấm Hương 250g</v>
          </cell>
          <cell r="E721">
            <v>58333</v>
          </cell>
          <cell r="F721">
            <v>43700</v>
          </cell>
        </row>
        <row r="722">
          <cell r="A722" t="str">
            <v>KL00147TH200</v>
          </cell>
          <cell r="B722" t="str">
            <v>KL00147</v>
          </cell>
          <cell r="C722" t="str">
            <v>TH200</v>
          </cell>
          <cell r="D722" t="str">
            <v>Tai heo muối 200g</v>
          </cell>
          <cell r="E722">
            <v>73000</v>
          </cell>
          <cell r="F722">
            <v>52815.25</v>
          </cell>
        </row>
        <row r="723">
          <cell r="A723" t="str">
            <v>KL00151CC300</v>
          </cell>
          <cell r="B723" t="str">
            <v>KL00151</v>
          </cell>
          <cell r="C723" t="str">
            <v>CC300</v>
          </cell>
          <cell r="D723" t="str">
            <v>Chả cốm 300g</v>
          </cell>
          <cell r="E723">
            <v>90741</v>
          </cell>
          <cell r="F723">
            <v>70537.5</v>
          </cell>
        </row>
        <row r="724">
          <cell r="A724" t="str">
            <v>KL00151CGM300</v>
          </cell>
          <cell r="B724" t="str">
            <v>KL00151</v>
          </cell>
          <cell r="C724" t="str">
            <v>CGM300</v>
          </cell>
          <cell r="D724" t="str">
            <v>Chân giò heo muối 300g</v>
          </cell>
          <cell r="E724">
            <v>96000</v>
          </cell>
          <cell r="F724">
            <v>69759.45</v>
          </cell>
        </row>
        <row r="725">
          <cell r="A725" t="str">
            <v>KL00151CGST150</v>
          </cell>
          <cell r="B725" t="str">
            <v>KL00151</v>
          </cell>
          <cell r="C725" t="str">
            <v>CGST150</v>
          </cell>
          <cell r="D725" t="str">
            <v>Chân gà sả tắc 150g</v>
          </cell>
          <cell r="E725">
            <v>22500</v>
          </cell>
          <cell r="F725">
            <v>21375</v>
          </cell>
        </row>
        <row r="726">
          <cell r="A726" t="str">
            <v>KL00151GM500</v>
          </cell>
          <cell r="B726" t="str">
            <v>KL00151</v>
          </cell>
          <cell r="C726" t="str">
            <v>GM500</v>
          </cell>
          <cell r="D726" t="str">
            <v>Gà muối 500g</v>
          </cell>
          <cell r="E726">
            <v>147000</v>
          </cell>
          <cell r="F726">
            <v>105505.09999999999</v>
          </cell>
        </row>
        <row r="727">
          <cell r="A727" t="str">
            <v>KL00151GTLX250G</v>
          </cell>
          <cell r="B727" t="str">
            <v>KL00151</v>
          </cell>
          <cell r="C727" t="str">
            <v>GTLX250G</v>
          </cell>
          <cell r="D727" t="str">
            <v>Giò Tai Lưỡi Xào 250g</v>
          </cell>
          <cell r="E727">
            <v>66000</v>
          </cell>
          <cell r="F727">
            <v>47673.85</v>
          </cell>
        </row>
        <row r="728">
          <cell r="A728" t="str">
            <v>KL00151MNH250</v>
          </cell>
          <cell r="B728" t="str">
            <v>KL00151</v>
          </cell>
          <cell r="C728" t="str">
            <v>MNH250</v>
          </cell>
          <cell r="D728" t="str">
            <v>Mọc Nấm Hương 250g</v>
          </cell>
          <cell r="E728">
            <v>58333</v>
          </cell>
          <cell r="F728">
            <v>43700</v>
          </cell>
        </row>
        <row r="729">
          <cell r="A729" t="str">
            <v>KL00151TH200</v>
          </cell>
          <cell r="B729" t="str">
            <v>KL00151</v>
          </cell>
          <cell r="C729" t="str">
            <v>TH200</v>
          </cell>
          <cell r="D729" t="str">
            <v>Tai heo muối 200g</v>
          </cell>
          <cell r="E729">
            <v>73000</v>
          </cell>
          <cell r="F729">
            <v>52815.25</v>
          </cell>
        </row>
        <row r="730">
          <cell r="A730" t="str">
            <v>KL00151THST150</v>
          </cell>
          <cell r="B730" t="str">
            <v>KL00151</v>
          </cell>
          <cell r="C730" t="str">
            <v>THST150</v>
          </cell>
          <cell r="D730" t="str">
            <v>Tai heo sốt thái 150g</v>
          </cell>
          <cell r="E730">
            <v>21667</v>
          </cell>
          <cell r="F730">
            <v>20583.649999999998</v>
          </cell>
        </row>
        <row r="731">
          <cell r="A731" t="str">
            <v>KL00152CGM300</v>
          </cell>
          <cell r="B731" t="str">
            <v>KL00152</v>
          </cell>
          <cell r="C731" t="str">
            <v>CGM300</v>
          </cell>
          <cell r="D731" t="str">
            <v>Chân giò heo muối 300g</v>
          </cell>
          <cell r="E731">
            <v>96000</v>
          </cell>
          <cell r="F731">
            <v>68290.83</v>
          </cell>
        </row>
        <row r="732">
          <cell r="A732" t="str">
            <v>KL00152CGM500</v>
          </cell>
          <cell r="B732" t="str">
            <v>KL00152</v>
          </cell>
          <cell r="C732" t="str">
            <v>CGM500</v>
          </cell>
          <cell r="D732" t="str">
            <v>Chân giò heo muối 500g</v>
          </cell>
          <cell r="E732">
            <v>147000</v>
          </cell>
          <cell r="F732">
            <v>110731.38</v>
          </cell>
        </row>
        <row r="733">
          <cell r="A733" t="str">
            <v>KL00152CGST250</v>
          </cell>
          <cell r="B733" t="str">
            <v>KL00152</v>
          </cell>
          <cell r="C733" t="str">
            <v>CGST250</v>
          </cell>
          <cell r="D733" t="str">
            <v>Chân gà sả tắc 250g</v>
          </cell>
          <cell r="E733">
            <v>37500</v>
          </cell>
          <cell r="F733">
            <v>34875</v>
          </cell>
        </row>
        <row r="734">
          <cell r="A734" t="str">
            <v>KL00152CN300</v>
          </cell>
          <cell r="B734" t="str">
            <v>KL00152</v>
          </cell>
          <cell r="C734" t="str">
            <v>CN300</v>
          </cell>
          <cell r="D734" t="str">
            <v>Chả nướng 300g</v>
          </cell>
          <cell r="E734">
            <v>86111</v>
          </cell>
          <cell r="F734">
            <v>65983.5</v>
          </cell>
        </row>
        <row r="735">
          <cell r="A735" t="str">
            <v>KL00152GM500</v>
          </cell>
          <cell r="B735" t="str">
            <v>KL00152</v>
          </cell>
          <cell r="C735" t="str">
            <v>GM500</v>
          </cell>
          <cell r="D735" t="str">
            <v>Gà muối 500g</v>
          </cell>
          <cell r="E735">
            <v>147000</v>
          </cell>
          <cell r="F735">
            <v>103283.94</v>
          </cell>
        </row>
        <row r="736">
          <cell r="A736" t="str">
            <v>KL00152GTLX250G</v>
          </cell>
          <cell r="B736" t="str">
            <v>KL00152</v>
          </cell>
          <cell r="C736" t="str">
            <v>GTLX250G</v>
          </cell>
          <cell r="D736" t="str">
            <v>Giò Tai Lưỡi Xào 250g</v>
          </cell>
          <cell r="E736">
            <v>66000</v>
          </cell>
          <cell r="F736">
            <v>46670.19</v>
          </cell>
        </row>
        <row r="737">
          <cell r="A737" t="str">
            <v>KL00152TH200</v>
          </cell>
          <cell r="B737" t="str">
            <v>KL00152</v>
          </cell>
          <cell r="C737" t="str">
            <v>TH200</v>
          </cell>
          <cell r="D737" t="str">
            <v>Tai heo muối 200g</v>
          </cell>
          <cell r="E737">
            <v>73000</v>
          </cell>
          <cell r="F737">
            <v>51703.350000000006</v>
          </cell>
        </row>
        <row r="738">
          <cell r="A738" t="str">
            <v>KL00152THST250</v>
          </cell>
          <cell r="B738" t="str">
            <v>KL00152</v>
          </cell>
          <cell r="C738" t="str">
            <v>THST250</v>
          </cell>
          <cell r="D738" t="str">
            <v>Tai heo sốt thái 250g</v>
          </cell>
          <cell r="E738">
            <v>36111</v>
          </cell>
          <cell r="F738">
            <v>33583.230000000003</v>
          </cell>
        </row>
        <row r="739">
          <cell r="A739" t="str">
            <v>KL00154CC300</v>
          </cell>
          <cell r="B739" t="str">
            <v>KL00154</v>
          </cell>
          <cell r="C739" t="str">
            <v>CC300</v>
          </cell>
          <cell r="D739" t="str">
            <v>Chả cốm 300g</v>
          </cell>
          <cell r="E739">
            <v>90741</v>
          </cell>
          <cell r="F739">
            <v>70537.5</v>
          </cell>
        </row>
        <row r="740">
          <cell r="A740" t="str">
            <v>KL00154CGM300</v>
          </cell>
          <cell r="B740" t="str">
            <v>KL00154</v>
          </cell>
          <cell r="C740" t="str">
            <v>CGM300</v>
          </cell>
          <cell r="D740" t="str">
            <v>Chân giò heo muối 300g</v>
          </cell>
          <cell r="E740">
            <v>96000</v>
          </cell>
          <cell r="F740">
            <v>69759.45</v>
          </cell>
        </row>
        <row r="741">
          <cell r="A741" t="str">
            <v>KL00154GM500</v>
          </cell>
          <cell r="B741" t="str">
            <v>KL00154</v>
          </cell>
          <cell r="C741" t="str">
            <v>GM500</v>
          </cell>
          <cell r="D741" t="str">
            <v>Gà muối 500g</v>
          </cell>
          <cell r="E741">
            <v>147000</v>
          </cell>
          <cell r="F741">
            <v>105505.09999999999</v>
          </cell>
        </row>
        <row r="742">
          <cell r="A742" t="str">
            <v>KL00154GTLX250G</v>
          </cell>
          <cell r="B742" t="str">
            <v>KL00154</v>
          </cell>
          <cell r="C742" t="str">
            <v>GTLX250G</v>
          </cell>
          <cell r="D742" t="str">
            <v>Giò Tai Lưỡi Xào 250g</v>
          </cell>
          <cell r="E742">
            <v>66000</v>
          </cell>
          <cell r="F742">
            <v>47673.85</v>
          </cell>
        </row>
        <row r="743">
          <cell r="A743" t="str">
            <v>KL00154MNH250</v>
          </cell>
          <cell r="B743" t="str">
            <v>KL00154</v>
          </cell>
          <cell r="C743" t="str">
            <v>MNH250</v>
          </cell>
          <cell r="D743" t="str">
            <v>Mọc Nấm Hương 250g</v>
          </cell>
          <cell r="E743">
            <v>58333</v>
          </cell>
          <cell r="F743">
            <v>43700</v>
          </cell>
        </row>
        <row r="744">
          <cell r="A744" t="str">
            <v>KL00154TH200</v>
          </cell>
          <cell r="B744" t="str">
            <v>KL00154</v>
          </cell>
          <cell r="C744" t="str">
            <v>TH200</v>
          </cell>
          <cell r="D744" t="str">
            <v>Tai heo muối 200g</v>
          </cell>
          <cell r="E744">
            <v>73000</v>
          </cell>
          <cell r="F744">
            <v>52815.25</v>
          </cell>
        </row>
        <row r="745">
          <cell r="A745" t="str">
            <v>KL00155CGM100</v>
          </cell>
          <cell r="B745" t="str">
            <v>KL00155</v>
          </cell>
          <cell r="C745" t="str">
            <v>CGM100</v>
          </cell>
          <cell r="D745" t="str">
            <v>Chân giò heo muối 100g</v>
          </cell>
          <cell r="E745">
            <v>36111</v>
          </cell>
          <cell r="F745">
            <v>23321.55</v>
          </cell>
        </row>
        <row r="746">
          <cell r="A746" t="str">
            <v>KL00155CGM300</v>
          </cell>
          <cell r="B746" t="str">
            <v>KL00155</v>
          </cell>
          <cell r="C746" t="str">
            <v>CGM300</v>
          </cell>
          <cell r="D746" t="str">
            <v>Chân giò heo muối 300g</v>
          </cell>
          <cell r="E746">
            <v>96000</v>
          </cell>
          <cell r="F746">
            <v>69759.45</v>
          </cell>
        </row>
        <row r="747">
          <cell r="A747" t="str">
            <v>KL00155GM500</v>
          </cell>
          <cell r="B747" t="str">
            <v>KL00155</v>
          </cell>
          <cell r="C747" t="str">
            <v>GM500</v>
          </cell>
          <cell r="D747" t="str">
            <v>Gà muối 500g</v>
          </cell>
          <cell r="E747">
            <v>147000</v>
          </cell>
          <cell r="F747">
            <v>105505.09999999999</v>
          </cell>
        </row>
        <row r="748">
          <cell r="A748" t="str">
            <v>KL00155GXD500</v>
          </cell>
          <cell r="B748" t="str">
            <v>KL00155</v>
          </cell>
          <cell r="C748" t="str">
            <v>GXD500</v>
          </cell>
          <cell r="D748" t="str">
            <v>Gà xì dầu 500g</v>
          </cell>
          <cell r="E748">
            <v>147000</v>
          </cell>
          <cell r="F748">
            <v>106025.7</v>
          </cell>
        </row>
        <row r="749">
          <cell r="A749" t="str">
            <v>KL00155MNH250</v>
          </cell>
          <cell r="B749" t="str">
            <v>KL00155</v>
          </cell>
          <cell r="C749" t="str">
            <v>MNH250</v>
          </cell>
          <cell r="D749" t="str">
            <v>Mọc Nấm Hương 250g</v>
          </cell>
          <cell r="E749">
            <v>58333</v>
          </cell>
          <cell r="F749">
            <v>43700</v>
          </cell>
        </row>
        <row r="750">
          <cell r="A750" t="str">
            <v>KL00159CC300</v>
          </cell>
          <cell r="B750" t="str">
            <v>KL00159</v>
          </cell>
          <cell r="C750" t="str">
            <v>CC300</v>
          </cell>
          <cell r="D750" t="str">
            <v>Chả cốm 300g</v>
          </cell>
          <cell r="E750">
            <v>90741</v>
          </cell>
          <cell r="F750">
            <v>74250</v>
          </cell>
        </row>
        <row r="751">
          <cell r="A751" t="str">
            <v>KL00159CGM300</v>
          </cell>
          <cell r="B751" t="str">
            <v>KL00159</v>
          </cell>
          <cell r="C751" t="str">
            <v>CGM300</v>
          </cell>
          <cell r="D751" t="str">
            <v>Chân giò heo muối 300g</v>
          </cell>
          <cell r="E751">
            <v>96000</v>
          </cell>
          <cell r="F751">
            <v>73431</v>
          </cell>
        </row>
        <row r="752">
          <cell r="A752" t="str">
            <v>KL00159GHK300</v>
          </cell>
          <cell r="B752" t="str">
            <v>KL00159</v>
          </cell>
          <cell r="C752" t="str">
            <v>GHK300</v>
          </cell>
          <cell r="D752" t="str">
            <v>Gà muối hun khói 300g</v>
          </cell>
          <cell r="E752">
            <v>70000</v>
          </cell>
          <cell r="F752">
            <v>70000</v>
          </cell>
        </row>
        <row r="753">
          <cell r="A753" t="str">
            <v>KL00159GM500</v>
          </cell>
          <cell r="B753" t="str">
            <v>KL00159</v>
          </cell>
          <cell r="C753" t="str">
            <v>GM500</v>
          </cell>
          <cell r="D753" t="str">
            <v>Gà muối 500g</v>
          </cell>
          <cell r="E753">
            <v>147000</v>
          </cell>
          <cell r="F753">
            <v>111058</v>
          </cell>
        </row>
        <row r="754">
          <cell r="A754" t="str">
            <v>KL00159GTLX250G</v>
          </cell>
          <cell r="B754" t="str">
            <v>KL00159</v>
          </cell>
          <cell r="C754" t="str">
            <v>GTLX250G</v>
          </cell>
          <cell r="D754" t="str">
            <v>Giò Tai Lưỡi Xào 250g</v>
          </cell>
          <cell r="E754">
            <v>66000</v>
          </cell>
          <cell r="F754">
            <v>50183</v>
          </cell>
        </row>
        <row r="755">
          <cell r="A755" t="str">
            <v>KL00159MNH250</v>
          </cell>
          <cell r="B755" t="str">
            <v>KL00159</v>
          </cell>
          <cell r="C755" t="str">
            <v>MNH250</v>
          </cell>
          <cell r="D755" t="str">
            <v>Mọc Nấm Hương 250g</v>
          </cell>
          <cell r="E755">
            <v>58333</v>
          </cell>
          <cell r="F755">
            <v>46000</v>
          </cell>
        </row>
        <row r="756">
          <cell r="A756" t="str">
            <v>KL00159TH200</v>
          </cell>
          <cell r="B756" t="str">
            <v>KL00159</v>
          </cell>
          <cell r="C756" t="str">
            <v>TH200</v>
          </cell>
          <cell r="D756" t="str">
            <v>Tai heo muối 200g</v>
          </cell>
          <cell r="E756">
            <v>73000</v>
          </cell>
          <cell r="F756">
            <v>55595</v>
          </cell>
        </row>
        <row r="757">
          <cell r="A757" t="str">
            <v>KL00161CGM300</v>
          </cell>
          <cell r="B757" t="str">
            <v>KL00161</v>
          </cell>
          <cell r="C757" t="str">
            <v>CGM300</v>
          </cell>
          <cell r="D757" t="str">
            <v>Chân giò heo muối 300g</v>
          </cell>
          <cell r="E757">
            <v>96000</v>
          </cell>
          <cell r="F757">
            <v>69759.45</v>
          </cell>
        </row>
        <row r="758">
          <cell r="A758" t="str">
            <v>KL00161CGM500</v>
          </cell>
          <cell r="B758" t="str">
            <v>KL00161</v>
          </cell>
          <cell r="C758" t="str">
            <v>CGM500</v>
          </cell>
          <cell r="D758" t="str">
            <v>Chân giò heo muối 500g</v>
          </cell>
          <cell r="E758">
            <v>147000</v>
          </cell>
          <cell r="F758">
            <v>113112.7</v>
          </cell>
        </row>
        <row r="759">
          <cell r="A759" t="str">
            <v>KL00161GM500</v>
          </cell>
          <cell r="B759" t="str">
            <v>KL00161</v>
          </cell>
          <cell r="C759" t="str">
            <v>GM500</v>
          </cell>
          <cell r="D759" t="str">
            <v>Gà muối 500g</v>
          </cell>
          <cell r="E759">
            <v>147000</v>
          </cell>
          <cell r="F759">
            <v>105505.09999999999</v>
          </cell>
        </row>
        <row r="760">
          <cell r="A760" t="str">
            <v>KL00161GXD500</v>
          </cell>
          <cell r="B760" t="str">
            <v>KL00161</v>
          </cell>
          <cell r="C760" t="str">
            <v>GXD500</v>
          </cell>
          <cell r="D760" t="str">
            <v>Gà xì dầu 500g</v>
          </cell>
          <cell r="E760">
            <v>147000</v>
          </cell>
          <cell r="F760">
            <v>106025.7</v>
          </cell>
        </row>
        <row r="761">
          <cell r="A761" t="str">
            <v>KL00162CGM300</v>
          </cell>
          <cell r="B761" t="str">
            <v>KL00162</v>
          </cell>
          <cell r="C761" t="str">
            <v>CGM300</v>
          </cell>
          <cell r="D761" t="str">
            <v>Chân giò heo muối 300g</v>
          </cell>
          <cell r="E761">
            <v>96000</v>
          </cell>
          <cell r="F761">
            <v>73431</v>
          </cell>
        </row>
        <row r="762">
          <cell r="A762" t="str">
            <v>KL00162GL250</v>
          </cell>
          <cell r="B762" t="str">
            <v>KL00162</v>
          </cell>
          <cell r="C762" t="str">
            <v>GL250</v>
          </cell>
          <cell r="D762" t="str">
            <v>Giò lụa cây 250g</v>
          </cell>
          <cell r="E762">
            <v>59400</v>
          </cell>
          <cell r="F762">
            <v>49500</v>
          </cell>
        </row>
        <row r="763">
          <cell r="A763" t="str">
            <v>KL00162GM500</v>
          </cell>
          <cell r="B763" t="str">
            <v>KL00162</v>
          </cell>
          <cell r="C763" t="str">
            <v>GM500</v>
          </cell>
          <cell r="D763" t="str">
            <v>Gà muối 500g</v>
          </cell>
          <cell r="E763">
            <v>147000</v>
          </cell>
          <cell r="F763">
            <v>111058</v>
          </cell>
        </row>
        <row r="764">
          <cell r="A764" t="str">
            <v>KL00162GTLX250G</v>
          </cell>
          <cell r="B764" t="str">
            <v>KL00162</v>
          </cell>
          <cell r="C764" t="str">
            <v>GTLX250G</v>
          </cell>
          <cell r="D764" t="str">
            <v>Giò Tai Lưỡi Xào 250g</v>
          </cell>
          <cell r="E764">
            <v>66000</v>
          </cell>
          <cell r="F764">
            <v>50183</v>
          </cell>
        </row>
        <row r="765">
          <cell r="A765" t="str">
            <v>KL00163CGM300</v>
          </cell>
          <cell r="B765" t="str">
            <v>KL00163</v>
          </cell>
          <cell r="C765" t="str">
            <v>CGM300</v>
          </cell>
          <cell r="D765" t="str">
            <v>Chân giò heo muối 300g</v>
          </cell>
          <cell r="E765">
            <v>96000</v>
          </cell>
          <cell r="F765">
            <v>96000</v>
          </cell>
        </row>
        <row r="766">
          <cell r="A766" t="str">
            <v>KL00164CC300</v>
          </cell>
          <cell r="B766" t="str">
            <v>KL00164</v>
          </cell>
          <cell r="C766" t="str">
            <v>CC300</v>
          </cell>
          <cell r="D766" t="str">
            <v>Chả cốm 300g</v>
          </cell>
          <cell r="E766">
            <v>90741</v>
          </cell>
          <cell r="F766">
            <v>70537.5</v>
          </cell>
        </row>
        <row r="767">
          <cell r="A767" t="str">
            <v>KL00164CGM300</v>
          </cell>
          <cell r="B767" t="str">
            <v>KL00164</v>
          </cell>
          <cell r="C767" t="str">
            <v>CGM300</v>
          </cell>
          <cell r="D767" t="str">
            <v>Chân giò heo muối 300g</v>
          </cell>
          <cell r="E767">
            <v>96000</v>
          </cell>
          <cell r="F767">
            <v>69759.45</v>
          </cell>
        </row>
        <row r="768">
          <cell r="A768" t="str">
            <v>KL00164GM500</v>
          </cell>
          <cell r="B768" t="str">
            <v>KL00164</v>
          </cell>
          <cell r="C768" t="str">
            <v>GM500</v>
          </cell>
          <cell r="D768" t="str">
            <v>Gà muối 500g</v>
          </cell>
          <cell r="E768">
            <v>147000</v>
          </cell>
          <cell r="F768">
            <v>105505.09999999999</v>
          </cell>
        </row>
        <row r="769">
          <cell r="A769" t="str">
            <v>KL00164MNH250</v>
          </cell>
          <cell r="B769" t="str">
            <v>KL00164</v>
          </cell>
          <cell r="C769" t="str">
            <v>MNH250</v>
          </cell>
          <cell r="D769" t="str">
            <v>Mọc Nấm Hương 250g</v>
          </cell>
          <cell r="E769">
            <v>58333</v>
          </cell>
          <cell r="F769">
            <v>43700</v>
          </cell>
        </row>
        <row r="770">
          <cell r="A770" t="str">
            <v>KL00169CC300</v>
          </cell>
          <cell r="B770" t="str">
            <v>KL00169</v>
          </cell>
          <cell r="C770" t="str">
            <v>CC300</v>
          </cell>
          <cell r="D770" t="str">
            <v>Chả cốm 300g</v>
          </cell>
          <cell r="E770">
            <v>90741</v>
          </cell>
          <cell r="F770">
            <v>70537.5</v>
          </cell>
        </row>
        <row r="771">
          <cell r="A771" t="str">
            <v>KL00169CGM100</v>
          </cell>
          <cell r="B771" t="str">
            <v>KL00169</v>
          </cell>
          <cell r="C771" t="str">
            <v>CGM100</v>
          </cell>
          <cell r="D771" t="str">
            <v>Chân giò heo muối 100g</v>
          </cell>
          <cell r="E771">
            <v>36111</v>
          </cell>
          <cell r="F771">
            <v>23321.55</v>
          </cell>
        </row>
        <row r="772">
          <cell r="A772" t="str">
            <v>KL00169CGM300</v>
          </cell>
          <cell r="B772" t="str">
            <v>KL00169</v>
          </cell>
          <cell r="C772" t="str">
            <v>CGM300</v>
          </cell>
          <cell r="D772" t="str">
            <v>Chân giò heo muối 300g</v>
          </cell>
          <cell r="E772">
            <v>96000</v>
          </cell>
          <cell r="F772">
            <v>69759.45</v>
          </cell>
        </row>
        <row r="773">
          <cell r="A773" t="str">
            <v>KL00169GSG250</v>
          </cell>
          <cell r="B773" t="str">
            <v>KL00169</v>
          </cell>
          <cell r="C773" t="str">
            <v>GSG250</v>
          </cell>
          <cell r="D773" t="str">
            <v>Giò sụn gà 250g</v>
          </cell>
          <cell r="E773">
            <v>66500</v>
          </cell>
          <cell r="F773">
            <v>47880</v>
          </cell>
        </row>
        <row r="774">
          <cell r="A774" t="str">
            <v>KL00169GTLX250G</v>
          </cell>
          <cell r="B774" t="str">
            <v>KL00169</v>
          </cell>
          <cell r="C774" t="str">
            <v>GTLX250G</v>
          </cell>
          <cell r="D774" t="str">
            <v>Giò Tai Lưỡi Xào 250g</v>
          </cell>
          <cell r="E774">
            <v>66000</v>
          </cell>
          <cell r="F774">
            <v>47673.85</v>
          </cell>
        </row>
        <row r="775">
          <cell r="A775" t="str">
            <v>KL00172CGM300</v>
          </cell>
          <cell r="B775" t="str">
            <v>KL00172</v>
          </cell>
          <cell r="C775" t="str">
            <v>CGM300</v>
          </cell>
          <cell r="D775" t="str">
            <v>Chân giò heo muối 300g</v>
          </cell>
          <cell r="E775">
            <v>96000</v>
          </cell>
          <cell r="F775">
            <v>69759.45</v>
          </cell>
        </row>
        <row r="776">
          <cell r="A776" t="str">
            <v>KL00172GM500</v>
          </cell>
          <cell r="B776" t="str">
            <v>KL00172</v>
          </cell>
          <cell r="C776" t="str">
            <v>GM500</v>
          </cell>
          <cell r="D776" t="str">
            <v>Gà muối 500g</v>
          </cell>
          <cell r="E776">
            <v>147000</v>
          </cell>
          <cell r="F776">
            <v>105505.09999999999</v>
          </cell>
        </row>
        <row r="777">
          <cell r="A777" t="str">
            <v>KL00172GTLX250G</v>
          </cell>
          <cell r="B777" t="str">
            <v>KL00172</v>
          </cell>
          <cell r="C777" t="str">
            <v>GTLX250G</v>
          </cell>
          <cell r="D777" t="str">
            <v>Giò Tai Lưỡi Xào 250g</v>
          </cell>
          <cell r="E777">
            <v>66000</v>
          </cell>
          <cell r="F777">
            <v>47673.85</v>
          </cell>
        </row>
        <row r="778">
          <cell r="A778" t="str">
            <v>KL00172TH200</v>
          </cell>
          <cell r="B778" t="str">
            <v>KL00172</v>
          </cell>
          <cell r="C778" t="str">
            <v>TH200</v>
          </cell>
          <cell r="D778" t="str">
            <v>Tai heo muối 200g</v>
          </cell>
          <cell r="E778">
            <v>73000</v>
          </cell>
          <cell r="F778">
            <v>52815.25</v>
          </cell>
        </row>
        <row r="779">
          <cell r="A779" t="str">
            <v>KL00173CGM300</v>
          </cell>
          <cell r="B779" t="str">
            <v>KL00173</v>
          </cell>
          <cell r="C779" t="str">
            <v>CGM300</v>
          </cell>
          <cell r="D779" t="str">
            <v>Chân giò heo muối 300g</v>
          </cell>
          <cell r="E779">
            <v>96000</v>
          </cell>
          <cell r="F779">
            <v>73431</v>
          </cell>
        </row>
        <row r="780">
          <cell r="A780" t="str">
            <v>KL00173GHK300</v>
          </cell>
          <cell r="B780" t="str">
            <v>KL00173</v>
          </cell>
          <cell r="C780" t="str">
            <v>GHK300</v>
          </cell>
          <cell r="D780" t="str">
            <v>Gà muối hun khói 300g</v>
          </cell>
          <cell r="E780">
            <v>70000</v>
          </cell>
          <cell r="F780">
            <v>70000</v>
          </cell>
        </row>
        <row r="781">
          <cell r="A781" t="str">
            <v>KL00173GM500</v>
          </cell>
          <cell r="B781" t="str">
            <v>KL00173</v>
          </cell>
          <cell r="C781" t="str">
            <v>GM500</v>
          </cell>
          <cell r="D781" t="str">
            <v>Gà muối 500g</v>
          </cell>
          <cell r="E781">
            <v>147000</v>
          </cell>
          <cell r="F781">
            <v>111058</v>
          </cell>
        </row>
        <row r="782">
          <cell r="A782" t="str">
            <v>KL00173TH200</v>
          </cell>
          <cell r="B782" t="str">
            <v>KL00173</v>
          </cell>
          <cell r="C782" t="str">
            <v>TH200</v>
          </cell>
          <cell r="D782" t="str">
            <v>Tai heo muối 200g</v>
          </cell>
          <cell r="E782">
            <v>73000</v>
          </cell>
          <cell r="F782">
            <v>55595</v>
          </cell>
        </row>
        <row r="783">
          <cell r="A783" t="str">
            <v>KL00174CGM300</v>
          </cell>
          <cell r="B783" t="str">
            <v>KL00174</v>
          </cell>
          <cell r="C783" t="str">
            <v>CGM300</v>
          </cell>
          <cell r="D783" t="str">
            <v>Chân giò heo muối 300g</v>
          </cell>
          <cell r="E783">
            <v>96000</v>
          </cell>
          <cell r="F783">
            <v>69759.45</v>
          </cell>
        </row>
        <row r="784">
          <cell r="A784" t="str">
            <v>KL00174GM500</v>
          </cell>
          <cell r="B784" t="str">
            <v>KL00174</v>
          </cell>
          <cell r="C784" t="str">
            <v>GM500</v>
          </cell>
          <cell r="D784" t="str">
            <v>Gà muối 500g</v>
          </cell>
          <cell r="E784">
            <v>147000</v>
          </cell>
          <cell r="F784">
            <v>105505.09999999999</v>
          </cell>
        </row>
        <row r="785">
          <cell r="A785" t="str">
            <v>KL00174GXD500</v>
          </cell>
          <cell r="B785" t="str">
            <v>KL00174</v>
          </cell>
          <cell r="C785" t="str">
            <v>GXD500</v>
          </cell>
          <cell r="D785" t="str">
            <v>Gà xì dầu 500g</v>
          </cell>
          <cell r="E785">
            <v>147000</v>
          </cell>
          <cell r="F785">
            <v>106025.7</v>
          </cell>
        </row>
        <row r="786">
          <cell r="A786" t="str">
            <v>KL00175CGM300</v>
          </cell>
          <cell r="B786" t="str">
            <v>KL00175</v>
          </cell>
          <cell r="C786" t="str">
            <v>CGM300</v>
          </cell>
          <cell r="D786" t="str">
            <v>Chân giò heo muối 300g</v>
          </cell>
          <cell r="E786">
            <v>96000</v>
          </cell>
          <cell r="F786">
            <v>67556.52</v>
          </cell>
        </row>
        <row r="787">
          <cell r="A787" t="str">
            <v>KL00175GM500</v>
          </cell>
          <cell r="B787" t="str">
            <v>KL00175</v>
          </cell>
          <cell r="C787" t="str">
            <v>GM500</v>
          </cell>
          <cell r="D787" t="str">
            <v>Gà muối 500g</v>
          </cell>
          <cell r="E787">
            <v>147000</v>
          </cell>
          <cell r="F787">
            <v>102173.36</v>
          </cell>
        </row>
        <row r="788">
          <cell r="A788" t="str">
            <v>KL00175GTLX250G</v>
          </cell>
          <cell r="B788" t="str">
            <v>KL00175</v>
          </cell>
          <cell r="C788" t="str">
            <v>GTLX250G</v>
          </cell>
          <cell r="D788" t="str">
            <v>Giò Tai Lưỡi Xào 250g</v>
          </cell>
          <cell r="E788">
            <v>66000</v>
          </cell>
          <cell r="F788">
            <v>46168.36</v>
          </cell>
        </row>
        <row r="789">
          <cell r="A789" t="str">
            <v>KL00175TH200</v>
          </cell>
          <cell r="B789" t="str">
            <v>KL00175</v>
          </cell>
          <cell r="C789" t="str">
            <v>TH200</v>
          </cell>
          <cell r="D789" t="str">
            <v>Tai heo muối 200g</v>
          </cell>
          <cell r="E789">
            <v>73000</v>
          </cell>
          <cell r="F789">
            <v>51147.4</v>
          </cell>
        </row>
        <row r="790">
          <cell r="A790" t="str">
            <v>KL00176CGM300</v>
          </cell>
          <cell r="B790" t="str">
            <v>KL00176</v>
          </cell>
          <cell r="C790" t="str">
            <v>CGM300</v>
          </cell>
          <cell r="D790" t="str">
            <v>Chân giò heo muối 300g</v>
          </cell>
          <cell r="E790">
            <v>96000</v>
          </cell>
          <cell r="F790">
            <v>69759.45</v>
          </cell>
        </row>
        <row r="791">
          <cell r="A791" t="str">
            <v>KL00176CGST150</v>
          </cell>
          <cell r="B791" t="str">
            <v>KL00176</v>
          </cell>
          <cell r="C791" t="str">
            <v>CGST150</v>
          </cell>
          <cell r="D791" t="str">
            <v>Chân gà sả tắc 150g</v>
          </cell>
          <cell r="E791">
            <v>22500</v>
          </cell>
          <cell r="F791">
            <v>21375</v>
          </cell>
        </row>
        <row r="792">
          <cell r="A792" t="str">
            <v>KL00176CN300</v>
          </cell>
          <cell r="B792" t="str">
            <v>KL00176</v>
          </cell>
          <cell r="C792" t="str">
            <v>CN300</v>
          </cell>
          <cell r="D792" t="str">
            <v>Chả nướng 300g</v>
          </cell>
          <cell r="E792">
            <v>86111</v>
          </cell>
          <cell r="F792">
            <v>67402.5</v>
          </cell>
        </row>
        <row r="793">
          <cell r="A793" t="str">
            <v>KL00176GL250</v>
          </cell>
          <cell r="B793" t="str">
            <v>KL00176</v>
          </cell>
          <cell r="C793" t="str">
            <v>GL250</v>
          </cell>
          <cell r="D793" t="str">
            <v>Giò lụa cây 250g</v>
          </cell>
          <cell r="E793">
            <v>59400</v>
          </cell>
          <cell r="F793">
            <v>47025</v>
          </cell>
        </row>
        <row r="794">
          <cell r="A794" t="str">
            <v>KL00176GM500</v>
          </cell>
          <cell r="B794" t="str">
            <v>KL00176</v>
          </cell>
          <cell r="C794" t="str">
            <v>GM500</v>
          </cell>
          <cell r="D794" t="str">
            <v>Gà muối 500g</v>
          </cell>
          <cell r="E794">
            <v>147000</v>
          </cell>
          <cell r="F794">
            <v>105505.09999999999</v>
          </cell>
        </row>
        <row r="795">
          <cell r="A795" t="str">
            <v>KL00176GTLX250G</v>
          </cell>
          <cell r="B795" t="str">
            <v>KL00176</v>
          </cell>
          <cell r="C795" t="str">
            <v>GTLX250G</v>
          </cell>
          <cell r="D795" t="str">
            <v>Giò Tai Lưỡi Xào 250g</v>
          </cell>
          <cell r="E795">
            <v>66000</v>
          </cell>
          <cell r="F795">
            <v>47673.85</v>
          </cell>
        </row>
        <row r="796">
          <cell r="A796" t="str">
            <v>KL00176TH200</v>
          </cell>
          <cell r="B796" t="str">
            <v>KL00176</v>
          </cell>
          <cell r="C796" t="str">
            <v>TH200</v>
          </cell>
          <cell r="D796" t="str">
            <v>Tai heo muối 200g</v>
          </cell>
          <cell r="E796">
            <v>73000</v>
          </cell>
          <cell r="F796">
            <v>52815.25</v>
          </cell>
        </row>
        <row r="797">
          <cell r="A797" t="str">
            <v>KL00176THST150</v>
          </cell>
          <cell r="B797" t="str">
            <v>KL00176</v>
          </cell>
          <cell r="C797" t="str">
            <v>THST150</v>
          </cell>
          <cell r="D797" t="str">
            <v>Tai heo sốt thái 150g</v>
          </cell>
          <cell r="E797">
            <v>21667</v>
          </cell>
          <cell r="F797">
            <v>20583.649999999998</v>
          </cell>
        </row>
        <row r="798">
          <cell r="A798" t="str">
            <v>KL00176CC300</v>
          </cell>
          <cell r="B798" t="str">
            <v>KL00176</v>
          </cell>
          <cell r="C798" t="str">
            <v>CC300</v>
          </cell>
          <cell r="D798" t="str">
            <v>Chả cốm 300g</v>
          </cell>
          <cell r="E798">
            <v>90741</v>
          </cell>
          <cell r="F798">
            <v>70537.5</v>
          </cell>
        </row>
        <row r="799">
          <cell r="A799" t="str">
            <v>KL00176GSG250</v>
          </cell>
          <cell r="B799" t="str">
            <v>KL00176</v>
          </cell>
          <cell r="C799" t="str">
            <v>GSG250</v>
          </cell>
          <cell r="D799" t="str">
            <v>Giò sụn gà 250g</v>
          </cell>
          <cell r="E799">
            <v>66500</v>
          </cell>
          <cell r="F799">
            <v>47880</v>
          </cell>
        </row>
        <row r="800">
          <cell r="A800" t="str">
            <v>KL00176MNH250</v>
          </cell>
          <cell r="B800" t="str">
            <v>KL00176</v>
          </cell>
          <cell r="C800" t="str">
            <v>MNH250</v>
          </cell>
          <cell r="D800" t="str">
            <v>Mọc Nấm Hương 250g</v>
          </cell>
          <cell r="E800">
            <v>58333</v>
          </cell>
          <cell r="F800">
            <v>43700</v>
          </cell>
        </row>
        <row r="801">
          <cell r="A801" t="str">
            <v>KL00177CGM300</v>
          </cell>
          <cell r="B801" t="str">
            <v>KL00177</v>
          </cell>
          <cell r="C801" t="str">
            <v>CGM300</v>
          </cell>
          <cell r="D801" t="str">
            <v>Chân giò heo muối 300g</v>
          </cell>
          <cell r="E801">
            <v>96000</v>
          </cell>
          <cell r="F801">
            <v>67556.52</v>
          </cell>
        </row>
        <row r="802">
          <cell r="A802" t="str">
            <v>KL00177GM500</v>
          </cell>
          <cell r="B802" t="str">
            <v>KL00177</v>
          </cell>
          <cell r="C802" t="str">
            <v>GM500</v>
          </cell>
          <cell r="D802" t="str">
            <v>Gà muối 500g</v>
          </cell>
          <cell r="E802">
            <v>147000</v>
          </cell>
          <cell r="F802">
            <v>102173.36</v>
          </cell>
        </row>
        <row r="803">
          <cell r="A803" t="str">
            <v>KL00177GTLX250G</v>
          </cell>
          <cell r="B803" t="str">
            <v>KL00177</v>
          </cell>
          <cell r="C803" t="str">
            <v>GTLX250G</v>
          </cell>
          <cell r="D803" t="str">
            <v>Giò Tai Lưỡi Xào 250g</v>
          </cell>
          <cell r="E803">
            <v>66000</v>
          </cell>
          <cell r="F803">
            <v>46168.36</v>
          </cell>
        </row>
        <row r="804">
          <cell r="A804" t="str">
            <v>KL00178CGM300</v>
          </cell>
          <cell r="B804" t="str">
            <v>KL00178</v>
          </cell>
          <cell r="C804" t="str">
            <v>CGM300</v>
          </cell>
          <cell r="D804" t="str">
            <v>Chân giò heo muối 300g</v>
          </cell>
          <cell r="E804">
            <v>96000</v>
          </cell>
          <cell r="F804">
            <v>66087.900000000009</v>
          </cell>
        </row>
        <row r="805">
          <cell r="A805" t="str">
            <v>KL00178GTLX250G</v>
          </cell>
          <cell r="B805" t="str">
            <v>KL00178</v>
          </cell>
          <cell r="C805" t="str">
            <v>GTLX250G</v>
          </cell>
          <cell r="D805" t="str">
            <v>Giò Tai Lưỡi Xào 250g</v>
          </cell>
          <cell r="E805">
            <v>66000</v>
          </cell>
          <cell r="F805">
            <v>45164.700000000004</v>
          </cell>
        </row>
        <row r="806">
          <cell r="A806" t="str">
            <v>KL00178TH200</v>
          </cell>
          <cell r="B806" t="str">
            <v>KL00178</v>
          </cell>
          <cell r="C806" t="str">
            <v>TH200</v>
          </cell>
          <cell r="D806" t="str">
            <v>Tai heo muối 200g</v>
          </cell>
          <cell r="E806">
            <v>73000</v>
          </cell>
          <cell r="F806">
            <v>50035.5</v>
          </cell>
        </row>
        <row r="807">
          <cell r="A807" t="str">
            <v>KL00179CGM300</v>
          </cell>
          <cell r="B807" t="str">
            <v>KL00179</v>
          </cell>
          <cell r="C807" t="str">
            <v>CGM300</v>
          </cell>
          <cell r="D807" t="str">
            <v>Chân giò heo muối 300g</v>
          </cell>
          <cell r="E807">
            <v>96000</v>
          </cell>
          <cell r="F807">
            <v>69759.45</v>
          </cell>
        </row>
        <row r="808">
          <cell r="A808" t="str">
            <v>KL00179GM500</v>
          </cell>
          <cell r="B808" t="str">
            <v>KL00179</v>
          </cell>
          <cell r="C808" t="str">
            <v>GM500</v>
          </cell>
          <cell r="D808" t="str">
            <v>Gà muối 500g</v>
          </cell>
          <cell r="E808">
            <v>147000</v>
          </cell>
          <cell r="F808">
            <v>105505.09999999999</v>
          </cell>
        </row>
        <row r="809">
          <cell r="A809" t="str">
            <v>KL00179GTLX250G</v>
          </cell>
          <cell r="B809" t="str">
            <v>KL00179</v>
          </cell>
          <cell r="C809" t="str">
            <v>GTLX250G</v>
          </cell>
          <cell r="D809" t="str">
            <v>Giò Tai Lưỡi Xào 250g</v>
          </cell>
          <cell r="E809">
            <v>66000</v>
          </cell>
          <cell r="F809">
            <v>47673.85</v>
          </cell>
        </row>
        <row r="810">
          <cell r="A810" t="str">
            <v>KL00179TH200</v>
          </cell>
          <cell r="B810" t="str">
            <v>KL00179</v>
          </cell>
          <cell r="C810" t="str">
            <v>TH200</v>
          </cell>
          <cell r="D810" t="str">
            <v>Tai heo muối 200g</v>
          </cell>
          <cell r="E810">
            <v>73000</v>
          </cell>
          <cell r="F810">
            <v>52815.25</v>
          </cell>
        </row>
        <row r="811">
          <cell r="A811" t="str">
            <v>KL00180CC300</v>
          </cell>
          <cell r="B811" t="str">
            <v>KL00180</v>
          </cell>
          <cell r="C811" t="str">
            <v>CC300</v>
          </cell>
          <cell r="D811" t="str">
            <v>Chả cốm 300g</v>
          </cell>
          <cell r="E811">
            <v>90741</v>
          </cell>
          <cell r="F811">
            <v>70537.5</v>
          </cell>
        </row>
        <row r="812">
          <cell r="A812" t="str">
            <v>KL00180CGM300</v>
          </cell>
          <cell r="B812" t="str">
            <v>KL00180</v>
          </cell>
          <cell r="C812" t="str">
            <v>CGM300</v>
          </cell>
          <cell r="D812" t="str">
            <v>Chân giò heo muối 300g</v>
          </cell>
          <cell r="E812">
            <v>96000</v>
          </cell>
          <cell r="F812">
            <v>69759.45</v>
          </cell>
        </row>
        <row r="813">
          <cell r="A813" t="str">
            <v>KL00180GM500</v>
          </cell>
          <cell r="B813" t="str">
            <v>KL00180</v>
          </cell>
          <cell r="C813" t="str">
            <v>GM500</v>
          </cell>
          <cell r="D813" t="str">
            <v>Gà muối 500g</v>
          </cell>
          <cell r="E813">
            <v>147000</v>
          </cell>
          <cell r="F813">
            <v>105505.09999999999</v>
          </cell>
        </row>
        <row r="814">
          <cell r="A814" t="str">
            <v>KL00180MNH250</v>
          </cell>
          <cell r="B814" t="str">
            <v>KL00180</v>
          </cell>
          <cell r="C814" t="str">
            <v>MNH250</v>
          </cell>
          <cell r="D814" t="str">
            <v>Mọc Nấm Hương 250g</v>
          </cell>
          <cell r="E814">
            <v>58333</v>
          </cell>
          <cell r="F814">
            <v>43700</v>
          </cell>
        </row>
        <row r="815">
          <cell r="A815" t="str">
            <v>KL00180CN300</v>
          </cell>
          <cell r="B815" t="str">
            <v>KL00180</v>
          </cell>
          <cell r="C815" t="str">
            <v>CN300</v>
          </cell>
          <cell r="D815" t="str">
            <v>Chả nướng 300g</v>
          </cell>
          <cell r="E815">
            <v>86111</v>
          </cell>
          <cell r="F815">
            <v>67402.5</v>
          </cell>
        </row>
        <row r="816">
          <cell r="A816" t="str">
            <v>KL00180GTLX250G</v>
          </cell>
          <cell r="B816" t="str">
            <v>KL00180</v>
          </cell>
          <cell r="C816" t="str">
            <v>GTLX250G</v>
          </cell>
          <cell r="D816" t="str">
            <v>Giò Tai Lưỡi Xào 250g</v>
          </cell>
          <cell r="E816">
            <v>66000</v>
          </cell>
          <cell r="F816">
            <v>47673.85</v>
          </cell>
        </row>
        <row r="817">
          <cell r="A817" t="str">
            <v>KL00180TH200</v>
          </cell>
          <cell r="B817" t="str">
            <v>KL00180</v>
          </cell>
          <cell r="C817" t="str">
            <v>TH200</v>
          </cell>
          <cell r="D817" t="str">
            <v>Tai heo muối 200g</v>
          </cell>
          <cell r="E817">
            <v>73000</v>
          </cell>
          <cell r="F817">
            <v>52815.25</v>
          </cell>
        </row>
        <row r="818">
          <cell r="A818" t="str">
            <v>KL00180CGST150</v>
          </cell>
          <cell r="B818" t="str">
            <v>KL00180</v>
          </cell>
          <cell r="C818" t="str">
            <v>CGST150</v>
          </cell>
          <cell r="D818" t="str">
            <v>Chân gà sả tắc 150g</v>
          </cell>
          <cell r="E818">
            <v>22500</v>
          </cell>
          <cell r="F818">
            <v>21375</v>
          </cell>
        </row>
        <row r="819">
          <cell r="A819" t="str">
            <v>KL00181CGM100</v>
          </cell>
          <cell r="B819" t="str">
            <v>KL00181</v>
          </cell>
          <cell r="C819" t="str">
            <v>CGM100</v>
          </cell>
          <cell r="D819" t="str">
            <v>Chân giò heo muối 100g</v>
          </cell>
          <cell r="E819">
            <v>36111</v>
          </cell>
          <cell r="F819">
            <v>24549</v>
          </cell>
        </row>
        <row r="820">
          <cell r="A820" t="str">
            <v>KL00181CGM300</v>
          </cell>
          <cell r="B820" t="str">
            <v>KL00181</v>
          </cell>
          <cell r="C820" t="str">
            <v>CGM300</v>
          </cell>
          <cell r="D820" t="str">
            <v>Chân giò heo muối 300g</v>
          </cell>
          <cell r="E820">
            <v>96000</v>
          </cell>
          <cell r="F820">
            <v>73431</v>
          </cell>
        </row>
        <row r="821">
          <cell r="A821" t="str">
            <v>KL00181CGM500</v>
          </cell>
          <cell r="B821" t="str">
            <v>KL00181</v>
          </cell>
          <cell r="C821" t="str">
            <v>CGM500</v>
          </cell>
          <cell r="D821" t="str">
            <v>Chân giò heo muối 500g</v>
          </cell>
          <cell r="E821">
            <v>147000</v>
          </cell>
          <cell r="F821">
            <v>119066</v>
          </cell>
        </row>
        <row r="822">
          <cell r="A822" t="str">
            <v>KL00181GM500</v>
          </cell>
          <cell r="B822" t="str">
            <v>KL00181</v>
          </cell>
          <cell r="C822" t="str">
            <v>GM500</v>
          </cell>
          <cell r="D822" t="str">
            <v>Gà muối 500g</v>
          </cell>
          <cell r="E822">
            <v>147000</v>
          </cell>
          <cell r="F822">
            <v>111058</v>
          </cell>
        </row>
        <row r="823">
          <cell r="A823" t="str">
            <v>KL00181GTLX250G</v>
          </cell>
          <cell r="B823" t="str">
            <v>KL00181</v>
          </cell>
          <cell r="C823" t="str">
            <v>GTLX250G</v>
          </cell>
          <cell r="D823" t="str">
            <v>Giò Tai Lưỡi Xào 250g</v>
          </cell>
          <cell r="E823">
            <v>66000</v>
          </cell>
          <cell r="F823">
            <v>50183</v>
          </cell>
        </row>
        <row r="824">
          <cell r="A824" t="str">
            <v>KL00181GXD500</v>
          </cell>
          <cell r="B824" t="str">
            <v>KL00181</v>
          </cell>
          <cell r="C824" t="str">
            <v>GXD500</v>
          </cell>
          <cell r="D824" t="str">
            <v>Gà xì dầu 500g</v>
          </cell>
          <cell r="E824">
            <v>147000</v>
          </cell>
          <cell r="F824">
            <v>111606</v>
          </cell>
        </row>
        <row r="825">
          <cell r="A825" t="str">
            <v>KL00181MNH250</v>
          </cell>
          <cell r="B825" t="str">
            <v>KL00181</v>
          </cell>
          <cell r="C825" t="str">
            <v>MNH250</v>
          </cell>
          <cell r="D825" t="str">
            <v>Mọc Nấm Hương 250g</v>
          </cell>
          <cell r="E825">
            <v>58333</v>
          </cell>
          <cell r="F825">
            <v>46000</v>
          </cell>
        </row>
        <row r="826">
          <cell r="A826" t="str">
            <v>KL00181TH200</v>
          </cell>
          <cell r="B826" t="str">
            <v>KL00181</v>
          </cell>
          <cell r="C826" t="str">
            <v>TH200</v>
          </cell>
          <cell r="D826" t="str">
            <v>Tai heo muối 200g</v>
          </cell>
          <cell r="E826">
            <v>73000</v>
          </cell>
          <cell r="F826">
            <v>55595</v>
          </cell>
        </row>
        <row r="827">
          <cell r="A827" t="str">
            <v>KL00181CGST150</v>
          </cell>
          <cell r="B827" t="str">
            <v>KL00181</v>
          </cell>
          <cell r="C827" t="str">
            <v>CGST150</v>
          </cell>
          <cell r="D827" t="str">
            <v>Chân gà sả tắc 150g</v>
          </cell>
          <cell r="E827">
            <v>22500</v>
          </cell>
          <cell r="F827">
            <v>21375</v>
          </cell>
        </row>
        <row r="828">
          <cell r="A828" t="str">
            <v>KL00181THST150</v>
          </cell>
          <cell r="B828" t="str">
            <v>KL00181</v>
          </cell>
          <cell r="C828" t="str">
            <v>THST150</v>
          </cell>
          <cell r="D828" t="str">
            <v>Tai heo sốt thái 150g</v>
          </cell>
          <cell r="E828">
            <v>21667</v>
          </cell>
          <cell r="F828">
            <v>20583.649999999998</v>
          </cell>
        </row>
        <row r="829">
          <cell r="A829" t="str">
            <v>KL00182CGM300</v>
          </cell>
          <cell r="B829" t="str">
            <v>KL00182</v>
          </cell>
          <cell r="C829" t="str">
            <v>CGM300</v>
          </cell>
          <cell r="D829" t="str">
            <v>Chân giò heo muối 300g</v>
          </cell>
          <cell r="E829">
            <v>96000</v>
          </cell>
          <cell r="F829">
            <v>73431</v>
          </cell>
        </row>
        <row r="830">
          <cell r="A830" t="str">
            <v>KL00182CGST150</v>
          </cell>
          <cell r="B830" t="str">
            <v>KL00182</v>
          </cell>
          <cell r="C830" t="str">
            <v>CGST150</v>
          </cell>
          <cell r="D830" t="str">
            <v>Chân gà sả tắc 150g</v>
          </cell>
          <cell r="E830">
            <v>22500</v>
          </cell>
          <cell r="F830">
            <v>22500</v>
          </cell>
        </row>
        <row r="831">
          <cell r="A831" t="str">
            <v>KL00182GM500</v>
          </cell>
          <cell r="B831" t="str">
            <v>KL00182</v>
          </cell>
          <cell r="C831" t="str">
            <v>GM500</v>
          </cell>
          <cell r="D831" t="str">
            <v>Gà muối 500g</v>
          </cell>
          <cell r="E831">
            <v>147000</v>
          </cell>
          <cell r="F831">
            <v>111058</v>
          </cell>
        </row>
        <row r="832">
          <cell r="A832" t="str">
            <v>KL00182THST150</v>
          </cell>
          <cell r="B832" t="str">
            <v>KL00182</v>
          </cell>
          <cell r="C832" t="str">
            <v>THST150</v>
          </cell>
          <cell r="D832" t="str">
            <v>Tai heo sốt thái 150g</v>
          </cell>
          <cell r="E832">
            <v>21667</v>
          </cell>
          <cell r="F832">
            <v>21667</v>
          </cell>
        </row>
        <row r="833">
          <cell r="A833" t="str">
            <v>KL00183CGM300</v>
          </cell>
          <cell r="B833" t="str">
            <v>KL00183</v>
          </cell>
          <cell r="C833" t="str">
            <v>CGM300</v>
          </cell>
          <cell r="D833" t="str">
            <v>Chân giò heo muối 300g</v>
          </cell>
          <cell r="E833">
            <v>96000</v>
          </cell>
          <cell r="F833">
            <v>66087.900000000009</v>
          </cell>
        </row>
        <row r="834">
          <cell r="A834" t="str">
            <v>KL00183GM500</v>
          </cell>
          <cell r="B834" t="str">
            <v>KL00183</v>
          </cell>
          <cell r="C834" t="str">
            <v>GM500</v>
          </cell>
          <cell r="D834" t="str">
            <v>Gà muối 500g</v>
          </cell>
          <cell r="E834">
            <v>147000</v>
          </cell>
          <cell r="F834">
            <v>99952.2</v>
          </cell>
        </row>
        <row r="835">
          <cell r="A835" t="str">
            <v>KL00183GXD500</v>
          </cell>
          <cell r="B835" t="str">
            <v>KL00183</v>
          </cell>
          <cell r="C835" t="str">
            <v>GXD500</v>
          </cell>
          <cell r="D835" t="str">
            <v>Gà xì dầu 500g</v>
          </cell>
          <cell r="E835">
            <v>147000</v>
          </cell>
          <cell r="F835">
            <v>100445.40000000001</v>
          </cell>
        </row>
        <row r="836">
          <cell r="A836" t="str">
            <v>KL00184CC300</v>
          </cell>
          <cell r="B836" t="str">
            <v>KL00184</v>
          </cell>
          <cell r="C836" t="str">
            <v>CC300</v>
          </cell>
          <cell r="D836" t="str">
            <v>Chả cốm 300g</v>
          </cell>
          <cell r="E836">
            <v>90741</v>
          </cell>
          <cell r="F836">
            <v>70537.5</v>
          </cell>
        </row>
        <row r="837">
          <cell r="A837" t="str">
            <v>KL00184CGM100</v>
          </cell>
          <cell r="B837" t="str">
            <v>KL00184</v>
          </cell>
          <cell r="C837" t="str">
            <v>CGM100</v>
          </cell>
          <cell r="D837" t="str">
            <v>Chân giò heo muối 100g</v>
          </cell>
          <cell r="E837">
            <v>36111</v>
          </cell>
          <cell r="F837">
            <v>23321.55</v>
          </cell>
        </row>
        <row r="838">
          <cell r="A838" t="str">
            <v>KL00184CGM300</v>
          </cell>
          <cell r="B838" t="str">
            <v>KL00184</v>
          </cell>
          <cell r="C838" t="str">
            <v>CGM300</v>
          </cell>
          <cell r="D838" t="str">
            <v>Chân giò heo muối 300g</v>
          </cell>
          <cell r="E838">
            <v>96000</v>
          </cell>
          <cell r="F838">
            <v>69759.45</v>
          </cell>
        </row>
        <row r="839">
          <cell r="A839" t="str">
            <v>KL00184CGM500</v>
          </cell>
          <cell r="B839" t="str">
            <v>KL00184</v>
          </cell>
          <cell r="C839" t="str">
            <v>CGM500</v>
          </cell>
          <cell r="D839" t="str">
            <v>Chân giò heo muối 500g</v>
          </cell>
          <cell r="E839">
            <v>147000</v>
          </cell>
          <cell r="F839">
            <v>113112.7</v>
          </cell>
        </row>
        <row r="840">
          <cell r="A840" t="str">
            <v>KL00184CGST150</v>
          </cell>
          <cell r="B840" t="str">
            <v>KL00184</v>
          </cell>
          <cell r="C840" t="str">
            <v>CGST150</v>
          </cell>
          <cell r="D840" t="str">
            <v>Chân gà sả tắc 150g</v>
          </cell>
          <cell r="E840">
            <v>22500</v>
          </cell>
          <cell r="F840">
            <v>21375</v>
          </cell>
        </row>
        <row r="841">
          <cell r="A841" t="str">
            <v>KL00184CN300</v>
          </cell>
          <cell r="B841" t="str">
            <v>KL00184</v>
          </cell>
          <cell r="C841" t="str">
            <v>CN300</v>
          </cell>
          <cell r="D841" t="str">
            <v>Chả nướng 300g</v>
          </cell>
          <cell r="E841">
            <v>86111</v>
          </cell>
          <cell r="F841">
            <v>67402.5</v>
          </cell>
        </row>
        <row r="842">
          <cell r="A842" t="str">
            <v>KL00184GHK300</v>
          </cell>
          <cell r="B842" t="str">
            <v>KL00184</v>
          </cell>
          <cell r="C842" t="str">
            <v>GHK300</v>
          </cell>
          <cell r="D842" t="str">
            <v>Gà muối hun khói 300g</v>
          </cell>
          <cell r="E842">
            <v>70000</v>
          </cell>
          <cell r="F842">
            <v>66500</v>
          </cell>
        </row>
        <row r="843">
          <cell r="A843" t="str">
            <v>KL00184GM500</v>
          </cell>
          <cell r="B843" t="str">
            <v>KL00184</v>
          </cell>
          <cell r="C843" t="str">
            <v>GM500</v>
          </cell>
          <cell r="D843" t="str">
            <v>Gà muối 500g</v>
          </cell>
          <cell r="E843">
            <v>147000</v>
          </cell>
          <cell r="F843">
            <v>105505.09999999999</v>
          </cell>
        </row>
        <row r="844">
          <cell r="A844" t="str">
            <v>KL00184GTLX250G</v>
          </cell>
          <cell r="B844" t="str">
            <v>KL00184</v>
          </cell>
          <cell r="C844" t="str">
            <v>GTLX250G</v>
          </cell>
          <cell r="D844" t="str">
            <v>Giò Tai Lưỡi Xào 250g</v>
          </cell>
          <cell r="E844">
            <v>66000</v>
          </cell>
          <cell r="F844">
            <v>47673.85</v>
          </cell>
        </row>
        <row r="845">
          <cell r="A845" t="str">
            <v>KL00184GXD500</v>
          </cell>
          <cell r="B845" t="str">
            <v>KL00184</v>
          </cell>
          <cell r="C845" t="str">
            <v>GXD500</v>
          </cell>
          <cell r="D845" t="str">
            <v>Gà xì dầu 500g</v>
          </cell>
          <cell r="E845">
            <v>147000</v>
          </cell>
          <cell r="F845">
            <v>106025.7</v>
          </cell>
        </row>
        <row r="846">
          <cell r="A846" t="str">
            <v>KL00184MNH250</v>
          </cell>
          <cell r="B846" t="str">
            <v>KL00184</v>
          </cell>
          <cell r="C846" t="str">
            <v>MNH250</v>
          </cell>
          <cell r="D846" t="str">
            <v>Mọc Nấm Hương 250g</v>
          </cell>
          <cell r="E846">
            <v>58333</v>
          </cell>
          <cell r="F846">
            <v>43700</v>
          </cell>
        </row>
        <row r="847">
          <cell r="A847" t="str">
            <v>KL00184TH200</v>
          </cell>
          <cell r="B847" t="str">
            <v>KL00184</v>
          </cell>
          <cell r="C847" t="str">
            <v>TH200</v>
          </cell>
          <cell r="D847" t="str">
            <v>Tai heo muối 200g</v>
          </cell>
          <cell r="E847">
            <v>73000</v>
          </cell>
          <cell r="F847">
            <v>52815.25</v>
          </cell>
        </row>
        <row r="848">
          <cell r="A848" t="str">
            <v>KL00184THST150</v>
          </cell>
          <cell r="B848" t="str">
            <v>KL00184</v>
          </cell>
          <cell r="C848" t="str">
            <v>THST150</v>
          </cell>
          <cell r="D848" t="str">
            <v>Tai heo sốt thái 150g</v>
          </cell>
          <cell r="E848">
            <v>21667</v>
          </cell>
          <cell r="F848">
            <v>20583.649999999998</v>
          </cell>
        </row>
        <row r="849">
          <cell r="A849" t="str">
            <v>KL00185CC300</v>
          </cell>
          <cell r="B849" t="str">
            <v>KL00185</v>
          </cell>
          <cell r="C849" t="str">
            <v>CC300</v>
          </cell>
          <cell r="D849" t="str">
            <v>Chả cốm 300g</v>
          </cell>
          <cell r="E849">
            <v>90741</v>
          </cell>
          <cell r="F849">
            <v>74250</v>
          </cell>
        </row>
        <row r="850">
          <cell r="A850" t="str">
            <v>KL00185CGM100</v>
          </cell>
          <cell r="B850" t="str">
            <v>KL00185</v>
          </cell>
          <cell r="C850" t="str">
            <v>CGM100</v>
          </cell>
          <cell r="D850" t="str">
            <v>Chân giò heo muối 100g</v>
          </cell>
          <cell r="E850">
            <v>36111</v>
          </cell>
          <cell r="F850">
            <v>24549</v>
          </cell>
        </row>
        <row r="851">
          <cell r="A851" t="str">
            <v>KL00185CGM300</v>
          </cell>
          <cell r="B851" t="str">
            <v>KL00185</v>
          </cell>
          <cell r="C851" t="str">
            <v>CGM300</v>
          </cell>
          <cell r="D851" t="str">
            <v>Chân giò heo muối 300g</v>
          </cell>
          <cell r="E851">
            <v>96000</v>
          </cell>
          <cell r="F851">
            <v>73431</v>
          </cell>
        </row>
        <row r="852">
          <cell r="A852" t="str">
            <v>KL00185CGM500</v>
          </cell>
          <cell r="B852" t="str">
            <v>KL00185</v>
          </cell>
          <cell r="C852" t="str">
            <v>CGM500</v>
          </cell>
          <cell r="D852" t="str">
            <v>Chân giò heo muối 500g</v>
          </cell>
          <cell r="E852">
            <v>147000</v>
          </cell>
          <cell r="F852">
            <v>119066</v>
          </cell>
        </row>
        <row r="853">
          <cell r="A853" t="str">
            <v>KL00185CGST150</v>
          </cell>
          <cell r="B853" t="str">
            <v>KL00185</v>
          </cell>
          <cell r="C853" t="str">
            <v>CGST150</v>
          </cell>
          <cell r="D853" t="str">
            <v>Chân gà sả tắc 150g</v>
          </cell>
          <cell r="E853">
            <v>22500</v>
          </cell>
          <cell r="F853">
            <v>22500</v>
          </cell>
        </row>
        <row r="854">
          <cell r="A854" t="str">
            <v>KL00185CN300</v>
          </cell>
          <cell r="B854" t="str">
            <v>KL00185</v>
          </cell>
          <cell r="C854" t="str">
            <v>CN300</v>
          </cell>
          <cell r="D854" t="str">
            <v>Chả nướng 300g</v>
          </cell>
          <cell r="E854">
            <v>86111</v>
          </cell>
          <cell r="F854">
            <v>70950</v>
          </cell>
        </row>
        <row r="855">
          <cell r="A855" t="str">
            <v>KL00185GHK300</v>
          </cell>
          <cell r="B855" t="str">
            <v>KL00185</v>
          </cell>
          <cell r="C855" t="str">
            <v>GHK300</v>
          </cell>
          <cell r="D855" t="str">
            <v>Gà muối hun khói 300g</v>
          </cell>
          <cell r="E855">
            <v>70000</v>
          </cell>
          <cell r="F855">
            <v>70000</v>
          </cell>
        </row>
        <row r="856">
          <cell r="A856" t="str">
            <v>KL00185GM500</v>
          </cell>
          <cell r="B856" t="str">
            <v>KL00185</v>
          </cell>
          <cell r="C856" t="str">
            <v>GM500</v>
          </cell>
          <cell r="D856" t="str">
            <v>Gà muối 500g</v>
          </cell>
          <cell r="E856">
            <v>147000</v>
          </cell>
          <cell r="F856">
            <v>111058</v>
          </cell>
        </row>
        <row r="857">
          <cell r="A857" t="str">
            <v>KL00185GTLX250G</v>
          </cell>
          <cell r="B857" t="str">
            <v>KL00185</v>
          </cell>
          <cell r="C857" t="str">
            <v>GTLX250G</v>
          </cell>
          <cell r="D857" t="str">
            <v>Giò Tai Lưỡi Xào 250g</v>
          </cell>
          <cell r="E857">
            <v>66000</v>
          </cell>
          <cell r="F857">
            <v>50183</v>
          </cell>
        </row>
        <row r="858">
          <cell r="A858" t="str">
            <v>KL00185GXD500</v>
          </cell>
          <cell r="B858" t="str">
            <v>KL00185</v>
          </cell>
          <cell r="C858" t="str">
            <v>GXD500</v>
          </cell>
          <cell r="D858" t="str">
            <v>Gà xì dầu 500g</v>
          </cell>
          <cell r="E858">
            <v>147000</v>
          </cell>
          <cell r="F858">
            <v>111606</v>
          </cell>
        </row>
        <row r="859">
          <cell r="A859" t="str">
            <v>KL00185MNH250</v>
          </cell>
          <cell r="B859" t="str">
            <v>KL00185</v>
          </cell>
          <cell r="C859" t="str">
            <v>MNH250</v>
          </cell>
          <cell r="D859" t="str">
            <v>Mọc Nấm Hương 250g</v>
          </cell>
          <cell r="E859">
            <v>58333</v>
          </cell>
          <cell r="F859">
            <v>46000</v>
          </cell>
        </row>
        <row r="860">
          <cell r="A860" t="str">
            <v>KL00185TH200</v>
          </cell>
          <cell r="B860" t="str">
            <v>KL00185</v>
          </cell>
          <cell r="C860" t="str">
            <v>TH200</v>
          </cell>
          <cell r="D860" t="str">
            <v>Tai heo muối 200g</v>
          </cell>
          <cell r="E860">
            <v>73000</v>
          </cell>
          <cell r="F860">
            <v>55595</v>
          </cell>
        </row>
        <row r="861">
          <cell r="A861" t="str">
            <v>KL00185THST150</v>
          </cell>
          <cell r="B861" t="str">
            <v>KL00185</v>
          </cell>
          <cell r="C861" t="str">
            <v>THST150</v>
          </cell>
          <cell r="D861" t="str">
            <v>Tai heo sốt thái 150g</v>
          </cell>
          <cell r="E861">
            <v>21667</v>
          </cell>
          <cell r="F861">
            <v>21667</v>
          </cell>
        </row>
        <row r="862">
          <cell r="A862" t="str">
            <v>KL00186CGM300</v>
          </cell>
          <cell r="B862" t="str">
            <v>KL00186</v>
          </cell>
          <cell r="C862" t="str">
            <v>CGM300</v>
          </cell>
          <cell r="D862" t="str">
            <v>Chân giò heo muối 300g</v>
          </cell>
          <cell r="E862">
            <v>96000</v>
          </cell>
          <cell r="F862">
            <v>73431</v>
          </cell>
        </row>
        <row r="863">
          <cell r="A863" t="str">
            <v>KL00187CGM100</v>
          </cell>
          <cell r="B863" t="str">
            <v>KL00187</v>
          </cell>
          <cell r="C863" t="str">
            <v>CGM100</v>
          </cell>
          <cell r="D863" t="str">
            <v>Chân giò heo muối 100g</v>
          </cell>
          <cell r="E863">
            <v>36111</v>
          </cell>
          <cell r="F863">
            <v>23321.55</v>
          </cell>
        </row>
        <row r="864">
          <cell r="A864" t="str">
            <v>KL00187CGM300</v>
          </cell>
          <cell r="B864" t="str">
            <v>KL00187</v>
          </cell>
          <cell r="C864" t="str">
            <v>CGM300</v>
          </cell>
          <cell r="D864" t="str">
            <v>Chân giò heo muối 300g</v>
          </cell>
          <cell r="E864">
            <v>96000</v>
          </cell>
          <cell r="F864">
            <v>69759.45</v>
          </cell>
        </row>
        <row r="865">
          <cell r="A865" t="str">
            <v>KL00187CGM500</v>
          </cell>
          <cell r="B865" t="str">
            <v>KL00187</v>
          </cell>
          <cell r="C865" t="str">
            <v>CGM500</v>
          </cell>
          <cell r="D865" t="str">
            <v>Chân giò heo muối 500g</v>
          </cell>
          <cell r="E865">
            <v>147000</v>
          </cell>
          <cell r="F865">
            <v>113112.7</v>
          </cell>
        </row>
        <row r="866">
          <cell r="A866" t="str">
            <v>KL00187GHK300</v>
          </cell>
          <cell r="B866" t="str">
            <v>KL00187</v>
          </cell>
          <cell r="C866" t="str">
            <v>GHK300</v>
          </cell>
          <cell r="D866" t="str">
            <v>Gà muối hun khói 300g</v>
          </cell>
          <cell r="E866">
            <v>70000</v>
          </cell>
          <cell r="F866">
            <v>66500</v>
          </cell>
        </row>
        <row r="867">
          <cell r="A867" t="str">
            <v>KL00187GM500</v>
          </cell>
          <cell r="B867" t="str">
            <v>KL00187</v>
          </cell>
          <cell r="C867" t="str">
            <v>GM500</v>
          </cell>
          <cell r="D867" t="str">
            <v>Gà muối 500g</v>
          </cell>
          <cell r="E867">
            <v>147000</v>
          </cell>
          <cell r="F867">
            <v>105505.09999999999</v>
          </cell>
        </row>
        <row r="868">
          <cell r="A868" t="str">
            <v>KL00187GTLX250G</v>
          </cell>
          <cell r="B868" t="str">
            <v>KL00187</v>
          </cell>
          <cell r="C868" t="str">
            <v>GTLX250G</v>
          </cell>
          <cell r="D868" t="str">
            <v>Giò Tai Lưỡi Xào 250g</v>
          </cell>
          <cell r="E868">
            <v>66000</v>
          </cell>
          <cell r="F868">
            <v>47673.85</v>
          </cell>
        </row>
        <row r="869">
          <cell r="A869" t="str">
            <v>KL00188CGM300</v>
          </cell>
          <cell r="B869" t="str">
            <v>KL00188</v>
          </cell>
          <cell r="C869" t="str">
            <v>CGM300</v>
          </cell>
          <cell r="D869" t="str">
            <v>Chân giò heo muối 300g</v>
          </cell>
          <cell r="E869">
            <v>96000</v>
          </cell>
          <cell r="F869">
            <v>69759.45</v>
          </cell>
        </row>
        <row r="870">
          <cell r="A870" t="str">
            <v>KL00188CGST150</v>
          </cell>
          <cell r="B870" t="str">
            <v>KL00188</v>
          </cell>
          <cell r="C870" t="str">
            <v>CGST150</v>
          </cell>
          <cell r="D870" t="str">
            <v>Chân gà sả tắc 150g</v>
          </cell>
          <cell r="E870">
            <v>22500</v>
          </cell>
          <cell r="F870">
            <v>21375</v>
          </cell>
        </row>
        <row r="871">
          <cell r="A871" t="str">
            <v>KL00188GM500</v>
          </cell>
          <cell r="B871" t="str">
            <v>KL00188</v>
          </cell>
          <cell r="C871" t="str">
            <v>GM500</v>
          </cell>
          <cell r="D871" t="str">
            <v>Gà muối 500g</v>
          </cell>
          <cell r="E871">
            <v>147000</v>
          </cell>
          <cell r="F871">
            <v>105505.09999999999</v>
          </cell>
        </row>
        <row r="872">
          <cell r="A872" t="str">
            <v>KL00188GTLX250G</v>
          </cell>
          <cell r="B872" t="str">
            <v>KL00188</v>
          </cell>
          <cell r="C872" t="str">
            <v>GTLX250G</v>
          </cell>
          <cell r="D872" t="str">
            <v>Giò Tai Lưỡi Xào 250g</v>
          </cell>
          <cell r="E872">
            <v>66000</v>
          </cell>
          <cell r="F872">
            <v>47673.85</v>
          </cell>
        </row>
        <row r="873">
          <cell r="A873" t="str">
            <v>KL00188TH200</v>
          </cell>
          <cell r="B873" t="str">
            <v>KL00188</v>
          </cell>
          <cell r="C873" t="str">
            <v>TH200</v>
          </cell>
          <cell r="D873" t="str">
            <v>Tai heo muối 200g</v>
          </cell>
          <cell r="E873">
            <v>73000</v>
          </cell>
          <cell r="F873">
            <v>52815.25</v>
          </cell>
        </row>
        <row r="874">
          <cell r="A874" t="str">
            <v>KL00188THST150</v>
          </cell>
          <cell r="B874" t="str">
            <v>KL00188</v>
          </cell>
          <cell r="C874" t="str">
            <v>THST150</v>
          </cell>
          <cell r="D874" t="str">
            <v>Tai heo sốt thái 150g</v>
          </cell>
          <cell r="E874">
            <v>21667</v>
          </cell>
          <cell r="F874">
            <v>20583.649999999998</v>
          </cell>
        </row>
        <row r="875">
          <cell r="A875" t="str">
            <v>KL00189CC300</v>
          </cell>
          <cell r="B875" t="str">
            <v>KL00189</v>
          </cell>
          <cell r="C875" t="str">
            <v>CC300</v>
          </cell>
          <cell r="D875" t="str">
            <v>Chả cốm 300g</v>
          </cell>
          <cell r="E875">
            <v>90741</v>
          </cell>
          <cell r="F875">
            <v>66825</v>
          </cell>
        </row>
        <row r="876">
          <cell r="A876" t="str">
            <v>KL00189CGM100</v>
          </cell>
          <cell r="B876" t="str">
            <v>KL00189</v>
          </cell>
          <cell r="C876" t="str">
            <v>CGM100</v>
          </cell>
          <cell r="D876" t="str">
            <v>Chân giò heo muối 100g</v>
          </cell>
          <cell r="E876">
            <v>36111</v>
          </cell>
          <cell r="F876">
            <v>22094.100000000002</v>
          </cell>
        </row>
        <row r="877">
          <cell r="A877" t="str">
            <v>KL00189CGM300</v>
          </cell>
          <cell r="B877" t="str">
            <v>KL00189</v>
          </cell>
          <cell r="C877" t="str">
            <v>CGM300</v>
          </cell>
          <cell r="D877" t="str">
            <v>Chân giò heo muối 300g</v>
          </cell>
          <cell r="E877">
            <v>96000</v>
          </cell>
          <cell r="F877">
            <v>66087.900000000009</v>
          </cell>
        </row>
        <row r="878">
          <cell r="A878" t="str">
            <v>KL00189CN300</v>
          </cell>
          <cell r="B878" t="str">
            <v>KL00189</v>
          </cell>
          <cell r="C878" t="str">
            <v>CN300</v>
          </cell>
          <cell r="D878" t="str">
            <v>Chả nướng 300g</v>
          </cell>
          <cell r="E878">
            <v>86111</v>
          </cell>
          <cell r="F878">
            <v>63855</v>
          </cell>
        </row>
        <row r="879">
          <cell r="A879" t="str">
            <v>KL00189GM500</v>
          </cell>
          <cell r="B879" t="str">
            <v>KL00189</v>
          </cell>
          <cell r="C879" t="str">
            <v>GM500</v>
          </cell>
          <cell r="D879" t="str">
            <v>Gà muối 500g</v>
          </cell>
          <cell r="E879">
            <v>147000</v>
          </cell>
          <cell r="F879">
            <v>99952.2</v>
          </cell>
        </row>
        <row r="880">
          <cell r="A880" t="str">
            <v>KL00189GSG250</v>
          </cell>
          <cell r="B880" t="str">
            <v>KL00189</v>
          </cell>
          <cell r="C880" t="str">
            <v>GSG250</v>
          </cell>
          <cell r="D880" t="str">
            <v>Giò sụn gà 250g</v>
          </cell>
          <cell r="E880">
            <v>66500</v>
          </cell>
          <cell r="F880">
            <v>45360</v>
          </cell>
        </row>
        <row r="881">
          <cell r="A881" t="str">
            <v>KL00189GTLX250G</v>
          </cell>
          <cell r="B881" t="str">
            <v>KL00189</v>
          </cell>
          <cell r="C881" t="str">
            <v>GTLX250G</v>
          </cell>
          <cell r="D881" t="str">
            <v>Giò Tai Lưỡi Xào 250g</v>
          </cell>
          <cell r="E881">
            <v>66000</v>
          </cell>
          <cell r="F881">
            <v>45164.700000000004</v>
          </cell>
        </row>
        <row r="882">
          <cell r="A882" t="str">
            <v>KL00189MNH250</v>
          </cell>
          <cell r="B882" t="str">
            <v>KL00189</v>
          </cell>
          <cell r="C882" t="str">
            <v>MNH250</v>
          </cell>
          <cell r="D882" t="str">
            <v>Mọc Nấm Hương 250g</v>
          </cell>
          <cell r="E882">
            <v>58333</v>
          </cell>
          <cell r="F882">
            <v>41400</v>
          </cell>
        </row>
        <row r="883">
          <cell r="A883" t="str">
            <v>KL00189TH200</v>
          </cell>
          <cell r="B883" t="str">
            <v>KL00189</v>
          </cell>
          <cell r="C883" t="str">
            <v>TH200</v>
          </cell>
          <cell r="D883" t="str">
            <v>Tai heo muối 200g</v>
          </cell>
          <cell r="E883">
            <v>73000</v>
          </cell>
          <cell r="F883">
            <v>50035.5</v>
          </cell>
        </row>
        <row r="884">
          <cell r="A884" t="str">
            <v>KL00189CC300</v>
          </cell>
          <cell r="B884" t="str">
            <v>KL00189</v>
          </cell>
          <cell r="C884" t="str">
            <v>CC300</v>
          </cell>
          <cell r="D884" t="str">
            <v>Chả cốm 300g</v>
          </cell>
          <cell r="E884">
            <v>90741</v>
          </cell>
          <cell r="F884">
            <v>68310</v>
          </cell>
        </row>
        <row r="885">
          <cell r="A885" t="str">
            <v>KL00189CGM100</v>
          </cell>
          <cell r="B885" t="str">
            <v>KL00189</v>
          </cell>
          <cell r="C885" t="str">
            <v>CGM100</v>
          </cell>
          <cell r="D885" t="str">
            <v>Chân giò heo muối 100g</v>
          </cell>
          <cell r="E885">
            <v>36111</v>
          </cell>
          <cell r="F885">
            <v>22585.08</v>
          </cell>
        </row>
        <row r="886">
          <cell r="A886" t="str">
            <v>KL00189CGM300</v>
          </cell>
          <cell r="B886" t="str">
            <v>KL00189</v>
          </cell>
          <cell r="C886" t="str">
            <v>CGM300</v>
          </cell>
          <cell r="D886" t="str">
            <v>Chân giò heo muối 300g</v>
          </cell>
          <cell r="E886">
            <v>96000</v>
          </cell>
          <cell r="F886">
            <v>67556.52</v>
          </cell>
        </row>
        <row r="887">
          <cell r="A887" t="str">
            <v>KL00189CN300</v>
          </cell>
          <cell r="B887" t="str">
            <v>KL00189</v>
          </cell>
          <cell r="C887" t="str">
            <v>CN300</v>
          </cell>
          <cell r="D887" t="str">
            <v>Chả nướng 300g</v>
          </cell>
          <cell r="E887">
            <v>86111</v>
          </cell>
          <cell r="F887">
            <v>65274</v>
          </cell>
        </row>
        <row r="888">
          <cell r="A888" t="str">
            <v>KL00189GM500</v>
          </cell>
          <cell r="B888" t="str">
            <v>KL00189</v>
          </cell>
          <cell r="C888" t="str">
            <v>GM500</v>
          </cell>
          <cell r="D888" t="str">
            <v>Gà muối 500g</v>
          </cell>
          <cell r="E888">
            <v>147000</v>
          </cell>
          <cell r="F888">
            <v>102173.36</v>
          </cell>
        </row>
        <row r="889">
          <cell r="A889" t="str">
            <v>KL00189GSG250</v>
          </cell>
          <cell r="B889" t="str">
            <v>KL00189</v>
          </cell>
          <cell r="C889" t="str">
            <v>GSG250</v>
          </cell>
          <cell r="D889" t="str">
            <v>Giò sụn gà 250g</v>
          </cell>
          <cell r="E889">
            <v>66500</v>
          </cell>
          <cell r="F889">
            <v>46368</v>
          </cell>
        </row>
        <row r="890">
          <cell r="A890" t="str">
            <v>KL00189GTLX250G</v>
          </cell>
          <cell r="B890" t="str">
            <v>KL00189</v>
          </cell>
          <cell r="C890" t="str">
            <v>GTLX250G</v>
          </cell>
          <cell r="D890" t="str">
            <v>Giò Tai Lưỡi Xào 250g</v>
          </cell>
          <cell r="E890">
            <v>66000</v>
          </cell>
          <cell r="F890">
            <v>46168.36</v>
          </cell>
        </row>
        <row r="891">
          <cell r="A891" t="str">
            <v>KL00189MNH250</v>
          </cell>
          <cell r="B891" t="str">
            <v>KL00189</v>
          </cell>
          <cell r="C891" t="str">
            <v>MNH250</v>
          </cell>
          <cell r="D891" t="str">
            <v>Mọc Nấm Hương 250g</v>
          </cell>
          <cell r="E891">
            <v>58333</v>
          </cell>
          <cell r="F891">
            <v>42320</v>
          </cell>
        </row>
        <row r="892">
          <cell r="A892" t="str">
            <v>KL00189TH200</v>
          </cell>
          <cell r="B892" t="str">
            <v>KL00189</v>
          </cell>
          <cell r="C892" t="str">
            <v>TH200</v>
          </cell>
          <cell r="D892" t="str">
            <v>Tai heo muối 200g</v>
          </cell>
          <cell r="E892">
            <v>73000</v>
          </cell>
          <cell r="F892">
            <v>51147.4</v>
          </cell>
        </row>
        <row r="893">
          <cell r="A893" t="str">
            <v>KL00189THST150</v>
          </cell>
          <cell r="B893" t="str">
            <v>KL00189</v>
          </cell>
          <cell r="C893" t="str">
            <v>THST150</v>
          </cell>
          <cell r="D893" t="str">
            <v>Tai heo sốt thái 150g</v>
          </cell>
          <cell r="E893">
            <v>21667</v>
          </cell>
          <cell r="F893">
            <v>19933.64</v>
          </cell>
        </row>
        <row r="894">
          <cell r="A894" t="str">
            <v>KL00189THST250</v>
          </cell>
          <cell r="B894" t="str">
            <v>KL00189</v>
          </cell>
          <cell r="C894" t="str">
            <v>THST250</v>
          </cell>
          <cell r="D894" t="str">
            <v>Tai heo sốt thái 250g</v>
          </cell>
          <cell r="E894">
            <v>36111</v>
          </cell>
          <cell r="F894">
            <v>33222.120000000003</v>
          </cell>
        </row>
        <row r="895">
          <cell r="A895" t="str">
            <v>KL00190CGM300</v>
          </cell>
          <cell r="B895" t="str">
            <v>KL00190</v>
          </cell>
          <cell r="C895" t="str">
            <v>CGM300</v>
          </cell>
          <cell r="D895" t="str">
            <v>Chân giò heo muối 300g</v>
          </cell>
          <cell r="E895">
            <v>96000</v>
          </cell>
          <cell r="F895">
            <v>69759.45</v>
          </cell>
        </row>
        <row r="896">
          <cell r="A896" t="str">
            <v>KL00190CGST150</v>
          </cell>
          <cell r="B896" t="str">
            <v>KL00190</v>
          </cell>
          <cell r="C896" t="str">
            <v>CGST150</v>
          </cell>
          <cell r="D896" t="str">
            <v>Chân gà sả tắc 150g</v>
          </cell>
          <cell r="E896">
            <v>22500</v>
          </cell>
          <cell r="F896">
            <v>21375</v>
          </cell>
        </row>
        <row r="897">
          <cell r="A897" t="str">
            <v>KL00190GM500</v>
          </cell>
          <cell r="B897" t="str">
            <v>KL00190</v>
          </cell>
          <cell r="C897" t="str">
            <v>GM500</v>
          </cell>
          <cell r="D897" t="str">
            <v>Gà muối 500g</v>
          </cell>
          <cell r="E897">
            <v>147000</v>
          </cell>
          <cell r="F897">
            <v>105505.09999999999</v>
          </cell>
        </row>
        <row r="898">
          <cell r="A898" t="str">
            <v>KL00190GTLX250G</v>
          </cell>
          <cell r="B898" t="str">
            <v>KL00190</v>
          </cell>
          <cell r="C898" t="str">
            <v>GTLX250G</v>
          </cell>
          <cell r="D898" t="str">
            <v>Giò Tai Lưỡi Xào 250g</v>
          </cell>
          <cell r="E898">
            <v>66000</v>
          </cell>
          <cell r="F898">
            <v>47673.85</v>
          </cell>
        </row>
        <row r="899">
          <cell r="A899" t="str">
            <v>KL00190TH200</v>
          </cell>
          <cell r="B899" t="str">
            <v>KL00190</v>
          </cell>
          <cell r="C899" t="str">
            <v>TH200</v>
          </cell>
          <cell r="D899" t="str">
            <v>Tai heo muối 200g</v>
          </cell>
          <cell r="E899">
            <v>73000</v>
          </cell>
          <cell r="F899">
            <v>52815.25</v>
          </cell>
        </row>
        <row r="900">
          <cell r="A900" t="str">
            <v>KL00190THST150</v>
          </cell>
          <cell r="B900" t="str">
            <v>KL00190</v>
          </cell>
          <cell r="C900" t="str">
            <v>THST150</v>
          </cell>
          <cell r="D900" t="str">
            <v>Tai heo sốt thái 150g</v>
          </cell>
          <cell r="E900">
            <v>21667</v>
          </cell>
          <cell r="F900">
            <v>20583.649999999998</v>
          </cell>
        </row>
        <row r="901">
          <cell r="A901" t="str">
            <v>KL00192CGM100</v>
          </cell>
          <cell r="B901" t="str">
            <v>KL00192</v>
          </cell>
          <cell r="C901" t="str">
            <v>CGM100</v>
          </cell>
          <cell r="D901" t="str">
            <v>Chân giò heo muối 100g</v>
          </cell>
          <cell r="E901">
            <v>36111</v>
          </cell>
          <cell r="F901">
            <v>22585.08</v>
          </cell>
        </row>
        <row r="902">
          <cell r="A902" t="str">
            <v>KL00192CGM300</v>
          </cell>
          <cell r="B902" t="str">
            <v>KL00192</v>
          </cell>
          <cell r="C902" t="str">
            <v>CGM300</v>
          </cell>
          <cell r="D902" t="str">
            <v>Chân giò heo muối 300g</v>
          </cell>
          <cell r="E902">
            <v>96000</v>
          </cell>
          <cell r="F902">
            <v>67556.52</v>
          </cell>
        </row>
        <row r="903">
          <cell r="A903" t="str">
            <v>KL00192CGST150</v>
          </cell>
          <cell r="B903" t="str">
            <v>KL00192</v>
          </cell>
          <cell r="C903" t="str">
            <v>CGST150</v>
          </cell>
          <cell r="D903" t="str">
            <v>Chân gà sả tắc 150g</v>
          </cell>
          <cell r="E903">
            <v>22500</v>
          </cell>
          <cell r="F903">
            <v>20700</v>
          </cell>
        </row>
        <row r="904">
          <cell r="A904" t="str">
            <v>KL00192GL250</v>
          </cell>
          <cell r="B904" t="str">
            <v>KL00192</v>
          </cell>
          <cell r="C904" t="str">
            <v>GL250</v>
          </cell>
          <cell r="D904" t="str">
            <v>Giò lụa cây 250g</v>
          </cell>
          <cell r="E904">
            <v>59400</v>
          </cell>
          <cell r="F904">
            <v>45540</v>
          </cell>
        </row>
        <row r="905">
          <cell r="A905" t="str">
            <v>KL00192GM500</v>
          </cell>
          <cell r="B905" t="str">
            <v>KL00192</v>
          </cell>
          <cell r="C905" t="str">
            <v>GM500</v>
          </cell>
          <cell r="D905" t="str">
            <v>Gà muối 500g</v>
          </cell>
          <cell r="E905">
            <v>147000</v>
          </cell>
          <cell r="F905">
            <v>102173.36</v>
          </cell>
        </row>
        <row r="906">
          <cell r="A906" t="str">
            <v>KL00192GSG250</v>
          </cell>
          <cell r="B906" t="str">
            <v>KL00192</v>
          </cell>
          <cell r="C906" t="str">
            <v>GSG250</v>
          </cell>
          <cell r="D906" t="str">
            <v>Giò sụn gà 250g</v>
          </cell>
          <cell r="E906">
            <v>66500</v>
          </cell>
          <cell r="F906">
            <v>46368</v>
          </cell>
        </row>
        <row r="907">
          <cell r="A907" t="str">
            <v>KL00192GTLX250G</v>
          </cell>
          <cell r="B907" t="str">
            <v>KL00192</v>
          </cell>
          <cell r="C907" t="str">
            <v>GTLX250G</v>
          </cell>
          <cell r="D907" t="str">
            <v>Giò Tai Lưỡi Xào 250g</v>
          </cell>
          <cell r="E907">
            <v>66000</v>
          </cell>
          <cell r="F907">
            <v>46168.36</v>
          </cell>
        </row>
        <row r="908">
          <cell r="A908" t="str">
            <v>KL00192THST150</v>
          </cell>
          <cell r="B908" t="str">
            <v>KL00192</v>
          </cell>
          <cell r="C908" t="str">
            <v>THST150</v>
          </cell>
          <cell r="D908" t="str">
            <v>Tai heo sốt thái 150g</v>
          </cell>
          <cell r="E908">
            <v>21667</v>
          </cell>
          <cell r="F908">
            <v>19933.64</v>
          </cell>
        </row>
        <row r="909">
          <cell r="A909" t="str">
            <v>KL00192CGST250</v>
          </cell>
          <cell r="B909" t="str">
            <v>KL00192</v>
          </cell>
          <cell r="C909" t="str">
            <v>CGST250</v>
          </cell>
          <cell r="D909" t="str">
            <v>Chân gà sả tắc 250g</v>
          </cell>
          <cell r="E909">
            <v>37500</v>
          </cell>
          <cell r="F909">
            <v>34500</v>
          </cell>
        </row>
        <row r="910">
          <cell r="A910" t="str">
            <v>KL00192CN300</v>
          </cell>
          <cell r="B910" t="str">
            <v>KL00192</v>
          </cell>
          <cell r="C910" t="str">
            <v>CN300</v>
          </cell>
          <cell r="D910" t="str">
            <v>Chả nướng 300g</v>
          </cell>
          <cell r="E910">
            <v>86111</v>
          </cell>
          <cell r="F910">
            <v>65274</v>
          </cell>
        </row>
        <row r="911">
          <cell r="A911" t="str">
            <v>KL00192THST250</v>
          </cell>
          <cell r="B911" t="str">
            <v>KL00192</v>
          </cell>
          <cell r="C911" t="str">
            <v>THST250</v>
          </cell>
          <cell r="D911" t="str">
            <v>Tai heo sốt thái 250g</v>
          </cell>
          <cell r="E911">
            <v>36111</v>
          </cell>
          <cell r="F911">
            <v>33222.120000000003</v>
          </cell>
        </row>
        <row r="912">
          <cell r="A912" t="str">
            <v>KL00193TH200</v>
          </cell>
          <cell r="B912" t="str">
            <v>KL00193</v>
          </cell>
          <cell r="C912" t="str">
            <v>TH200</v>
          </cell>
          <cell r="D912" t="str">
            <v>Tai heo muối 200g</v>
          </cell>
          <cell r="E912">
            <v>73000</v>
          </cell>
          <cell r="F912">
            <v>55595</v>
          </cell>
        </row>
        <row r="913">
          <cell r="A913" t="str">
            <v>KL00194CGM100</v>
          </cell>
          <cell r="B913" t="str">
            <v>KL00194</v>
          </cell>
          <cell r="C913" t="str">
            <v>CGM100</v>
          </cell>
          <cell r="D913" t="str">
            <v>Chân giò heo muối 100g</v>
          </cell>
          <cell r="E913">
            <v>36111</v>
          </cell>
          <cell r="F913">
            <v>22830.57</v>
          </cell>
        </row>
        <row r="914">
          <cell r="A914" t="str">
            <v>KL00194CGM300</v>
          </cell>
          <cell r="B914" t="str">
            <v>KL00194</v>
          </cell>
          <cell r="C914" t="str">
            <v>CGM300</v>
          </cell>
          <cell r="D914" t="str">
            <v>Chân giò heo muối 300g</v>
          </cell>
          <cell r="E914">
            <v>96000</v>
          </cell>
          <cell r="F914">
            <v>68290.83</v>
          </cell>
        </row>
        <row r="915">
          <cell r="A915" t="str">
            <v>KL00194CGM500</v>
          </cell>
          <cell r="B915" t="str">
            <v>KL00194</v>
          </cell>
          <cell r="C915" t="str">
            <v>CGM500</v>
          </cell>
          <cell r="D915" t="str">
            <v>Chân giò heo muối 500g</v>
          </cell>
          <cell r="E915">
            <v>147000</v>
          </cell>
          <cell r="F915">
            <v>110731.38</v>
          </cell>
        </row>
        <row r="916">
          <cell r="A916" t="str">
            <v>KL00194GHK300</v>
          </cell>
          <cell r="B916" t="str">
            <v>KL00194</v>
          </cell>
          <cell r="C916" t="str">
            <v>GHK300</v>
          </cell>
          <cell r="D916" t="str">
            <v>Gà muối hun khói 300g</v>
          </cell>
          <cell r="E916">
            <v>70000</v>
          </cell>
          <cell r="F916">
            <v>65100</v>
          </cell>
        </row>
        <row r="917">
          <cell r="A917" t="str">
            <v>KL00194GL250</v>
          </cell>
          <cell r="B917" t="str">
            <v>KL00194</v>
          </cell>
          <cell r="C917" t="str">
            <v>GL250</v>
          </cell>
          <cell r="D917" t="str">
            <v>Giò lụa cây 250g</v>
          </cell>
          <cell r="E917">
            <v>59400</v>
          </cell>
          <cell r="F917">
            <v>46035</v>
          </cell>
        </row>
        <row r="918">
          <cell r="A918" t="str">
            <v>KL00194GSG250</v>
          </cell>
          <cell r="B918" t="str">
            <v>KL00194</v>
          </cell>
          <cell r="C918" t="str">
            <v>GSG250</v>
          </cell>
          <cell r="D918" t="str">
            <v>Giò sụn gà 250g</v>
          </cell>
          <cell r="E918">
            <v>66500</v>
          </cell>
          <cell r="F918">
            <v>46872</v>
          </cell>
        </row>
        <row r="919">
          <cell r="A919" t="str">
            <v>KL00194GXD500</v>
          </cell>
          <cell r="B919" t="str">
            <v>KL00194</v>
          </cell>
          <cell r="C919" t="str">
            <v>GXD500</v>
          </cell>
          <cell r="D919" t="str">
            <v>Gà xì dầu 500g</v>
          </cell>
          <cell r="E919">
            <v>147000</v>
          </cell>
          <cell r="F919">
            <v>103793.58</v>
          </cell>
        </row>
        <row r="920">
          <cell r="A920" t="str">
            <v>KL00194MNH250</v>
          </cell>
          <cell r="B920" t="str">
            <v>KL00194</v>
          </cell>
          <cell r="C920" t="str">
            <v>MNH250</v>
          </cell>
          <cell r="D920" t="str">
            <v>Mọc Nấm Hương 250g</v>
          </cell>
          <cell r="E920">
            <v>58333</v>
          </cell>
          <cell r="F920">
            <v>42780</v>
          </cell>
        </row>
        <row r="921">
          <cell r="A921" t="str">
            <v>KL00194TH200</v>
          </cell>
          <cell r="B921" t="str">
            <v>KL00194</v>
          </cell>
          <cell r="C921" t="str">
            <v>TH200</v>
          </cell>
          <cell r="D921" t="str">
            <v>Tai heo muối 200g</v>
          </cell>
          <cell r="E921">
            <v>73000</v>
          </cell>
          <cell r="F921">
            <v>51703.350000000006</v>
          </cell>
        </row>
        <row r="922">
          <cell r="A922" t="str">
            <v>KL00195CC300</v>
          </cell>
          <cell r="B922" t="str">
            <v>KL00195</v>
          </cell>
          <cell r="C922" t="str">
            <v>CC300</v>
          </cell>
          <cell r="D922" t="str">
            <v>Chả cốm 300g</v>
          </cell>
          <cell r="E922">
            <v>90741</v>
          </cell>
          <cell r="F922">
            <v>70537.5</v>
          </cell>
        </row>
        <row r="923">
          <cell r="A923" t="str">
            <v>KL00195CGM300</v>
          </cell>
          <cell r="B923" t="str">
            <v>KL00195</v>
          </cell>
          <cell r="C923" t="str">
            <v>CGM300</v>
          </cell>
          <cell r="D923" t="str">
            <v>Chân giò heo muối 300g</v>
          </cell>
          <cell r="E923">
            <v>96000</v>
          </cell>
          <cell r="F923">
            <v>69759.45</v>
          </cell>
        </row>
        <row r="924">
          <cell r="A924" t="str">
            <v>KL00195CGST150</v>
          </cell>
          <cell r="B924" t="str">
            <v>KL00195</v>
          </cell>
          <cell r="C924" t="str">
            <v>CGST150</v>
          </cell>
          <cell r="D924" t="str">
            <v>Chân gà sả tắc 150g</v>
          </cell>
          <cell r="E924">
            <v>22500</v>
          </cell>
          <cell r="F924">
            <v>21375</v>
          </cell>
        </row>
        <row r="925">
          <cell r="A925" t="str">
            <v>KL00195GM500</v>
          </cell>
          <cell r="B925" t="str">
            <v>KL00195</v>
          </cell>
          <cell r="C925" t="str">
            <v>GM500</v>
          </cell>
          <cell r="D925" t="str">
            <v>Gà muối 500g</v>
          </cell>
          <cell r="E925">
            <v>147000</v>
          </cell>
          <cell r="F925">
            <v>105505.09999999999</v>
          </cell>
        </row>
        <row r="926">
          <cell r="A926" t="str">
            <v>KL00195GTLX250G</v>
          </cell>
          <cell r="B926" t="str">
            <v>KL00195</v>
          </cell>
          <cell r="C926" t="str">
            <v>GTLX250G</v>
          </cell>
          <cell r="D926" t="str">
            <v>Giò Tai Lưỡi Xào 250g</v>
          </cell>
          <cell r="E926">
            <v>66000</v>
          </cell>
          <cell r="F926">
            <v>47673.85</v>
          </cell>
        </row>
        <row r="927">
          <cell r="A927" t="str">
            <v>KL00195MNH250</v>
          </cell>
          <cell r="B927" t="str">
            <v>KL00195</v>
          </cell>
          <cell r="C927" t="str">
            <v>MNH250</v>
          </cell>
          <cell r="D927" t="str">
            <v>Mọc Nấm Hương 250g</v>
          </cell>
          <cell r="E927">
            <v>58333</v>
          </cell>
          <cell r="F927">
            <v>43700</v>
          </cell>
        </row>
        <row r="928">
          <cell r="A928" t="str">
            <v>KL00195TH200</v>
          </cell>
          <cell r="B928" t="str">
            <v>KL00195</v>
          </cell>
          <cell r="C928" t="str">
            <v>TH200</v>
          </cell>
          <cell r="D928" t="str">
            <v>Tai heo muối 200g</v>
          </cell>
          <cell r="E928">
            <v>73000</v>
          </cell>
          <cell r="F928">
            <v>52815.25</v>
          </cell>
        </row>
        <row r="929">
          <cell r="A929" t="str">
            <v>KL00195THST150</v>
          </cell>
          <cell r="B929" t="str">
            <v>KL00195</v>
          </cell>
          <cell r="C929" t="str">
            <v>THST150</v>
          </cell>
          <cell r="D929" t="str">
            <v>Tai heo sốt thái 150g</v>
          </cell>
          <cell r="E929">
            <v>21667</v>
          </cell>
          <cell r="F929">
            <v>20583.649999999998</v>
          </cell>
        </row>
        <row r="930">
          <cell r="A930" t="str">
            <v>KL00196CGM300</v>
          </cell>
          <cell r="B930" t="str">
            <v>KL00196</v>
          </cell>
          <cell r="C930" t="str">
            <v>CGM300</v>
          </cell>
          <cell r="D930" t="str">
            <v>Chân giò heo muối 300g</v>
          </cell>
          <cell r="E930">
            <v>96000</v>
          </cell>
          <cell r="F930">
            <v>68290.83</v>
          </cell>
        </row>
        <row r="931">
          <cell r="A931" t="str">
            <v>KL00196CGST250</v>
          </cell>
          <cell r="B931" t="str">
            <v>KL00196</v>
          </cell>
          <cell r="C931" t="str">
            <v>CGST250</v>
          </cell>
          <cell r="D931" t="str">
            <v>Chân gà sả tắc 250g</v>
          </cell>
          <cell r="E931">
            <v>37500</v>
          </cell>
          <cell r="F931">
            <v>34875</v>
          </cell>
        </row>
        <row r="932">
          <cell r="A932" t="str">
            <v>KL00196GM500</v>
          </cell>
          <cell r="B932" t="str">
            <v>KL00196</v>
          </cell>
          <cell r="C932" t="str">
            <v>GM500</v>
          </cell>
          <cell r="D932" t="str">
            <v>Gà muối 500g</v>
          </cell>
          <cell r="E932">
            <v>147000</v>
          </cell>
          <cell r="F932">
            <v>103283.94</v>
          </cell>
        </row>
        <row r="933">
          <cell r="A933" t="str">
            <v>KL00196GTLX250G</v>
          </cell>
          <cell r="B933" t="str">
            <v>KL00196</v>
          </cell>
          <cell r="C933" t="str">
            <v>GTLX250G</v>
          </cell>
          <cell r="D933" t="str">
            <v>Giò Tai Lưỡi Xào 250g</v>
          </cell>
          <cell r="E933">
            <v>66000</v>
          </cell>
          <cell r="F933">
            <v>46670.19</v>
          </cell>
        </row>
        <row r="934">
          <cell r="A934" t="str">
            <v>KL00196TH200</v>
          </cell>
          <cell r="B934" t="str">
            <v>KL00196</v>
          </cell>
          <cell r="C934" t="str">
            <v>TH200</v>
          </cell>
          <cell r="D934" t="str">
            <v>Tai heo muối 200g</v>
          </cell>
          <cell r="E934">
            <v>73000</v>
          </cell>
          <cell r="F934">
            <v>51703.350000000006</v>
          </cell>
        </row>
        <row r="935">
          <cell r="A935" t="str">
            <v>KL00197CGM300</v>
          </cell>
          <cell r="B935" t="str">
            <v>KL00197</v>
          </cell>
          <cell r="C935" t="str">
            <v>CGM300</v>
          </cell>
          <cell r="D935" t="str">
            <v>Chân giò heo muối 300g</v>
          </cell>
          <cell r="E935">
            <v>96000</v>
          </cell>
          <cell r="F935">
            <v>69759.45</v>
          </cell>
        </row>
        <row r="936">
          <cell r="A936" t="str">
            <v>KL00197CGST150</v>
          </cell>
          <cell r="B936" t="str">
            <v>KL00197</v>
          </cell>
          <cell r="C936" t="str">
            <v>CGST150</v>
          </cell>
          <cell r="D936" t="str">
            <v>Chân gà sả tắc 150g</v>
          </cell>
          <cell r="E936">
            <v>22500</v>
          </cell>
          <cell r="F936">
            <v>21375</v>
          </cell>
        </row>
        <row r="937">
          <cell r="A937" t="str">
            <v>KL00197GM500</v>
          </cell>
          <cell r="B937" t="str">
            <v>KL00197</v>
          </cell>
          <cell r="C937" t="str">
            <v>GM500</v>
          </cell>
          <cell r="D937" t="str">
            <v>Gà muối 500g</v>
          </cell>
          <cell r="E937">
            <v>147000</v>
          </cell>
          <cell r="F937">
            <v>105505.09999999999</v>
          </cell>
        </row>
        <row r="938">
          <cell r="A938" t="str">
            <v>KL00198CC300</v>
          </cell>
          <cell r="B938" t="str">
            <v>KL00198</v>
          </cell>
          <cell r="C938" t="str">
            <v>CC300</v>
          </cell>
          <cell r="D938" t="str">
            <v>Chả cốm 300g</v>
          </cell>
          <cell r="E938">
            <v>90741</v>
          </cell>
          <cell r="F938">
            <v>74250</v>
          </cell>
        </row>
        <row r="939">
          <cell r="A939" t="str">
            <v>KL00198CGM100</v>
          </cell>
          <cell r="B939" t="str">
            <v>KL00198</v>
          </cell>
          <cell r="C939" t="str">
            <v>CGM100</v>
          </cell>
          <cell r="D939" t="str">
            <v>Chân giò heo muối 100g</v>
          </cell>
          <cell r="E939">
            <v>36111</v>
          </cell>
          <cell r="F939">
            <v>24549</v>
          </cell>
        </row>
        <row r="940">
          <cell r="A940" t="str">
            <v>KL00198CGM300</v>
          </cell>
          <cell r="B940" t="str">
            <v>KL00198</v>
          </cell>
          <cell r="C940" t="str">
            <v>CGM300</v>
          </cell>
          <cell r="D940" t="str">
            <v>Chân giò heo muối 300g</v>
          </cell>
          <cell r="E940">
            <v>96000</v>
          </cell>
          <cell r="F940">
            <v>73431</v>
          </cell>
        </row>
        <row r="941">
          <cell r="A941" t="str">
            <v>KL00198CGST150</v>
          </cell>
          <cell r="B941" t="str">
            <v>KL00198</v>
          </cell>
          <cell r="C941" t="str">
            <v>CGST150</v>
          </cell>
          <cell r="D941" t="str">
            <v>Chân gà sả tắc 150g</v>
          </cell>
          <cell r="E941">
            <v>22500</v>
          </cell>
          <cell r="F941">
            <v>22500</v>
          </cell>
        </row>
        <row r="942">
          <cell r="A942" t="str">
            <v>KL00198GM500</v>
          </cell>
          <cell r="B942" t="str">
            <v>KL00198</v>
          </cell>
          <cell r="C942" t="str">
            <v>GM500</v>
          </cell>
          <cell r="D942" t="str">
            <v>Gà muối 500g</v>
          </cell>
          <cell r="E942">
            <v>147000</v>
          </cell>
          <cell r="F942">
            <v>111058</v>
          </cell>
        </row>
        <row r="943">
          <cell r="A943" t="str">
            <v>KL00198GTLX250G</v>
          </cell>
          <cell r="B943" t="str">
            <v>KL00198</v>
          </cell>
          <cell r="C943" t="str">
            <v>GTLX250G</v>
          </cell>
          <cell r="D943" t="str">
            <v>Giò Tai Lưỡi Xào 250g</v>
          </cell>
          <cell r="E943">
            <v>66000</v>
          </cell>
          <cell r="F943">
            <v>50183</v>
          </cell>
        </row>
        <row r="944">
          <cell r="A944" t="str">
            <v>KL00198MNH250</v>
          </cell>
          <cell r="B944" t="str">
            <v>KL00198</v>
          </cell>
          <cell r="C944" t="str">
            <v>MNH250</v>
          </cell>
          <cell r="D944" t="str">
            <v>Mọc Nấm Hương 250g</v>
          </cell>
          <cell r="E944">
            <v>58333</v>
          </cell>
          <cell r="F944">
            <v>46000</v>
          </cell>
        </row>
        <row r="945">
          <cell r="A945" t="str">
            <v>KL00198THST150</v>
          </cell>
          <cell r="B945" t="str">
            <v>KL00198</v>
          </cell>
          <cell r="C945" t="str">
            <v>THST150</v>
          </cell>
          <cell r="D945" t="str">
            <v>Tai heo sốt thái 150g</v>
          </cell>
          <cell r="E945">
            <v>21667</v>
          </cell>
          <cell r="F945">
            <v>21667</v>
          </cell>
        </row>
        <row r="946">
          <cell r="A946" t="str">
            <v>KL00200CGM300</v>
          </cell>
          <cell r="B946" t="str">
            <v>KL00200</v>
          </cell>
          <cell r="C946" t="str">
            <v>CGM300</v>
          </cell>
          <cell r="D946" t="str">
            <v>Chân giò heo muối 300g</v>
          </cell>
          <cell r="E946">
            <v>73431</v>
          </cell>
          <cell r="F946">
            <v>73431</v>
          </cell>
        </row>
        <row r="947">
          <cell r="A947" t="str">
            <v>KL00200GSG250</v>
          </cell>
          <cell r="B947" t="str">
            <v>KL00200</v>
          </cell>
          <cell r="C947" t="str">
            <v>GSG250</v>
          </cell>
          <cell r="D947" t="str">
            <v>Giò sụn gà 250g</v>
          </cell>
          <cell r="E947">
            <v>50400</v>
          </cell>
          <cell r="F947">
            <v>50400</v>
          </cell>
        </row>
        <row r="948">
          <cell r="A948" t="str">
            <v>KL00200GL250</v>
          </cell>
          <cell r="B948" t="str">
            <v>KL00200</v>
          </cell>
          <cell r="C948" t="str">
            <v>GL250</v>
          </cell>
          <cell r="D948" t="str">
            <v>Giò lụa cây 250g</v>
          </cell>
          <cell r="E948">
            <v>49500</v>
          </cell>
          <cell r="F948">
            <v>49500</v>
          </cell>
        </row>
        <row r="949">
          <cell r="A949" t="str">
            <v>KL00201CN300</v>
          </cell>
          <cell r="B949" t="str">
            <v>KL00201</v>
          </cell>
          <cell r="C949" t="str">
            <v>CN300</v>
          </cell>
          <cell r="D949" t="str">
            <v>Chả nướng 300g</v>
          </cell>
          <cell r="E949">
            <v>79950</v>
          </cell>
          <cell r="F949">
            <v>79950</v>
          </cell>
        </row>
        <row r="950">
          <cell r="A950" t="str">
            <v>KL00201GTLX250G</v>
          </cell>
          <cell r="B950" t="str">
            <v>KL00201</v>
          </cell>
          <cell r="C950" t="str">
            <v>GTLX250G</v>
          </cell>
          <cell r="D950" t="str">
            <v>Giò Tai Lưỡi Xào 250</v>
          </cell>
          <cell r="E950">
            <v>50182</v>
          </cell>
          <cell r="F950">
            <v>50182</v>
          </cell>
        </row>
        <row r="951">
          <cell r="A951" t="str">
            <v>KL00201CC300</v>
          </cell>
          <cell r="B951" t="str">
            <v>KL00201</v>
          </cell>
          <cell r="C951" t="str">
            <v>CC300</v>
          </cell>
          <cell r="D951" t="str">
            <v>Chả cốm 300g</v>
          </cell>
          <cell r="E951">
            <v>74250</v>
          </cell>
          <cell r="F951">
            <v>74250</v>
          </cell>
        </row>
        <row r="952">
          <cell r="A952" t="str">
            <v>KL00201CGM300</v>
          </cell>
          <cell r="B952" t="str">
            <v>KL00201</v>
          </cell>
          <cell r="C952" t="str">
            <v>CGM300</v>
          </cell>
          <cell r="D952" t="str">
            <v>Chân giò heo muối 300g</v>
          </cell>
          <cell r="E952">
            <v>73431</v>
          </cell>
          <cell r="F952">
            <v>73431</v>
          </cell>
        </row>
        <row r="953">
          <cell r="A953" t="str">
            <v>KL00201CGM500</v>
          </cell>
          <cell r="B953" t="str">
            <v>KL00201</v>
          </cell>
          <cell r="C953" t="str">
            <v>CGM500</v>
          </cell>
          <cell r="D953" t="str">
            <v>Chân giò heo muối 500g</v>
          </cell>
          <cell r="E953">
            <v>107159</v>
          </cell>
          <cell r="F953">
            <v>107159</v>
          </cell>
        </row>
        <row r="954">
          <cell r="A954" t="str">
            <v>KL00201CGM100</v>
          </cell>
          <cell r="B954" t="str">
            <v>KL00201</v>
          </cell>
          <cell r="C954" t="str">
            <v>CGM100</v>
          </cell>
          <cell r="D954" t="str">
            <v>Chân giò heo muối 100g</v>
          </cell>
          <cell r="E954">
            <v>24549</v>
          </cell>
          <cell r="F954">
            <v>24549</v>
          </cell>
        </row>
        <row r="955">
          <cell r="A955" t="str">
            <v>KL00201MNH250</v>
          </cell>
          <cell r="B955" t="str">
            <v>KL00201</v>
          </cell>
          <cell r="C955" t="str">
            <v>MNH250</v>
          </cell>
          <cell r="D955" t="str">
            <v>Mọc Nấm Hương 250g</v>
          </cell>
          <cell r="E955">
            <v>46000</v>
          </cell>
          <cell r="F955">
            <v>46000</v>
          </cell>
        </row>
        <row r="956">
          <cell r="A956" t="str">
            <v>KL00201GM500</v>
          </cell>
          <cell r="B956" t="str">
            <v>KL00201</v>
          </cell>
          <cell r="C956" t="str">
            <v>GM500</v>
          </cell>
          <cell r="D956" t="str">
            <v>Gà muối 500g</v>
          </cell>
          <cell r="E956">
            <v>11058</v>
          </cell>
          <cell r="F956">
            <v>11058</v>
          </cell>
        </row>
        <row r="957">
          <cell r="A957" t="str">
            <v>KL00201GHK300</v>
          </cell>
          <cell r="B957" t="str">
            <v>KL00201</v>
          </cell>
          <cell r="C957" t="str">
            <v>GHK300</v>
          </cell>
          <cell r="D957" t="str">
            <v>Gà muối hun khói 300g</v>
          </cell>
          <cell r="E957">
            <v>70000</v>
          </cell>
          <cell r="F957">
            <v>70000</v>
          </cell>
        </row>
        <row r="958">
          <cell r="A958" t="str">
            <v/>
          </cell>
          <cell r="B958" t="str">
            <v>KL00198</v>
          </cell>
          <cell r="C958" t="str">
            <v>CC300</v>
          </cell>
          <cell r="D958" t="str">
            <v>Chả cốm 300g</v>
          </cell>
          <cell r="E958">
            <v>90741</v>
          </cell>
          <cell r="F958">
            <v>74250</v>
          </cell>
        </row>
        <row r="959">
          <cell r="A959" t="str">
            <v/>
          </cell>
          <cell r="B959" t="str">
            <v>KL00198</v>
          </cell>
          <cell r="C959" t="str">
            <v>CGM100</v>
          </cell>
          <cell r="D959" t="str">
            <v>Chân giò heo muối 100g</v>
          </cell>
          <cell r="E959">
            <v>36111</v>
          </cell>
          <cell r="F959">
            <v>24549</v>
          </cell>
        </row>
        <row r="960">
          <cell r="A960" t="str">
            <v/>
          </cell>
          <cell r="B960" t="str">
            <v>KL00198</v>
          </cell>
          <cell r="C960" t="str">
            <v>CGM300</v>
          </cell>
          <cell r="D960" t="str">
            <v>Chân giò heo muối 300g</v>
          </cell>
          <cell r="E960">
            <v>96000</v>
          </cell>
          <cell r="F960">
            <v>73431</v>
          </cell>
        </row>
        <row r="961">
          <cell r="A961" t="str">
            <v/>
          </cell>
          <cell r="B961" t="str">
            <v>KL00198</v>
          </cell>
          <cell r="C961" t="str">
            <v>CGST150</v>
          </cell>
          <cell r="D961" t="str">
            <v>Chân gà sả tắc 150g</v>
          </cell>
          <cell r="E961">
            <v>22500</v>
          </cell>
          <cell r="F961">
            <v>22500</v>
          </cell>
        </row>
        <row r="962">
          <cell r="A962" t="str">
            <v/>
          </cell>
          <cell r="B962" t="str">
            <v>KL00198</v>
          </cell>
          <cell r="C962" t="str">
            <v>GM500</v>
          </cell>
          <cell r="D962" t="str">
            <v>Gà muối 500g</v>
          </cell>
          <cell r="E962">
            <v>147000</v>
          </cell>
          <cell r="F962">
            <v>111058</v>
          </cell>
        </row>
        <row r="963">
          <cell r="A963" t="str">
            <v/>
          </cell>
          <cell r="B963" t="str">
            <v>KL00198</v>
          </cell>
          <cell r="C963" t="str">
            <v>GTLX250G</v>
          </cell>
          <cell r="D963" t="str">
            <v>Giò Tai Lưỡi Xào 250g</v>
          </cell>
          <cell r="E963">
            <v>66000</v>
          </cell>
          <cell r="F963">
            <v>50182</v>
          </cell>
        </row>
        <row r="964">
          <cell r="A964" t="str">
            <v/>
          </cell>
          <cell r="B964" t="str">
            <v>KL00198</v>
          </cell>
          <cell r="C964" t="str">
            <v>MNH250</v>
          </cell>
          <cell r="D964" t="str">
            <v>Mọc Nấm Hương 250g</v>
          </cell>
          <cell r="E964">
            <v>58333</v>
          </cell>
          <cell r="F964">
            <v>46000</v>
          </cell>
        </row>
        <row r="965">
          <cell r="A965" t="str">
            <v>KMARKETCGM300</v>
          </cell>
          <cell r="B965" t="str">
            <v>KMARKET</v>
          </cell>
          <cell r="C965" t="str">
            <v>CGM300</v>
          </cell>
          <cell r="D965" t="str">
            <v>Chân giò heo muối 300g</v>
          </cell>
          <cell r="E965">
            <v>73431</v>
          </cell>
          <cell r="F965">
            <v>69759</v>
          </cell>
        </row>
        <row r="966">
          <cell r="A966" t="str">
            <v>KMARKETCN300</v>
          </cell>
          <cell r="B966" t="str">
            <v>KMARKET</v>
          </cell>
          <cell r="C966" t="str">
            <v>CN300</v>
          </cell>
          <cell r="D966" t="str">
            <v>Chả nướng 300g</v>
          </cell>
          <cell r="E966">
            <v>70950</v>
          </cell>
          <cell r="F966">
            <v>67403</v>
          </cell>
        </row>
        <row r="967">
          <cell r="A967" t="str">
            <v>KMARKETGL250</v>
          </cell>
          <cell r="B967" t="str">
            <v>KMARKET</v>
          </cell>
          <cell r="C967" t="str">
            <v>GL250</v>
          </cell>
          <cell r="D967" t="str">
            <v>Giò lụa cây 250g</v>
          </cell>
          <cell r="E967">
            <v>56430</v>
          </cell>
          <cell r="F967">
            <v>56430</v>
          </cell>
        </row>
        <row r="968">
          <cell r="A968" t="str">
            <v>KMARKETGL500KT</v>
          </cell>
          <cell r="B968" t="str">
            <v>KMARKET</v>
          </cell>
          <cell r="C968" t="str">
            <v>GL500KT</v>
          </cell>
          <cell r="D968" t="str">
            <v>Giò lụa 500g</v>
          </cell>
          <cell r="E968">
            <v>89312</v>
          </cell>
          <cell r="F968">
            <v>89312</v>
          </cell>
        </row>
        <row r="969">
          <cell r="A969" t="str">
            <v>KMARKETGM500</v>
          </cell>
          <cell r="B969" t="str">
            <v>KMARKET</v>
          </cell>
          <cell r="C969" t="str">
            <v>GM500</v>
          </cell>
          <cell r="D969" t="str">
            <v>Gà muối 500g</v>
          </cell>
          <cell r="E969">
            <v>111058</v>
          </cell>
          <cell r="F969">
            <v>105505</v>
          </cell>
        </row>
        <row r="970">
          <cell r="A970" t="str">
            <v>KMARKETGSG250</v>
          </cell>
          <cell r="B970" t="str">
            <v>KMARKET</v>
          </cell>
          <cell r="C970" t="str">
            <v>GSG250</v>
          </cell>
          <cell r="D970" t="str">
            <v>Giò sụn gà 250g</v>
          </cell>
          <cell r="E970">
            <v>57998</v>
          </cell>
          <cell r="F970">
            <v>57998</v>
          </cell>
        </row>
        <row r="971">
          <cell r="A971" t="str">
            <v>KMARKETTH200</v>
          </cell>
          <cell r="B971" t="str">
            <v>KMARKET</v>
          </cell>
          <cell r="C971" t="str">
            <v>TH200</v>
          </cell>
          <cell r="D971" t="str">
            <v>Tai heo muối 200g</v>
          </cell>
          <cell r="E971">
            <v>55595</v>
          </cell>
          <cell r="F971">
            <v>52816</v>
          </cell>
        </row>
        <row r="972">
          <cell r="A972" t="str">
            <v>LOCALMARTCGM300</v>
          </cell>
          <cell r="B972" t="str">
            <v>LOCALMART</v>
          </cell>
          <cell r="C972" t="str">
            <v>CGM300</v>
          </cell>
          <cell r="D972" t="str">
            <v>Chân giò heo muối 300g</v>
          </cell>
          <cell r="E972">
            <v>73431</v>
          </cell>
          <cell r="F972">
            <v>73431</v>
          </cell>
        </row>
        <row r="973">
          <cell r="A973" t="str">
            <v>LOCALMARTCN300</v>
          </cell>
          <cell r="B973" t="str">
            <v>LOCALMART</v>
          </cell>
          <cell r="C973" t="str">
            <v>CN300</v>
          </cell>
          <cell r="D973" t="str">
            <v>Chả nướng 300g</v>
          </cell>
          <cell r="E973">
            <v>70950</v>
          </cell>
          <cell r="F973">
            <v>70950</v>
          </cell>
        </row>
        <row r="974">
          <cell r="A974" t="str">
            <v>LOCALMARTGM500</v>
          </cell>
          <cell r="B974" t="str">
            <v>LOCALMART</v>
          </cell>
          <cell r="C974" t="str">
            <v>GM500</v>
          </cell>
          <cell r="D974" t="str">
            <v>Gà muối 500g</v>
          </cell>
          <cell r="E974">
            <v>111058</v>
          </cell>
          <cell r="F974">
            <v>111058</v>
          </cell>
        </row>
        <row r="975">
          <cell r="A975" t="str">
            <v>LOCALMARTGTLX250G</v>
          </cell>
          <cell r="B975" t="str">
            <v>LOCALMART</v>
          </cell>
          <cell r="C975" t="str">
            <v>GTLX250G</v>
          </cell>
          <cell r="D975" t="str">
            <v>Giò Tai Lưỡi Xào 250g</v>
          </cell>
          <cell r="E975">
            <v>50183</v>
          </cell>
          <cell r="F975">
            <v>50182</v>
          </cell>
        </row>
        <row r="976">
          <cell r="A976" t="str">
            <v>LOCALMARTGXD500</v>
          </cell>
          <cell r="B976" t="str">
            <v>LOCALMART</v>
          </cell>
          <cell r="C976" t="str">
            <v>GXD500</v>
          </cell>
          <cell r="D976" t="str">
            <v>Gà xì dầu 500g</v>
          </cell>
          <cell r="E976">
            <v>111606</v>
          </cell>
          <cell r="F976">
            <v>111606</v>
          </cell>
        </row>
        <row r="977">
          <cell r="A977" t="str">
            <v>LOTTECGM500</v>
          </cell>
          <cell r="B977" t="str">
            <v>LOTTE</v>
          </cell>
          <cell r="C977" t="str">
            <v>CGM500</v>
          </cell>
          <cell r="D977" t="str">
            <v>Chân giò heo muối 500g</v>
          </cell>
          <cell r="E977">
            <v>119066</v>
          </cell>
          <cell r="F977">
            <v>119066</v>
          </cell>
        </row>
        <row r="978">
          <cell r="A978" t="str">
            <v>LOTTEGM500</v>
          </cell>
          <cell r="B978" t="str">
            <v>LOTTE</v>
          </cell>
          <cell r="C978" t="str">
            <v>GM500</v>
          </cell>
          <cell r="D978" t="str">
            <v>Gà muối 500g</v>
          </cell>
          <cell r="E978">
            <v>111058</v>
          </cell>
          <cell r="F978">
            <v>111058</v>
          </cell>
        </row>
        <row r="979">
          <cell r="A979" t="str">
            <v>LOTTETH400</v>
          </cell>
          <cell r="B979" t="str">
            <v>LOTTE</v>
          </cell>
          <cell r="C979" t="str">
            <v>TH400</v>
          </cell>
          <cell r="D979" t="str">
            <v>Tai heo muối 400g</v>
          </cell>
          <cell r="E979">
            <v>107205</v>
          </cell>
          <cell r="F979">
            <v>107205</v>
          </cell>
        </row>
        <row r="980">
          <cell r="A980" t="str">
            <v>MEGACGM300</v>
          </cell>
          <cell r="B980" t="str">
            <v>MEGA</v>
          </cell>
          <cell r="C980" t="str">
            <v>CGM300</v>
          </cell>
          <cell r="D980" t="str">
            <v>Chân giò heo muối 300g</v>
          </cell>
          <cell r="E980">
            <v>73431</v>
          </cell>
          <cell r="F980">
            <v>73431</v>
          </cell>
        </row>
        <row r="981">
          <cell r="A981" t="str">
            <v>MEGACGM500</v>
          </cell>
          <cell r="B981" t="str">
            <v>MEGA</v>
          </cell>
          <cell r="C981" t="str">
            <v>CGM500</v>
          </cell>
          <cell r="D981" t="str">
            <v>Chân giò heo muối 500g</v>
          </cell>
          <cell r="E981">
            <v>119066</v>
          </cell>
          <cell r="F981">
            <v>119066</v>
          </cell>
        </row>
        <row r="982">
          <cell r="A982" t="str">
            <v>MEGAGM500</v>
          </cell>
          <cell r="B982" t="str">
            <v>MEGA</v>
          </cell>
          <cell r="C982" t="str">
            <v>GM500</v>
          </cell>
          <cell r="D982" t="str">
            <v>Gà muối 500g</v>
          </cell>
          <cell r="E982">
            <v>111058</v>
          </cell>
          <cell r="F982">
            <v>111058</v>
          </cell>
        </row>
        <row r="983">
          <cell r="A983" t="str">
            <v>MEGAGTLX250G</v>
          </cell>
          <cell r="B983" t="str">
            <v>MEGA</v>
          </cell>
          <cell r="C983" t="str">
            <v>GTLX250G</v>
          </cell>
          <cell r="D983" t="str">
            <v>Giò Tai Lưỡi Xào 250g</v>
          </cell>
          <cell r="E983">
            <v>50183</v>
          </cell>
          <cell r="F983">
            <v>50183</v>
          </cell>
        </row>
        <row r="984">
          <cell r="A984" t="str">
            <v>MEGAGXD500</v>
          </cell>
          <cell r="B984" t="str">
            <v>MEGA</v>
          </cell>
          <cell r="C984" t="str">
            <v>GXD500</v>
          </cell>
          <cell r="D984" t="str">
            <v>Gà xì dầu 500g</v>
          </cell>
          <cell r="E984">
            <v>111606</v>
          </cell>
          <cell r="F984">
            <v>111606</v>
          </cell>
        </row>
        <row r="985">
          <cell r="A985" t="str">
            <v>MEGAMNH250</v>
          </cell>
          <cell r="B985" t="str">
            <v>MEGA</v>
          </cell>
          <cell r="C985" t="str">
            <v>MNH250</v>
          </cell>
          <cell r="D985" t="str">
            <v>Mọc Nấm Hương 250g</v>
          </cell>
          <cell r="E985">
            <v>46000</v>
          </cell>
          <cell r="F985">
            <v>46000</v>
          </cell>
        </row>
        <row r="986">
          <cell r="A986" t="str">
            <v>MEGAMNH500</v>
          </cell>
          <cell r="B986" t="str">
            <v>MEGA</v>
          </cell>
          <cell r="C986" t="str">
            <v>MNH500</v>
          </cell>
          <cell r="D986" t="str">
            <v>Mọc Nấm Hương 500g</v>
          </cell>
          <cell r="E986">
            <v>92000</v>
          </cell>
          <cell r="F986">
            <v>92000</v>
          </cell>
        </row>
        <row r="987">
          <cell r="A987" t="str">
            <v>MEGATH200</v>
          </cell>
          <cell r="B987" t="str">
            <v>MEGA</v>
          </cell>
          <cell r="C987" t="str">
            <v>TH200</v>
          </cell>
          <cell r="D987" t="str">
            <v>Tai heo muối 200g</v>
          </cell>
          <cell r="E987">
            <v>55595</v>
          </cell>
          <cell r="F987">
            <v>55595</v>
          </cell>
        </row>
        <row r="988">
          <cell r="A988" t="str">
            <v>MEGATH400</v>
          </cell>
          <cell r="B988" t="str">
            <v>MEGA</v>
          </cell>
          <cell r="C988" t="str">
            <v>TH400</v>
          </cell>
          <cell r="D988" t="str">
            <v>Tai heo muối 400g</v>
          </cell>
          <cell r="E988">
            <v>107205</v>
          </cell>
          <cell r="F988">
            <v>107205</v>
          </cell>
        </row>
        <row r="989">
          <cell r="A989" t="str">
            <v>MINHCAUCGM300</v>
          </cell>
          <cell r="B989" t="str">
            <v>MINHCAU</v>
          </cell>
          <cell r="C989" t="str">
            <v>CGM300</v>
          </cell>
          <cell r="D989" t="str">
            <v>Chân giò heo muối 300g</v>
          </cell>
          <cell r="E989">
            <v>73431</v>
          </cell>
          <cell r="F989">
            <v>66088</v>
          </cell>
        </row>
        <row r="990">
          <cell r="A990" t="str">
            <v>MINHCAUCGM500</v>
          </cell>
          <cell r="B990" t="str">
            <v>MINHCAU</v>
          </cell>
          <cell r="C990" t="str">
            <v>CGM500</v>
          </cell>
          <cell r="D990" t="str">
            <v>Chân giò heo muối 500g</v>
          </cell>
          <cell r="E990">
            <v>119066</v>
          </cell>
          <cell r="F990">
            <v>107159</v>
          </cell>
        </row>
        <row r="991">
          <cell r="A991" t="str">
            <v>MINHCAUGM500</v>
          </cell>
          <cell r="B991" t="str">
            <v>MINHCAU</v>
          </cell>
          <cell r="C991" t="str">
            <v>GM500</v>
          </cell>
          <cell r="D991" t="str">
            <v>Gà muối 500g</v>
          </cell>
          <cell r="E991">
            <v>111058</v>
          </cell>
          <cell r="F991">
            <v>99952</v>
          </cell>
        </row>
        <row r="992">
          <cell r="A992" t="str">
            <v>MINHCAUTH200</v>
          </cell>
          <cell r="B992" t="str">
            <v>MINHCAU</v>
          </cell>
          <cell r="C992" t="str">
            <v>TH200</v>
          </cell>
          <cell r="D992" t="str">
            <v>Tai heo muối 200g</v>
          </cell>
          <cell r="E992">
            <v>55595</v>
          </cell>
          <cell r="F992">
            <v>50036</v>
          </cell>
        </row>
        <row r="993">
          <cell r="A993" t="str">
            <v>OKONOCGM100</v>
          </cell>
          <cell r="B993" t="str">
            <v>OKONO</v>
          </cell>
          <cell r="C993" t="str">
            <v>CGM100</v>
          </cell>
          <cell r="D993" t="str">
            <v>Chân giò heo muối 100g</v>
          </cell>
          <cell r="E993">
            <v>24549</v>
          </cell>
          <cell r="F993">
            <v>23322</v>
          </cell>
        </row>
        <row r="994">
          <cell r="A994" t="str">
            <v>OKONOCGM300</v>
          </cell>
          <cell r="B994" t="str">
            <v>OKONO</v>
          </cell>
          <cell r="C994" t="str">
            <v>CGM300</v>
          </cell>
          <cell r="D994" t="str">
            <v>Chân giò heo muối 300g</v>
          </cell>
          <cell r="E994">
            <v>73431</v>
          </cell>
          <cell r="F994">
            <v>69759</v>
          </cell>
        </row>
        <row r="995">
          <cell r="A995" t="str">
            <v>OKONOGM500</v>
          </cell>
          <cell r="B995" t="str">
            <v>OKONO</v>
          </cell>
          <cell r="C995" t="str">
            <v>GM500</v>
          </cell>
          <cell r="D995" t="str">
            <v>Gà muối 500g</v>
          </cell>
          <cell r="E995">
            <v>111058</v>
          </cell>
          <cell r="F995">
            <v>105505</v>
          </cell>
        </row>
        <row r="996">
          <cell r="A996" t="str">
            <v>OKONOGTLX250G</v>
          </cell>
          <cell r="B996" t="str">
            <v>OKONO</v>
          </cell>
          <cell r="C996" t="str">
            <v>GTLX250G</v>
          </cell>
          <cell r="D996" t="str">
            <v>Giò Tai Lưỡi Xào 250g</v>
          </cell>
          <cell r="E996">
            <v>50183</v>
          </cell>
          <cell r="F996">
            <v>47674</v>
          </cell>
        </row>
        <row r="997">
          <cell r="A997" t="str">
            <v>OKONOTH200</v>
          </cell>
          <cell r="B997" t="str">
            <v>OKONO</v>
          </cell>
          <cell r="C997" t="str">
            <v>TH200</v>
          </cell>
          <cell r="D997" t="str">
            <v>Tai heo muối 200g</v>
          </cell>
          <cell r="E997">
            <v>55595</v>
          </cell>
          <cell r="F997">
            <v>52816</v>
          </cell>
        </row>
        <row r="998">
          <cell r="A998" t="str">
            <v>PTMARTCC300</v>
          </cell>
          <cell r="B998" t="str">
            <v>PTMART</v>
          </cell>
          <cell r="C998" t="str">
            <v>CC300</v>
          </cell>
          <cell r="D998" t="str">
            <v>Chả cốm 300g</v>
          </cell>
          <cell r="E998">
            <v>74250</v>
          </cell>
          <cell r="F998">
            <v>70537.5</v>
          </cell>
        </row>
        <row r="999">
          <cell r="A999" t="str">
            <v>PTMARTCGM300</v>
          </cell>
          <cell r="B999" t="str">
            <v>PTMART</v>
          </cell>
          <cell r="C999" t="str">
            <v>CGM300</v>
          </cell>
          <cell r="D999" t="str">
            <v>Chân giò heo muối 300g</v>
          </cell>
          <cell r="E999">
            <v>73431</v>
          </cell>
          <cell r="F999">
            <v>69759.45</v>
          </cell>
        </row>
        <row r="1000">
          <cell r="A1000" t="str">
            <v>PTMARTCGM500</v>
          </cell>
          <cell r="B1000" t="str">
            <v>PTMART</v>
          </cell>
          <cell r="C1000" t="str">
            <v>CGM500</v>
          </cell>
          <cell r="D1000" t="str">
            <v>Chân giò heo muối 500g</v>
          </cell>
          <cell r="E1000">
            <v>119066</v>
          </cell>
          <cell r="F1000">
            <v>113112.7</v>
          </cell>
        </row>
        <row r="1001">
          <cell r="A1001" t="str">
            <v>PTMARTCN300</v>
          </cell>
          <cell r="B1001" t="str">
            <v>PTMART</v>
          </cell>
          <cell r="C1001" t="str">
            <v>CN300</v>
          </cell>
          <cell r="D1001" t="str">
            <v>Chả nướng 300g</v>
          </cell>
          <cell r="E1001">
            <v>70950</v>
          </cell>
          <cell r="F1001">
            <v>67402.5</v>
          </cell>
        </row>
        <row r="1002">
          <cell r="A1002" t="str">
            <v>PTMARTGM500</v>
          </cell>
          <cell r="B1002" t="str">
            <v>PTMART</v>
          </cell>
          <cell r="C1002" t="str">
            <v>GM500</v>
          </cell>
          <cell r="D1002" t="str">
            <v>Gà muối 500g</v>
          </cell>
          <cell r="E1002">
            <v>111058</v>
          </cell>
          <cell r="F1002">
            <v>105505.09999999999</v>
          </cell>
        </row>
        <row r="1003">
          <cell r="A1003" t="str">
            <v>PTMARTGTLX250G</v>
          </cell>
          <cell r="B1003" t="str">
            <v>PTMART</v>
          </cell>
          <cell r="C1003" t="str">
            <v>GTLX250G</v>
          </cell>
          <cell r="D1003" t="str">
            <v>Giò Tai Lưỡi Xào 250g</v>
          </cell>
          <cell r="E1003">
            <v>50183</v>
          </cell>
          <cell r="F1003">
            <v>47673.85</v>
          </cell>
        </row>
        <row r="1004">
          <cell r="A1004" t="str">
            <v>PTMARTMNH250</v>
          </cell>
          <cell r="B1004" t="str">
            <v>PTMART</v>
          </cell>
          <cell r="C1004" t="str">
            <v>MNH250</v>
          </cell>
          <cell r="D1004" t="str">
            <v>Mọc Nấm Hương 250g</v>
          </cell>
          <cell r="E1004">
            <v>46000</v>
          </cell>
          <cell r="F1004">
            <v>43700</v>
          </cell>
        </row>
        <row r="1005">
          <cell r="A1005" t="str">
            <v>PTMARTTH200</v>
          </cell>
          <cell r="B1005" t="str">
            <v>PTMART</v>
          </cell>
          <cell r="C1005" t="str">
            <v>TH200</v>
          </cell>
          <cell r="D1005" t="str">
            <v>Tai heo muối 200g</v>
          </cell>
          <cell r="E1005">
            <v>55595</v>
          </cell>
          <cell r="F1005">
            <v>52815.25</v>
          </cell>
        </row>
        <row r="1006">
          <cell r="A1006" t="str">
            <v>READYMARTCC300</v>
          </cell>
          <cell r="B1006" t="str">
            <v>READYMART</v>
          </cell>
          <cell r="C1006" t="str">
            <v>CC300</v>
          </cell>
          <cell r="D1006" t="str">
            <v>Chả cốm 300g</v>
          </cell>
          <cell r="E1006">
            <v>74250</v>
          </cell>
          <cell r="F1006">
            <v>69052.5</v>
          </cell>
        </row>
        <row r="1007">
          <cell r="A1007" t="str">
            <v>READYMARTCGM100</v>
          </cell>
          <cell r="B1007" t="str">
            <v>READYMART</v>
          </cell>
          <cell r="C1007" t="str">
            <v>CGM100</v>
          </cell>
          <cell r="D1007" t="str">
            <v>Chân giò heo muối 100g</v>
          </cell>
          <cell r="E1007">
            <v>24549</v>
          </cell>
          <cell r="F1007">
            <v>22830.57</v>
          </cell>
        </row>
        <row r="1008">
          <cell r="A1008" t="str">
            <v>READYMARTCGM300</v>
          </cell>
          <cell r="B1008" t="str">
            <v>READYMART</v>
          </cell>
          <cell r="C1008" t="str">
            <v>CGM300</v>
          </cell>
          <cell r="D1008" t="str">
            <v>Chân giò heo muối 300g</v>
          </cell>
          <cell r="E1008">
            <v>73431</v>
          </cell>
          <cell r="F1008">
            <v>68290.83</v>
          </cell>
        </row>
        <row r="1009">
          <cell r="A1009" t="str">
            <v>READYMARTCGM500</v>
          </cell>
          <cell r="B1009" t="str">
            <v>READYMART</v>
          </cell>
          <cell r="C1009" t="str">
            <v>CGM500</v>
          </cell>
          <cell r="D1009" t="str">
            <v>Chân giò heo muối 500g</v>
          </cell>
          <cell r="E1009">
            <v>119066</v>
          </cell>
          <cell r="F1009">
            <v>110731.38</v>
          </cell>
        </row>
        <row r="1010">
          <cell r="A1010" t="str">
            <v>READYMARTCGST150</v>
          </cell>
          <cell r="B1010" t="str">
            <v>READYMART</v>
          </cell>
          <cell r="C1010" t="str">
            <v>CGST150</v>
          </cell>
          <cell r="D1010" t="str">
            <v>Chân gà sả tắc 150g</v>
          </cell>
          <cell r="E1010">
            <v>22500</v>
          </cell>
          <cell r="F1010">
            <v>20925</v>
          </cell>
        </row>
        <row r="1011">
          <cell r="A1011" t="str">
            <v>READYMARTCGST250</v>
          </cell>
          <cell r="B1011" t="str">
            <v>READYMART</v>
          </cell>
          <cell r="C1011" t="str">
            <v>CGST250</v>
          </cell>
          <cell r="D1011" t="str">
            <v>Chân gà sả tắc 250g</v>
          </cell>
          <cell r="E1011">
            <v>37500</v>
          </cell>
          <cell r="F1011">
            <v>34875</v>
          </cell>
        </row>
        <row r="1012">
          <cell r="A1012" t="str">
            <v>READYMARTCN300</v>
          </cell>
          <cell r="B1012" t="str">
            <v>READYMART</v>
          </cell>
          <cell r="C1012" t="str">
            <v>CN300</v>
          </cell>
          <cell r="D1012" t="str">
            <v>Chả nướng 300g</v>
          </cell>
          <cell r="E1012">
            <v>70950</v>
          </cell>
          <cell r="F1012">
            <v>65983.5</v>
          </cell>
        </row>
        <row r="1013">
          <cell r="A1013" t="str">
            <v>READYMARTGL250</v>
          </cell>
          <cell r="B1013" t="str">
            <v>READYMART</v>
          </cell>
          <cell r="C1013" t="str">
            <v>GL250</v>
          </cell>
          <cell r="D1013" t="str">
            <v>Giò lụa cây 250g</v>
          </cell>
          <cell r="E1013">
            <v>59400</v>
          </cell>
          <cell r="F1013">
            <v>46035</v>
          </cell>
        </row>
        <row r="1014">
          <cell r="A1014" t="str">
            <v>READYMARTGM500</v>
          </cell>
          <cell r="B1014" t="str">
            <v>READYMART</v>
          </cell>
          <cell r="C1014" t="str">
            <v>GM500</v>
          </cell>
          <cell r="D1014" t="str">
            <v>Gà muối 500g</v>
          </cell>
          <cell r="E1014">
            <v>111058</v>
          </cell>
          <cell r="F1014">
            <v>103283.94</v>
          </cell>
        </row>
        <row r="1015">
          <cell r="A1015" t="str">
            <v>READYMARTGTLX250G</v>
          </cell>
          <cell r="B1015" t="str">
            <v>READYMART</v>
          </cell>
          <cell r="C1015" t="str">
            <v>GTLX250G</v>
          </cell>
          <cell r="D1015" t="str">
            <v>Giò Tai Lưỡi Xào 250g</v>
          </cell>
          <cell r="E1015">
            <v>50183</v>
          </cell>
          <cell r="F1015">
            <v>46670.19</v>
          </cell>
        </row>
        <row r="1016">
          <cell r="A1016" t="str">
            <v>READYMARTGXD500</v>
          </cell>
          <cell r="B1016" t="str">
            <v>READYMART</v>
          </cell>
          <cell r="C1016" t="str">
            <v>GXD500</v>
          </cell>
          <cell r="D1016" t="str">
            <v>Gà xì dầu 500g</v>
          </cell>
          <cell r="E1016">
            <v>111606</v>
          </cell>
          <cell r="F1016">
            <v>103793.58</v>
          </cell>
        </row>
        <row r="1017">
          <cell r="A1017" t="str">
            <v>READYMARTMNH250</v>
          </cell>
          <cell r="B1017" t="str">
            <v>READYMART</v>
          </cell>
          <cell r="C1017" t="str">
            <v>MNH250</v>
          </cell>
          <cell r="D1017" t="str">
            <v>Mọc Nấm Hương 250g</v>
          </cell>
          <cell r="E1017">
            <v>46000</v>
          </cell>
          <cell r="F1017">
            <v>42780</v>
          </cell>
        </row>
        <row r="1018">
          <cell r="A1018" t="str">
            <v>READYMARTTH200</v>
          </cell>
          <cell r="B1018" t="str">
            <v>READYMART</v>
          </cell>
          <cell r="C1018" t="str">
            <v>TH200</v>
          </cell>
          <cell r="D1018" t="str">
            <v>Tai heo muối 200g</v>
          </cell>
          <cell r="E1018">
            <v>55595</v>
          </cell>
          <cell r="F1018">
            <v>51703.350000000006</v>
          </cell>
        </row>
        <row r="1019">
          <cell r="A1019" t="str">
            <v>READYMARTTHST150</v>
          </cell>
          <cell r="B1019" t="str">
            <v>READYMART</v>
          </cell>
          <cell r="C1019" t="str">
            <v>THST150</v>
          </cell>
          <cell r="D1019" t="str">
            <v>Tai heo sốt thái 150g</v>
          </cell>
          <cell r="E1019">
            <v>21667</v>
          </cell>
          <cell r="F1019">
            <v>20150.310000000001</v>
          </cell>
        </row>
        <row r="1020">
          <cell r="A1020" t="str">
            <v>READYMARTTHST250</v>
          </cell>
          <cell r="B1020" t="str">
            <v>READYMART</v>
          </cell>
          <cell r="C1020" t="str">
            <v>THST250</v>
          </cell>
          <cell r="D1020" t="str">
            <v>Tai heo sốt thái 250g</v>
          </cell>
          <cell r="E1020">
            <v>36111</v>
          </cell>
          <cell r="F1020">
            <v>33583.230000000003</v>
          </cell>
        </row>
        <row r="1021">
          <cell r="A1021" t="str">
            <v>READYMARTGHK300</v>
          </cell>
          <cell r="B1021" t="str">
            <v>READYMART</v>
          </cell>
          <cell r="C1021" t="str">
            <v>GHK300</v>
          </cell>
          <cell r="D1021" t="str">
            <v>Gà muối hun khói 300g</v>
          </cell>
          <cell r="E1021">
            <v>70000</v>
          </cell>
          <cell r="F1021">
            <v>65100</v>
          </cell>
        </row>
        <row r="1022">
          <cell r="A1022" t="str">
            <v>READYMARTGSG250</v>
          </cell>
          <cell r="B1022" t="str">
            <v>READYMART</v>
          </cell>
          <cell r="C1022" t="str">
            <v>GSG250</v>
          </cell>
          <cell r="D1022" t="str">
            <v>Giò sụn gà 250g</v>
          </cell>
          <cell r="E1022">
            <v>61050</v>
          </cell>
          <cell r="F1022">
            <v>46872</v>
          </cell>
        </row>
        <row r="1023">
          <cell r="A1023" t="str">
            <v>SANHDIEUCGM300</v>
          </cell>
          <cell r="B1023" t="str">
            <v>SANHDIEU</v>
          </cell>
          <cell r="C1023" t="str">
            <v>CGM300</v>
          </cell>
          <cell r="D1023" t="str">
            <v>Chân giò heo muối 300g</v>
          </cell>
          <cell r="E1023">
            <v>73431</v>
          </cell>
          <cell r="F1023">
            <v>73431</v>
          </cell>
        </row>
        <row r="1024">
          <cell r="A1024" t="str">
            <v>SANHDIEUGM500</v>
          </cell>
          <cell r="B1024" t="str">
            <v>SANHDIEU</v>
          </cell>
          <cell r="C1024" t="str">
            <v>GM500</v>
          </cell>
          <cell r="D1024" t="str">
            <v>Gà muối 500g</v>
          </cell>
          <cell r="E1024">
            <v>111058</v>
          </cell>
          <cell r="F1024">
            <v>111058</v>
          </cell>
        </row>
        <row r="1025">
          <cell r="A1025" t="str">
            <v>SANHDIEUGTLX250G</v>
          </cell>
          <cell r="B1025" t="str">
            <v>SANHDIEU</v>
          </cell>
          <cell r="C1025" t="str">
            <v>GTLX250G</v>
          </cell>
          <cell r="D1025" t="str">
            <v>Giò Tai Lưỡi Xào 250g</v>
          </cell>
          <cell r="E1025">
            <v>50183</v>
          </cell>
          <cell r="F1025">
            <v>50183</v>
          </cell>
        </row>
        <row r="1026">
          <cell r="A1026" t="str">
            <v>SANHDIEUTH200</v>
          </cell>
          <cell r="B1026" t="str">
            <v>SANHDIEU</v>
          </cell>
          <cell r="C1026" t="str">
            <v>TH200</v>
          </cell>
          <cell r="D1026" t="str">
            <v>Tai heo muối 200g</v>
          </cell>
          <cell r="E1026">
            <v>55595</v>
          </cell>
          <cell r="F1026">
            <v>55595</v>
          </cell>
        </row>
        <row r="1027">
          <cell r="A1027" t="str">
            <v>SEVENCGM100</v>
          </cell>
          <cell r="B1027" t="str">
            <v>SEVEN</v>
          </cell>
          <cell r="C1027" t="str">
            <v>CGM100</v>
          </cell>
          <cell r="D1027" t="str">
            <v>Chân giò heo muối 100g</v>
          </cell>
          <cell r="E1027">
            <v>24549</v>
          </cell>
          <cell r="F1027">
            <v>22340</v>
          </cell>
        </row>
        <row r="1028">
          <cell r="A1028" t="str">
            <v>SEVENGM500</v>
          </cell>
          <cell r="B1028" t="str">
            <v>SEVEN</v>
          </cell>
          <cell r="C1028" t="str">
            <v>GM500</v>
          </cell>
          <cell r="D1028" t="str">
            <v>Gà muối 500g</v>
          </cell>
          <cell r="E1028">
            <v>111058</v>
          </cell>
          <cell r="F1028">
            <v>101063</v>
          </cell>
        </row>
        <row r="1029">
          <cell r="A1029" t="str">
            <v>SIBACGM300</v>
          </cell>
          <cell r="B1029" t="str">
            <v>SIBA</v>
          </cell>
          <cell r="C1029" t="str">
            <v>CGM300</v>
          </cell>
          <cell r="D1029" t="str">
            <v>Chân giò heo muối 300g</v>
          </cell>
          <cell r="E1029">
            <v>73431</v>
          </cell>
          <cell r="F1029">
            <v>69025</v>
          </cell>
        </row>
        <row r="1030">
          <cell r="A1030" t="str">
            <v>SIBAGSG250</v>
          </cell>
          <cell r="B1030" t="str">
            <v>SIBA</v>
          </cell>
          <cell r="C1030" t="str">
            <v>GSG250</v>
          </cell>
          <cell r="D1030" t="str">
            <v>Giò sụn gà 250g</v>
          </cell>
          <cell r="E1030">
            <v>57387</v>
          </cell>
          <cell r="F1030">
            <v>57387</v>
          </cell>
        </row>
        <row r="1031">
          <cell r="A1031" t="str">
            <v>SIBAGTLX250G</v>
          </cell>
          <cell r="B1031" t="str">
            <v>SIBA</v>
          </cell>
          <cell r="C1031" t="str">
            <v>GTLX250G</v>
          </cell>
          <cell r="D1031" t="str">
            <v>Giò Tai Lưỡi Xào 250g</v>
          </cell>
          <cell r="E1031">
            <v>50183</v>
          </cell>
          <cell r="F1031">
            <v>47172</v>
          </cell>
        </row>
        <row r="1032">
          <cell r="A1032" t="str">
            <v>SIBATH200</v>
          </cell>
          <cell r="B1032" t="str">
            <v>SIBA</v>
          </cell>
          <cell r="C1032" t="str">
            <v>TH200</v>
          </cell>
          <cell r="D1032" t="str">
            <v>Tai heo muối 200g</v>
          </cell>
          <cell r="E1032">
            <v>55595</v>
          </cell>
          <cell r="F1032">
            <v>52259</v>
          </cell>
        </row>
        <row r="1033">
          <cell r="A1033" t="str">
            <v>SMARTCC300</v>
          </cell>
          <cell r="B1033" t="str">
            <v>SMART</v>
          </cell>
          <cell r="C1033" t="str">
            <v>CC300</v>
          </cell>
          <cell r="D1033" t="str">
            <v>Chả cốm 300g</v>
          </cell>
          <cell r="E1033">
            <v>74250</v>
          </cell>
          <cell r="F1033">
            <v>70538</v>
          </cell>
        </row>
        <row r="1034">
          <cell r="A1034" t="str">
            <v>SMARTCGM100</v>
          </cell>
          <cell r="B1034" t="str">
            <v>SMART</v>
          </cell>
          <cell r="C1034" t="str">
            <v>CGM100</v>
          </cell>
          <cell r="D1034" t="str">
            <v>Chân giò heo muối 100g</v>
          </cell>
          <cell r="E1034">
            <v>24549</v>
          </cell>
          <cell r="F1034">
            <v>23322</v>
          </cell>
        </row>
        <row r="1035">
          <cell r="A1035" t="str">
            <v>SMARTCGM300</v>
          </cell>
          <cell r="B1035" t="str">
            <v>SMART</v>
          </cell>
          <cell r="C1035" t="str">
            <v>CGM300</v>
          </cell>
          <cell r="D1035" t="str">
            <v>Chân giò heo muối 300g</v>
          </cell>
          <cell r="E1035">
            <v>73431</v>
          </cell>
          <cell r="F1035">
            <v>69759</v>
          </cell>
        </row>
        <row r="1036">
          <cell r="A1036" t="str">
            <v>SMARTCN300</v>
          </cell>
          <cell r="B1036" t="str">
            <v>SMART</v>
          </cell>
          <cell r="C1036" t="str">
            <v>CN300</v>
          </cell>
          <cell r="D1036" t="str">
            <v>Chả nướng 300g</v>
          </cell>
          <cell r="E1036">
            <v>70950</v>
          </cell>
          <cell r="F1036">
            <v>67403</v>
          </cell>
        </row>
        <row r="1037">
          <cell r="A1037" t="str">
            <v>SMARTGL250</v>
          </cell>
          <cell r="B1037" t="str">
            <v>SMART</v>
          </cell>
          <cell r="C1037" t="str">
            <v>GL250</v>
          </cell>
          <cell r="D1037" t="str">
            <v>Giò lụa cây 250g</v>
          </cell>
          <cell r="E1037">
            <v>56430</v>
          </cell>
          <cell r="F1037">
            <v>56430</v>
          </cell>
        </row>
        <row r="1038">
          <cell r="A1038" t="str">
            <v>SMARTGM500</v>
          </cell>
          <cell r="B1038" t="str">
            <v>SMART</v>
          </cell>
          <cell r="C1038" t="str">
            <v>GM500</v>
          </cell>
          <cell r="D1038" t="str">
            <v>Gà muối 500g</v>
          </cell>
          <cell r="E1038">
            <v>111058</v>
          </cell>
          <cell r="F1038">
            <v>105506</v>
          </cell>
        </row>
        <row r="1039">
          <cell r="A1039" t="str">
            <v>SMARTGSG250</v>
          </cell>
          <cell r="B1039" t="str">
            <v>SMART</v>
          </cell>
          <cell r="C1039" t="str">
            <v>GSG250</v>
          </cell>
          <cell r="D1039" t="str">
            <v>Giò sụn gà 250g</v>
          </cell>
          <cell r="E1039">
            <v>57998</v>
          </cell>
          <cell r="F1039">
            <v>57998</v>
          </cell>
        </row>
        <row r="1040">
          <cell r="A1040" t="str">
            <v>SMARTGTLX250G</v>
          </cell>
          <cell r="B1040" t="str">
            <v>SMART</v>
          </cell>
          <cell r="C1040" t="str">
            <v>GTLX250G</v>
          </cell>
          <cell r="D1040" t="str">
            <v>Giò Tai Lưỡi Xào 250g</v>
          </cell>
          <cell r="E1040">
            <v>50183</v>
          </cell>
          <cell r="F1040">
            <v>47672</v>
          </cell>
        </row>
        <row r="1041">
          <cell r="A1041" t="str">
            <v>SMARTGTNH500</v>
          </cell>
          <cell r="B1041" t="str">
            <v>SMART</v>
          </cell>
          <cell r="C1041" t="str">
            <v>GTNH500</v>
          </cell>
          <cell r="D1041" t="str">
            <v>Giò tai nấm hương 500g</v>
          </cell>
          <cell r="E1041">
            <v>96890</v>
          </cell>
          <cell r="F1041">
            <v>96890</v>
          </cell>
        </row>
        <row r="1042">
          <cell r="A1042" t="str">
            <v>SMARTMNH250</v>
          </cell>
          <cell r="B1042" t="str">
            <v>SMART</v>
          </cell>
          <cell r="C1042" t="str">
            <v>MNH250</v>
          </cell>
          <cell r="D1042" t="str">
            <v>Mọc Nấm Hương 250g</v>
          </cell>
          <cell r="E1042">
            <v>46000</v>
          </cell>
          <cell r="F1042">
            <v>43700</v>
          </cell>
        </row>
        <row r="1043">
          <cell r="A1043" t="str">
            <v>SMARTTH200</v>
          </cell>
          <cell r="B1043" t="str">
            <v>SMART</v>
          </cell>
          <cell r="C1043" t="str">
            <v>TH200</v>
          </cell>
          <cell r="D1043" t="str">
            <v>Tai heo muối 200g</v>
          </cell>
          <cell r="E1043">
            <v>55595</v>
          </cell>
          <cell r="F1043">
            <v>52815</v>
          </cell>
        </row>
        <row r="1044">
          <cell r="A1044" t="str">
            <v>STCHOHAYCGM100</v>
          </cell>
          <cell r="B1044" t="str">
            <v>STCHOHAY</v>
          </cell>
          <cell r="C1044" t="str">
            <v>CGM100</v>
          </cell>
          <cell r="D1044" t="str">
            <v>Chân giò heo muối 100g</v>
          </cell>
          <cell r="E1044">
            <v>24549</v>
          </cell>
          <cell r="F1044">
            <v>24549</v>
          </cell>
        </row>
        <row r="1045">
          <cell r="A1045" t="str">
            <v>STCHOHAYCGM300</v>
          </cell>
          <cell r="B1045" t="str">
            <v>STCHOHAY</v>
          </cell>
          <cell r="C1045" t="str">
            <v>CGM300</v>
          </cell>
          <cell r="D1045" t="str">
            <v>Chân giò heo muối 300g</v>
          </cell>
          <cell r="E1045">
            <v>73431</v>
          </cell>
          <cell r="F1045">
            <v>73431</v>
          </cell>
        </row>
        <row r="1046">
          <cell r="A1046" t="str">
            <v>STCHOHAYCN300</v>
          </cell>
          <cell r="B1046" t="str">
            <v>STCHOHAY</v>
          </cell>
          <cell r="C1046" t="str">
            <v>CN300</v>
          </cell>
          <cell r="D1046" t="str">
            <v>Chả nướng 300g</v>
          </cell>
          <cell r="E1046">
            <v>70950</v>
          </cell>
          <cell r="F1046">
            <v>70950</v>
          </cell>
        </row>
        <row r="1047">
          <cell r="A1047" t="str">
            <v>STCHOHAYGHK300</v>
          </cell>
          <cell r="B1047" t="str">
            <v>STCHOHAY</v>
          </cell>
          <cell r="C1047" t="str">
            <v>GHK300</v>
          </cell>
          <cell r="D1047" t="str">
            <v>Gà muối hun khói 300g</v>
          </cell>
          <cell r="E1047">
            <v>70000</v>
          </cell>
          <cell r="F1047">
            <v>70000</v>
          </cell>
        </row>
        <row r="1048">
          <cell r="A1048" t="str">
            <v>STCHOHAYGL250</v>
          </cell>
          <cell r="B1048" t="str">
            <v>STCHOHAY</v>
          </cell>
          <cell r="C1048" t="str">
            <v>GL250</v>
          </cell>
          <cell r="D1048" t="str">
            <v>Giò lụa cây 250g</v>
          </cell>
          <cell r="E1048">
            <v>49500</v>
          </cell>
          <cell r="F1048">
            <v>49500</v>
          </cell>
        </row>
        <row r="1049">
          <cell r="A1049" t="str">
            <v>STCHOHAYGM500</v>
          </cell>
          <cell r="B1049" t="str">
            <v>STCHOHAY</v>
          </cell>
          <cell r="C1049" t="str">
            <v>GM500</v>
          </cell>
          <cell r="D1049" t="str">
            <v>Gà muối 500g</v>
          </cell>
          <cell r="E1049">
            <v>111058</v>
          </cell>
          <cell r="F1049">
            <v>111058</v>
          </cell>
        </row>
        <row r="1050">
          <cell r="A1050" t="str">
            <v>STCHOHAYGSG250</v>
          </cell>
          <cell r="B1050" t="str">
            <v>STCHOHAY</v>
          </cell>
          <cell r="C1050" t="str">
            <v>GSG250</v>
          </cell>
          <cell r="D1050" t="str">
            <v>Giò sụn gà 250g</v>
          </cell>
          <cell r="E1050">
            <v>50400</v>
          </cell>
          <cell r="F1050">
            <v>50400</v>
          </cell>
        </row>
        <row r="1051">
          <cell r="A1051" t="str">
            <v>STCHOHAYGTLX250G</v>
          </cell>
          <cell r="B1051" t="str">
            <v>STCHOHAY</v>
          </cell>
          <cell r="C1051" t="str">
            <v>GTLX250G</v>
          </cell>
          <cell r="D1051" t="str">
            <v>Giò Tai Lưỡi Xào 250g</v>
          </cell>
          <cell r="E1051">
            <v>50183</v>
          </cell>
          <cell r="F1051">
            <v>50182</v>
          </cell>
        </row>
        <row r="1052">
          <cell r="A1052" t="str">
            <v>STCHOHAYGXD500</v>
          </cell>
          <cell r="B1052" t="str">
            <v>STCHOHAY</v>
          </cell>
          <cell r="C1052" t="str">
            <v>GXD500</v>
          </cell>
          <cell r="D1052" t="str">
            <v>Gà xì dầu 500g</v>
          </cell>
          <cell r="E1052">
            <v>111606</v>
          </cell>
          <cell r="F1052">
            <v>111606</v>
          </cell>
        </row>
        <row r="1053">
          <cell r="A1053" t="str">
            <v>STCHOHAYMNH250</v>
          </cell>
          <cell r="B1053" t="str">
            <v>STCHOHAY</v>
          </cell>
          <cell r="C1053" t="str">
            <v>MNH250</v>
          </cell>
          <cell r="D1053" t="str">
            <v>Mọc Nấm Hương 250g</v>
          </cell>
          <cell r="E1053">
            <v>46000</v>
          </cell>
          <cell r="F1053">
            <v>46000</v>
          </cell>
        </row>
        <row r="1054">
          <cell r="A1054" t="str">
            <v>STCHOHAYTH200</v>
          </cell>
          <cell r="B1054" t="str">
            <v>STCHOHAY</v>
          </cell>
          <cell r="C1054" t="str">
            <v>TH200</v>
          </cell>
          <cell r="D1054" t="str">
            <v>Tai heo muối 200g</v>
          </cell>
          <cell r="E1054">
            <v>55595</v>
          </cell>
          <cell r="F1054">
            <v>55595</v>
          </cell>
        </row>
        <row r="1055">
          <cell r="A1055" t="str">
            <v>STTHANHCONGCGST150</v>
          </cell>
          <cell r="B1055" t="str">
            <v>STTHANHCONG</v>
          </cell>
          <cell r="C1055" t="str">
            <v>CGST150</v>
          </cell>
          <cell r="D1055" t="str">
            <v>Chân gà sả tắc 150g</v>
          </cell>
          <cell r="E1055">
            <v>22500</v>
          </cell>
          <cell r="F1055">
            <v>20925</v>
          </cell>
        </row>
        <row r="1056">
          <cell r="A1056" t="str">
            <v>STTHANHCONGGM500</v>
          </cell>
          <cell r="B1056" t="str">
            <v>STTHANHCONG</v>
          </cell>
          <cell r="C1056" t="str">
            <v>GM500</v>
          </cell>
          <cell r="D1056" t="str">
            <v>Gà muối 500g</v>
          </cell>
          <cell r="E1056">
            <v>111058</v>
          </cell>
          <cell r="F1056">
            <v>103284</v>
          </cell>
        </row>
        <row r="1057">
          <cell r="A1057" t="str">
            <v>STTHANHCONGGSG250</v>
          </cell>
          <cell r="B1057" t="str">
            <v>STTHANHCONG</v>
          </cell>
          <cell r="C1057" t="str">
            <v>GSG250</v>
          </cell>
          <cell r="D1057" t="str">
            <v>Giò sụn gà 250g</v>
          </cell>
          <cell r="E1057">
            <v>50400</v>
          </cell>
          <cell r="F1057">
            <v>46872</v>
          </cell>
        </row>
        <row r="1058">
          <cell r="A1058" t="str">
            <v>STTHANHCONGGXD500</v>
          </cell>
          <cell r="B1058" t="str">
            <v>STTHANHCONG</v>
          </cell>
          <cell r="C1058" t="str">
            <v>GXD500</v>
          </cell>
          <cell r="D1058" t="str">
            <v>Gà xì dầu 500g</v>
          </cell>
          <cell r="E1058">
            <v>111606</v>
          </cell>
          <cell r="F1058">
            <v>103794</v>
          </cell>
        </row>
        <row r="1059">
          <cell r="A1059" t="str">
            <v>STTHANHCONGTH200</v>
          </cell>
          <cell r="B1059" t="str">
            <v>STTHANHCONG</v>
          </cell>
          <cell r="C1059" t="str">
            <v>TH200</v>
          </cell>
          <cell r="D1059" t="str">
            <v>Tai heo muối 200g</v>
          </cell>
          <cell r="E1059">
            <v>55595</v>
          </cell>
          <cell r="F1059">
            <v>51704</v>
          </cell>
        </row>
        <row r="1060">
          <cell r="A1060" t="str">
            <v>STTHANHCONGTHST150</v>
          </cell>
          <cell r="B1060" t="str">
            <v>STTHANHCONG</v>
          </cell>
          <cell r="C1060" t="str">
            <v>THST150</v>
          </cell>
          <cell r="D1060" t="str">
            <v>Tai heo sốt thái 150g</v>
          </cell>
          <cell r="E1060">
            <v>21667</v>
          </cell>
          <cell r="F1060">
            <v>20150</v>
          </cell>
        </row>
        <row r="1061">
          <cell r="A1061" t="str">
            <v>STTHANHCONGTHST250</v>
          </cell>
          <cell r="B1061" t="str">
            <v>STTHANHCONG</v>
          </cell>
          <cell r="C1061" t="str">
            <v>THST250</v>
          </cell>
          <cell r="D1061" t="str">
            <v>Tai heo sốt thái 250g</v>
          </cell>
          <cell r="E1061">
            <v>36111</v>
          </cell>
          <cell r="F1061">
            <v>33583</v>
          </cell>
        </row>
        <row r="1062">
          <cell r="A1062" t="str">
            <v>TAEBACKTH400</v>
          </cell>
          <cell r="B1062" t="str">
            <v>TAEBACK</v>
          </cell>
          <cell r="C1062" t="str">
            <v>TH400</v>
          </cell>
          <cell r="D1062" t="str">
            <v>Tai heo muối 400g</v>
          </cell>
          <cell r="E1062">
            <v>107205</v>
          </cell>
          <cell r="F1062">
            <v>98629</v>
          </cell>
        </row>
        <row r="1063">
          <cell r="A1063" t="str">
            <v>TMARTCC300</v>
          </cell>
          <cell r="B1063" t="str">
            <v>TMART</v>
          </cell>
          <cell r="C1063" t="str">
            <v>CC300</v>
          </cell>
          <cell r="D1063" t="str">
            <v>Chả cốm 300g</v>
          </cell>
          <cell r="E1063">
            <v>74250</v>
          </cell>
          <cell r="F1063">
            <v>67567.5</v>
          </cell>
        </row>
        <row r="1064">
          <cell r="A1064" t="str">
            <v>TMARTCGM100</v>
          </cell>
          <cell r="B1064" t="str">
            <v>TMART</v>
          </cell>
          <cell r="C1064" t="str">
            <v>CGM100</v>
          </cell>
          <cell r="D1064" t="str">
            <v>Chân giò heo muối 100g</v>
          </cell>
          <cell r="E1064">
            <v>24549</v>
          </cell>
          <cell r="F1064">
            <v>22339.59</v>
          </cell>
        </row>
        <row r="1065">
          <cell r="A1065" t="str">
            <v>TMARTCGM300</v>
          </cell>
          <cell r="B1065" t="str">
            <v>TMART</v>
          </cell>
          <cell r="C1065" t="str">
            <v>CGM300</v>
          </cell>
          <cell r="D1065" t="str">
            <v>Chân giò heo muối 300g</v>
          </cell>
          <cell r="E1065">
            <v>73431</v>
          </cell>
          <cell r="F1065">
            <v>66822.210000000006</v>
          </cell>
        </row>
        <row r="1066">
          <cell r="A1066" t="str">
            <v>TMARTCGM500</v>
          </cell>
          <cell r="B1066" t="str">
            <v>TMART</v>
          </cell>
          <cell r="C1066" t="str">
            <v>CGM500</v>
          </cell>
          <cell r="D1066" t="str">
            <v>Chân giò heo muối 500g</v>
          </cell>
          <cell r="E1066">
            <v>119066</v>
          </cell>
          <cell r="F1066">
            <v>108350.06</v>
          </cell>
        </row>
        <row r="1067">
          <cell r="A1067" t="str">
            <v>TMARTCGST150</v>
          </cell>
          <cell r="B1067" t="str">
            <v>TMART</v>
          </cell>
          <cell r="C1067" t="str">
            <v>CGST150</v>
          </cell>
          <cell r="D1067" t="str">
            <v>Chân gà sả tắc 150g</v>
          </cell>
          <cell r="E1067">
            <v>22500</v>
          </cell>
          <cell r="F1067">
            <v>20475</v>
          </cell>
        </row>
        <row r="1068">
          <cell r="A1068" t="str">
            <v>TMARTCN300</v>
          </cell>
          <cell r="B1068" t="str">
            <v>TMART</v>
          </cell>
          <cell r="C1068" t="str">
            <v>CN300</v>
          </cell>
          <cell r="D1068" t="str">
            <v>Chả nướng 300g</v>
          </cell>
          <cell r="E1068">
            <v>70950</v>
          </cell>
          <cell r="F1068">
            <v>64564.5</v>
          </cell>
        </row>
        <row r="1069">
          <cell r="A1069" t="str">
            <v>TMARTGHK300</v>
          </cell>
          <cell r="B1069" t="str">
            <v>TMART</v>
          </cell>
          <cell r="C1069" t="str">
            <v>GHK300</v>
          </cell>
          <cell r="D1069" t="str">
            <v>Gà muối hun khói 300g</v>
          </cell>
          <cell r="E1069">
            <v>70000</v>
          </cell>
          <cell r="F1069">
            <v>63700</v>
          </cell>
        </row>
        <row r="1070">
          <cell r="A1070" t="str">
            <v>TMARTGL250</v>
          </cell>
          <cell r="B1070" t="str">
            <v>TMART</v>
          </cell>
          <cell r="C1070" t="str">
            <v>GL250</v>
          </cell>
          <cell r="D1070" t="str">
            <v>Giò lụa cây 250g</v>
          </cell>
          <cell r="E1070">
            <v>59400</v>
          </cell>
          <cell r="F1070">
            <v>45045</v>
          </cell>
        </row>
        <row r="1071">
          <cell r="A1071" t="str">
            <v>TMARTGL500KT</v>
          </cell>
          <cell r="B1071" t="str">
            <v>TMART</v>
          </cell>
          <cell r="C1071" t="str">
            <v>GL500KT</v>
          </cell>
          <cell r="D1071" t="str">
            <v>Giò lụa 500g</v>
          </cell>
          <cell r="E1071">
            <v>94013</v>
          </cell>
          <cell r="F1071">
            <v>85551.83</v>
          </cell>
        </row>
        <row r="1072">
          <cell r="A1072" t="str">
            <v>TMARTGM500</v>
          </cell>
          <cell r="B1072" t="str">
            <v>TMART</v>
          </cell>
          <cell r="C1072" t="str">
            <v>GM500</v>
          </cell>
          <cell r="D1072" t="str">
            <v>Gà muối 500g</v>
          </cell>
          <cell r="E1072">
            <v>111058</v>
          </cell>
          <cell r="F1072">
            <v>101062.78</v>
          </cell>
        </row>
        <row r="1073">
          <cell r="A1073" t="str">
            <v>TMARTGSG250</v>
          </cell>
          <cell r="B1073" t="str">
            <v>TMART</v>
          </cell>
          <cell r="C1073" t="str">
            <v>GSG250</v>
          </cell>
          <cell r="D1073" t="str">
            <v>Giò sụn gà 250g</v>
          </cell>
          <cell r="E1073">
            <v>61050</v>
          </cell>
          <cell r="F1073">
            <v>45864</v>
          </cell>
        </row>
        <row r="1074">
          <cell r="A1074" t="str">
            <v>TMARTGTLX250G</v>
          </cell>
          <cell r="B1074" t="str">
            <v>TMART</v>
          </cell>
          <cell r="C1074" t="str">
            <v>GTLX250G</v>
          </cell>
          <cell r="D1074" t="str">
            <v>Giò Tai Lưỡi Xào 250g</v>
          </cell>
          <cell r="E1074">
            <v>50812</v>
          </cell>
          <cell r="F1074">
            <v>45666.53</v>
          </cell>
        </row>
        <row r="1075">
          <cell r="A1075" t="str">
            <v>TMARTGXD500</v>
          </cell>
          <cell r="B1075" t="str">
            <v>TMART</v>
          </cell>
          <cell r="C1075" t="str">
            <v>GXD500</v>
          </cell>
          <cell r="D1075" t="str">
            <v>Gà xì dầu 500g</v>
          </cell>
          <cell r="E1075">
            <v>111606</v>
          </cell>
          <cell r="F1075">
            <v>101561.46</v>
          </cell>
        </row>
        <row r="1076">
          <cell r="A1076" t="str">
            <v>TMARTMNH250</v>
          </cell>
          <cell r="B1076" t="str">
            <v>TMART</v>
          </cell>
          <cell r="C1076" t="str">
            <v>MNH250</v>
          </cell>
          <cell r="D1076" t="str">
            <v>Mọc Nấm Hương 250g</v>
          </cell>
          <cell r="E1076">
            <v>46000</v>
          </cell>
          <cell r="F1076">
            <v>41860</v>
          </cell>
        </row>
        <row r="1077">
          <cell r="A1077" t="str">
            <v>TMARTTH200</v>
          </cell>
          <cell r="B1077" t="str">
            <v>TMART</v>
          </cell>
          <cell r="C1077" t="str">
            <v>TH200</v>
          </cell>
          <cell r="D1077" t="str">
            <v>Tai heo muối 200g</v>
          </cell>
          <cell r="E1077">
            <v>55595</v>
          </cell>
          <cell r="F1077">
            <v>50591.450000000004</v>
          </cell>
        </row>
        <row r="1078">
          <cell r="A1078" t="str">
            <v>TMARTTH400</v>
          </cell>
          <cell r="B1078" t="str">
            <v>TMART</v>
          </cell>
          <cell r="C1078" t="str">
            <v>TH400</v>
          </cell>
          <cell r="D1078" t="str">
            <v>Tai heo muối 400g</v>
          </cell>
          <cell r="E1078">
            <v>107205</v>
          </cell>
          <cell r="F1078">
            <v>97556.55</v>
          </cell>
        </row>
        <row r="1079">
          <cell r="A1079" t="str">
            <v>TMARTTHST150</v>
          </cell>
          <cell r="B1079" t="str">
            <v>TMART</v>
          </cell>
          <cell r="C1079" t="str">
            <v>THST150</v>
          </cell>
          <cell r="D1079" t="str">
            <v>Tai heo sốt thái 150g</v>
          </cell>
          <cell r="E1079">
            <v>21667</v>
          </cell>
          <cell r="F1079">
            <v>19716.97</v>
          </cell>
        </row>
        <row r="1080">
          <cell r="A1080" t="str">
            <v>TMARTHATECOCGM300</v>
          </cell>
          <cell r="B1080" t="str">
            <v>TMARTHATECO</v>
          </cell>
          <cell r="C1080" t="str">
            <v>CGM300</v>
          </cell>
          <cell r="D1080" t="str">
            <v>Chân giò heo muối 300g</v>
          </cell>
          <cell r="E1080">
            <v>73431</v>
          </cell>
          <cell r="F1080">
            <v>66822.210000000006</v>
          </cell>
        </row>
        <row r="1081">
          <cell r="A1081" t="str">
            <v>TMARTHATECOCGM500</v>
          </cell>
          <cell r="B1081" t="str">
            <v>TMARTHATECO</v>
          </cell>
          <cell r="C1081" t="str">
            <v>CGM500</v>
          </cell>
          <cell r="D1081" t="str">
            <v>Chân giò heo muối 500g</v>
          </cell>
          <cell r="E1081">
            <v>119066</v>
          </cell>
          <cell r="F1081">
            <v>108350.06</v>
          </cell>
        </row>
        <row r="1082">
          <cell r="A1082" t="str">
            <v>TMARTHATECOGM500</v>
          </cell>
          <cell r="B1082" t="str">
            <v>TMARTHATECO</v>
          </cell>
          <cell r="C1082" t="str">
            <v>GM500</v>
          </cell>
          <cell r="D1082" t="str">
            <v>Gà muối 500g</v>
          </cell>
          <cell r="E1082">
            <v>111058</v>
          </cell>
          <cell r="F1082">
            <v>101062.78</v>
          </cell>
        </row>
        <row r="1083">
          <cell r="A1083" t="str">
            <v>TMARTHATECOGTLX250G</v>
          </cell>
          <cell r="B1083" t="str">
            <v>TMARTHATECO</v>
          </cell>
          <cell r="C1083" t="str">
            <v>GTLX250G</v>
          </cell>
          <cell r="D1083" t="str">
            <v>Giò Tai Lưỡi Xào 250g</v>
          </cell>
          <cell r="E1083">
            <v>50183</v>
          </cell>
          <cell r="F1083">
            <v>45666.53</v>
          </cell>
        </row>
        <row r="1084">
          <cell r="A1084" t="str">
            <v>TMARTHATECOMNH250</v>
          </cell>
          <cell r="B1084" t="str">
            <v>TMARTHATECO</v>
          </cell>
          <cell r="C1084" t="str">
            <v>MNH250</v>
          </cell>
          <cell r="D1084" t="str">
            <v>Mọc Nấm Hương 250g</v>
          </cell>
          <cell r="E1084">
            <v>46000</v>
          </cell>
          <cell r="F1084">
            <v>41860</v>
          </cell>
        </row>
        <row r="1085">
          <cell r="A1085" t="str">
            <v>TMARTHATECOTH200</v>
          </cell>
          <cell r="B1085" t="str">
            <v>TMARTHATECO</v>
          </cell>
          <cell r="C1085" t="str">
            <v>TH200</v>
          </cell>
          <cell r="D1085" t="str">
            <v>Tai heo muối 200g</v>
          </cell>
          <cell r="E1085">
            <v>55595</v>
          </cell>
          <cell r="F1085">
            <v>50591.450000000004</v>
          </cell>
        </row>
        <row r="1086">
          <cell r="A1086" t="str">
            <v>TOMITACGM100</v>
          </cell>
          <cell r="B1086" t="str">
            <v>TOMITA</v>
          </cell>
          <cell r="C1086" t="str">
            <v>CGM100</v>
          </cell>
          <cell r="D1086" t="str">
            <v>Chân giò heo muối 100g</v>
          </cell>
          <cell r="E1086">
            <v>24549</v>
          </cell>
          <cell r="F1086">
            <v>23321.55</v>
          </cell>
        </row>
        <row r="1087">
          <cell r="A1087" t="str">
            <v>TOMITACGM300</v>
          </cell>
          <cell r="B1087" t="str">
            <v>TOMITA</v>
          </cell>
          <cell r="C1087" t="str">
            <v>CGM300</v>
          </cell>
          <cell r="D1087" t="str">
            <v>Chân giò heo muối 300g</v>
          </cell>
          <cell r="E1087">
            <v>73431</v>
          </cell>
          <cell r="F1087">
            <v>69759.45</v>
          </cell>
        </row>
        <row r="1088">
          <cell r="A1088" t="str">
            <v>TTMFARMCC300</v>
          </cell>
          <cell r="B1088" t="str">
            <v>TTMFARM</v>
          </cell>
          <cell r="C1088" t="str">
            <v>CC300</v>
          </cell>
          <cell r="D1088" t="str">
            <v>Chả cốm 300g</v>
          </cell>
          <cell r="E1088">
            <v>74250</v>
          </cell>
          <cell r="F1088">
            <v>74250</v>
          </cell>
        </row>
        <row r="1089">
          <cell r="A1089" t="str">
            <v>TTMFARMCGM300</v>
          </cell>
          <cell r="B1089" t="str">
            <v>TTMFARM</v>
          </cell>
          <cell r="C1089" t="str">
            <v>CGM300</v>
          </cell>
          <cell r="D1089" t="str">
            <v>Chân giò heo muối 300g</v>
          </cell>
          <cell r="E1089">
            <v>73431</v>
          </cell>
          <cell r="F1089">
            <v>73431</v>
          </cell>
        </row>
        <row r="1090">
          <cell r="A1090" t="str">
            <v>TTMFARMCGM500</v>
          </cell>
          <cell r="B1090" t="str">
            <v>TTMFARM</v>
          </cell>
          <cell r="C1090" t="str">
            <v>CGM500</v>
          </cell>
          <cell r="D1090" t="str">
            <v>Chân giò heo muối 500g</v>
          </cell>
          <cell r="E1090">
            <v>119066</v>
          </cell>
          <cell r="F1090">
            <v>119066</v>
          </cell>
        </row>
        <row r="1091">
          <cell r="A1091" t="str">
            <v>TTMFARMGM500</v>
          </cell>
          <cell r="B1091" t="str">
            <v>TTMFARM</v>
          </cell>
          <cell r="C1091" t="str">
            <v>GM500</v>
          </cell>
          <cell r="D1091" t="str">
            <v>Gà muối 500g</v>
          </cell>
          <cell r="E1091">
            <v>111058</v>
          </cell>
          <cell r="F1091">
            <v>111058</v>
          </cell>
        </row>
        <row r="1092">
          <cell r="A1092" t="str">
            <v>TTMFARMGTLX250G</v>
          </cell>
          <cell r="B1092" t="str">
            <v>TTMFARM</v>
          </cell>
          <cell r="C1092" t="str">
            <v>GTLX250G</v>
          </cell>
          <cell r="D1092" t="str">
            <v>Giò Tai Lưỡi Xào 250g</v>
          </cell>
          <cell r="E1092">
            <v>50183</v>
          </cell>
          <cell r="F1092">
            <v>50183</v>
          </cell>
        </row>
        <row r="1093">
          <cell r="A1093" t="str">
            <v>TTMFARMMNH250</v>
          </cell>
          <cell r="B1093" t="str">
            <v>TTMFARM</v>
          </cell>
          <cell r="C1093" t="str">
            <v>MNH250</v>
          </cell>
          <cell r="D1093" t="str">
            <v>Mọc Nấm Hương 250g</v>
          </cell>
          <cell r="E1093">
            <v>46000</v>
          </cell>
          <cell r="F1093">
            <v>46000</v>
          </cell>
        </row>
        <row r="1094">
          <cell r="A1094" t="str">
            <v>TTMFARMTH200</v>
          </cell>
          <cell r="B1094" t="str">
            <v>TTMFARM</v>
          </cell>
          <cell r="C1094" t="str">
            <v>TH200</v>
          </cell>
          <cell r="D1094" t="str">
            <v>Tai heo muối 200g</v>
          </cell>
          <cell r="E1094">
            <v>55595</v>
          </cell>
          <cell r="F1094">
            <v>55595</v>
          </cell>
        </row>
        <row r="1095">
          <cell r="A1095" t="str">
            <v>UNITCC300</v>
          </cell>
          <cell r="B1095" t="str">
            <v>UNIT</v>
          </cell>
          <cell r="C1095" t="str">
            <v>CC300</v>
          </cell>
          <cell r="D1095" t="str">
            <v>Chả cốm 300g</v>
          </cell>
          <cell r="E1095">
            <v>74250</v>
          </cell>
          <cell r="F1095">
            <v>69052.5</v>
          </cell>
        </row>
        <row r="1096">
          <cell r="A1096" t="str">
            <v>UNITCGM300</v>
          </cell>
          <cell r="B1096" t="str">
            <v>UNIT</v>
          </cell>
          <cell r="C1096" t="str">
            <v>CGM300</v>
          </cell>
          <cell r="D1096" t="str">
            <v>Chân giò heo muối 300g</v>
          </cell>
          <cell r="E1096">
            <v>73431</v>
          </cell>
          <cell r="F1096">
            <v>68290.83</v>
          </cell>
        </row>
        <row r="1097">
          <cell r="A1097" t="str">
            <v>UNITCGM500</v>
          </cell>
          <cell r="B1097" t="str">
            <v>UNIT</v>
          </cell>
          <cell r="C1097" t="str">
            <v>CGM500</v>
          </cell>
          <cell r="D1097" t="str">
            <v>Chân giò heo muối 500g</v>
          </cell>
          <cell r="E1097">
            <v>119066</v>
          </cell>
          <cell r="F1097">
            <v>110731.38</v>
          </cell>
        </row>
        <row r="1098">
          <cell r="A1098" t="str">
            <v>UNITCN300</v>
          </cell>
          <cell r="B1098" t="str">
            <v>UNIT</v>
          </cell>
          <cell r="C1098" t="str">
            <v>CN300</v>
          </cell>
          <cell r="D1098" t="str">
            <v>Chả nướng 300g</v>
          </cell>
          <cell r="E1098">
            <v>70950</v>
          </cell>
          <cell r="F1098">
            <v>65983.5</v>
          </cell>
        </row>
        <row r="1099">
          <cell r="A1099" t="str">
            <v>UNITGHK300</v>
          </cell>
          <cell r="B1099" t="str">
            <v>UNIT</v>
          </cell>
          <cell r="C1099" t="str">
            <v>GHK300</v>
          </cell>
          <cell r="D1099" t="str">
            <v>Gà muối hun khói 300g</v>
          </cell>
          <cell r="E1099">
            <v>70000</v>
          </cell>
          <cell r="F1099">
            <v>65100</v>
          </cell>
        </row>
        <row r="1100">
          <cell r="A1100" t="str">
            <v>UNITGM500</v>
          </cell>
          <cell r="B1100" t="str">
            <v>UNIT</v>
          </cell>
          <cell r="C1100" t="str">
            <v>GM500</v>
          </cell>
          <cell r="D1100" t="str">
            <v>Gà muối 500g</v>
          </cell>
          <cell r="E1100">
            <v>111058</v>
          </cell>
          <cell r="F1100">
            <v>103283.94</v>
          </cell>
        </row>
        <row r="1101">
          <cell r="A1101" t="str">
            <v>UNITGTLX250G</v>
          </cell>
          <cell r="B1101" t="str">
            <v>UNIT</v>
          </cell>
          <cell r="C1101" t="str">
            <v>GTLX250G</v>
          </cell>
          <cell r="D1101" t="str">
            <v>Giò Tai Lưỡi Xào 250g</v>
          </cell>
          <cell r="E1101">
            <v>50183</v>
          </cell>
          <cell r="F1101">
            <v>46670.19</v>
          </cell>
        </row>
        <row r="1102">
          <cell r="A1102" t="str">
            <v>UNITGXD500</v>
          </cell>
          <cell r="B1102" t="str">
            <v>UNIT</v>
          </cell>
          <cell r="C1102" t="str">
            <v>GXD500</v>
          </cell>
          <cell r="D1102" t="str">
            <v>Gà xì dầu 500g</v>
          </cell>
          <cell r="E1102">
            <v>111606</v>
          </cell>
          <cell r="F1102">
            <v>103793.58</v>
          </cell>
        </row>
        <row r="1103">
          <cell r="A1103" t="str">
            <v>UNITMNH250</v>
          </cell>
          <cell r="B1103" t="str">
            <v>UNIT</v>
          </cell>
          <cell r="C1103" t="str">
            <v>MNH250</v>
          </cell>
          <cell r="D1103" t="str">
            <v>Mọc Nấm Hương 250g</v>
          </cell>
          <cell r="E1103">
            <v>46000</v>
          </cell>
          <cell r="F1103">
            <v>42780</v>
          </cell>
        </row>
        <row r="1104">
          <cell r="A1104" t="str">
            <v>UNITTH200</v>
          </cell>
          <cell r="B1104" t="str">
            <v>UNIT</v>
          </cell>
          <cell r="C1104" t="str">
            <v>TH200</v>
          </cell>
          <cell r="D1104" t="str">
            <v>Tai heo muối 200g</v>
          </cell>
          <cell r="E1104">
            <v>55595</v>
          </cell>
          <cell r="F1104">
            <v>51703.350000000006</v>
          </cell>
        </row>
        <row r="1105">
          <cell r="A1105" t="str">
            <v>VIETYCC300</v>
          </cell>
          <cell r="B1105" t="str">
            <v>VIETY</v>
          </cell>
          <cell r="C1105" t="str">
            <v>CC300</v>
          </cell>
          <cell r="D1105" t="str">
            <v>Chả cốm 300g</v>
          </cell>
          <cell r="E1105">
            <v>74250</v>
          </cell>
          <cell r="F1105">
            <v>70538</v>
          </cell>
        </row>
        <row r="1106">
          <cell r="A1106" t="str">
            <v>VIETYCGM300</v>
          </cell>
          <cell r="B1106" t="str">
            <v>VIETY</v>
          </cell>
          <cell r="C1106" t="str">
            <v>CGM300</v>
          </cell>
          <cell r="D1106" t="str">
            <v>Chân giò heo muối 300g</v>
          </cell>
          <cell r="E1106">
            <v>73431</v>
          </cell>
          <cell r="F1106">
            <v>69759</v>
          </cell>
        </row>
        <row r="1107">
          <cell r="A1107" t="str">
            <v>VIETYGHK300</v>
          </cell>
          <cell r="B1107" t="str">
            <v>VIETY</v>
          </cell>
          <cell r="C1107" t="str">
            <v>GHK300</v>
          </cell>
          <cell r="D1107" t="str">
            <v>Gà muối hun khói 300g</v>
          </cell>
          <cell r="E1107">
            <v>70000</v>
          </cell>
          <cell r="F1107">
            <v>66500</v>
          </cell>
        </row>
        <row r="1108">
          <cell r="A1108" t="str">
            <v>VIETYGM500</v>
          </cell>
          <cell r="B1108" t="str">
            <v>VIETY</v>
          </cell>
          <cell r="C1108" t="str">
            <v>GM500</v>
          </cell>
          <cell r="D1108" t="str">
            <v>Gà muối 500g</v>
          </cell>
          <cell r="E1108">
            <v>111058</v>
          </cell>
          <cell r="F1108">
            <v>105505</v>
          </cell>
        </row>
        <row r="1109">
          <cell r="A1109" t="str">
            <v>VIETYGTLX250G</v>
          </cell>
          <cell r="B1109" t="str">
            <v>VIETY</v>
          </cell>
          <cell r="C1109" t="str">
            <v>GTLX250G</v>
          </cell>
          <cell r="D1109" t="str">
            <v>Giò Tai Lưỡi Xào 250g</v>
          </cell>
          <cell r="E1109">
            <v>50183</v>
          </cell>
          <cell r="F1109">
            <v>47673</v>
          </cell>
        </row>
        <row r="1110">
          <cell r="A1110" t="str">
            <v>VIETYMNH250</v>
          </cell>
          <cell r="B1110" t="str">
            <v>VIETY</v>
          </cell>
          <cell r="C1110" t="str">
            <v>MNH250</v>
          </cell>
          <cell r="D1110" t="str">
            <v>Mọc Nấm Hương 250g</v>
          </cell>
          <cell r="E1110">
            <v>46000</v>
          </cell>
          <cell r="F1110">
            <v>43700</v>
          </cell>
        </row>
        <row r="1111">
          <cell r="A1111" t="str">
            <v>VIETYTH200</v>
          </cell>
          <cell r="B1111" t="str">
            <v>VIETY</v>
          </cell>
          <cell r="C1111" t="str">
            <v>TH200</v>
          </cell>
          <cell r="D1111" t="str">
            <v>Tai heo muối 200g</v>
          </cell>
          <cell r="E1111">
            <v>55595</v>
          </cell>
          <cell r="F1111">
            <v>52815</v>
          </cell>
        </row>
        <row r="1112">
          <cell r="A1112" t="str">
            <v>VITALMARTCGM100</v>
          </cell>
          <cell r="B1112" t="str">
            <v>VITALMART</v>
          </cell>
          <cell r="C1112" t="str">
            <v>CGM100</v>
          </cell>
          <cell r="D1112" t="str">
            <v>Chân giò heo muối 100g</v>
          </cell>
          <cell r="E1112">
            <v>24549</v>
          </cell>
          <cell r="F1112">
            <v>22830.57</v>
          </cell>
        </row>
        <row r="1113">
          <cell r="A1113" t="str">
            <v>VITALMARTCGM300</v>
          </cell>
          <cell r="B1113" t="str">
            <v>VITALMART</v>
          </cell>
          <cell r="C1113" t="str">
            <v>CGM300</v>
          </cell>
          <cell r="D1113" t="str">
            <v>Chân giò heo muối 300g</v>
          </cell>
          <cell r="E1113">
            <v>73431</v>
          </cell>
          <cell r="F1113">
            <v>68290.83</v>
          </cell>
        </row>
        <row r="1114">
          <cell r="A1114" t="str">
            <v>VITALMARTCGM500</v>
          </cell>
          <cell r="B1114" t="str">
            <v>VITALMART</v>
          </cell>
          <cell r="C1114" t="str">
            <v>CGM500</v>
          </cell>
          <cell r="D1114" t="str">
            <v>Chân giò heo muối 500g</v>
          </cell>
          <cell r="E1114">
            <v>119066</v>
          </cell>
          <cell r="F1114">
            <v>110731.38</v>
          </cell>
        </row>
        <row r="1115">
          <cell r="A1115" t="str">
            <v>VITALMARTGM500</v>
          </cell>
          <cell r="B1115" t="str">
            <v>VITALMART</v>
          </cell>
          <cell r="C1115" t="str">
            <v>GM500</v>
          </cell>
          <cell r="D1115" t="str">
            <v>Gà muối 500g</v>
          </cell>
          <cell r="E1115">
            <v>111058</v>
          </cell>
          <cell r="F1115">
            <v>103283.94</v>
          </cell>
        </row>
        <row r="1116">
          <cell r="A1116" t="str">
            <v>VITALMARTGXD500</v>
          </cell>
          <cell r="B1116" t="str">
            <v>VITALMART</v>
          </cell>
          <cell r="C1116" t="str">
            <v>GXD500</v>
          </cell>
          <cell r="D1116" t="str">
            <v>Gà xì dầu 500g</v>
          </cell>
          <cell r="E1116">
            <v>111606</v>
          </cell>
          <cell r="F1116">
            <v>103793.58</v>
          </cell>
        </row>
        <row r="1117">
          <cell r="A1117" t="str">
            <v>VITALMARTTH200</v>
          </cell>
          <cell r="B1117" t="str">
            <v>VITALMART</v>
          </cell>
          <cell r="C1117" t="str">
            <v>TH200</v>
          </cell>
          <cell r="D1117" t="str">
            <v>Tai heo muối 200g</v>
          </cell>
          <cell r="E1117">
            <v>55595</v>
          </cell>
          <cell r="F1117">
            <v>51703.350000000006</v>
          </cell>
        </row>
        <row r="1118">
          <cell r="A1118" t="str">
            <v>VNPOSTCC300</v>
          </cell>
          <cell r="B1118" t="str">
            <v>VNPOST</v>
          </cell>
          <cell r="C1118" t="str">
            <v>CC300</v>
          </cell>
          <cell r="D1118" t="str">
            <v>Chả cốm 300g</v>
          </cell>
          <cell r="E1118">
            <v>74250</v>
          </cell>
          <cell r="F1118">
            <v>74250</v>
          </cell>
        </row>
        <row r="1119">
          <cell r="A1119" t="str">
            <v>VNPOSTCGM300</v>
          </cell>
          <cell r="B1119" t="str">
            <v>VNPOST</v>
          </cell>
          <cell r="C1119" t="str">
            <v>CGM300</v>
          </cell>
          <cell r="D1119" t="str">
            <v>Chân giò heo muối 300g</v>
          </cell>
          <cell r="E1119">
            <v>73431</v>
          </cell>
          <cell r="F1119">
            <v>73431</v>
          </cell>
        </row>
        <row r="1120">
          <cell r="A1120" t="str">
            <v>VNPOSTGM500</v>
          </cell>
          <cell r="B1120" t="str">
            <v>VNPOST</v>
          </cell>
          <cell r="C1120" t="str">
            <v>GM500</v>
          </cell>
          <cell r="D1120" t="str">
            <v>Gà muối 500g</v>
          </cell>
          <cell r="E1120">
            <v>111058</v>
          </cell>
          <cell r="F1120">
            <v>111058</v>
          </cell>
        </row>
        <row r="1121">
          <cell r="A1121" t="str">
            <v>VNPOSTGTLX250G</v>
          </cell>
          <cell r="B1121" t="str">
            <v>VNPOST</v>
          </cell>
          <cell r="C1121" t="str">
            <v>GTLX250G</v>
          </cell>
          <cell r="D1121" t="str">
            <v>Giò Tai Lưỡi Xào 250g</v>
          </cell>
          <cell r="E1121">
            <v>50183</v>
          </cell>
          <cell r="F1121">
            <v>50183</v>
          </cell>
        </row>
        <row r="1122">
          <cell r="A1122" t="str">
            <v>VNPOSTMNH250</v>
          </cell>
          <cell r="B1122" t="str">
            <v>VNPOST</v>
          </cell>
          <cell r="C1122" t="str">
            <v>MNH250</v>
          </cell>
          <cell r="D1122" t="str">
            <v>Mọc Nấm Hương 250g</v>
          </cell>
          <cell r="E1122">
            <v>46000</v>
          </cell>
          <cell r="F1122">
            <v>46000</v>
          </cell>
        </row>
        <row r="1123">
          <cell r="A1123" t="str">
            <v>VNPOSTTH200</v>
          </cell>
          <cell r="B1123" t="str">
            <v>VNPOST</v>
          </cell>
          <cell r="C1123" t="str">
            <v>TH200</v>
          </cell>
          <cell r="D1123" t="str">
            <v>Tai heo muối 200g</v>
          </cell>
          <cell r="E1123">
            <v>55595</v>
          </cell>
          <cell r="F1123">
            <v>55595</v>
          </cell>
        </row>
        <row r="1124">
          <cell r="A1124" t="str">
            <v>VNPOSTCN300</v>
          </cell>
          <cell r="B1124" t="str">
            <v>VNPOST</v>
          </cell>
          <cell r="C1124" t="str">
            <v>CN300</v>
          </cell>
          <cell r="D1124" t="str">
            <v>Chả nướng 300g</v>
          </cell>
          <cell r="E1124">
            <v>70950</v>
          </cell>
          <cell r="F1124">
            <v>70950</v>
          </cell>
        </row>
        <row r="1125">
          <cell r="A1125" t="str">
            <v>VNPOSTGL250</v>
          </cell>
          <cell r="B1125" t="str">
            <v>VNPOST</v>
          </cell>
          <cell r="C1125" t="str">
            <v>GL250</v>
          </cell>
          <cell r="D1125" t="str">
            <v>Giò lụa cây 250g</v>
          </cell>
          <cell r="E1125">
            <v>49500</v>
          </cell>
          <cell r="F1125">
            <v>49500</v>
          </cell>
        </row>
        <row r="1126">
          <cell r="A1126" t="str">
            <v>VNPOSTGL500KT</v>
          </cell>
          <cell r="B1126" t="str">
            <v>VNPOST</v>
          </cell>
          <cell r="C1126" t="str">
            <v>GL500KT</v>
          </cell>
          <cell r="D1126" t="str">
            <v>Giò lụa 500g</v>
          </cell>
          <cell r="E1126">
            <v>77091</v>
          </cell>
          <cell r="F1126">
            <v>77091</v>
          </cell>
        </row>
        <row r="1127">
          <cell r="A1127" t="str">
            <v>VNPOSTGSG250</v>
          </cell>
          <cell r="B1127" t="str">
            <v>VNPOST</v>
          </cell>
          <cell r="C1127" t="str">
            <v>GSG250</v>
          </cell>
          <cell r="D1127" t="str">
            <v>Giò sụn gà 250g</v>
          </cell>
          <cell r="E1127">
            <v>50400</v>
          </cell>
          <cell r="F1127">
            <v>50400</v>
          </cell>
        </row>
        <row r="1128">
          <cell r="A1128" t="str">
            <v>VNPOSTGTNH500</v>
          </cell>
          <cell r="B1128" t="str">
            <v>VNPOST</v>
          </cell>
          <cell r="C1128" t="str">
            <v>GTNH500</v>
          </cell>
          <cell r="D1128" t="str">
            <v>Giò tai nấm hương 500g</v>
          </cell>
          <cell r="E1128">
            <v>81591</v>
          </cell>
          <cell r="F1128">
            <v>81591</v>
          </cell>
        </row>
        <row r="1129">
          <cell r="A1129" t="str">
            <v>VNPOSTGXD500</v>
          </cell>
          <cell r="B1129" t="str">
            <v>VNPOST</v>
          </cell>
          <cell r="C1129" t="str">
            <v>GXD500</v>
          </cell>
          <cell r="D1129" t="str">
            <v>Gà xì dầu 500g</v>
          </cell>
          <cell r="E1129">
            <v>111606</v>
          </cell>
          <cell r="F1129">
            <v>111606</v>
          </cell>
        </row>
        <row r="1130">
          <cell r="A1130" t="str">
            <v>WINCC300</v>
          </cell>
          <cell r="B1130" t="str">
            <v>WIN</v>
          </cell>
          <cell r="C1130" t="str">
            <v>CC300</v>
          </cell>
          <cell r="D1130" t="str">
            <v>Chả cốm 300g</v>
          </cell>
          <cell r="E1130">
            <v>74250</v>
          </cell>
          <cell r="F1130">
            <v>74250</v>
          </cell>
        </row>
        <row r="1131">
          <cell r="A1131" t="str">
            <v>WINCGM300</v>
          </cell>
          <cell r="B1131" t="str">
            <v>WIN</v>
          </cell>
          <cell r="C1131" t="str">
            <v>CGM300</v>
          </cell>
          <cell r="D1131" t="str">
            <v>Chân giò heo muối 300g</v>
          </cell>
          <cell r="E1131">
            <v>73431</v>
          </cell>
          <cell r="F1131">
            <v>73431</v>
          </cell>
        </row>
        <row r="1132">
          <cell r="A1132" t="str">
            <v>WINCN300</v>
          </cell>
          <cell r="B1132" t="str">
            <v>WIN</v>
          </cell>
          <cell r="C1132" t="str">
            <v>CN300</v>
          </cell>
          <cell r="D1132" t="str">
            <v>Chả nướng 300g</v>
          </cell>
          <cell r="E1132">
            <v>70950</v>
          </cell>
          <cell r="F1132">
            <v>70950</v>
          </cell>
        </row>
        <row r="1133">
          <cell r="A1133" t="str">
            <v>WINGL250</v>
          </cell>
          <cell r="B1133" t="str">
            <v>WIN</v>
          </cell>
          <cell r="C1133" t="str">
            <v>GL250</v>
          </cell>
          <cell r="D1133" t="str">
            <v>Giò lụa cây 250g</v>
          </cell>
          <cell r="E1133">
            <v>59400</v>
          </cell>
          <cell r="F1133">
            <v>59400</v>
          </cell>
        </row>
        <row r="1134">
          <cell r="A1134" t="str">
            <v>WINGM500</v>
          </cell>
          <cell r="B1134" t="str">
            <v>WIN</v>
          </cell>
          <cell r="C1134" t="str">
            <v>GM500</v>
          </cell>
          <cell r="D1134" t="str">
            <v>Gà muối 500g</v>
          </cell>
          <cell r="E1134">
            <v>111058</v>
          </cell>
          <cell r="F1134">
            <v>111058</v>
          </cell>
        </row>
        <row r="1135">
          <cell r="A1135" t="str">
            <v>WINGSG250</v>
          </cell>
          <cell r="B1135" t="str">
            <v>WIN</v>
          </cell>
          <cell r="C1135" t="str">
            <v>GSG250</v>
          </cell>
          <cell r="D1135" t="str">
            <v>Giò sụn gà 250g</v>
          </cell>
          <cell r="E1135">
            <v>61050</v>
          </cell>
          <cell r="F1135">
            <v>61050</v>
          </cell>
        </row>
        <row r="1136">
          <cell r="A1136" t="str">
            <v>WINGTLX250G</v>
          </cell>
          <cell r="B1136" t="str">
            <v>WIN</v>
          </cell>
          <cell r="C1136" t="str">
            <v>GTLX250G</v>
          </cell>
          <cell r="D1136" t="str">
            <v>Giò Tai Lưỡi Xào 250g</v>
          </cell>
          <cell r="E1136">
            <v>50183</v>
          </cell>
          <cell r="F1136">
            <v>50183</v>
          </cell>
        </row>
        <row r="1137">
          <cell r="A1137" t="str">
            <v>WINGXD500</v>
          </cell>
          <cell r="B1137" t="str">
            <v>WIN</v>
          </cell>
          <cell r="C1137" t="str">
            <v>GXD500</v>
          </cell>
          <cell r="D1137" t="str">
            <v>Gà xì dầu 500g</v>
          </cell>
          <cell r="E1137">
            <v>111606</v>
          </cell>
          <cell r="F1137">
            <v>111606</v>
          </cell>
        </row>
        <row r="1138">
          <cell r="A1138" t="str">
            <v>WINMNH250</v>
          </cell>
          <cell r="B1138" t="str">
            <v>WIN</v>
          </cell>
          <cell r="C1138" t="str">
            <v>MNH250</v>
          </cell>
          <cell r="D1138" t="str">
            <v>Mọc Nấm Hương 250g</v>
          </cell>
          <cell r="E1138">
            <v>46000</v>
          </cell>
          <cell r="F1138">
            <v>46000</v>
          </cell>
        </row>
        <row r="1139">
          <cell r="A1139" t="str">
            <v>WINTH200</v>
          </cell>
          <cell r="B1139" t="str">
            <v>WIN</v>
          </cell>
          <cell r="C1139" t="str">
            <v>TH200</v>
          </cell>
          <cell r="D1139" t="str">
            <v>Tai heo muối 200g</v>
          </cell>
          <cell r="E1139">
            <v>55595</v>
          </cell>
          <cell r="F1139">
            <v>55595</v>
          </cell>
        </row>
        <row r="1140">
          <cell r="A1140" t="str">
            <v>WINGL500KT</v>
          </cell>
          <cell r="B1140" t="str">
            <v>WIN</v>
          </cell>
          <cell r="C1140" t="str">
            <v>GL500KT</v>
          </cell>
          <cell r="D1140" t="str">
            <v>Giò lụa 500g</v>
          </cell>
          <cell r="E1140">
            <v>77091</v>
          </cell>
          <cell r="F1140">
            <v>77091</v>
          </cell>
        </row>
        <row r="1141">
          <cell r="A1141" t="str">
            <v>WINGTNH500</v>
          </cell>
          <cell r="B1141" t="str">
            <v>WIN</v>
          </cell>
          <cell r="C1141" t="str">
            <v>GTNH500</v>
          </cell>
          <cell r="D1141" t="str">
            <v>Giò tai nấm hương 500g</v>
          </cell>
          <cell r="E1141">
            <v>81591</v>
          </cell>
          <cell r="F1141">
            <v>81591</v>
          </cell>
        </row>
        <row r="1142">
          <cell r="A1142" t="str">
            <v>VIETYTH200</v>
          </cell>
          <cell r="B1142" t="str">
            <v>VIETY</v>
          </cell>
          <cell r="C1142" t="str">
            <v>TH200</v>
          </cell>
          <cell r="D1142" t="str">
            <v>Tai heo muối 200g</v>
          </cell>
          <cell r="E1142">
            <v>55595</v>
          </cell>
          <cell r="F1142">
            <v>52815</v>
          </cell>
        </row>
        <row r="1143">
          <cell r="A1143" t="str">
            <v>VITALMARTCGM100</v>
          </cell>
          <cell r="B1143" t="str">
            <v>VITALMART</v>
          </cell>
          <cell r="C1143" t="str">
            <v>CGM100</v>
          </cell>
          <cell r="D1143" t="str">
            <v>Chân giò heo muối 100g</v>
          </cell>
          <cell r="E1143">
            <v>24549</v>
          </cell>
          <cell r="F1143">
            <v>22830.57</v>
          </cell>
        </row>
        <row r="1144">
          <cell r="A1144" t="str">
            <v>VITALMARTCGM300</v>
          </cell>
          <cell r="B1144" t="str">
            <v>VITALMART</v>
          </cell>
          <cell r="C1144" t="str">
            <v>CGM300</v>
          </cell>
          <cell r="D1144" t="str">
            <v>Chân giò heo muối 300g</v>
          </cell>
          <cell r="E1144">
            <v>73431</v>
          </cell>
          <cell r="F1144">
            <v>68290.83</v>
          </cell>
        </row>
        <row r="1145">
          <cell r="A1145" t="str">
            <v>VITALMARTCGM500</v>
          </cell>
          <cell r="B1145" t="str">
            <v>VITALMART</v>
          </cell>
          <cell r="C1145" t="str">
            <v>CGM500</v>
          </cell>
          <cell r="D1145" t="str">
            <v>Chân giò heo muối 500g</v>
          </cell>
          <cell r="E1145">
            <v>119066</v>
          </cell>
          <cell r="F1145">
            <v>110731.38</v>
          </cell>
        </row>
        <row r="1146">
          <cell r="A1146" t="str">
            <v>VITALMARTGM500</v>
          </cell>
          <cell r="B1146" t="str">
            <v>VITALMART</v>
          </cell>
          <cell r="C1146" t="str">
            <v>GM500</v>
          </cell>
          <cell r="D1146" t="str">
            <v>Gà muối 500g</v>
          </cell>
          <cell r="E1146">
            <v>111058</v>
          </cell>
          <cell r="F1146">
            <v>103283.94</v>
          </cell>
        </row>
        <row r="1147">
          <cell r="A1147" t="str">
            <v>VITALMARTGXD500</v>
          </cell>
          <cell r="B1147" t="str">
            <v>VITALMART</v>
          </cell>
          <cell r="C1147" t="str">
            <v>GXD500</v>
          </cell>
          <cell r="D1147" t="str">
            <v>Gà xì dầu 500g</v>
          </cell>
          <cell r="E1147">
            <v>111606</v>
          </cell>
          <cell r="F1147">
            <v>103793.58</v>
          </cell>
        </row>
        <row r="1148">
          <cell r="A1148" t="str">
            <v>VITALMARTTH200</v>
          </cell>
          <cell r="B1148" t="str">
            <v>VITALMART</v>
          </cell>
          <cell r="C1148" t="str">
            <v>TH200</v>
          </cell>
          <cell r="D1148" t="str">
            <v>Tai heo muối 200g</v>
          </cell>
          <cell r="E1148">
            <v>55595</v>
          </cell>
          <cell r="F1148">
            <v>51703.350000000006</v>
          </cell>
        </row>
        <row r="1149">
          <cell r="A1149" t="str">
            <v>VNPOSTCC300</v>
          </cell>
          <cell r="B1149" t="str">
            <v>VNPOST</v>
          </cell>
          <cell r="C1149" t="str">
            <v>CC300</v>
          </cell>
          <cell r="D1149" t="str">
            <v>Chả cốm 300g</v>
          </cell>
          <cell r="E1149">
            <v>74250</v>
          </cell>
          <cell r="F1149">
            <v>74250</v>
          </cell>
        </row>
        <row r="1150">
          <cell r="A1150" t="str">
            <v>VNPOSTCGM300</v>
          </cell>
          <cell r="B1150" t="str">
            <v>VNPOST</v>
          </cell>
          <cell r="C1150" t="str">
            <v>CGM300</v>
          </cell>
          <cell r="D1150" t="str">
            <v>Chân giò heo muối 300g</v>
          </cell>
          <cell r="E1150">
            <v>73431</v>
          </cell>
          <cell r="F1150">
            <v>73431</v>
          </cell>
        </row>
        <row r="1151">
          <cell r="A1151" t="str">
            <v>VNPOSTGM500</v>
          </cell>
          <cell r="B1151" t="str">
            <v>VNPOST</v>
          </cell>
          <cell r="C1151" t="str">
            <v>GM500</v>
          </cell>
          <cell r="D1151" t="str">
            <v>Gà muối 500g</v>
          </cell>
          <cell r="E1151">
            <v>111058</v>
          </cell>
          <cell r="F1151">
            <v>111058</v>
          </cell>
        </row>
        <row r="1152">
          <cell r="A1152" t="str">
            <v>VNPOSTGTLX250G</v>
          </cell>
          <cell r="B1152" t="str">
            <v>VNPOST</v>
          </cell>
          <cell r="C1152" t="str">
            <v>GTLX250G</v>
          </cell>
          <cell r="D1152" t="str">
            <v>Giò Tai Lưỡi Xào 250g</v>
          </cell>
          <cell r="E1152">
            <v>50182</v>
          </cell>
          <cell r="F1152">
            <v>50182</v>
          </cell>
        </row>
        <row r="1153">
          <cell r="A1153" t="str">
            <v>VNPOSTMNH250</v>
          </cell>
          <cell r="B1153" t="str">
            <v>VNPOST</v>
          </cell>
          <cell r="C1153" t="str">
            <v>MNH250</v>
          </cell>
          <cell r="D1153" t="str">
            <v>Mọc Nấm Hương 250g</v>
          </cell>
          <cell r="E1153">
            <v>46000</v>
          </cell>
          <cell r="F1153">
            <v>46000</v>
          </cell>
        </row>
        <row r="1154">
          <cell r="A1154" t="str">
            <v>VNPOSTTH200</v>
          </cell>
          <cell r="B1154" t="str">
            <v>VNPOST</v>
          </cell>
          <cell r="C1154" t="str">
            <v>TH200</v>
          </cell>
          <cell r="D1154" t="str">
            <v>Tai heo muối 200g</v>
          </cell>
          <cell r="E1154">
            <v>55595</v>
          </cell>
          <cell r="F1154">
            <v>55595</v>
          </cell>
        </row>
        <row r="1155">
          <cell r="A1155" t="str">
            <v>VNPOSTCN300</v>
          </cell>
          <cell r="B1155" t="str">
            <v>VNPOST</v>
          </cell>
          <cell r="C1155" t="str">
            <v>CN300</v>
          </cell>
          <cell r="D1155" t="str">
            <v>Chả nướng 300g</v>
          </cell>
          <cell r="E1155">
            <v>70950</v>
          </cell>
          <cell r="F1155">
            <v>70950</v>
          </cell>
        </row>
        <row r="1156">
          <cell r="A1156" t="str">
            <v>VNPOSTGL250</v>
          </cell>
          <cell r="B1156" t="str">
            <v>VNPOST</v>
          </cell>
          <cell r="C1156" t="str">
            <v>GL250</v>
          </cell>
          <cell r="D1156" t="str">
            <v>Giò lụa cây 250g</v>
          </cell>
          <cell r="E1156">
            <v>49500</v>
          </cell>
          <cell r="F1156">
            <v>49500</v>
          </cell>
        </row>
        <row r="1157">
          <cell r="A1157" t="str">
            <v>VNPOSTGL500KT</v>
          </cell>
          <cell r="B1157" t="str">
            <v>VNPOST</v>
          </cell>
          <cell r="C1157" t="str">
            <v>GL500KT</v>
          </cell>
          <cell r="D1157" t="str">
            <v>Giò lụa 500g</v>
          </cell>
          <cell r="E1157">
            <v>77091</v>
          </cell>
          <cell r="F1157">
            <v>77091</v>
          </cell>
        </row>
        <row r="1158">
          <cell r="A1158" t="str">
            <v>VNPOSTGSG250</v>
          </cell>
          <cell r="B1158" t="str">
            <v>VNPOST</v>
          </cell>
          <cell r="C1158" t="str">
            <v>GSG250</v>
          </cell>
          <cell r="D1158" t="str">
            <v>Giò sụn gà 250g</v>
          </cell>
          <cell r="E1158">
            <v>50400</v>
          </cell>
          <cell r="F1158">
            <v>50400</v>
          </cell>
        </row>
        <row r="1159">
          <cell r="A1159" t="str">
            <v>VNPOSTGTNH500</v>
          </cell>
          <cell r="B1159" t="str">
            <v>VNPOST</v>
          </cell>
          <cell r="C1159" t="str">
            <v>GTNH500</v>
          </cell>
          <cell r="D1159" t="str">
            <v>Giò tai nấm hương 500g</v>
          </cell>
          <cell r="E1159">
            <v>81591</v>
          </cell>
          <cell r="F1159">
            <v>81591</v>
          </cell>
        </row>
        <row r="1160">
          <cell r="A1160" t="str">
            <v>VNPOSTGXD500</v>
          </cell>
          <cell r="B1160" t="str">
            <v>VNPOST</v>
          </cell>
          <cell r="C1160" t="str">
            <v>GXD500</v>
          </cell>
          <cell r="D1160" t="str">
            <v>Gà xì dầu 500g</v>
          </cell>
          <cell r="E1160">
            <v>111606</v>
          </cell>
          <cell r="F1160">
            <v>111606</v>
          </cell>
        </row>
        <row r="1161">
          <cell r="A1161" t="str">
            <v>WINCC300</v>
          </cell>
          <cell r="B1161" t="str">
            <v>WIN</v>
          </cell>
          <cell r="C1161" t="str">
            <v>CC300</v>
          </cell>
          <cell r="D1161" t="str">
            <v>Chả cốm 300g</v>
          </cell>
          <cell r="E1161">
            <v>74250</v>
          </cell>
          <cell r="F1161">
            <v>74250</v>
          </cell>
        </row>
        <row r="1162">
          <cell r="A1162" t="str">
            <v>WINCGM300</v>
          </cell>
          <cell r="B1162" t="str">
            <v>WIN</v>
          </cell>
          <cell r="C1162" t="str">
            <v>CGM300</v>
          </cell>
          <cell r="D1162" t="str">
            <v>Chân giò heo muối 300g</v>
          </cell>
          <cell r="E1162">
            <v>73431</v>
          </cell>
          <cell r="F1162">
            <v>73431</v>
          </cell>
        </row>
        <row r="1163">
          <cell r="A1163" t="str">
            <v>WINCN300</v>
          </cell>
          <cell r="B1163" t="str">
            <v>WIN</v>
          </cell>
          <cell r="C1163" t="str">
            <v>CN300</v>
          </cell>
          <cell r="D1163" t="str">
            <v>Chả nướng 300g</v>
          </cell>
          <cell r="E1163">
            <v>70950</v>
          </cell>
          <cell r="F1163">
            <v>70950</v>
          </cell>
        </row>
        <row r="1164">
          <cell r="A1164" t="str">
            <v>WINGL250</v>
          </cell>
          <cell r="B1164" t="str">
            <v>WIN</v>
          </cell>
          <cell r="C1164" t="str">
            <v>GL250</v>
          </cell>
          <cell r="D1164" t="str">
            <v>Giò lụa cây 250g</v>
          </cell>
          <cell r="E1164">
            <v>59400</v>
          </cell>
          <cell r="F1164">
            <v>59400</v>
          </cell>
        </row>
        <row r="1165">
          <cell r="A1165" t="str">
            <v>WINGM500</v>
          </cell>
          <cell r="B1165" t="str">
            <v>WIN</v>
          </cell>
          <cell r="C1165" t="str">
            <v>GM500</v>
          </cell>
          <cell r="D1165" t="str">
            <v>Gà muối 500g</v>
          </cell>
          <cell r="E1165">
            <v>111058</v>
          </cell>
          <cell r="F1165">
            <v>111058</v>
          </cell>
        </row>
        <row r="1166">
          <cell r="A1166" t="str">
            <v>WINGSG250</v>
          </cell>
          <cell r="B1166" t="str">
            <v>WIN</v>
          </cell>
          <cell r="C1166" t="str">
            <v>GSG250</v>
          </cell>
          <cell r="D1166" t="str">
            <v>Giò sụn gà 250g</v>
          </cell>
          <cell r="E1166">
            <v>61050</v>
          </cell>
          <cell r="F1166">
            <v>61050</v>
          </cell>
        </row>
        <row r="1167">
          <cell r="A1167" t="str">
            <v>WINGTLX250G</v>
          </cell>
          <cell r="B1167" t="str">
            <v>WIN</v>
          </cell>
          <cell r="C1167" t="str">
            <v>GTLX250G</v>
          </cell>
          <cell r="D1167" t="str">
            <v>Giò Tai Lưỡi Xào 250g</v>
          </cell>
          <cell r="E1167">
            <v>50182</v>
          </cell>
          <cell r="F1167">
            <v>50182</v>
          </cell>
        </row>
        <row r="1168">
          <cell r="A1168" t="str">
            <v>WINGXD500</v>
          </cell>
          <cell r="B1168" t="str">
            <v>WIN</v>
          </cell>
          <cell r="C1168" t="str">
            <v>GXD500</v>
          </cell>
          <cell r="D1168" t="str">
            <v>Gà xì dầu 500g</v>
          </cell>
          <cell r="E1168">
            <v>111606</v>
          </cell>
          <cell r="F1168">
            <v>111606</v>
          </cell>
        </row>
        <row r="1169">
          <cell r="A1169" t="str">
            <v>WINMNH250</v>
          </cell>
          <cell r="B1169" t="str">
            <v>WIN</v>
          </cell>
          <cell r="C1169" t="str">
            <v>MNH250</v>
          </cell>
          <cell r="D1169" t="str">
            <v>Mọc Nấm Hương 250g</v>
          </cell>
          <cell r="E1169">
            <v>46000</v>
          </cell>
          <cell r="F1169">
            <v>46000</v>
          </cell>
        </row>
        <row r="1170">
          <cell r="A1170" t="str">
            <v>WINTH200</v>
          </cell>
          <cell r="B1170" t="str">
            <v>WIN</v>
          </cell>
          <cell r="C1170" t="str">
            <v>TH200</v>
          </cell>
          <cell r="D1170" t="str">
            <v>Tai heo muối 200g</v>
          </cell>
          <cell r="E1170">
            <v>55595</v>
          </cell>
          <cell r="F1170">
            <v>55595</v>
          </cell>
        </row>
        <row r="1171">
          <cell r="A1171" t="str">
            <v>WINGL500KT</v>
          </cell>
          <cell r="B1171" t="str">
            <v>WIN</v>
          </cell>
          <cell r="C1171" t="str">
            <v>GL500KT</v>
          </cell>
          <cell r="D1171" t="str">
            <v>Giò lụa 500g</v>
          </cell>
          <cell r="E1171">
            <v>77091</v>
          </cell>
          <cell r="F1171">
            <v>77091</v>
          </cell>
        </row>
        <row r="1172">
          <cell r="A1172" t="str">
            <v>WINGTNH500</v>
          </cell>
          <cell r="B1172" t="str">
            <v>WIN</v>
          </cell>
          <cell r="C1172" t="str">
            <v>GTNH500</v>
          </cell>
          <cell r="D1172" t="str">
            <v>Giò tai nấm hương 500g</v>
          </cell>
          <cell r="E1172">
            <v>81591</v>
          </cell>
          <cell r="F1172">
            <v>81591</v>
          </cell>
        </row>
      </sheetData>
      <sheetData sheetId="3" refreshError="1">
        <row r="1">
          <cell r="A1" t="str">
            <v>Mã hàng</v>
          </cell>
          <cell r="B1" t="str">
            <v>Tên hàng</v>
          </cell>
          <cell r="C1" t="str">
            <v>ĐVT</v>
          </cell>
          <cell r="D1" t="str">
            <v>Tình Trạng</v>
          </cell>
        </row>
        <row r="2">
          <cell r="A2" t="str">
            <v>BBM200</v>
          </cell>
          <cell r="B2" t="str">
            <v>Bắp bò muối 200g</v>
          </cell>
          <cell r="C2" t="str">
            <v>Túi</v>
          </cell>
          <cell r="D2" t="str">
            <v>Không kinh doanh</v>
          </cell>
        </row>
        <row r="3">
          <cell r="A3" t="str">
            <v>BBM300</v>
          </cell>
          <cell r="B3" t="str">
            <v>Bắp bò muối 300g</v>
          </cell>
          <cell r="C3" t="str">
            <v>Túi</v>
          </cell>
          <cell r="D3" t="str">
            <v>Không kinh doanh</v>
          </cell>
        </row>
        <row r="4">
          <cell r="A4" t="str">
            <v>BBM500</v>
          </cell>
          <cell r="B4" t="str">
            <v>Bắp bò muối 500g</v>
          </cell>
          <cell r="C4" t="str">
            <v>Túi</v>
          </cell>
          <cell r="D4" t="str">
            <v>Không kinh doanh</v>
          </cell>
        </row>
        <row r="5">
          <cell r="A5" t="str">
            <v>BGHM450</v>
          </cell>
          <cell r="B5" t="str">
            <v>Bắp giò heo muối vị Tayaki Coop Select 450g</v>
          </cell>
          <cell r="C5" t="str">
            <v>Túi</v>
          </cell>
          <cell r="D5" t="str">
            <v>Đang Kinh doanh</v>
          </cell>
        </row>
        <row r="6">
          <cell r="A6" t="str">
            <v>BV250</v>
          </cell>
          <cell r="B6" t="str">
            <v>Bò viên 250g</v>
          </cell>
          <cell r="C6" t="str">
            <v>Túi</v>
          </cell>
          <cell r="D6" t="str">
            <v>Không kinh doanh</v>
          </cell>
        </row>
        <row r="7">
          <cell r="A7" t="str">
            <v>CC300</v>
          </cell>
          <cell r="B7" t="str">
            <v>Chả cốm 300g</v>
          </cell>
          <cell r="C7" t="str">
            <v>Túi</v>
          </cell>
          <cell r="D7" t="str">
            <v>Đang Kinh doanh</v>
          </cell>
        </row>
        <row r="8">
          <cell r="A8" t="str">
            <v>CC300KT</v>
          </cell>
          <cell r="B8" t="str">
            <v>Chả cốm 300g - Hàng mẫu tặng</v>
          </cell>
          <cell r="C8" t="str">
            <v>Gói</v>
          </cell>
          <cell r="D8" t="str">
            <v>Đang Kinh doanh</v>
          </cell>
        </row>
        <row r="9">
          <cell r="A9" t="str">
            <v>CGM100</v>
          </cell>
          <cell r="B9" t="str">
            <v>Chân giò heo muối 100g</v>
          </cell>
          <cell r="C9" t="str">
            <v>Gói</v>
          </cell>
          <cell r="D9" t="str">
            <v>Đang Kinh doanh</v>
          </cell>
        </row>
        <row r="10">
          <cell r="A10" t="str">
            <v>CGM200KT</v>
          </cell>
          <cell r="B10" t="str">
            <v>Chân giò heo muối 200g - Hàng mẫu tặng</v>
          </cell>
          <cell r="C10" t="str">
            <v>Gói</v>
          </cell>
          <cell r="D10" t="str">
            <v>Đang Kinh doanh</v>
          </cell>
        </row>
        <row r="11">
          <cell r="A11" t="str">
            <v>CGM300</v>
          </cell>
          <cell r="B11" t="str">
            <v>Chân giò heo muối 300g</v>
          </cell>
          <cell r="C11" t="str">
            <v>Túi</v>
          </cell>
          <cell r="D11" t="str">
            <v>Đang Kinh doanh</v>
          </cell>
        </row>
        <row r="12">
          <cell r="A12" t="str">
            <v>CGM300KT</v>
          </cell>
          <cell r="B12" t="str">
            <v>Chân giò heo muối 300g - Hàng mẫu tặng</v>
          </cell>
          <cell r="C12" t="str">
            <v>Gói</v>
          </cell>
          <cell r="D12" t="str">
            <v>Đang Kinh doanh</v>
          </cell>
        </row>
        <row r="13">
          <cell r="A13" t="str">
            <v>CGM500</v>
          </cell>
          <cell r="B13" t="str">
            <v>Chân giò heo muối 500g</v>
          </cell>
          <cell r="C13" t="str">
            <v>Túi</v>
          </cell>
          <cell r="D13" t="str">
            <v>Đang Kinh doanh</v>
          </cell>
        </row>
        <row r="14">
          <cell r="A14" t="str">
            <v>CGM500KT</v>
          </cell>
          <cell r="B14" t="str">
            <v>Chân giò heo muối 500g - Hàng mẫu tặng</v>
          </cell>
          <cell r="C14" t="str">
            <v>Gói</v>
          </cell>
          <cell r="D14" t="str">
            <v>Đang Kinh doanh</v>
          </cell>
        </row>
        <row r="15">
          <cell r="A15" t="str">
            <v>CGSC400</v>
          </cell>
          <cell r="B15" t="str">
            <v>Chân gà sốt cay 400g</v>
          </cell>
          <cell r="C15" t="str">
            <v>Túi</v>
          </cell>
          <cell r="D15" t="str">
            <v>Đang Kinh doanh</v>
          </cell>
        </row>
        <row r="16">
          <cell r="A16" t="str">
            <v>CGST150</v>
          </cell>
          <cell r="B16" t="str">
            <v>Chân gà sả tắc 150g</v>
          </cell>
          <cell r="C16" t="str">
            <v>Túi</v>
          </cell>
          <cell r="D16" t="str">
            <v>Đang Kinh doanh</v>
          </cell>
        </row>
        <row r="17">
          <cell r="A17" t="str">
            <v>CGST150G</v>
          </cell>
          <cell r="B17" t="str">
            <v>Chân gà sốt thái 150g</v>
          </cell>
          <cell r="C17" t="str">
            <v>Gói</v>
          </cell>
          <cell r="D17" t="str">
            <v>Đang Kinh doanh</v>
          </cell>
        </row>
        <row r="18">
          <cell r="A18" t="str">
            <v>CGST250</v>
          </cell>
          <cell r="B18" t="str">
            <v>Chân gà sả tắc 250g</v>
          </cell>
          <cell r="C18" t="str">
            <v>Hộp</v>
          </cell>
          <cell r="D18" t="str">
            <v>Đang Kinh doanh</v>
          </cell>
        </row>
        <row r="19">
          <cell r="A19" t="str">
            <v>CGST500</v>
          </cell>
          <cell r="B19" t="str">
            <v>Chân gà sả tắc 500g</v>
          </cell>
          <cell r="C19" t="str">
            <v>Hộp</v>
          </cell>
          <cell r="D19" t="str">
            <v>Đang Kinh doanh</v>
          </cell>
        </row>
        <row r="20">
          <cell r="A20" t="str">
            <v>CGST500G</v>
          </cell>
          <cell r="B20" t="str">
            <v>Chân gà sốt thái 500g</v>
          </cell>
          <cell r="C20" t="str">
            <v>Hộp</v>
          </cell>
          <cell r="D20" t="str">
            <v>Đang Kinh doanh</v>
          </cell>
        </row>
        <row r="21">
          <cell r="A21" t="str">
            <v>CGTM150</v>
          </cell>
          <cell r="B21" t="str">
            <v>Chân gà thảo mộc 150g</v>
          </cell>
          <cell r="C21" t="str">
            <v>Túi</v>
          </cell>
          <cell r="D21" t="str">
            <v>Đang Kinh doanh</v>
          </cell>
        </row>
        <row r="22">
          <cell r="A22" t="str">
            <v>CGTT100</v>
          </cell>
          <cell r="B22" t="str">
            <v>Chân gà thả thính 100g</v>
          </cell>
          <cell r="C22" t="str">
            <v>Gói</v>
          </cell>
          <cell r="D22" t="str">
            <v>Đang Kinh doanh</v>
          </cell>
        </row>
        <row r="23">
          <cell r="A23" t="str">
            <v>CGTT150</v>
          </cell>
          <cell r="B23" t="str">
            <v>Chân gà thả thính 150g</v>
          </cell>
          <cell r="C23" t="str">
            <v>Gói</v>
          </cell>
          <cell r="D23" t="str">
            <v>Đang Kinh doanh</v>
          </cell>
        </row>
        <row r="24">
          <cell r="A24" t="str">
            <v>CGTT250</v>
          </cell>
          <cell r="B24" t="str">
            <v>Chân gà thả thính 250g</v>
          </cell>
          <cell r="C24" t="str">
            <v>Hộp</v>
          </cell>
          <cell r="D24" t="str">
            <v>Đang Kinh doanh</v>
          </cell>
        </row>
        <row r="25">
          <cell r="A25" t="str">
            <v>CGTT500</v>
          </cell>
          <cell r="B25" t="str">
            <v>Chân gà thả thính 500g</v>
          </cell>
          <cell r="C25" t="str">
            <v>Hộp</v>
          </cell>
          <cell r="D25" t="str">
            <v>Đang Kinh doanh</v>
          </cell>
        </row>
        <row r="26">
          <cell r="A26" t="str">
            <v>CGXD150</v>
          </cell>
          <cell r="B26" t="str">
            <v>Chân gà xì dầu 150g</v>
          </cell>
          <cell r="C26" t="str">
            <v>Túi</v>
          </cell>
          <cell r="D26" t="str">
            <v>Đang Kinh doanh</v>
          </cell>
        </row>
        <row r="27">
          <cell r="A27" t="str">
            <v>CN300</v>
          </cell>
          <cell r="B27" t="str">
            <v>Chả nướng 300g</v>
          </cell>
          <cell r="C27" t="str">
            <v>Túi</v>
          </cell>
          <cell r="D27" t="str">
            <v>Đang Kinh doanh</v>
          </cell>
        </row>
        <row r="28">
          <cell r="A28" t="str">
            <v>DGSC500</v>
          </cell>
          <cell r="B28" t="str">
            <v>Đùi gà sốt cay 500g</v>
          </cell>
          <cell r="C28" t="str">
            <v>Túi</v>
          </cell>
          <cell r="D28" t="str">
            <v>Đang Kinh doanh</v>
          </cell>
        </row>
        <row r="29">
          <cell r="A29" t="str">
            <v>G3M</v>
          </cell>
          <cell r="B29" t="str">
            <v>Gà 300g mẫu</v>
          </cell>
          <cell r="C29" t="str">
            <v>Gói</v>
          </cell>
          <cell r="D29" t="str">
            <v>Đang Kinh doanh</v>
          </cell>
        </row>
        <row r="30">
          <cell r="A30" t="str">
            <v>GB45G</v>
          </cell>
          <cell r="B30" t="str">
            <v>Giò bì ớt xiêm xanh 45G</v>
          </cell>
          <cell r="C30" t="str">
            <v>Cái</v>
          </cell>
          <cell r="D30" t="str">
            <v>Đang Kinh doanh</v>
          </cell>
        </row>
        <row r="31">
          <cell r="A31" t="str">
            <v>GHC1000</v>
          </cell>
          <cell r="B31" t="str">
            <v>Gà hun cỏ xạ hương 1kg</v>
          </cell>
          <cell r="C31" t="str">
            <v>Túi</v>
          </cell>
          <cell r="D31" t="str">
            <v>Đang Kinh doanh</v>
          </cell>
        </row>
        <row r="32">
          <cell r="A32" t="str">
            <v>GHC500</v>
          </cell>
          <cell r="B32" t="str">
            <v>Gà hun cỏ xạ hương Coop Select 500g</v>
          </cell>
          <cell r="C32" t="str">
            <v>Túi</v>
          </cell>
          <cell r="D32" t="str">
            <v>Đang Kinh doanh</v>
          </cell>
        </row>
        <row r="33">
          <cell r="A33" t="str">
            <v>GHK200</v>
          </cell>
          <cell r="B33" t="str">
            <v>Gà muối hun khói 200g - Hàng mẫu tặng</v>
          </cell>
          <cell r="C33" t="str">
            <v>Gói</v>
          </cell>
          <cell r="D33" t="str">
            <v>Đang Kinh doanh</v>
          </cell>
        </row>
        <row r="34">
          <cell r="A34" t="str">
            <v>GHK300</v>
          </cell>
          <cell r="B34" t="str">
            <v>Gà muối hun khói 300g</v>
          </cell>
          <cell r="C34" t="str">
            <v>Túi</v>
          </cell>
          <cell r="D34" t="str">
            <v>Đang Kinh doanh</v>
          </cell>
        </row>
        <row r="35">
          <cell r="A35" t="str">
            <v>GL150</v>
          </cell>
          <cell r="B35" t="str">
            <v>Giò lụa cây 150g</v>
          </cell>
          <cell r="C35" t="str">
            <v>Gói</v>
          </cell>
          <cell r="D35" t="str">
            <v>Đang Kinh doanh</v>
          </cell>
        </row>
        <row r="36">
          <cell r="A36" t="str">
            <v>GL250</v>
          </cell>
          <cell r="B36" t="str">
            <v>Giò lụa cây 250g</v>
          </cell>
          <cell r="C36" t="str">
            <v>Túi</v>
          </cell>
          <cell r="D36" t="str">
            <v>Đang Kinh doanh</v>
          </cell>
        </row>
        <row r="37">
          <cell r="A37" t="str">
            <v>GL250KT</v>
          </cell>
          <cell r="B37" t="str">
            <v>Giò lụa 250g</v>
          </cell>
          <cell r="C37" t="str">
            <v>Túi</v>
          </cell>
          <cell r="D37" t="str">
            <v>Đang Kinh doanh</v>
          </cell>
        </row>
        <row r="38">
          <cell r="A38" t="str">
            <v>GL500KT</v>
          </cell>
          <cell r="B38" t="str">
            <v>Giò lụa 500g</v>
          </cell>
          <cell r="C38" t="str">
            <v>Túi</v>
          </cell>
          <cell r="D38" t="str">
            <v>Đang Kinh doanh</v>
          </cell>
        </row>
        <row r="39">
          <cell r="A39" t="str">
            <v>GLHC</v>
          </cell>
          <cell r="B39" t="str">
            <v>Giò lụa không định lượng</v>
          </cell>
          <cell r="C39" t="str">
            <v>Túi</v>
          </cell>
          <cell r="D39" t="str">
            <v>Đang Kinh doanh</v>
          </cell>
        </row>
        <row r="40">
          <cell r="A40" t="str">
            <v>GLKM</v>
          </cell>
          <cell r="B40" t="str">
            <v>Giò lụa khoanh mẫu</v>
          </cell>
          <cell r="C40" t="str">
            <v>Gói</v>
          </cell>
          <cell r="D40" t="str">
            <v>Đang Kinh doanh</v>
          </cell>
        </row>
        <row r="41">
          <cell r="A41" t="str">
            <v>GM500</v>
          </cell>
          <cell r="B41" t="str">
            <v>Gà muối 500g</v>
          </cell>
          <cell r="C41" t="str">
            <v>Túi</v>
          </cell>
          <cell r="D41" t="str">
            <v>Đang Kinh doanh</v>
          </cell>
        </row>
        <row r="42">
          <cell r="A42" t="str">
            <v>GM500KT</v>
          </cell>
          <cell r="B42" t="str">
            <v>Gà muối 500g - Hàng mẫu tặng</v>
          </cell>
          <cell r="C42" t="str">
            <v>Gói</v>
          </cell>
          <cell r="D42" t="str">
            <v>Đang Kinh doanh</v>
          </cell>
        </row>
        <row r="43">
          <cell r="A43" t="str">
            <v>GSG150</v>
          </cell>
          <cell r="B43" t="str">
            <v>Giò sụn gà 150g</v>
          </cell>
          <cell r="C43" t="str">
            <v>Túi</v>
          </cell>
          <cell r="D43" t="str">
            <v>Đang Kinh doanh</v>
          </cell>
        </row>
        <row r="44">
          <cell r="A44" t="str">
            <v>GSG250</v>
          </cell>
          <cell r="B44" t="str">
            <v>Giò sụn gà 250g</v>
          </cell>
          <cell r="C44" t="str">
            <v>Túi</v>
          </cell>
          <cell r="D44" t="str">
            <v>Đang Kinh doanh</v>
          </cell>
        </row>
        <row r="45">
          <cell r="A45" t="str">
            <v>GSG45G</v>
          </cell>
          <cell r="B45" t="str">
            <v>Giò sụn gà 45g</v>
          </cell>
          <cell r="C45" t="str">
            <v>Cái</v>
          </cell>
          <cell r="D45" t="str">
            <v>Đang Kinh doanh</v>
          </cell>
        </row>
        <row r="46">
          <cell r="A46" t="str">
            <v>GSG500</v>
          </cell>
          <cell r="B46" t="str">
            <v>Giò sụn gà 500g</v>
          </cell>
          <cell r="C46" t="str">
            <v>Túi</v>
          </cell>
          <cell r="D46" t="str">
            <v>Đang Kinh doanh</v>
          </cell>
        </row>
        <row r="47">
          <cell r="A47" t="str">
            <v>GSGHC</v>
          </cell>
          <cell r="B47" t="str">
            <v>Giò sụn gà không định lượng</v>
          </cell>
          <cell r="C47" t="str">
            <v>Túi</v>
          </cell>
          <cell r="D47" t="str">
            <v>Đang Kinh doanh</v>
          </cell>
        </row>
        <row r="48">
          <cell r="A48" t="str">
            <v>GTLX250G</v>
          </cell>
          <cell r="B48" t="str">
            <v>Giò Tai Lưỡi Xào 250g</v>
          </cell>
          <cell r="C48" t="str">
            <v>Túi</v>
          </cell>
          <cell r="D48" t="str">
            <v>Đang Kinh doanh</v>
          </cell>
        </row>
        <row r="49">
          <cell r="A49" t="str">
            <v>GTNH250</v>
          </cell>
          <cell r="B49" t="str">
            <v>Giò tai nấm hương 250g</v>
          </cell>
          <cell r="C49" t="str">
            <v>Túi</v>
          </cell>
          <cell r="D49" t="str">
            <v>Đang Kinh doanh</v>
          </cell>
        </row>
        <row r="50">
          <cell r="A50" t="str">
            <v>GTNH500</v>
          </cell>
          <cell r="B50" t="str">
            <v>Giò tai nấm hương 500g</v>
          </cell>
          <cell r="C50" t="str">
            <v>Túi</v>
          </cell>
          <cell r="D50" t="str">
            <v>Đang Kinh doanh</v>
          </cell>
        </row>
        <row r="51">
          <cell r="A51" t="str">
            <v>GV250</v>
          </cell>
          <cell r="B51" t="str">
            <v>Gà viên 250g</v>
          </cell>
          <cell r="C51" t="str">
            <v>Túi</v>
          </cell>
          <cell r="D51" t="str">
            <v>Đang Kinh doanh</v>
          </cell>
        </row>
        <row r="52">
          <cell r="A52" t="str">
            <v>GXD200KT</v>
          </cell>
          <cell r="B52" t="str">
            <v>Gà hấp xì dầu 200g - Hàng mẫu tặng</v>
          </cell>
          <cell r="C52" t="str">
            <v>Gói</v>
          </cell>
          <cell r="D52" t="str">
            <v>Đang Kinh doanh</v>
          </cell>
        </row>
        <row r="53">
          <cell r="A53" t="str">
            <v>GXD500</v>
          </cell>
          <cell r="B53" t="str">
            <v>Gà xì dầu 500g</v>
          </cell>
          <cell r="C53" t="str">
            <v>Túi</v>
          </cell>
          <cell r="D53" t="str">
            <v>Đang Kinh doanh</v>
          </cell>
        </row>
        <row r="54">
          <cell r="A54" t="str">
            <v>GXD500KT</v>
          </cell>
          <cell r="B54" t="str">
            <v>Gà xì dầu 500g - Hàng mẫu tặng</v>
          </cell>
          <cell r="C54" t="str">
            <v>Gói</v>
          </cell>
          <cell r="D54" t="str">
            <v>Đang Kinh doanh</v>
          </cell>
        </row>
        <row r="55">
          <cell r="A55" t="str">
            <v>LX500</v>
          </cell>
          <cell r="B55" t="str">
            <v>Lạp xưởng tươi 500g</v>
          </cell>
          <cell r="C55" t="str">
            <v>Túi</v>
          </cell>
          <cell r="D55" t="str">
            <v>Đang Kinh doanh</v>
          </cell>
        </row>
        <row r="56">
          <cell r="A56" t="str">
            <v>MNH200</v>
          </cell>
          <cell r="B56" t="str">
            <v>Mọc nấm hương 200g</v>
          </cell>
          <cell r="C56" t="str">
            <v>Gói</v>
          </cell>
          <cell r="D56" t="str">
            <v>Đang Kinh doanh</v>
          </cell>
        </row>
        <row r="57">
          <cell r="A57" t="str">
            <v>MNH250</v>
          </cell>
          <cell r="B57" t="str">
            <v>Mọc Nấm Hương 250g</v>
          </cell>
          <cell r="C57" t="str">
            <v>Túi</v>
          </cell>
          <cell r="D57" t="str">
            <v>Đang Kinh doanh</v>
          </cell>
        </row>
        <row r="58">
          <cell r="A58" t="str">
            <v>MNH300</v>
          </cell>
          <cell r="B58" t="str">
            <v>Mọc Nấm Hương 300g - Hàng mẫu tặng</v>
          </cell>
          <cell r="C58" t="str">
            <v>Gói</v>
          </cell>
          <cell r="D58" t="str">
            <v>Đang Kinh doanh</v>
          </cell>
        </row>
        <row r="59">
          <cell r="A59" t="str">
            <v>MNH500</v>
          </cell>
          <cell r="B59" t="str">
            <v>Mọc Nấm Hương 500g</v>
          </cell>
          <cell r="C59" t="str">
            <v>Túi</v>
          </cell>
          <cell r="D59" t="str">
            <v>Đang Kinh doanh</v>
          </cell>
        </row>
        <row r="60">
          <cell r="A60" t="str">
            <v>SHK200</v>
          </cell>
          <cell r="B60" t="str">
            <v>Sườn hun khói 200g</v>
          </cell>
          <cell r="C60" t="str">
            <v>Túi</v>
          </cell>
          <cell r="D60" t="str">
            <v>Đang Kinh doanh</v>
          </cell>
        </row>
        <row r="61">
          <cell r="A61" t="str">
            <v>TH200</v>
          </cell>
          <cell r="B61" t="str">
            <v>Tai heo muối 200g</v>
          </cell>
          <cell r="C61" t="str">
            <v>Túi</v>
          </cell>
          <cell r="D61" t="str">
            <v>Đang Kinh doanh</v>
          </cell>
        </row>
        <row r="62">
          <cell r="A62" t="str">
            <v>TH200KT</v>
          </cell>
          <cell r="B62" t="str">
            <v>Tai heo muối 200g - Hàng mẫu tặng</v>
          </cell>
          <cell r="C62" t="str">
            <v>Gói</v>
          </cell>
          <cell r="D62" t="str">
            <v>Đang Kinh doanh</v>
          </cell>
        </row>
        <row r="63">
          <cell r="A63" t="str">
            <v>TH400</v>
          </cell>
          <cell r="B63" t="str">
            <v>Tai heo muối 400g</v>
          </cell>
          <cell r="C63" t="str">
            <v>Túi</v>
          </cell>
          <cell r="D63" t="str">
            <v>Đang Kinh doanh</v>
          </cell>
        </row>
        <row r="64">
          <cell r="A64" t="str">
            <v>THST150</v>
          </cell>
          <cell r="B64" t="str">
            <v>Tai heo sốt thái 150g</v>
          </cell>
          <cell r="C64" t="str">
            <v>Túi</v>
          </cell>
          <cell r="D64" t="str">
            <v>Đang Kinh doanh</v>
          </cell>
        </row>
        <row r="65">
          <cell r="A65" t="str">
            <v>THST250</v>
          </cell>
          <cell r="B65" t="str">
            <v>Tai heo sốt thái 250g</v>
          </cell>
          <cell r="C65" t="str">
            <v>Hộp</v>
          </cell>
          <cell r="D65" t="str">
            <v>Đang Kinh doanh</v>
          </cell>
        </row>
        <row r="66">
          <cell r="A66" t="str">
            <v>THST500</v>
          </cell>
          <cell r="B66" t="str">
            <v>Tai heo sốt thái 500g</v>
          </cell>
          <cell r="C66" t="str">
            <v>Hộp</v>
          </cell>
          <cell r="D66" t="str">
            <v>Đang Kinh doanh</v>
          </cell>
        </row>
        <row r="67">
          <cell r="A67" t="str">
            <v>TNC450</v>
          </cell>
          <cell r="B67" t="str">
            <v>Tôm mũ ni nguyên con 450g</v>
          </cell>
          <cell r="C67" t="str">
            <v>Túi</v>
          </cell>
          <cell r="D67" t="str">
            <v>Đang Kinh doanh</v>
          </cell>
        </row>
      </sheetData>
      <sheetData sheetId="4" refreshError="1"/>
      <sheetData sheetId="5" refreshError="1">
        <row r="1">
          <cell r="A1" t="str">
            <v>Mã khách hàng</v>
          </cell>
          <cell r="B1" t="str">
            <v>Tên khách hàng</v>
          </cell>
          <cell r="C1" t="str">
            <v>Diễn giải</v>
          </cell>
          <cell r="D1" t="str">
            <v>Tỉnh/TP</v>
          </cell>
          <cell r="E1" t="str">
            <v>Quận/Huyện</v>
          </cell>
          <cell r="F1" t="str">
            <v>Phường/Xã</v>
          </cell>
          <cell r="G1" t="str">
            <v>Nhân viên</v>
          </cell>
          <cell r="H1" t="str">
            <v>Tên nhân viên</v>
          </cell>
          <cell r="I1" t="str">
            <v>Nhóm KH, NCC</v>
          </cell>
          <cell r="J1" t="str">
            <v>Người liên hệ</v>
          </cell>
          <cell r="K1" t="str">
            <v>Địa điểm giao hàng</v>
          </cell>
          <cell r="L1" t="str">
            <v>Mã số thuế</v>
          </cell>
          <cell r="M1" t="str">
            <v>Địa chỉ</v>
          </cell>
          <cell r="N1" t="str">
            <v>Số ngày được nợ</v>
          </cell>
          <cell r="O1" t="str">
            <v>Ngừng theo dõi</v>
          </cell>
          <cell r="P1" t="str">
            <v>Chi nhánh</v>
          </cell>
          <cell r="Q1" t="str">
            <v>Phân loại</v>
          </cell>
          <cell r="R1" t="str">
            <v>Nhóm KH</v>
          </cell>
        </row>
        <row r="2">
          <cell r="A2" t="str">
            <v>acm0019</v>
          </cell>
          <cell r="B2" t="str">
            <v>ACM - TOW</v>
          </cell>
          <cell r="C2" t="str">
            <v/>
          </cell>
          <cell r="D2" t="str">
            <v>Thành phố Hà Nội</v>
          </cell>
          <cell r="E2" t="str">
            <v>Quận Hoàn Kiếm</v>
          </cell>
          <cell r="G2" t="str">
            <v>HN006</v>
          </cell>
          <cell r="H2" t="str">
            <v>Phan Trọng Cường</v>
          </cell>
          <cell r="I2" t="str">
            <v>MIENBAC; AEON; 10%</v>
          </cell>
          <cell r="J2" t="str">
            <v>ACM - TOW</v>
          </cell>
          <cell r="L2" t="str">
            <v/>
          </cell>
          <cell r="M2" t="str">
            <v>49 Hai Bà Trưng, Q. Hoàn Kiếm, TP HN</v>
          </cell>
          <cell r="N2">
            <v>60</v>
          </cell>
          <cell r="O2" t="b">
            <v>0</v>
          </cell>
          <cell r="P2" t="str">
            <v>CÔNG TY TNHH MTV THƯƠNG MẠI VÀ DỊCH VỤ NGỌC THƠM</v>
          </cell>
          <cell r="Q2" t="str">
            <v>Miền Bắc</v>
          </cell>
          <cell r="R2" t="str">
            <v>ACM</v>
          </cell>
        </row>
        <row r="3">
          <cell r="A3" t="str">
            <v>ACM-002</v>
          </cell>
          <cell r="B3" t="str">
            <v>CHI NHÁNH CÔNG TY TNHH MỘT THÀNH VIÊN HỘI NHẬP PHÁT TRIỂN ĐÔNG HƯNG TẠI TP.HÀ NỘI</v>
          </cell>
          <cell r="D3" t="str">
            <v>Thành phố Hà Nội</v>
          </cell>
          <cell r="E3" t="str">
            <v>Quận Hoàn Kiếm</v>
          </cell>
          <cell r="G3" t="str">
            <v>HN006</v>
          </cell>
          <cell r="H3" t="str">
            <v>Phan Trọng Cường</v>
          </cell>
          <cell r="I3" t="str">
            <v>AEON; MIENBAC</v>
          </cell>
          <cell r="L3" t="str">
            <v>0312629241-002</v>
          </cell>
          <cell r="M3" t="str">
            <v>Số 49, đường Hai Bà Trưng, Phường Trần Hưng Đạo, Quận Hoàn Kiếm, Thành phố Hà Nội, Việt Nam</v>
          </cell>
          <cell r="N3">
            <v>60</v>
          </cell>
          <cell r="O3" t="b">
            <v>0</v>
          </cell>
          <cell r="P3" t="str">
            <v>CÔNG TY TNHH MTV THƯƠNG MẠI VÀ DỊCH VỤ NGỌC THƠM</v>
          </cell>
          <cell r="Q3" t="str">
            <v>Miền Bắc</v>
          </cell>
          <cell r="R3" t="str">
            <v>ACM</v>
          </cell>
        </row>
        <row r="4">
          <cell r="A4" t="str">
            <v>acm0020</v>
          </cell>
          <cell r="B4" t="str">
            <v>ACM - IND</v>
          </cell>
          <cell r="C4" t="str">
            <v/>
          </cell>
          <cell r="D4" t="str">
            <v>Thành phố Hà Nội</v>
          </cell>
          <cell r="E4" t="str">
            <v>Quận Cầu Giấy</v>
          </cell>
          <cell r="G4" t="str">
            <v>HN004</v>
          </cell>
          <cell r="H4" t="str">
            <v>Hoàng Thanh Huy</v>
          </cell>
          <cell r="I4" t="str">
            <v>MIENBAC; AEON; 10%</v>
          </cell>
          <cell r="J4" t="str">
            <v>ACM - IND</v>
          </cell>
          <cell r="K4" t="str">
            <v>TTTM Indochina Plaza, Số 241 Xuân Thủy, Q. Cầu Giấy, TP HN</v>
          </cell>
          <cell r="L4" t="str">
            <v/>
          </cell>
          <cell r="M4" t="str">
            <v>TTTM Indochina Plaza, Số 241 Xuân Thủy, Q. Cầu Giấy, TP HN</v>
          </cell>
          <cell r="N4">
            <v>60</v>
          </cell>
          <cell r="O4" t="b">
            <v>0</v>
          </cell>
          <cell r="P4" t="str">
            <v>CÔNG TY TNHH MTV THƯƠNG MẠI VÀ DỊCH VỤ NGỌC THƠM</v>
          </cell>
          <cell r="Q4" t="str">
            <v>Miền Bắc</v>
          </cell>
          <cell r="R4" t="str">
            <v>ACM</v>
          </cell>
        </row>
        <row r="5">
          <cell r="A5" t="str">
            <v>acm0021</v>
          </cell>
          <cell r="B5" t="str">
            <v>ACM - ECO</v>
          </cell>
          <cell r="C5" t="str">
            <v/>
          </cell>
          <cell r="D5" t="str">
            <v>Hưng Yên</v>
          </cell>
          <cell r="G5" t="str">
            <v>HN007</v>
          </cell>
          <cell r="H5" t="str">
            <v>Đỗ Minh Quang</v>
          </cell>
          <cell r="I5" t="str">
            <v>MIENBAC;AEON;10%</v>
          </cell>
          <cell r="J5" t="str">
            <v>ACM - ECO</v>
          </cell>
          <cell r="K5" t="str">
            <v>Tầng 1, tháp E, Rừng Cọ, Khu đô thị Ecopark, Xã Xuân Quan, Huyện Văn Giang, Tỉnh Hưng Yên</v>
          </cell>
          <cell r="L5" t="str">
            <v/>
          </cell>
          <cell r="M5" t="str">
            <v>Tầng 1, tháp E, Rừng Cọ, Khu đô thị Ecopark, Xã Xuân Quan, Huyện Văn Giang, Tỉnh Hưng Yên</v>
          </cell>
          <cell r="N5">
            <v>60</v>
          </cell>
          <cell r="O5" t="b">
            <v>0</v>
          </cell>
          <cell r="P5" t="str">
            <v>CÔNG TY TNHH MTV THƯƠNG MẠI VÀ DỊCH VỤ NGỌC THƠM</v>
          </cell>
          <cell r="Q5" t="str">
            <v>Miền Bắc</v>
          </cell>
          <cell r="R5" t="str">
            <v>ACM</v>
          </cell>
        </row>
        <row r="6">
          <cell r="A6" t="str">
            <v>ACM-023</v>
          </cell>
          <cell r="B6" t="str">
            <v>CHI NHÁNH CÔNG TY TNHH MỘT THÀNH VIÊN HỘI NHẬP PHÁT TRIỂN ĐÔNG HƯNG TẠI HƯNG YÊN</v>
          </cell>
          <cell r="D6" t="str">
            <v>Hưng Yên</v>
          </cell>
          <cell r="G6" t="str">
            <v>HN007</v>
          </cell>
          <cell r="H6" t="str">
            <v>Đỗ Minh Quang</v>
          </cell>
          <cell r="I6" t="str">
            <v>MIENBAC;AEON;10%</v>
          </cell>
          <cell r="L6" t="str">
            <v>0312629241-023</v>
          </cell>
          <cell r="M6" t="str">
            <v>Tầng 1, tháp E, Rừng Cọ, Khu đô thị Ecopark, Xã Xuân Quan, Huyện Văn Giang, Tỉnh Hưng Yên, Việt Nam</v>
          </cell>
          <cell r="N6">
            <v>60</v>
          </cell>
          <cell r="O6" t="b">
            <v>0</v>
          </cell>
          <cell r="P6" t="str">
            <v>CÔNG TY TNHH MTV THƯƠNG MẠI VÀ DỊCH VỤ NGỌC THƠM</v>
          </cell>
          <cell r="Q6" t="str">
            <v>Miền Bắc</v>
          </cell>
          <cell r="R6" t="str">
            <v>ACM</v>
          </cell>
        </row>
        <row r="7">
          <cell r="A7" t="str">
            <v>AEONLONGBIEN</v>
          </cell>
          <cell r="B7" t="str">
            <v>CÔNG TY TNHH AEON VIỆT NAM-CHI NHÁNH LONG BIÊN</v>
          </cell>
          <cell r="D7" t="str">
            <v>Thành phố Hà Nội</v>
          </cell>
          <cell r="F7" t="str">
            <v>Phường Long Biên</v>
          </cell>
          <cell r="G7" t="str">
            <v>HN003</v>
          </cell>
          <cell r="H7" t="str">
            <v>Nguyễn Văn Thạch</v>
          </cell>
          <cell r="I7" t="str">
            <v>MIENBAC; AEON</v>
          </cell>
          <cell r="L7" t="str">
            <v>0311241512-004</v>
          </cell>
          <cell r="M7" t="str">
            <v>Số 27, Đường Cổ Linh, Phường Long Biên, Thành Phố Hà Nội</v>
          </cell>
          <cell r="N7">
            <v>60</v>
          </cell>
          <cell r="O7" t="b">
            <v>0</v>
          </cell>
          <cell r="P7" t="str">
            <v>CÔNG TY TNHH MTV THƯƠNG MẠI VÀ DỊCH VỤ NGỌC THƠM</v>
          </cell>
          <cell r="Q7" t="str">
            <v>Miền Bắc</v>
          </cell>
          <cell r="R7" t="str">
            <v>AEON</v>
          </cell>
        </row>
        <row r="8">
          <cell r="A8" t="str">
            <v>ARIMI</v>
          </cell>
          <cell r="B8" t="str">
            <v>CÔNG TY TNHH Bán Lẻ Arimi</v>
          </cell>
          <cell r="D8" t="str">
            <v>Thành phố Hà Nội</v>
          </cell>
          <cell r="G8" t="str">
            <v>HN003</v>
          </cell>
          <cell r="H8" t="str">
            <v>Nguyễn Văn Thạch</v>
          </cell>
          <cell r="I8" t="str">
            <v>MIENBAC</v>
          </cell>
          <cell r="L8" t="str">
            <v>0107467894</v>
          </cell>
          <cell r="M8" t="str">
            <v>Tầng 2, TTTM Mipec Riverside, Số 2, Phố Long Biên II,Phường Ngọc Lâm, Hà Nội</v>
          </cell>
          <cell r="O8" t="b">
            <v>1</v>
          </cell>
          <cell r="P8" t="str">
            <v>CÔNG TY TNHH MTV THƯƠNG MẠI VÀ DỊCH VỤ NGỌC THƠM</v>
          </cell>
          <cell r="Q8" t="str">
            <v>Miền Bắc</v>
          </cell>
          <cell r="R8" t="str">
            <v>ARIMI</v>
          </cell>
        </row>
        <row r="9">
          <cell r="A9" t="str">
            <v>BACHTIN</v>
          </cell>
          <cell r="B9" t="str">
            <v>CÔNG TY TNHH  THƯƠNG MẠI DỊCH VỤ BÁCH TÍN</v>
          </cell>
          <cell r="C9" t="str">
            <v>LALANOW</v>
          </cell>
          <cell r="D9" t="str">
            <v>Thành phố Hà Nội</v>
          </cell>
          <cell r="E9" t="str">
            <v>Quận Tây Hồ</v>
          </cell>
          <cell r="G9" t="str">
            <v>HN006</v>
          </cell>
          <cell r="H9" t="str">
            <v>Phan Trọng Cường</v>
          </cell>
          <cell r="I9" t="str">
            <v>MIENBAC</v>
          </cell>
          <cell r="L9" t="str">
            <v>0108842298</v>
          </cell>
          <cell r="M9" t="str">
            <v>Số 12B ngách 47/3 phố Võng Thị, Phường Bưởi, Quận Tây Hồ, Thành phố Hà Nội, Việt Nam</v>
          </cell>
          <cell r="O9" t="b">
            <v>0</v>
          </cell>
          <cell r="P9" t="str">
            <v>CÔNG TY TNHH MTV THƯƠNG MẠI VÀ DỊCH VỤ NGỌC THƠM</v>
          </cell>
          <cell r="Q9" t="str">
            <v>Miền Bắc</v>
          </cell>
          <cell r="R9" t="str">
            <v>BACHTIN</v>
          </cell>
        </row>
        <row r="10">
          <cell r="A10" t="str">
            <v>BITEXCO NAM LONG</v>
          </cell>
          <cell r="B10" t="str">
            <v>CÔNG TY CỔ PHẦN BITEXCO NAM LONG</v>
          </cell>
          <cell r="D10" t="str">
            <v>Thái Bình</v>
          </cell>
          <cell r="L10" t="str">
            <v>1000341509</v>
          </cell>
          <cell r="M10" t="str">
            <v>Lô A2, Khu Công Nghiệp Nguyễn Đức Cảnh, Phường Trần Hưng Đạo, Thành phố Thái Bình, Thái Bình.</v>
          </cell>
          <cell r="O10" t="b">
            <v>0</v>
          </cell>
          <cell r="P10" t="str">
            <v>CÔNG TY TNHH MTV THƯƠNG MẠI VÀ DỊCH VỤ NGỌC THƠM</v>
          </cell>
          <cell r="Q10" t="str">
            <v>Miền Bắc</v>
          </cell>
          <cell r="R10" t="str">
            <v>BITEXCO NAM LONG</v>
          </cell>
        </row>
        <row r="11">
          <cell r="A11" t="str">
            <v>BRG</v>
          </cell>
          <cell r="B11" t="str">
            <v>CÔNG TY TNHH XUẤT - NHẬP KHẨU VÀ BÁN LẺ HÀNG TIÊU DÙNG HÀ NỘI</v>
          </cell>
          <cell r="D11" t="str">
            <v>Thành phố Hà Nội</v>
          </cell>
          <cell r="I11" t="str">
            <v>5%; BRG; MIENBAC</v>
          </cell>
          <cell r="L11" t="str">
            <v>0108609950</v>
          </cell>
          <cell r="M11" t="str">
            <v>Số 51 phố Lê Đại Hành, Phường Hai Bà Trưng, Thành phố Hà Nội, Việt Nam</v>
          </cell>
          <cell r="N11">
            <v>60</v>
          </cell>
          <cell r="O11" t="b">
            <v>0</v>
          </cell>
          <cell r="P11" t="str">
            <v>CÔNG TY TNHH MTV THƯƠNG MẠI VÀ DỊCH VỤ NGỌC THƠM</v>
          </cell>
          <cell r="Q11" t="str">
            <v>Miền Bắc</v>
          </cell>
          <cell r="R11" t="str">
            <v>BRG</v>
          </cell>
        </row>
        <row r="12">
          <cell r="A12" t="str">
            <v>BRG01</v>
          </cell>
          <cell r="B12" t="str">
            <v>CÔNG TY TNHH BÁN LẺ FUJIMART VIỆT NAM</v>
          </cell>
          <cell r="D12" t="str">
            <v>Thành phố Hà Nội</v>
          </cell>
          <cell r="I12" t="str">
            <v>5%; BRG; MIENBAC</v>
          </cell>
          <cell r="J12" t="str">
            <v/>
          </cell>
          <cell r="L12" t="str">
            <v>0108432911</v>
          </cell>
          <cell r="M12" t="str">
            <v>Số 142 đường Lê Duẩn, Phường Văn Miếu - Quốc Tử Giám, Thành phố Hà Nội, Việt Nam</v>
          </cell>
          <cell r="N12">
            <v>60</v>
          </cell>
          <cell r="O12" t="b">
            <v>0</v>
          </cell>
          <cell r="P12" t="str">
            <v>CÔNG TY TNHH MTV THƯƠNG MẠI VÀ DỊCH VỤ NGỌC THƠM</v>
          </cell>
          <cell r="Q12" t="str">
            <v>Miền Bắc</v>
          </cell>
          <cell r="R12" t="str">
            <v>BRG</v>
          </cell>
        </row>
        <row r="13">
          <cell r="A13" t="str">
            <v>brg10011</v>
          </cell>
          <cell r="B13" t="str">
            <v>Siêu thị intimex 120 Hàng Trống</v>
          </cell>
          <cell r="C13" t="str">
            <v/>
          </cell>
          <cell r="D13" t="str">
            <v>Thành phố Hà Nội</v>
          </cell>
          <cell r="E13" t="str">
            <v>Quận Hoàn Kiếm</v>
          </cell>
          <cell r="G13" t="str">
            <v>HN008</v>
          </cell>
          <cell r="H13" t="str">
            <v>Nguyễn Minh Sơn</v>
          </cell>
          <cell r="I13" t="str">
            <v>MIENBAC;5%;BRG</v>
          </cell>
          <cell r="J13" t="str">
            <v>10011. Siêu thị BRGMart 120 Hàng Trống</v>
          </cell>
          <cell r="K13" t="str">
            <v>Số 120 Hàng Trống, phường Hàng Trống, quận Hoàn Kiếm, Hà Nội</v>
          </cell>
          <cell r="L13" t="str">
            <v/>
          </cell>
          <cell r="M13" t="str">
            <v>Số 120 Hàng Trống, phường Hàng Trống, Quận Hoàn Kiếm, Hà Nội</v>
          </cell>
          <cell r="N13">
            <v>60</v>
          </cell>
          <cell r="O13" t="b">
            <v>0</v>
          </cell>
          <cell r="P13" t="str">
            <v>CÔNG TY TNHH MTV THƯƠNG MẠI VÀ DỊCH VỤ NGỌC THƠM</v>
          </cell>
          <cell r="Q13" t="str">
            <v>Miền Bắc</v>
          </cell>
          <cell r="R13" t="str">
            <v>BRG</v>
          </cell>
        </row>
        <row r="14">
          <cell r="A14" t="str">
            <v>brg10021</v>
          </cell>
          <cell r="B14" t="str">
            <v>Siêu thị BRGMart Nguyễn Văn Cừ</v>
          </cell>
          <cell r="C14" t="str">
            <v/>
          </cell>
          <cell r="D14" t="str">
            <v>Thành phố Hà Nội</v>
          </cell>
          <cell r="E14" t="str">
            <v>Quận Long Biên</v>
          </cell>
          <cell r="G14" t="str">
            <v>HN008</v>
          </cell>
          <cell r="H14" t="str">
            <v>Nguyễn Minh Sơn</v>
          </cell>
          <cell r="I14" t="str">
            <v>MIENBAC;5%;BRG</v>
          </cell>
          <cell r="J14" t="str">
            <v>10021. Siêu thị BRGMart Nguyễn Văn Cừ</v>
          </cell>
          <cell r="K14" t="str">
            <v>Ngõ 390 tòa nhà Berriver, Nguyễn Văn Cừ, phường Bồ Đề, quận Long Biên, thành phố Hà Nội</v>
          </cell>
          <cell r="L14" t="str">
            <v/>
          </cell>
          <cell r="M14" t="str">
            <v>Ngõ 390 tòa nhà Berriver, Nguyễn Văn Cừ, phường Bồ Đề, quận Long Biên, thành phố Hà Nội</v>
          </cell>
          <cell r="N14">
            <v>60</v>
          </cell>
          <cell r="O14" t="b">
            <v>0</v>
          </cell>
          <cell r="P14" t="str">
            <v>CÔNG TY TNHH MTV THƯƠNG MẠI VÀ DỊCH VỤ NGỌC THƠM</v>
          </cell>
          <cell r="Q14" t="str">
            <v>Miền Bắc</v>
          </cell>
          <cell r="R14" t="str">
            <v>BRG</v>
          </cell>
        </row>
        <row r="15">
          <cell r="A15" t="str">
            <v>brg10031</v>
          </cell>
          <cell r="B15" t="str">
            <v>BRGMART 15-17 Ngọc Khánh, Hà Nội</v>
          </cell>
          <cell r="C15" t="str">
            <v/>
          </cell>
          <cell r="D15" t="str">
            <v>Thành phố Hà Nội</v>
          </cell>
          <cell r="E15" t="str">
            <v>Quận Ba Đình</v>
          </cell>
          <cell r="G15" t="str">
            <v>HN008</v>
          </cell>
          <cell r="H15" t="str">
            <v>Nguyễn Minh Sơn</v>
          </cell>
          <cell r="I15" t="str">
            <v>MIENBAC;5%;BRG</v>
          </cell>
          <cell r="J15" t="str">
            <v>BRGMART 15-17 Ngọc Khánh, Hà Nội</v>
          </cell>
          <cell r="K15" t="str">
            <v>BRG 15-17 Ngọc Khánh, Ba Đình, Hà Nội</v>
          </cell>
          <cell r="L15" t="str">
            <v/>
          </cell>
          <cell r="M15" t="str">
            <v>BRG 15-17 Ngọc Khánh, Ba Đình, Hà Nội</v>
          </cell>
          <cell r="N15">
            <v>60</v>
          </cell>
          <cell r="O15" t="b">
            <v>0</v>
          </cell>
          <cell r="P15" t="str">
            <v>CÔNG TY TNHH MTV THƯƠNG MẠI VÀ DỊCH VỤ NGỌC THƠM</v>
          </cell>
          <cell r="Q15" t="str">
            <v>Miền Bắc</v>
          </cell>
          <cell r="R15" t="str">
            <v>BRG</v>
          </cell>
        </row>
        <row r="16">
          <cell r="A16" t="str">
            <v>brg10041</v>
          </cell>
          <cell r="B16" t="str">
            <v>Siêu thị intimex Hải Dương</v>
          </cell>
          <cell r="D16" t="str">
            <v>Hải Dương</v>
          </cell>
          <cell r="I16" t="str">
            <v>MIENBAC;5%;BRG</v>
          </cell>
          <cell r="J16" t="str">
            <v>BRGMART Hải Dương</v>
          </cell>
          <cell r="K16" t="str">
            <v>Số 1 Nguyễn Lương Bằng, P.Phạm Ngũ Lão, Tp.Hải Dương</v>
          </cell>
          <cell r="L16" t="str">
            <v/>
          </cell>
          <cell r="M16" t="str">
            <v>Số 1 Nguyễn Lương Bằng, P.Phạm Ngũ Lão, Tp.Hải Dương</v>
          </cell>
          <cell r="N16">
            <v>60</v>
          </cell>
          <cell r="O16" t="b">
            <v>0</v>
          </cell>
          <cell r="P16" t="str">
            <v>CÔNG TY TNHH MTV THƯƠNG MẠI VÀ DỊCH VỤ NGỌC THƠM</v>
          </cell>
          <cell r="Q16" t="str">
            <v>Miền Bắc</v>
          </cell>
          <cell r="R16" t="str">
            <v>BRG</v>
          </cell>
        </row>
        <row r="17">
          <cell r="A17" t="str">
            <v>brg10051</v>
          </cell>
          <cell r="B17" t="str">
            <v>BRGMART 174 Lạc Long Quân, Tây Hồ</v>
          </cell>
          <cell r="C17" t="str">
            <v/>
          </cell>
          <cell r="D17" t="str">
            <v>Thành phố Hà Nội</v>
          </cell>
          <cell r="E17" t="str">
            <v>Quận Tây Hồ</v>
          </cell>
          <cell r="G17" t="str">
            <v>HN008</v>
          </cell>
          <cell r="H17" t="str">
            <v>Nguyễn Minh Sơn</v>
          </cell>
          <cell r="I17" t="str">
            <v>MIENBAC;5%;BRG</v>
          </cell>
          <cell r="J17" t="str">
            <v>BRGMART 174 Lạc Long Quân, Tây Hồ</v>
          </cell>
          <cell r="K17" t="str">
            <v>BRGMART 174 Lạc Long Quân, P.Bưởi, Q.Tây Hồ, Hà Nội</v>
          </cell>
          <cell r="L17" t="str">
            <v/>
          </cell>
          <cell r="M17" t="str">
            <v>BRGMART 174 Lạc Long Quân, P.Bưởi, Q.Tây Hồ, Hà Nội</v>
          </cell>
          <cell r="N17">
            <v>60</v>
          </cell>
          <cell r="O17" t="b">
            <v>0</v>
          </cell>
          <cell r="P17" t="str">
            <v>CÔNG TY TNHH MTV THƯƠNG MẠI VÀ DỊCH VỤ NGỌC THƠM</v>
          </cell>
          <cell r="Q17" t="str">
            <v>Miền Bắc</v>
          </cell>
          <cell r="R17" t="str">
            <v>BRG</v>
          </cell>
        </row>
        <row r="18">
          <cell r="A18" t="str">
            <v>brg10061</v>
          </cell>
          <cell r="B18" t="str">
            <v>Siêu thị BRGMart Phố Nối</v>
          </cell>
          <cell r="D18" t="str">
            <v>Hưng Yên</v>
          </cell>
          <cell r="I18" t="str">
            <v>MIENBAC;5%;BRG</v>
          </cell>
          <cell r="J18" t="str">
            <v>BRGMART Phố Nối, Hưng Yên</v>
          </cell>
          <cell r="K18" t="str">
            <v>Khu đô thị Lạc Hồng Phúc - Phường Mỹ Hào - Tỉnh Hưng Yên</v>
          </cell>
          <cell r="L18" t="str">
            <v/>
          </cell>
          <cell r="M18" t="str">
            <v>Khu đô thị Lạc Hồng Phúc - Phường Mỹ Hào - Tỉnh Hưng Yên</v>
          </cell>
          <cell r="N18">
            <v>60</v>
          </cell>
          <cell r="O18" t="b">
            <v>0</v>
          </cell>
          <cell r="P18" t="str">
            <v>CÔNG TY TNHH MTV THƯƠNG MẠI VÀ DỊCH VỤ NGỌC THƠM</v>
          </cell>
          <cell r="Q18" t="str">
            <v>Miền Bắc</v>
          </cell>
          <cell r="R18" t="str">
            <v>BRG</v>
          </cell>
        </row>
        <row r="19">
          <cell r="A19" t="str">
            <v>brg10101</v>
          </cell>
          <cell r="B19" t="str">
            <v>Siêu thị intimex Hải Phòng</v>
          </cell>
          <cell r="D19" t="str">
            <v>Hải Phòng</v>
          </cell>
          <cell r="I19" t="str">
            <v>MIENBAC;5%;BRG</v>
          </cell>
          <cell r="J19" t="str">
            <v>BRGMART Hải Phòng</v>
          </cell>
          <cell r="K19" t="str">
            <v>BRGMART 23 Minh Khai, Hồng Bàng, tp.Hải Phòng</v>
          </cell>
          <cell r="L19" t="str">
            <v/>
          </cell>
          <cell r="M19" t="str">
            <v>BRGMART 23 Minh Khai, Hồng Bàng, tp.Hải Phòng</v>
          </cell>
          <cell r="N19">
            <v>60</v>
          </cell>
          <cell r="O19" t="b">
            <v>0</v>
          </cell>
          <cell r="P19" t="str">
            <v>CÔNG TY TNHH MTV THƯƠNG MẠI VÀ DỊCH VỤ NGỌC THƠM</v>
          </cell>
          <cell r="Q19" t="str">
            <v>Miền Bắc</v>
          </cell>
          <cell r="R19" t="str">
            <v>BRG</v>
          </cell>
        </row>
        <row r="20">
          <cell r="A20" t="str">
            <v>brg10141</v>
          </cell>
          <cell r="B20" t="str">
            <v>BRG10141 Siêu thị Intimemex Như Quỳnh, Hưng Yên</v>
          </cell>
          <cell r="C20" t="str">
            <v>Các cửa hàng thuộc cty TNHH BRG</v>
          </cell>
          <cell r="D20" t="str">
            <v>Hưng Yên</v>
          </cell>
          <cell r="I20" t="str">
            <v>MIENBAC;5%;BRG</v>
          </cell>
          <cell r="J20" t="str">
            <v>BRG10141 Siêu thị Intimemex Như Quỳnh, Hưng Yên</v>
          </cell>
          <cell r="K20" t="str">
            <v>Thị trấn Như Quỳnh, huyện Văn Lâm, tỉnh Hưng Yên</v>
          </cell>
          <cell r="L20" t="str">
            <v/>
          </cell>
          <cell r="M20" t="str">
            <v>Thị trấn Như Quỳnh, huyện Văn Lâm, tỉnh Hưng Yên</v>
          </cell>
          <cell r="N20">
            <v>60</v>
          </cell>
          <cell r="O20" t="b">
            <v>0</v>
          </cell>
          <cell r="P20" t="str">
            <v>CÔNG TY TNHH MTV THƯƠNG MẠI VÀ DỊCH VỤ NGỌC THƠM</v>
          </cell>
          <cell r="Q20" t="str">
            <v>Miền Bắc</v>
          </cell>
          <cell r="R20" t="str">
            <v>BRG</v>
          </cell>
        </row>
        <row r="21">
          <cell r="A21" t="str">
            <v>brg11011</v>
          </cell>
          <cell r="B21" t="str">
            <v>Siêu thị Fujimart 142 Lê Duẩn</v>
          </cell>
          <cell r="D21" t="str">
            <v>Thành phố Hà Nội</v>
          </cell>
          <cell r="E21" t="str">
            <v>Quận Đống Đa</v>
          </cell>
          <cell r="G21" t="str">
            <v>HN003</v>
          </cell>
          <cell r="H21" t="str">
            <v>Nguyễn Văn Thạch</v>
          </cell>
          <cell r="I21" t="str">
            <v>MIENBAC;5%;BRG</v>
          </cell>
          <cell r="J21" t="str">
            <v>BRG 142 Lê Duẩn, Đống Đa</v>
          </cell>
          <cell r="K21" t="str">
            <v>Siêu thị Fujimart 142 Lê Duẩn, quận Đống Đa, HN</v>
          </cell>
          <cell r="L21" t="str">
            <v/>
          </cell>
          <cell r="M21" t="str">
            <v>Siêu thị Fujimart 142 Lê Duẩn, quận Đống Đa, HN</v>
          </cell>
          <cell r="N21">
            <v>60</v>
          </cell>
          <cell r="O21" t="b">
            <v>0</v>
          </cell>
          <cell r="P21" t="str">
            <v>CÔNG TY TNHH MTV THƯƠNG MẠI VÀ DỊCH VỤ NGỌC THƠM</v>
          </cell>
          <cell r="Q21" t="str">
            <v>Miền Bắc</v>
          </cell>
          <cell r="R21" t="str">
            <v>BRG</v>
          </cell>
        </row>
        <row r="22">
          <cell r="A22" t="str">
            <v>brg11021</v>
          </cell>
          <cell r="B22" t="str">
            <v>Siêu thị Fujimart 36 Hoàng Cầu</v>
          </cell>
          <cell r="C22" t="str">
            <v/>
          </cell>
          <cell r="D22" t="str">
            <v>Thành phố Hà Nội</v>
          </cell>
          <cell r="E22" t="str">
            <v>Quận Đống Đa</v>
          </cell>
          <cell r="G22" t="str">
            <v>HN003</v>
          </cell>
          <cell r="H22" t="str">
            <v>Nguyễn Văn Thạch</v>
          </cell>
          <cell r="I22" t="str">
            <v>MIENBAC;5%;BRG</v>
          </cell>
          <cell r="J22" t="str">
            <v>Siêu thị Fujimart 36 Hoàng Cầu</v>
          </cell>
          <cell r="K22" t="str">
            <v>Fuji mart 36 Hoàng Cầu, Đống Đa, HN</v>
          </cell>
          <cell r="L22" t="str">
            <v/>
          </cell>
          <cell r="M22" t="str">
            <v>Siêu thị Fujimart 36 Hoàng Cầu, Đống Đa, HN</v>
          </cell>
          <cell r="N22">
            <v>60</v>
          </cell>
          <cell r="O22" t="b">
            <v>0</v>
          </cell>
          <cell r="P22" t="str">
            <v>CÔNG TY TNHH MTV THƯƠNG MẠI VÀ DỊCH VỤ NGỌC THƠM</v>
          </cell>
          <cell r="Q22" t="str">
            <v>Miền Bắc</v>
          </cell>
          <cell r="R22" t="str">
            <v>BRG</v>
          </cell>
        </row>
        <row r="23">
          <cell r="A23" t="str">
            <v>brg11031</v>
          </cell>
          <cell r="B23" t="str">
            <v>Siêu thị Fujimart 324 Tây Sơn</v>
          </cell>
          <cell r="C23" t="str">
            <v/>
          </cell>
          <cell r="D23" t="str">
            <v>Thành phố Hà Nội</v>
          </cell>
          <cell r="E23" t="str">
            <v>Quận Đống Đa</v>
          </cell>
          <cell r="G23" t="str">
            <v>HN003</v>
          </cell>
          <cell r="H23" t="str">
            <v>Nguyễn Văn Thạch</v>
          </cell>
          <cell r="I23" t="str">
            <v>MIENBAC;5%;BRG</v>
          </cell>
          <cell r="J23" t="str">
            <v>Siêu thị Fujimart 324 Tây Sơn</v>
          </cell>
          <cell r="K23" t="str">
            <v>Siêu thị Fujimart 324 Tây Sơn, Đống Đa, HN</v>
          </cell>
          <cell r="L23" t="str">
            <v/>
          </cell>
          <cell r="M23" t="str">
            <v>Siêu thị Fujimart 324 Tây Sơn, Đống Đa, HN</v>
          </cell>
          <cell r="N23">
            <v>60</v>
          </cell>
          <cell r="O23" t="b">
            <v>0</v>
          </cell>
          <cell r="P23" t="str">
            <v>CÔNG TY TNHH MTV THƯƠNG MẠI VÀ DỊCH VỤ NGỌC THƠM</v>
          </cell>
          <cell r="Q23" t="str">
            <v>Miền Bắc</v>
          </cell>
          <cell r="R23" t="str">
            <v>BRG</v>
          </cell>
        </row>
        <row r="24">
          <cell r="A24" t="str">
            <v>brg11041</v>
          </cell>
          <cell r="B24" t="str">
            <v>Siêu thị Fujimart Huỳnh Thúc Kháng</v>
          </cell>
          <cell r="C24" t="str">
            <v/>
          </cell>
          <cell r="D24" t="str">
            <v>Thành phố Hà Nội</v>
          </cell>
          <cell r="E24" t="str">
            <v>Quận Đống Đa</v>
          </cell>
          <cell r="G24" t="str">
            <v>HN003</v>
          </cell>
          <cell r="H24" t="str">
            <v>Nguyễn Văn Thạch</v>
          </cell>
          <cell r="I24" t="str">
            <v>MIENBAC;5%;BRG</v>
          </cell>
          <cell r="J24" t="str">
            <v>Siêu thị Fujimart Huỳnh Thúc Kháng</v>
          </cell>
          <cell r="K24" t="str">
            <v>Tầng 2, Tòa nhà Hateco, số 4A Huỳnh Thúc Kháng, quận Đống Đa, thành phố Hà Nội, Việt Nam</v>
          </cell>
          <cell r="L24" t="str">
            <v/>
          </cell>
          <cell r="M24" t="str">
            <v>Tầng 2, Tòa nhà Hateco, số 4A Huỳnh Thúc Kháng, quận Đống Đa, thành phố Hà Nội, Việt Nam</v>
          </cell>
          <cell r="N24">
            <v>60</v>
          </cell>
          <cell r="O24" t="b">
            <v>0</v>
          </cell>
          <cell r="P24" t="str">
            <v>CÔNG TY TNHH MTV THƯƠNG MẠI VÀ DỊCH VỤ NGỌC THƠM</v>
          </cell>
          <cell r="Q24" t="str">
            <v>Miền Bắc</v>
          </cell>
          <cell r="R24" t="str">
            <v>BRG</v>
          </cell>
        </row>
        <row r="25">
          <cell r="A25" t="str">
            <v>brg11051</v>
          </cell>
          <cell r="B25" t="str">
            <v>Siêu thị Fujimart Trần Phú - Hà Đông</v>
          </cell>
          <cell r="C25" t="str">
            <v/>
          </cell>
          <cell r="D25" t="str">
            <v>Thành phố Hà Nội</v>
          </cell>
          <cell r="E25" t="str">
            <v>Quận Hà Đông</v>
          </cell>
          <cell r="G25" t="str">
            <v>HN004</v>
          </cell>
          <cell r="H25" t="str">
            <v>Hoàng Thanh Huy</v>
          </cell>
          <cell r="I25" t="str">
            <v>MIENBAC;5%;BRG</v>
          </cell>
          <cell r="J25" t="str">
            <v>Siêu thị Fujimart Trần Phú - Hà Đông</v>
          </cell>
          <cell r="K25" t="str">
            <v>Tòa nhà Mac Plaza, số 10 Trần Phú, quận Hà Đông, thành phố Hà Nội</v>
          </cell>
          <cell r="L25" t="str">
            <v/>
          </cell>
          <cell r="M25" t="str">
            <v>Tòa nhà Mac Plaza, số 10 Trần Phú, quận Hà Đông, thành phố Hà Nội</v>
          </cell>
          <cell r="N25">
            <v>60</v>
          </cell>
          <cell r="O25" t="b">
            <v>0</v>
          </cell>
          <cell r="P25" t="str">
            <v>CÔNG TY TNHH MTV THƯƠNG MẠI VÀ DỊCH VỤ NGỌC THƠM</v>
          </cell>
          <cell r="Q25" t="str">
            <v>Miền Bắc</v>
          </cell>
          <cell r="R25" t="str">
            <v>BRG</v>
          </cell>
        </row>
        <row r="26">
          <cell r="A26" t="str">
            <v>brg11081</v>
          </cell>
          <cell r="B26" t="str">
            <v>Siêu thị Fuji Bùi Ngọc Dương</v>
          </cell>
          <cell r="C26" t="str">
            <v/>
          </cell>
          <cell r="D26" t="str">
            <v>Thành phố Hà Nội</v>
          </cell>
          <cell r="E26" t="str">
            <v>Quận Hai Bà Trưng</v>
          </cell>
          <cell r="G26" t="str">
            <v>HN003</v>
          </cell>
          <cell r="H26" t="str">
            <v>Nguyễn Văn Thạch</v>
          </cell>
          <cell r="I26" t="str">
            <v>MIENBAC;5%;BRG</v>
          </cell>
          <cell r="J26" t="str">
            <v>BRGMART 89 Bùi Ngọc Dương, Hai Bà Trưng, Hà Nội</v>
          </cell>
          <cell r="K26" t="str">
            <v>BRG 89 Bùi Ngọc Dương, Hai Bà Trưng, Hà Nội</v>
          </cell>
          <cell r="L26" t="str">
            <v/>
          </cell>
          <cell r="M26" t="str">
            <v>BRG 89 Bùi Ngọc Dương, Hai Bà Trưng, Hà Nội</v>
          </cell>
          <cell r="N26">
            <v>60</v>
          </cell>
          <cell r="O26" t="b">
            <v>0</v>
          </cell>
          <cell r="P26" t="str">
            <v>CÔNG TY TNHH MTV THƯƠNG MẠI VÀ DỊCH VỤ NGỌC THƠM</v>
          </cell>
          <cell r="Q26" t="str">
            <v>Miền Bắc</v>
          </cell>
          <cell r="R26" t="str">
            <v>BRG</v>
          </cell>
        </row>
        <row r="27">
          <cell r="A27" t="str">
            <v>brg11091</v>
          </cell>
          <cell r="B27" t="str">
            <v>BRG D2 Giảng Võ, Hà Nội</v>
          </cell>
          <cell r="C27" t="str">
            <v/>
          </cell>
          <cell r="D27" t="str">
            <v>Thành phố Hà Nội</v>
          </cell>
          <cell r="E27" t="str">
            <v>Quận Ba Đình</v>
          </cell>
          <cell r="G27" t="str">
            <v>HN008</v>
          </cell>
          <cell r="H27" t="str">
            <v>Nguyễn Minh Sơn</v>
          </cell>
          <cell r="I27" t="str">
            <v>5%; BRG; MIENBAC</v>
          </cell>
          <cell r="J27" t="str">
            <v>BRG D2 Giảng Võ, Hà Nội</v>
          </cell>
          <cell r="K27" t="str">
            <v>BRG D2 Giảng Võ, Ba Đình, Hà Nội</v>
          </cell>
          <cell r="L27" t="str">
            <v/>
          </cell>
          <cell r="M27" t="str">
            <v>BRG D2 Giảng Võ, Ba Đình, Hà Nội</v>
          </cell>
          <cell r="N27">
            <v>60</v>
          </cell>
          <cell r="O27" t="b">
            <v>0</v>
          </cell>
          <cell r="P27" t="str">
            <v>CÔNG TY TNHH MTV THƯƠNG MẠI VÀ DỊCH VỤ NGỌC THƠM</v>
          </cell>
          <cell r="Q27" t="str">
            <v>Miền Bắc</v>
          </cell>
          <cell r="R27" t="str">
            <v>BRG</v>
          </cell>
        </row>
        <row r="28">
          <cell r="A28" t="str">
            <v>brg11101</v>
          </cell>
          <cell r="B28" t="str">
            <v>Siêu thị Fuji MD Complex</v>
          </cell>
          <cell r="C28" t="str">
            <v/>
          </cell>
          <cell r="D28" t="str">
            <v>Thành phố Hà Nội</v>
          </cell>
          <cell r="E28" t="str">
            <v>Quận Nam Từ Liêm</v>
          </cell>
          <cell r="G28" t="str">
            <v>HN004</v>
          </cell>
          <cell r="H28" t="str">
            <v>Hoàng Thanh Huy</v>
          </cell>
          <cell r="I28" t="str">
            <v>MIENBAC;5%;BRG</v>
          </cell>
          <cell r="J28" t="str">
            <v>BRGMART Siêu thị MD Complex</v>
          </cell>
          <cell r="K28" t="str">
            <v>Tỏa nhà MD Complex, 2 Hàm Nghi, KĐT Mỹ Đình 1, Nam Từ Liêm, Hà Nội</v>
          </cell>
          <cell r="L28" t="str">
            <v/>
          </cell>
          <cell r="M28" t="str">
            <v>Tỏa nhà MD Complex, 2 Hàm Nghi, KĐT Mỹ Đình 1, Nam Từ Liêm, Hà Nội</v>
          </cell>
          <cell r="N28">
            <v>60</v>
          </cell>
          <cell r="O28" t="b">
            <v>0</v>
          </cell>
          <cell r="P28" t="str">
            <v>CÔNG TY TNHH MTV THƯƠNG MẠI VÀ DỊCH VỤ NGỌC THƠM</v>
          </cell>
          <cell r="Q28" t="str">
            <v>Miền Bắc</v>
          </cell>
          <cell r="R28" t="str">
            <v>BRG</v>
          </cell>
        </row>
        <row r="29">
          <cell r="A29" t="str">
            <v>brg11121</v>
          </cell>
          <cell r="B29" t="str">
            <v>Siêu thị Fuji The Light</v>
          </cell>
          <cell r="C29" t="str">
            <v/>
          </cell>
          <cell r="D29" t="str">
            <v>Thành phố Hà Nội</v>
          </cell>
          <cell r="E29" t="str">
            <v>Quận Nam Từ Liêm</v>
          </cell>
          <cell r="G29" t="str">
            <v>HN004</v>
          </cell>
          <cell r="H29" t="str">
            <v>Hoàng Thanh Huy</v>
          </cell>
          <cell r="I29" t="str">
            <v>5%; BRG; MIENBAC</v>
          </cell>
          <cell r="J29" t="str">
            <v>Siêu thị Fujimart Tố Hữu</v>
          </cell>
          <cell r="K29" t="str">
            <v>Tầng 1 tòa nhà CT2, KĐT Trung Văn, Q. Nam Từ Liêm, Hà Nội</v>
          </cell>
          <cell r="L29" t="str">
            <v/>
          </cell>
          <cell r="M29" t="str">
            <v>Tầng 1 tòa nhà CT2, KĐT Trung Văn, Q. Nam Từ Liêm, Hà Nội</v>
          </cell>
          <cell r="N29">
            <v>60</v>
          </cell>
          <cell r="O29" t="b">
            <v>0</v>
          </cell>
          <cell r="P29" t="str">
            <v>CÔNG TY TNHH MTV THƯƠNG MẠI VÀ DỊCH VỤ NGỌC THƠM</v>
          </cell>
          <cell r="Q29" t="str">
            <v>Miền Bắc</v>
          </cell>
          <cell r="R29" t="str">
            <v>BRG</v>
          </cell>
        </row>
        <row r="30">
          <cell r="A30" t="str">
            <v>brg11161</v>
          </cell>
          <cell r="B30" t="str">
            <v>Siêu thị Fujimart 249 Thụy Khê</v>
          </cell>
          <cell r="C30" t="str">
            <v/>
          </cell>
          <cell r="D30" t="str">
            <v>Thành phố Hà Nội</v>
          </cell>
          <cell r="E30" t="str">
            <v>Quận Tây Hồ</v>
          </cell>
          <cell r="G30" t="str">
            <v>HN008</v>
          </cell>
          <cell r="H30" t="str">
            <v>Nguyễn Minh Sơn</v>
          </cell>
          <cell r="I30" t="str">
            <v>5%; BRG; MIENBAC</v>
          </cell>
          <cell r="J30" t="str">
            <v>Siêu thị Fujimart 249 Thụy Khê</v>
          </cell>
          <cell r="K30" t="str">
            <v>Tòa nhà Lexington, 249 Thụy Khê, P. Thụy Khê, Q. Tây Hồ, Hà Nội</v>
          </cell>
          <cell r="L30" t="str">
            <v/>
          </cell>
          <cell r="M30" t="str">
            <v>Tòa nhà Lexington, 249 Thụy Khê, P. Thụy Khê, Q. Tây Hồ, Hà Nội</v>
          </cell>
          <cell r="N30">
            <v>60</v>
          </cell>
          <cell r="O30" t="b">
            <v>0</v>
          </cell>
          <cell r="P30" t="str">
            <v>CÔNG TY TNHH MTV THƯƠNG MẠI VÀ DỊCH VỤ NGỌC THƠM</v>
          </cell>
          <cell r="Q30" t="str">
            <v>Miền Bắc</v>
          </cell>
          <cell r="R30" t="str">
            <v>BRG</v>
          </cell>
        </row>
        <row r="31">
          <cell r="A31" t="str">
            <v>brg11171</v>
          </cell>
          <cell r="B31" t="str">
            <v>Siêu thị Fujimart 89 Lạc Long Quân</v>
          </cell>
          <cell r="D31" t="str">
            <v>Thành phố Hà Nội</v>
          </cell>
          <cell r="E31" t="str">
            <v>Quận Cầu Giấy</v>
          </cell>
          <cell r="F31" t="str">
            <v>Phường Nghĩa Đô</v>
          </cell>
          <cell r="G31" t="str">
            <v>HN004</v>
          </cell>
          <cell r="H31" t="str">
            <v>Hoàng Thanh Huy</v>
          </cell>
          <cell r="I31" t="str">
            <v>MIENBAC;5%;BRG</v>
          </cell>
          <cell r="J31" t="str">
            <v>11171. Siêu thị Fujimart 181 Lạc Long Quân</v>
          </cell>
          <cell r="K31" t="str">
            <v>Tòa nhà Rosary 89 Lạc Long Quân, Nghĩa Đô, Cầu Giấy, Hà Nội</v>
          </cell>
          <cell r="L31" t="str">
            <v/>
          </cell>
          <cell r="M31" t="str">
            <v>Tòa nhà Rosary 89 Lạc Long Quân, Nghĩa Đô, Cầu Giấy, Hà Nội</v>
          </cell>
          <cell r="N31">
            <v>60</v>
          </cell>
          <cell r="O31" t="b">
            <v>0</v>
          </cell>
          <cell r="P31" t="str">
            <v>CÔNG TY TNHH MTV THƯƠNG MẠI VÀ DỊCH VỤ NGỌC THƠM</v>
          </cell>
          <cell r="Q31" t="str">
            <v>Miền Bắc</v>
          </cell>
          <cell r="R31" t="str">
            <v>BRG</v>
          </cell>
        </row>
        <row r="32">
          <cell r="A32" t="str">
            <v>brg11181</v>
          </cell>
          <cell r="B32" t="str">
            <v>Siêu thị Fujimart Chính Kinh</v>
          </cell>
          <cell r="C32" t="str">
            <v/>
          </cell>
          <cell r="D32" t="str">
            <v>Thành phố Hà Nội</v>
          </cell>
          <cell r="E32" t="str">
            <v>Quận Thanh Xuân</v>
          </cell>
          <cell r="G32" t="str">
            <v>HN008</v>
          </cell>
          <cell r="H32" t="str">
            <v>Nguyễn Minh Sơn</v>
          </cell>
          <cell r="I32" t="str">
            <v>5%; BRG; MIENBAC</v>
          </cell>
          <cell r="J32" t="str">
            <v>Siêu thị Fujimart Chính Kinh</v>
          </cell>
          <cell r="K32" t="str">
            <v>Tòa nhà Sapphire, số 4 Chính Kinh, Thượng Đình, Thanh Xuân, Hà NộiTòa nhà Sapphire, số 4 Chính Kinh, Thượng Đình, Thanh Xuân, Hà Nội</v>
          </cell>
          <cell r="L32" t="str">
            <v/>
          </cell>
          <cell r="M32" t="str">
            <v>Tòa nhà Sapphire, số 4 Chính Kinh, Thượng Đình, Thanh Xuân, Hà Nội</v>
          </cell>
          <cell r="N32">
            <v>60</v>
          </cell>
          <cell r="O32" t="b">
            <v>0</v>
          </cell>
          <cell r="P32" t="str">
            <v>CÔNG TY TNHH MTV THƯƠNG MẠI VÀ DỊCH VỤ NGỌC THƠM</v>
          </cell>
          <cell r="Q32" t="str">
            <v>Miền Bắc</v>
          </cell>
          <cell r="R32" t="str">
            <v>BRG</v>
          </cell>
        </row>
        <row r="33">
          <cell r="A33" t="str">
            <v>brg11191</v>
          </cell>
          <cell r="B33" t="str">
            <v>Siêu thị FujiMart Lê Văn Lương</v>
          </cell>
          <cell r="C33" t="str">
            <v/>
          </cell>
          <cell r="D33" t="str">
            <v>Thành phố Hà Nội</v>
          </cell>
          <cell r="E33" t="str">
            <v>Quận Thanh Xuân</v>
          </cell>
          <cell r="G33" t="str">
            <v>HN008</v>
          </cell>
          <cell r="H33" t="str">
            <v>Nguyễn Minh Sơn</v>
          </cell>
          <cell r="I33" t="str">
            <v>MIENBAC;5%;BRG</v>
          </cell>
          <cell r="J33" t="str">
            <v>Siêu thị FujiMart Lê Văn Lương</v>
          </cell>
          <cell r="K33" t="str">
            <v>Tòa nhà Diamond Plaza, 25 Lê Văn Lương, Thanh Xuân, Hà Nội</v>
          </cell>
          <cell r="L33" t="str">
            <v/>
          </cell>
          <cell r="M33" t="str">
            <v>Tòa nhà Diamond Plaza, 25 Lê Văn Lương, Thanh Xuân, Hà Nội</v>
          </cell>
          <cell r="N33">
            <v>60</v>
          </cell>
          <cell r="O33" t="b">
            <v>0</v>
          </cell>
          <cell r="P33" t="str">
            <v>CÔNG TY TNHH MTV THƯƠNG MẠI VÀ DỊCH VỤ NGỌC THƠM</v>
          </cell>
          <cell r="Q33" t="str">
            <v>Miền Bắc</v>
          </cell>
          <cell r="R33" t="str">
            <v>BRG</v>
          </cell>
        </row>
        <row r="34">
          <cell r="A34" t="str">
            <v>brg11201</v>
          </cell>
          <cell r="B34" t="str">
            <v>Siêu thị FujiMart Trung Yên</v>
          </cell>
          <cell r="D34" t="str">
            <v>Thành phố Hà Nội</v>
          </cell>
          <cell r="E34" t="str">
            <v>Quận Cầu Giấy</v>
          </cell>
          <cell r="F34" t="str">
            <v>Phường Yên Hoà</v>
          </cell>
          <cell r="G34" t="str">
            <v>HN004</v>
          </cell>
          <cell r="H34" t="str">
            <v>Hoàng Thanh Huy</v>
          </cell>
          <cell r="I34" t="str">
            <v>MIENBAC;5%;BRG</v>
          </cell>
          <cell r="J34" t="str">
            <v>11201. Siêu thị FujiMart Trung Yên</v>
          </cell>
          <cell r="K34" t="str">
            <v>Tòa nhà Trung Yên 1, KĐT Trung Yên, Cầu Giấy, Hà Nội</v>
          </cell>
          <cell r="L34" t="str">
            <v/>
          </cell>
          <cell r="M34" t="str">
            <v>Tòa nhà Trung Yên 1, KĐT Trung Yên, Cầu Giấy, Hà Nội</v>
          </cell>
          <cell r="N34">
            <v>60</v>
          </cell>
          <cell r="O34" t="b">
            <v>0</v>
          </cell>
          <cell r="P34" t="str">
            <v>CÔNG TY TNHH MTV THƯƠNG MẠI VÀ DỊCH VỤ NGỌC THƠM</v>
          </cell>
          <cell r="Q34" t="str">
            <v>Miền Bắc</v>
          </cell>
          <cell r="R34" t="str">
            <v>BRG</v>
          </cell>
        </row>
        <row r="35">
          <cell r="A35" t="str">
            <v>brg11211</v>
          </cell>
          <cell r="B35" t="str">
            <v>Siêu thị Fujimart 67 Trần Phú-Ba Đình</v>
          </cell>
          <cell r="C35" t="str">
            <v/>
          </cell>
          <cell r="D35" t="str">
            <v>Thành phố Hà Nội</v>
          </cell>
          <cell r="E35" t="str">
            <v>Quận Ba Đình</v>
          </cell>
          <cell r="G35" t="str">
            <v>HN008</v>
          </cell>
          <cell r="H35" t="str">
            <v>Nguyễn Minh Sơn</v>
          </cell>
          <cell r="I35" t="str">
            <v>MIENBAC;5%;BRG</v>
          </cell>
          <cell r="J35" t="str">
            <v>Siêu thị Fujimart 67 Trần Phú-Ba Đình</v>
          </cell>
          <cell r="K35" t="str">
            <v>Siêu thị Fujimart 67 Trần Phú-Ba Đình, HN</v>
          </cell>
          <cell r="L35" t="str">
            <v/>
          </cell>
          <cell r="M35" t="str">
            <v>Siêu thị Fujimart 67 Trần Phú-Ba Đình, HN</v>
          </cell>
          <cell r="N35">
            <v>60</v>
          </cell>
          <cell r="O35" t="b">
            <v>0</v>
          </cell>
          <cell r="P35" t="str">
            <v>CÔNG TY TNHH MTV THƯƠNG MẠI VÀ DỊCH VỤ NGỌC THƠM</v>
          </cell>
          <cell r="Q35" t="str">
            <v>Miền Bắc</v>
          </cell>
          <cell r="R35" t="str">
            <v>BRG</v>
          </cell>
        </row>
        <row r="36">
          <cell r="A36" t="str">
            <v>brg11221</v>
          </cell>
          <cell r="B36" t="str">
            <v>Siêu thị FujiMart Tân Mai</v>
          </cell>
          <cell r="C36" t="str">
            <v/>
          </cell>
          <cell r="D36" t="str">
            <v>Thành phố Hà Nội</v>
          </cell>
          <cell r="E36" t="str">
            <v>Quận Hoàng Mai</v>
          </cell>
          <cell r="G36" t="str">
            <v>HN006</v>
          </cell>
          <cell r="H36" t="str">
            <v>Phan Trọng Cường</v>
          </cell>
          <cell r="I36" t="str">
            <v>MIENBAC;5%;BRG</v>
          </cell>
          <cell r="J36" t="str">
            <v>Siêu thị FujiMart Tân Mai</v>
          </cell>
          <cell r="K36" t="str">
            <v>FujiMart 109 Tân Mai, Phường Tân Mai, Quận Hoàng Mai, HN</v>
          </cell>
          <cell r="L36" t="str">
            <v/>
          </cell>
          <cell r="M36" t="str">
            <v>FujiMart 109 Tân Mai, Phường Tân Mai, Quận Hoàng Mai, HN</v>
          </cell>
          <cell r="N36">
            <v>60</v>
          </cell>
          <cell r="O36" t="b">
            <v>0</v>
          </cell>
          <cell r="P36" t="str">
            <v>CÔNG TY TNHH MTV THƯƠNG MẠI VÀ DỊCH VỤ NGỌC THƠM</v>
          </cell>
          <cell r="Q36" t="str">
            <v>Miền Bắc</v>
          </cell>
          <cell r="R36" t="str">
            <v>BRG</v>
          </cell>
        </row>
        <row r="37">
          <cell r="A37" t="str">
            <v>brg11241</v>
          </cell>
          <cell r="B37" t="str">
            <v>Siêu thị FujiMart Times City</v>
          </cell>
          <cell r="C37" t="str">
            <v/>
          </cell>
          <cell r="D37" t="str">
            <v>Thành phố Hà Nội</v>
          </cell>
          <cell r="E37" t="str">
            <v>Quận Hai Bà Trưng</v>
          </cell>
          <cell r="G37" t="str">
            <v>HN006</v>
          </cell>
          <cell r="H37" t="str">
            <v>Phan Trọng Cường</v>
          </cell>
          <cell r="I37" t="str">
            <v>MIENBAC;5%;BRG</v>
          </cell>
          <cell r="J37" t="str">
            <v>Siêu thị FujiMart Times City</v>
          </cell>
          <cell r="K37" t="str">
            <v>Tòa nhà T9 Times City, số 458 Minh Khai, P. Vĩnh Tuy, Hai Bà Trưng, Hà Nội</v>
          </cell>
          <cell r="L37" t="str">
            <v/>
          </cell>
          <cell r="M37" t="str">
            <v>Tòa nhà T9 Times City, số 458 Minh Khai, P. Vĩnh Tuy, Hai Bà Trưng, Hà Nội</v>
          </cell>
          <cell r="N37">
            <v>60</v>
          </cell>
          <cell r="O37" t="b">
            <v>0</v>
          </cell>
          <cell r="P37" t="str">
            <v>CÔNG TY TNHH MTV THƯƠNG MẠI VÀ DỊCH VỤ NGỌC THƠM</v>
          </cell>
          <cell r="Q37" t="str">
            <v>Miền Bắc</v>
          </cell>
          <cell r="R37" t="str">
            <v>BRG</v>
          </cell>
        </row>
        <row r="38">
          <cell r="A38" t="str">
            <v>brg12021</v>
          </cell>
          <cell r="B38" t="str">
            <v>BRGMART E7 Bách Khoa, Hà Nội</v>
          </cell>
          <cell r="C38" t="str">
            <v/>
          </cell>
          <cell r="D38" t="str">
            <v>Thành phố Hà Nội</v>
          </cell>
          <cell r="E38" t="str">
            <v>Quận Hai Bà Trưng</v>
          </cell>
          <cell r="G38" t="str">
            <v>HN003</v>
          </cell>
          <cell r="H38" t="str">
            <v>Nguyễn Văn Thạch</v>
          </cell>
          <cell r="I38" t="str">
            <v>MIENBAC;5%;BRG</v>
          </cell>
          <cell r="J38" t="str">
            <v>BRGMART E7 Bách Khoa, Hà Nội</v>
          </cell>
          <cell r="K38" t="str">
            <v>BRGMART E7 Bách Khoa, Hai Bà Trưng, Hà Nội</v>
          </cell>
          <cell r="L38" t="str">
            <v/>
          </cell>
          <cell r="M38" t="str">
            <v>BRGMART E7 Bách Khoa, Hai Bà Trưng, Hà Nội</v>
          </cell>
          <cell r="N38">
            <v>60</v>
          </cell>
          <cell r="O38" t="b">
            <v>0</v>
          </cell>
          <cell r="P38" t="str">
            <v>CÔNG TY TNHH MTV THƯƠNG MẠI VÀ DỊCH VỤ NGỌC THƠM</v>
          </cell>
          <cell r="Q38" t="str">
            <v>Miền Bắc</v>
          </cell>
          <cell r="R38" t="str">
            <v>BRG</v>
          </cell>
        </row>
        <row r="39">
          <cell r="A39" t="str">
            <v>brg12031</v>
          </cell>
          <cell r="B39" t="str">
            <v>BRGMART Thanh Xuân, Hà Nội</v>
          </cell>
          <cell r="C39" t="str">
            <v/>
          </cell>
          <cell r="D39" t="str">
            <v>Thành phố Hà Nội</v>
          </cell>
          <cell r="E39" t="str">
            <v>Quận Thanh Xuân</v>
          </cell>
          <cell r="G39" t="str">
            <v>HN008</v>
          </cell>
          <cell r="H39" t="str">
            <v>Nguyễn Minh Sơn</v>
          </cell>
          <cell r="I39" t="str">
            <v>MIENBAC;5%;BRG</v>
          </cell>
          <cell r="J39" t="str">
            <v>BRGMART Thanh Xuân, Hà Nội</v>
          </cell>
          <cell r="K39" t="str">
            <v>BRGMART C12 Thanh Xuân Bắc, Q.Thanh Xuân, Hà Nội</v>
          </cell>
          <cell r="L39" t="str">
            <v/>
          </cell>
          <cell r="M39" t="str">
            <v>BRGMART C12 Thanh Xuân Bắc, Q.Thanh Xuân, Hà Nội</v>
          </cell>
          <cell r="N39">
            <v>60</v>
          </cell>
          <cell r="O39" t="b">
            <v>0</v>
          </cell>
          <cell r="P39" t="str">
            <v>CÔNG TY TNHH MTV THƯƠNG MẠI VÀ DỊCH VỤ NGỌC THƠM</v>
          </cell>
          <cell r="Q39" t="str">
            <v>Miền Bắc</v>
          </cell>
          <cell r="R39" t="str">
            <v>BRG</v>
          </cell>
        </row>
        <row r="40">
          <cell r="A40" t="str">
            <v>brg12041</v>
          </cell>
          <cell r="B40" t="str">
            <v>BRGMART K3 Việt Hưng, Hà Nội</v>
          </cell>
          <cell r="C40" t="str">
            <v/>
          </cell>
          <cell r="D40" t="str">
            <v>Thành phố Hà Nội</v>
          </cell>
          <cell r="E40" t="str">
            <v>Quận Long Biên</v>
          </cell>
          <cell r="G40" t="str">
            <v>HN008</v>
          </cell>
          <cell r="H40" t="str">
            <v>Nguyễn Minh Sơn</v>
          </cell>
          <cell r="I40" t="str">
            <v>MIENBAC;5%;BRG</v>
          </cell>
          <cell r="J40" t="str">
            <v>BRGMART K3 Việt Hưng, Hà Nội</v>
          </cell>
          <cell r="K40" t="str">
            <v>BRG K3 Việt Hưng, Quận Long Biên, Hà Nội</v>
          </cell>
          <cell r="L40" t="str">
            <v/>
          </cell>
          <cell r="M40" t="str">
            <v>BRG K3 Việt Hưng, Quận Long Biên, Hà Nội</v>
          </cell>
          <cell r="N40">
            <v>60</v>
          </cell>
          <cell r="O40" t="b">
            <v>0</v>
          </cell>
          <cell r="P40" t="str">
            <v>CÔNG TY TNHH MTV THƯƠNG MẠI VÀ DỊCH VỤ NGỌC THƠM</v>
          </cell>
          <cell r="Q40" t="str">
            <v>Miền Bắc</v>
          </cell>
          <cell r="R40" t="str">
            <v>BRG</v>
          </cell>
        </row>
        <row r="41">
          <cell r="A41" t="str">
            <v>brg12051</v>
          </cell>
          <cell r="B41" t="str">
            <v>BRGMART 13 Thành Công, Hà Nội</v>
          </cell>
          <cell r="C41" t="str">
            <v/>
          </cell>
          <cell r="D41" t="str">
            <v>Thành phố Hà Nội</v>
          </cell>
          <cell r="E41" t="str">
            <v>Quận Ba Đình</v>
          </cell>
          <cell r="G41" t="str">
            <v>HN008</v>
          </cell>
          <cell r="H41" t="str">
            <v>Nguyễn Minh Sơn</v>
          </cell>
          <cell r="I41" t="str">
            <v>MIENBAC;5%;BRG</v>
          </cell>
          <cell r="J41" t="str">
            <v>BRGMART 13 Thành Công, Hà Nội</v>
          </cell>
          <cell r="K41" t="str">
            <v>BRG 13 Thành Công, Ba Đình, Hà Nội</v>
          </cell>
          <cell r="L41" t="str">
            <v/>
          </cell>
          <cell r="M41" t="str">
            <v>BRG 13 Thành Công, Ba Đình, Hà Nội</v>
          </cell>
          <cell r="N41">
            <v>60</v>
          </cell>
          <cell r="O41" t="b">
            <v>0</v>
          </cell>
          <cell r="P41" t="str">
            <v>CÔNG TY TNHH MTV THƯƠNG MẠI VÀ DỊCH VỤ NGỌC THƠM</v>
          </cell>
          <cell r="Q41" t="str">
            <v>Miền Bắc</v>
          </cell>
          <cell r="R41" t="str">
            <v>BRG</v>
          </cell>
        </row>
        <row r="42">
          <cell r="A42" t="str">
            <v>brg12061</v>
          </cell>
          <cell r="B42" t="str">
            <v>Siêu thị HaproMart Lương Đình Của</v>
          </cell>
          <cell r="C42" t="str">
            <v/>
          </cell>
          <cell r="D42" t="str">
            <v>Thành phố Hà Nội</v>
          </cell>
          <cell r="E42" t="str">
            <v>Quận Đống Đa</v>
          </cell>
          <cell r="G42" t="str">
            <v>HN003</v>
          </cell>
          <cell r="H42" t="str">
            <v>Nguyễn Văn Thạch</v>
          </cell>
          <cell r="I42" t="str">
            <v>MIENBAC;5%;BRG</v>
          </cell>
          <cell r="J42" t="str">
            <v>BRGMART 135 Lương Định Của, Hà Nội</v>
          </cell>
          <cell r="K42" t="str">
            <v>BRGMART 135 Lương Định Của, Đống Đa, Hà Nội</v>
          </cell>
          <cell r="L42" t="str">
            <v/>
          </cell>
          <cell r="M42" t="str">
            <v>BRGMART 135 Lương Định Của, Đống Đa, Hà Nội</v>
          </cell>
          <cell r="N42">
            <v>60</v>
          </cell>
          <cell r="O42" t="b">
            <v>0</v>
          </cell>
          <cell r="P42" t="str">
            <v>CÔNG TY TNHH MTV THƯƠNG MẠI VÀ DỊCH VỤ NGỌC THƠM</v>
          </cell>
          <cell r="Q42" t="str">
            <v>Miền Bắc</v>
          </cell>
          <cell r="R42" t="str">
            <v>BRG</v>
          </cell>
        </row>
        <row r="43">
          <cell r="A43" t="str">
            <v>brg12091</v>
          </cell>
          <cell r="B43" t="str">
            <v>Siêu thị HaproMart A4 Vĩnh Phúc, Ba Đình</v>
          </cell>
          <cell r="C43" t="str">
            <v/>
          </cell>
          <cell r="D43" t="str">
            <v>Thành phố Hà Nội</v>
          </cell>
          <cell r="E43" t="str">
            <v>Quận Ba Đình</v>
          </cell>
          <cell r="G43" t="str">
            <v>HN008</v>
          </cell>
          <cell r="H43" t="str">
            <v>Nguyễn Minh Sơn</v>
          </cell>
          <cell r="I43" t="str">
            <v>MIENBAC;5%;BRG</v>
          </cell>
          <cell r="J43" t="str">
            <v>BRGMART Vĩnh Phúc, HN</v>
          </cell>
          <cell r="K43" t="str">
            <v>Tầng 1, nhà G3, TT Vĩnh Phúc, P.Vĩnh Phúc, Q.Ba Đình, HN</v>
          </cell>
          <cell r="L43" t="str">
            <v/>
          </cell>
          <cell r="M43" t="str">
            <v>Tầng 1, nhà G3, TT Vĩnh Phúc, P.Vĩnh Phúc, Q.Ba Đình, HN</v>
          </cell>
          <cell r="N43">
            <v>60</v>
          </cell>
          <cell r="O43" t="b">
            <v>0</v>
          </cell>
          <cell r="P43" t="str">
            <v>CÔNG TY TNHH MTV THƯƠNG MẠI VÀ DỊCH VỤ NGỌC THƠM</v>
          </cell>
          <cell r="Q43" t="str">
            <v>Miền Bắc</v>
          </cell>
          <cell r="R43" t="str">
            <v>BRG</v>
          </cell>
        </row>
        <row r="44">
          <cell r="A44" t="str">
            <v>brg12111</v>
          </cell>
          <cell r="B44" t="str">
            <v>BRGMART E6 Quỳnh Mai, Hai Bà Trưng, Hà Nội</v>
          </cell>
          <cell r="C44" t="str">
            <v/>
          </cell>
          <cell r="D44" t="str">
            <v>Thành phố Hà Nội</v>
          </cell>
          <cell r="E44" t="str">
            <v>Quận Hai Bà Trưng</v>
          </cell>
          <cell r="G44" t="str">
            <v>HN003</v>
          </cell>
          <cell r="H44" t="str">
            <v>Nguyễn Văn Thạch</v>
          </cell>
          <cell r="I44" t="str">
            <v>MIENBAC;5%;BRG</v>
          </cell>
          <cell r="J44" t="str">
            <v>BRGMART E6 Quỳnh Mai, Hai Bà Trưng, Hà Nội</v>
          </cell>
          <cell r="K44" t="str">
            <v>BRGMART E6 Quỳnh Mai, Hai Bà Trưng, Hà Nội</v>
          </cell>
          <cell r="L44" t="str">
            <v/>
          </cell>
          <cell r="M44" t="str">
            <v>BRGMART E6 Quỳnh Mai, Hai Bà Trưng, Hà Nội</v>
          </cell>
          <cell r="N44">
            <v>60</v>
          </cell>
          <cell r="O44" t="b">
            <v>0</v>
          </cell>
          <cell r="P44" t="str">
            <v>CÔNG TY TNHH MTV THƯƠNG MẠI VÀ DỊCH VỤ NGỌC THƠM</v>
          </cell>
          <cell r="Q44" t="str">
            <v>Miền Bắc</v>
          </cell>
          <cell r="R44" t="str">
            <v>BRG</v>
          </cell>
        </row>
        <row r="45">
          <cell r="A45" t="str">
            <v>brg12171</v>
          </cell>
          <cell r="B45" t="str">
            <v>BRGMART 5 Hàm Tử Quan, Hoàn Kiếm, Hà Nội</v>
          </cell>
          <cell r="C45" t="str">
            <v/>
          </cell>
          <cell r="D45" t="str">
            <v>Thành phố Hà Nội</v>
          </cell>
          <cell r="E45" t="str">
            <v>Quận Hoàn Kiếm</v>
          </cell>
          <cell r="G45" t="str">
            <v>HN003</v>
          </cell>
          <cell r="H45" t="str">
            <v>Nguyễn Văn Thạch</v>
          </cell>
          <cell r="I45" t="str">
            <v>MIENBAC;5%;BRG</v>
          </cell>
          <cell r="J45" t="str">
            <v>BRGMART 5 Hàm Tử Quan, Hoàn Kiếm, Hà Nội</v>
          </cell>
          <cell r="K45" t="str">
            <v>BRGMART 5 Hàm Tử Quan, Hoàn Kiếm, Hà Nội</v>
          </cell>
          <cell r="L45" t="str">
            <v/>
          </cell>
          <cell r="M45" t="str">
            <v>BRGMART 5 Hàm Tử Quan, Hoàn Kiếm, Hà Nội</v>
          </cell>
          <cell r="N45">
            <v>60</v>
          </cell>
          <cell r="O45" t="b">
            <v>0</v>
          </cell>
          <cell r="P45" t="str">
            <v>CÔNG TY TNHH MTV THƯƠNG MẠI VÀ DỊCH VỤ NGỌC THƠM</v>
          </cell>
          <cell r="Q45" t="str">
            <v>Miền Bắc</v>
          </cell>
          <cell r="R45" t="str">
            <v>BRG</v>
          </cell>
        </row>
        <row r="46">
          <cell r="A46" t="str">
            <v>brg12201</v>
          </cell>
          <cell r="B46" t="str">
            <v>CH Hapro 198 Lò Đúc</v>
          </cell>
          <cell r="C46" t="str">
            <v/>
          </cell>
          <cell r="D46" t="str">
            <v>Thành phố Hà Nội</v>
          </cell>
          <cell r="E46" t="str">
            <v>Quận Hai Bà Trưng</v>
          </cell>
          <cell r="G46" t="str">
            <v>HN003</v>
          </cell>
          <cell r="H46" t="str">
            <v>Nguyễn Văn Thạch</v>
          </cell>
          <cell r="I46" t="str">
            <v>MIENBAC;5%;BRG</v>
          </cell>
          <cell r="J46" t="str">
            <v>BRGMART 198 Lò Đúc, Hà Nội</v>
          </cell>
          <cell r="K46" t="str">
            <v>BRGMART 198 Lò Đúc, Hai Bà Trưng, Hà Nội</v>
          </cell>
          <cell r="L46" t="str">
            <v/>
          </cell>
          <cell r="M46" t="str">
            <v>BRGMART 198 Lò Đúc, Hai Bà Trưng, Hà Nội</v>
          </cell>
          <cell r="N46">
            <v>60</v>
          </cell>
          <cell r="O46" t="b">
            <v>0</v>
          </cell>
          <cell r="P46" t="str">
            <v>CÔNG TY TNHH MTV THƯƠNG MẠI VÀ DỊCH VỤ NGỌC THƠM</v>
          </cell>
          <cell r="Q46" t="str">
            <v>Miền Bắc</v>
          </cell>
          <cell r="R46" t="str">
            <v>BRG</v>
          </cell>
        </row>
        <row r="47">
          <cell r="A47" t="str">
            <v>brg12211</v>
          </cell>
          <cell r="B47" t="str">
            <v>CH Hapro 15-17 Đội cấn</v>
          </cell>
          <cell r="C47" t="str">
            <v/>
          </cell>
          <cell r="D47" t="str">
            <v>Thành phố Hà Nội</v>
          </cell>
          <cell r="E47" t="str">
            <v>Quận Ba Đình</v>
          </cell>
          <cell r="G47" t="str">
            <v>HN008</v>
          </cell>
          <cell r="H47" t="str">
            <v>Nguyễn Minh Sơn</v>
          </cell>
          <cell r="I47" t="str">
            <v>MIENBAC;5%;BRG</v>
          </cell>
          <cell r="J47" t="str">
            <v>BRGMART 15-17 Đội Cấn, Hà Nội</v>
          </cell>
          <cell r="K47" t="str">
            <v>BRGMART 15-17 Đội Cấn, Ba Đình, Hà Nội</v>
          </cell>
          <cell r="L47" t="str">
            <v/>
          </cell>
          <cell r="M47" t="str">
            <v>BRGMART 15-17 Đội Cấn, Ba Đình, Hà Nội</v>
          </cell>
          <cell r="N47">
            <v>60</v>
          </cell>
          <cell r="O47" t="b">
            <v>0</v>
          </cell>
          <cell r="P47" t="str">
            <v>CÔNG TY TNHH MTV THƯƠNG MẠI VÀ DỊCH VỤ NGỌC THƠM</v>
          </cell>
          <cell r="Q47" t="str">
            <v>Miền Bắc</v>
          </cell>
          <cell r="R47" t="str">
            <v>BRG</v>
          </cell>
        </row>
        <row r="48">
          <cell r="A48" t="str">
            <v>brg12221</v>
          </cell>
          <cell r="B48" t="str">
            <v>CH Hapro 53D Hàng Bài</v>
          </cell>
          <cell r="C48" t="str">
            <v/>
          </cell>
          <cell r="D48" t="str">
            <v>Thành phố Hà Nội</v>
          </cell>
          <cell r="E48" t="str">
            <v>Quận Hoàn Kiếm</v>
          </cell>
          <cell r="G48" t="str">
            <v>HN008</v>
          </cell>
          <cell r="H48" t="str">
            <v>Nguyễn Minh Sơn</v>
          </cell>
          <cell r="I48" t="str">
            <v>MIENBAC;5%;BRG</v>
          </cell>
          <cell r="J48" t="str">
            <v>BRGMART 53D Hàng Bài, Hoàn Kiếm, Hà Nội</v>
          </cell>
          <cell r="K48" t="str">
            <v>BRGMART 53D Hàng Bài, Hoàn Kiếm, Hà Nội</v>
          </cell>
          <cell r="L48" t="str">
            <v/>
          </cell>
          <cell r="M48" t="str">
            <v>BRGMART 53D Hàng Bài, Hoàn Kiếm, Hà Nội</v>
          </cell>
          <cell r="N48">
            <v>60</v>
          </cell>
          <cell r="O48" t="b">
            <v>0</v>
          </cell>
          <cell r="P48" t="str">
            <v>CÔNG TY TNHH MTV THƯƠNG MẠI VÀ DỊCH VỤ NGỌC THƠM</v>
          </cell>
          <cell r="Q48" t="str">
            <v>Miền Bắc</v>
          </cell>
          <cell r="R48" t="str">
            <v>BRG</v>
          </cell>
        </row>
        <row r="49">
          <cell r="A49" t="str">
            <v>brg12231</v>
          </cell>
          <cell r="B49" t="str">
            <v>Cửa hàng Haprofood N4C Trung Hòa Nhân Chính</v>
          </cell>
          <cell r="C49" t="str">
            <v/>
          </cell>
          <cell r="D49" t="str">
            <v>Thành phố Hà Nội</v>
          </cell>
          <cell r="E49" t="str">
            <v>Quận Thanh Xuân</v>
          </cell>
          <cell r="G49" t="str">
            <v>HN008</v>
          </cell>
          <cell r="H49" t="str">
            <v>Nguyễn Minh Sơn</v>
          </cell>
          <cell r="I49" t="str">
            <v>MIENBAC;5%;BRG</v>
          </cell>
          <cell r="J49" t="str">
            <v>Cửa hàng Haprofood N4C Trung Hòa Nhân Chính</v>
          </cell>
          <cell r="K49" t="str">
            <v>Tầng 1 toàn N4C Trung Hòa - Nhân Chính, Thanh Xuân, Hà Nội</v>
          </cell>
          <cell r="L49" t="str">
            <v/>
          </cell>
          <cell r="M49" t="str">
            <v>Tầng 1 toàn N4C Trung Hòa - Nhân Chính, Thanh Xuân, Hà Nội</v>
          </cell>
          <cell r="N49">
            <v>60</v>
          </cell>
          <cell r="O49" t="b">
            <v>0</v>
          </cell>
          <cell r="P49" t="str">
            <v>CÔNG TY TNHH MTV THƯƠNG MẠI VÀ DỊCH VỤ NGỌC THƠM</v>
          </cell>
          <cell r="Q49" t="str">
            <v>Miền Bắc</v>
          </cell>
          <cell r="R49" t="str">
            <v>BRG</v>
          </cell>
        </row>
        <row r="50">
          <cell r="A50" t="str">
            <v>brg12241</v>
          </cell>
          <cell r="B50" t="str">
            <v>BRGMART Chợ bưởi, HN</v>
          </cell>
          <cell r="C50" t="str">
            <v/>
          </cell>
          <cell r="D50" t="str">
            <v>Thành phố Hà Nội</v>
          </cell>
          <cell r="E50" t="str">
            <v>Quận Ba Đình</v>
          </cell>
          <cell r="G50" t="str">
            <v>HN008</v>
          </cell>
          <cell r="H50" t="str">
            <v>Nguyễn Minh Sơn</v>
          </cell>
          <cell r="I50" t="str">
            <v>MIENBAC;5%;BRG</v>
          </cell>
          <cell r="J50" t="str">
            <v>BRGMART Chợ bưởi, HN</v>
          </cell>
          <cell r="K50" t="str">
            <v>BRGMART Chợ bưởi, Ba Đình, Hà Nội ( đối diện 582 Thụy Khuê )</v>
          </cell>
          <cell r="L50" t="str">
            <v/>
          </cell>
          <cell r="M50" t="str">
            <v>BRGMART Chợ bưởi, Ba Đình, Hà Nội ( đối diện 582 Thụy Khuê )</v>
          </cell>
          <cell r="N50">
            <v>60</v>
          </cell>
          <cell r="O50" t="b">
            <v>0</v>
          </cell>
          <cell r="P50" t="str">
            <v>CÔNG TY TNHH MTV THƯƠNG MẠI VÀ DỊCH VỤ NGỌC THƠM</v>
          </cell>
          <cell r="Q50" t="str">
            <v>Miền Bắc</v>
          </cell>
          <cell r="R50" t="str">
            <v>BRG</v>
          </cell>
        </row>
        <row r="51">
          <cell r="A51" t="str">
            <v>brg12251</v>
          </cell>
          <cell r="B51" t="str">
            <v>BRGMART 41 Đông tác, Hà Nội</v>
          </cell>
          <cell r="C51" t="str">
            <v/>
          </cell>
          <cell r="D51" t="str">
            <v>Thành phố Hà Nội</v>
          </cell>
          <cell r="E51" t="str">
            <v>Quận Đống Đa</v>
          </cell>
          <cell r="G51" t="str">
            <v>HN003</v>
          </cell>
          <cell r="H51" t="str">
            <v>Nguyễn Văn Thạch</v>
          </cell>
          <cell r="I51" t="str">
            <v>MIENBAC;5%;BRG</v>
          </cell>
          <cell r="J51" t="str">
            <v>BRGMART 41 Đông tác, Hà Nội</v>
          </cell>
          <cell r="K51" t="str">
            <v>BRGMART 41 Đông tác, Đống đa, Hà Nội</v>
          </cell>
          <cell r="L51" t="str">
            <v/>
          </cell>
          <cell r="M51" t="str">
            <v>BRGMART 41 Đông tác, Đống đa, Hà Nội</v>
          </cell>
          <cell r="N51">
            <v>60</v>
          </cell>
          <cell r="O51" t="b">
            <v>0</v>
          </cell>
          <cell r="P51" t="str">
            <v>CÔNG TY TNHH MTV THƯƠNG MẠI VÀ DỊCH VỤ NGỌC THƠM</v>
          </cell>
          <cell r="Q51" t="str">
            <v>Miền Bắc</v>
          </cell>
          <cell r="R51" t="str">
            <v>BRG</v>
          </cell>
        </row>
        <row r="52">
          <cell r="A52" t="str">
            <v>brg12331</v>
          </cell>
          <cell r="B52" t="str">
            <v>CH Hapro 160-162 ngõ Thái Thịnh I</v>
          </cell>
          <cell r="C52" t="str">
            <v/>
          </cell>
          <cell r="D52" t="str">
            <v>Thành phố Hà Nội</v>
          </cell>
          <cell r="E52" t="str">
            <v>Quận Đống Đa</v>
          </cell>
          <cell r="G52" t="str">
            <v>HN003</v>
          </cell>
          <cell r="H52" t="str">
            <v>Nguyễn Văn Thạch</v>
          </cell>
          <cell r="I52" t="str">
            <v>MIENBAC;5%;BRG</v>
          </cell>
          <cell r="J52" t="str">
            <v>BRGMAR 160 ngõ Thái Thịnh 1, Hà Nội</v>
          </cell>
          <cell r="K52" t="str">
            <v>BRGMART 160 ngõ Thái Thịnh 1, Đống Đa, Hà Nội</v>
          </cell>
          <cell r="L52" t="str">
            <v/>
          </cell>
          <cell r="M52" t="str">
            <v>BRGMART 160 ngõ Thái Thịnh 1, Đống Đa, Hà Nội</v>
          </cell>
          <cell r="N52">
            <v>60</v>
          </cell>
          <cell r="O52" t="b">
            <v>0</v>
          </cell>
          <cell r="P52" t="str">
            <v>CÔNG TY TNHH MTV THƯƠNG MẠI VÀ DỊCH VỤ NGỌC THƠM</v>
          </cell>
          <cell r="Q52" t="str">
            <v>Miền Bắc</v>
          </cell>
          <cell r="R52" t="str">
            <v>BRG</v>
          </cell>
        </row>
        <row r="53">
          <cell r="A53" t="str">
            <v>brg12341</v>
          </cell>
          <cell r="B53" t="str">
            <v>CH Hapro 94 Láng Hạ</v>
          </cell>
          <cell r="C53" t="str">
            <v/>
          </cell>
          <cell r="D53" t="str">
            <v>Thành phố Hà Nội</v>
          </cell>
          <cell r="E53" t="str">
            <v>Quận Đống Đa</v>
          </cell>
          <cell r="G53" t="str">
            <v>HN003</v>
          </cell>
          <cell r="H53" t="str">
            <v>Nguyễn Văn Thạch</v>
          </cell>
          <cell r="I53" t="str">
            <v>MIENBAC;5%;BRG</v>
          </cell>
          <cell r="J53" t="str">
            <v>BRGMART 94 Láng Hạ, Hà Nội</v>
          </cell>
          <cell r="K53" t="str">
            <v>BRGMART 94 Láng Hạ, Đống Đa, Hà Nội</v>
          </cell>
          <cell r="L53" t="str">
            <v/>
          </cell>
          <cell r="M53" t="str">
            <v>BRGMART 94 Láng Hạ, Đống Đa, Hà Nội</v>
          </cell>
          <cell r="N53">
            <v>60</v>
          </cell>
          <cell r="O53" t="b">
            <v>0</v>
          </cell>
          <cell r="P53" t="str">
            <v>CÔNG TY TNHH MTV THƯƠNG MẠI VÀ DỊCH VỤ NGỌC THƠM</v>
          </cell>
          <cell r="Q53" t="str">
            <v>Miền Bắc</v>
          </cell>
          <cell r="R53" t="str">
            <v>BRG</v>
          </cell>
        </row>
        <row r="54">
          <cell r="A54" t="str">
            <v>brg12342</v>
          </cell>
          <cell r="B54" t="str">
            <v>Siêu thị BRGMart Moonlight Vân Canh</v>
          </cell>
          <cell r="C54" t="str">
            <v/>
          </cell>
          <cell r="D54" t="str">
            <v>Thành phố Hà Nội</v>
          </cell>
          <cell r="E54" t="str">
            <v>Huyện Hoài Đức</v>
          </cell>
          <cell r="F54" t="str">
            <v>Xã An Khánh</v>
          </cell>
          <cell r="G54" t="str">
            <v>HN004</v>
          </cell>
          <cell r="H54" t="str">
            <v>Hoàng Thanh Huy</v>
          </cell>
          <cell r="I54" t="str">
            <v>MIENBAC;5%;BRG</v>
          </cell>
          <cell r="J54" t="str">
            <v>Siêu thị BRGMart Moonlight Vân Canh</v>
          </cell>
          <cell r="K54" t="str">
            <v>Tầng 1 Tòa nhà Moonlight 1, Vân Canh, An Khánh, Hoài Đức, HN</v>
          </cell>
          <cell r="L54" t="str">
            <v/>
          </cell>
          <cell r="M54" t="str">
            <v>Tầng 1 Tòa nhà Moonlight 1, Vân Canh, An Khánh, Hoài Đức, HN</v>
          </cell>
          <cell r="N54">
            <v>60</v>
          </cell>
          <cell r="O54" t="b">
            <v>0</v>
          </cell>
          <cell r="P54" t="str">
            <v>CÔNG TY TNHH MTV THƯƠNG MẠI VÀ DỊCH VỤ NGỌC THƠM</v>
          </cell>
          <cell r="Q54" t="str">
            <v>Miền Bắc</v>
          </cell>
          <cell r="R54" t="str">
            <v>BRG</v>
          </cell>
        </row>
        <row r="55">
          <cell r="A55" t="str">
            <v>brg12351</v>
          </cell>
          <cell r="B55" t="str">
            <v>CH Hapro 83 Nguyễn An Ninh</v>
          </cell>
          <cell r="C55" t="str">
            <v/>
          </cell>
          <cell r="D55" t="str">
            <v>Thành phố Hà Nội</v>
          </cell>
          <cell r="E55" t="str">
            <v>Quận Hoàng Mai</v>
          </cell>
          <cell r="G55" t="str">
            <v>HN003</v>
          </cell>
          <cell r="H55" t="str">
            <v>Nguyễn Văn Thạch</v>
          </cell>
          <cell r="I55" t="str">
            <v>MIENBAC;5%;BRG</v>
          </cell>
          <cell r="J55" t="str">
            <v>BRGMART 83 Nguyễn An Ninh, Hà Nội</v>
          </cell>
          <cell r="K55" t="str">
            <v>BRGMART 83 Nguyễn An Ninh, Hoàng Mai, Hà Nội</v>
          </cell>
          <cell r="L55" t="str">
            <v/>
          </cell>
          <cell r="M55" t="str">
            <v>BRGMART 83 Nguyễn An Ninh, Hoàng Mai, Hà Nội</v>
          </cell>
          <cell r="N55">
            <v>60</v>
          </cell>
          <cell r="O55" t="b">
            <v>0</v>
          </cell>
          <cell r="P55" t="str">
            <v>CÔNG TY TNHH MTV THƯƠNG MẠI VÀ DỊCH VỤ NGỌC THƠM</v>
          </cell>
          <cell r="Q55" t="str">
            <v>Miền Bắc</v>
          </cell>
          <cell r="R55" t="str">
            <v>BRG</v>
          </cell>
        </row>
        <row r="56">
          <cell r="A56" t="str">
            <v>brg12401</v>
          </cell>
          <cell r="B56" t="str">
            <v>BRGMART 12 Quán Thánh, Hà Nội</v>
          </cell>
          <cell r="C56" t="str">
            <v/>
          </cell>
          <cell r="D56" t="str">
            <v>Thành phố Hà Nội</v>
          </cell>
          <cell r="E56" t="str">
            <v>Quận Ba Đình</v>
          </cell>
          <cell r="G56" t="str">
            <v>HN008</v>
          </cell>
          <cell r="H56" t="str">
            <v>Nguyễn Minh Sơn</v>
          </cell>
          <cell r="I56" t="str">
            <v>MIENBAC;5%;BRG</v>
          </cell>
          <cell r="J56" t="str">
            <v>BRGMART 12 Quán Thánh, Hà Nội</v>
          </cell>
          <cell r="K56" t="str">
            <v>BRGMART 12 Quán Thánh, Ba Đình, Hà Nội</v>
          </cell>
          <cell r="L56" t="str">
            <v/>
          </cell>
          <cell r="M56" t="str">
            <v>BRGMART 12 Quán Thánh, Ba Đình, Hà Nội</v>
          </cell>
          <cell r="N56">
            <v>60</v>
          </cell>
          <cell r="O56" t="b">
            <v>0</v>
          </cell>
          <cell r="P56" t="str">
            <v>CÔNG TY TNHH MTV THƯƠNG MẠI VÀ DỊCH VỤ NGỌC THƠM</v>
          </cell>
          <cell r="Q56" t="str">
            <v>Miền Bắc</v>
          </cell>
          <cell r="R56" t="str">
            <v>BRG</v>
          </cell>
        </row>
        <row r="57">
          <cell r="A57" t="str">
            <v>brg12411</v>
          </cell>
          <cell r="B57" t="str">
            <v>Cửa hàng HaproFood 63 Cầu Gỗ</v>
          </cell>
          <cell r="D57" t="str">
            <v>Thành phố Hà Nội</v>
          </cell>
          <cell r="E57" t="str">
            <v>Quận Hoàn Kiếm</v>
          </cell>
          <cell r="G57" t="str">
            <v>HN008</v>
          </cell>
          <cell r="H57" t="str">
            <v>Nguyễn Minh Sơn</v>
          </cell>
          <cell r="I57" t="str">
            <v>MIENBAC;5%;BRG</v>
          </cell>
          <cell r="J57" t="str">
            <v>12411. Cửa hàng HaproFood 63 Cầu Gỗ</v>
          </cell>
          <cell r="K57" t="str">
            <v>63 Cầu Gỗ, phường Hàng Bạc, quận Hoàn Kiếm, thành phố Hà Nội</v>
          </cell>
          <cell r="L57" t="str">
            <v/>
          </cell>
          <cell r="M57" t="str">
            <v>63 Cầu Gỗ, phường Hàng Bạc, quận Hoàn Kiếm, thành phố Hà Nội</v>
          </cell>
          <cell r="N57">
            <v>60</v>
          </cell>
          <cell r="O57" t="b">
            <v>0</v>
          </cell>
          <cell r="P57" t="str">
            <v>CÔNG TY TNHH MTV THƯƠNG MẠI VÀ DỊCH VỤ NGỌC THƠM</v>
          </cell>
          <cell r="Q57" t="str">
            <v>Miền Bắc</v>
          </cell>
          <cell r="R57" t="str">
            <v>BRG</v>
          </cell>
        </row>
        <row r="58">
          <cell r="A58" t="str">
            <v>brg12431</v>
          </cell>
          <cell r="B58" t="str">
            <v>BRGMART 376 Khâm Thiên, Hà Nội</v>
          </cell>
          <cell r="C58" t="str">
            <v/>
          </cell>
          <cell r="D58" t="str">
            <v>Thành phố Hà Nội</v>
          </cell>
          <cell r="E58" t="str">
            <v>Quận Đống Đa</v>
          </cell>
          <cell r="G58" t="str">
            <v>HN003</v>
          </cell>
          <cell r="H58" t="str">
            <v>Nguyễn Văn Thạch</v>
          </cell>
          <cell r="I58" t="str">
            <v>MIENBAC;5%;BRG</v>
          </cell>
          <cell r="J58" t="str">
            <v>BRGMART 376 Khâm Thiên, Hà Nội</v>
          </cell>
          <cell r="K58" t="str">
            <v>BRGMART 376 Khâm Thiên, Đống Đa, Hà Nội</v>
          </cell>
          <cell r="L58" t="str">
            <v/>
          </cell>
          <cell r="M58" t="str">
            <v>BRGMART 376 Khâm Thiên, Đống Đa, Hà Nội</v>
          </cell>
          <cell r="N58">
            <v>60</v>
          </cell>
          <cell r="O58" t="b">
            <v>0</v>
          </cell>
          <cell r="P58" t="str">
            <v>CÔNG TY TNHH MTV THƯƠNG MẠI VÀ DỊCH VỤ NGỌC THƠM</v>
          </cell>
          <cell r="Q58" t="str">
            <v>Miền Bắc</v>
          </cell>
          <cell r="R58" t="str">
            <v>BRG</v>
          </cell>
        </row>
        <row r="59">
          <cell r="A59" t="str">
            <v>brg12441</v>
          </cell>
          <cell r="B59" t="str">
            <v>BRG 156 Ngọc Lâm, Hà Nội</v>
          </cell>
          <cell r="D59" t="str">
            <v>Thành phố Hà Nội</v>
          </cell>
          <cell r="E59" t="str">
            <v>Quận Long Biên</v>
          </cell>
          <cell r="F59" t="str">
            <v>Phường Ngọc Lâm</v>
          </cell>
          <cell r="G59" t="str">
            <v>HN003</v>
          </cell>
          <cell r="H59" t="str">
            <v>Nguyễn Văn Thạch</v>
          </cell>
          <cell r="I59" t="str">
            <v>5%; BRG; MIENBAC</v>
          </cell>
          <cell r="K59" t="str">
            <v>156 Ngọc Lâm, Long Biên, Hà Nội</v>
          </cell>
          <cell r="M59" t="str">
            <v>156 Ngọc Lâm, Long Biên, Hà Nội</v>
          </cell>
          <cell r="N59">
            <v>60</v>
          </cell>
          <cell r="O59" t="b">
            <v>0</v>
          </cell>
          <cell r="P59" t="str">
            <v>CÔNG TY TNHH MTV THƯƠNG MẠI VÀ DỊCH VỤ NGỌC THƠM</v>
          </cell>
          <cell r="Q59" t="str">
            <v>Miền Bắc</v>
          </cell>
          <cell r="R59" t="str">
            <v>BRG</v>
          </cell>
        </row>
        <row r="60">
          <cell r="A60" t="str">
            <v>brg12451</v>
          </cell>
          <cell r="B60" t="str">
            <v>BRGMART Chợ Sa, Cổ Loa, Đông Anh, Hà Nội</v>
          </cell>
          <cell r="C60" t="str">
            <v/>
          </cell>
          <cell r="D60" t="str">
            <v>Thành phố Hà Nội</v>
          </cell>
          <cell r="E60" t="str">
            <v>Huyện Đông Anh</v>
          </cell>
          <cell r="G60" t="str">
            <v>HN003</v>
          </cell>
          <cell r="H60" t="str">
            <v>Nguyễn Văn Thạch</v>
          </cell>
          <cell r="I60" t="str">
            <v>MIENBAC;5%;BRG</v>
          </cell>
          <cell r="J60" t="str">
            <v>BRGMART Chợ Sa, Cổ Loa, Đông Anh, Hà Nội</v>
          </cell>
          <cell r="K60" t="str">
            <v>BRGMART Chợ Sa, Cổ Loa, Đông Anh, Hà Nội</v>
          </cell>
          <cell r="L60" t="str">
            <v/>
          </cell>
          <cell r="M60" t="str">
            <v>BRGMART Chợ Sa, Cổ Loa, Đông Anh, Hà Nội</v>
          </cell>
          <cell r="N60">
            <v>60</v>
          </cell>
          <cell r="O60" t="b">
            <v>0</v>
          </cell>
          <cell r="P60" t="str">
            <v>CÔNG TY TNHH MTV THƯƠNG MẠI VÀ DỊCH VỤ NGỌC THƠM</v>
          </cell>
          <cell r="Q60" t="str">
            <v>Miền Bắc</v>
          </cell>
          <cell r="R60" t="str">
            <v>BRG</v>
          </cell>
        </row>
        <row r="61">
          <cell r="A61" t="str">
            <v>brg12481</v>
          </cell>
          <cell r="B61" t="str">
            <v>Siêu thị BRGMart 63 Hàng trống</v>
          </cell>
          <cell r="C61" t="str">
            <v/>
          </cell>
          <cell r="D61" t="str">
            <v>Thành phố Hà Nội</v>
          </cell>
          <cell r="E61" t="str">
            <v>Quận Hoàn Kiếm</v>
          </cell>
          <cell r="G61" t="str">
            <v>HN008</v>
          </cell>
          <cell r="H61" t="str">
            <v>Nguyễn Minh Sơn</v>
          </cell>
          <cell r="I61" t="str">
            <v>MIENBAC;5%;BRG</v>
          </cell>
          <cell r="J61" t="str">
            <v>BRG 63 Hàng Trống, Hoàn Kiếm, Hà Nội</v>
          </cell>
          <cell r="K61" t="str">
            <v>BRG 63 Hàng Trống, Hoàn Kiếm, Hà Nội</v>
          </cell>
          <cell r="L61" t="str">
            <v/>
          </cell>
          <cell r="M61" t="str">
            <v>BRG 63 Hàng Trống, Hoàn Kiếm, Hà Nội</v>
          </cell>
          <cell r="N61">
            <v>60</v>
          </cell>
          <cell r="O61" t="b">
            <v>0</v>
          </cell>
          <cell r="P61" t="str">
            <v>CÔNG TY TNHH MTV THƯƠNG MẠI VÀ DỊCH VỤ NGỌC THƠM</v>
          </cell>
          <cell r="Q61" t="str">
            <v>Miền Bắc</v>
          </cell>
          <cell r="R61" t="str">
            <v>BRG</v>
          </cell>
        </row>
        <row r="62">
          <cell r="A62" t="str">
            <v>brg12491</v>
          </cell>
          <cell r="B62" t="str">
            <v>BRGMART Chợ Tó. Uy Nỗ, Đông Anh, Hà Nội</v>
          </cell>
          <cell r="C62" t="str">
            <v/>
          </cell>
          <cell r="D62" t="str">
            <v>Thành phố Hà Nội</v>
          </cell>
          <cell r="E62" t="str">
            <v>Huyện Đông Anh</v>
          </cell>
          <cell r="G62" t="str">
            <v>HN003</v>
          </cell>
          <cell r="H62" t="str">
            <v>Nguyễn Văn Thạch</v>
          </cell>
          <cell r="I62" t="str">
            <v>MIENBAC;5%;BRG</v>
          </cell>
          <cell r="J62" t="str">
            <v>BRGMART Chợ Tó. Uy Nỗ, Đông Anh, Hà Nội</v>
          </cell>
          <cell r="K62" t="str">
            <v>BRGMART Chợ Tó. Uy Nỗ, Đông Anh, Hà Nội</v>
          </cell>
          <cell r="L62" t="str">
            <v/>
          </cell>
          <cell r="M62" t="str">
            <v>BRGMART Chợ Tó. Uy Nỗ, Đông Anh, Hà Nội</v>
          </cell>
          <cell r="N62">
            <v>60</v>
          </cell>
          <cell r="O62" t="b">
            <v>0</v>
          </cell>
          <cell r="P62" t="str">
            <v>CÔNG TY TNHH MTV THƯƠNG MẠI VÀ DỊCH VỤ NGỌC THƠM</v>
          </cell>
          <cell r="Q62" t="str">
            <v>Miền Bắc</v>
          </cell>
          <cell r="R62" t="str">
            <v>BRG</v>
          </cell>
        </row>
        <row r="63">
          <cell r="A63" t="str">
            <v>brg12511</v>
          </cell>
          <cell r="B63" t="str">
            <v>BRGMART 162 Tôn Đức Thắng, Hà Nội</v>
          </cell>
          <cell r="C63" t="str">
            <v/>
          </cell>
          <cell r="D63" t="str">
            <v>Thành phố Hà Nội</v>
          </cell>
          <cell r="E63" t="str">
            <v>Quận Đống Đa</v>
          </cell>
          <cell r="G63" t="str">
            <v>HN003</v>
          </cell>
          <cell r="H63" t="str">
            <v>Nguyễn Văn Thạch</v>
          </cell>
          <cell r="I63" t="str">
            <v>MIENBAC;5%;BRG</v>
          </cell>
          <cell r="J63" t="str">
            <v>BRGMART 162 Tôn Đức Thắng, Hà Nội</v>
          </cell>
          <cell r="K63" t="str">
            <v>BRGMART 162 Tôn Đức Thắng, Đống Đa, Hà Nội</v>
          </cell>
          <cell r="L63" t="str">
            <v/>
          </cell>
          <cell r="M63" t="str">
            <v>BRGMART 162 Tôn Đức Thắng, Đống Đa, Hà Nội</v>
          </cell>
          <cell r="N63">
            <v>60</v>
          </cell>
          <cell r="O63" t="b">
            <v>0</v>
          </cell>
          <cell r="P63" t="str">
            <v>CÔNG TY TNHH MTV THƯƠNG MẠI VÀ DỊCH VỤ NGỌC THƠM</v>
          </cell>
          <cell r="Q63" t="str">
            <v>Miền Bắc</v>
          </cell>
          <cell r="R63" t="str">
            <v>BRG</v>
          </cell>
        </row>
        <row r="64">
          <cell r="A64" t="str">
            <v>brg12521</v>
          </cell>
          <cell r="B64" t="str">
            <v>BRGMART 537 Quang Trung, Hà Đông, Hà Nội</v>
          </cell>
          <cell r="C64" t="str">
            <v/>
          </cell>
          <cell r="D64" t="str">
            <v>Thành phố Hà Nội</v>
          </cell>
          <cell r="E64" t="str">
            <v>Quận Hà Đông</v>
          </cell>
          <cell r="G64" t="str">
            <v>HN004</v>
          </cell>
          <cell r="H64" t="str">
            <v>Hoàng Thanh Huy</v>
          </cell>
          <cell r="I64" t="str">
            <v>MIENBAC;5%;BRG</v>
          </cell>
          <cell r="J64" t="str">
            <v>BRGMART 537 Quang Trung, Hà Đông, Hà Nội</v>
          </cell>
          <cell r="K64" t="str">
            <v>BRGMART 537 Quang Trung, Hà Đông, Hà Nội</v>
          </cell>
          <cell r="L64" t="str">
            <v/>
          </cell>
          <cell r="M64" t="str">
            <v>BRGMART 537 Quang Trung, Hà Đông, Hà Nội</v>
          </cell>
          <cell r="N64">
            <v>60</v>
          </cell>
          <cell r="O64" t="b">
            <v>0</v>
          </cell>
          <cell r="P64" t="str">
            <v>CÔNG TY TNHH MTV THƯƠNG MẠI VÀ DỊCH VỤ NGỌC THƠM</v>
          </cell>
          <cell r="Q64" t="str">
            <v>Miền Bắc</v>
          </cell>
          <cell r="R64" t="str">
            <v>BRG</v>
          </cell>
        </row>
        <row r="65">
          <cell r="A65" t="str">
            <v>brg12531</v>
          </cell>
          <cell r="B65" t="str">
            <v>BRGMART 166 Nguyễn Thái Học, Hà Nội</v>
          </cell>
          <cell r="C65" t="str">
            <v/>
          </cell>
          <cell r="D65" t="str">
            <v>Thành phố Hà Nội</v>
          </cell>
          <cell r="E65" t="str">
            <v>Quận Ba Đình</v>
          </cell>
          <cell r="G65" t="str">
            <v>HN008</v>
          </cell>
          <cell r="H65" t="str">
            <v>Nguyễn Minh Sơn</v>
          </cell>
          <cell r="I65" t="str">
            <v>MIENBAC;5%;BRG</v>
          </cell>
          <cell r="J65" t="str">
            <v>BRGMART 166 Nguyễn Thái Học, Hà Nội</v>
          </cell>
          <cell r="K65" t="str">
            <v>BRGMART 166 Nguyễn Thái Học, Ba Đình, Hà Nội</v>
          </cell>
          <cell r="L65" t="str">
            <v/>
          </cell>
          <cell r="M65" t="str">
            <v>BRGMART 166 Nguyễn Thái Học, Ba Đình, Hà Nội</v>
          </cell>
          <cell r="N65">
            <v>60</v>
          </cell>
          <cell r="O65" t="b">
            <v>0</v>
          </cell>
          <cell r="P65" t="str">
            <v>CÔNG TY TNHH MTV THƯƠNG MẠI VÀ DỊCH VỤ NGỌC THƠM</v>
          </cell>
          <cell r="Q65" t="str">
            <v>Miền Bắc</v>
          </cell>
          <cell r="R65" t="str">
            <v>BRG</v>
          </cell>
        </row>
        <row r="66">
          <cell r="A66" t="str">
            <v>brg12551</v>
          </cell>
          <cell r="B66" t="str">
            <v>BRGMART 105 Lê Duẩn, Hà Nội</v>
          </cell>
          <cell r="C66" t="str">
            <v/>
          </cell>
          <cell r="D66" t="str">
            <v>Thành phố Hà Nội</v>
          </cell>
          <cell r="E66" t="str">
            <v>Quận Hoàn Kiếm</v>
          </cell>
          <cell r="G66" t="str">
            <v>HN003</v>
          </cell>
          <cell r="H66" t="str">
            <v>Nguyễn Văn Thạch</v>
          </cell>
          <cell r="I66" t="str">
            <v>MIENBAC;5%;BRG</v>
          </cell>
          <cell r="J66" t="str">
            <v>BRGMART 105 Lê Duẩn, Hà Nội</v>
          </cell>
          <cell r="K66" t="str">
            <v>BRGMART 105 Lê Duẩn, Hoàn Kiếm, Hà Nội</v>
          </cell>
          <cell r="L66" t="str">
            <v/>
          </cell>
          <cell r="M66" t="str">
            <v>BRGMART 105 Lê Duẩn, Hoàn Kiếm, Hà Nội</v>
          </cell>
          <cell r="N66">
            <v>60</v>
          </cell>
          <cell r="O66" t="b">
            <v>0</v>
          </cell>
          <cell r="P66" t="str">
            <v>CÔNG TY TNHH MTV THƯƠNG MẠI VÀ DỊCH VỤ NGỌC THƠM</v>
          </cell>
          <cell r="Q66" t="str">
            <v>Miền Bắc</v>
          </cell>
          <cell r="R66" t="str">
            <v>BRG</v>
          </cell>
        </row>
        <row r="67">
          <cell r="A67" t="str">
            <v>brg12561</v>
          </cell>
          <cell r="B67" t="str">
            <v>BRG Thôn Cương Ngô</v>
          </cell>
          <cell r="C67" t="str">
            <v/>
          </cell>
          <cell r="D67" t="str">
            <v>Thành phố Hà Nội</v>
          </cell>
          <cell r="E67" t="str">
            <v>Huyện Thanh Trì</v>
          </cell>
          <cell r="G67" t="str">
            <v>HN008</v>
          </cell>
          <cell r="H67" t="str">
            <v>Nguyễn Minh Sơn</v>
          </cell>
          <cell r="I67" t="str">
            <v>MIENBAC;5%;BRG</v>
          </cell>
          <cell r="J67" t="str">
            <v>BRG Thôn Cương Ngô</v>
          </cell>
          <cell r="K67" t="str">
            <v>66/673 đường Cổ Điển, TT Văn Điển, huyện Thanh Trì, HN</v>
          </cell>
          <cell r="L67" t="str">
            <v/>
          </cell>
          <cell r="M67" t="str">
            <v>66/673 đường Cổ Điển, TT Văn Điển, huyện Thanh Trì, HN</v>
          </cell>
          <cell r="N67">
            <v>60</v>
          </cell>
          <cell r="O67" t="b">
            <v>0</v>
          </cell>
          <cell r="P67" t="str">
            <v>CÔNG TY TNHH MTV THƯƠNG MẠI VÀ DỊCH VỤ NGỌC THƠM</v>
          </cell>
          <cell r="Q67" t="str">
            <v>Miền Bắc</v>
          </cell>
          <cell r="R67" t="str">
            <v>BRG</v>
          </cell>
        </row>
        <row r="68">
          <cell r="A68" t="str">
            <v>brg12571</v>
          </cell>
          <cell r="B68" t="str">
            <v>Siêu thị BRGMart Mạo Khê</v>
          </cell>
          <cell r="C68" t="str">
            <v/>
          </cell>
          <cell r="D68" t="str">
            <v>Quảng Ninh</v>
          </cell>
          <cell r="E68" t="str">
            <v>Thị xã Đông Triều</v>
          </cell>
          <cell r="I68" t="str">
            <v>MIENBAC;5%;BRG</v>
          </cell>
          <cell r="J68" t="str">
            <v>BRGMart Mao Khê</v>
          </cell>
          <cell r="K68" t="str">
            <v>Nguyễn Văn Cừ, TT. Mạo Khê, tx. Đông Triều, Quảng Ninh</v>
          </cell>
          <cell r="L68" t="str">
            <v/>
          </cell>
          <cell r="M68" t="str">
            <v>BRG số 1 nguyễn lương Bằng, P.Phạm Ngũ Lão, Tp.Hải Dương</v>
          </cell>
          <cell r="N68">
            <v>60</v>
          </cell>
          <cell r="O68" t="b">
            <v>0</v>
          </cell>
          <cell r="P68" t="str">
            <v>CÔNG TY TNHH MTV THƯƠNG MẠI VÀ DỊCH VỤ NGỌC THƠM</v>
          </cell>
          <cell r="Q68" t="str">
            <v>Miền Bắc</v>
          </cell>
          <cell r="R68" t="str">
            <v>BRG</v>
          </cell>
        </row>
        <row r="69">
          <cell r="A69" t="str">
            <v>brg12661</v>
          </cell>
          <cell r="B69" t="str">
            <v>BRG 362 Ngọc Lâm, Hà Nội</v>
          </cell>
          <cell r="C69" t="str">
            <v/>
          </cell>
          <cell r="D69" t="str">
            <v>Thành phố Hà Nội</v>
          </cell>
          <cell r="E69" t="str">
            <v>Quận Long Biên</v>
          </cell>
          <cell r="G69" t="str">
            <v>HN003</v>
          </cell>
          <cell r="H69" t="str">
            <v>Nguyễn Văn Thạch</v>
          </cell>
          <cell r="I69" t="str">
            <v>MIENBAC;5%;BRG</v>
          </cell>
          <cell r="J69" t="str">
            <v>BRG 362 Ngọc Lâm, Hà Nội</v>
          </cell>
          <cell r="K69" t="str">
            <v>362 Ngọc Lâm, Long Biên, Hà Nội</v>
          </cell>
          <cell r="L69" t="str">
            <v/>
          </cell>
          <cell r="M69" t="str">
            <v>362 Ngọc Lâm, Long Biên, Hà Nội</v>
          </cell>
          <cell r="N69">
            <v>60</v>
          </cell>
          <cell r="O69" t="b">
            <v>0</v>
          </cell>
          <cell r="P69" t="str">
            <v>CÔNG TY TNHH MTV THƯƠNG MẠI VÀ DỊCH VỤ NGỌC THƠM</v>
          </cell>
          <cell r="Q69" t="str">
            <v>Miền Bắc</v>
          </cell>
          <cell r="R69" t="str">
            <v>BRG</v>
          </cell>
        </row>
        <row r="70">
          <cell r="A70" t="str">
            <v>brg12671</v>
          </cell>
          <cell r="B70" t="str">
            <v>CH Haprofood Ecohome 3</v>
          </cell>
          <cell r="C70" t="str">
            <v/>
          </cell>
          <cell r="D70" t="str">
            <v>Thành phố Hà Nội</v>
          </cell>
          <cell r="E70" t="str">
            <v>Quận Bắc Từ Liêm</v>
          </cell>
          <cell r="G70" t="str">
            <v>HN004</v>
          </cell>
          <cell r="H70" t="str">
            <v>Hoàng Thanh Huy</v>
          </cell>
          <cell r="I70" t="str">
            <v>MIENBAC;5%;BRG</v>
          </cell>
          <cell r="J70" t="str">
            <v>BRGMART Ecohome3, Hà Nội</v>
          </cell>
          <cell r="K70" t="str">
            <v>BRGMART Ecohome3, Bắc Từ Liêm, Hà Nội</v>
          </cell>
          <cell r="L70" t="str">
            <v/>
          </cell>
          <cell r="M70" t="str">
            <v>BRGMART Ecohome3, Bắc Từ Liêm, Hà Nội</v>
          </cell>
          <cell r="N70">
            <v>60</v>
          </cell>
          <cell r="O70" t="b">
            <v>0</v>
          </cell>
          <cell r="P70" t="str">
            <v>CÔNG TY TNHH MTV THƯƠNG MẠI VÀ DỊCH VỤ NGỌC THƠM</v>
          </cell>
          <cell r="Q70" t="str">
            <v>Miền Bắc</v>
          </cell>
          <cell r="R70" t="str">
            <v>BRG</v>
          </cell>
        </row>
        <row r="71">
          <cell r="A71" t="str">
            <v>brg12681</v>
          </cell>
          <cell r="B71" t="str">
            <v>BRG mart N16 Sài Đồng</v>
          </cell>
          <cell r="C71" t="str">
            <v/>
          </cell>
          <cell r="D71" t="str">
            <v>Thành phố Hà Nội</v>
          </cell>
          <cell r="E71" t="str">
            <v>Quận Long Biên</v>
          </cell>
          <cell r="G71" t="str">
            <v>HN003</v>
          </cell>
          <cell r="H71" t="str">
            <v>Nguyễn Văn Thạch</v>
          </cell>
          <cell r="I71" t="str">
            <v>MIENBAC;5%;BRG</v>
          </cell>
          <cell r="J71" t="str">
            <v>BRG N16 Sài Đồng, Hà Nội</v>
          </cell>
          <cell r="K71" t="str">
            <v>G1, N16-01 Le Grand Jadin, KĐT Sài Đồng, Long Biên, Hà Nội</v>
          </cell>
          <cell r="L71" t="str">
            <v/>
          </cell>
          <cell r="M71" t="str">
            <v>G1, N16-01 Le Grand Jadin, KĐT Sài Đồng, Long Biên, Hà Nội</v>
          </cell>
          <cell r="N71">
            <v>60</v>
          </cell>
          <cell r="O71" t="b">
            <v>0</v>
          </cell>
          <cell r="P71" t="str">
            <v>CÔNG TY TNHH MTV THƯƠNG MẠI VÀ DỊCH VỤ NGỌC THƠM</v>
          </cell>
          <cell r="Q71" t="str">
            <v>Miền Bắc</v>
          </cell>
          <cell r="R71" t="str">
            <v>BRG</v>
          </cell>
        </row>
        <row r="72">
          <cell r="A72" t="str">
            <v>brg12691</v>
          </cell>
          <cell r="B72" t="str">
            <v>BRG mart Intracom Đông Anh</v>
          </cell>
          <cell r="C72" t="str">
            <v/>
          </cell>
          <cell r="D72" t="str">
            <v>Thành phố Hà Nội</v>
          </cell>
          <cell r="E72" t="str">
            <v>Huyện Đông Anh</v>
          </cell>
          <cell r="G72" t="str">
            <v>HN003</v>
          </cell>
          <cell r="H72" t="str">
            <v>Nguyễn Văn Thạch</v>
          </cell>
          <cell r="I72" t="str">
            <v>MIENBAC;5%;BRG</v>
          </cell>
          <cell r="J72" t="str">
            <v>BRGMart Intracom Vĩnh Ngọc</v>
          </cell>
          <cell r="K72" t="str">
            <v>BRGMart Intracom Vĩnh Ngọc, Đông anh, HN</v>
          </cell>
          <cell r="L72" t="str">
            <v/>
          </cell>
          <cell r="M72" t="str">
            <v>BRGMart Intracom Vĩnh Ngọc, Đông anh, HN</v>
          </cell>
          <cell r="N72">
            <v>60</v>
          </cell>
          <cell r="O72" t="b">
            <v>0</v>
          </cell>
          <cell r="P72" t="str">
            <v>CÔNG TY TNHH MTV THƯƠNG MẠI VÀ DỊCH VỤ NGỌC THƠM</v>
          </cell>
          <cell r="Q72" t="str">
            <v>Miền Bắc</v>
          </cell>
          <cell r="R72" t="str">
            <v>BRG</v>
          </cell>
        </row>
        <row r="73">
          <cell r="A73" t="str">
            <v>brg12701</v>
          </cell>
          <cell r="B73" t="str">
            <v>BRGMART MD Complex Hàm Nghi, Hà Nội</v>
          </cell>
          <cell r="C73" t="str">
            <v/>
          </cell>
          <cell r="D73" t="str">
            <v>Thành phố Hà Nội</v>
          </cell>
          <cell r="E73" t="str">
            <v>Quận Nam Từ Liêm</v>
          </cell>
          <cell r="G73" t="str">
            <v>HN004</v>
          </cell>
          <cell r="H73" t="str">
            <v>Hoàng Thanh Huy</v>
          </cell>
          <cell r="I73" t="str">
            <v>MIENBAC;5%;BRG</v>
          </cell>
          <cell r="J73" t="str">
            <v>BRGMART MD Complex Hàm Nghi, Hà Nội</v>
          </cell>
          <cell r="K73" t="str">
            <v>Tỏa nhà MD Complex, 2 Hàm Nghi, KĐT Mỹ Đình 1, Q.Nam Từ Liêm, Hà Nội</v>
          </cell>
          <cell r="L73" t="str">
            <v/>
          </cell>
          <cell r="M73" t="str">
            <v>Tỏa nhà MD Complex, 2 Hàm Nghi, KĐT Mỹ Đình 1, Q.Nam Từ Liêm, Hà Nội</v>
          </cell>
          <cell r="N73">
            <v>60</v>
          </cell>
          <cell r="O73" t="b">
            <v>0</v>
          </cell>
          <cell r="P73" t="str">
            <v>CÔNG TY TNHH MTV THƯƠNG MẠI VÀ DỊCH VỤ NGỌC THƠM</v>
          </cell>
          <cell r="Q73" t="str">
            <v>Miền Bắc</v>
          </cell>
          <cell r="R73" t="str">
            <v>BRG</v>
          </cell>
        </row>
        <row r="74">
          <cell r="A74" t="str">
            <v>brg12711</v>
          </cell>
          <cell r="B74" t="str">
            <v>BRG Lộc Ninh Singashine - Thị trấn Chúc Sơn</v>
          </cell>
          <cell r="C74" t="str">
            <v/>
          </cell>
          <cell r="D74" t="str">
            <v>Thành phố Hà Nội</v>
          </cell>
          <cell r="E74" t="str">
            <v>Huyện Chương Mỹ</v>
          </cell>
          <cell r="G74" t="str">
            <v>HN008</v>
          </cell>
          <cell r="H74" t="str">
            <v>Nguyễn Minh Sơn</v>
          </cell>
          <cell r="I74" t="str">
            <v>MIENBAC;5%;BRG</v>
          </cell>
          <cell r="J74" t="str">
            <v>BRG Lộc Ninh Singashine - Thị trấn Chúc Sơn</v>
          </cell>
          <cell r="K74" t="str">
            <v>BRG Lộc Ninh Singashine - Thị trấn Chúc Sơn, Chương Mỹ, HN</v>
          </cell>
          <cell r="L74" t="str">
            <v/>
          </cell>
          <cell r="M74" t="str">
            <v>BRG Lộc Ninh Singashine - Thị trấn Chúc Sơn, Chương Mỹ, HN</v>
          </cell>
          <cell r="N74">
            <v>60</v>
          </cell>
          <cell r="O74" t="b">
            <v>0</v>
          </cell>
          <cell r="P74" t="str">
            <v>CÔNG TY TNHH MTV THƯƠNG MẠI VÀ DỊCH VỤ NGỌC THƠM</v>
          </cell>
          <cell r="Q74" t="str">
            <v>Miền Bắc</v>
          </cell>
          <cell r="R74" t="str">
            <v>BRG</v>
          </cell>
        </row>
        <row r="75">
          <cell r="A75" t="str">
            <v>brg12721</v>
          </cell>
          <cell r="B75" t="str">
            <v>BRG UDIC Riverside 1 - 122 Vĩnh Tuy, Hai Bà Trưng, HN</v>
          </cell>
          <cell r="C75" t="str">
            <v/>
          </cell>
          <cell r="D75" t="str">
            <v>Thành phố Hà Nội</v>
          </cell>
          <cell r="E75" t="str">
            <v>Quận Hai Bà Trưng</v>
          </cell>
          <cell r="G75" t="str">
            <v>HN003</v>
          </cell>
          <cell r="H75" t="str">
            <v>Nguyễn Văn Thạch</v>
          </cell>
          <cell r="I75" t="str">
            <v>MIENBAC;5%;BRG</v>
          </cell>
          <cell r="J75" t="str">
            <v>BRG UDIC Riverside 1 - 122 Vĩnh Tuy, Hai Bà Trưng, HN</v>
          </cell>
          <cell r="K75" t="str">
            <v>BRG UDIC Riverside 1 - 122 Vĩnh Tuy, Hai Bà Trưng, HN</v>
          </cell>
          <cell r="L75" t="str">
            <v/>
          </cell>
          <cell r="M75" t="str">
            <v>BRG UDIC Riverside 1 - 122 Vĩnh Tuy, Hai Bà Trưng, HN</v>
          </cell>
          <cell r="N75">
            <v>60</v>
          </cell>
          <cell r="O75" t="b">
            <v>0</v>
          </cell>
          <cell r="P75" t="str">
            <v>CÔNG TY TNHH MTV THƯƠNG MẠI VÀ DỊCH VỤ NGỌC THƠM</v>
          </cell>
          <cell r="Q75" t="str">
            <v>Miền Bắc</v>
          </cell>
          <cell r="R75" t="str">
            <v>BRG</v>
          </cell>
        </row>
        <row r="76">
          <cell r="A76" t="str">
            <v>brg12731</v>
          </cell>
          <cell r="B76" t="str">
            <v>CH Haprofood 9-11 Thổ Quan</v>
          </cell>
          <cell r="C76" t="str">
            <v/>
          </cell>
          <cell r="D76" t="str">
            <v>Thành phố Hà Nội</v>
          </cell>
          <cell r="E76" t="str">
            <v>Quận Đống Đa</v>
          </cell>
          <cell r="G76" t="str">
            <v>HN003</v>
          </cell>
          <cell r="H76" t="str">
            <v>Nguyễn Văn Thạch</v>
          </cell>
          <cell r="I76" t="str">
            <v>MIENBAC;5%;BRG</v>
          </cell>
          <cell r="J76" t="str">
            <v>BRGMART 9-11 Thổ Quan, Đống Đa, HN</v>
          </cell>
          <cell r="K76" t="str">
            <v>BRGMART 9-11 Thổ Quan, Đống Đa, HN</v>
          </cell>
          <cell r="L76" t="str">
            <v/>
          </cell>
          <cell r="M76" t="str">
            <v>BRGMART 9-11 Thổ Quan, Đống Đa, HN</v>
          </cell>
          <cell r="N76">
            <v>60</v>
          </cell>
          <cell r="O76" t="b">
            <v>0</v>
          </cell>
          <cell r="P76" t="str">
            <v>CÔNG TY TNHH MTV THƯƠNG MẠI VÀ DỊCH VỤ NGỌC THƠM</v>
          </cell>
          <cell r="Q76" t="str">
            <v>Miền Bắc</v>
          </cell>
          <cell r="R76" t="str">
            <v>BRG</v>
          </cell>
        </row>
        <row r="77">
          <cell r="A77" t="str">
            <v>brg12741</v>
          </cell>
          <cell r="B77" t="str">
            <v>CH Haprofood 9 Lê Qúy Đôn</v>
          </cell>
          <cell r="C77" t="str">
            <v/>
          </cell>
          <cell r="D77" t="str">
            <v>Thành phố Hà Nội</v>
          </cell>
          <cell r="E77" t="str">
            <v>Quận Hai Bà Trưng</v>
          </cell>
          <cell r="G77" t="str">
            <v>HN003</v>
          </cell>
          <cell r="H77" t="str">
            <v>Nguyễn Văn Thạch</v>
          </cell>
          <cell r="I77" t="str">
            <v>MIENBAC;5%;BRG</v>
          </cell>
          <cell r="J77" t="str">
            <v>BRGMART 9 Lê Quý Đôn, Hai Bà Trưng, HN</v>
          </cell>
          <cell r="K77" t="str">
            <v>BRGMART 9 Lê Quý Đôn, Hai Bà Trưng, HN</v>
          </cell>
          <cell r="L77" t="str">
            <v/>
          </cell>
          <cell r="M77" t="str">
            <v>BRGMART 9 Lê Quý Đôn, Hai Bà Trưng, HN</v>
          </cell>
          <cell r="N77">
            <v>60</v>
          </cell>
          <cell r="O77" t="b">
            <v>0</v>
          </cell>
          <cell r="P77" t="str">
            <v>CÔNG TY TNHH MTV THƯƠNG MẠI VÀ DỊCH VỤ NGỌC THƠM</v>
          </cell>
          <cell r="Q77" t="str">
            <v>Miền Bắc</v>
          </cell>
          <cell r="R77" t="str">
            <v>BRG</v>
          </cell>
        </row>
        <row r="78">
          <cell r="A78" t="str">
            <v>brg12751</v>
          </cell>
          <cell r="B78" t="str">
            <v>CH Haprofood 24 Trần Nhật Duật</v>
          </cell>
          <cell r="C78" t="str">
            <v/>
          </cell>
          <cell r="D78" t="str">
            <v>Thành phố Hà Nội</v>
          </cell>
          <cell r="E78" t="str">
            <v>Quận Hoàn Kiếm</v>
          </cell>
          <cell r="G78" t="str">
            <v>HN008</v>
          </cell>
          <cell r="H78" t="str">
            <v>Nguyễn Minh Sơn</v>
          </cell>
          <cell r="I78" t="str">
            <v>MIENBAC;5%;BRG</v>
          </cell>
          <cell r="J78" t="str">
            <v>BRG 24 Trần Nhật Duật, Hoàn Kiếm, Hà Nội</v>
          </cell>
          <cell r="K78" t="str">
            <v>24 Trần Nhật Duật, Phường Đông Xuân, Q.Hoàn Kiếm, Hà Nội</v>
          </cell>
          <cell r="L78" t="str">
            <v/>
          </cell>
          <cell r="M78" t="str">
            <v>24 Trần Nhật Duật, Phường Đông Xuân, Q.Hoàn Kiếm, Hà Nội</v>
          </cell>
          <cell r="N78">
            <v>60</v>
          </cell>
          <cell r="O78" t="b">
            <v>0</v>
          </cell>
          <cell r="P78" t="str">
            <v>CÔNG TY TNHH MTV THƯƠNG MẠI VÀ DỊCH VỤ NGỌC THƠM</v>
          </cell>
          <cell r="Q78" t="str">
            <v>Miền Bắc</v>
          </cell>
          <cell r="R78" t="str">
            <v>BRG</v>
          </cell>
        </row>
        <row r="79">
          <cell r="A79" t="str">
            <v>brg12761</v>
          </cell>
          <cell r="B79" t="str">
            <v>Siêu thị FujiMart 51 Lê Đại Hành</v>
          </cell>
          <cell r="C79" t="str">
            <v/>
          </cell>
          <cell r="D79" t="str">
            <v>Thành phố Hà Nội</v>
          </cell>
          <cell r="E79" t="str">
            <v>Quận Hai Bà Trưng</v>
          </cell>
          <cell r="F79" t="str">
            <v>Phường Lê Đại Hành</v>
          </cell>
          <cell r="G79" t="str">
            <v>HN003</v>
          </cell>
          <cell r="H79" t="str">
            <v>Nguyễn Văn Thạch</v>
          </cell>
          <cell r="I79" t="str">
            <v>MIENBAC;5%;BRG</v>
          </cell>
          <cell r="J79" t="str">
            <v>Siêu thị FujiMart 51 Lê Đại Hành</v>
          </cell>
          <cell r="K79" t="str">
            <v>Số 51 Lê Đại Hành, P. Lê Đại Hành, Q. Hai Bà Trưng, HN</v>
          </cell>
          <cell r="L79" t="str">
            <v/>
          </cell>
          <cell r="M79" t="str">
            <v>Số 51 Lê Đại Hành, P. Lê Đại Hành, Q. Hai Bà Trưng, HN</v>
          </cell>
          <cell r="N79">
            <v>60</v>
          </cell>
          <cell r="O79" t="b">
            <v>0</v>
          </cell>
          <cell r="P79" t="str">
            <v>CÔNG TY TNHH MTV THƯƠNG MẠI VÀ DỊCH VỤ NGỌC THƠM</v>
          </cell>
          <cell r="Q79" t="str">
            <v>Miền Bắc</v>
          </cell>
          <cell r="R79" t="str">
            <v>BRG</v>
          </cell>
        </row>
        <row r="80">
          <cell r="A80" t="str">
            <v>brg12801</v>
          </cell>
          <cell r="B80" t="str">
            <v>Siêu thị BRGMart Đồ Sơn Hải Phòng</v>
          </cell>
          <cell r="C80" t="str">
            <v/>
          </cell>
          <cell r="D80" t="str">
            <v>Hải Phòng</v>
          </cell>
          <cell r="I80" t="str">
            <v>MIENBAC;5%;BRG</v>
          </cell>
          <cell r="J80" t="str">
            <v>Siêu thị BRGMart Đồ Sơn Hải Phòng</v>
          </cell>
          <cell r="K80" t="str">
            <v>BRG Khu d.cư số 8, Đường 353, P. Ngọc Xuyên, Q. Đồ Sơn, Hải Phòng</v>
          </cell>
          <cell r="L80" t="str">
            <v/>
          </cell>
          <cell r="M80" t="str">
            <v>BRG Khu d.cư số 8, Đường 353, P. Ngọc Xuyên, Q. Đồ Sơn, Hải Phòng</v>
          </cell>
          <cell r="N80">
            <v>60</v>
          </cell>
          <cell r="O80" t="b">
            <v>0</v>
          </cell>
          <cell r="P80" t="str">
            <v>CÔNG TY TNHH MTV THƯƠNG MẠI VÀ DỊCH VỤ NGỌC THƠM</v>
          </cell>
          <cell r="Q80" t="str">
            <v>Miền Bắc</v>
          </cell>
          <cell r="R80" t="str">
            <v>BRG</v>
          </cell>
        </row>
        <row r="81">
          <cell r="A81" t="str">
            <v>brg13011</v>
          </cell>
          <cell r="B81" t="str">
            <v>Seikamart Phạm Ngọc Thạch</v>
          </cell>
          <cell r="C81" t="str">
            <v/>
          </cell>
          <cell r="D81" t="str">
            <v>Thành phố Hà Nội</v>
          </cell>
          <cell r="E81" t="str">
            <v>Quận Đống Đa</v>
          </cell>
          <cell r="G81" t="str">
            <v>HN003</v>
          </cell>
          <cell r="H81" t="str">
            <v>Nguyễn Văn Thạch</v>
          </cell>
          <cell r="I81" t="str">
            <v>5%; BRG; MIENBAC</v>
          </cell>
          <cell r="J81" t="str">
            <v>BRG 8 Phạm Ngọc Thạch, Đống Đa, HN</v>
          </cell>
          <cell r="K81" t="str">
            <v>BRGMART Số 8 Phạm Ngọc Thạch, Đống Đa, HN</v>
          </cell>
          <cell r="L81" t="str">
            <v/>
          </cell>
          <cell r="M81" t="str">
            <v>BRGMART Số 8 Phạm Ngọc Thạch, Đống Đa, HN</v>
          </cell>
          <cell r="N81">
            <v>60</v>
          </cell>
          <cell r="O81" t="b">
            <v>0</v>
          </cell>
          <cell r="P81" t="str">
            <v>CÔNG TY TNHH MTV THƯƠNG MẠI VÀ DỊCH VỤ NGỌC THƠM</v>
          </cell>
          <cell r="Q81" t="str">
            <v>Miền Bắc</v>
          </cell>
          <cell r="R81" t="str">
            <v>BRG</v>
          </cell>
        </row>
        <row r="82">
          <cell r="A82" t="str">
            <v>brg13031</v>
          </cell>
          <cell r="B82" t="str">
            <v>BRG 1 Lý Nam Đế, Hoàn Kiếm, Hà Nội</v>
          </cell>
          <cell r="C82" t="str">
            <v/>
          </cell>
          <cell r="D82" t="str">
            <v>Thành phố Hà Nội</v>
          </cell>
          <cell r="E82" t="str">
            <v>Quận Hoàn Kiếm</v>
          </cell>
          <cell r="G82" t="str">
            <v>HN008</v>
          </cell>
          <cell r="H82" t="str">
            <v>Nguyễn Minh Sơn</v>
          </cell>
          <cell r="I82" t="str">
            <v>5%; BRG; MIENBAC</v>
          </cell>
          <cell r="J82" t="str">
            <v>BRG 1 Lý Nam Đế, Hoàn Kiếm, Hà Nội</v>
          </cell>
          <cell r="K82" t="str">
            <v>BRG 1 Lý Nam Đế, Hoàn Kiếm, Hà Nội</v>
          </cell>
          <cell r="L82" t="str">
            <v/>
          </cell>
          <cell r="M82" t="str">
            <v>BRG 1 Lý Nam Đế, Hoàn Kiếm, Hà Nội</v>
          </cell>
          <cell r="N82">
            <v>60</v>
          </cell>
          <cell r="O82" t="b">
            <v>0</v>
          </cell>
          <cell r="P82" t="str">
            <v>CÔNG TY TNHH MTV THƯƠNG MẠI VÀ DỊCH VỤ NGỌC THƠM</v>
          </cell>
          <cell r="Q82" t="str">
            <v>Miền Bắc</v>
          </cell>
          <cell r="R82" t="str">
            <v>BRG</v>
          </cell>
        </row>
        <row r="83">
          <cell r="A83" t="str">
            <v>brg13041</v>
          </cell>
          <cell r="B83" t="str">
            <v>Seikamart 275 nguyễn Trãi</v>
          </cell>
          <cell r="C83" t="str">
            <v/>
          </cell>
          <cell r="D83" t="str">
            <v>Thành phố Hà Nội</v>
          </cell>
          <cell r="E83" t="str">
            <v>Quận Thanh Xuân</v>
          </cell>
          <cell r="G83" t="str">
            <v>HN008</v>
          </cell>
          <cell r="H83" t="str">
            <v>Nguyễn Minh Sơn</v>
          </cell>
          <cell r="I83" t="str">
            <v>5%; BRG; MIENBAC</v>
          </cell>
          <cell r="J83" t="str">
            <v>BRGMART 275 Nguyễn Trãi, Hà Nội</v>
          </cell>
          <cell r="K83" t="str">
            <v>Tầng 1, tòa A, chung cư Goldland, 275 Nguyễn Trãi, Q.Thanh Xuân, Hà Nội</v>
          </cell>
          <cell r="L83" t="str">
            <v/>
          </cell>
          <cell r="M83" t="str">
            <v>Tầng 1, tòa A, chung cư Goldland, 275 Nguyễn Trãi, Q.Thanh Xuân, Hà Nội</v>
          </cell>
          <cell r="N83">
            <v>60</v>
          </cell>
          <cell r="O83" t="b">
            <v>0</v>
          </cell>
          <cell r="P83" t="str">
            <v>CÔNG TY TNHH MTV THƯƠNG MẠI VÀ DỊCH VỤ NGỌC THƠM</v>
          </cell>
          <cell r="Q83" t="str">
            <v>Miền Bắc</v>
          </cell>
          <cell r="R83" t="str">
            <v>BRG</v>
          </cell>
        </row>
        <row r="84">
          <cell r="A84" t="str">
            <v>brg13061</v>
          </cell>
          <cell r="B84" t="str">
            <v>Seika Dimond Westlake 98 Tô Ngọc Vân</v>
          </cell>
          <cell r="C84" t="str">
            <v/>
          </cell>
          <cell r="D84" t="str">
            <v>Thành phố Hà Nội</v>
          </cell>
          <cell r="E84" t="str">
            <v>Quận Tây Hồ</v>
          </cell>
          <cell r="G84" t="str">
            <v>HN008</v>
          </cell>
          <cell r="H84" t="str">
            <v>Nguyễn Minh Sơn</v>
          </cell>
          <cell r="I84" t="str">
            <v>5%; BRG; MIENBAC</v>
          </cell>
          <cell r="J84" t="str">
            <v>BRGMART 98 Tô Ngọc Vân, Hà Nội</v>
          </cell>
          <cell r="K84" t="str">
            <v>98 Tô Ngọc Vân, Tây Hồ, HN</v>
          </cell>
          <cell r="L84" t="str">
            <v/>
          </cell>
          <cell r="M84" t="str">
            <v>98 Tô Ngọc Vân, Tây Hồ, HN</v>
          </cell>
          <cell r="N84">
            <v>60</v>
          </cell>
          <cell r="O84" t="b">
            <v>0</v>
          </cell>
          <cell r="P84" t="str">
            <v>CÔNG TY TNHH MTV THƯƠNG MẠI VÀ DỊCH VỤ NGỌC THƠM</v>
          </cell>
          <cell r="Q84" t="str">
            <v>Miền Bắc</v>
          </cell>
          <cell r="R84" t="str">
            <v>BRG</v>
          </cell>
        </row>
        <row r="85">
          <cell r="A85" t="str">
            <v>CANHTOAN</v>
          </cell>
          <cell r="B85" t="str">
            <v>TRẦN CẢNH TOÀN</v>
          </cell>
          <cell r="C85" t="str">
            <v>ncc giò lụa Khánh Toàn</v>
          </cell>
          <cell r="D85" t="str">
            <v>Thành phố Hà Nội</v>
          </cell>
          <cell r="E85" t="str">
            <v>Huyện Thanh Trì</v>
          </cell>
          <cell r="F85" t="str">
            <v>Xã Liên Ninh</v>
          </cell>
          <cell r="I85" t="str">
            <v>MIENBAC</v>
          </cell>
          <cell r="L85" t="str">
            <v>0105426204</v>
          </cell>
          <cell r="M85" t="str">
            <v>Tại nhà, thôn Thọ Am, Xã Liên Ninh, Huyện Thanh Trì, Thành phố Hà Nội, Việt Nam</v>
          </cell>
          <cell r="O85" t="b">
            <v>0</v>
          </cell>
          <cell r="P85" t="str">
            <v>CÔNG TY TNHH MTV THƯƠNG MẠI VÀ DỊCH VỤ NGỌC THƠM</v>
          </cell>
          <cell r="Q85" t="str">
            <v>Miền Bắc</v>
          </cell>
          <cell r="R85" t="str">
            <v>CANHTOAN</v>
          </cell>
        </row>
        <row r="86">
          <cell r="A86" t="str">
            <v>CHIHAU624</v>
          </cell>
          <cell r="B86" t="str">
            <v>Hộ kinh doanh Phúc Hậu (chị Liên sđt 0982164624)</v>
          </cell>
          <cell r="D86" t="str">
            <v>Thành phố Hà Nội</v>
          </cell>
          <cell r="G86" t="str">
            <v>HN006</v>
          </cell>
          <cell r="H86" t="str">
            <v>Phan Trọng Cường</v>
          </cell>
          <cell r="M86" t="str">
            <v>Hà Nội</v>
          </cell>
          <cell r="O86" t="b">
            <v>1</v>
          </cell>
          <cell r="P86" t="str">
            <v>CÔNG TY TNHH MTV THƯƠNG MẠI VÀ DỊCH VỤ NGỌC THƠM</v>
          </cell>
          <cell r="Q86" t="str">
            <v>Miền Bắc</v>
          </cell>
          <cell r="R86" t="str">
            <v>CHIHAU624</v>
          </cell>
        </row>
        <row r="87">
          <cell r="A87" t="str">
            <v>CHKINHDONG-BACNINH</v>
          </cell>
          <cell r="B87" t="str">
            <v>Cửa hàng tiện lợi Kinh Đông</v>
          </cell>
          <cell r="D87" t="str">
            <v>Bắc Ninh</v>
          </cell>
          <cell r="I87" t="str">
            <v>MIENBAC</v>
          </cell>
          <cell r="M87" t="str">
            <v>Lô số 6, Đường Ngô Tất Tố, Phường Ninh Xá, Thành Phố Bắc Ninh, Tỉnh Bắc Ninh</v>
          </cell>
          <cell r="O87" t="b">
            <v>0</v>
          </cell>
          <cell r="P87" t="str">
            <v>CÔNG TY TNHH MTV THƯƠNG MẠI VÀ DỊCH VỤ NGỌC THƠM</v>
          </cell>
          <cell r="Q87" t="str">
            <v>Miền Bắc</v>
          </cell>
          <cell r="R87" t="str">
            <v>CHKINHDONG-BACNINH</v>
          </cell>
        </row>
        <row r="88">
          <cell r="A88" t="str">
            <v>CHOHAY</v>
          </cell>
          <cell r="B88" t="str">
            <v>HỘ KINH DOANH LÊ THỊ KHÁNH LOAN- CHỢ HAY</v>
          </cell>
          <cell r="C88" t="str">
            <v/>
          </cell>
          <cell r="D88" t="str">
            <v>Hải Phòng</v>
          </cell>
          <cell r="E88" t="str">
            <v>Quận Hồng Bàng</v>
          </cell>
          <cell r="F88" t="str">
            <v>Phường Quán Toan</v>
          </cell>
          <cell r="G88" t="str">
            <v>HN006</v>
          </cell>
          <cell r="H88" t="str">
            <v>Phan Trọng Cường</v>
          </cell>
          <cell r="I88" t="str">
            <v>KLGT</v>
          </cell>
          <cell r="J88" t="str">
            <v>HỘ KINH DOANH LÊ THỊ KHÁNH LOAN- CHỢ HAY</v>
          </cell>
          <cell r="K88" t="str">
            <v>Thửa đất số 22, Phường Quán Toan, Quận Hồng Bàng, Thành phố Hải Phòng, Việt Nam</v>
          </cell>
          <cell r="L88" t="str">
            <v>8112982260-001</v>
          </cell>
          <cell r="M88" t="str">
            <v>Thửa đất số 22, Phường Quán Toan, Quận Hồng Bàng, Thành phố Hải Phòng, Việt Nam</v>
          </cell>
          <cell r="O88" t="b">
            <v>0</v>
          </cell>
          <cell r="P88" t="str">
            <v>CÔNG TY TNHH MTV THƯƠNG MẠI VÀ DỊCH VỤ NGỌC THƠM</v>
          </cell>
          <cell r="Q88" t="str">
            <v>Miền Bắc</v>
          </cell>
          <cell r="R88" t="str">
            <v>CHOHAY</v>
          </cell>
        </row>
        <row r="89">
          <cell r="A89" t="str">
            <v>CircleK-010</v>
          </cell>
          <cell r="B89" t="str">
            <v>CHI NHÁNH CÔNG TY TNHH VÒNG TRÒN ĐỎ TẠI HÀ NỘI</v>
          </cell>
          <cell r="D89" t="str">
            <v>Thành phố Hà Nội</v>
          </cell>
          <cell r="I89" t="str">
            <v>Circlek; Circlekmienbac; MIENBAC</v>
          </cell>
          <cell r="L89" t="str">
            <v>0306182043-010</v>
          </cell>
          <cell r="M89" t="str">
            <v>Số 205 Lạc Long Quân, Phường Tây Hồ, Thành phố Hà Nội, Việt Nam</v>
          </cell>
          <cell r="N89">
            <v>67</v>
          </cell>
          <cell r="O89" t="b">
            <v>0</v>
          </cell>
          <cell r="P89" t="str">
            <v>CÔNG TY TNHH MTV THƯƠNG MẠI VÀ DỊCH VỤ NGỌC THƠM</v>
          </cell>
          <cell r="Q89" t="str">
            <v>Miền Bắc</v>
          </cell>
          <cell r="R89" t="str">
            <v>CircleK</v>
          </cell>
        </row>
        <row r="90">
          <cell r="A90" t="str">
            <v>CircleK-015</v>
          </cell>
          <cell r="B90" t="str">
            <v>CHI NHÁNH CÔNG TY TNHH VÒNG TRÒN ĐỎ TẠI QUẢNG NINH</v>
          </cell>
          <cell r="D90" t="str">
            <v>Quảng Ninh</v>
          </cell>
          <cell r="I90" t="str">
            <v>Circlek; Circlekmienbac; MIENBAC</v>
          </cell>
          <cell r="L90" t="str">
            <v>0306182043-015</v>
          </cell>
          <cell r="M90" t="str">
            <v>Căn nhà số 01, Lô A6, Khu đô thị mới phía đông Hòn Cặp Bè, Tổ 4, Khu phố 4A, Phường Hạ Long, Tỉnh Quảng Ninh, Việt Nam</v>
          </cell>
          <cell r="N90">
            <v>67</v>
          </cell>
          <cell r="O90" t="b">
            <v>0</v>
          </cell>
          <cell r="P90" t="str">
            <v>CÔNG TY TNHH MTV THƯƠNG MẠI VÀ DỊCH VỤ NGỌC THƠM</v>
          </cell>
          <cell r="Q90" t="str">
            <v>Miền Bắc</v>
          </cell>
          <cell r="R90" t="str">
            <v>CircleK</v>
          </cell>
        </row>
        <row r="91">
          <cell r="A91" t="str">
            <v>CircleK-019</v>
          </cell>
          <cell r="B91" t="str">
            <v>CHI NHÁNH CÔNG TY TNHH VÒNG TRÒN ĐỎ TẠI HẢI PHÒNG</v>
          </cell>
          <cell r="D91" t="str">
            <v>Hải Phòng</v>
          </cell>
          <cell r="I91" t="str">
            <v>Circlek; Circlekmienbac; MIENBAC</v>
          </cell>
          <cell r="L91" t="str">
            <v>0306182043-019</v>
          </cell>
          <cell r="M91" t="str">
            <v>261A đường Trần Nguyên Hãn, Phường An Biên, Thành phố Hải Phòng, Việt Nam</v>
          </cell>
          <cell r="N91">
            <v>67</v>
          </cell>
          <cell r="O91" t="b">
            <v>0</v>
          </cell>
          <cell r="P91" t="str">
            <v>CÔNG TY TNHH MTV THƯƠNG MẠI VÀ DỊCH VỤ NGỌC THƠM</v>
          </cell>
          <cell r="Q91" t="str">
            <v>Miền Bắc</v>
          </cell>
          <cell r="R91" t="str">
            <v>CircleK</v>
          </cell>
        </row>
        <row r="92">
          <cell r="A92" t="str">
            <v>CircleK-023</v>
          </cell>
          <cell r="B92" t="str">
            <v>CHI NHÁNH CÔNG TY TNHH VÒNG TRÒN ĐỎ TẠI HƯNG YÊN</v>
          </cell>
          <cell r="D92" t="str">
            <v>Hưng Yên</v>
          </cell>
          <cell r="I92" t="str">
            <v>Circlek; Circlekmienbac; MIENBAC</v>
          </cell>
          <cell r="K92" t="str">
            <v>Số MRA-095A, Đường nội bộ Khu biệt thự Thủy Nguyên, Xã Phụng Công, Tỉnh Hưng Yên, Việt Nam</v>
          </cell>
          <cell r="L92" t="str">
            <v>0306182043-023</v>
          </cell>
          <cell r="M92" t="str">
            <v>Số MRA-095A, Đường nội bộ Khu biệt thự Thủy Nguyên, Xã Phụng Công, Tỉnh Hưng Yên, Việt Nam</v>
          </cell>
          <cell r="N92">
            <v>67</v>
          </cell>
          <cell r="O92" t="b">
            <v>0</v>
          </cell>
          <cell r="P92" t="str">
            <v>CÔNG TY TNHH MTV THƯƠNG MẠI VÀ DỊCH VỤ NGỌC THƠM</v>
          </cell>
          <cell r="Q92" t="str">
            <v>Miền Bắc</v>
          </cell>
          <cell r="R92" t="str">
            <v>CircleK</v>
          </cell>
        </row>
        <row r="93">
          <cell r="A93" t="str">
            <v>CircleK-024</v>
          </cell>
          <cell r="B93" t="str">
            <v>CHI NHÁNH CÔNG TY TNHH VÒNG TRÒN ĐỎ TẠI BẮC NINH</v>
          </cell>
          <cell r="D93" t="str">
            <v>Bắc Ninh</v>
          </cell>
          <cell r="I93" t="str">
            <v>Circlek; Circlekmienbac; MIENBAC</v>
          </cell>
          <cell r="L93" t="str">
            <v>0306182043-024</v>
          </cell>
          <cell r="M93" t="str">
            <v>125 Trần Hưng Đạo, Khu phố 4, Phường Kinh Bắc, Tỉnh Bắc Ninh, Việt Nam</v>
          </cell>
          <cell r="N93">
            <v>67</v>
          </cell>
          <cell r="O93" t="b">
            <v>0</v>
          </cell>
          <cell r="P93" t="str">
            <v>CÔNG TY TNHH MTV THƯƠNG MẠI VÀ DỊCH VỤ NGỌC THƠM</v>
          </cell>
          <cell r="Q93" t="str">
            <v>Miền Bắc</v>
          </cell>
          <cell r="R93" t="str">
            <v>CircleK</v>
          </cell>
        </row>
        <row r="94">
          <cell r="A94" t="str">
            <v>CircleK-029</v>
          </cell>
          <cell r="B94" t="str">
            <v>CHI NHÁNH CÔNG TY TNHH VÒNG TRÒN ĐỎ TẠI THÁI NGUYÊN</v>
          </cell>
          <cell r="D94" t="str">
            <v>Thái Nguyên</v>
          </cell>
          <cell r="I94" t="str">
            <v>Circlek; Circlekmienbac; MIENBAC</v>
          </cell>
          <cell r="L94" t="str">
            <v>0306182043-029</v>
          </cell>
          <cell r="M94" t="str">
            <v>Số 28 đường Lương Ngọc Quyến, Phường Phan Đình Phùng, Tỉnh Thái Nguyên, Việt Nam</v>
          </cell>
          <cell r="N94">
            <v>67</v>
          </cell>
          <cell r="O94" t="b">
            <v>0</v>
          </cell>
          <cell r="P94" t="str">
            <v>CÔNG TY TNHH MTV THƯƠNG MẠI VÀ DỊCH VỤ NGỌC THƠM</v>
          </cell>
          <cell r="Q94" t="str">
            <v>Miền Bắc</v>
          </cell>
          <cell r="R94" t="str">
            <v>CircleK</v>
          </cell>
        </row>
        <row r="95">
          <cell r="A95" t="str">
            <v>CircleK-HL4001</v>
          </cell>
          <cell r="B95" t="str">
            <v>CircleK Số 1 lô A6, KĐT Mới phía đông Hòn Cặp Bè, tổ 4, khu 4A</v>
          </cell>
          <cell r="D95" t="str">
            <v>Quảng Ninh</v>
          </cell>
          <cell r="I95" t="str">
            <v>Circlek; Circlekmienbac; MIENBAC</v>
          </cell>
          <cell r="J95" t="str">
            <v>CircleK Số 1 lô A6, KĐT Mới phía đông Hòn Cặp Bè, tổ 4, khu 4A</v>
          </cell>
          <cell r="M95" t="str">
            <v>Số 1 lô A6, KĐT Mới phía đông Hòn Cặp Bè, Tổ 4, khu 4A, Phường Hồng Hải, Thành phố Hạ Long, Tỉnh Quảng Ninh</v>
          </cell>
          <cell r="N95">
            <v>67</v>
          </cell>
          <cell r="O95" t="b">
            <v>0</v>
          </cell>
          <cell r="P95" t="str">
            <v>CÔNG TY TNHH MTV THƯƠNG MẠI VÀ DỊCH VỤ NGỌC THƠM</v>
          </cell>
          <cell r="Q95" t="str">
            <v>Miền Bắc</v>
          </cell>
          <cell r="R95" t="str">
            <v>CircleK</v>
          </cell>
        </row>
        <row r="96">
          <cell r="A96" t="str">
            <v>CircleK-HL4002</v>
          </cell>
          <cell r="B96" t="str">
            <v>CircleK Tầng 1, tòa A, khu dịch vụ 7A-8A tòa nhà Lideco Hạ Long</v>
          </cell>
          <cell r="D96" t="str">
            <v>Quảng Ninh</v>
          </cell>
          <cell r="I96" t="str">
            <v>Circlek; Circlekmienbac; MIENBAC</v>
          </cell>
          <cell r="J96" t="str">
            <v>CircleK Tầng 1, tòa A, khu dịch vụ 7A-8A tòa nhà Lideco Hạ Long</v>
          </cell>
          <cell r="M96" t="str">
            <v>Tầng 1, Tòa A, khu dịch vụ 7A-8A tòa nhà Lideco Hạ Long, Phường Trần Hưng Đạo, Thành phố Hạ Long, Tỉnh Quảng Ninh</v>
          </cell>
          <cell r="N96">
            <v>67</v>
          </cell>
          <cell r="O96" t="b">
            <v>0</v>
          </cell>
          <cell r="P96" t="str">
            <v>CÔNG TY TNHH MTV THƯƠNG MẠI VÀ DỊCH VỤ NGỌC THƠM</v>
          </cell>
          <cell r="Q96" t="str">
            <v>Miền Bắc</v>
          </cell>
          <cell r="R96" t="str">
            <v>CircleK</v>
          </cell>
        </row>
        <row r="97">
          <cell r="A97" t="str">
            <v>CircleK-HL4005</v>
          </cell>
          <cell r="B97" t="str">
            <v>CircleK Số 534 Nguyễn Văn Cừ, Phường Hồng Hải, Thành phố Hạ Long</v>
          </cell>
          <cell r="D97" t="str">
            <v>Quảng Ninh</v>
          </cell>
          <cell r="E97" t="str">
            <v>Thành phố Hạ Long</v>
          </cell>
          <cell r="F97" t="str">
            <v>Phường Hồng Hải</v>
          </cell>
          <cell r="I97" t="str">
            <v>Circlek; Circlekmienbac; MIENBAC</v>
          </cell>
          <cell r="J97" t="str">
            <v>Hồng Nhung</v>
          </cell>
          <cell r="K97" t="str">
            <v>Số 534 Nguyễn Văn Cừ, Phường Hồng Hải, Thành phố Hạ Long, Tỉnh Quảng Ninh, Việt Nam</v>
          </cell>
          <cell r="M97" t="str">
            <v>Số 534 Nguyễn Văn Cừ, Phường Hồng Hải, Thành phố Hạ Long, Tỉnh Quảng Ninh, Việt Nam</v>
          </cell>
          <cell r="N97">
            <v>67</v>
          </cell>
          <cell r="O97" t="b">
            <v>0</v>
          </cell>
          <cell r="P97" t="str">
            <v>CÔNG TY TNHH MTV THƯƠNG MẠI VÀ DỊCH VỤ NGỌC THƠM</v>
          </cell>
          <cell r="Q97" t="str">
            <v>Miền Bắc</v>
          </cell>
          <cell r="R97" t="str">
            <v>CircleK</v>
          </cell>
        </row>
        <row r="98">
          <cell r="A98" t="str">
            <v>CircleK-HL4006</v>
          </cell>
          <cell r="B98" t="str">
            <v>CircleK Số 114 đường Hạ Long, Phường Bãi Cháy, Thành phố Hạ Long</v>
          </cell>
          <cell r="D98" t="str">
            <v>Quảng Ninh</v>
          </cell>
          <cell r="E98" t="str">
            <v>Thành phố Hạ Long</v>
          </cell>
          <cell r="F98" t="str">
            <v>Phường Bãi Cháy</v>
          </cell>
          <cell r="I98" t="str">
            <v>Circlek; Circlekmienbac; MIENBAC</v>
          </cell>
          <cell r="J98" t="str">
            <v>CircleK Số 114 đường Hạ Long, Phường Bãi Cháy, Thành phố Hạ Long</v>
          </cell>
          <cell r="K98" t="str">
            <v>Số 114 đường Hạ Long, Phường Bãi Cháy, Thành phố Hạ Long, Tỉnh Quảng Ninh, Việt Nam</v>
          </cell>
          <cell r="M98" t="str">
            <v>Số 114 đường Hạ Long, Phường Bãi Cháy, Thành phố Hạ Long, Tỉnh Quảng Ninh, Việt Nam</v>
          </cell>
          <cell r="N98">
            <v>67</v>
          </cell>
          <cell r="O98" t="b">
            <v>0</v>
          </cell>
          <cell r="P98" t="str">
            <v>CÔNG TY TNHH MTV THƯƠNG MẠI VÀ DỊCH VỤ NGỌC THƠM</v>
          </cell>
          <cell r="Q98" t="str">
            <v>Miền Bắc</v>
          </cell>
          <cell r="R98" t="str">
            <v>CircleK</v>
          </cell>
        </row>
        <row r="99">
          <cell r="A99" t="str">
            <v>CircleK-HL4007</v>
          </cell>
          <cell r="B99" t="str">
            <v>CircleK Số 550, Tổ 3, Khu phố 9A, đường Hạ Long, Phường Bãi Cháy, Thành phố Hạ Long</v>
          </cell>
          <cell r="D99" t="str">
            <v>Quảng Ninh</v>
          </cell>
          <cell r="E99" t="str">
            <v>Thành phố Hạ Long</v>
          </cell>
          <cell r="F99" t="str">
            <v>Phường Bãi Cháy</v>
          </cell>
          <cell r="I99" t="str">
            <v>Circlek; Circlekmienbac; MIENBAC</v>
          </cell>
          <cell r="J99" t="str">
            <v>CircleK Số 550, Tổ 3, Khu phố 9A, đường Hạ Long, Phường Bãi Cháy, Thành phố Hạ Long</v>
          </cell>
          <cell r="K99" t="str">
            <v>Số 550, Tổ 3, Khu phố 9A, đường Hạ Long, Phường Bãi Cháy, Thành phố Hạ Long, Tỉnh Quảng Ninh, Việt Nam</v>
          </cell>
          <cell r="M99" t="str">
            <v>Số 550, Tổ 3, Khu phố 9A, đường Hạ Long, Phường Bãi Cháy, Thành phố Hạ Long, Tỉnh Quảng Ninh, Việt Nam</v>
          </cell>
          <cell r="N99">
            <v>67</v>
          </cell>
          <cell r="O99" t="b">
            <v>0</v>
          </cell>
          <cell r="P99" t="str">
            <v>CÔNG TY TNHH MTV THƯƠNG MẠI VÀ DỊCH VỤ NGỌC THƠM</v>
          </cell>
          <cell r="Q99" t="str">
            <v>Miền Bắc</v>
          </cell>
          <cell r="R99" t="str">
            <v>CircleK</v>
          </cell>
        </row>
        <row r="100">
          <cell r="A100" t="str">
            <v>CircleK-HN2001</v>
          </cell>
          <cell r="B100" t="str">
            <v>CircleK Số 9-1E Khu Đô Thị Trung Yên</v>
          </cell>
          <cell r="D100" t="str">
            <v>Thành phố Hà Nội</v>
          </cell>
          <cell r="G100" t="str">
            <v>HN004</v>
          </cell>
          <cell r="H100" t="str">
            <v>Hoàng Thanh Huy</v>
          </cell>
          <cell r="I100" t="str">
            <v>Circlek; Circlekmienbac; MIENBAC</v>
          </cell>
          <cell r="J100" t="str">
            <v>CircleK Số 9-1E Khu Đô Thị Trung Yên</v>
          </cell>
          <cell r="M100" t="str">
            <v>Số 9-1E Khu đô thị Trung Yên, Phường Trung Hòa, Cầu Giấy, Hà Nội</v>
          </cell>
          <cell r="N100">
            <v>67</v>
          </cell>
          <cell r="O100" t="b">
            <v>0</v>
          </cell>
          <cell r="P100" t="str">
            <v>CÔNG TY TNHH MTV THƯƠNG MẠI VÀ DỊCH VỤ NGỌC THƠM</v>
          </cell>
          <cell r="Q100" t="str">
            <v>Miền Bắc</v>
          </cell>
          <cell r="R100" t="str">
            <v>CircleK</v>
          </cell>
        </row>
        <row r="101">
          <cell r="A101" t="str">
            <v>CircleK-HN2003</v>
          </cell>
          <cell r="B101" t="str">
            <v>CircleK 186 Thái Thịnh</v>
          </cell>
          <cell r="D101" t="str">
            <v>Thành phố Hà Nội</v>
          </cell>
          <cell r="G101" t="str">
            <v>HN003</v>
          </cell>
          <cell r="H101" t="str">
            <v>Nguyễn Văn Thạch</v>
          </cell>
          <cell r="I101" t="str">
            <v>Circlek; Circlekmienbac; MIENBAC</v>
          </cell>
          <cell r="J101" t="str">
            <v>CircleK 186 Thái Thịnh</v>
          </cell>
          <cell r="M101" t="str">
            <v>186 Thái Thịnh, Phường Láng Hạ, Đống Đa, Hà Nội</v>
          </cell>
          <cell r="N101">
            <v>67</v>
          </cell>
          <cell r="O101" t="b">
            <v>0</v>
          </cell>
          <cell r="P101" t="str">
            <v>CÔNG TY TNHH MTV THƯƠNG MẠI VÀ DỊCH VỤ NGỌC THƠM</v>
          </cell>
          <cell r="Q101" t="str">
            <v>Miền Bắc</v>
          </cell>
          <cell r="R101" t="str">
            <v>CircleK</v>
          </cell>
        </row>
        <row r="102">
          <cell r="A102" t="str">
            <v>CircleK-HN2007</v>
          </cell>
          <cell r="B102" t="str">
            <v>CircleK 27 Đinh Tiên Hoàng</v>
          </cell>
          <cell r="D102" t="str">
            <v>Thành phố Hà Nội</v>
          </cell>
          <cell r="G102" t="str">
            <v>HN004</v>
          </cell>
          <cell r="H102" t="str">
            <v>Hoàng Thanh Huy</v>
          </cell>
          <cell r="I102" t="str">
            <v>Circlek; Circlekmienbac; MIENBAC</v>
          </cell>
          <cell r="J102" t="str">
            <v>CircleK 27 Đinh Tiên Hoàng</v>
          </cell>
          <cell r="M102" t="str">
            <v>27 Đinh Tiên Hoàng, Phường Hàng Bạc, Hoàn Kiếm, Hà Nội</v>
          </cell>
          <cell r="N102">
            <v>67</v>
          </cell>
          <cell r="O102" t="b">
            <v>0</v>
          </cell>
          <cell r="P102" t="str">
            <v>CÔNG TY TNHH MTV THƯƠNG MẠI VÀ DỊCH VỤ NGỌC THƠM</v>
          </cell>
          <cell r="Q102" t="str">
            <v>Miền Bắc</v>
          </cell>
          <cell r="R102" t="str">
            <v>CircleK</v>
          </cell>
        </row>
        <row r="103">
          <cell r="A103" t="str">
            <v>CircleK-HN2010</v>
          </cell>
          <cell r="B103" t="str">
            <v>CircleK 5-4A Khu Đô Thị Mới Trung Yên</v>
          </cell>
          <cell r="D103" t="str">
            <v>Thành phố Hà Nội</v>
          </cell>
          <cell r="G103" t="str">
            <v>HN004</v>
          </cell>
          <cell r="H103" t="str">
            <v>Hoàng Thanh Huy</v>
          </cell>
          <cell r="I103" t="str">
            <v>Circlek; Circlekmienbac; MIENBAC</v>
          </cell>
          <cell r="J103" t="str">
            <v>CircleK 5-4A Khu Đô Thị Mới Trung Yên</v>
          </cell>
          <cell r="M103" t="str">
            <v>5-4A Khu đô thị mới Trung Yên, Phường Yên Hòa, Cầu Giấy, Hà Nội</v>
          </cell>
          <cell r="N103">
            <v>67</v>
          </cell>
          <cell r="O103" t="b">
            <v>0</v>
          </cell>
          <cell r="P103" t="str">
            <v>CÔNG TY TNHH MTV THƯƠNG MẠI VÀ DỊCH VỤ NGỌC THƠM</v>
          </cell>
          <cell r="Q103" t="str">
            <v>Miền Bắc</v>
          </cell>
          <cell r="R103" t="str">
            <v>CircleK</v>
          </cell>
        </row>
        <row r="104">
          <cell r="A104" t="str">
            <v>CircleK-HN2012</v>
          </cell>
          <cell r="B104" t="str">
            <v>CircleK 16B Hàng Than</v>
          </cell>
          <cell r="D104" t="str">
            <v>Thành phố Hà Nội</v>
          </cell>
          <cell r="G104" t="str">
            <v>HN008</v>
          </cell>
          <cell r="H104" t="str">
            <v>Nguyễn Minh Sơn</v>
          </cell>
          <cell r="I104" t="str">
            <v>Circlek; Circlekmienbac; MIENBAC</v>
          </cell>
          <cell r="J104" t="str">
            <v>CircleK 16B Hàng Than</v>
          </cell>
          <cell r="M104" t="str">
            <v>16B Hàng Than, Phường Trung Trực, Ba Đình, Hà Nội</v>
          </cell>
          <cell r="N104">
            <v>67</v>
          </cell>
          <cell r="O104" t="b">
            <v>0</v>
          </cell>
          <cell r="P104" t="str">
            <v>CÔNG TY TNHH MTV THƯƠNG MẠI VÀ DỊCH VỤ NGỌC THƠM</v>
          </cell>
          <cell r="Q104" t="str">
            <v>Miền Bắc</v>
          </cell>
          <cell r="R104" t="str">
            <v>CircleK</v>
          </cell>
        </row>
        <row r="105">
          <cell r="A105" t="str">
            <v>CircleK-HN2013</v>
          </cell>
          <cell r="B105" t="str">
            <v>CircleK 38 Đào Duy Từ</v>
          </cell>
          <cell r="D105" t="str">
            <v>Thành phố Hà Nội</v>
          </cell>
          <cell r="G105" t="str">
            <v>HN008</v>
          </cell>
          <cell r="H105" t="str">
            <v>Nguyễn Minh Sơn</v>
          </cell>
          <cell r="I105" t="str">
            <v>Circlek; Circlekmienbac; MIENBAC</v>
          </cell>
          <cell r="J105" t="str">
            <v>CircleK 38 Đào Duy Từ</v>
          </cell>
          <cell r="M105" t="str">
            <v>38 Đào Duy Từ, Phường Hàng Buồm, Hoàn Kiếm, Hà Nội</v>
          </cell>
          <cell r="N105">
            <v>67</v>
          </cell>
          <cell r="O105" t="b">
            <v>0</v>
          </cell>
          <cell r="P105" t="str">
            <v>CÔNG TY TNHH MTV THƯƠNG MẠI VÀ DỊCH VỤ NGỌC THƠM</v>
          </cell>
          <cell r="Q105" t="str">
            <v>Miền Bắc</v>
          </cell>
          <cell r="R105" t="str">
            <v>CircleK</v>
          </cell>
        </row>
        <row r="106">
          <cell r="A106" t="str">
            <v>CircleK-HN2014</v>
          </cell>
          <cell r="B106" t="str">
            <v>CircleK 73 Chùa Láng</v>
          </cell>
          <cell r="D106" t="str">
            <v>Thành phố Hà Nội</v>
          </cell>
          <cell r="G106" t="str">
            <v>HN004</v>
          </cell>
          <cell r="H106" t="str">
            <v>Hoàng Thanh Huy</v>
          </cell>
          <cell r="I106" t="str">
            <v>Circlek; Circlekmienbac; MIENBAC</v>
          </cell>
          <cell r="J106" t="str">
            <v>CircleK 73 Chùa Láng</v>
          </cell>
          <cell r="M106" t="str">
            <v>73 Chùa Láng, Phường Láng Thượng, Đống Đa, Hà Nội</v>
          </cell>
          <cell r="N106">
            <v>67</v>
          </cell>
          <cell r="O106" t="b">
            <v>0</v>
          </cell>
          <cell r="P106" t="str">
            <v>CÔNG TY TNHH MTV THƯƠNG MẠI VÀ DỊCH VỤ NGỌC THƠM</v>
          </cell>
          <cell r="Q106" t="str">
            <v>Miền Bắc</v>
          </cell>
          <cell r="R106" t="str">
            <v>CircleK</v>
          </cell>
        </row>
        <row r="107">
          <cell r="A107" t="str">
            <v>CircleK-HN2015</v>
          </cell>
          <cell r="B107" t="str">
            <v>CircleK 14 Hồ Tùng Mậu</v>
          </cell>
          <cell r="D107" t="str">
            <v>Thành phố Hà Nội</v>
          </cell>
          <cell r="G107" t="str">
            <v>HN004</v>
          </cell>
          <cell r="H107" t="str">
            <v>Hoàng Thanh Huy</v>
          </cell>
          <cell r="I107" t="str">
            <v>Circlek; Circlekmienbac; MIENBAC</v>
          </cell>
          <cell r="J107" t="str">
            <v>CircleK 14 Hồ Tùng Mậu</v>
          </cell>
          <cell r="M107" t="str">
            <v>14 Hồ Tùng Mậu, Phường Mai Dịch, Cầu Giấy, Hà Nội</v>
          </cell>
          <cell r="N107">
            <v>67</v>
          </cell>
          <cell r="O107" t="b">
            <v>0</v>
          </cell>
          <cell r="P107" t="str">
            <v>CÔNG TY TNHH MTV THƯƠNG MẠI VÀ DỊCH VỤ NGỌC THƠM</v>
          </cell>
          <cell r="Q107" t="str">
            <v>Miền Bắc</v>
          </cell>
          <cell r="R107" t="str">
            <v>CircleK</v>
          </cell>
        </row>
        <row r="108">
          <cell r="A108" t="str">
            <v>CircleK-HN2020</v>
          </cell>
          <cell r="B108" t="str">
            <v>CircleK 187 Nguyễn Ngọc Vũ</v>
          </cell>
          <cell r="D108" t="str">
            <v>Thành phố Hà Nội</v>
          </cell>
          <cell r="G108" t="str">
            <v>HN004</v>
          </cell>
          <cell r="H108" t="str">
            <v>Hoàng Thanh Huy</v>
          </cell>
          <cell r="I108" t="str">
            <v>Circlek; Circlekmienbac; MIENBAC</v>
          </cell>
          <cell r="J108" t="str">
            <v>CircleK 187 Nguyễn Ngọc Vũ</v>
          </cell>
          <cell r="M108" t="str">
            <v>187 Nguyễn Ngọc Vũ, Phường Trung Hòa, Cầu Giấy, Hà Nội</v>
          </cell>
          <cell r="N108">
            <v>67</v>
          </cell>
          <cell r="O108" t="b">
            <v>0</v>
          </cell>
          <cell r="P108" t="str">
            <v>CÔNG TY TNHH MTV THƯƠNG MẠI VÀ DỊCH VỤ NGỌC THƠM</v>
          </cell>
          <cell r="Q108" t="str">
            <v>Miền Bắc</v>
          </cell>
          <cell r="R108" t="str">
            <v>CircleK</v>
          </cell>
        </row>
        <row r="109">
          <cell r="A109" t="str">
            <v>CircleK-HN2021</v>
          </cell>
          <cell r="B109" t="str">
            <v>CircleK 177 Xuân Thủy</v>
          </cell>
          <cell r="D109" t="str">
            <v>Thành phố Hà Nội</v>
          </cell>
          <cell r="G109" t="str">
            <v>HN004</v>
          </cell>
          <cell r="H109" t="str">
            <v>Hoàng Thanh Huy</v>
          </cell>
          <cell r="I109" t="str">
            <v>Circlek; Circlekmienbac; MIENBAC</v>
          </cell>
          <cell r="J109" t="str">
            <v>CircleK 177 Xuân Thủy</v>
          </cell>
          <cell r="M109" t="str">
            <v>177 Xuân Thủy, Phường Dịch Vọng Hậu, Cầu Giấy, Hà Nội</v>
          </cell>
          <cell r="N109">
            <v>67</v>
          </cell>
          <cell r="O109" t="b">
            <v>0</v>
          </cell>
          <cell r="P109" t="str">
            <v>CÔNG TY TNHH MTV THƯƠNG MẠI VÀ DỊCH VỤ NGỌC THƠM</v>
          </cell>
          <cell r="Q109" t="str">
            <v>Miền Bắc</v>
          </cell>
          <cell r="R109" t="str">
            <v>CircleK</v>
          </cell>
        </row>
        <row r="110">
          <cell r="A110" t="str">
            <v>CircleK-HN2024</v>
          </cell>
          <cell r="B110" t="str">
            <v>CircleK P101B+102B Nhà A8 Khương Thượng</v>
          </cell>
          <cell r="D110" t="str">
            <v>Thành phố Hà Nội</v>
          </cell>
          <cell r="G110" t="str">
            <v>HN004</v>
          </cell>
          <cell r="H110" t="str">
            <v>Hoàng Thanh Huy</v>
          </cell>
          <cell r="I110" t="str">
            <v>Circlek; Circlekmienbac; MIENBAC</v>
          </cell>
          <cell r="J110" t="str">
            <v>CircleK P101B+102B Nhà A8 Khương Thượng</v>
          </cell>
          <cell r="M110" t="str">
            <v>P101B+102B nhà A8 Khương Thượng, Phường Khương Thượng, Đống Đa, Hà Nội</v>
          </cell>
          <cell r="N110">
            <v>67</v>
          </cell>
          <cell r="O110" t="b">
            <v>0</v>
          </cell>
          <cell r="P110" t="str">
            <v>CÔNG TY TNHH MTV THƯƠNG MẠI VÀ DỊCH VỤ NGỌC THƠM</v>
          </cell>
          <cell r="Q110" t="str">
            <v>Miền Bắc</v>
          </cell>
          <cell r="R110" t="str">
            <v>CircleK</v>
          </cell>
        </row>
        <row r="111">
          <cell r="A111" t="str">
            <v>CircleK-HN2025</v>
          </cell>
          <cell r="B111" t="str">
            <v>CircleK 74-76 Nguyễn Khang</v>
          </cell>
          <cell r="D111" t="str">
            <v>Thành phố Hà Nội</v>
          </cell>
          <cell r="G111" t="str">
            <v>HN004</v>
          </cell>
          <cell r="H111" t="str">
            <v>Hoàng Thanh Huy</v>
          </cell>
          <cell r="I111" t="str">
            <v>Circlek; Circlekmienbac; MIENBAC</v>
          </cell>
          <cell r="J111" t="str">
            <v>CircleK 74-76 Nguyễn Khang</v>
          </cell>
          <cell r="M111" t="str">
            <v>74-76 Nguyễn Khang, Phường Yên Hòa, Cầu Giấy, Hà Nội</v>
          </cell>
          <cell r="N111">
            <v>67</v>
          </cell>
          <cell r="O111" t="b">
            <v>0</v>
          </cell>
          <cell r="P111" t="str">
            <v>CÔNG TY TNHH MTV THƯƠNG MẠI VÀ DỊCH VỤ NGỌC THƠM</v>
          </cell>
          <cell r="Q111" t="str">
            <v>Miền Bắc</v>
          </cell>
          <cell r="R111" t="str">
            <v>CircleK</v>
          </cell>
        </row>
        <row r="112">
          <cell r="A112" t="str">
            <v>CircleK-HN2026</v>
          </cell>
          <cell r="B112" t="str">
            <v>CircleK 13-C12 Tập Thể Đại Học Ngoại Ngữ</v>
          </cell>
          <cell r="D112" t="str">
            <v>Thành phố Hà Nội</v>
          </cell>
          <cell r="G112" t="str">
            <v>HN004</v>
          </cell>
          <cell r="H112" t="str">
            <v>Hoàng Thanh Huy</v>
          </cell>
          <cell r="I112" t="str">
            <v>Circlek; Circlekmienbac; MIENBAC</v>
          </cell>
          <cell r="J112" t="str">
            <v>CircleK 13-C12 Tập Thể Đại Học Ngoại Ngữ</v>
          </cell>
          <cell r="M112" t="str">
            <v>13-C12 tập thể Đại Học Ngoại Ngữ, Phường Dịch Vọng Hậu, Cầu Giấy, Hà Nội</v>
          </cell>
          <cell r="N112">
            <v>67</v>
          </cell>
          <cell r="O112" t="b">
            <v>0</v>
          </cell>
          <cell r="P112" t="str">
            <v>CÔNG TY TNHH MTV THƯƠNG MẠI VÀ DỊCH VỤ NGỌC THƠM</v>
          </cell>
          <cell r="Q112" t="str">
            <v>Miền Bắc</v>
          </cell>
          <cell r="R112" t="str">
            <v>CircleK</v>
          </cell>
        </row>
        <row r="113">
          <cell r="A113" t="str">
            <v>CircleK-HN2029</v>
          </cell>
          <cell r="B113" t="str">
            <v>CircleK 46 Lê Trọng Tấn</v>
          </cell>
          <cell r="D113" t="str">
            <v>Thành phố Hà Nội</v>
          </cell>
          <cell r="G113" t="str">
            <v>HN008</v>
          </cell>
          <cell r="H113" t="str">
            <v>Nguyễn Minh Sơn</v>
          </cell>
          <cell r="I113" t="str">
            <v>Circlek; Circlekmienbac; MIENBAC</v>
          </cell>
          <cell r="J113" t="str">
            <v>CircleK 46 Lê Trọng Tấn</v>
          </cell>
          <cell r="M113" t="str">
            <v>46 Lê Trọng Tấn, Phường Khương Mai, Thanh Xuân, Hà Nội</v>
          </cell>
          <cell r="N113">
            <v>67</v>
          </cell>
          <cell r="O113" t="b">
            <v>0</v>
          </cell>
          <cell r="P113" t="str">
            <v>CÔNG TY TNHH MTV THƯƠNG MẠI VÀ DỊCH VỤ NGỌC THƠM</v>
          </cell>
          <cell r="Q113" t="str">
            <v>Miền Bắc</v>
          </cell>
          <cell r="R113" t="str">
            <v>CircleK</v>
          </cell>
        </row>
        <row r="114">
          <cell r="A114" t="str">
            <v>CircleK-HN2032</v>
          </cell>
          <cell r="B114" t="str">
            <v>CircleK 05 Nguyễn Quý Đức</v>
          </cell>
          <cell r="D114" t="str">
            <v>Thành phố Hà Nội</v>
          </cell>
          <cell r="G114" t="str">
            <v>HN008</v>
          </cell>
          <cell r="H114" t="str">
            <v>Nguyễn Minh Sơn</v>
          </cell>
          <cell r="I114" t="str">
            <v>Circlek; Circlekmienbac; MIENBAC</v>
          </cell>
          <cell r="J114" t="str">
            <v>CircleK 05 Nguyễn Quý Đức</v>
          </cell>
          <cell r="M114" t="str">
            <v>05 Nguyễn Quý Đức, Phường Thanh Xuân Bắc, Thanh Xuân, Hà Nội</v>
          </cell>
          <cell r="N114">
            <v>67</v>
          </cell>
          <cell r="O114" t="b">
            <v>0</v>
          </cell>
          <cell r="P114" t="str">
            <v>CÔNG TY TNHH MTV THƯƠNG MẠI VÀ DỊCH VỤ NGỌC THƠM</v>
          </cell>
          <cell r="Q114" t="str">
            <v>Miền Bắc</v>
          </cell>
          <cell r="R114" t="str">
            <v>CircleK</v>
          </cell>
        </row>
        <row r="115">
          <cell r="A115" t="str">
            <v>CircleK-HN2034</v>
          </cell>
          <cell r="B115" t="str">
            <v>CircleK Ô D22, Nơ 12 Khu Đô Thị Mới Định Công</v>
          </cell>
          <cell r="D115" t="str">
            <v>Thành phố Hà Nội</v>
          </cell>
          <cell r="G115" t="str">
            <v>HN003</v>
          </cell>
          <cell r="H115" t="str">
            <v>Nguyễn Văn Thạch</v>
          </cell>
          <cell r="I115" t="str">
            <v>Circlek; Circlekmienbac; MIENBAC</v>
          </cell>
          <cell r="J115" t="str">
            <v>CircleK Ô D22, Nơ 12 Khu Đô Thị Mới Định Công</v>
          </cell>
          <cell r="M115" t="str">
            <v>Ô D22, Nơ 12 Khu đô thị mới Định Công, phường Định Công, Hoàng Mai, Hà Nội</v>
          </cell>
          <cell r="N115">
            <v>67</v>
          </cell>
          <cell r="O115" t="b">
            <v>0</v>
          </cell>
          <cell r="P115" t="str">
            <v>CÔNG TY TNHH MTV THƯƠNG MẠI VÀ DỊCH VỤ NGỌC THƠM</v>
          </cell>
          <cell r="Q115" t="str">
            <v>Miền Bắc</v>
          </cell>
          <cell r="R115" t="str">
            <v>CircleK</v>
          </cell>
        </row>
        <row r="116">
          <cell r="A116" t="str">
            <v>CircleK-HN2036</v>
          </cell>
          <cell r="B116" t="str">
            <v>CircleK 105 Chùa Láng</v>
          </cell>
          <cell r="D116" t="str">
            <v>Thành phố Hà Nội</v>
          </cell>
          <cell r="G116" t="str">
            <v>HN003</v>
          </cell>
          <cell r="H116" t="str">
            <v>Nguyễn Văn Thạch</v>
          </cell>
          <cell r="I116" t="str">
            <v>Circlek; Circlekmienbac; MIENBAC</v>
          </cell>
          <cell r="J116" t="str">
            <v>CircleK 105 Chùa Láng</v>
          </cell>
          <cell r="M116" t="str">
            <v>105 Chùa Láng, Phường Láng Thượng, Đống Đa, Hà Nội</v>
          </cell>
          <cell r="N116">
            <v>67</v>
          </cell>
          <cell r="O116" t="b">
            <v>0</v>
          </cell>
          <cell r="P116" t="str">
            <v>CÔNG TY TNHH MTV THƯƠNG MẠI VÀ DỊCH VỤ NGỌC THƠM</v>
          </cell>
          <cell r="Q116" t="str">
            <v>Miền Bắc</v>
          </cell>
          <cell r="R116" t="str">
            <v>CircleK</v>
          </cell>
        </row>
        <row r="117">
          <cell r="A117" t="str">
            <v>CircleK-HN2037</v>
          </cell>
          <cell r="B117" t="str">
            <v>CircleK Tầng Trệt, Somerset Hoa Binh, 106 Hoàng Quốc Việt</v>
          </cell>
          <cell r="D117" t="str">
            <v>Thành phố Hà Nội</v>
          </cell>
          <cell r="G117" t="str">
            <v>HN004</v>
          </cell>
          <cell r="H117" t="str">
            <v>Hoàng Thanh Huy</v>
          </cell>
          <cell r="I117" t="str">
            <v>Circlek; Circlekmienbac; MIENBAC</v>
          </cell>
          <cell r="J117" t="str">
            <v>CircleK Tầng Trệt, Somerset Hoa Binh, 106 Hoàng Quốc Việt</v>
          </cell>
          <cell r="M117" t="str">
            <v>Tầng trệt, Somerset Hoa Binh, 106 Hoàng Quốc Việt, Phường Nghĩa Đô, Cầu Giấy, Hà Nội</v>
          </cell>
          <cell r="N117">
            <v>67</v>
          </cell>
          <cell r="O117" t="b">
            <v>0</v>
          </cell>
          <cell r="P117" t="str">
            <v>CÔNG TY TNHH MTV THƯƠNG MẠI VÀ DỊCH VỤ NGỌC THƠM</v>
          </cell>
          <cell r="Q117" t="str">
            <v>Miền Bắc</v>
          </cell>
          <cell r="R117" t="str">
            <v>CircleK</v>
          </cell>
        </row>
        <row r="118">
          <cell r="A118" t="str">
            <v>CircleK-HN2040</v>
          </cell>
          <cell r="B118" t="str">
            <v>CircleK 139 H Chiến Thắng</v>
          </cell>
          <cell r="D118" t="str">
            <v>Thành phố Hà Nội</v>
          </cell>
          <cell r="G118" t="str">
            <v>HN008</v>
          </cell>
          <cell r="H118" t="str">
            <v>Nguyễn Minh Sơn</v>
          </cell>
          <cell r="I118" t="str">
            <v>Circlek; Circlekmienbac; MIENBAC</v>
          </cell>
          <cell r="J118" t="str">
            <v>CircleK 139 H Chiến Thắng</v>
          </cell>
          <cell r="M118" t="str">
            <v>139 H Chiến Thắng, Xã Xuân Triều, Thanh Trì, Hà Nội</v>
          </cell>
          <cell r="N118">
            <v>67</v>
          </cell>
          <cell r="O118" t="b">
            <v>0</v>
          </cell>
          <cell r="P118" t="str">
            <v>CÔNG TY TNHH MTV THƯƠNG MẠI VÀ DỊCH VỤ NGỌC THƠM</v>
          </cell>
          <cell r="Q118" t="str">
            <v>Miền Bắc</v>
          </cell>
          <cell r="R118" t="str">
            <v>CircleK</v>
          </cell>
        </row>
        <row r="119">
          <cell r="A119" t="str">
            <v>CircleK-HN2041</v>
          </cell>
          <cell r="B119" t="str">
            <v>CircleK Số 01, Nhà C2, Khu Tập Thể Quân Đội Nam Đồng</v>
          </cell>
          <cell r="D119" t="str">
            <v>Thành phố Hà Nội</v>
          </cell>
          <cell r="G119" t="str">
            <v>HN004</v>
          </cell>
          <cell r="H119" t="str">
            <v>Hoàng Thanh Huy</v>
          </cell>
          <cell r="I119" t="str">
            <v>Circlek; Circlekmienbac; MIENBAC</v>
          </cell>
          <cell r="J119" t="str">
            <v>CircleK Số 01, Nhà C2, Khu Tập Thể Quân Đội Nam Đồng</v>
          </cell>
          <cell r="M119" t="str">
            <v>Số 01, nhà C2, khu tập thể quân đội Nam Đồng, Phường Nam Đồng, Đống Đa, Hà Nội</v>
          </cell>
          <cell r="N119">
            <v>67</v>
          </cell>
          <cell r="O119" t="b">
            <v>0</v>
          </cell>
          <cell r="P119" t="str">
            <v>CÔNG TY TNHH MTV THƯƠNG MẠI VÀ DỊCH VỤ NGỌC THƠM</v>
          </cell>
          <cell r="Q119" t="str">
            <v>Miền Bắc</v>
          </cell>
          <cell r="R119" t="str">
            <v>CircleK</v>
          </cell>
        </row>
        <row r="120">
          <cell r="A120" t="str">
            <v>CircleK-HN2042</v>
          </cell>
          <cell r="B120" t="str">
            <v>CircleK Số 4 Dãy L - Tt Văn Hóa Nghệ Thuật, Tổ 25</v>
          </cell>
          <cell r="D120" t="str">
            <v>Thành phố Hà Nội</v>
          </cell>
          <cell r="G120" t="str">
            <v>HN004</v>
          </cell>
          <cell r="H120" t="str">
            <v>Hoàng Thanh Huy</v>
          </cell>
          <cell r="I120" t="str">
            <v>Circlek; Circlekmienbac; MIENBAC</v>
          </cell>
          <cell r="J120" t="str">
            <v>CircleK Số 4 Dãy L - Tt Văn Hóa Nghệ Thuật, Tổ 25</v>
          </cell>
          <cell r="M120" t="str">
            <v>Số 4 dãy L - TT Văn Hóa Nghệ thuật, tổ 25, Phường Mai Dịch, Cầu Giấy, Hà Nội</v>
          </cell>
          <cell r="N120">
            <v>67</v>
          </cell>
          <cell r="O120" t="b">
            <v>0</v>
          </cell>
          <cell r="P120" t="str">
            <v>CÔNG TY TNHH MTV THƯƠNG MẠI VÀ DỊCH VỤ NGỌC THƠM</v>
          </cell>
          <cell r="Q120" t="str">
            <v>Miền Bắc</v>
          </cell>
          <cell r="R120" t="str">
            <v>CircleK</v>
          </cell>
        </row>
        <row r="121">
          <cell r="A121" t="str">
            <v>CircleK-HN2045</v>
          </cell>
          <cell r="B121" t="str">
            <v>CircleK Tầng G1 - Rice City Linh Đàm - Ct5, Kđt Mới Tây Nam Hồ Linh Đàm</v>
          </cell>
          <cell r="D121" t="str">
            <v>Thành phố Hà Nội</v>
          </cell>
          <cell r="G121" t="str">
            <v>HN003</v>
          </cell>
          <cell r="H121" t="str">
            <v>Nguyễn Văn Thạch</v>
          </cell>
          <cell r="I121" t="str">
            <v>Circlek; Circlekmienbac; MIENBAC</v>
          </cell>
          <cell r="J121" t="str">
            <v>CircleK Tầng G1 - Rice City Linh Đàm - Ct5, Kđt Mới Tây Nam Hồ Linh Đàm</v>
          </cell>
          <cell r="M121" t="str">
            <v>Tầng G1 - Rice City Linh Đàm - CT5, KĐT mới Tây nam hồ Linh Đàm, Phường Hoàng Liệt, Hoàng Mai, Hà Nội</v>
          </cell>
          <cell r="N121">
            <v>67</v>
          </cell>
          <cell r="O121" t="b">
            <v>0</v>
          </cell>
          <cell r="P121" t="str">
            <v>CÔNG TY TNHH MTV THƯƠNG MẠI VÀ DỊCH VỤ NGỌC THƠM</v>
          </cell>
          <cell r="Q121" t="str">
            <v>Miền Bắc</v>
          </cell>
          <cell r="R121" t="str">
            <v>CircleK</v>
          </cell>
        </row>
        <row r="122">
          <cell r="A122" t="str">
            <v>CircleK-HN2047</v>
          </cell>
          <cell r="B122" t="str">
            <v>CircleK 2 Hoàng Ngân</v>
          </cell>
          <cell r="D122" t="str">
            <v>Thành phố Hà Nội</v>
          </cell>
          <cell r="G122" t="str">
            <v>HN004</v>
          </cell>
          <cell r="H122" t="str">
            <v>Hoàng Thanh Huy</v>
          </cell>
          <cell r="I122" t="str">
            <v>Circlek; Circlekmienbac; MIENBAC</v>
          </cell>
          <cell r="J122" t="str">
            <v>CircleK 2 Hoàng Ngân</v>
          </cell>
          <cell r="M122" t="str">
            <v>2 Hoàng Ngân, Phường Trung Hòa, Cầu Giấy, Hà Nội</v>
          </cell>
          <cell r="N122">
            <v>67</v>
          </cell>
          <cell r="O122" t="b">
            <v>0</v>
          </cell>
          <cell r="P122" t="str">
            <v>CÔNG TY TNHH MTV THƯƠNG MẠI VÀ DỊCH VỤ NGỌC THƠM</v>
          </cell>
          <cell r="Q122" t="str">
            <v>Miền Bắc</v>
          </cell>
          <cell r="R122" t="str">
            <v>CircleK</v>
          </cell>
        </row>
        <row r="123">
          <cell r="A123" t="str">
            <v>CircleK-HN2048</v>
          </cell>
          <cell r="B123" t="str">
            <v>CircleK N1H1, Số 1 Đường Nguyễn Hoàng</v>
          </cell>
          <cell r="D123" t="str">
            <v>Thành phố Hà Nội</v>
          </cell>
          <cell r="G123" t="str">
            <v>HN004</v>
          </cell>
          <cell r="H123" t="str">
            <v>Hoàng Thanh Huy</v>
          </cell>
          <cell r="I123" t="str">
            <v>Circlek; Circlekmienbac; MIENBAC</v>
          </cell>
          <cell r="J123" t="str">
            <v>CircleK N1H1, Số 1 Đường Nguyễn Hoàng</v>
          </cell>
          <cell r="M123" t="str">
            <v>N1H1, Số 1 đường Nguyễn Hoàng, Phường Mỹ Đình, Nam Từ Liêm, Hà Nội</v>
          </cell>
          <cell r="N123">
            <v>67</v>
          </cell>
          <cell r="O123" t="b">
            <v>0</v>
          </cell>
          <cell r="P123" t="str">
            <v>CÔNG TY TNHH MTV THƯƠNG MẠI VÀ DỊCH VỤ NGỌC THƠM</v>
          </cell>
          <cell r="Q123" t="str">
            <v>Miền Bắc</v>
          </cell>
          <cell r="R123" t="str">
            <v>CircleK</v>
          </cell>
        </row>
        <row r="124">
          <cell r="A124" t="str">
            <v>CircleK-HN2049</v>
          </cell>
          <cell r="B124" t="str">
            <v>CircleK 36 Phố Tràng Tiền</v>
          </cell>
          <cell r="D124" t="str">
            <v>Thành phố Hà Nội</v>
          </cell>
          <cell r="G124" t="str">
            <v>HN008</v>
          </cell>
          <cell r="H124" t="str">
            <v>Nguyễn Minh Sơn</v>
          </cell>
          <cell r="I124" t="str">
            <v>Circlek; Circlekmienbac; MIENBAC</v>
          </cell>
          <cell r="J124" t="str">
            <v>CircleK 36 Phố Tràng Tiền</v>
          </cell>
          <cell r="M124" t="str">
            <v>36 phố Tràng Tiền, Phường Tràng Tiền, Hoàn Kiếm, Hà Nội</v>
          </cell>
          <cell r="N124">
            <v>67</v>
          </cell>
          <cell r="O124" t="b">
            <v>0</v>
          </cell>
          <cell r="P124" t="str">
            <v>CÔNG TY TNHH MTV THƯƠNG MẠI VÀ DỊCH VỤ NGỌC THƠM</v>
          </cell>
          <cell r="Q124" t="str">
            <v>Miền Bắc</v>
          </cell>
          <cell r="R124" t="str">
            <v>CircleK</v>
          </cell>
        </row>
        <row r="125">
          <cell r="A125" t="str">
            <v>CircleK-HN2052</v>
          </cell>
          <cell r="B125" t="str">
            <v>CircleK 288 Đường Giải Phóng</v>
          </cell>
          <cell r="D125" t="str">
            <v>Thành phố Hà Nội</v>
          </cell>
          <cell r="G125" t="str">
            <v>HN008</v>
          </cell>
          <cell r="H125" t="str">
            <v>Nguyễn Minh Sơn</v>
          </cell>
          <cell r="I125" t="str">
            <v>Circlek; Circlekmienbac; MIENBAC</v>
          </cell>
          <cell r="J125" t="str">
            <v>CircleK 288 Đường Giải Phóng</v>
          </cell>
          <cell r="M125" t="str">
            <v>288 đường Giải Phóng, Phường Phương Liệt, Thanh Xuân, Hà Nội</v>
          </cell>
          <cell r="N125">
            <v>67</v>
          </cell>
          <cell r="O125" t="b">
            <v>0</v>
          </cell>
          <cell r="P125" t="str">
            <v>CÔNG TY TNHH MTV THƯƠNG MẠI VÀ DỊCH VỤ NGỌC THƠM</v>
          </cell>
          <cell r="Q125" t="str">
            <v>Miền Bắc</v>
          </cell>
          <cell r="R125" t="str">
            <v>CircleK</v>
          </cell>
        </row>
        <row r="126">
          <cell r="A126" t="str">
            <v>CircleK-HN2053</v>
          </cell>
          <cell r="B126" t="str">
            <v>CircleK 197+198 Tổ 6 Vũ Trọng Phụng</v>
          </cell>
          <cell r="D126" t="str">
            <v>Thành phố Hà Nội</v>
          </cell>
          <cell r="G126" t="str">
            <v>HN008</v>
          </cell>
          <cell r="H126" t="str">
            <v>Nguyễn Minh Sơn</v>
          </cell>
          <cell r="I126" t="str">
            <v>Circlek; Circlekmienbac; MIENBAC</v>
          </cell>
          <cell r="J126" t="str">
            <v>CircleK 197+198 Tổ 6 Vũ Trọng Phụng</v>
          </cell>
          <cell r="M126" t="str">
            <v>197+198 tổ 6 Vũ Trọng Phụng, Phường Thanh Xuân Trung, Thanh Xuân, Hà Nội</v>
          </cell>
          <cell r="N126">
            <v>67</v>
          </cell>
          <cell r="O126" t="b">
            <v>0</v>
          </cell>
          <cell r="P126" t="str">
            <v>CÔNG TY TNHH MTV THƯƠNG MẠI VÀ DỊCH VỤ NGỌC THƠM</v>
          </cell>
          <cell r="Q126" t="str">
            <v>Miền Bắc</v>
          </cell>
          <cell r="R126" t="str">
            <v>CircleK</v>
          </cell>
        </row>
        <row r="127">
          <cell r="A127" t="str">
            <v>CircleK-HN2054</v>
          </cell>
          <cell r="B127" t="str">
            <v>CircleK 292 Hoàng Văn Thái</v>
          </cell>
          <cell r="D127" t="str">
            <v>Thành phố Hà Nội</v>
          </cell>
          <cell r="G127" t="str">
            <v>HN008</v>
          </cell>
          <cell r="H127" t="str">
            <v>Nguyễn Minh Sơn</v>
          </cell>
          <cell r="I127" t="str">
            <v>Circlek; Circlekmienbac; MIENBAC</v>
          </cell>
          <cell r="J127" t="str">
            <v>CircleK 292 Hoàng Văn Thái</v>
          </cell>
          <cell r="M127" t="str">
            <v>292 Hoàng Văn Thái, Phường Khương Trung, Thanh Xuân, Hà Nội</v>
          </cell>
          <cell r="N127">
            <v>67</v>
          </cell>
          <cell r="O127" t="b">
            <v>0</v>
          </cell>
          <cell r="P127" t="str">
            <v>CÔNG TY TNHH MTV THƯƠNG MẠI VÀ DỊCH VỤ NGỌC THƠM</v>
          </cell>
          <cell r="Q127" t="str">
            <v>Miền Bắc</v>
          </cell>
          <cell r="R127" t="str">
            <v>CircleK</v>
          </cell>
        </row>
        <row r="128">
          <cell r="A128" t="str">
            <v>CircleK-HN2056</v>
          </cell>
          <cell r="B128" t="str">
            <v>CircleK 83 Hàng Điếu</v>
          </cell>
          <cell r="D128" t="str">
            <v>Thành phố Hà Nội</v>
          </cell>
          <cell r="G128" t="str">
            <v>HN008</v>
          </cell>
          <cell r="H128" t="str">
            <v>Nguyễn Minh Sơn</v>
          </cell>
          <cell r="I128" t="str">
            <v>Circlek; Circlekmienbac; MIENBAC</v>
          </cell>
          <cell r="J128" t="str">
            <v>CircleK 83 Hàng Điếu</v>
          </cell>
          <cell r="M128" t="str">
            <v>83 Hàng Điếu, Phường Cửa Đông, Hoàn Kiếm, Hà Nội</v>
          </cell>
          <cell r="N128">
            <v>67</v>
          </cell>
          <cell r="O128" t="b">
            <v>0</v>
          </cell>
          <cell r="P128" t="str">
            <v>CÔNG TY TNHH MTV THƯƠNG MẠI VÀ DỊCH VỤ NGỌC THƠM</v>
          </cell>
          <cell r="Q128" t="str">
            <v>Miền Bắc</v>
          </cell>
          <cell r="R128" t="str">
            <v>CircleK</v>
          </cell>
        </row>
        <row r="129">
          <cell r="A129" t="str">
            <v>CircleK-HN2057</v>
          </cell>
          <cell r="B129" t="str">
            <v>CircleK Căn Hộ C1-A Khu Nhà Ở Số 6 Đội Nhân</v>
          </cell>
          <cell r="D129" t="str">
            <v>Thành phố Hà Nội</v>
          </cell>
          <cell r="G129" t="str">
            <v>HN008</v>
          </cell>
          <cell r="H129" t="str">
            <v>Nguyễn Minh Sơn</v>
          </cell>
          <cell r="I129" t="str">
            <v>Circlek; Circlekmienbac; MIENBAC</v>
          </cell>
          <cell r="J129" t="str">
            <v>CircleK Căn Hộ C1-A Khu Nhà Ở Số 6 Đội Nhân</v>
          </cell>
          <cell r="M129" t="str">
            <v>Căn hộ C1-A khu nhà ở Số 6 Đội Nhân, Phường Vĩnh Phúc, Ba Đình, Hà Nội</v>
          </cell>
          <cell r="N129">
            <v>67</v>
          </cell>
          <cell r="O129" t="b">
            <v>0</v>
          </cell>
          <cell r="P129" t="str">
            <v>CÔNG TY TNHH MTV THƯƠNG MẠI VÀ DỊCH VỤ NGỌC THƠM</v>
          </cell>
          <cell r="Q129" t="str">
            <v>Miền Bắc</v>
          </cell>
          <cell r="R129" t="str">
            <v>CircleK</v>
          </cell>
        </row>
        <row r="130">
          <cell r="A130" t="str">
            <v>CircleK-HN2059</v>
          </cell>
          <cell r="B130" t="str">
            <v>CircleK 97 Văn Cao</v>
          </cell>
          <cell r="D130" t="str">
            <v>Thành phố Hà Nội</v>
          </cell>
          <cell r="G130" t="str">
            <v>HN008</v>
          </cell>
          <cell r="H130" t="str">
            <v>Nguyễn Minh Sơn</v>
          </cell>
          <cell r="I130" t="str">
            <v>Circlek; Circlekmienbac; MIENBAC</v>
          </cell>
          <cell r="J130" t="str">
            <v>CircleK 97 Văn Cao</v>
          </cell>
          <cell r="M130" t="str">
            <v>97 Văn Cao, Phường Liễu Giai, Ba Đình, Hà Nội</v>
          </cell>
          <cell r="N130">
            <v>67</v>
          </cell>
          <cell r="O130" t="b">
            <v>0</v>
          </cell>
          <cell r="P130" t="str">
            <v>CÔNG TY TNHH MTV THƯƠNG MẠI VÀ DỊCH VỤ NGỌC THƠM</v>
          </cell>
          <cell r="Q130" t="str">
            <v>Miền Bắc</v>
          </cell>
          <cell r="R130" t="str">
            <v>CircleK</v>
          </cell>
        </row>
        <row r="131">
          <cell r="A131" t="str">
            <v>CircleK-HN2063</v>
          </cell>
          <cell r="B131" t="str">
            <v>CircleK 03 Phạm Tuấn Tài, Tổ 7</v>
          </cell>
          <cell r="D131" t="str">
            <v>Thành phố Hà Nội</v>
          </cell>
          <cell r="G131" t="str">
            <v>HN004</v>
          </cell>
          <cell r="H131" t="str">
            <v>Hoàng Thanh Huy</v>
          </cell>
          <cell r="I131" t="str">
            <v>Circlek; Circlekmienbac; MIENBAC</v>
          </cell>
          <cell r="J131" t="str">
            <v>CircleK 03 Phạm Tuấn Tài, Tổ 7</v>
          </cell>
          <cell r="M131" t="str">
            <v>03 Phạm Tuấn Tài, tổ 7, Phường Dịch Vọng Hậu, Cầu Giấy, Hà Nội</v>
          </cell>
          <cell r="N131">
            <v>67</v>
          </cell>
          <cell r="O131" t="b">
            <v>0</v>
          </cell>
          <cell r="P131" t="str">
            <v>CÔNG TY TNHH MTV THƯƠNG MẠI VÀ DỊCH VỤ NGỌC THƠM</v>
          </cell>
          <cell r="Q131" t="str">
            <v>Miền Bắc</v>
          </cell>
          <cell r="R131" t="str">
            <v>CircleK</v>
          </cell>
        </row>
        <row r="132">
          <cell r="A132" t="str">
            <v>CircleK-HN2064</v>
          </cell>
          <cell r="B132" t="str">
            <v>CircleK 28 Nguyễn Phong Sắc, Tổ 9</v>
          </cell>
          <cell r="D132" t="str">
            <v>Thành phố Hà Nội</v>
          </cell>
          <cell r="G132" t="str">
            <v>HN004</v>
          </cell>
          <cell r="H132" t="str">
            <v>Hoàng Thanh Huy</v>
          </cell>
          <cell r="I132" t="str">
            <v>Circlek; Circlekmienbac; MIENBAC</v>
          </cell>
          <cell r="J132" t="str">
            <v>CircleK 28 Nguyễn Phong Sắc, Tổ 9</v>
          </cell>
          <cell r="M132" t="str">
            <v>28 Nguyễn Phong Sắc, tổ 9, Phường Dịch Vọng, Cầu Giấy, Hà Nội</v>
          </cell>
          <cell r="N132">
            <v>67</v>
          </cell>
          <cell r="O132" t="b">
            <v>0</v>
          </cell>
          <cell r="P132" t="str">
            <v>CÔNG TY TNHH MTV THƯƠNG MẠI VÀ DỊCH VỤ NGỌC THƠM</v>
          </cell>
          <cell r="Q132" t="str">
            <v>Miền Bắc</v>
          </cell>
          <cell r="R132" t="str">
            <v>CircleK</v>
          </cell>
        </row>
        <row r="133">
          <cell r="A133" t="str">
            <v>CircleK-HN2065</v>
          </cell>
          <cell r="B133" t="str">
            <v>CircleK N03-T2 Khu Đoàn Ngoại Giao</v>
          </cell>
          <cell r="D133" t="str">
            <v>Thành phố Hà Nội</v>
          </cell>
          <cell r="G133" t="str">
            <v>HN004</v>
          </cell>
          <cell r="H133" t="str">
            <v>Hoàng Thanh Huy</v>
          </cell>
          <cell r="I133" t="str">
            <v>Circlek; Circlekmienbac; MIENBAC</v>
          </cell>
          <cell r="J133" t="str">
            <v>CircleK N03-T2 Khu Đoàn Ngoại Giao</v>
          </cell>
          <cell r="M133" t="str">
            <v>N03-T2 khu đoàn Ngoại Giao, Khu Ngoại Giao Đoàn, Bắc Từ Liêm, Hà Nội</v>
          </cell>
          <cell r="N133">
            <v>67</v>
          </cell>
          <cell r="O133" t="b">
            <v>0</v>
          </cell>
          <cell r="P133" t="str">
            <v>CÔNG TY TNHH MTV THƯƠNG MẠI VÀ DỊCH VỤ NGỌC THƠM</v>
          </cell>
          <cell r="Q133" t="str">
            <v>Miền Bắc</v>
          </cell>
          <cell r="R133" t="str">
            <v>CircleK</v>
          </cell>
        </row>
        <row r="134">
          <cell r="A134" t="str">
            <v>CircleK-HN2068</v>
          </cell>
          <cell r="B134" t="str">
            <v>CircleK 155 Lê Văn Hiến</v>
          </cell>
          <cell r="D134" t="str">
            <v>Thành phố Hà Nội</v>
          </cell>
          <cell r="G134" t="str">
            <v>HN004</v>
          </cell>
          <cell r="H134" t="str">
            <v>Hoàng Thanh Huy</v>
          </cell>
          <cell r="I134" t="str">
            <v>Circlek; Circlekmienbac; MIENBAC</v>
          </cell>
          <cell r="J134" t="str">
            <v>CircleK 155 Lê Văn Hiến</v>
          </cell>
          <cell r="M134" t="str">
            <v>155 Lê Văn Hiến, Phường Đức Thắng, Bắc Từ Liêm, Hà Nội</v>
          </cell>
          <cell r="N134">
            <v>67</v>
          </cell>
          <cell r="O134" t="b">
            <v>0</v>
          </cell>
          <cell r="P134" t="str">
            <v>CÔNG TY TNHH MTV THƯƠNG MẠI VÀ DỊCH VỤ NGỌC THƠM</v>
          </cell>
          <cell r="Q134" t="str">
            <v>Miền Bắc</v>
          </cell>
          <cell r="R134" t="str">
            <v>CircleK</v>
          </cell>
        </row>
        <row r="135">
          <cell r="A135" t="str">
            <v>CircleK-HN2070</v>
          </cell>
          <cell r="B135" t="str">
            <v>CircleK Tầng 1, Ct3D Cổ Nhuế, Dự Án Chung Cư Cổ Nhuế</v>
          </cell>
          <cell r="D135" t="str">
            <v>Thành phố Hà Nội</v>
          </cell>
          <cell r="G135" t="str">
            <v>HN004</v>
          </cell>
          <cell r="H135" t="str">
            <v>Hoàng Thanh Huy</v>
          </cell>
          <cell r="I135" t="str">
            <v>Circlek; Circlekmienbac; MIENBAC</v>
          </cell>
          <cell r="J135" t="str">
            <v>CircleK Tầng 1, Ct3D Cổ Nhuế, Dự Án Chung Cư Cổ Nhuế</v>
          </cell>
          <cell r="M135" t="str">
            <v>Tầng 1, CT3D Cổ Nhuế, dự án chung cư Cổ Nhuế, Phường Cổ Nhuế, Bắc Từ Liêm, Hà Nội</v>
          </cell>
          <cell r="N135">
            <v>67</v>
          </cell>
          <cell r="O135" t="b">
            <v>0</v>
          </cell>
          <cell r="P135" t="str">
            <v>CÔNG TY TNHH MTV THƯƠNG MẠI VÀ DỊCH VỤ NGỌC THƠM</v>
          </cell>
          <cell r="Q135" t="str">
            <v>Miền Bắc</v>
          </cell>
          <cell r="R135" t="str">
            <v>CircleK</v>
          </cell>
        </row>
        <row r="136">
          <cell r="A136" t="str">
            <v>CircleK-HN2074</v>
          </cell>
          <cell r="B136" t="str">
            <v>CircleK 126 Nam Cao</v>
          </cell>
          <cell r="D136" t="str">
            <v>Thành phố Hà Nội</v>
          </cell>
          <cell r="G136" t="str">
            <v>HN008</v>
          </cell>
          <cell r="H136" t="str">
            <v>Nguyễn Minh Sơn</v>
          </cell>
          <cell r="I136" t="str">
            <v>Circlek; Circlekmienbac; MIENBAC</v>
          </cell>
          <cell r="J136" t="str">
            <v>CircleK 126 Nam Cao</v>
          </cell>
          <cell r="M136" t="str">
            <v>126 Nam Cao, Phường Giảng Võ, Ba Đình, Hà Nội</v>
          </cell>
          <cell r="N136">
            <v>67</v>
          </cell>
          <cell r="O136" t="b">
            <v>0</v>
          </cell>
          <cell r="P136" t="str">
            <v>CÔNG TY TNHH MTV THƯƠNG MẠI VÀ DỊCH VỤ NGỌC THƠM</v>
          </cell>
          <cell r="Q136" t="str">
            <v>Miền Bắc</v>
          </cell>
          <cell r="R136" t="str">
            <v>CircleK</v>
          </cell>
        </row>
        <row r="137">
          <cell r="A137" t="str">
            <v>CircleK-HN2075</v>
          </cell>
          <cell r="B137" t="str">
            <v>CircleK Số 1 Ngõ 37 Lê Thanh Nghị</v>
          </cell>
          <cell r="D137" t="str">
            <v>Thành phố Hà Nội</v>
          </cell>
          <cell r="G137" t="str">
            <v>HN003</v>
          </cell>
          <cell r="H137" t="str">
            <v>Nguyễn Văn Thạch</v>
          </cell>
          <cell r="I137" t="str">
            <v>Circlek; Circlekmienbac; MIENBAC</v>
          </cell>
          <cell r="J137" t="str">
            <v>CircleK Số 1 Ngõ 37 Lê Thanh Nghị</v>
          </cell>
          <cell r="M137" t="str">
            <v>Số 1 ngõ 37 Lê Thanh Nghị, Phường Bách Khoa, Hai Bà Trưng, Hà Nội</v>
          </cell>
          <cell r="N137">
            <v>67</v>
          </cell>
          <cell r="O137" t="b">
            <v>0</v>
          </cell>
          <cell r="P137" t="str">
            <v>CÔNG TY TNHH MTV THƯƠNG MẠI VÀ DỊCH VỤ NGỌC THƠM</v>
          </cell>
          <cell r="Q137" t="str">
            <v>Miền Bắc</v>
          </cell>
          <cell r="R137" t="str">
            <v>CircleK</v>
          </cell>
        </row>
        <row r="138">
          <cell r="A138" t="str">
            <v>CircleK-HN2077</v>
          </cell>
          <cell r="B138" t="str">
            <v>CircleK 162 Mai Dịch</v>
          </cell>
          <cell r="D138" t="str">
            <v>Thành phố Hà Nội</v>
          </cell>
          <cell r="G138" t="str">
            <v>HN004</v>
          </cell>
          <cell r="H138" t="str">
            <v>Hoàng Thanh Huy</v>
          </cell>
          <cell r="I138" t="str">
            <v>Circlek; Circlekmienbac; MIENBAC</v>
          </cell>
          <cell r="J138" t="str">
            <v>CircleK 162 Mai Dịch</v>
          </cell>
          <cell r="M138" t="str">
            <v>162 Mai Dịch, Phường Mai Dịch, Cầu Giấy, Hà Nội</v>
          </cell>
          <cell r="N138">
            <v>67</v>
          </cell>
          <cell r="O138" t="b">
            <v>0</v>
          </cell>
          <cell r="P138" t="str">
            <v>CÔNG TY TNHH MTV THƯƠNG MẠI VÀ DỊCH VỤ NGỌC THƠM</v>
          </cell>
          <cell r="Q138" t="str">
            <v>Miền Bắc</v>
          </cell>
          <cell r="R138" t="str">
            <v>CircleK</v>
          </cell>
        </row>
        <row r="139">
          <cell r="A139" t="str">
            <v>CircleK-HN2078</v>
          </cell>
          <cell r="B139" t="str">
            <v>CircleK Số 7 Ngõ 34 Phố Mai Anh Tuấn</v>
          </cell>
          <cell r="D139" t="str">
            <v>Thành phố Hà Nội</v>
          </cell>
          <cell r="G139" t="str">
            <v>HN004</v>
          </cell>
          <cell r="H139" t="str">
            <v>Hoàng Thanh Huy</v>
          </cell>
          <cell r="I139" t="str">
            <v>Circlek; Circlekmienbac; MIENBAC</v>
          </cell>
          <cell r="J139" t="str">
            <v>CircleK Số 7 Ngõ 34 Phố Mai Anh Tuấn</v>
          </cell>
          <cell r="M139" t="str">
            <v>Số 7 ngõ 34 phố Mai Anh Tuấn, Phường Ô Chợ Dừa, Đống Đa, Hà Nội</v>
          </cell>
          <cell r="N139">
            <v>67</v>
          </cell>
          <cell r="O139" t="b">
            <v>0</v>
          </cell>
          <cell r="P139" t="str">
            <v>CÔNG TY TNHH MTV THƯƠNG MẠI VÀ DỊCH VỤ NGỌC THƠM</v>
          </cell>
          <cell r="Q139" t="str">
            <v>Miền Bắc</v>
          </cell>
          <cell r="R139" t="str">
            <v>CircleK</v>
          </cell>
        </row>
        <row r="140">
          <cell r="A140" t="str">
            <v>CircleK-HN2079</v>
          </cell>
          <cell r="B140" t="str">
            <v>CircleK 12 Ngô Thì Nhậm</v>
          </cell>
          <cell r="D140" t="str">
            <v>Thành phố Hà Nội</v>
          </cell>
          <cell r="G140" t="str">
            <v>HN004</v>
          </cell>
          <cell r="H140" t="str">
            <v>Hoàng Thanh Huy</v>
          </cell>
          <cell r="I140" t="str">
            <v>Circlek; Circlekmienbac; MIENBAC</v>
          </cell>
          <cell r="J140" t="str">
            <v>CircleK 12 Ngô Thì Nhậm</v>
          </cell>
          <cell r="M140" t="str">
            <v>12 Ngô Thì Nhậm, Phường Hà Cầu, Hà Đông, Hà Nội</v>
          </cell>
          <cell r="N140">
            <v>67</v>
          </cell>
          <cell r="O140" t="b">
            <v>0</v>
          </cell>
          <cell r="P140" t="str">
            <v>CÔNG TY TNHH MTV THƯƠNG MẠI VÀ DỊCH VỤ NGỌC THƠM</v>
          </cell>
          <cell r="Q140" t="str">
            <v>Miền Bắc</v>
          </cell>
          <cell r="R140" t="str">
            <v>CircleK</v>
          </cell>
        </row>
        <row r="141">
          <cell r="A141" t="str">
            <v>CircleK-HN2082</v>
          </cell>
          <cell r="B141" t="str">
            <v>CircleK Ct3-Ct4, The Pride, Khu Đô Thị Mới An Hưng,</v>
          </cell>
          <cell r="D141" t="str">
            <v>Thành phố Hà Nội</v>
          </cell>
          <cell r="G141" t="str">
            <v>HN004</v>
          </cell>
          <cell r="H141" t="str">
            <v>Hoàng Thanh Huy</v>
          </cell>
          <cell r="I141" t="str">
            <v>Circlek; Circlekmienbac; MIENBAC</v>
          </cell>
          <cell r="J141" t="str">
            <v>CircleK Ct3-Ct4, The Pride, Khu Đô Thị Mới An Hưng,</v>
          </cell>
          <cell r="M141" t="str">
            <v>CT3-CT4, The Pride, khu đô thị mới An Hưng,, Phường La Khê, Hà Đông, Hà Nội</v>
          </cell>
          <cell r="N141">
            <v>67</v>
          </cell>
          <cell r="O141" t="b">
            <v>0</v>
          </cell>
          <cell r="P141" t="str">
            <v>CÔNG TY TNHH MTV THƯƠNG MẠI VÀ DỊCH VỤ NGỌC THƠM</v>
          </cell>
          <cell r="Q141" t="str">
            <v>Miền Bắc</v>
          </cell>
          <cell r="R141" t="str">
            <v>CircleK</v>
          </cell>
        </row>
        <row r="142">
          <cell r="A142" t="str">
            <v>CircleK-HN2083</v>
          </cell>
          <cell r="B142" t="str">
            <v>CircleK 51-Lk6A-C17 Đô Thị Mỗ Lao</v>
          </cell>
          <cell r="D142" t="str">
            <v>Thành phố Hà Nội</v>
          </cell>
          <cell r="G142" t="str">
            <v>HN004</v>
          </cell>
          <cell r="H142" t="str">
            <v>Hoàng Thanh Huy</v>
          </cell>
          <cell r="I142" t="str">
            <v>Circlek; Circlekmienbac; MIENBAC</v>
          </cell>
          <cell r="J142" t="str">
            <v>CircleK 51-Lk6A-C17 Đô Thị Mỗ Lao</v>
          </cell>
          <cell r="M142" t="str">
            <v>51-LK6A-C17 Đô thị Mỗ Lao, Phường Mỗ Lao, Hà Đông, Hà Nội</v>
          </cell>
          <cell r="N142">
            <v>67</v>
          </cell>
          <cell r="O142" t="b">
            <v>0</v>
          </cell>
          <cell r="P142" t="str">
            <v>CÔNG TY TNHH MTV THƯƠNG MẠI VÀ DỊCH VỤ NGỌC THƠM</v>
          </cell>
          <cell r="Q142" t="str">
            <v>Miền Bắc</v>
          </cell>
          <cell r="R142" t="str">
            <v>CircleK</v>
          </cell>
        </row>
        <row r="143">
          <cell r="A143" t="str">
            <v>CircleK-HN2085</v>
          </cell>
          <cell r="B143" t="str">
            <v>CircleK 135 Tô Hiệu</v>
          </cell>
          <cell r="D143" t="str">
            <v>Thành phố Hà Nội</v>
          </cell>
          <cell r="G143" t="str">
            <v>HN004</v>
          </cell>
          <cell r="H143" t="str">
            <v>Hoàng Thanh Huy</v>
          </cell>
          <cell r="I143" t="str">
            <v>Circlek; Circlekmienbac; MIENBAC</v>
          </cell>
          <cell r="J143" t="str">
            <v>CircleK 135 Tô Hiệu</v>
          </cell>
          <cell r="M143" t="str">
            <v>135 Tô Hiệu, Phường Hà Cầu, Hà Đông, Hà Nội</v>
          </cell>
          <cell r="N143">
            <v>67</v>
          </cell>
          <cell r="O143" t="b">
            <v>0</v>
          </cell>
          <cell r="P143" t="str">
            <v>CÔNG TY TNHH MTV THƯƠNG MẠI VÀ DỊCH VỤ NGỌC THƠM</v>
          </cell>
          <cell r="Q143" t="str">
            <v>Miền Bắc</v>
          </cell>
          <cell r="R143" t="str">
            <v>CircleK</v>
          </cell>
        </row>
        <row r="144">
          <cell r="A144" t="str">
            <v>CircleK-HN2086</v>
          </cell>
          <cell r="B144" t="str">
            <v>CircleK 9 Hương Viên</v>
          </cell>
          <cell r="D144" t="str">
            <v>Thành phố Hà Nội</v>
          </cell>
          <cell r="G144" t="str">
            <v>HN003</v>
          </cell>
          <cell r="H144" t="str">
            <v>Nguyễn Văn Thạch</v>
          </cell>
          <cell r="I144" t="str">
            <v>Circlek; Circlekmienbac; MIENBAC</v>
          </cell>
          <cell r="J144" t="str">
            <v>CircleK 9 Hương Viên</v>
          </cell>
          <cell r="M144" t="str">
            <v>9 Hương Viên, Phường Đồng Nhân, Hai Bà Trưng, Hà Nội</v>
          </cell>
          <cell r="N144">
            <v>67</v>
          </cell>
          <cell r="O144" t="b">
            <v>0</v>
          </cell>
          <cell r="P144" t="str">
            <v>CÔNG TY TNHH MTV THƯƠNG MẠI VÀ DỊCH VỤ NGỌC THƠM</v>
          </cell>
          <cell r="Q144" t="str">
            <v>Miền Bắc</v>
          </cell>
          <cell r="R144" t="str">
            <v>CircleK</v>
          </cell>
        </row>
        <row r="145">
          <cell r="A145" t="str">
            <v>CircleK-HN2087</v>
          </cell>
          <cell r="B145" t="str">
            <v>CircleK Ch17, Tầng 1 Và Tầng 2, C-36 Tầng, Ô Đất Ct2, Kđt Mới Kim Văn - Kim Lũ</v>
          </cell>
          <cell r="D145" t="str">
            <v>Thành phố Hà Nội</v>
          </cell>
          <cell r="G145" t="str">
            <v>HN003</v>
          </cell>
          <cell r="H145" t="str">
            <v>Nguyễn Văn Thạch</v>
          </cell>
          <cell r="I145" t="str">
            <v>Circlek; Circlekmienbac; MIENBAC</v>
          </cell>
          <cell r="J145" t="str">
            <v>CircleK Ch17, Tầng 1 Và Tầng 2, C-36 Tầng, Ô Đất Ct2, Kđt Mới Kim Văn - Kim Lũ</v>
          </cell>
          <cell r="M145" t="str">
            <v>CH17, tầng 1 và tầng 2, C-36 tầng, ô đất CT2, KĐT mới Kim Văn - Kim Lũ, Phường Đại Kim, Hoàng Mai, Hà Nội</v>
          </cell>
          <cell r="N145">
            <v>67</v>
          </cell>
          <cell r="O145" t="b">
            <v>0</v>
          </cell>
          <cell r="P145" t="str">
            <v>CÔNG TY TNHH MTV THƯƠNG MẠI VÀ DỊCH VỤ NGỌC THƠM</v>
          </cell>
          <cell r="Q145" t="str">
            <v>Miền Bắc</v>
          </cell>
          <cell r="R145" t="str">
            <v>CircleK</v>
          </cell>
        </row>
        <row r="146">
          <cell r="A146" t="str">
            <v>CircleK-HN2088</v>
          </cell>
          <cell r="B146" t="str">
            <v>CircleK 80 Khu Ao Sen</v>
          </cell>
          <cell r="D146" t="str">
            <v>Thành phố Hà Nội</v>
          </cell>
          <cell r="G146" t="str">
            <v>HN004</v>
          </cell>
          <cell r="H146" t="str">
            <v>Hoàng Thanh Huy</v>
          </cell>
          <cell r="I146" t="str">
            <v>Circlek; Circlekmienbac; MIENBAC</v>
          </cell>
          <cell r="J146" t="str">
            <v>CircleK 80 Khu Ao Sen</v>
          </cell>
          <cell r="M146" t="str">
            <v>80 khu Ao Sen, Phường Mỗ Lao, Hà Đông, Hà Nội</v>
          </cell>
          <cell r="N146">
            <v>67</v>
          </cell>
          <cell r="O146" t="b">
            <v>0</v>
          </cell>
          <cell r="P146" t="str">
            <v>CÔNG TY TNHH MTV THƯƠNG MẠI VÀ DỊCH VỤ NGỌC THƠM</v>
          </cell>
          <cell r="Q146" t="str">
            <v>Miền Bắc</v>
          </cell>
          <cell r="R146" t="str">
            <v>CircleK</v>
          </cell>
        </row>
        <row r="147">
          <cell r="A147" t="str">
            <v>CircleK-HN2089</v>
          </cell>
          <cell r="B147" t="str">
            <v>CircleK Thửa Đất Số 22, Lô 6 Khu 4.1Cc, Tuyến Láng Hạ-Thanh Xuân</v>
          </cell>
          <cell r="D147" t="str">
            <v>Thành phố Hà Nội</v>
          </cell>
          <cell r="G147" t="str">
            <v>HN008</v>
          </cell>
          <cell r="H147" t="str">
            <v>Nguyễn Minh Sơn</v>
          </cell>
          <cell r="I147" t="str">
            <v>Circlek; Circlekmienbac; MIENBAC</v>
          </cell>
          <cell r="J147" t="str">
            <v>CircleK Thửa Đất Số 22, Lô 6 Khu 4.1Cc, Tuyến Láng Hạ-Thanh Xuân</v>
          </cell>
          <cell r="M147" t="str">
            <v>Thửa đất Số 22, lô 6 khu 4.1CC, tuyến Láng Hạ-Thanh Xuân, Phường Láng Hạ, Thanh Xuân, Hà Nội</v>
          </cell>
          <cell r="N147">
            <v>67</v>
          </cell>
          <cell r="O147" t="b">
            <v>0</v>
          </cell>
          <cell r="P147" t="str">
            <v>CÔNG TY TNHH MTV THƯƠNG MẠI VÀ DỊCH VỤ NGỌC THƠM</v>
          </cell>
          <cell r="Q147" t="str">
            <v>Miền Bắc</v>
          </cell>
          <cell r="R147" t="str">
            <v>CircleK</v>
          </cell>
        </row>
        <row r="148">
          <cell r="A148" t="str">
            <v>CircleK-HN2090</v>
          </cell>
          <cell r="B148" t="str">
            <v>CircleK Số 1 Đường Tây Hồ</v>
          </cell>
          <cell r="D148" t="str">
            <v>Thành phố Hà Nội</v>
          </cell>
          <cell r="G148" t="str">
            <v>HN008</v>
          </cell>
          <cell r="H148" t="str">
            <v>Nguyễn Minh Sơn</v>
          </cell>
          <cell r="I148" t="str">
            <v>Circlek; Circlekmienbac; MIENBAC</v>
          </cell>
          <cell r="J148" t="str">
            <v>CircleK Số 1 Đường Tây Hồ</v>
          </cell>
          <cell r="M148" t="str">
            <v>Số 1 đường Tây Hồ, Phường Quảng An, Tây Hồ, Hà Nội</v>
          </cell>
          <cell r="N148">
            <v>67</v>
          </cell>
          <cell r="O148" t="b">
            <v>0</v>
          </cell>
          <cell r="P148" t="str">
            <v>CÔNG TY TNHH MTV THƯƠNG MẠI VÀ DỊCH VỤ NGỌC THƠM</v>
          </cell>
          <cell r="Q148" t="str">
            <v>Miền Bắc</v>
          </cell>
          <cell r="R148" t="str">
            <v>CircleK</v>
          </cell>
        </row>
        <row r="149">
          <cell r="A149" t="str">
            <v>CircleK-HN2091</v>
          </cell>
          <cell r="B149" t="str">
            <v>CircleK 17 Liễu Giai</v>
          </cell>
          <cell r="D149" t="str">
            <v>Thành phố Hà Nội</v>
          </cell>
          <cell r="G149" t="str">
            <v>HN008</v>
          </cell>
          <cell r="H149" t="str">
            <v>Nguyễn Minh Sơn</v>
          </cell>
          <cell r="I149" t="str">
            <v>Circlek; Circlekmienbac; MIENBAC</v>
          </cell>
          <cell r="J149" t="str">
            <v>CircleK 17 Liễu Giai</v>
          </cell>
          <cell r="M149" t="str">
            <v>17 Liễu Giai, Phường Cống Vị, Ba Đình, Hà Nội</v>
          </cell>
          <cell r="N149">
            <v>67</v>
          </cell>
          <cell r="O149" t="b">
            <v>0</v>
          </cell>
          <cell r="P149" t="str">
            <v>CÔNG TY TNHH MTV THƯƠNG MẠI VÀ DỊCH VỤ NGỌC THƠM</v>
          </cell>
          <cell r="Q149" t="str">
            <v>Miền Bắc</v>
          </cell>
          <cell r="R149" t="str">
            <v>CircleK</v>
          </cell>
        </row>
        <row r="150">
          <cell r="A150" t="str">
            <v>CircleK-HN2092</v>
          </cell>
          <cell r="B150" t="str">
            <v>CircleK 07 Đường Thanh Niên</v>
          </cell>
          <cell r="D150" t="str">
            <v>Thành phố Hà Nội</v>
          </cell>
          <cell r="G150" t="str">
            <v>HN008</v>
          </cell>
          <cell r="H150" t="str">
            <v>Nguyễn Minh Sơn</v>
          </cell>
          <cell r="I150" t="str">
            <v>Circlek; Circlekmienbac; MIENBAC</v>
          </cell>
          <cell r="J150" t="str">
            <v>CircleK 07 Đường Thanh Niên</v>
          </cell>
          <cell r="M150" t="str">
            <v>07 đường Thanh Niên, Phường Trúc Bạch, Ba Đình, Hà Nội</v>
          </cell>
          <cell r="N150">
            <v>67</v>
          </cell>
          <cell r="O150" t="b">
            <v>0</v>
          </cell>
          <cell r="P150" t="str">
            <v>CÔNG TY TNHH MTV THƯƠNG MẠI VÀ DỊCH VỤ NGỌC THƠM</v>
          </cell>
          <cell r="Q150" t="str">
            <v>Miền Bắc</v>
          </cell>
          <cell r="R150" t="str">
            <v>CircleK</v>
          </cell>
        </row>
        <row r="151">
          <cell r="A151" t="str">
            <v>CircleK-HN2093</v>
          </cell>
          <cell r="B151" t="str">
            <v>CircleK 49 Hàng Chuối</v>
          </cell>
          <cell r="D151" t="str">
            <v>Thành phố Hà Nội</v>
          </cell>
          <cell r="G151" t="str">
            <v>HN003</v>
          </cell>
          <cell r="H151" t="str">
            <v>Nguyễn Văn Thạch</v>
          </cell>
          <cell r="I151" t="str">
            <v>Circlek; Circlekmienbac; MIENBAC</v>
          </cell>
          <cell r="J151" t="str">
            <v>CircleK 49 Hàng Chuối</v>
          </cell>
          <cell r="M151" t="str">
            <v>49 Hàng Chuối, , Hai Trưng, Hà Nội</v>
          </cell>
          <cell r="N151">
            <v>67</v>
          </cell>
          <cell r="O151" t="b">
            <v>0</v>
          </cell>
          <cell r="P151" t="str">
            <v>CÔNG TY TNHH MTV THƯƠNG MẠI VÀ DỊCH VỤ NGỌC THƠM</v>
          </cell>
          <cell r="Q151" t="str">
            <v>Miền Bắc</v>
          </cell>
          <cell r="R151" t="str">
            <v>CircleK</v>
          </cell>
        </row>
        <row r="152">
          <cell r="A152" t="str">
            <v>CircleK-HN2094</v>
          </cell>
          <cell r="B152" t="str">
            <v>CircleK 113 Trần Đại Nghĩa</v>
          </cell>
          <cell r="D152" t="str">
            <v>Thành phố Hà Nội</v>
          </cell>
          <cell r="G152" t="str">
            <v>HN003</v>
          </cell>
          <cell r="H152" t="str">
            <v>Nguyễn Văn Thạch</v>
          </cell>
          <cell r="I152" t="str">
            <v>Circlek; Circlekmienbac; MIENBAC</v>
          </cell>
          <cell r="J152" t="str">
            <v>CircleK 113 Trần Đại Nghĩa</v>
          </cell>
          <cell r="M152" t="str">
            <v>113 Trần Đại Nghĩa, , Hai Trưng, Hà Nội</v>
          </cell>
          <cell r="N152">
            <v>67</v>
          </cell>
          <cell r="O152" t="b">
            <v>0</v>
          </cell>
          <cell r="P152" t="str">
            <v>CÔNG TY TNHH MTV THƯƠNG MẠI VÀ DỊCH VỤ NGỌC THƠM</v>
          </cell>
          <cell r="Q152" t="str">
            <v>Miền Bắc</v>
          </cell>
          <cell r="R152" t="str">
            <v>CircleK</v>
          </cell>
        </row>
        <row r="153">
          <cell r="A153" t="str">
            <v>CircleK-HN2095</v>
          </cell>
          <cell r="B153" t="str">
            <v>CircleK Lô 28 Khu Nhà Ở Thấp Tầng Tt4, Khu Đô Thị Mỹ Đình - Mễ Trì</v>
          </cell>
          <cell r="D153" t="str">
            <v>Thành phố Hà Nội</v>
          </cell>
          <cell r="G153" t="str">
            <v>HN004</v>
          </cell>
          <cell r="H153" t="str">
            <v>Hoàng Thanh Huy</v>
          </cell>
          <cell r="I153" t="str">
            <v>Circlek; Circlekmienbac; MIENBAC</v>
          </cell>
          <cell r="J153" t="str">
            <v>CircleK Lô 28 Khu Nhà Ở Thấp Tầng Tt4, Khu Đô Thị Mỹ Đình - Mễ Trì</v>
          </cell>
          <cell r="M153" t="str">
            <v>Lô 28 Khu nhà ở thấp tầng TT4, khu đô thị Mỹ Đình - Mễ Trì, Phường Mỹ Đình, Nam Từ Liêm, Hà Nội</v>
          </cell>
          <cell r="N153">
            <v>67</v>
          </cell>
          <cell r="O153" t="b">
            <v>0</v>
          </cell>
          <cell r="P153" t="str">
            <v>CÔNG TY TNHH MTV THƯƠNG MẠI VÀ DỊCH VỤ NGỌC THƠM</v>
          </cell>
          <cell r="Q153" t="str">
            <v>Miền Bắc</v>
          </cell>
          <cell r="R153" t="str">
            <v>CircleK</v>
          </cell>
        </row>
        <row r="154">
          <cell r="A154" t="str">
            <v>CircleK-HN2098</v>
          </cell>
          <cell r="B154" t="str">
            <v>CircleK 3 Xuân Diệu</v>
          </cell>
          <cell r="D154" t="str">
            <v>Thành phố Hà Nội</v>
          </cell>
          <cell r="G154" t="str">
            <v>HN008</v>
          </cell>
          <cell r="H154" t="str">
            <v>Nguyễn Minh Sơn</v>
          </cell>
          <cell r="I154" t="str">
            <v>Circlek; Circlekmienbac; MIENBAC</v>
          </cell>
          <cell r="J154" t="str">
            <v>CircleK 3 Xuân Diệu</v>
          </cell>
          <cell r="M154" t="str">
            <v>3 Xuân Diệu, Tây Hồ, Hà Nội</v>
          </cell>
          <cell r="N154">
            <v>67</v>
          </cell>
          <cell r="O154" t="b">
            <v>0</v>
          </cell>
          <cell r="P154" t="str">
            <v>CÔNG TY TNHH MTV THƯƠNG MẠI VÀ DỊCH VỤ NGỌC THƠM</v>
          </cell>
          <cell r="Q154" t="str">
            <v>Miền Bắc</v>
          </cell>
          <cell r="R154" t="str">
            <v>CircleK</v>
          </cell>
        </row>
        <row r="155">
          <cell r="A155" t="str">
            <v>CircleK-HN2099</v>
          </cell>
          <cell r="B155" t="str">
            <v>CircleK 174 Đường Phú Diễn</v>
          </cell>
          <cell r="D155" t="str">
            <v>Thành phố Hà Nội</v>
          </cell>
          <cell r="G155" t="str">
            <v>HN004</v>
          </cell>
          <cell r="H155" t="str">
            <v>Hoàng Thanh Huy</v>
          </cell>
          <cell r="I155" t="str">
            <v>Circlek; Circlekmienbac; MIENBAC</v>
          </cell>
          <cell r="J155" t="str">
            <v>CircleK 174 Đường Phú Diễn</v>
          </cell>
          <cell r="M155" t="str">
            <v>174 đường Phú Diễn, , Bắc Liêm, Hà Nội</v>
          </cell>
          <cell r="N155">
            <v>67</v>
          </cell>
          <cell r="O155" t="b">
            <v>0</v>
          </cell>
          <cell r="P155" t="str">
            <v>CÔNG TY TNHH MTV THƯƠNG MẠI VÀ DỊCH VỤ NGỌC THƠM</v>
          </cell>
          <cell r="Q155" t="str">
            <v>Miền Bắc</v>
          </cell>
          <cell r="R155" t="str">
            <v>CircleK</v>
          </cell>
        </row>
        <row r="156">
          <cell r="A156" t="str">
            <v>CircleK-HN2101</v>
          </cell>
          <cell r="B156" t="str">
            <v>CircleK 70 Ngụy Như Kon Tum</v>
          </cell>
          <cell r="D156" t="str">
            <v>Thành phố Hà Nội</v>
          </cell>
          <cell r="G156" t="str">
            <v>HN008</v>
          </cell>
          <cell r="H156" t="str">
            <v>Nguyễn Minh Sơn</v>
          </cell>
          <cell r="I156" t="str">
            <v>Circlek; Circlekmienbac; MIENBAC</v>
          </cell>
          <cell r="J156" t="str">
            <v>CircleK 70 Ngụy Như Kon Tum</v>
          </cell>
          <cell r="M156" t="str">
            <v>70 Ngụy Như Kon Tum, Phường Nhân Chính, Thanh Xuân, Hà Nội</v>
          </cell>
          <cell r="N156">
            <v>67</v>
          </cell>
          <cell r="O156" t="b">
            <v>0</v>
          </cell>
          <cell r="P156" t="str">
            <v>CÔNG TY TNHH MTV THƯƠNG MẠI VÀ DỊCH VỤ NGỌC THƠM</v>
          </cell>
          <cell r="Q156" t="str">
            <v>Miền Bắc</v>
          </cell>
          <cell r="R156" t="str">
            <v>CircleK</v>
          </cell>
        </row>
        <row r="157">
          <cell r="A157" t="str">
            <v>CircleK-HN2102</v>
          </cell>
          <cell r="B157" t="str">
            <v>CircleK 420 Đê La Thành</v>
          </cell>
          <cell r="D157" t="str">
            <v>Thành phố Hà Nội</v>
          </cell>
          <cell r="G157" t="str">
            <v>HN003</v>
          </cell>
          <cell r="H157" t="str">
            <v>Nguyễn Văn Thạch</v>
          </cell>
          <cell r="I157" t="str">
            <v>Circlek; Circlekmienbac; MIENBAC</v>
          </cell>
          <cell r="J157" t="str">
            <v>CircleK 420 Đê La Thành</v>
          </cell>
          <cell r="M157" t="str">
            <v>420 Đê La Thành, Phường Ô Chợ Dừa, Đống Đa, Hà Nội</v>
          </cell>
          <cell r="N157">
            <v>67</v>
          </cell>
          <cell r="O157" t="b">
            <v>0</v>
          </cell>
          <cell r="P157" t="str">
            <v>CÔNG TY TNHH MTV THƯƠNG MẠI VÀ DỊCH VỤ NGỌC THƠM</v>
          </cell>
          <cell r="Q157" t="str">
            <v>Miền Bắc</v>
          </cell>
          <cell r="R157" t="str">
            <v>CircleK</v>
          </cell>
        </row>
        <row r="158">
          <cell r="A158" t="str">
            <v>CircleK-HN2104</v>
          </cell>
          <cell r="B158" t="str">
            <v>CircleK 171 Lương Thế Vinh</v>
          </cell>
          <cell r="D158" t="str">
            <v>Thành phố Hà Nội</v>
          </cell>
          <cell r="G158" t="str">
            <v>HN004</v>
          </cell>
          <cell r="H158" t="str">
            <v>Hoàng Thanh Huy</v>
          </cell>
          <cell r="I158" t="str">
            <v>Circlek; Circlekmienbac; MIENBAC</v>
          </cell>
          <cell r="J158" t="str">
            <v>CircleK 171 Lương Thế Vinh</v>
          </cell>
          <cell r="M158" t="str">
            <v>171 Lương Thế Vinh, Phường Trung Văn, Nam Từ Liêm, Hà Nội</v>
          </cell>
          <cell r="N158">
            <v>67</v>
          </cell>
          <cell r="O158" t="b">
            <v>0</v>
          </cell>
          <cell r="P158" t="str">
            <v>CÔNG TY TNHH MTV THƯƠNG MẠI VÀ DỊCH VỤ NGỌC THƠM</v>
          </cell>
          <cell r="Q158" t="str">
            <v>Miền Bắc</v>
          </cell>
          <cell r="R158" t="str">
            <v>CircleK</v>
          </cell>
        </row>
        <row r="159">
          <cell r="A159" t="str">
            <v>CircleK-HN2106</v>
          </cell>
          <cell r="B159" t="str">
            <v>CircleK 79 Hà Trung</v>
          </cell>
          <cell r="D159" t="str">
            <v>Thành phố Hà Nội</v>
          </cell>
          <cell r="G159" t="str">
            <v>HN008</v>
          </cell>
          <cell r="H159" t="str">
            <v>Nguyễn Minh Sơn</v>
          </cell>
          <cell r="I159" t="str">
            <v>Circlek; Circlekmienbac; MIENBAC</v>
          </cell>
          <cell r="J159" t="str">
            <v>CircleK 79 Hà Trung</v>
          </cell>
          <cell r="M159" t="str">
            <v>79 Hà Trung, Phường Hàng Bông, Hoàn Kiếm, Hà Nội</v>
          </cell>
          <cell r="N159">
            <v>67</v>
          </cell>
          <cell r="O159" t="b">
            <v>0</v>
          </cell>
          <cell r="P159" t="str">
            <v>CÔNG TY TNHH MTV THƯƠNG MẠI VÀ DỊCH VỤ NGỌC THƠM</v>
          </cell>
          <cell r="Q159" t="str">
            <v>Miền Bắc</v>
          </cell>
          <cell r="R159" t="str">
            <v>CircleK</v>
          </cell>
        </row>
        <row r="160">
          <cell r="A160" t="str">
            <v>CircleK-HN2107</v>
          </cell>
          <cell r="B160" t="str">
            <v>CircleK Khu Nhà Ở Cấp 4 Số 395 Lạc Long Quân</v>
          </cell>
          <cell r="D160" t="str">
            <v>Thành phố Hà Nội</v>
          </cell>
          <cell r="G160" t="str">
            <v>HN004</v>
          </cell>
          <cell r="H160" t="str">
            <v>Hoàng Thanh Huy</v>
          </cell>
          <cell r="I160" t="str">
            <v>Circlek; Circlekmienbac; MIENBAC</v>
          </cell>
          <cell r="J160" t="str">
            <v>CircleK Khu Nhà Ở Cấp 4 Số 395 Lạc Long Quân</v>
          </cell>
          <cell r="M160" t="str">
            <v>Khu nhà ở cấp 4 Số 395 Lạc Long Quân, Phường Nghĩa Đô, Cầu Giấy, Hà Nội</v>
          </cell>
          <cell r="N160">
            <v>67</v>
          </cell>
          <cell r="O160" t="b">
            <v>0</v>
          </cell>
          <cell r="P160" t="str">
            <v>CÔNG TY TNHH MTV THƯƠNG MẠI VÀ DỊCH VỤ NGỌC THƠM</v>
          </cell>
          <cell r="Q160" t="str">
            <v>Miền Bắc</v>
          </cell>
          <cell r="R160" t="str">
            <v>CircleK</v>
          </cell>
        </row>
        <row r="161">
          <cell r="A161" t="str">
            <v>CircleK-HN2108</v>
          </cell>
          <cell r="B161" t="str">
            <v>CircleK Tầng 1 Và 2, Tòa Nhà Sannam,78 Phố Duy Tân</v>
          </cell>
          <cell r="D161" t="str">
            <v>Thành phố Hà Nội</v>
          </cell>
          <cell r="G161" t="str">
            <v>HN004</v>
          </cell>
          <cell r="H161" t="str">
            <v>Hoàng Thanh Huy</v>
          </cell>
          <cell r="I161" t="str">
            <v>Circlek; Circlekmienbac; MIENBAC</v>
          </cell>
          <cell r="J161" t="str">
            <v>CircleK Tầng 1 Và 2, Tòa Nhà Sannam,78 Phố Duy Tân</v>
          </cell>
          <cell r="M161" t="str">
            <v>Tầng 1 và 2, tòa nhà SanNam,78 phố Duy Tân, Phường Dịch Vọng Hậu, Cầu Giấy, Hà Nội</v>
          </cell>
          <cell r="N161">
            <v>67</v>
          </cell>
          <cell r="O161" t="b">
            <v>0</v>
          </cell>
          <cell r="P161" t="str">
            <v>CÔNG TY TNHH MTV THƯƠNG MẠI VÀ DỊCH VỤ NGỌC THƠM</v>
          </cell>
          <cell r="Q161" t="str">
            <v>Miền Bắc</v>
          </cell>
          <cell r="R161" t="str">
            <v>CircleK</v>
          </cell>
        </row>
        <row r="162">
          <cell r="A162" t="str">
            <v>CircleK-HN2109</v>
          </cell>
          <cell r="B162" t="str">
            <v>CircleK Tầng 1, Khách Sạn Hồng Hà, Số 204 Phố Trần Quang Khải</v>
          </cell>
          <cell r="D162" t="str">
            <v>Thành phố Hà Nội</v>
          </cell>
          <cell r="G162" t="str">
            <v>HN008</v>
          </cell>
          <cell r="H162" t="str">
            <v>Nguyễn Minh Sơn</v>
          </cell>
          <cell r="I162" t="str">
            <v>Circlek; Circlekmienbac; MIENBAC</v>
          </cell>
          <cell r="J162" t="str">
            <v>CircleK Tầng 1, Khách Sạn Hồng Hà, Số 204 Phố Trần Quang Khải</v>
          </cell>
          <cell r="M162" t="str">
            <v>Tầng 1, khách sạn Hồng Hà, Số 204 phố Trần Quang Khải, Phường Tràng Tiền, Hoàn Kiếm, Hà Nội</v>
          </cell>
          <cell r="N162">
            <v>67</v>
          </cell>
          <cell r="O162" t="b">
            <v>0</v>
          </cell>
          <cell r="P162" t="str">
            <v>CÔNG TY TNHH MTV THƯƠNG MẠI VÀ DỊCH VỤ NGỌC THƠM</v>
          </cell>
          <cell r="Q162" t="str">
            <v>Miền Bắc</v>
          </cell>
          <cell r="R162" t="str">
            <v>CircleK</v>
          </cell>
        </row>
        <row r="163">
          <cell r="A163" t="str">
            <v>CircleK-HN2110</v>
          </cell>
          <cell r="B163" t="str">
            <v>CircleK 31 Trần Quốc Hoàn</v>
          </cell>
          <cell r="D163" t="str">
            <v>Thành phố Hà Nội</v>
          </cell>
          <cell r="G163" t="str">
            <v>HN004</v>
          </cell>
          <cell r="H163" t="str">
            <v>Hoàng Thanh Huy</v>
          </cell>
          <cell r="I163" t="str">
            <v>Circlek; Circlekmienbac; MIENBAC</v>
          </cell>
          <cell r="J163" t="str">
            <v>CircleK 31 Trần Quốc Hoàn</v>
          </cell>
          <cell r="M163" t="str">
            <v>31 Trần Quốc Hoàn, Phường Dịch Vọng, Cầu Giấy, Hà Nội</v>
          </cell>
          <cell r="N163">
            <v>67</v>
          </cell>
          <cell r="O163" t="b">
            <v>0</v>
          </cell>
          <cell r="P163" t="str">
            <v>CÔNG TY TNHH MTV THƯƠNG MẠI VÀ DỊCH VỤ NGỌC THƠM</v>
          </cell>
          <cell r="Q163" t="str">
            <v>Miền Bắc</v>
          </cell>
          <cell r="R163" t="str">
            <v>CircleK</v>
          </cell>
        </row>
        <row r="164">
          <cell r="A164" t="str">
            <v>CircleK-HN2111</v>
          </cell>
          <cell r="B164" t="str">
            <v>CircleK Tầng 1, Tòa Nhà Ats, 252 Hoàng Quốc Việt</v>
          </cell>
          <cell r="D164" t="str">
            <v>Thành phố Hà Nội</v>
          </cell>
          <cell r="G164" t="str">
            <v>HN004</v>
          </cell>
          <cell r="H164" t="str">
            <v>Hoàng Thanh Huy</v>
          </cell>
          <cell r="I164" t="str">
            <v>Circlek; Circlekmienbac; MIENBAC</v>
          </cell>
          <cell r="J164" t="str">
            <v>CircleK Tầng 1, Tòa Nhà Ats, 252 Hoàng Quốc Việt</v>
          </cell>
          <cell r="M164" t="str">
            <v>Tầng 1, tòa nhà ATS, 252 Hoàng Quốc Việt, Phường Cổ Nhuế, Bắc Từ Liêm, Hà Nội</v>
          </cell>
          <cell r="N164">
            <v>67</v>
          </cell>
          <cell r="O164" t="b">
            <v>0</v>
          </cell>
          <cell r="P164" t="str">
            <v>CÔNG TY TNHH MTV THƯƠNG MẠI VÀ DỊCH VỤ NGỌC THƠM</v>
          </cell>
          <cell r="Q164" t="str">
            <v>Miền Bắc</v>
          </cell>
          <cell r="R164" t="str">
            <v>CircleK</v>
          </cell>
        </row>
        <row r="165">
          <cell r="A165" t="str">
            <v>CircleK-HN2112</v>
          </cell>
          <cell r="B165" t="str">
            <v>CircleK 33 Chùa Láng</v>
          </cell>
          <cell r="D165" t="str">
            <v>Thành phố Hà Nội</v>
          </cell>
          <cell r="G165" t="str">
            <v>HN003</v>
          </cell>
          <cell r="H165" t="str">
            <v>Nguyễn Văn Thạch</v>
          </cell>
          <cell r="I165" t="str">
            <v>Circlek; Circlekmienbac; MIENBAC</v>
          </cell>
          <cell r="J165" t="str">
            <v>CircleK 33 Chùa Láng</v>
          </cell>
          <cell r="M165" t="str">
            <v>33 Chùa Láng, Phường Láng Thượng, Đống Đa, Hà Nội</v>
          </cell>
          <cell r="N165">
            <v>67</v>
          </cell>
          <cell r="O165" t="b">
            <v>0</v>
          </cell>
          <cell r="P165" t="str">
            <v>CÔNG TY TNHH MTV THƯƠNG MẠI VÀ DỊCH VỤ NGỌC THƠM</v>
          </cell>
          <cell r="Q165" t="str">
            <v>Miền Bắc</v>
          </cell>
          <cell r="R165" t="str">
            <v>CircleK</v>
          </cell>
        </row>
        <row r="166">
          <cell r="A166" t="str">
            <v>CircleK-HN2113</v>
          </cell>
          <cell r="B166" t="str">
            <v>CircleK Tầng 1 Và Tầng 2, Số 442 Đội Cấn</v>
          </cell>
          <cell r="D166" t="str">
            <v>Thành phố Hà Nội</v>
          </cell>
          <cell r="G166" t="str">
            <v>HN008</v>
          </cell>
          <cell r="H166" t="str">
            <v>Nguyễn Minh Sơn</v>
          </cell>
          <cell r="I166" t="str">
            <v>Circlek; Circlekmienbac; MIENBAC</v>
          </cell>
          <cell r="J166" t="str">
            <v>CircleK Tầng 1 Và Tầng 2, Số 442 Đội Cấn</v>
          </cell>
          <cell r="M166" t="str">
            <v>Tầng 1 và tầng 2, Số 442 Đội Cấn, Phường Cống Vị, Ba Đình, Hà Nội</v>
          </cell>
          <cell r="N166">
            <v>67</v>
          </cell>
          <cell r="O166" t="b">
            <v>0</v>
          </cell>
          <cell r="P166" t="str">
            <v>CÔNG TY TNHH MTV THƯƠNG MẠI VÀ DỊCH VỤ NGỌC THƠM</v>
          </cell>
          <cell r="Q166" t="str">
            <v>Miền Bắc</v>
          </cell>
          <cell r="R166" t="str">
            <v>CircleK</v>
          </cell>
        </row>
        <row r="167">
          <cell r="A167" t="str">
            <v>CircleK-HN2114</v>
          </cell>
          <cell r="B167" t="str">
            <v>CircleK 7 Nguyễn Thị Định</v>
          </cell>
          <cell r="D167" t="str">
            <v>Thành phố Hà Nội</v>
          </cell>
          <cell r="G167" t="str">
            <v>HN004</v>
          </cell>
          <cell r="H167" t="str">
            <v>Hoàng Thanh Huy</v>
          </cell>
          <cell r="I167" t="str">
            <v>Circlek; Circlekmienbac; MIENBAC</v>
          </cell>
          <cell r="J167" t="str">
            <v>CircleK 7 Nguyễn Thị Định</v>
          </cell>
          <cell r="M167" t="str">
            <v>7 Nguyễn Thị Định, Phường Trung Hòa, Cầu Giấy, Hà Nội</v>
          </cell>
          <cell r="N167">
            <v>67</v>
          </cell>
          <cell r="O167" t="b">
            <v>0</v>
          </cell>
          <cell r="P167" t="str">
            <v>CÔNG TY TNHH MTV THƯƠNG MẠI VÀ DỊCH VỤ NGỌC THƠM</v>
          </cell>
          <cell r="Q167" t="str">
            <v>Miền Bắc</v>
          </cell>
          <cell r="R167" t="str">
            <v>CircleK</v>
          </cell>
        </row>
        <row r="168">
          <cell r="A168" t="str">
            <v>CircleK-HN2116</v>
          </cell>
          <cell r="B168" t="str">
            <v>CircleK 62 Phố Trần Hưng Đạo</v>
          </cell>
          <cell r="D168" t="str">
            <v>Thành phố Hà Nội</v>
          </cell>
          <cell r="G168" t="str">
            <v>HN008</v>
          </cell>
          <cell r="H168" t="str">
            <v>Nguyễn Minh Sơn</v>
          </cell>
          <cell r="I168" t="str">
            <v>Circlek; Circlekmienbac; MIENBAC</v>
          </cell>
          <cell r="J168" t="str">
            <v>CircleK 62 Phố Trần Hưng Đạo</v>
          </cell>
          <cell r="M168" t="str">
            <v>62 phố Trần Hưng Đạo, Phường Trần Hưng Đạo, Hoàn Kiếm, Hà Nội</v>
          </cell>
          <cell r="N168">
            <v>67</v>
          </cell>
          <cell r="O168" t="b">
            <v>0</v>
          </cell>
          <cell r="P168" t="str">
            <v>CÔNG TY TNHH MTV THƯƠNG MẠI VÀ DỊCH VỤ NGỌC THƠM</v>
          </cell>
          <cell r="Q168" t="str">
            <v>Miền Bắc</v>
          </cell>
          <cell r="R168" t="str">
            <v>CircleK</v>
          </cell>
        </row>
        <row r="169">
          <cell r="A169" t="str">
            <v>CircleK-HN2117</v>
          </cell>
          <cell r="B169" t="str">
            <v>CircleK Số 8 Ngõ 91 Nguyễn Chí Thanh</v>
          </cell>
          <cell r="D169" t="str">
            <v>Thành phố Hà Nội</v>
          </cell>
          <cell r="G169" t="str">
            <v>HN003</v>
          </cell>
          <cell r="H169" t="str">
            <v>Nguyễn Văn Thạch</v>
          </cell>
          <cell r="I169" t="str">
            <v>Circlek; Circlekmienbac; MIENBAC</v>
          </cell>
          <cell r="J169" t="str">
            <v>CircleK Số 8 Ngõ 91 Nguyễn Chí Thanh</v>
          </cell>
          <cell r="M169" t="str">
            <v>Số 8 ngõ 91 Nguyễn Chí Thanh, Phường Láng Hạ, Đống Đa, Hà Nội</v>
          </cell>
          <cell r="N169">
            <v>67</v>
          </cell>
          <cell r="O169" t="b">
            <v>0</v>
          </cell>
          <cell r="P169" t="str">
            <v>CÔNG TY TNHH MTV THƯƠNG MẠI VÀ DỊCH VỤ NGỌC THƠM</v>
          </cell>
          <cell r="Q169" t="str">
            <v>Miền Bắc</v>
          </cell>
          <cell r="R169" t="str">
            <v>CircleK</v>
          </cell>
        </row>
        <row r="170">
          <cell r="A170" t="str">
            <v>CircleK-HN2118</v>
          </cell>
          <cell r="B170" t="str">
            <v>CircleK 370 Nguyễn Trãi</v>
          </cell>
          <cell r="D170" t="str">
            <v>Thành phố Hà Nội</v>
          </cell>
          <cell r="G170" t="str">
            <v>HN008</v>
          </cell>
          <cell r="H170" t="str">
            <v>Nguyễn Minh Sơn</v>
          </cell>
          <cell r="I170" t="str">
            <v>Circlek; Circlekmienbac; MIENBAC</v>
          </cell>
          <cell r="J170" t="str">
            <v>CircleK 370 Nguyễn Trãi</v>
          </cell>
          <cell r="M170" t="str">
            <v>370 Nguyễn Trãi, Phường Thanh Xuân Trung, Thanh Xuân, Hà Nội</v>
          </cell>
          <cell r="N170">
            <v>67</v>
          </cell>
          <cell r="O170" t="b">
            <v>0</v>
          </cell>
          <cell r="P170" t="str">
            <v>CÔNG TY TNHH MTV THƯƠNG MẠI VÀ DỊCH VỤ NGỌC THƠM</v>
          </cell>
          <cell r="Q170" t="str">
            <v>Miền Bắc</v>
          </cell>
          <cell r="R170" t="str">
            <v>CircleK</v>
          </cell>
        </row>
        <row r="171">
          <cell r="A171" t="str">
            <v>CircleK-HN2119</v>
          </cell>
          <cell r="B171" t="str">
            <v>CircleK 628 Hoàng Hoa Thám</v>
          </cell>
          <cell r="D171" t="str">
            <v>Thành phố Hà Nội</v>
          </cell>
          <cell r="G171" t="str">
            <v>HN008</v>
          </cell>
          <cell r="H171" t="str">
            <v>Nguyễn Minh Sơn</v>
          </cell>
          <cell r="I171" t="str">
            <v>Circlek; Circlekmienbac; MIENBAC</v>
          </cell>
          <cell r="J171" t="str">
            <v>CircleK 628 Hoàng Hoa Thám</v>
          </cell>
          <cell r="M171" t="str">
            <v>628 Hoàng Hoa Thám, Phường Bưởi, Tây Hồ, Hà Nội</v>
          </cell>
          <cell r="N171">
            <v>67</v>
          </cell>
          <cell r="O171" t="b">
            <v>0</v>
          </cell>
          <cell r="P171" t="str">
            <v>CÔNG TY TNHH MTV THƯƠNG MẠI VÀ DỊCH VỤ NGỌC THƠM</v>
          </cell>
          <cell r="Q171" t="str">
            <v>Miền Bắc</v>
          </cell>
          <cell r="R171" t="str">
            <v>CircleK</v>
          </cell>
        </row>
        <row r="172">
          <cell r="A172" t="str">
            <v>CircleK-HN2121</v>
          </cell>
          <cell r="B172" t="str">
            <v>CircleK 45 Hào Nam</v>
          </cell>
          <cell r="D172" t="str">
            <v>Thành phố Hà Nội</v>
          </cell>
          <cell r="G172" t="str">
            <v>HN004</v>
          </cell>
          <cell r="H172" t="str">
            <v>Hoàng Thanh Huy</v>
          </cell>
          <cell r="I172" t="str">
            <v>Circlek; Circlekmienbac; MIENBAC</v>
          </cell>
          <cell r="J172" t="str">
            <v>CircleK 45 Hào Nam</v>
          </cell>
          <cell r="M172" t="str">
            <v>45 Hào Nam, Phường Ô Chợ Dừa, Đống Đa, Hà Nội</v>
          </cell>
          <cell r="N172">
            <v>67</v>
          </cell>
          <cell r="O172" t="b">
            <v>0</v>
          </cell>
          <cell r="P172" t="str">
            <v>CÔNG TY TNHH MTV THƯƠNG MẠI VÀ DỊCH VỤ NGỌC THƠM</v>
          </cell>
          <cell r="Q172" t="str">
            <v>Miền Bắc</v>
          </cell>
          <cell r="R172" t="str">
            <v>CircleK</v>
          </cell>
        </row>
        <row r="173">
          <cell r="A173" t="str">
            <v>CircleK-HN2122</v>
          </cell>
          <cell r="B173" t="str">
            <v>CircleK 18 Nguyễn Khánh Toàn</v>
          </cell>
          <cell r="D173" t="str">
            <v>Thành phố Hà Nội</v>
          </cell>
          <cell r="G173" t="str">
            <v>HN004</v>
          </cell>
          <cell r="H173" t="str">
            <v>Hoàng Thanh Huy</v>
          </cell>
          <cell r="I173" t="str">
            <v>Circlek; Circlekmienbac; MIENBAC</v>
          </cell>
          <cell r="J173" t="str">
            <v>CircleK 18 Nguyễn Khánh Toàn</v>
          </cell>
          <cell r="M173" t="str">
            <v>18 Nguyễn Khánh Toàn, Phường Quan Hoa, Cầu Giấy, Hà Nội</v>
          </cell>
          <cell r="N173">
            <v>67</v>
          </cell>
          <cell r="O173" t="b">
            <v>0</v>
          </cell>
          <cell r="P173" t="str">
            <v>CÔNG TY TNHH MTV THƯƠNG MẠI VÀ DỊCH VỤ NGỌC THƠM</v>
          </cell>
          <cell r="Q173" t="str">
            <v>Miền Bắc</v>
          </cell>
          <cell r="R173" t="str">
            <v>CircleK</v>
          </cell>
        </row>
        <row r="174">
          <cell r="A174" t="str">
            <v>CircleK-HN2126</v>
          </cell>
          <cell r="B174" t="str">
            <v>CircleK Tầng 1, Số 01 Lê Văn Thiêm</v>
          </cell>
          <cell r="D174" t="str">
            <v>Thành phố Hà Nội</v>
          </cell>
          <cell r="G174" t="str">
            <v>HN008</v>
          </cell>
          <cell r="H174" t="str">
            <v>Nguyễn Minh Sơn</v>
          </cell>
          <cell r="I174" t="str">
            <v>Circlek; Circlekmienbac; MIENBAC</v>
          </cell>
          <cell r="J174" t="str">
            <v>CircleK Tầng 1, Số 01 Lê Văn Thiêm</v>
          </cell>
          <cell r="M174" t="str">
            <v>Tầng 1, Số 01 Lê Văn Thiêm, Phường Nhân Chính, Thanh Xuân, Hà Nội</v>
          </cell>
          <cell r="N174">
            <v>67</v>
          </cell>
          <cell r="O174" t="b">
            <v>0</v>
          </cell>
          <cell r="P174" t="str">
            <v>CÔNG TY TNHH MTV THƯƠNG MẠI VÀ DỊCH VỤ NGỌC THƠM</v>
          </cell>
          <cell r="Q174" t="str">
            <v>Miền Bắc</v>
          </cell>
          <cell r="R174" t="str">
            <v>CircleK</v>
          </cell>
        </row>
        <row r="175">
          <cell r="A175" t="str">
            <v>CircleK-HN2127</v>
          </cell>
          <cell r="B175" t="str">
            <v>CircleK 74-76 Đồng Xuân</v>
          </cell>
          <cell r="D175" t="str">
            <v>Thành phố Hà Nội</v>
          </cell>
          <cell r="G175" t="str">
            <v>HN008</v>
          </cell>
          <cell r="H175" t="str">
            <v>Nguyễn Minh Sơn</v>
          </cell>
          <cell r="I175" t="str">
            <v>Circlek; Circlekmienbac; MIENBAC</v>
          </cell>
          <cell r="J175" t="str">
            <v>CircleK 74-76 Đồng Xuân</v>
          </cell>
          <cell r="M175" t="str">
            <v>74-76 Đồng Xuân, Phường Đồng Xuân, Hoàn Kiếm, Hà Nội</v>
          </cell>
          <cell r="N175">
            <v>67</v>
          </cell>
          <cell r="O175" t="b">
            <v>0</v>
          </cell>
          <cell r="P175" t="str">
            <v>CÔNG TY TNHH MTV THƯƠNG MẠI VÀ DỊCH VỤ NGỌC THƠM</v>
          </cell>
          <cell r="Q175" t="str">
            <v>Miền Bắc</v>
          </cell>
          <cell r="R175" t="str">
            <v>CircleK</v>
          </cell>
        </row>
        <row r="176">
          <cell r="A176" t="str">
            <v>CircleK-HN2128</v>
          </cell>
          <cell r="B176" t="str">
            <v>CircleK Số 14 Ngõ 106 Hoàng Quốc Việt</v>
          </cell>
          <cell r="D176" t="str">
            <v>Thành phố Hà Nội</v>
          </cell>
          <cell r="G176" t="str">
            <v>HN004</v>
          </cell>
          <cell r="H176" t="str">
            <v>Hoàng Thanh Huy</v>
          </cell>
          <cell r="I176" t="str">
            <v>Circlek; Circlekmienbac; MIENBAC</v>
          </cell>
          <cell r="J176" t="str">
            <v>CircleK Số 14 Ngõ 106 Hoàng Quốc Việt</v>
          </cell>
          <cell r="M176" t="str">
            <v>Số 14 ngõ 106 Hoàng Quốc Việt, Phường Nghĩa Đô, Cầu Giấy, Hà Nội</v>
          </cell>
          <cell r="N176">
            <v>67</v>
          </cell>
          <cell r="O176" t="b">
            <v>0</v>
          </cell>
          <cell r="P176" t="str">
            <v>CÔNG TY TNHH MTV THƯƠNG MẠI VÀ DỊCH VỤ NGỌC THƠM</v>
          </cell>
          <cell r="Q176" t="str">
            <v>Miền Bắc</v>
          </cell>
          <cell r="R176" t="str">
            <v>CircleK</v>
          </cell>
        </row>
        <row r="177">
          <cell r="A177" t="str">
            <v>CircleK-HN2129</v>
          </cell>
          <cell r="B177" t="str">
            <v>CircleK 17 Tô Ngọc Vân</v>
          </cell>
          <cell r="D177" t="str">
            <v>Thành phố Hà Nội</v>
          </cell>
          <cell r="G177" t="str">
            <v>HN008</v>
          </cell>
          <cell r="H177" t="str">
            <v>Nguyễn Minh Sơn</v>
          </cell>
          <cell r="I177" t="str">
            <v>Circlek; Circlekmienbac; MIENBAC</v>
          </cell>
          <cell r="J177" t="str">
            <v>CircleK 17 Tô Ngọc Vân</v>
          </cell>
          <cell r="M177" t="str">
            <v>17 Tô Ngọc Vân, Phường Quảng An, Tây Hồ, Hà Nội</v>
          </cell>
          <cell r="N177">
            <v>67</v>
          </cell>
          <cell r="O177" t="b">
            <v>0</v>
          </cell>
          <cell r="P177" t="str">
            <v>CÔNG TY TNHH MTV THƯƠNG MẠI VÀ DỊCH VỤ NGỌC THƠM</v>
          </cell>
          <cell r="Q177" t="str">
            <v>Miền Bắc</v>
          </cell>
          <cell r="R177" t="str">
            <v>CircleK</v>
          </cell>
        </row>
        <row r="178">
          <cell r="A178" t="str">
            <v>CircleK-HN2131</v>
          </cell>
          <cell r="B178" t="str">
            <v>CircleK Tầng 1, Số 125 Hoàng Ngân</v>
          </cell>
          <cell r="D178" t="str">
            <v>Thành phố Hà Nội</v>
          </cell>
          <cell r="G178" t="str">
            <v>HN004</v>
          </cell>
          <cell r="H178" t="str">
            <v>Hoàng Thanh Huy</v>
          </cell>
          <cell r="I178" t="str">
            <v>Circlek; Circlekmienbac; MIENBAC</v>
          </cell>
          <cell r="J178" t="str">
            <v>CircleK Tầng 1, Số 125 Hoàng Ngân</v>
          </cell>
          <cell r="M178" t="str">
            <v>Tầng 1, Số 125 Hoàng Ngân, Phường Trung Hòa, Cầu Giấy, Hà Nội</v>
          </cell>
          <cell r="N178">
            <v>67</v>
          </cell>
          <cell r="O178" t="b">
            <v>0</v>
          </cell>
          <cell r="P178" t="str">
            <v>CÔNG TY TNHH MTV THƯƠNG MẠI VÀ DỊCH VỤ NGỌC THƠM</v>
          </cell>
          <cell r="Q178" t="str">
            <v>Miền Bắc</v>
          </cell>
          <cell r="R178" t="str">
            <v>CircleK</v>
          </cell>
        </row>
        <row r="179">
          <cell r="A179" t="str">
            <v>CircleK-HN2133</v>
          </cell>
          <cell r="B179" t="str">
            <v>CircleK 91 Khâm Thiên</v>
          </cell>
          <cell r="D179" t="str">
            <v>Thành phố Hà Nội</v>
          </cell>
          <cell r="G179" t="str">
            <v>HN003</v>
          </cell>
          <cell r="H179" t="str">
            <v>Nguyễn Văn Thạch</v>
          </cell>
          <cell r="I179" t="str">
            <v>Circlek; Circlekmienbac; MIENBAC</v>
          </cell>
          <cell r="J179" t="str">
            <v>CircleK 91 Khâm Thiên</v>
          </cell>
          <cell r="M179" t="str">
            <v>91 Khâm Thiên, Phường Nam Đồng, Đống Đa, Hà Nội</v>
          </cell>
          <cell r="N179">
            <v>67</v>
          </cell>
          <cell r="O179" t="b">
            <v>0</v>
          </cell>
          <cell r="P179" t="str">
            <v>CÔNG TY TNHH MTV THƯƠNG MẠI VÀ DỊCH VỤ NGỌC THƠM</v>
          </cell>
          <cell r="Q179" t="str">
            <v>Miền Bắc</v>
          </cell>
          <cell r="R179" t="str">
            <v>CircleK</v>
          </cell>
        </row>
        <row r="180">
          <cell r="A180" t="str">
            <v>CircleK-HN2134</v>
          </cell>
          <cell r="B180" t="str">
            <v>CircleK 73 Đường Xuân La</v>
          </cell>
          <cell r="D180" t="str">
            <v>Thành phố Hà Nội</v>
          </cell>
          <cell r="G180" t="str">
            <v>HN004</v>
          </cell>
          <cell r="H180" t="str">
            <v>Hoàng Thanh Huy</v>
          </cell>
          <cell r="I180" t="str">
            <v>Circlek; Circlekmienbac; MIENBAC</v>
          </cell>
          <cell r="J180" t="str">
            <v>CircleK 73 Đường Xuân La</v>
          </cell>
          <cell r="M180" t="str">
            <v>73 đường Xuân La, Phường Xuân La, Tây Hồ, Hà Nội</v>
          </cell>
          <cell r="N180">
            <v>67</v>
          </cell>
          <cell r="O180" t="b">
            <v>0</v>
          </cell>
          <cell r="P180" t="str">
            <v>CÔNG TY TNHH MTV THƯƠNG MẠI VÀ DỊCH VỤ NGỌC THƠM</v>
          </cell>
          <cell r="Q180" t="str">
            <v>Miền Bắc</v>
          </cell>
          <cell r="R180" t="str">
            <v>CircleK</v>
          </cell>
        </row>
        <row r="181">
          <cell r="A181" t="str">
            <v>CircleK-HN2135</v>
          </cell>
          <cell r="B181" t="str">
            <v>CircleK 232A Lạc Trung, Tổ 30</v>
          </cell>
          <cell r="D181" t="str">
            <v>Thành phố Hà Nội</v>
          </cell>
          <cell r="G181" t="str">
            <v>HN003</v>
          </cell>
          <cell r="H181" t="str">
            <v>Nguyễn Văn Thạch</v>
          </cell>
          <cell r="I181" t="str">
            <v>Circlek; Circlekmienbac; MIENBAC</v>
          </cell>
          <cell r="J181" t="str">
            <v>CircleK 232A Lạc Trung, Tổ 30</v>
          </cell>
          <cell r="M181" t="str">
            <v>232A Lạc Trung, tổ 30, Phường Vĩnh Tuy, Hai Bà Trưng, Hà Nội</v>
          </cell>
          <cell r="N181">
            <v>67</v>
          </cell>
          <cell r="O181" t="b">
            <v>0</v>
          </cell>
          <cell r="P181" t="str">
            <v>CÔNG TY TNHH MTV THƯƠNG MẠI VÀ DỊCH VỤ NGỌC THƠM</v>
          </cell>
          <cell r="Q181" t="str">
            <v>Miền Bắc</v>
          </cell>
          <cell r="R181" t="str">
            <v>CircleK</v>
          </cell>
        </row>
        <row r="182">
          <cell r="A182" t="str">
            <v>CircleK-HN2136</v>
          </cell>
          <cell r="B182" t="str">
            <v>CircleK 138 Phố Đội Cấn</v>
          </cell>
          <cell r="D182" t="str">
            <v>Thành phố Hà Nội</v>
          </cell>
          <cell r="G182" t="str">
            <v>HN008</v>
          </cell>
          <cell r="H182" t="str">
            <v>Nguyễn Minh Sơn</v>
          </cell>
          <cell r="I182" t="str">
            <v>Circlek; Circlekmienbac; MIENBAC</v>
          </cell>
          <cell r="J182" t="str">
            <v>CircleK 138 Phố Đội Cấn</v>
          </cell>
          <cell r="M182" t="str">
            <v>138 phố Đội Cấn, Phường Đội Cấn, Ba Đình, Hà Nội</v>
          </cell>
          <cell r="N182">
            <v>67</v>
          </cell>
          <cell r="O182" t="b">
            <v>0</v>
          </cell>
          <cell r="P182" t="str">
            <v>CÔNG TY TNHH MTV THƯƠNG MẠI VÀ DỊCH VỤ NGỌC THƠM</v>
          </cell>
          <cell r="Q182" t="str">
            <v>Miền Bắc</v>
          </cell>
          <cell r="R182" t="str">
            <v>CircleK</v>
          </cell>
        </row>
        <row r="183">
          <cell r="A183" t="str">
            <v>CircleK-HN2138</v>
          </cell>
          <cell r="B183" t="str">
            <v>CircleK Tầng 1 Và Tầng 2 Số 85 Hàng Mã</v>
          </cell>
          <cell r="D183" t="str">
            <v>Thành phố Hà Nội</v>
          </cell>
          <cell r="G183" t="str">
            <v>HN008</v>
          </cell>
          <cell r="H183" t="str">
            <v>Nguyễn Minh Sơn</v>
          </cell>
          <cell r="I183" t="str">
            <v>Circlek; Circlekmienbac; MIENBAC</v>
          </cell>
          <cell r="J183" t="str">
            <v>CircleK Tầng 1 Và Tầng 2 Số 85 Hàng Mã</v>
          </cell>
          <cell r="M183" t="str">
            <v>Tầng 1 và tầng 2 Số 85 Hàng Mã, Phường Hàng Mã, Hoàn Kiếm, Hà Nội</v>
          </cell>
          <cell r="N183">
            <v>67</v>
          </cell>
          <cell r="O183" t="b">
            <v>0</v>
          </cell>
          <cell r="P183" t="str">
            <v>CÔNG TY TNHH MTV THƯƠNG MẠI VÀ DỊCH VỤ NGỌC THƠM</v>
          </cell>
          <cell r="Q183" t="str">
            <v>Miền Bắc</v>
          </cell>
          <cell r="R183" t="str">
            <v>CircleK</v>
          </cell>
        </row>
        <row r="184">
          <cell r="A184" t="str">
            <v>CircleK-HN2139</v>
          </cell>
          <cell r="B184" t="str">
            <v>CircleK 218 Nguyễn Huy Tưởng, Tổ 19</v>
          </cell>
          <cell r="D184" t="str">
            <v>Thành phố Hà Nội</v>
          </cell>
          <cell r="G184" t="str">
            <v>HN008</v>
          </cell>
          <cell r="H184" t="str">
            <v>Nguyễn Minh Sơn</v>
          </cell>
          <cell r="I184" t="str">
            <v>Circlek; Circlekmienbac; MIENBAC</v>
          </cell>
          <cell r="J184" t="str">
            <v>CircleK 218 Nguyễn Huy Tưởng, Tổ 19</v>
          </cell>
          <cell r="M184" t="str">
            <v>218 Nguyễn Huy Tưởng, tổ 19, Phường Thanh Xuân Trung, Thanh Xuân, Hà Nội</v>
          </cell>
          <cell r="N184">
            <v>67</v>
          </cell>
          <cell r="O184" t="b">
            <v>0</v>
          </cell>
          <cell r="P184" t="str">
            <v>CÔNG TY TNHH MTV THƯƠNG MẠI VÀ DỊCH VỤ NGỌC THƠM</v>
          </cell>
          <cell r="Q184" t="str">
            <v>Miền Bắc</v>
          </cell>
          <cell r="R184" t="str">
            <v>CircleK</v>
          </cell>
        </row>
        <row r="185">
          <cell r="A185" t="str">
            <v>CircleK-HN2141</v>
          </cell>
          <cell r="B185" t="str">
            <v>CircleK 125 Phố Lò Đúc</v>
          </cell>
          <cell r="D185" t="str">
            <v>Thành phố Hà Nội</v>
          </cell>
          <cell r="G185" t="str">
            <v>HN003</v>
          </cell>
          <cell r="H185" t="str">
            <v>Nguyễn Văn Thạch</v>
          </cell>
          <cell r="I185" t="str">
            <v>Circlek; Circlekmienbac; MIENBAC</v>
          </cell>
          <cell r="J185" t="str">
            <v>CircleK 125 Phố Lò Đúc</v>
          </cell>
          <cell r="M185" t="str">
            <v>125 phố Lò Đúc, Phường Đống Mác, Hai Bà Trưng, Hà Nội</v>
          </cell>
          <cell r="N185">
            <v>67</v>
          </cell>
          <cell r="O185" t="b">
            <v>0</v>
          </cell>
          <cell r="P185" t="str">
            <v>CÔNG TY TNHH MTV THƯƠNG MẠI VÀ DỊCH VỤ NGỌC THƠM</v>
          </cell>
          <cell r="Q185" t="str">
            <v>Miền Bắc</v>
          </cell>
          <cell r="R185" t="str">
            <v>CircleK</v>
          </cell>
        </row>
        <row r="186">
          <cell r="A186" t="str">
            <v>CircleK-HN2142</v>
          </cell>
          <cell r="B186" t="str">
            <v>CircleK 91 Nam Đồng</v>
          </cell>
          <cell r="D186" t="str">
            <v>Thành phố Hà Nội</v>
          </cell>
          <cell r="G186" t="str">
            <v>HN003</v>
          </cell>
          <cell r="H186" t="str">
            <v>Nguyễn Văn Thạch</v>
          </cell>
          <cell r="I186" t="str">
            <v>Circlek; Circlekmienbac; MIENBAC</v>
          </cell>
          <cell r="J186" t="str">
            <v>CircleK 91 Nam Đồng</v>
          </cell>
          <cell r="M186" t="str">
            <v>91 Nam Đồng, Phường Nam Đồng, Đống Đa, Hà Nội</v>
          </cell>
          <cell r="N186">
            <v>67</v>
          </cell>
          <cell r="O186" t="b">
            <v>0</v>
          </cell>
          <cell r="P186" t="str">
            <v>CÔNG TY TNHH MTV THƯƠNG MẠI VÀ DỊCH VỤ NGỌC THƠM</v>
          </cell>
          <cell r="Q186" t="str">
            <v>Miền Bắc</v>
          </cell>
          <cell r="R186" t="str">
            <v>CircleK</v>
          </cell>
        </row>
        <row r="187">
          <cell r="A187" t="str">
            <v>CircleK-HN2143</v>
          </cell>
          <cell r="B187" t="str">
            <v>CircleK 94 Phố Linh Lang</v>
          </cell>
          <cell r="D187" t="str">
            <v>Thành phố Hà Nội</v>
          </cell>
          <cell r="G187" t="str">
            <v>HN008</v>
          </cell>
          <cell r="H187" t="str">
            <v>Nguyễn Minh Sơn</v>
          </cell>
          <cell r="I187" t="str">
            <v>Circlek; Circlekmienbac; MIENBAC</v>
          </cell>
          <cell r="J187" t="str">
            <v>CircleK 94 Phố Linh Lang</v>
          </cell>
          <cell r="M187" t="str">
            <v>94 phố Linh Lang, Phường Cống Vị, Ba Đình, Hà Nội</v>
          </cell>
          <cell r="N187">
            <v>67</v>
          </cell>
          <cell r="O187" t="b">
            <v>0</v>
          </cell>
          <cell r="P187" t="str">
            <v>CÔNG TY TNHH MTV THƯƠNG MẠI VÀ DỊCH VỤ NGỌC THƠM</v>
          </cell>
          <cell r="Q187" t="str">
            <v>Miền Bắc</v>
          </cell>
          <cell r="R187" t="str">
            <v>CircleK</v>
          </cell>
        </row>
        <row r="188">
          <cell r="A188" t="str">
            <v>CircleK-HN2144</v>
          </cell>
          <cell r="B188" t="str">
            <v>CircleK 65 Vạn Bảo</v>
          </cell>
          <cell r="D188" t="str">
            <v>Thành phố Hà Nội</v>
          </cell>
          <cell r="G188" t="str">
            <v>HN008</v>
          </cell>
          <cell r="H188" t="str">
            <v>Nguyễn Minh Sơn</v>
          </cell>
          <cell r="I188" t="str">
            <v>Circlek; Circlekmienbac; MIENBAC</v>
          </cell>
          <cell r="J188" t="str">
            <v>CircleK 65 Vạn Bảo</v>
          </cell>
          <cell r="M188" t="str">
            <v>65 Vạn Bảo, Phường Liễu Giai, Ba Đình, Hà Nội</v>
          </cell>
          <cell r="N188">
            <v>67</v>
          </cell>
          <cell r="O188" t="b">
            <v>0</v>
          </cell>
          <cell r="P188" t="str">
            <v>CÔNG TY TNHH MTV THƯƠNG MẠI VÀ DỊCH VỤ NGỌC THƠM</v>
          </cell>
          <cell r="Q188" t="str">
            <v>Miền Bắc</v>
          </cell>
          <cell r="R188" t="str">
            <v>CircleK</v>
          </cell>
        </row>
        <row r="189">
          <cell r="A189" t="str">
            <v>CircleK-HN2145</v>
          </cell>
          <cell r="B189" t="str">
            <v>CircleK 69 Kim Đồng</v>
          </cell>
          <cell r="D189" t="str">
            <v>Thành phố Hà Nội</v>
          </cell>
          <cell r="G189" t="str">
            <v>HN003</v>
          </cell>
          <cell r="H189" t="str">
            <v>Nguyễn Văn Thạch</v>
          </cell>
          <cell r="I189" t="str">
            <v>Circlek; Circlekmienbac; MIENBAC</v>
          </cell>
          <cell r="J189" t="str">
            <v>CircleK 69 Kim Đồng</v>
          </cell>
          <cell r="M189" t="str">
            <v>69 Kim Đồng, Phường Giáp Bát, Hoàng Mai, Hà Nội</v>
          </cell>
          <cell r="N189">
            <v>67</v>
          </cell>
          <cell r="O189" t="b">
            <v>0</v>
          </cell>
          <cell r="P189" t="str">
            <v>CÔNG TY TNHH MTV THƯƠNG MẠI VÀ DỊCH VỤ NGỌC THƠM</v>
          </cell>
          <cell r="Q189" t="str">
            <v>Miền Bắc</v>
          </cell>
          <cell r="R189" t="str">
            <v>CircleK</v>
          </cell>
        </row>
        <row r="190">
          <cell r="A190" t="str">
            <v>CircleK-HN2146</v>
          </cell>
          <cell r="B190" t="str">
            <v>CircleK 286 Kim Ngưu, Tổ 30B</v>
          </cell>
          <cell r="D190" t="str">
            <v>Thành phố Hà Nội</v>
          </cell>
          <cell r="G190" t="str">
            <v>HN003</v>
          </cell>
          <cell r="H190" t="str">
            <v>Nguyễn Văn Thạch</v>
          </cell>
          <cell r="I190" t="str">
            <v>Circlek; Circlekmienbac; MIENBAC</v>
          </cell>
          <cell r="J190" t="str">
            <v>CircleK 286 Kim Ngưu, Tổ 30B</v>
          </cell>
          <cell r="M190" t="str">
            <v>286 Kim Ngưu, tổ 30B, Phường Quỳnh Mai, Hai Bà Trưng, Hà Nội</v>
          </cell>
          <cell r="N190">
            <v>67</v>
          </cell>
          <cell r="O190" t="b">
            <v>0</v>
          </cell>
          <cell r="P190" t="str">
            <v>CÔNG TY TNHH MTV THƯƠNG MẠI VÀ DỊCH VỤ NGỌC THƠM</v>
          </cell>
          <cell r="Q190" t="str">
            <v>Miền Bắc</v>
          </cell>
          <cell r="R190" t="str">
            <v>CircleK</v>
          </cell>
        </row>
        <row r="191">
          <cell r="A191" t="str">
            <v>CircleK-HN2147</v>
          </cell>
          <cell r="B191" t="str">
            <v>CircleK 848 Đường Láng</v>
          </cell>
          <cell r="D191" t="str">
            <v>Thành phố Hà Nội</v>
          </cell>
          <cell r="G191" t="str">
            <v>HN003</v>
          </cell>
          <cell r="H191" t="str">
            <v>Nguyễn Văn Thạch</v>
          </cell>
          <cell r="I191" t="str">
            <v>Circlek; Circlekmienbac; MIENBAC</v>
          </cell>
          <cell r="J191" t="str">
            <v>CircleK 848 Đường Láng</v>
          </cell>
          <cell r="M191" t="str">
            <v>848 Đường Láng, Phường Láng Thượng, Đống Đa, Hà Nội</v>
          </cell>
          <cell r="N191">
            <v>67</v>
          </cell>
          <cell r="O191" t="b">
            <v>0</v>
          </cell>
          <cell r="P191" t="str">
            <v>CÔNG TY TNHH MTV THƯƠNG MẠI VÀ DỊCH VỤ NGỌC THƠM</v>
          </cell>
          <cell r="Q191" t="str">
            <v>Miền Bắc</v>
          </cell>
          <cell r="R191" t="str">
            <v>CircleK</v>
          </cell>
        </row>
        <row r="192">
          <cell r="A192" t="str">
            <v>CircleK-HN2148</v>
          </cell>
          <cell r="B192" t="str">
            <v>CircleK 22 Phan Kế Bính</v>
          </cell>
          <cell r="D192" t="str">
            <v>Thành phố Hà Nội</v>
          </cell>
          <cell r="G192" t="str">
            <v>HN008</v>
          </cell>
          <cell r="H192" t="str">
            <v>Nguyễn Minh Sơn</v>
          </cell>
          <cell r="I192" t="str">
            <v>Circlek; Circlekmienbac; MIENBAC</v>
          </cell>
          <cell r="J192" t="str">
            <v>CircleK 22 Phan Kế Bính</v>
          </cell>
          <cell r="M192" t="str">
            <v>22 Phan Kế Bính, Phường Cống Vị, Ba Đình, Hà Nội</v>
          </cell>
          <cell r="N192">
            <v>67</v>
          </cell>
          <cell r="O192" t="b">
            <v>0</v>
          </cell>
          <cell r="P192" t="str">
            <v>CÔNG TY TNHH MTV THƯƠNG MẠI VÀ DỊCH VỤ NGỌC THƠM</v>
          </cell>
          <cell r="Q192" t="str">
            <v>Miền Bắc</v>
          </cell>
          <cell r="R192" t="str">
            <v>CircleK</v>
          </cell>
        </row>
        <row r="193">
          <cell r="A193" t="str">
            <v>CircleK-HN2149</v>
          </cell>
          <cell r="B193" t="str">
            <v>CircleK 152 +154 Phó Đức Chính</v>
          </cell>
          <cell r="D193" t="str">
            <v>Thành phố Hà Nội</v>
          </cell>
          <cell r="G193" t="str">
            <v>HN008</v>
          </cell>
          <cell r="H193" t="str">
            <v>Nguyễn Minh Sơn</v>
          </cell>
          <cell r="I193" t="str">
            <v>Circlek; Circlekmienbac; MIENBAC</v>
          </cell>
          <cell r="J193" t="str">
            <v>CircleK 152 +154 Phó Đức Chính</v>
          </cell>
          <cell r="M193" t="str">
            <v>152 +154 Phó Đức Chính, Phường Trúc Bạch, Ba Đình, Hà Nội</v>
          </cell>
          <cell r="N193">
            <v>67</v>
          </cell>
          <cell r="O193" t="b">
            <v>0</v>
          </cell>
          <cell r="P193" t="str">
            <v>CÔNG TY TNHH MTV THƯƠNG MẠI VÀ DỊCH VỤ NGỌC THƠM</v>
          </cell>
          <cell r="Q193" t="str">
            <v>Miền Bắc</v>
          </cell>
          <cell r="R193" t="str">
            <v>CircleK</v>
          </cell>
        </row>
        <row r="194">
          <cell r="A194" t="str">
            <v>CircleK-HN2150</v>
          </cell>
          <cell r="B194" t="str">
            <v>CircleK 12 Trần Phú</v>
          </cell>
          <cell r="D194" t="str">
            <v>Thành phố Hà Nội</v>
          </cell>
          <cell r="G194" t="str">
            <v>HN004</v>
          </cell>
          <cell r="H194" t="str">
            <v>Hoàng Thanh Huy</v>
          </cell>
          <cell r="I194" t="str">
            <v>Circlek; Circlekmienbac; MIENBAC</v>
          </cell>
          <cell r="J194" t="str">
            <v>CircleK 12 Trần Phú</v>
          </cell>
          <cell r="M194" t="str">
            <v>12 Trần Phú, Phường Văn Quán, Hà Đông, Hà Nội</v>
          </cell>
          <cell r="N194">
            <v>67</v>
          </cell>
          <cell r="O194" t="b">
            <v>0</v>
          </cell>
          <cell r="P194" t="str">
            <v>CÔNG TY TNHH MTV THƯƠNG MẠI VÀ DỊCH VỤ NGỌC THƠM</v>
          </cell>
          <cell r="Q194" t="str">
            <v>Miền Bắc</v>
          </cell>
          <cell r="R194" t="str">
            <v>CircleK</v>
          </cell>
        </row>
        <row r="195">
          <cell r="A195" t="str">
            <v>CircleK-HN2151</v>
          </cell>
          <cell r="B195" t="str">
            <v>CircleK 54 + 56 Lĩnh Nam</v>
          </cell>
          <cell r="D195" t="str">
            <v>Thành phố Hà Nội</v>
          </cell>
          <cell r="G195" t="str">
            <v>HN003</v>
          </cell>
          <cell r="H195" t="str">
            <v>Nguyễn Văn Thạch</v>
          </cell>
          <cell r="I195" t="str">
            <v>Circlek; Circlekmienbac; MIENBAC</v>
          </cell>
          <cell r="J195" t="str">
            <v>CircleK 54 + 56 Lĩnh Nam</v>
          </cell>
          <cell r="M195" t="str">
            <v>54 + 56 Lĩnh Nam, Phường Mai Động, Hoàng Mai, Hà Nội</v>
          </cell>
          <cell r="N195">
            <v>67</v>
          </cell>
          <cell r="O195" t="b">
            <v>0</v>
          </cell>
          <cell r="P195" t="str">
            <v>CÔNG TY TNHH MTV THƯƠNG MẠI VÀ DỊCH VỤ NGỌC THƠM</v>
          </cell>
          <cell r="Q195" t="str">
            <v>Miền Bắc</v>
          </cell>
          <cell r="R195" t="str">
            <v>CircleK</v>
          </cell>
        </row>
        <row r="196">
          <cell r="A196" t="str">
            <v>CircleK-HN2152</v>
          </cell>
          <cell r="B196" t="str">
            <v>CircleK 118 Tuệ Tĩnh</v>
          </cell>
          <cell r="D196" t="str">
            <v>Thành phố Hà Nội</v>
          </cell>
          <cell r="G196" t="str">
            <v>HN003</v>
          </cell>
          <cell r="H196" t="str">
            <v>Nguyễn Văn Thạch</v>
          </cell>
          <cell r="I196" t="str">
            <v>Circlek; Circlekmienbac; MIENBAC</v>
          </cell>
          <cell r="J196" t="str">
            <v>CircleK 118 Tuệ Tĩnh</v>
          </cell>
          <cell r="M196" t="str">
            <v>118 Tuệ Tĩnh, Phường Nguyễn Du, Hai Bà Trưng, Hà Nội</v>
          </cell>
          <cell r="N196">
            <v>67</v>
          </cell>
          <cell r="O196" t="b">
            <v>0</v>
          </cell>
          <cell r="P196" t="str">
            <v>CÔNG TY TNHH MTV THƯƠNG MẠI VÀ DỊCH VỤ NGỌC THƠM</v>
          </cell>
          <cell r="Q196" t="str">
            <v>Miền Bắc</v>
          </cell>
          <cell r="R196" t="str">
            <v>CircleK</v>
          </cell>
        </row>
        <row r="197">
          <cell r="A197" t="str">
            <v>CircleK-HN2153</v>
          </cell>
          <cell r="B197" t="str">
            <v>CircleK Lô 37 Khu Nhà Ở Thấp Tầng Tt1, Dự Án Khu Đô Thị Mới Mỹ Đình Mễ Trì</v>
          </cell>
          <cell r="D197" t="str">
            <v>Thành phố Hà Nội</v>
          </cell>
          <cell r="G197" t="str">
            <v>HN004</v>
          </cell>
          <cell r="H197" t="str">
            <v>Hoàng Thanh Huy</v>
          </cell>
          <cell r="I197" t="str">
            <v>Circlek; Circlekmienbac; MIENBAC</v>
          </cell>
          <cell r="J197" t="str">
            <v>CircleK Lô 37 Khu Nhà Ở Thấp Tầng Tt1, Dự Án Khu Đô Thị Mới Mỹ Đình Mễ Trì</v>
          </cell>
          <cell r="M197" t="str">
            <v>Lô 37 khu nhà ở thấp tầng TT1, dự án khu đô thị mới Mỹ Đình Mễ Trì, Phường Mễ Trì, Nam Từ Liêm, Hà Nội</v>
          </cell>
          <cell r="N197">
            <v>67</v>
          </cell>
          <cell r="O197" t="b">
            <v>0</v>
          </cell>
          <cell r="P197" t="str">
            <v>CÔNG TY TNHH MTV THƯƠNG MẠI VÀ DỊCH VỤ NGỌC THƠM</v>
          </cell>
          <cell r="Q197" t="str">
            <v>Miền Bắc</v>
          </cell>
          <cell r="R197" t="str">
            <v>CircleK</v>
          </cell>
        </row>
        <row r="198">
          <cell r="A198" t="str">
            <v>CircleK-HN2154</v>
          </cell>
          <cell r="B198" t="str">
            <v>CircleK Số A1 Khu Đầm Trấu</v>
          </cell>
          <cell r="D198" t="str">
            <v>Thành phố Hà Nội</v>
          </cell>
          <cell r="G198" t="str">
            <v>HN003</v>
          </cell>
          <cell r="H198" t="str">
            <v>Nguyễn Văn Thạch</v>
          </cell>
          <cell r="I198" t="str">
            <v>Circlek; Circlekmienbac; MIENBAC</v>
          </cell>
          <cell r="J198" t="str">
            <v>CircleK Số A1 Khu Đầm Trấu</v>
          </cell>
          <cell r="M198" t="str">
            <v>Số A1 khu Đầm Trấu, Phường Bạch Đằng, Hai Bà Trưng, Hà Nội</v>
          </cell>
          <cell r="N198">
            <v>67</v>
          </cell>
          <cell r="O198" t="b">
            <v>0</v>
          </cell>
          <cell r="P198" t="str">
            <v>CÔNG TY TNHH MTV THƯƠNG MẠI VÀ DỊCH VỤ NGỌC THƠM</v>
          </cell>
          <cell r="Q198" t="str">
            <v>Miền Bắc</v>
          </cell>
          <cell r="R198" t="str">
            <v>CircleK</v>
          </cell>
        </row>
        <row r="199">
          <cell r="A199" t="str">
            <v>CircleK-HN2155</v>
          </cell>
          <cell r="B199" t="str">
            <v>CircleK 92 Đào Tấn</v>
          </cell>
          <cell r="D199" t="str">
            <v>Thành phố Hà Nội</v>
          </cell>
          <cell r="G199" t="str">
            <v>HN004</v>
          </cell>
          <cell r="H199" t="str">
            <v>Hoàng Thanh Huy</v>
          </cell>
          <cell r="I199" t="str">
            <v>Circlek; Circlekmienbac; MIENBAC</v>
          </cell>
          <cell r="J199" t="str">
            <v>CircleK 92 Đào Tấn</v>
          </cell>
          <cell r="M199" t="str">
            <v>92 Đào Tấn, Phường Cống Vị, Ba Đình, Hà Nội</v>
          </cell>
          <cell r="N199">
            <v>67</v>
          </cell>
          <cell r="O199" t="b">
            <v>0</v>
          </cell>
          <cell r="P199" t="str">
            <v>CÔNG TY TNHH MTV THƯƠNG MẠI VÀ DỊCH VỤ NGỌC THƠM</v>
          </cell>
          <cell r="Q199" t="str">
            <v>Miền Bắc</v>
          </cell>
          <cell r="R199" t="str">
            <v>CircleK</v>
          </cell>
        </row>
        <row r="200">
          <cell r="A200" t="str">
            <v>CircleK-HN2156</v>
          </cell>
          <cell r="B200" t="str">
            <v>CircleK 108 Đường 19/5</v>
          </cell>
          <cell r="D200" t="str">
            <v>Thành phố Hà Nội</v>
          </cell>
          <cell r="G200" t="str">
            <v>HN004</v>
          </cell>
          <cell r="H200" t="str">
            <v>Hoàng Thanh Huy</v>
          </cell>
          <cell r="I200" t="str">
            <v>Circlek; Circlekmienbac; MIENBAC</v>
          </cell>
          <cell r="J200" t="str">
            <v>CircleK 108 Đường 19/5</v>
          </cell>
          <cell r="M200" t="str">
            <v>108 Đường 19/5, Phường Văn Quán, Hà Đông, Hà Nội</v>
          </cell>
          <cell r="N200">
            <v>67</v>
          </cell>
          <cell r="O200" t="b">
            <v>0</v>
          </cell>
          <cell r="P200" t="str">
            <v>CÔNG TY TNHH MTV THƯƠNG MẠI VÀ DỊCH VỤ NGỌC THƠM</v>
          </cell>
          <cell r="Q200" t="str">
            <v>Miền Bắc</v>
          </cell>
          <cell r="R200" t="str">
            <v>CircleK</v>
          </cell>
        </row>
        <row r="201">
          <cell r="A201" t="str">
            <v>CircleK-HN2157</v>
          </cell>
          <cell r="B201" t="str">
            <v>CircleK N8-A10 Nguyễn Thị Thập, Kđt Mới Trung Hòa Nhân Chính</v>
          </cell>
          <cell r="D201" t="str">
            <v>Thành phố Hà Nội</v>
          </cell>
          <cell r="G201" t="str">
            <v>HN008</v>
          </cell>
          <cell r="H201" t="str">
            <v>Nguyễn Minh Sơn</v>
          </cell>
          <cell r="I201" t="str">
            <v>Circlek; Circlekmienbac; MIENBAC</v>
          </cell>
          <cell r="J201" t="str">
            <v>CircleK N8-A10 Nguyễn Thị Thập, Kđt Mới Trung Hòa Nhân Chính</v>
          </cell>
          <cell r="M201" t="str">
            <v>N8-A10 Nguyễn Thị Thập, KĐT mới Trung Hòa Nhân Chính, Phường Nhân Chính, Thanh Xuân, Hà Nội</v>
          </cell>
          <cell r="N201">
            <v>67</v>
          </cell>
          <cell r="O201" t="b">
            <v>0</v>
          </cell>
          <cell r="P201" t="str">
            <v>CÔNG TY TNHH MTV THƯƠNG MẠI VÀ DỊCH VỤ NGỌC THƠM</v>
          </cell>
          <cell r="Q201" t="str">
            <v>Miền Bắc</v>
          </cell>
          <cell r="R201" t="str">
            <v>CircleK</v>
          </cell>
        </row>
        <row r="202">
          <cell r="A202" t="str">
            <v>CircleK-HN2158</v>
          </cell>
          <cell r="B202" t="str">
            <v>CircleK 48 Ngõ 116 Phố Nhân Hòa</v>
          </cell>
          <cell r="D202" t="str">
            <v>Thành phố Hà Nội</v>
          </cell>
          <cell r="G202" t="str">
            <v>HN008</v>
          </cell>
          <cell r="H202" t="str">
            <v>Nguyễn Minh Sơn</v>
          </cell>
          <cell r="I202" t="str">
            <v>Circlek; Circlekmienbac; MIENBAC</v>
          </cell>
          <cell r="J202" t="str">
            <v>CircleK 48 Ngõ 116 Phố Nhân Hòa</v>
          </cell>
          <cell r="M202" t="str">
            <v>48 ngõ 116 phố Nhân Hòa, Phường Nhân Chính, Thanh Xuân, Hà Nội</v>
          </cell>
          <cell r="N202">
            <v>67</v>
          </cell>
          <cell r="O202" t="b">
            <v>0</v>
          </cell>
          <cell r="P202" t="str">
            <v>CÔNG TY TNHH MTV THƯƠNG MẠI VÀ DỊCH VỤ NGỌC THƠM</v>
          </cell>
          <cell r="Q202" t="str">
            <v>Miền Bắc</v>
          </cell>
          <cell r="R202" t="str">
            <v>CircleK</v>
          </cell>
        </row>
        <row r="203">
          <cell r="A203" t="str">
            <v>CircleK-HN2160</v>
          </cell>
          <cell r="B203" t="str">
            <v>CircleK 68 Tôn Thất Tùng</v>
          </cell>
          <cell r="D203" t="str">
            <v>Thành phố Hà Nội</v>
          </cell>
          <cell r="G203" t="str">
            <v>HN008</v>
          </cell>
          <cell r="H203" t="str">
            <v>Nguyễn Minh Sơn</v>
          </cell>
          <cell r="I203" t="str">
            <v>Circlek; Circlekmienbac; MIENBAC</v>
          </cell>
          <cell r="J203" t="str">
            <v>CircleK 68 Tôn Thất Tùng</v>
          </cell>
          <cell r="M203" t="str">
            <v>68 Tôn Thất Tùng, Phường Khương Thượng, Đống Đa, Hà Nội</v>
          </cell>
          <cell r="N203">
            <v>67</v>
          </cell>
          <cell r="O203" t="b">
            <v>0</v>
          </cell>
          <cell r="P203" t="str">
            <v>CÔNG TY TNHH MTV THƯƠNG MẠI VÀ DỊCH VỤ NGỌC THƠM</v>
          </cell>
          <cell r="Q203" t="str">
            <v>Miền Bắc</v>
          </cell>
          <cell r="R203" t="str">
            <v>CircleK</v>
          </cell>
        </row>
        <row r="204">
          <cell r="A204" t="str">
            <v>CircleK-HN2161</v>
          </cell>
          <cell r="B204" t="str">
            <v>CircleK Tầng 1, Toà Nhà 24T2, Khu Đô Thị Trung Hòa - Nhân Chính</v>
          </cell>
          <cell r="D204" t="str">
            <v>Thành phố Hà Nội</v>
          </cell>
          <cell r="G204" t="str">
            <v>HN008</v>
          </cell>
          <cell r="H204" t="str">
            <v>Nguyễn Minh Sơn</v>
          </cell>
          <cell r="I204" t="str">
            <v>Circlek; Circlekmienbac; MIENBAC</v>
          </cell>
          <cell r="J204" t="str">
            <v>CircleK Tầng 1, Toà Nhà 24T2, Khu Đô Thị Trung Hòa - Nhân Chính</v>
          </cell>
          <cell r="M204" t="str">
            <v>Tầng 1, toà nhà 24T2, khu đô thị Trung Hòa - Nhân Chính, Phường Nhân Chính, Thanh Xuân, Hà Nội</v>
          </cell>
          <cell r="N204">
            <v>67</v>
          </cell>
          <cell r="O204" t="b">
            <v>0</v>
          </cell>
          <cell r="P204" t="str">
            <v>CÔNG TY TNHH MTV THƯƠNG MẠI VÀ DỊCH VỤ NGỌC THƠM</v>
          </cell>
          <cell r="Q204" t="str">
            <v>Miền Bắc</v>
          </cell>
          <cell r="R204" t="str">
            <v>CircleK</v>
          </cell>
        </row>
        <row r="205">
          <cell r="A205" t="str">
            <v>CircleK-HN2162</v>
          </cell>
          <cell r="B205" t="str">
            <v>CircleK 01 Tô Vĩnh Diện</v>
          </cell>
          <cell r="D205" t="str">
            <v>Thành phố Hà Nội</v>
          </cell>
          <cell r="G205" t="str">
            <v>HN008</v>
          </cell>
          <cell r="H205" t="str">
            <v>Nguyễn Minh Sơn</v>
          </cell>
          <cell r="I205" t="str">
            <v>Circlek; Circlekmienbac; MIENBAC</v>
          </cell>
          <cell r="J205" t="str">
            <v>CircleK 01 Tô Vĩnh Diện</v>
          </cell>
          <cell r="M205" t="str">
            <v>01 Tô Vĩnh Diện, Phường Khương Trung, Thanh Xuân, Hà Nội</v>
          </cell>
          <cell r="N205">
            <v>67</v>
          </cell>
          <cell r="O205" t="b">
            <v>0</v>
          </cell>
          <cell r="P205" t="str">
            <v>CÔNG TY TNHH MTV THƯƠNG MẠI VÀ DỊCH VỤ NGỌC THƠM</v>
          </cell>
          <cell r="Q205" t="str">
            <v>Miền Bắc</v>
          </cell>
          <cell r="R205" t="str">
            <v>CircleK</v>
          </cell>
        </row>
        <row r="206">
          <cell r="A206" t="str">
            <v>CircleK-HN2163</v>
          </cell>
          <cell r="B206" t="str">
            <v>CircleK 380 Khâm Thiên</v>
          </cell>
          <cell r="D206" t="str">
            <v>Thành phố Hà Nội</v>
          </cell>
          <cell r="G206" t="str">
            <v>HN003</v>
          </cell>
          <cell r="H206" t="str">
            <v>Nguyễn Văn Thạch</v>
          </cell>
          <cell r="I206" t="str">
            <v>Circlek; Circlekmienbac; MIENBAC</v>
          </cell>
          <cell r="J206" t="str">
            <v>CircleK 380 Khâm Thiên</v>
          </cell>
          <cell r="M206" t="str">
            <v>380 Khâm Thiên, Phường Khâm Thiên, Đống Đa, Hà Nội</v>
          </cell>
          <cell r="N206">
            <v>67</v>
          </cell>
          <cell r="O206" t="b">
            <v>0</v>
          </cell>
          <cell r="P206" t="str">
            <v>CÔNG TY TNHH MTV THƯƠNG MẠI VÀ DỊCH VỤ NGỌC THƠM</v>
          </cell>
          <cell r="Q206" t="str">
            <v>Miền Bắc</v>
          </cell>
          <cell r="R206" t="str">
            <v>CircleK</v>
          </cell>
        </row>
        <row r="207">
          <cell r="A207" t="str">
            <v>CircleK-HN2164</v>
          </cell>
          <cell r="B207" t="str">
            <v>CircleK 40 Trung Hòa</v>
          </cell>
          <cell r="D207" t="str">
            <v>Thành phố Hà Nội</v>
          </cell>
          <cell r="G207" t="str">
            <v>HN004</v>
          </cell>
          <cell r="H207" t="str">
            <v>Hoàng Thanh Huy</v>
          </cell>
          <cell r="I207" t="str">
            <v>Circlek; Circlekmienbac; MIENBAC</v>
          </cell>
          <cell r="J207" t="str">
            <v>CircleK 40 Trung Hòa</v>
          </cell>
          <cell r="M207" t="str">
            <v>40 Trung Hòa, Phường Trung Hòa, Cầu Giấy, Hà Nội</v>
          </cell>
          <cell r="N207">
            <v>67</v>
          </cell>
          <cell r="O207" t="b">
            <v>0</v>
          </cell>
          <cell r="P207" t="str">
            <v>CÔNG TY TNHH MTV THƯƠNG MẠI VÀ DỊCH VỤ NGỌC THƠM</v>
          </cell>
          <cell r="Q207" t="str">
            <v>Miền Bắc</v>
          </cell>
          <cell r="R207" t="str">
            <v>CircleK</v>
          </cell>
        </row>
        <row r="208">
          <cell r="A208" t="str">
            <v>CircleK-HN2166</v>
          </cell>
          <cell r="B208" t="str">
            <v>CircleK 38 Xuân La</v>
          </cell>
          <cell r="D208" t="str">
            <v>Thành phố Hà Nội</v>
          </cell>
          <cell r="G208" t="str">
            <v>HN008</v>
          </cell>
          <cell r="H208" t="str">
            <v>Nguyễn Minh Sơn</v>
          </cell>
          <cell r="I208" t="str">
            <v>Circlek; Circlekmienbac; MIENBAC</v>
          </cell>
          <cell r="J208" t="str">
            <v>CircleK 38 Xuân La</v>
          </cell>
          <cell r="M208" t="str">
            <v>38 Xuân La, Phường Xuân La, Tây Hồ, Hà Nội</v>
          </cell>
          <cell r="N208">
            <v>67</v>
          </cell>
          <cell r="O208" t="b">
            <v>0</v>
          </cell>
          <cell r="P208" t="str">
            <v>CÔNG TY TNHH MTV THƯƠNG MẠI VÀ DỊCH VỤ NGỌC THƠM</v>
          </cell>
          <cell r="Q208" t="str">
            <v>Miền Bắc</v>
          </cell>
          <cell r="R208" t="str">
            <v>CircleK</v>
          </cell>
        </row>
        <row r="209">
          <cell r="A209" t="str">
            <v>CircleK-HN2167</v>
          </cell>
          <cell r="B209" t="str">
            <v>CircleK 20 Nguyên Hồng</v>
          </cell>
          <cell r="D209" t="str">
            <v>Thành phố Hà Nội</v>
          </cell>
          <cell r="G209" t="str">
            <v>HN003</v>
          </cell>
          <cell r="H209" t="str">
            <v>Nguyễn Văn Thạch</v>
          </cell>
          <cell r="I209" t="str">
            <v>Circlek; Circlekmienbac; MIENBAC</v>
          </cell>
          <cell r="J209" t="str">
            <v>CircleK 20 Nguyên Hồng</v>
          </cell>
          <cell r="M209" t="str">
            <v>20 Nguyên Hồng, Phường Láng Hạ, Đống Đa, Hà Nội</v>
          </cell>
          <cell r="N209">
            <v>67</v>
          </cell>
          <cell r="O209" t="b">
            <v>0</v>
          </cell>
          <cell r="P209" t="str">
            <v>CÔNG TY TNHH MTV THƯƠNG MẠI VÀ DỊCH VỤ NGỌC THƠM</v>
          </cell>
          <cell r="Q209" t="str">
            <v>Miền Bắc</v>
          </cell>
          <cell r="R209" t="str">
            <v>CircleK</v>
          </cell>
        </row>
        <row r="210">
          <cell r="A210" t="str">
            <v>CircleK-HN2168</v>
          </cell>
          <cell r="B210" t="str">
            <v>CircleK 170 Nguyễn Đổng Chi</v>
          </cell>
          <cell r="D210" t="str">
            <v>Thành phố Hà Nội</v>
          </cell>
          <cell r="G210" t="str">
            <v>HN004</v>
          </cell>
          <cell r="H210" t="str">
            <v>Hoàng Thanh Huy</v>
          </cell>
          <cell r="I210" t="str">
            <v>Circlek; Circlekmienbac; MIENBAC</v>
          </cell>
          <cell r="J210" t="str">
            <v>CircleK 170 Nguyễn Đổng Chi</v>
          </cell>
          <cell r="M210" t="str">
            <v>170 Nguyễn Đổng Chi, Cầu Diễn, Nam Từ Liêm, Hà Nội</v>
          </cell>
          <cell r="N210">
            <v>67</v>
          </cell>
          <cell r="O210" t="b">
            <v>0</v>
          </cell>
          <cell r="P210" t="str">
            <v>CÔNG TY TNHH MTV THƯƠNG MẠI VÀ DỊCH VỤ NGỌC THƠM</v>
          </cell>
          <cell r="Q210" t="str">
            <v>Miền Bắc</v>
          </cell>
          <cell r="R210" t="str">
            <v>CircleK</v>
          </cell>
        </row>
        <row r="211">
          <cell r="A211" t="str">
            <v>CircleK-HN2169</v>
          </cell>
          <cell r="B211" t="str">
            <v>CircleK 25 Ngô Thì Nhậm</v>
          </cell>
          <cell r="D211" t="str">
            <v>Thành phố Hà Nội</v>
          </cell>
          <cell r="G211" t="str">
            <v>HN004</v>
          </cell>
          <cell r="H211" t="str">
            <v>Hoàng Thanh Huy</v>
          </cell>
          <cell r="I211" t="str">
            <v>Circlek; Circlekmienbac; MIENBAC</v>
          </cell>
          <cell r="J211" t="str">
            <v>CircleK 25 Ngô Thì Nhậm</v>
          </cell>
          <cell r="M211" t="str">
            <v>25 Ngô Thì Nhậm, Phường Hà Cầu, Hà Đông, Hà Nội</v>
          </cell>
          <cell r="N211">
            <v>67</v>
          </cell>
          <cell r="O211" t="b">
            <v>0</v>
          </cell>
          <cell r="P211" t="str">
            <v>CÔNG TY TNHH MTV THƯƠNG MẠI VÀ DỊCH VỤ NGỌC THƠM</v>
          </cell>
          <cell r="Q211" t="str">
            <v>Miền Bắc</v>
          </cell>
          <cell r="R211" t="str">
            <v>CircleK</v>
          </cell>
        </row>
        <row r="212">
          <cell r="A212" t="str">
            <v>CircleK-HN2170</v>
          </cell>
          <cell r="B212" t="str">
            <v>CircleK Số 5 Ngách 2A/6 Trần Khát Chân, Tổ Dân Phố 1</v>
          </cell>
          <cell r="D212" t="str">
            <v>Thành phố Hà Nội</v>
          </cell>
          <cell r="G212" t="str">
            <v>HN003</v>
          </cell>
          <cell r="H212" t="str">
            <v>Nguyễn Văn Thạch</v>
          </cell>
          <cell r="I212" t="str">
            <v>Circlek; Circlekmienbac; MIENBAC</v>
          </cell>
          <cell r="J212" t="str">
            <v>CircleK Số 5 Ngách 2A/6 Trần Khát Chân, Tổ Dân Phố 1</v>
          </cell>
          <cell r="M212" t="str">
            <v>Số 5 Ngách 2A/6 Trần Khát Chân, tổ dân phố 1, Phường Thanh Lương, Hai Bà Trưng, Hà Nội</v>
          </cell>
          <cell r="N212">
            <v>67</v>
          </cell>
          <cell r="O212" t="b">
            <v>0</v>
          </cell>
          <cell r="P212" t="str">
            <v>CÔNG TY TNHH MTV THƯƠNG MẠI VÀ DỊCH VỤ NGỌC THƠM</v>
          </cell>
          <cell r="Q212" t="str">
            <v>Miền Bắc</v>
          </cell>
          <cell r="R212" t="str">
            <v>CircleK</v>
          </cell>
        </row>
        <row r="213">
          <cell r="A213" t="str">
            <v>CircleK-HN2171</v>
          </cell>
          <cell r="B213" t="str">
            <v>CircleK 149C Lò Đúc</v>
          </cell>
          <cell r="D213" t="str">
            <v>Thành phố Hà Nội</v>
          </cell>
          <cell r="G213" t="str">
            <v>HN003</v>
          </cell>
          <cell r="H213" t="str">
            <v>Nguyễn Văn Thạch</v>
          </cell>
          <cell r="I213" t="str">
            <v>Circlek; Circlekmienbac; MIENBAC</v>
          </cell>
          <cell r="J213" t="str">
            <v>CircleK 149C Lò Đúc</v>
          </cell>
          <cell r="M213" t="str">
            <v>149C Lò Đúc, Phường Phạm Đình Hổ, Hai Bà Trưng, Hà Nội</v>
          </cell>
          <cell r="N213">
            <v>67</v>
          </cell>
          <cell r="O213" t="b">
            <v>0</v>
          </cell>
          <cell r="P213" t="str">
            <v>CÔNG TY TNHH MTV THƯƠNG MẠI VÀ DỊCH VỤ NGỌC THƠM</v>
          </cell>
          <cell r="Q213" t="str">
            <v>Miền Bắc</v>
          </cell>
          <cell r="R213" t="str">
            <v>CircleK</v>
          </cell>
        </row>
        <row r="214">
          <cell r="A214" t="str">
            <v>CircleK-HN2172</v>
          </cell>
          <cell r="B214" t="str">
            <v>CircleK A4-A5, Tòa A, Khối B, Imperial Sky Garden, Số 423 Minh Khai</v>
          </cell>
          <cell r="D214" t="str">
            <v>Thành phố Hà Nội</v>
          </cell>
          <cell r="G214" t="str">
            <v>HN003</v>
          </cell>
          <cell r="H214" t="str">
            <v>Nguyễn Văn Thạch</v>
          </cell>
          <cell r="I214" t="str">
            <v>Circlek; Circlekmienbac; MIENBAC</v>
          </cell>
          <cell r="J214" t="str">
            <v>CircleK A4-A5, Tòa A, Khối B, Imperial Sky Garden, Số 423 Minh Khai</v>
          </cell>
          <cell r="M214" t="str">
            <v>A4-A5, tòa A, khối B, Imperial Sky Garden, Số 423 Minh Khai, Phường Vĩnh Tuy, Hai Bà Trưng, Hà Nội</v>
          </cell>
          <cell r="N214">
            <v>67</v>
          </cell>
          <cell r="O214" t="b">
            <v>0</v>
          </cell>
          <cell r="P214" t="str">
            <v>CÔNG TY TNHH MTV THƯƠNG MẠI VÀ DỊCH VỤ NGỌC THƠM</v>
          </cell>
          <cell r="Q214" t="str">
            <v>Miền Bắc</v>
          </cell>
          <cell r="R214" t="str">
            <v>CircleK</v>
          </cell>
        </row>
        <row r="215">
          <cell r="A215" t="str">
            <v>CircleK-HN2173</v>
          </cell>
          <cell r="B215" t="str">
            <v>CircleK Số Bt16B5-03, Làng Việt Kiều Châu Âu, Khu Đô Thị Mới Mỗ Lao</v>
          </cell>
          <cell r="D215" t="str">
            <v>Thành phố Hà Nội</v>
          </cell>
          <cell r="G215" t="str">
            <v>HN004</v>
          </cell>
          <cell r="H215" t="str">
            <v>Hoàng Thanh Huy</v>
          </cell>
          <cell r="I215" t="str">
            <v>Circlek; Circlekmienbac; MIENBAC</v>
          </cell>
          <cell r="J215" t="str">
            <v>CircleK Số Bt16B5-03, Làng Việt Kiều Châu Âu, Khu Đô Thị Mới Mỗ Lao</v>
          </cell>
          <cell r="M215" t="str">
            <v>Số BT16B5-03, Làng Việt Kiều Châu Âu, khu đô thị mới Mỗ Lao, Phường Mộ Lao, Hà Đông, Hà Nội</v>
          </cell>
          <cell r="N215">
            <v>67</v>
          </cell>
          <cell r="O215" t="b">
            <v>0</v>
          </cell>
          <cell r="P215" t="str">
            <v>CÔNG TY TNHH MTV THƯƠNG MẠI VÀ DỊCH VỤ NGỌC THƠM</v>
          </cell>
          <cell r="Q215" t="str">
            <v>Miền Bắc</v>
          </cell>
          <cell r="R215" t="str">
            <v>CircleK</v>
          </cell>
        </row>
        <row r="216">
          <cell r="A216" t="str">
            <v>CircleK-HN2174</v>
          </cell>
          <cell r="B216" t="str">
            <v>CircleK Lô 41, Khu Nhà Ở Thấp Tt4, Khu Đô Thị Mỹ Đình - Sông Đà</v>
          </cell>
          <cell r="D216" t="str">
            <v>Thành phố Hà Nội</v>
          </cell>
          <cell r="G216" t="str">
            <v>HN004</v>
          </cell>
          <cell r="H216" t="str">
            <v>Hoàng Thanh Huy</v>
          </cell>
          <cell r="I216" t="str">
            <v>Circlek; Circlekmienbac; MIENBAC</v>
          </cell>
          <cell r="J216" t="str">
            <v>CircleK Lô 41, Khu Nhà Ở Thấp Tt4, Khu Đô Thị Mỹ Đình - Sông Đà</v>
          </cell>
          <cell r="M216" t="str">
            <v>Lô 41, khu nhà ở thấp TT4, khu đô thị Mỹ Đình - Sông Đà, Phường Mỹ Đình, Nam Từ Liêm, Hà Nội</v>
          </cell>
          <cell r="N216">
            <v>67</v>
          </cell>
          <cell r="O216" t="b">
            <v>0</v>
          </cell>
          <cell r="P216" t="str">
            <v>CÔNG TY TNHH MTV THƯƠNG MẠI VÀ DỊCH VỤ NGỌC THƠM</v>
          </cell>
          <cell r="Q216" t="str">
            <v>Miền Bắc</v>
          </cell>
          <cell r="R216" t="str">
            <v>CircleK</v>
          </cell>
        </row>
        <row r="217">
          <cell r="A217" t="str">
            <v>CircleK-HN2175</v>
          </cell>
          <cell r="B217" t="str">
            <v>CircleK 16 Văn Cao</v>
          </cell>
          <cell r="D217" t="str">
            <v>Thành phố Hà Nội</v>
          </cell>
          <cell r="G217" t="str">
            <v>HN008</v>
          </cell>
          <cell r="H217" t="str">
            <v>Nguyễn Minh Sơn</v>
          </cell>
          <cell r="I217" t="str">
            <v>Circlek; Circlekmienbac; MIENBAC</v>
          </cell>
          <cell r="J217" t="str">
            <v>CircleK 16 Văn Cao</v>
          </cell>
          <cell r="M217" t="str">
            <v>16 Văn Cao, Phường Liễu Giai, Ba Đình, Hà Nội</v>
          </cell>
          <cell r="N217">
            <v>67</v>
          </cell>
          <cell r="O217" t="b">
            <v>0</v>
          </cell>
          <cell r="P217" t="str">
            <v>CÔNG TY TNHH MTV THƯƠNG MẠI VÀ DỊCH VỤ NGỌC THƠM</v>
          </cell>
          <cell r="Q217" t="str">
            <v>Miền Bắc</v>
          </cell>
          <cell r="R217" t="str">
            <v>CircleK</v>
          </cell>
        </row>
        <row r="218">
          <cell r="A218" t="str">
            <v>CircleK-HN2176</v>
          </cell>
          <cell r="B218" t="str">
            <v>CircleK 164 Nguyễn Văn Cừ</v>
          </cell>
          <cell r="D218" t="str">
            <v>Thành phố Hà Nội</v>
          </cell>
          <cell r="G218" t="str">
            <v>HN003</v>
          </cell>
          <cell r="H218" t="str">
            <v>Nguyễn Văn Thạch</v>
          </cell>
          <cell r="I218" t="str">
            <v>Circlek; Circlekmienbac; MIENBAC</v>
          </cell>
          <cell r="J218" t="str">
            <v>CircleK 164 Nguyễn Văn Cừ</v>
          </cell>
          <cell r="M218" t="str">
            <v>164 Nguyễn Văn Cừ, Phường Gia Thụy, Long Biên, Hà Nội</v>
          </cell>
          <cell r="N218">
            <v>67</v>
          </cell>
          <cell r="O218" t="b">
            <v>0</v>
          </cell>
          <cell r="P218" t="str">
            <v>CÔNG TY TNHH MTV THƯƠNG MẠI VÀ DỊCH VỤ NGỌC THƠM</v>
          </cell>
          <cell r="Q218" t="str">
            <v>Miền Bắc</v>
          </cell>
          <cell r="R218" t="str">
            <v>CircleK</v>
          </cell>
        </row>
        <row r="219">
          <cell r="A219" t="str">
            <v>CircleK-HN2177</v>
          </cell>
          <cell r="B219" t="str">
            <v>CircleK 12 Tam Trinh</v>
          </cell>
          <cell r="D219" t="str">
            <v>Thành phố Hà Nội</v>
          </cell>
          <cell r="G219" t="str">
            <v>HN003</v>
          </cell>
          <cell r="H219" t="str">
            <v>Nguyễn Văn Thạch</v>
          </cell>
          <cell r="I219" t="str">
            <v>Circlek; Circlekmienbac; MIENBAC</v>
          </cell>
          <cell r="J219" t="str">
            <v>CircleK 12 Tam Trinh</v>
          </cell>
          <cell r="M219" t="str">
            <v>12 Tam Trinh, Phường  minh khai , Hai bà trưng, Hà Nội</v>
          </cell>
          <cell r="N219">
            <v>67</v>
          </cell>
          <cell r="O219" t="b">
            <v>0</v>
          </cell>
          <cell r="P219" t="str">
            <v>CÔNG TY TNHH MTV THƯƠNG MẠI VÀ DỊCH VỤ NGỌC THƠM</v>
          </cell>
          <cell r="Q219" t="str">
            <v>Miền Bắc</v>
          </cell>
          <cell r="R219" t="str">
            <v>CircleK</v>
          </cell>
        </row>
        <row r="220">
          <cell r="A220" t="str">
            <v>CircleK-HN2178</v>
          </cell>
          <cell r="B220" t="str">
            <v>CircleK 14 Khương Hạ</v>
          </cell>
          <cell r="D220" t="str">
            <v>Thành phố Hà Nội</v>
          </cell>
          <cell r="G220" t="str">
            <v>HN008</v>
          </cell>
          <cell r="H220" t="str">
            <v>Nguyễn Minh Sơn</v>
          </cell>
          <cell r="I220" t="str">
            <v>Circlek; Circlekmienbac; MIENBAC</v>
          </cell>
          <cell r="J220" t="str">
            <v>CircleK 14 Khương Hạ</v>
          </cell>
          <cell r="M220" t="str">
            <v>14 Khương Hạ, Phường Khương Đình, Thanh Xuân, Hà Nội</v>
          </cell>
          <cell r="N220">
            <v>67</v>
          </cell>
          <cell r="O220" t="b">
            <v>0</v>
          </cell>
          <cell r="P220" t="str">
            <v>CÔNG TY TNHH MTV THƯƠNG MẠI VÀ DỊCH VỤ NGỌC THƠM</v>
          </cell>
          <cell r="Q220" t="str">
            <v>Miền Bắc</v>
          </cell>
          <cell r="R220" t="str">
            <v>CircleK</v>
          </cell>
        </row>
        <row r="221">
          <cell r="A221" t="str">
            <v>CircleK-HN2179</v>
          </cell>
          <cell r="B221" t="str">
            <v>CircleK Số Bt11-Vt26, Khu Nhà Ở Xa La</v>
          </cell>
          <cell r="D221" t="str">
            <v>Thành phố Hà Nội</v>
          </cell>
          <cell r="G221" t="str">
            <v>HN004</v>
          </cell>
          <cell r="H221" t="str">
            <v>Hoàng Thanh Huy</v>
          </cell>
          <cell r="I221" t="str">
            <v>Circlek; Circlekmienbac; MIENBAC</v>
          </cell>
          <cell r="J221" t="str">
            <v>CircleK Số Bt11-Vt26, Khu Nhà Ở Xa La</v>
          </cell>
          <cell r="M221" t="str">
            <v>Số BT11-VT26, Khu nhà ở Xa La, Khu Đô Thị Xa La, Hà Đông, Hà Nội</v>
          </cell>
          <cell r="N221">
            <v>67</v>
          </cell>
          <cell r="O221" t="b">
            <v>0</v>
          </cell>
          <cell r="P221" t="str">
            <v>CÔNG TY TNHH MTV THƯƠNG MẠI VÀ DỊCH VỤ NGỌC THƠM</v>
          </cell>
          <cell r="Q221" t="str">
            <v>Miền Bắc</v>
          </cell>
          <cell r="R221" t="str">
            <v>CircleK</v>
          </cell>
        </row>
        <row r="222">
          <cell r="A222" t="str">
            <v>CircleK-HN2180</v>
          </cell>
          <cell r="B222" t="str">
            <v>CircleK Lô 7, Khu Di Dân Đền Lừ 2</v>
          </cell>
          <cell r="D222" t="str">
            <v>Thành phố Hà Nội</v>
          </cell>
          <cell r="G222" t="str">
            <v>HN003</v>
          </cell>
          <cell r="H222" t="str">
            <v>Nguyễn Văn Thạch</v>
          </cell>
          <cell r="I222" t="str">
            <v>Circlek; Circlekmienbac; MIENBAC</v>
          </cell>
          <cell r="J222" t="str">
            <v>CircleK Lô 7, Khu Di Dân Đền Lừ 2</v>
          </cell>
          <cell r="M222" t="str">
            <v>Lô 7, khu di dân Đền Lừ 2, Phường Hoàng Văn Thụ, Hoàng Mai, Hà Nội</v>
          </cell>
          <cell r="N222">
            <v>67</v>
          </cell>
          <cell r="O222" t="b">
            <v>0</v>
          </cell>
          <cell r="P222" t="str">
            <v>CÔNG TY TNHH MTV THƯƠNG MẠI VÀ DỊCH VỤ NGỌC THƠM</v>
          </cell>
          <cell r="Q222" t="str">
            <v>Miền Bắc</v>
          </cell>
          <cell r="R222" t="str">
            <v>CircleK</v>
          </cell>
        </row>
        <row r="223">
          <cell r="A223" t="str">
            <v>CircleK-HN2181</v>
          </cell>
          <cell r="B223" t="str">
            <v>CircleK Lk10 - 15, Khu Đô Thị Mới Văn Phú</v>
          </cell>
          <cell r="D223" t="str">
            <v>Thành phố Hà Nội</v>
          </cell>
          <cell r="G223" t="str">
            <v>HN004</v>
          </cell>
          <cell r="H223" t="str">
            <v>Hoàng Thanh Huy</v>
          </cell>
          <cell r="I223" t="str">
            <v>Circlek; Circlekmienbac; MIENBAC</v>
          </cell>
          <cell r="J223" t="str">
            <v>CircleK Lk10 - 15, Khu Đô Thị Mới Văn Phú</v>
          </cell>
          <cell r="M223" t="str">
            <v>LK10 - 15, khu đô thị mới Văn Phú, Phường Phú La, Hà Đông, Hà Nội</v>
          </cell>
          <cell r="N223">
            <v>67</v>
          </cell>
          <cell r="O223" t="b">
            <v>0</v>
          </cell>
          <cell r="P223" t="str">
            <v>CÔNG TY TNHH MTV THƯƠNG MẠI VÀ DỊCH VỤ NGỌC THƠM</v>
          </cell>
          <cell r="Q223" t="str">
            <v>Miền Bắc</v>
          </cell>
          <cell r="R223" t="str">
            <v>CircleK</v>
          </cell>
        </row>
        <row r="224">
          <cell r="A224" t="str">
            <v>CircleK-HN2182</v>
          </cell>
          <cell r="B224" t="str">
            <v>CircleK 3 Quỳnh Mai</v>
          </cell>
          <cell r="D224" t="str">
            <v>Thành phố Hà Nội</v>
          </cell>
          <cell r="G224" t="str">
            <v>HN003</v>
          </cell>
          <cell r="H224" t="str">
            <v>Nguyễn Văn Thạch</v>
          </cell>
          <cell r="I224" t="str">
            <v>Circlek; Circlekmienbac; MIENBAC</v>
          </cell>
          <cell r="J224" t="str">
            <v>CircleK 3 Quỳnh Mai</v>
          </cell>
          <cell r="M224" t="str">
            <v>3 Quỳnh Mai, Phường Quỳnh Mai, Hai Bà Trưng, Hà Nội</v>
          </cell>
          <cell r="N224">
            <v>67</v>
          </cell>
          <cell r="O224" t="b">
            <v>0</v>
          </cell>
          <cell r="P224" t="str">
            <v>CÔNG TY TNHH MTV THƯƠNG MẠI VÀ DỊCH VỤ NGỌC THƠM</v>
          </cell>
          <cell r="Q224" t="str">
            <v>Miền Bắc</v>
          </cell>
          <cell r="R224" t="str">
            <v>CircleK</v>
          </cell>
        </row>
        <row r="225">
          <cell r="A225" t="str">
            <v>CircleK-HN2183</v>
          </cell>
          <cell r="B225" t="str">
            <v>CircleK 111 Nguyễn Sơn</v>
          </cell>
          <cell r="D225" t="str">
            <v>Thành phố Hà Nội</v>
          </cell>
          <cell r="G225" t="str">
            <v>HN003</v>
          </cell>
          <cell r="H225" t="str">
            <v>Nguyễn Văn Thạch</v>
          </cell>
          <cell r="I225" t="str">
            <v>Circlek; Circlekmienbac; MIENBAC</v>
          </cell>
          <cell r="J225" t="str">
            <v>CircleK 111 Nguyễn Sơn</v>
          </cell>
          <cell r="M225" t="str">
            <v>111 Nguyễn Sơn, Phường Gia Thụy, Long Biên, Hà Nội</v>
          </cell>
          <cell r="N225">
            <v>67</v>
          </cell>
          <cell r="O225" t="b">
            <v>0</v>
          </cell>
          <cell r="P225" t="str">
            <v>CÔNG TY TNHH MTV THƯƠNG MẠI VÀ DỊCH VỤ NGỌC THƠM</v>
          </cell>
          <cell r="Q225" t="str">
            <v>Miền Bắc</v>
          </cell>
          <cell r="R225" t="str">
            <v>CircleK</v>
          </cell>
        </row>
        <row r="226">
          <cell r="A226" t="str">
            <v>CircleK-HN2184</v>
          </cell>
          <cell r="B226" t="str">
            <v>CircleK Nhà Số 359, Block 36, Ô H-Tt5, Khu Nhà Ở Hi Brand, Khu Đô Thị Mới Văn Phú</v>
          </cell>
          <cell r="D226" t="str">
            <v>Thành phố Hà Nội</v>
          </cell>
          <cell r="G226" t="str">
            <v>HN004</v>
          </cell>
          <cell r="H226" t="str">
            <v>Hoàng Thanh Huy</v>
          </cell>
          <cell r="I226" t="str">
            <v>Circlek; Circlekmienbac; MIENBAC</v>
          </cell>
          <cell r="J226" t="str">
            <v>CircleK Nhà Số 359, Block 36, Ô H-Tt5, Khu Nhà Ở Hi Brand, Khu Đô Thị Mới Văn Phú</v>
          </cell>
          <cell r="M226" t="str">
            <v>Nhà Số 359, Block 36, Ô H-TT5, khu nhà ở Hi Brand, khu đô thị mới Văn Phú, Phường Phú La, Hà Đông, Hà Nội</v>
          </cell>
          <cell r="N226">
            <v>67</v>
          </cell>
          <cell r="O226" t="b">
            <v>0</v>
          </cell>
          <cell r="P226" t="str">
            <v>CÔNG TY TNHH MTV THƯƠNG MẠI VÀ DỊCH VỤ NGỌC THƠM</v>
          </cell>
          <cell r="Q226" t="str">
            <v>Miền Bắc</v>
          </cell>
          <cell r="R226" t="str">
            <v>CircleK</v>
          </cell>
        </row>
        <row r="227">
          <cell r="A227" t="str">
            <v>CircleK-HN2185</v>
          </cell>
          <cell r="B227" t="str">
            <v>CircleK Số 252, Tổ 11, Đường Ngọc Thụy</v>
          </cell>
          <cell r="D227" t="str">
            <v>Thành phố Hà Nội</v>
          </cell>
          <cell r="G227" t="str">
            <v>HN003</v>
          </cell>
          <cell r="H227" t="str">
            <v>Nguyễn Văn Thạch</v>
          </cell>
          <cell r="I227" t="str">
            <v>Circlek; Circlekmienbac; MIENBAC</v>
          </cell>
          <cell r="J227" t="str">
            <v>CircleK Số 252, Tổ 11, Đường Ngọc Thụy</v>
          </cell>
          <cell r="M227" t="str">
            <v>Số 252, tổ 11, đường Ngọc Thụy, Phường Ngọc Thụy, Long Biên, Hà Nội</v>
          </cell>
          <cell r="N227">
            <v>67</v>
          </cell>
          <cell r="O227" t="b">
            <v>0</v>
          </cell>
          <cell r="P227" t="str">
            <v>CÔNG TY TNHH MTV THƯƠNG MẠI VÀ DỊCH VỤ NGỌC THƠM</v>
          </cell>
          <cell r="Q227" t="str">
            <v>Miền Bắc</v>
          </cell>
          <cell r="R227" t="str">
            <v>CircleK</v>
          </cell>
        </row>
        <row r="228">
          <cell r="A228" t="str">
            <v>CircleK-HN2186</v>
          </cell>
          <cell r="B228" t="str">
            <v>CircleK 33 Dương Văn Bé</v>
          </cell>
          <cell r="D228" t="str">
            <v>Thành phố Hà Nội</v>
          </cell>
          <cell r="G228" t="str">
            <v>HN003</v>
          </cell>
          <cell r="H228" t="str">
            <v>Nguyễn Văn Thạch</v>
          </cell>
          <cell r="I228" t="str">
            <v>Circlek; Circlekmienbac; MIENBAC</v>
          </cell>
          <cell r="J228" t="str">
            <v>CircleK 33 Dương Văn Bé</v>
          </cell>
          <cell r="M228" t="str">
            <v>33 Dương Văn Bé, Phường Vĩnh Tuy, Hai Bà Trưng, Hà Nội</v>
          </cell>
          <cell r="N228">
            <v>67</v>
          </cell>
          <cell r="O228" t="b">
            <v>0</v>
          </cell>
          <cell r="P228" t="str">
            <v>CÔNG TY TNHH MTV THƯƠNG MẠI VÀ DỊCH VỤ NGỌC THƠM</v>
          </cell>
          <cell r="Q228" t="str">
            <v>Miền Bắc</v>
          </cell>
          <cell r="R228" t="str">
            <v>CircleK</v>
          </cell>
        </row>
        <row r="229">
          <cell r="A229" t="str">
            <v>CircleK-HN2187</v>
          </cell>
          <cell r="B229" t="str">
            <v>CircleK 142-144 Hồng Mai</v>
          </cell>
          <cell r="D229" t="str">
            <v>Thành phố Hà Nội</v>
          </cell>
          <cell r="G229" t="str">
            <v>HN003</v>
          </cell>
          <cell r="H229" t="str">
            <v>Nguyễn Văn Thạch</v>
          </cell>
          <cell r="I229" t="str">
            <v>Circlek; Circlekmienbac; MIENBAC</v>
          </cell>
          <cell r="J229" t="str">
            <v>CircleK 142-144 Hồng Mai</v>
          </cell>
          <cell r="M229" t="str">
            <v>142-144 Hồng Mai, Phường Bạch Mai, Hai Bà Trưng, Hà Nội</v>
          </cell>
          <cell r="N229">
            <v>67</v>
          </cell>
          <cell r="O229" t="b">
            <v>0</v>
          </cell>
          <cell r="P229" t="str">
            <v>CÔNG TY TNHH MTV THƯƠNG MẠI VÀ DỊCH VỤ NGỌC THƠM</v>
          </cell>
          <cell r="Q229" t="str">
            <v>Miền Bắc</v>
          </cell>
          <cell r="R229" t="str">
            <v>CircleK</v>
          </cell>
        </row>
        <row r="230">
          <cell r="A230" t="str">
            <v>CircleK-HN2188</v>
          </cell>
          <cell r="B230" t="str">
            <v>CircleK 315 Ngọc Lâm</v>
          </cell>
          <cell r="D230" t="str">
            <v>Thành phố Hà Nội</v>
          </cell>
          <cell r="G230" t="str">
            <v>HN003</v>
          </cell>
          <cell r="H230" t="str">
            <v>Nguyễn Văn Thạch</v>
          </cell>
          <cell r="I230" t="str">
            <v>Circlek; Circlekmienbac; MIENBAC</v>
          </cell>
          <cell r="J230" t="str">
            <v>CircleK 315 Ngọc Lâm</v>
          </cell>
          <cell r="M230" t="str">
            <v>315 Ngọc Lâm, Phường Ngọc Lâm, Long Biên, Hà Nội</v>
          </cell>
          <cell r="N230">
            <v>67</v>
          </cell>
          <cell r="O230" t="b">
            <v>0</v>
          </cell>
          <cell r="P230" t="str">
            <v>CÔNG TY TNHH MTV THƯƠNG MẠI VÀ DỊCH VỤ NGỌC THƠM</v>
          </cell>
          <cell r="Q230" t="str">
            <v>Miền Bắc</v>
          </cell>
          <cell r="R230" t="str">
            <v>CircleK</v>
          </cell>
        </row>
        <row r="231">
          <cell r="A231" t="str">
            <v>CircleK-HN2189</v>
          </cell>
          <cell r="B231" t="str">
            <v>CircleK Sh0105-Sh0205 Park 8, Kđt Times City Park Hill, Số 25, Ngõ 13 Đường Lĩnh Nam</v>
          </cell>
          <cell r="D231" t="str">
            <v>Thành phố Hà Nội</v>
          </cell>
          <cell r="G231" t="str">
            <v>HN003</v>
          </cell>
          <cell r="H231" t="str">
            <v>Nguyễn Văn Thạch</v>
          </cell>
          <cell r="I231" t="str">
            <v>Circlek; Circlekmienbac; MIENBAC</v>
          </cell>
          <cell r="J231" t="str">
            <v>CircleK Sh0105-Sh0205 Park 8, Kđt Times City Park Hill, Số 25, Ngõ 13 Đường Lĩnh Nam</v>
          </cell>
          <cell r="M231" t="str">
            <v>SH0105-SH0205 Park 8, KĐT Times City Park Hill, số 25, ngõ 13 đường Lĩnh Nam, Phường Mai Động, Hoàng Mai, Hà Nội</v>
          </cell>
          <cell r="N231">
            <v>67</v>
          </cell>
          <cell r="O231" t="b">
            <v>0</v>
          </cell>
          <cell r="P231" t="str">
            <v>CÔNG TY TNHH MTV THƯƠNG MẠI VÀ DỊCH VỤ NGỌC THƠM</v>
          </cell>
          <cell r="Q231" t="str">
            <v>Miền Bắc</v>
          </cell>
          <cell r="R231" t="str">
            <v>CircleK</v>
          </cell>
        </row>
        <row r="232">
          <cell r="A232" t="str">
            <v>CircleK-HN2190</v>
          </cell>
          <cell r="B232" t="str">
            <v>CircleK 560A Nguyễn Văn Cừ</v>
          </cell>
          <cell r="D232" t="str">
            <v>Thành phố Hà Nội</v>
          </cell>
          <cell r="G232" t="str">
            <v>HN003</v>
          </cell>
          <cell r="H232" t="str">
            <v>Nguyễn Văn Thạch</v>
          </cell>
          <cell r="I232" t="str">
            <v>Circlek; Circlekmienbac; MIENBAC</v>
          </cell>
          <cell r="J232" t="str">
            <v>CircleK 560A Nguyễn Văn Cừ</v>
          </cell>
          <cell r="M232" t="str">
            <v>560A Nguyễn Văn Cừ, Phường Gia Thụy, Long Biên, Hà Nội</v>
          </cell>
          <cell r="N232">
            <v>67</v>
          </cell>
          <cell r="O232" t="b">
            <v>0</v>
          </cell>
          <cell r="P232" t="str">
            <v>CÔNG TY TNHH MTV THƯƠNG MẠI VÀ DỊCH VỤ NGỌC THƠM</v>
          </cell>
          <cell r="Q232" t="str">
            <v>Miền Bắc</v>
          </cell>
          <cell r="R232" t="str">
            <v>CircleK</v>
          </cell>
        </row>
        <row r="233">
          <cell r="A233" t="str">
            <v>CircleK-HN2191</v>
          </cell>
          <cell r="B233" t="str">
            <v>CircleK 293 Thụy Khuê</v>
          </cell>
          <cell r="D233" t="str">
            <v>Thành phố Hà Nội</v>
          </cell>
          <cell r="G233" t="str">
            <v>HN008</v>
          </cell>
          <cell r="H233" t="str">
            <v>Nguyễn Minh Sơn</v>
          </cell>
          <cell r="I233" t="str">
            <v>Circlek; Circlekmienbac; MIENBAC</v>
          </cell>
          <cell r="J233" t="str">
            <v>CircleK 293 Thụy Khuê</v>
          </cell>
          <cell r="M233" t="str">
            <v>293 Thụy Khuê, Phường Bưởi, Tây Hồ, Hà Nội</v>
          </cell>
          <cell r="N233">
            <v>67</v>
          </cell>
          <cell r="O233" t="b">
            <v>0</v>
          </cell>
          <cell r="P233" t="str">
            <v>CÔNG TY TNHH MTV THƯƠNG MẠI VÀ DỊCH VỤ NGỌC THƠM</v>
          </cell>
          <cell r="Q233" t="str">
            <v>Miền Bắc</v>
          </cell>
          <cell r="R233" t="str">
            <v>CircleK</v>
          </cell>
        </row>
        <row r="234">
          <cell r="A234" t="str">
            <v>CircleK-HN2192</v>
          </cell>
          <cell r="B234" t="str">
            <v>CircleK 15 Dương Khuê</v>
          </cell>
          <cell r="D234" t="str">
            <v>Thành phố Hà Nội</v>
          </cell>
          <cell r="G234" t="str">
            <v>HN004</v>
          </cell>
          <cell r="H234" t="str">
            <v>Hoàng Thanh Huy</v>
          </cell>
          <cell r="I234" t="str">
            <v>Circlek; Circlekmienbac; MIENBAC</v>
          </cell>
          <cell r="J234" t="str">
            <v>CircleK 15 Dương Khuê</v>
          </cell>
          <cell r="M234" t="str">
            <v>15 Dương Khuê, Phường Mai Dịch, Cầu Giấy, Hà Nội</v>
          </cell>
          <cell r="N234">
            <v>67</v>
          </cell>
          <cell r="O234" t="b">
            <v>0</v>
          </cell>
          <cell r="P234" t="str">
            <v>CÔNG TY TNHH MTV THƯƠNG MẠI VÀ DỊCH VỤ NGỌC THƠM</v>
          </cell>
          <cell r="Q234" t="str">
            <v>Miền Bắc</v>
          </cell>
          <cell r="R234" t="str">
            <v>CircleK</v>
          </cell>
        </row>
        <row r="235">
          <cell r="A235" t="str">
            <v>CircleK-HN2193</v>
          </cell>
          <cell r="B235" t="str">
            <v>CircleK No-24, Lk13, Khu Đất Dịch Vụ, Đất Ở Hà Trì</v>
          </cell>
          <cell r="D235" t="str">
            <v>Thành phố Hà Nội</v>
          </cell>
          <cell r="G235" t="str">
            <v>HN004</v>
          </cell>
          <cell r="H235" t="str">
            <v>Hoàng Thanh Huy</v>
          </cell>
          <cell r="I235" t="str">
            <v>Circlek; Circlekmienbac; MIENBAC</v>
          </cell>
          <cell r="J235" t="str">
            <v>CircleK No-24, Lk13, Khu Đất Dịch Vụ, Đất Ở Hà Trì</v>
          </cell>
          <cell r="M235" t="str">
            <v>NO-24, LK13, Khu đất dịch vụ, đất ở Hà Trì, Phường Hà Trì, Hà Đông, Hà Nội</v>
          </cell>
          <cell r="N235">
            <v>67</v>
          </cell>
          <cell r="O235" t="b">
            <v>0</v>
          </cell>
          <cell r="P235" t="str">
            <v>CÔNG TY TNHH MTV THƯƠNG MẠI VÀ DỊCH VỤ NGỌC THƠM</v>
          </cell>
          <cell r="Q235" t="str">
            <v>Miền Bắc</v>
          </cell>
          <cell r="R235" t="str">
            <v>CircleK</v>
          </cell>
        </row>
        <row r="236">
          <cell r="A236" t="str">
            <v>CircleK-HN2194</v>
          </cell>
          <cell r="B236" t="str">
            <v>CircleK Căn Hộ Số 01Sh20 Và 02Sh20, Thuộc Tòa Nhà S2.15 (T26M-2), Tại Lô Đất B2-Ct03, Vinhomes Ocean Park</v>
          </cell>
          <cell r="D236" t="str">
            <v>Thành phố Hà Nội</v>
          </cell>
          <cell r="G236" t="str">
            <v>HN003</v>
          </cell>
          <cell r="H236" t="str">
            <v>Nguyễn Văn Thạch</v>
          </cell>
          <cell r="I236" t="str">
            <v>Circlek; Circlekmienbac; MIENBAC</v>
          </cell>
          <cell r="J236" t="str">
            <v>CircleK Căn Hộ Số 01Sh20 Và 02Sh20, Thuộc Tòa Nhà S2.15 (T26M-2), Tại Lô Đất B2-Ct03, Vinhomes Ocean Park</v>
          </cell>
          <cell r="M236" t="str">
            <v>Căn hộ số 01SH20 và 02SH20, thuộc tòa nhà S2.15 (T26M-2), tại lô đất B2-CT03, Vinhomes Ocean Park, Xã Đa Tốn, Huyện Gia Lâm, Hà Nội</v>
          </cell>
          <cell r="N236">
            <v>67</v>
          </cell>
          <cell r="O236" t="b">
            <v>0</v>
          </cell>
          <cell r="P236" t="str">
            <v>CÔNG TY TNHH MTV THƯƠNG MẠI VÀ DỊCH VỤ NGỌC THƠM</v>
          </cell>
          <cell r="Q236" t="str">
            <v>Miền Bắc</v>
          </cell>
          <cell r="R236" t="str">
            <v>CircleK</v>
          </cell>
        </row>
        <row r="237">
          <cell r="A237" t="str">
            <v>CircleK-HN2195</v>
          </cell>
          <cell r="B237" t="str">
            <v>CircleK Sô 6 Ngõ 124, Phố Vĩnh Tuy</v>
          </cell>
          <cell r="D237" t="str">
            <v>Thành phố Hà Nội</v>
          </cell>
          <cell r="G237" t="str">
            <v>HN003</v>
          </cell>
          <cell r="H237" t="str">
            <v>Nguyễn Văn Thạch</v>
          </cell>
          <cell r="I237" t="str">
            <v>Circlek; Circlekmienbac; MIENBAC</v>
          </cell>
          <cell r="J237" t="str">
            <v>CircleK Sô 6 Ngõ 124, Phố Vĩnh Tuy</v>
          </cell>
          <cell r="M237" t="str">
            <v>Sô 6 ngõ 124, phố Vĩnh Tuy, Phường Vĩnh Tuy, Hai Bà Trưng, Hà Nội</v>
          </cell>
          <cell r="N237">
            <v>67</v>
          </cell>
          <cell r="O237" t="b">
            <v>0</v>
          </cell>
          <cell r="P237" t="str">
            <v>CÔNG TY TNHH MTV THƯƠNG MẠI VÀ DỊCH VỤ NGỌC THƠM</v>
          </cell>
          <cell r="Q237" t="str">
            <v>Miền Bắc</v>
          </cell>
          <cell r="R237" t="str">
            <v>CircleK</v>
          </cell>
        </row>
        <row r="238">
          <cell r="A238" t="str">
            <v>CircleK-HN2196</v>
          </cell>
          <cell r="B238" t="str">
            <v>CircleK 118 Định Công</v>
          </cell>
          <cell r="D238" t="str">
            <v>Thành phố Hà Nội</v>
          </cell>
          <cell r="E238" t="str">
            <v>Quận Thanh Xuân</v>
          </cell>
          <cell r="F238" t="str">
            <v>Phường Phương Liệt</v>
          </cell>
          <cell r="G238" t="str">
            <v>HN003</v>
          </cell>
          <cell r="H238" t="str">
            <v>Nguyễn Văn Thạch</v>
          </cell>
          <cell r="I238" t="str">
            <v>Circlek; Circlekmienbac; MIENBAC</v>
          </cell>
          <cell r="J238" t="str">
            <v>CircleK 118 Định Công</v>
          </cell>
          <cell r="M238" t="str">
            <v>Số 118 Định Công, Phường Phương Liệt, Quận Thanh Xuân, Hà Nội</v>
          </cell>
          <cell r="N238">
            <v>67</v>
          </cell>
          <cell r="O238" t="b">
            <v>0</v>
          </cell>
          <cell r="P238" t="str">
            <v>CÔNG TY TNHH MTV THƯƠNG MẠI VÀ DỊCH VỤ NGỌC THƠM</v>
          </cell>
          <cell r="Q238" t="str">
            <v>Miền Bắc</v>
          </cell>
          <cell r="R238" t="str">
            <v>CircleK</v>
          </cell>
        </row>
        <row r="239">
          <cell r="A239" t="str">
            <v>CircleK-HN2197</v>
          </cell>
          <cell r="B239" t="str">
            <v>CircleK B3-06, Khu Chức Năng Đô Thị Thành Phố Xanh</v>
          </cell>
          <cell r="D239" t="str">
            <v>Thành phố Hà Nội</v>
          </cell>
          <cell r="G239" t="str">
            <v>HN004</v>
          </cell>
          <cell r="H239" t="str">
            <v>Hoàng Thanh Huy</v>
          </cell>
          <cell r="I239" t="str">
            <v>Circlek; Circlekmienbac; MIENBAC</v>
          </cell>
          <cell r="J239" t="str">
            <v>CircleK B3-06, Khu Chức Năng Đô Thị Thành Phố Xanh</v>
          </cell>
          <cell r="M239" t="str">
            <v>B3-06, Khu chức năng đô thị Thành Phố Xanh, Phường Cầu Diễn, Nam Từ Liêm, Hà Nội</v>
          </cell>
          <cell r="N239">
            <v>67</v>
          </cell>
          <cell r="O239" t="b">
            <v>0</v>
          </cell>
          <cell r="P239" t="str">
            <v>CÔNG TY TNHH MTV THƯƠNG MẠI VÀ DỊCH VỤ NGỌC THƠM</v>
          </cell>
          <cell r="Q239" t="str">
            <v>Miền Bắc</v>
          </cell>
          <cell r="R239" t="str">
            <v>CircleK</v>
          </cell>
        </row>
        <row r="240">
          <cell r="A240" t="str">
            <v>CircleK-HN2198</v>
          </cell>
          <cell r="B240" t="str">
            <v>CircleK Số 264 Phố Bạch Mai, Tổ 4</v>
          </cell>
          <cell r="D240" t="str">
            <v>Thành phố Hà Nội</v>
          </cell>
          <cell r="G240" t="str">
            <v>HN003</v>
          </cell>
          <cell r="H240" t="str">
            <v>Nguyễn Văn Thạch</v>
          </cell>
          <cell r="I240" t="str">
            <v>Circlek; Circlekmienbac; MIENBAC</v>
          </cell>
          <cell r="J240" t="str">
            <v>CircleK Số 264 Phố Bạch Mai, Tổ 4</v>
          </cell>
          <cell r="M240" t="str">
            <v>Số 264 phố Bạch Mai, tổ 4, Phường Bạch Mai, Hai Bà Trưng, Hà Nội</v>
          </cell>
          <cell r="N240">
            <v>67</v>
          </cell>
          <cell r="O240" t="b">
            <v>0</v>
          </cell>
          <cell r="P240" t="str">
            <v>CÔNG TY TNHH MTV THƯƠNG MẠI VÀ DỊCH VỤ NGỌC THƠM</v>
          </cell>
          <cell r="Q240" t="str">
            <v>Miền Bắc</v>
          </cell>
          <cell r="R240" t="str">
            <v>CircleK</v>
          </cell>
        </row>
        <row r="241">
          <cell r="A241" t="str">
            <v>CircleK-HN2199</v>
          </cell>
          <cell r="B241" t="str">
            <v>CircleK Số 1S05, Tòa R1.03 (L31), Lô Đất B5-Ct01, Dự Án Khu Đô Thị Gia Lâm (Vinhomes Ocean Park)</v>
          </cell>
          <cell r="D241" t="str">
            <v>Thành phố Hà Nội</v>
          </cell>
          <cell r="G241" t="str">
            <v>HN008</v>
          </cell>
          <cell r="H241" t="str">
            <v>Nguyễn Minh Sơn</v>
          </cell>
          <cell r="I241" t="str">
            <v>Circlek; Circlekmienbac; MIENBAC</v>
          </cell>
          <cell r="J241" t="str">
            <v>CircleK Số 1S05, Tòa R1.03 (L31), Lô Đất B5-Ct01</v>
          </cell>
          <cell r="M241" t="str">
            <v>Số 1S05, Tòa R1.03 (L31), lô đất B5-CT01, Dự án Khu đô thị Gia Lâm (Vinhomes Ocean Park), Thị trấn Trâu Quỳ, Huyện Gia Lâm, Thành phố Hà Nội</v>
          </cell>
          <cell r="N241">
            <v>67</v>
          </cell>
          <cell r="O241" t="b">
            <v>0</v>
          </cell>
          <cell r="P241" t="str">
            <v>CÔNG TY TNHH MTV THƯƠNG MẠI VÀ DỊCH VỤ NGỌC THƠM</v>
          </cell>
          <cell r="Q241" t="str">
            <v>Miền Bắc</v>
          </cell>
          <cell r="R241" t="str">
            <v>CircleK</v>
          </cell>
        </row>
        <row r="242">
          <cell r="A242" t="str">
            <v>CircleK-HN2200</v>
          </cell>
          <cell r="B242" t="str">
            <v>CircleK Số 01Sh22 Và 02Sh22, Ô Đất B2-Ct02, Tòa U26-2 (S2.08) Dự Án Khu Đô Thị Gia Lâm - Vinhomes Ocean Park</v>
          </cell>
          <cell r="D242" t="str">
            <v>Thành phố Hà Nội</v>
          </cell>
          <cell r="G242" t="str">
            <v>HN008</v>
          </cell>
          <cell r="H242" t="str">
            <v>Nguyễn Minh Sơn</v>
          </cell>
          <cell r="I242" t="str">
            <v>Circlek; Circlekmienbac; MIENBAC</v>
          </cell>
          <cell r="J242" t="str">
            <v>CircleK Số 01Sh22 Và 02Sh22, Ô Đất B2-Ct02, Tòa U26-2 (S2.08)</v>
          </cell>
          <cell r="M242" t="str">
            <v>Số 01SH22 và 02SH22, Ô đất B2-CT02, Tòa U26-2 (S2.08) Dự án Khu đô thị Gia Lâm - Vinhomes Ocean Park, Xã Đa Tốn, Huyện Gia Lâm, Thành phố Hà Nội</v>
          </cell>
          <cell r="N242">
            <v>67</v>
          </cell>
          <cell r="O242" t="b">
            <v>0</v>
          </cell>
          <cell r="P242" t="str">
            <v>CÔNG TY TNHH MTV THƯƠNG MẠI VÀ DỊCH VỤ NGỌC THƠM</v>
          </cell>
          <cell r="Q242" t="str">
            <v>Miền Bắc</v>
          </cell>
          <cell r="R242" t="str">
            <v>CircleK</v>
          </cell>
        </row>
        <row r="243">
          <cell r="A243" t="str">
            <v>CircleK-HN2201</v>
          </cell>
          <cell r="B243" t="str">
            <v>CircleK 49 + 51 Phố Trần Quang Diệu, Tổ 102</v>
          </cell>
          <cell r="D243" t="str">
            <v>Thành phố Hà Nội</v>
          </cell>
          <cell r="G243" t="str">
            <v>HN003</v>
          </cell>
          <cell r="H243" t="str">
            <v>Nguyễn Văn Thạch</v>
          </cell>
          <cell r="I243" t="str">
            <v>Circlek; Circlekmienbac; MIENBAC</v>
          </cell>
          <cell r="J243" t="str">
            <v>CircleK 49 + 51 Phố Trần Quang Diệu, Tổ 102</v>
          </cell>
          <cell r="M243" t="str">
            <v>49 + 51 phố Trần Quang Diệu, tổ 102, Phường Ô Chợ Dừa, Đống Đa, Hà Nội</v>
          </cell>
          <cell r="N243">
            <v>67</v>
          </cell>
          <cell r="O243" t="b">
            <v>0</v>
          </cell>
          <cell r="P243" t="str">
            <v>CÔNG TY TNHH MTV THƯƠNG MẠI VÀ DỊCH VỤ NGỌC THƠM</v>
          </cell>
          <cell r="Q243" t="str">
            <v>Miền Bắc</v>
          </cell>
          <cell r="R243" t="str">
            <v>CircleK</v>
          </cell>
        </row>
        <row r="244">
          <cell r="A244" t="str">
            <v>CircleK-HN2202</v>
          </cell>
          <cell r="B244" t="str">
            <v>CircleK Số 01Sh06 Và Số 02Sh06, Ô Đất B2-Ct03, Tòa L26 (S2.11), Dự Án Khu Đô Thị Gia Lâm - Vinhomes Ocean Park</v>
          </cell>
          <cell r="D244" t="str">
            <v>Thành phố Hà Nội</v>
          </cell>
          <cell r="G244" t="str">
            <v>HN008</v>
          </cell>
          <cell r="H244" t="str">
            <v>Nguyễn Minh Sơn</v>
          </cell>
          <cell r="I244" t="str">
            <v>Circlek; Circlekmienbac; MIENBAC</v>
          </cell>
          <cell r="J244" t="str">
            <v>CircleK Số 01Sh06 Và Số 02Sh06, Ô Đất B2-Ct03, Tòa L26 (S2.11)</v>
          </cell>
          <cell r="M244" t="str">
            <v>Số 01SH06 và số 02SH06, Ô đất B2-CT03, Tòa L26 (S2.11), Dự án Khu đô thị Gia Lâm - Vinhomes Ocean Park, Xã Đa Tốn, Huyện Gia Lâm, Thành phố Hà Nội</v>
          </cell>
          <cell r="N244">
            <v>67</v>
          </cell>
          <cell r="O244" t="b">
            <v>0</v>
          </cell>
          <cell r="P244" t="str">
            <v>CÔNG TY TNHH MTV THƯƠNG MẠI VÀ DỊCH VỤ NGỌC THƠM</v>
          </cell>
          <cell r="Q244" t="str">
            <v>Miền Bắc</v>
          </cell>
          <cell r="R244" t="str">
            <v>CircleK</v>
          </cell>
        </row>
        <row r="245">
          <cell r="A245" t="str">
            <v>CircleK-HN2203</v>
          </cell>
          <cell r="B245" t="str">
            <v>CircleK Số 1Sh09 Và Số 2Sh09, Tòa S1.05 (Z34.1), Lô Đất F1-Ch01 - 5 Khu Đô Thị Mới Tây Mỗ, Đại Mỗ - Vinhomes Park (Vinhomes Smart City)</v>
          </cell>
          <cell r="D245" t="str">
            <v>Thành phố Hà Nội</v>
          </cell>
          <cell r="G245" t="str">
            <v>HN004</v>
          </cell>
          <cell r="H245" t="str">
            <v>Hoàng Thanh Huy</v>
          </cell>
          <cell r="I245" t="str">
            <v>Circlek; Circlekmienbac; MIENBAC</v>
          </cell>
          <cell r="J245" t="str">
            <v>CircleK Số 1Sh09 Và Số 2Sh09, Tòa S1.05 (Z34.1)  (Vinhomes Smart City)</v>
          </cell>
          <cell r="M245" t="str">
            <v>Số 1SH09 và số 2SH09, tòa S1.05 (Z34.1), Lô đất F1-CH01 - 5 Khu đô thị mới Tây Mỗ, Đại Mỗ - Vinhomes Park (Vinhomes Smart City), Quận Nam Từ Liêm, Hà Nội</v>
          </cell>
          <cell r="N245">
            <v>67</v>
          </cell>
          <cell r="O245" t="b">
            <v>0</v>
          </cell>
          <cell r="P245" t="str">
            <v>CÔNG TY TNHH MTV THƯƠNG MẠI VÀ DỊCH VỤ NGỌC THƠM</v>
          </cell>
          <cell r="Q245" t="str">
            <v>Miền Bắc</v>
          </cell>
          <cell r="R245" t="str">
            <v>CircleK</v>
          </cell>
        </row>
        <row r="246">
          <cell r="A246" t="str">
            <v>CircleK-HN2204</v>
          </cell>
          <cell r="B246" t="str">
            <v>CircleK Số 01S15A, Tòa U26 (S2.03), Ô Đất B2-Ct01, Dự Án Khu Đô Thị Gia Lâm - Vinhomes Ocean Park</v>
          </cell>
          <cell r="D246" t="str">
            <v>Thành phố Hà Nội</v>
          </cell>
          <cell r="G246" t="str">
            <v>HN008</v>
          </cell>
          <cell r="H246" t="str">
            <v>Nguyễn Minh Sơn</v>
          </cell>
          <cell r="I246" t="str">
            <v>Circlek; Circlekmienbac; MIENBAC</v>
          </cell>
          <cell r="J246" t="str">
            <v>CircleK Số 01S15A, Tòa U26 (S2.03), Ô Đất B2-Ct01, Dự Án Khu Đô Thị Gia Lâm - Vinhomes Ocean Park</v>
          </cell>
          <cell r="M246" t="str">
            <v>Số 01S15A, Tòa U26 (S2.03), ô đất B2-CT01, Dự án khu đô thị Gia Lâm - Vinhomes Ocean Park, Xã Đa Tốn, Huyện Gia Lâm, Thành phố Hà Nội, Việt Nam</v>
          </cell>
          <cell r="N246">
            <v>67</v>
          </cell>
          <cell r="O246" t="b">
            <v>0</v>
          </cell>
          <cell r="P246" t="str">
            <v>CÔNG TY TNHH MTV THƯƠNG MẠI VÀ DỊCH VỤ NGỌC THƠM</v>
          </cell>
          <cell r="Q246" t="str">
            <v>Miền Bắc</v>
          </cell>
          <cell r="R246" t="str">
            <v>CircleK</v>
          </cell>
        </row>
        <row r="247">
          <cell r="A247" t="str">
            <v>CircleK-HN2205</v>
          </cell>
          <cell r="B247" t="str">
            <v>CircleK Số 1S11, Tòa S6A (S6.1), Thuộc Khối Nhà S6 (S6.1+S6.2), Khu Công Trình Công Cộng, Thương Mại, Dịch Vụ Và Nhà Ở (Vinhomes Symphony), Lô Đất G4*-Hh16</v>
          </cell>
          <cell r="D247" t="str">
            <v>Thành phố Hà Nội</v>
          </cell>
          <cell r="G247" t="str">
            <v>HN008</v>
          </cell>
          <cell r="H247" t="str">
            <v>Nguyễn Minh Sơn</v>
          </cell>
          <cell r="I247" t="str">
            <v>Circlek; Circlekmienbac; MIENBAC</v>
          </cell>
          <cell r="J247" t="str">
            <v>CircleK Số 1S11, Tòa S6A (S6.1), Thuộc Khối Nhà S6 (S6.1+S6.2 (Vinhomes Symphony), Lô Đất G4*-Hh16</v>
          </cell>
          <cell r="M247" t="str">
            <v>Số 1S11, tòa S6A (S6.1), thuộc khối nhà S6 (S6.1+S6.2), Khu công trình công cộng, thương mại, dịch vụ và nhà ở (Vinhomes Symphony), lô đất G4*-HH16, Phường Phúc Lợi, Quận Long Biên, Hà Nội</v>
          </cell>
          <cell r="N247">
            <v>67</v>
          </cell>
          <cell r="O247" t="b">
            <v>0</v>
          </cell>
          <cell r="P247" t="str">
            <v>CÔNG TY TNHH MTV THƯƠNG MẠI VÀ DỊCH VỤ NGỌC THƠM</v>
          </cell>
          <cell r="Q247" t="str">
            <v>Miền Bắc</v>
          </cell>
          <cell r="R247" t="str">
            <v>CircleK</v>
          </cell>
        </row>
        <row r="248">
          <cell r="A248" t="str">
            <v>CircleK-HN2206</v>
          </cell>
          <cell r="B248" t="str">
            <v>CircleK Số 176D + 176E Trương Định</v>
          </cell>
          <cell r="D248" t="str">
            <v>Thành phố Hà Nội</v>
          </cell>
          <cell r="G248" t="str">
            <v>HN003</v>
          </cell>
          <cell r="H248" t="str">
            <v>Nguyễn Văn Thạch</v>
          </cell>
          <cell r="I248" t="str">
            <v>Circlek; Circlekmienbac; MIENBAC</v>
          </cell>
          <cell r="J248" t="str">
            <v>CircleK Số 176D + 176E Trương Định</v>
          </cell>
          <cell r="M248" t="str">
            <v>Số 176D + 176E Trương Định, , Hai Trưng, Hà Nội</v>
          </cell>
          <cell r="N248">
            <v>67</v>
          </cell>
          <cell r="O248" t="b">
            <v>0</v>
          </cell>
          <cell r="P248" t="str">
            <v>CÔNG TY TNHH MTV THƯƠNG MẠI VÀ DỊCH VỤ NGỌC THƠM</v>
          </cell>
          <cell r="Q248" t="str">
            <v>Miền Bắc</v>
          </cell>
          <cell r="R248" t="str">
            <v>CircleK</v>
          </cell>
        </row>
        <row r="249">
          <cell r="A249" t="str">
            <v>CircleK-HN2207</v>
          </cell>
          <cell r="B249" t="str">
            <v>CircleK Số 42 + 42A Phố Lạc Trung</v>
          </cell>
          <cell r="D249" t="str">
            <v>Thành phố Hà Nội</v>
          </cell>
          <cell r="G249" t="str">
            <v>HN003</v>
          </cell>
          <cell r="H249" t="str">
            <v>Nguyễn Văn Thạch</v>
          </cell>
          <cell r="I249" t="str">
            <v>Circlek; Circlekmienbac; MIENBAC</v>
          </cell>
          <cell r="J249" t="str">
            <v>CircleK Số 42 + 42A Phố Lạc Trung</v>
          </cell>
          <cell r="M249" t="str">
            <v>Số 42 + 42A phố Lạc Trung, phường Vĩnh Tuy, Hai Bà Trưng, Hà Nội</v>
          </cell>
          <cell r="N249">
            <v>67</v>
          </cell>
          <cell r="O249" t="b">
            <v>0</v>
          </cell>
          <cell r="P249" t="str">
            <v>CÔNG TY TNHH MTV THƯƠNG MẠI VÀ DỊCH VỤ NGỌC THƠM</v>
          </cell>
          <cell r="Q249" t="str">
            <v>Miền Bắc</v>
          </cell>
          <cell r="R249" t="str">
            <v>CircleK</v>
          </cell>
        </row>
        <row r="250">
          <cell r="A250" t="str">
            <v>CircleK-HN2208</v>
          </cell>
          <cell r="B250" t="str">
            <v>CircleK Số 173 Đường Tam Trinh, Hoàng Mai</v>
          </cell>
          <cell r="D250" t="str">
            <v>Thành phố Hà Nội</v>
          </cell>
          <cell r="G250" t="str">
            <v>HN003</v>
          </cell>
          <cell r="H250" t="str">
            <v>Nguyễn Văn Thạch</v>
          </cell>
          <cell r="I250" t="str">
            <v>Circlek; Circlekmienbac; MIENBAC</v>
          </cell>
          <cell r="J250" t="str">
            <v>CircleK Số 173 Đường Tam Trinh, Hoàng Mai</v>
          </cell>
          <cell r="M250" t="str">
            <v>Số 173 đường Tam Trinh, tổ 14, Phường Mai Động, Quận Hoàng Mai, Thành phố Hà Nội</v>
          </cell>
          <cell r="N250">
            <v>67</v>
          </cell>
          <cell r="O250" t="b">
            <v>0</v>
          </cell>
          <cell r="P250" t="str">
            <v>CÔNG TY TNHH MTV THƯƠNG MẠI VÀ DỊCH VỤ NGỌC THƠM</v>
          </cell>
          <cell r="Q250" t="str">
            <v>Miền Bắc</v>
          </cell>
          <cell r="R250" t="str">
            <v>CircleK</v>
          </cell>
        </row>
        <row r="251">
          <cell r="A251" t="str">
            <v>CircleK-HN2209</v>
          </cell>
          <cell r="B251" t="str">
            <v>CircleK V11-A01, Lô Đất Ttdv 01, Khu Đô Thị Mới An Hưng</v>
          </cell>
          <cell r="D251" t="str">
            <v>Thành phố Hà Nội</v>
          </cell>
          <cell r="G251" t="str">
            <v>HN004</v>
          </cell>
          <cell r="H251" t="str">
            <v>Hoàng Thanh Huy</v>
          </cell>
          <cell r="I251" t="str">
            <v>Circlek; Circlekmienbac; MIENBAC</v>
          </cell>
          <cell r="J251" t="str">
            <v>CircleK V11-A01, Lô Đất Ttdv 01, Khu Đô Thị Mới An Hưng</v>
          </cell>
          <cell r="M251" t="str">
            <v>V11-A01, Lô đất TTDV 01, Khu đô thị mới An Hưng, Phường La Khê, Hà Đông, Hà Nội</v>
          </cell>
          <cell r="N251">
            <v>67</v>
          </cell>
          <cell r="O251" t="b">
            <v>0</v>
          </cell>
          <cell r="P251" t="str">
            <v>CÔNG TY TNHH MTV THƯƠNG MẠI VÀ DỊCH VỤ NGỌC THƠM</v>
          </cell>
          <cell r="Q251" t="str">
            <v>Miền Bắc</v>
          </cell>
          <cell r="R251" t="str">
            <v>CircleK</v>
          </cell>
        </row>
        <row r="252">
          <cell r="A252" t="str">
            <v>CircleK-HN2210</v>
          </cell>
          <cell r="B252" t="str">
            <v>CircleK 29 Hàng Phèn</v>
          </cell>
          <cell r="D252" t="str">
            <v>Thành phố Hà Nội</v>
          </cell>
          <cell r="G252" t="str">
            <v>HN008</v>
          </cell>
          <cell r="H252" t="str">
            <v>Nguyễn Minh Sơn</v>
          </cell>
          <cell r="I252" t="str">
            <v>Circlek; Circlekmienbac; MIENBAC</v>
          </cell>
          <cell r="J252" t="str">
            <v>CircleK 29 Hàng Phèn</v>
          </cell>
          <cell r="M252" t="str">
            <v>29 Hàng Phèn, Hoàn Kiếm, Hà Nội</v>
          </cell>
          <cell r="N252">
            <v>67</v>
          </cell>
          <cell r="O252" t="b">
            <v>0</v>
          </cell>
          <cell r="P252" t="str">
            <v>CÔNG TY TNHH MTV THƯƠNG MẠI VÀ DỊCH VỤ NGỌC THƠM</v>
          </cell>
          <cell r="Q252" t="str">
            <v>Miền Bắc</v>
          </cell>
          <cell r="R252" t="str">
            <v>CircleK</v>
          </cell>
        </row>
        <row r="253">
          <cell r="A253" t="str">
            <v>CircleK-HN2211</v>
          </cell>
          <cell r="B253" t="str">
            <v>CircleK Số 123 Phố Tôn Đức Thắng</v>
          </cell>
          <cell r="D253" t="str">
            <v>Thành phố Hà Nội</v>
          </cell>
          <cell r="G253" t="str">
            <v>HN003</v>
          </cell>
          <cell r="H253" t="str">
            <v>Nguyễn Văn Thạch</v>
          </cell>
          <cell r="I253" t="str">
            <v>Circlek; Circlekmienbac; MIENBAC</v>
          </cell>
          <cell r="J253" t="str">
            <v>CircleK Số 123 Phố Tôn Đức Thắng</v>
          </cell>
          <cell r="M253" t="str">
            <v>Số 123 phố Tôn Đức Thắng, Đống Đa, Hà Nội</v>
          </cell>
          <cell r="N253">
            <v>67</v>
          </cell>
          <cell r="O253" t="b">
            <v>0</v>
          </cell>
          <cell r="P253" t="str">
            <v>CÔNG TY TNHH MTV THƯƠNG MẠI VÀ DỊCH VỤ NGỌC THƠM</v>
          </cell>
          <cell r="Q253" t="str">
            <v>Miền Bắc</v>
          </cell>
          <cell r="R253" t="str">
            <v>CircleK</v>
          </cell>
        </row>
        <row r="254">
          <cell r="A254" t="str">
            <v>CircleK-HN2212</v>
          </cell>
          <cell r="B254" t="str">
            <v>CircleK Số 18 Phố Hàng Gai</v>
          </cell>
          <cell r="D254" t="str">
            <v>Thành phố Hà Nội</v>
          </cell>
          <cell r="G254" t="str">
            <v>HN004</v>
          </cell>
          <cell r="H254" t="str">
            <v>Hoàng Thanh Huy</v>
          </cell>
          <cell r="I254" t="str">
            <v>Circlek; Circlekmienbac; MIENBAC</v>
          </cell>
          <cell r="J254" t="str">
            <v>CircleK Số 18 Phố Hàng Gai</v>
          </cell>
          <cell r="M254" t="str">
            <v>Số 18 phố Hàng Gai, Hoàn Kiếm, Hà Nội</v>
          </cell>
          <cell r="N254">
            <v>67</v>
          </cell>
          <cell r="O254" t="b">
            <v>0</v>
          </cell>
          <cell r="P254" t="str">
            <v>CÔNG TY TNHH MTV THƯƠNG MẠI VÀ DỊCH VỤ NGỌC THƠM</v>
          </cell>
          <cell r="Q254" t="str">
            <v>Miền Bắc</v>
          </cell>
          <cell r="R254" t="str">
            <v>CircleK</v>
          </cell>
        </row>
        <row r="255">
          <cell r="A255" t="str">
            <v>CircleK-HN2213</v>
          </cell>
          <cell r="B255" t="str">
            <v>CircleK Thương Mại_03, Tầng 1, Nhà Ở Cao Tầng N03-T6, Khu Đoàn Ngoại Giao</v>
          </cell>
          <cell r="D255" t="str">
            <v>Thành phố Hà Nội</v>
          </cell>
          <cell r="E255" t="str">
            <v>Quận Bắc Từ Liêm</v>
          </cell>
          <cell r="F255" t="str">
            <v>Phường Xuân Tảo</v>
          </cell>
          <cell r="G255" t="str">
            <v>HN004</v>
          </cell>
          <cell r="H255" t="str">
            <v>Hoàng Thanh Huy</v>
          </cell>
          <cell r="I255" t="str">
            <v>Circlek; Circlekmienbac; MIENBAC</v>
          </cell>
          <cell r="J255" t="str">
            <v>CircleK Thương Mại_03, Tầng 1, Nhà Ở Cao Tầng N03-T6, Khu Đoàn Ngoại Giao</v>
          </cell>
          <cell r="M255" t="str">
            <v>Thương mại_03, tầng 1, Nhà ở cao tầng N03-T6, Khu Đoàn Ngoại Giao, Phường Xuân Tảo, Quận Bắc Từ Liêm, Hà Nội</v>
          </cell>
          <cell r="N255">
            <v>67</v>
          </cell>
          <cell r="O255" t="b">
            <v>0</v>
          </cell>
          <cell r="P255" t="str">
            <v>CÔNG TY TNHH MTV THƯƠNG MẠI VÀ DỊCH VỤ NGỌC THƠM</v>
          </cell>
          <cell r="Q255" t="str">
            <v>Miền Bắc</v>
          </cell>
          <cell r="R255" t="str">
            <v>CircleK</v>
          </cell>
        </row>
        <row r="256">
          <cell r="A256" t="str">
            <v>CircleK-HN2214</v>
          </cell>
          <cell r="B256" t="str">
            <v>CircleK 67 Cửa Nam</v>
          </cell>
          <cell r="D256" t="str">
            <v>Thành phố Hà Nội</v>
          </cell>
          <cell r="G256" t="str">
            <v>HN008</v>
          </cell>
          <cell r="H256" t="str">
            <v>Nguyễn Minh Sơn</v>
          </cell>
          <cell r="I256" t="str">
            <v>Circlek; Circlekmienbac; MIENBAC</v>
          </cell>
          <cell r="J256" t="str">
            <v>CircleK 67 Cửa Nam</v>
          </cell>
          <cell r="M256" t="str">
            <v>67 Cửa Nam, Hoàn Kiếm, Hà Nội</v>
          </cell>
          <cell r="N256">
            <v>67</v>
          </cell>
          <cell r="O256" t="b">
            <v>0</v>
          </cell>
          <cell r="P256" t="str">
            <v>CÔNG TY TNHH MTV THƯƠNG MẠI VÀ DỊCH VỤ NGỌC THƠM</v>
          </cell>
          <cell r="Q256" t="str">
            <v>Miền Bắc</v>
          </cell>
          <cell r="R256" t="str">
            <v>CircleK</v>
          </cell>
        </row>
        <row r="257">
          <cell r="A257" t="str">
            <v>CircleK-HN2215</v>
          </cell>
          <cell r="B257" t="str">
            <v>CircleK 75 Hàng Bông</v>
          </cell>
          <cell r="D257" t="str">
            <v>Thành phố Hà Nội</v>
          </cell>
          <cell r="G257" t="str">
            <v>HN008</v>
          </cell>
          <cell r="H257" t="str">
            <v>Nguyễn Minh Sơn</v>
          </cell>
          <cell r="I257" t="str">
            <v>Circlek; Circlekmienbac; MIENBAC</v>
          </cell>
          <cell r="J257" t="str">
            <v>CircleK 75 Hàng Bông</v>
          </cell>
          <cell r="M257" t="str">
            <v>75 Hàng Bông, Phường Hàng Bông, Hoàn Kiếm, Hà Nội</v>
          </cell>
          <cell r="N257">
            <v>67</v>
          </cell>
          <cell r="O257" t="b">
            <v>0</v>
          </cell>
          <cell r="P257" t="str">
            <v>CÔNG TY TNHH MTV THƯƠNG MẠI VÀ DỊCH VỤ NGỌC THƠM</v>
          </cell>
          <cell r="Q257" t="str">
            <v>Miền Bắc</v>
          </cell>
          <cell r="R257" t="str">
            <v>CircleK</v>
          </cell>
        </row>
        <row r="258">
          <cell r="A258" t="str">
            <v>CircleK-HN2216</v>
          </cell>
          <cell r="B258" t="str">
            <v>CircleK 114 Mai Hắc Đế</v>
          </cell>
          <cell r="D258" t="str">
            <v>Thành phố Hà Nội</v>
          </cell>
          <cell r="G258" t="str">
            <v>HN003</v>
          </cell>
          <cell r="H258" t="str">
            <v>Nguyễn Văn Thạch</v>
          </cell>
          <cell r="I258" t="str">
            <v>Circlek; Circlekmienbac; MIENBAC</v>
          </cell>
          <cell r="J258" t="str">
            <v>CircleK 114 Mai Hắc Đế</v>
          </cell>
          <cell r="K258" t="str">
            <v>Tầng 1, thuộc trung tâm thương mại, Căn hộ và Văn phòng. khi HH2, số 114 Mai Hắc Đế, Phường Lê Đại Hành, quận Hai Bà Trưng, thành phố Hà Nội, Việt Nam</v>
          </cell>
          <cell r="M258" t="str">
            <v>Tầng 1, thuộc trung tâm thương mại, Căn hộ và Văn phòng. khi HH2, số 114 Mai Hắc Đế, Phường Lê Đại Hành, quận Hai Bà Trưng, thành phố Hà Nội, Việt Nam</v>
          </cell>
          <cell r="N258">
            <v>67</v>
          </cell>
          <cell r="O258" t="b">
            <v>0</v>
          </cell>
          <cell r="P258" t="str">
            <v>CÔNG TY TNHH MTV THƯƠNG MẠI VÀ DỊCH VỤ NGỌC THƠM</v>
          </cell>
          <cell r="Q258" t="str">
            <v>Miền Bắc</v>
          </cell>
          <cell r="R258" t="str">
            <v>CircleK</v>
          </cell>
        </row>
        <row r="259">
          <cell r="A259" t="str">
            <v>CircleK-HN2217</v>
          </cell>
          <cell r="B259" t="str">
            <v>CircleK 53 Triều Khúc</v>
          </cell>
          <cell r="D259" t="str">
            <v>Thành phố Hà Nội</v>
          </cell>
          <cell r="G259" t="str">
            <v>HN008</v>
          </cell>
          <cell r="H259" t="str">
            <v>Nguyễn Minh Sơn</v>
          </cell>
          <cell r="I259" t="str">
            <v>Circlek; Circlekmienbac; MIENBAC</v>
          </cell>
          <cell r="J259" t="str">
            <v>CircleK 53 Triều Khúc</v>
          </cell>
          <cell r="K259" t="str">
            <v>B6, Tổ hợp công trình hỗn hợp Pandora, số 53 Triều Khúc, phường Thanh Xuân Nam, quận Thanh Xuân, thành phố Hà Nội</v>
          </cell>
          <cell r="M259" t="str">
            <v>B6, Tổ hợp công trình hỗn hợp Pandora, số 53 Triều Khúc, phường Thanh Xuân Nam, quận Thanh Xuân, thành phố Hà Nội</v>
          </cell>
          <cell r="N259">
            <v>67</v>
          </cell>
          <cell r="O259" t="b">
            <v>0</v>
          </cell>
          <cell r="P259" t="str">
            <v>CÔNG TY TNHH MTV THƯƠNG MẠI VÀ DỊCH VỤ NGỌC THƠM</v>
          </cell>
          <cell r="Q259" t="str">
            <v>Miền Bắc</v>
          </cell>
          <cell r="R259" t="str">
            <v>CircleK</v>
          </cell>
        </row>
        <row r="260">
          <cell r="A260" t="str">
            <v>CircleK-HN2218</v>
          </cell>
          <cell r="B260" t="str">
            <v>CircleK TT01A-11, Khu nhà ở thấp tầng thuộc Dự án Khu chung cư quốc tế Hoàng Thành City tại Khu Cổ Ngựa</v>
          </cell>
          <cell r="D260" t="str">
            <v>Thành phố Hà Nội</v>
          </cell>
          <cell r="E260" t="str">
            <v>Quận Hà Đông</v>
          </cell>
          <cell r="G260" t="str">
            <v>HN004</v>
          </cell>
          <cell r="H260" t="str">
            <v>Hoàng Thanh Huy</v>
          </cell>
          <cell r="I260" t="str">
            <v>Circlek; Circlekmienbac; MIENBAC</v>
          </cell>
          <cell r="J260" t="str">
            <v>CircleK TT01A-11, Khu nhà ở thấp tầng thuộc Dự án Khu chung cư quốc tế Hoàng Thành City tại Khu Cổ Ngựa</v>
          </cell>
          <cell r="K260" t="str">
            <v>TT01A-11, Khu nhà ở thấp tầng thuộc Dự án Khu chung cư quốc tế Hoàng Thành City tại Khu Cổ Ngựa, Khu đô thị Mỗ Lao, Phường Mộ Lao, quận Hà Đông, thành phố Hà Nội</v>
          </cell>
          <cell r="M260" t="str">
            <v>TT01A-11, Khu nhà ở thấp tầng thuộc Dự án Khu chung cư quốc tế Hoàng Thành City tại Khu Cổ Ngựa, Khu đô thị Mỗ Lao, Phường Mộ Lao, quận Hà Đông, thành phố Hà Nội</v>
          </cell>
          <cell r="N260">
            <v>67</v>
          </cell>
          <cell r="O260" t="b">
            <v>0</v>
          </cell>
          <cell r="P260" t="str">
            <v>CÔNG TY TNHH MTV THƯƠNG MẠI VÀ DỊCH VỤ NGỌC THƠM</v>
          </cell>
          <cell r="Q260" t="str">
            <v>Miền Bắc</v>
          </cell>
          <cell r="R260" t="str">
            <v>CircleK</v>
          </cell>
        </row>
        <row r="261">
          <cell r="A261" t="str">
            <v>CircleK-HN2219</v>
          </cell>
          <cell r="B261" t="str">
            <v>CircleK - 14 Thái Hà</v>
          </cell>
          <cell r="D261" t="str">
            <v>Thành phố Hà Nội</v>
          </cell>
          <cell r="E261" t="str">
            <v>Quận Đống Đa</v>
          </cell>
          <cell r="F261" t="str">
            <v>Phường Trung Liệt</v>
          </cell>
          <cell r="G261" t="str">
            <v>HN004</v>
          </cell>
          <cell r="H261" t="str">
            <v>Hoàng Thanh Huy</v>
          </cell>
          <cell r="I261" t="str">
            <v>Circlek; Circlekmienbac; MIENBAC</v>
          </cell>
          <cell r="J261" t="str">
            <v/>
          </cell>
          <cell r="K261" t="str">
            <v>Số 14 Thái Hà, Phường Trung Liệt, Quận Đống Đa, Hà Nội</v>
          </cell>
          <cell r="M261" t="str">
            <v>Số 14 Thái Hà, Phường Trung Liệt, Quận Đống Đa, Hà Nội</v>
          </cell>
          <cell r="N261">
            <v>67</v>
          </cell>
          <cell r="O261" t="b">
            <v>0</v>
          </cell>
          <cell r="P261" t="str">
            <v>CÔNG TY TNHH MTV THƯƠNG MẠI VÀ DỊCH VỤ NGỌC THƠM</v>
          </cell>
          <cell r="Q261" t="str">
            <v>Miền Bắc</v>
          </cell>
          <cell r="R261" t="str">
            <v>CircleK</v>
          </cell>
        </row>
        <row r="262">
          <cell r="A262" t="str">
            <v>CircleK-HN2220</v>
          </cell>
          <cell r="B262" t="str">
            <v>Circle K Tầng 1 lô thương mại dịch vụ 02 tòa G1-G2</v>
          </cell>
          <cell r="D262" t="str">
            <v>Thành phố Hà Nội</v>
          </cell>
          <cell r="E262" t="str">
            <v>Quận Thanh Xuân</v>
          </cell>
          <cell r="F262" t="str">
            <v>Phường Kim Giang</v>
          </cell>
          <cell r="I262" t="str">
            <v>Circlek; Circlekmienbac; MIENBAC</v>
          </cell>
          <cell r="K262" t="str">
            <v>Tầng 1 lô thương mại dịch vụ 02 tòa G1-G2, dự án tổ hợp dịch vụ thương mại, văn phòng và chung cư,  Số 2 Kim Giang, mặt đường Vương Thừa Vũ kéo dài, Q.Thanh Xuân, Hà Nội</v>
          </cell>
          <cell r="M262" t="str">
            <v>Tầng 1 lô thương mại dịch vụ 02 tòa G1-G2, dự án tổ hợp dịch vụ thương mại, văn phòng và chung cư,  Số 2 Kim Giang, mặt đường Vương Thừa Vũ kéo dài, Q.Thanh Xuân, Hà Nội</v>
          </cell>
          <cell r="N262">
            <v>67</v>
          </cell>
          <cell r="O262" t="b">
            <v>0</v>
          </cell>
          <cell r="P262" t="str">
            <v>CÔNG TY TNHH MTV THƯƠNG MẠI VÀ DỊCH VỤ NGỌC THƠM</v>
          </cell>
          <cell r="Q262" t="str">
            <v>Miền Bắc</v>
          </cell>
          <cell r="R262" t="str">
            <v>CircleK</v>
          </cell>
        </row>
        <row r="263">
          <cell r="A263" t="str">
            <v>CircleK-HN2221</v>
          </cell>
          <cell r="B263" t="str">
            <v>CircleK S05 Park 03, Vinhomes Time City Park Hill</v>
          </cell>
          <cell r="D263" t="str">
            <v>Thành phố Hà Nội</v>
          </cell>
          <cell r="G263" t="str">
            <v>HN003</v>
          </cell>
          <cell r="H263" t="str">
            <v>Nguyễn Văn Thạch</v>
          </cell>
          <cell r="I263" t="str">
            <v>Circlek; Circlekmienbac; MIENBAC</v>
          </cell>
          <cell r="K263" t="str">
            <v>S05, tầng 01, tòa Park 03, khu đô thị  Vinhomes Time City Park Hill, số 25, ngõ 13, Lĩnh Nam, Phường Mai Động, Quận Hoàng Mai, Hà Nội</v>
          </cell>
          <cell r="M263" t="str">
            <v>S05, tầng 01, tòa Park 03, khu đô thị  Vinhomes Time City Park Hill, số 25, ngõ 13, Lĩnh Nam, Phường Mai Động, Quận Hoàng Mai, Hà Nội</v>
          </cell>
          <cell r="N263">
            <v>67</v>
          </cell>
          <cell r="O263" t="b">
            <v>0</v>
          </cell>
          <cell r="P263" t="str">
            <v>CÔNG TY TNHH MTV THƯƠNG MẠI VÀ DỊCH VỤ NGỌC THƠM</v>
          </cell>
          <cell r="Q263" t="str">
            <v>Miền Bắc</v>
          </cell>
          <cell r="R263" t="str">
            <v>CircleK</v>
          </cell>
        </row>
        <row r="264">
          <cell r="A264" t="str">
            <v>CircleK-HN2225</v>
          </cell>
          <cell r="B264" t="str">
            <v>CircleK 25 Phố Nhà Thờ</v>
          </cell>
          <cell r="D264" t="str">
            <v>Thành phố Hà Nội</v>
          </cell>
          <cell r="E264" t="str">
            <v>Quận Hoàn Kiếm</v>
          </cell>
          <cell r="F264" t="str">
            <v>Phường Hàng Trống</v>
          </cell>
          <cell r="I264" t="str">
            <v>Circlek; Circlekmienbac; MIENBAC</v>
          </cell>
          <cell r="J264" t="str">
            <v>CircleK 25 Phố Nhà Thờ</v>
          </cell>
          <cell r="K264" t="str">
            <v>Số 25 phố Nhà Thờ, Phường Hàng Trống, Quận Hoàn Kiếm, TP Hà Nội</v>
          </cell>
          <cell r="M264" t="str">
            <v>Số 25 phố Nhà Thờ, Phường Hàng Trống, Quận Hoàn Kiếm, TP Hà Nội</v>
          </cell>
          <cell r="N264">
            <v>67</v>
          </cell>
          <cell r="O264" t="b">
            <v>0</v>
          </cell>
          <cell r="P264" t="str">
            <v>CÔNG TY TNHH MTV THƯƠNG MẠI VÀ DỊCH VỤ NGỌC THƠM</v>
          </cell>
          <cell r="Q264" t="str">
            <v>Miền Bắc</v>
          </cell>
          <cell r="R264" t="str">
            <v>CircleK</v>
          </cell>
        </row>
        <row r="265">
          <cell r="A265" t="str">
            <v>CircleK-HN2226</v>
          </cell>
          <cell r="B265" t="str">
            <v>CircleK Tầng 1 (P01, P02, P03), Tòa nhà X2, số 70 phố Nguyên Hồng</v>
          </cell>
          <cell r="D265" t="str">
            <v>Thành phố Hà Nội</v>
          </cell>
          <cell r="E265" t="str">
            <v>Quận Đống Đa</v>
          </cell>
          <cell r="F265" t="str">
            <v>Phường Láng Hạ</v>
          </cell>
          <cell r="I265" t="str">
            <v>Circlek; Circlekmienbac; MIENBAC</v>
          </cell>
          <cell r="K265" t="str">
            <v>Tầng 1 (P01, P02, P03), Tòa nhà X2, số 70 phố Nguyên Hồng, phường Láng Hạ, Quận Đống Đa, Thành phố Hà Nội, Việt Nam</v>
          </cell>
          <cell r="M265" t="str">
            <v>Tầng 1 (P01, P02, P03), Tòa nhà X2, số 70 phố Nguyên Hồng, phường Láng Hạ, Quận Đống Đa, Thành phố Hà Nội, Việt Nam</v>
          </cell>
          <cell r="N265">
            <v>67</v>
          </cell>
          <cell r="O265" t="b">
            <v>0</v>
          </cell>
          <cell r="P265" t="str">
            <v>CÔNG TY TNHH MTV THƯƠNG MẠI VÀ DỊCH VỤ NGỌC THƠM</v>
          </cell>
          <cell r="Q265" t="str">
            <v>Miền Bắc</v>
          </cell>
          <cell r="R265" t="str">
            <v>CircleK</v>
          </cell>
        </row>
        <row r="266">
          <cell r="A266" t="str">
            <v>CircleK-HN2227</v>
          </cell>
          <cell r="B266" t="str">
            <v>CircleK 06 Vũ Trọng Khánh</v>
          </cell>
          <cell r="D266" t="str">
            <v>Thành phố Hà Nội</v>
          </cell>
          <cell r="E266" t="str">
            <v>Quận Hà Đông</v>
          </cell>
          <cell r="F266" t="str">
            <v>Phường Mỗ Lao</v>
          </cell>
          <cell r="I266" t="str">
            <v>Circlek; Circlekmienbac; MIENBAC</v>
          </cell>
          <cell r="J266" t="str">
            <v>CircleK 06 Vũ Trọng Khánh</v>
          </cell>
          <cell r="K266" t="str">
            <v>06 Vũ Trọng Khánh, Phường Mỗ Lao, Quận Hà Đông, TP Hà Nội</v>
          </cell>
          <cell r="M266" t="str">
            <v>06 Vũ Trọng Khánh, Phường Mỗ Lao, Quận Hà Đông, TP Hà Nội</v>
          </cell>
          <cell r="N266">
            <v>67</v>
          </cell>
          <cell r="O266" t="b">
            <v>0</v>
          </cell>
          <cell r="P266" t="str">
            <v>CÔNG TY TNHH MTV THƯƠNG MẠI VÀ DỊCH VỤ NGỌC THƠM</v>
          </cell>
          <cell r="Q266" t="str">
            <v>Miền Bắc</v>
          </cell>
          <cell r="R266" t="str">
            <v>CircleK</v>
          </cell>
        </row>
        <row r="267">
          <cell r="A267" t="str">
            <v>CircleK-HN2228</v>
          </cell>
          <cell r="B267" t="str">
            <v>Circle K Vinhomes Green Bay 103 - tầng 1- G3</v>
          </cell>
          <cell r="D267" t="str">
            <v>Thành phố Hà Nội</v>
          </cell>
          <cell r="E267" t="str">
            <v>Quận Nam Từ Liêm</v>
          </cell>
          <cell r="F267" t="str">
            <v>Phường Mễ Trì</v>
          </cell>
          <cell r="G267" t="str">
            <v>HN004</v>
          </cell>
          <cell r="H267" t="str">
            <v>Hoàng Thanh Huy</v>
          </cell>
          <cell r="I267" t="str">
            <v>Circlek; Circlekmienbac; MIENBAC</v>
          </cell>
          <cell r="K267" t="str">
            <v>Gian hàng kinh doanh số 103 (Tầng 1), Nhà hỗn hợp cao tầng HH3 (G3), Khu chức năng chính là cây xanh, hồ điều hoà, một phần công trình công cộng kết hợp nhà ở - Vinhomes Green Bay, đường Lương Thế Vinh, Phường Mễ Trì, Quận Nam Từ Liêm, Thành phố Hà Nội</v>
          </cell>
          <cell r="M267" t="str">
            <v>Gian hàng kinh doanh số 103 (Tầng 1), Nhà hỗn hợp cao tầng HH3 (G3), Khu chức năng chính là cây xanh, hồ điều hoà, một phần công trình công cộng kết hợp nhà ở - Vinhomes Green Bay, đường Lương Thế Vinh, Phường Mễ Trì, Quận Nam Từ Liêm, Thành phố Hà Nội</v>
          </cell>
          <cell r="N267">
            <v>67</v>
          </cell>
          <cell r="O267" t="b">
            <v>0</v>
          </cell>
          <cell r="P267" t="str">
            <v>CÔNG TY TNHH MTV THƯƠNG MẠI VÀ DỊCH VỤ NGỌC THƠM</v>
          </cell>
          <cell r="Q267" t="str">
            <v>Miền Bắc</v>
          </cell>
          <cell r="R267" t="str">
            <v>CircleK</v>
          </cell>
        </row>
        <row r="268">
          <cell r="A268" t="str">
            <v>CircleK-HN2229</v>
          </cell>
          <cell r="B268" t="str">
            <v>CircleK 46 Phùng Hưng</v>
          </cell>
          <cell r="D268" t="str">
            <v>Thành phố Hà Nội</v>
          </cell>
          <cell r="E268" t="str">
            <v>Quận Hà Đông</v>
          </cell>
          <cell r="F268" t="str">
            <v>Phường Phúc La</v>
          </cell>
          <cell r="I268" t="str">
            <v>Circlek; Circlekmienbac; MIENBAC</v>
          </cell>
          <cell r="J268" t="str">
            <v>CircleK 46 Phùng Hưng</v>
          </cell>
          <cell r="K268" t="str">
            <v>Số 46 Phùng Hưng, Phường Phúc La, Quận Hà Đông, Hà Nội</v>
          </cell>
          <cell r="M268" t="str">
            <v>Số 46 Phùng Hưng, Phường Phúc La, Quận Hà Đông, Hà Nội</v>
          </cell>
          <cell r="N268">
            <v>67</v>
          </cell>
          <cell r="O268" t="b">
            <v>0</v>
          </cell>
          <cell r="P268" t="str">
            <v>CÔNG TY TNHH MTV THƯƠNG MẠI VÀ DỊCH VỤ NGỌC THƠM</v>
          </cell>
          <cell r="Q268" t="str">
            <v>Miền Bắc</v>
          </cell>
          <cell r="R268" t="str">
            <v>CircleK</v>
          </cell>
        </row>
        <row r="269">
          <cell r="A269" t="str">
            <v>CircleK-HN2230</v>
          </cell>
          <cell r="B269" t="str">
            <v>CircleK  Số 205 Lạc Long Quân</v>
          </cell>
          <cell r="D269" t="str">
            <v>Thành phố Hà Nội</v>
          </cell>
          <cell r="E269" t="str">
            <v>Quận Cầu Giấy</v>
          </cell>
          <cell r="F269" t="str">
            <v>Phường Nghĩa Đô</v>
          </cell>
          <cell r="I269" t="str">
            <v>Circlek; Circlekmienbac; MIENBAC</v>
          </cell>
          <cell r="K269" t="str">
            <v>Số 205 Lạc Long Quân, Phường Nghĩa Đô, Quận Cầu Giấy, Thành phố Hà Nội, Việt Nam.</v>
          </cell>
          <cell r="M269" t="str">
            <v>Số 205 Lạc Long Quân, Phường Nghĩa Đô, Quận Cầu Giấy, Thành phố Hà Nội, Việt Nam.</v>
          </cell>
          <cell r="N269">
            <v>67</v>
          </cell>
          <cell r="O269" t="b">
            <v>0</v>
          </cell>
          <cell r="P269" t="str">
            <v>CÔNG TY TNHH MTV THƯƠNG MẠI VÀ DỊCH VỤ NGỌC THƠM</v>
          </cell>
          <cell r="Q269" t="str">
            <v>Miền Bắc</v>
          </cell>
          <cell r="R269" t="str">
            <v>CircleK</v>
          </cell>
        </row>
        <row r="270">
          <cell r="A270" t="str">
            <v>CircleK-HN2231</v>
          </cell>
          <cell r="B270" t="str">
            <v>CircleK Số 1A Vạn Phúc</v>
          </cell>
          <cell r="D270" t="str">
            <v>Thành phố Hà Nội</v>
          </cell>
          <cell r="E270" t="str">
            <v>Quận Hà Đông</v>
          </cell>
          <cell r="F270" t="str">
            <v>Phường Vạn Phúc</v>
          </cell>
          <cell r="I270" t="str">
            <v>Circlek; Circlekmienbac; MIENBAC</v>
          </cell>
          <cell r="J270" t="str">
            <v>CircleK Số 1A Vạn Phúc</v>
          </cell>
          <cell r="K270" t="str">
            <v>Số 1A Vạn Phúc, phường Vạn Phúc, quận Hà Đông, TP Hà Nội</v>
          </cell>
          <cell r="M270" t="str">
            <v>Số 1A Vạn Phúc, phường Vạn Phúc, quận Hà Đông, TP Hà Nội</v>
          </cell>
          <cell r="N270">
            <v>67</v>
          </cell>
          <cell r="O270" t="b">
            <v>0</v>
          </cell>
          <cell r="P270" t="str">
            <v>CÔNG TY TNHH MTV THƯƠNG MẠI VÀ DỊCH VỤ NGỌC THƠM</v>
          </cell>
          <cell r="Q270" t="str">
            <v>Miền Bắc</v>
          </cell>
          <cell r="R270" t="str">
            <v>CircleK</v>
          </cell>
        </row>
        <row r="271">
          <cell r="A271" t="str">
            <v>CircleK-HN2232</v>
          </cell>
          <cell r="B271" t="str">
            <v>CircleK Diện tích Thương mại số GS101S25, tầng 1, thuộc Tòa nhà số GS1 (U39.1) Lô đất F3-CH01, Dự án Khu đô thị mới Tây Mỗ - Đại Mỗ - Vinhomes Park (Vinhomes Smart City</v>
          </cell>
          <cell r="D271" t="str">
            <v>Thành phố Hà Nội</v>
          </cell>
          <cell r="E271" t="str">
            <v>Quận Nam Từ Liêm</v>
          </cell>
          <cell r="F271" t="str">
            <v>Phường Tây Mỗ</v>
          </cell>
          <cell r="G271" t="str">
            <v>HN004</v>
          </cell>
          <cell r="H271" t="str">
            <v>Hoàng Thanh Huy</v>
          </cell>
          <cell r="I271" t="str">
            <v>Circlek; Circlekmienbac; MIENBAC</v>
          </cell>
          <cell r="J271" t="str">
            <v>CircleK Diện tích Thương mại số GS101S25, tầng 1, thuộc Tòa nhà số GS1 (U39.1) Lô đất F3-CH01, Dự án Khu đô thị mới Tây Mỗ - Đại</v>
          </cell>
          <cell r="K271" t="str">
            <v>Diện tích Thương mại số GS101S25, tầng 1, thuộc Tòa nhà số GS1 (U39.1), Lô đất F3-CH01, Dự án Khu đô thị mới Tây Mỗ - Đại Mỗ - Vinhomes Park (Vinhomes Smart City), đường Đại Lộ Thăng Long, Phường Tây Mỗ, Quận Nam Từ Liêm, Thành phố Hà Nội</v>
          </cell>
          <cell r="M271" t="str">
            <v>Diện tích Thương mại số GS101S25, tầng 1, thuộc Tòa nhà số GS1 (U39.1), Lô đất F3-CH01, Dự án Khu đô thị mới Tây Mỗ - Đại Mỗ - Vinhomes Park (Vinhomes Smart City), đường Đại Lộ Thăng Long, Phường Tây Mỗ, Quận Nam Từ Liêm, Thành phố Hà Nội</v>
          </cell>
          <cell r="N271">
            <v>67</v>
          </cell>
          <cell r="O271" t="b">
            <v>0</v>
          </cell>
          <cell r="P271" t="str">
            <v>CÔNG TY TNHH MTV THƯƠNG MẠI VÀ DỊCH VỤ NGỌC THƠM</v>
          </cell>
          <cell r="Q271" t="str">
            <v>Miền Bắc</v>
          </cell>
          <cell r="R271" t="str">
            <v>CircleK</v>
          </cell>
        </row>
        <row r="272">
          <cell r="A272" t="str">
            <v>CircleK-HN2233</v>
          </cell>
          <cell r="B272" t="str">
            <v>CircleK Ô L7, Khu đấu giá Quyền sử dụng đất, đoạn đường Cầu Bươu</v>
          </cell>
          <cell r="D272" t="str">
            <v>Thành phố Hà Nội</v>
          </cell>
          <cell r="E272" t="str">
            <v>Huyện Thanh Trì</v>
          </cell>
          <cell r="F272" t="str">
            <v>Xã Tân Triều</v>
          </cell>
          <cell r="I272" t="str">
            <v>Circlek; Circlekmienbac; MIENBAC</v>
          </cell>
          <cell r="J272" t="str">
            <v>CircleK Ô L7, Khu đấu giá Quyền sử dụng đất, đoạn đường Cầu Bươu</v>
          </cell>
          <cell r="K272" t="str">
            <v>Ô L7, Khu đấu giá Quyền sử dụng đất, đoạn đường Cầu Bươu, thôn Yên Xá, xã Tân Triều, huyện Thanh Trì, Hà Nội</v>
          </cell>
          <cell r="M272" t="str">
            <v>Ô L7, Khu đấu giá Quyền sử dụng đất, đoạn đường Cầu Bươu, thôn Yên Xá, xã Tân Triều, huyện Thanh Trì, Hà Nội</v>
          </cell>
          <cell r="N272">
            <v>67</v>
          </cell>
          <cell r="O272" t="b">
            <v>0</v>
          </cell>
          <cell r="P272" t="str">
            <v>CÔNG TY TNHH MTV THƯƠNG MẠI VÀ DỊCH VỤ NGỌC THƠM</v>
          </cell>
          <cell r="Q272" t="str">
            <v>Miền Bắc</v>
          </cell>
          <cell r="R272" t="str">
            <v>CircleK</v>
          </cell>
        </row>
        <row r="273">
          <cell r="A273" t="str">
            <v>CircleK-HN2234</v>
          </cell>
          <cell r="B273" t="str">
            <v>CircleK 93 Hoàng Văn Thái</v>
          </cell>
          <cell r="D273" t="str">
            <v>Thành phố Hà Nội</v>
          </cell>
          <cell r="G273" t="str">
            <v>HN004</v>
          </cell>
          <cell r="H273" t="str">
            <v>Hoàng Thanh Huy</v>
          </cell>
          <cell r="I273" t="str">
            <v>Circlek; Circlekmienbac; MIENBAC</v>
          </cell>
          <cell r="J273" t="str">
            <v>CircleK 93 Hoàng Văn Thái</v>
          </cell>
          <cell r="K273" t="str">
            <v>Số 93 Hoàng Văn Thái, Phường Khương Trung, Quận Thanh Xuân, Thành phố Hà Nội, Việt Nam</v>
          </cell>
          <cell r="M273" t="str">
            <v>Số 93 Hoàng Văn Thái, Phường Khương Trung, Quận Thanh Xuân, Thành phố Hà Nội, Việt Nam</v>
          </cell>
          <cell r="N273">
            <v>67</v>
          </cell>
          <cell r="O273" t="b">
            <v>0</v>
          </cell>
          <cell r="P273" t="str">
            <v>CÔNG TY TNHH MTV THƯƠNG MẠI VÀ DỊCH VỤ NGỌC THƠM</v>
          </cell>
          <cell r="Q273" t="str">
            <v>Miền Bắc</v>
          </cell>
          <cell r="R273" t="str">
            <v>CircleK</v>
          </cell>
        </row>
        <row r="274">
          <cell r="A274" t="str">
            <v>CircleK-HN2235</v>
          </cell>
          <cell r="B274" t="str">
            <v>CircleK 125 Trần Hưng Đạo - Bắc Ninh</v>
          </cell>
          <cell r="D274" t="str">
            <v>Bắc Ninh</v>
          </cell>
          <cell r="I274" t="str">
            <v>Circlek; Circlekmienbac; MIENBAC</v>
          </cell>
          <cell r="J274" t="str">
            <v>CircleK 125 Trần Hưng Đạo - Bắc Ninh</v>
          </cell>
          <cell r="M274" t="str">
            <v>125 Trần Hưng Đạo, khu phố 4, phường Tiến An, thành phố Bắc Ninh, tỉnh Bắc Ninh</v>
          </cell>
          <cell r="N274">
            <v>67</v>
          </cell>
          <cell r="O274" t="b">
            <v>0</v>
          </cell>
          <cell r="P274" t="str">
            <v>CÔNG TY TNHH MTV THƯƠNG MẠI VÀ DỊCH VỤ NGỌC THƠM</v>
          </cell>
          <cell r="Q274" t="str">
            <v>Miền Bắc</v>
          </cell>
          <cell r="R274" t="str">
            <v>CircleK</v>
          </cell>
        </row>
        <row r="275">
          <cell r="A275" t="str">
            <v>CircleK-HN2236</v>
          </cell>
          <cell r="B275" t="str">
            <v>CircleK Căn Thương mại dịch vụ số L26M.TMDV03 (Căn TMDV 03, tầng 1, khối L26M tức tòa M1), dự án Masteri Waterfront - Lô đất B3-CT03, Dự án Khu đô thị Gia Lâm (Vinhomes Ocean Park)</v>
          </cell>
          <cell r="D275" t="str">
            <v>Thành phố Hà Nội</v>
          </cell>
          <cell r="E275" t="str">
            <v>Huyện Gia Lâm</v>
          </cell>
          <cell r="I275" t="str">
            <v>Circlek; Circlekmienbac; MIENBAC</v>
          </cell>
          <cell r="J275" t="str">
            <v>CircleK Căn Thương mại dịch vụ số L26M.TMDV03 (Căn TMDV 03, tầng 1, khối L26M tức tòa M1), dự án Masteri Waterfront - Lô đất B3-</v>
          </cell>
          <cell r="K275" t="str">
            <v>Căn Thương mại dịch vụ số L26M.TMDV03 (Căn TMDV 03, tầng 1, khối L26M tức tòa M1), dự án Masteri Waterfront - Lô đất B3-CT03, Dự án Khu đô thị Gia Lâm (Vinhomes Ocean Park), xã Đa Tốn, huyện Gia Lâm, Tp Hà Nội</v>
          </cell>
          <cell r="M275" t="str">
            <v>Căn Thương mại dịch vụ số L26M.TMDV03 (Căn TMDV 03, tầng 1, khối L26M tức tòa M1), dự án Masteri Waterfront - Lô đất B3-CT03, Dự án Khu đô thị Gia Lâm (Vinhomes Ocean Park), xã Đa Tốn, huyện Gia Lâm, Tp Hà Nội</v>
          </cell>
          <cell r="N275">
            <v>67</v>
          </cell>
          <cell r="O275" t="b">
            <v>0</v>
          </cell>
          <cell r="P275" t="str">
            <v>CÔNG TY TNHH MTV THƯƠNG MẠI VÀ DỊCH VỤ NGỌC THƠM</v>
          </cell>
          <cell r="Q275" t="str">
            <v>Miền Bắc</v>
          </cell>
          <cell r="R275" t="str">
            <v>CircleK</v>
          </cell>
        </row>
        <row r="276">
          <cell r="A276" t="str">
            <v>CircleK-HN2237</v>
          </cell>
          <cell r="B276" t="str">
            <v>CircleK TMDV-11, Tòa N04, Dự án Khu nhà ở xã hội Ecohome 3 tại ô đất ký hiệu B11-HH2</v>
          </cell>
          <cell r="D276" t="str">
            <v>Thành phố Hà Nội</v>
          </cell>
          <cell r="G276" t="str">
            <v>HN004</v>
          </cell>
          <cell r="H276" t="str">
            <v>Hoàng Thanh Huy</v>
          </cell>
          <cell r="I276" t="str">
            <v>Circlek; Circlekmienbac; MIENBAC</v>
          </cell>
          <cell r="J276" t="str">
            <v>CircleK TMDV-11, Tòa N04, Dự án Khu nhà ở xã hội Ecohome 3 tại ô đất ký hiệu B11-HH2</v>
          </cell>
          <cell r="M276" t="str">
            <v>TMDV-11, Tòa N04, Dự án Khu nhà ở xã hội Ecohome 3 tại ô đất ký hiệu B11-HH2, Khu Bắc Cổ Nhuế - Chèm, 
phường Đông Ngạc, quận Bắc Từ Liêm, HN</v>
          </cell>
          <cell r="N276">
            <v>67</v>
          </cell>
          <cell r="O276" t="b">
            <v>0</v>
          </cell>
          <cell r="P276" t="str">
            <v>CÔNG TY TNHH MTV THƯƠNG MẠI VÀ DỊCH VỤ NGỌC THƠM</v>
          </cell>
          <cell r="Q276" t="str">
            <v>Miền Bắc</v>
          </cell>
          <cell r="R276" t="str">
            <v>CircleK</v>
          </cell>
        </row>
        <row r="277">
          <cell r="A277" t="str">
            <v>CircleK-HN2238</v>
          </cell>
          <cell r="B277" t="str">
            <v>CircleK Số 25 Thái Phiên</v>
          </cell>
          <cell r="D277" t="str">
            <v>Thành phố Hà Nội</v>
          </cell>
          <cell r="G277" t="str">
            <v>HN003</v>
          </cell>
          <cell r="H277" t="str">
            <v>Nguyễn Văn Thạch</v>
          </cell>
          <cell r="I277" t="str">
            <v>Circlek; Circlekmienbac; MIENBAC</v>
          </cell>
          <cell r="J277" t="str">
            <v>CircleK Số 25 Thái Phiên</v>
          </cell>
          <cell r="K277" t="str">
            <v>Số 25 Thái Phiên, Tổ 46, Phường Lê Đại Hành, Quận Hai Bà Trưng, Thành phố Hà Nội, Việt Nam</v>
          </cell>
          <cell r="M277" t="str">
            <v>Số 25 Thái Phiên, Tổ 46, Phường Lê Đại Hành, Quận Hai Bà Trưng, Thành phố Hà Nội, Việt Nam</v>
          </cell>
          <cell r="N277">
            <v>67</v>
          </cell>
          <cell r="O277" t="b">
            <v>0</v>
          </cell>
          <cell r="P277" t="str">
            <v>CÔNG TY TNHH MTV THƯƠNG MẠI VÀ DỊCH VỤ NGỌC THƠM</v>
          </cell>
          <cell r="Q277" t="str">
            <v>Miền Bắc</v>
          </cell>
          <cell r="R277" t="str">
            <v>CircleK</v>
          </cell>
        </row>
        <row r="278">
          <cell r="A278" t="str">
            <v>CircleK-HN2239</v>
          </cell>
          <cell r="B278" t="str">
            <v>CircleK CT04-Tòa S1.09 Gia Lâm</v>
          </cell>
          <cell r="D278" t="str">
            <v>Thành phố Hà Nội</v>
          </cell>
          <cell r="G278" t="str">
            <v>HN008</v>
          </cell>
          <cell r="H278" t="str">
            <v>Nguyễn Minh Sơn</v>
          </cell>
          <cell r="I278" t="str">
            <v>Circlek; Circlekmienbac; MIENBAC</v>
          </cell>
          <cell r="J278" t="str">
            <v>CircleK CT04-Tòa S1.09 Gia Lâm</v>
          </cell>
          <cell r="K278" t="str">
            <v>Gian hàng thương mại số 01S5A và 01S12A, Ô đất B3 - CT4. Tòa S1.09 (L26M-2), Dự án KĐT Gia Lâm, huyện Gia Lâm, thành phố Hà Nội</v>
          </cell>
          <cell r="M278" t="str">
            <v>Gian hàng thương mại số 01S5A và 01S12A, Ô đất B3 - CT4. Tòa S1.09 (L26M-2), Dự án KĐT Gia Lâm, huyện Gia Lâm, thành phố Hà Nội</v>
          </cell>
          <cell r="N278">
            <v>67</v>
          </cell>
          <cell r="O278" t="b">
            <v>0</v>
          </cell>
          <cell r="P278" t="str">
            <v>CÔNG TY TNHH MTV THƯƠNG MẠI VÀ DỊCH VỤ NGỌC THƠM</v>
          </cell>
          <cell r="Q278" t="str">
            <v>Miền Bắc</v>
          </cell>
          <cell r="R278" t="str">
            <v>CircleK</v>
          </cell>
        </row>
        <row r="279">
          <cell r="A279" t="str">
            <v>CircleK-HN2240</v>
          </cell>
          <cell r="B279" t="str">
            <v>CircleK 49 Phan Chu Trinh</v>
          </cell>
          <cell r="D279" t="str">
            <v>Thành phố Hà Nội</v>
          </cell>
          <cell r="E279" t="str">
            <v>Quận Hoàn Kiếm</v>
          </cell>
          <cell r="F279" t="str">
            <v>Phường Phan Chu Trinh</v>
          </cell>
          <cell r="G279" t="str">
            <v>HN008</v>
          </cell>
          <cell r="H279" t="str">
            <v>Nguyễn Minh Sơn</v>
          </cell>
          <cell r="I279" t="str">
            <v>Circlek; Circlekmienbac; MIENBAC</v>
          </cell>
          <cell r="J279" t="str">
            <v>CircleK 49 Phan Chu Trinh</v>
          </cell>
          <cell r="M279" t="str">
            <v>Số 49 Phan Chu Trinh, Phường Phan Chu Trinh, Quận Hoàn Kiếm, Thành Phố Hà Nội, Việt Nam</v>
          </cell>
          <cell r="N279">
            <v>67</v>
          </cell>
          <cell r="O279" t="b">
            <v>0</v>
          </cell>
          <cell r="P279" t="str">
            <v>CÔNG TY TNHH MTV THƯƠNG MẠI VÀ DỊCH VỤ NGỌC THƠM</v>
          </cell>
          <cell r="Q279" t="str">
            <v>Miền Bắc</v>
          </cell>
          <cell r="R279" t="str">
            <v>CircleK</v>
          </cell>
        </row>
        <row r="280">
          <cell r="A280" t="str">
            <v>CircleK-HN2241</v>
          </cell>
          <cell r="B280" t="str">
            <v>CircleK Số 2 Ngõ 11 Phố Lương Định Của</v>
          </cell>
          <cell r="D280" t="str">
            <v>Thành phố Hà Nội</v>
          </cell>
          <cell r="E280" t="str">
            <v>Quận Đống Đa</v>
          </cell>
          <cell r="F280" t="str">
            <v>Phường Kim Liên</v>
          </cell>
          <cell r="G280" t="str">
            <v>HN003</v>
          </cell>
          <cell r="H280" t="str">
            <v>Nguyễn Văn Thạch</v>
          </cell>
          <cell r="I280" t="str">
            <v>Circlek; Circlekmienbac; MIENBAC</v>
          </cell>
          <cell r="J280" t="str">
            <v>CircleK Số 2 Ngõ 11 Phố Lương Định Của</v>
          </cell>
          <cell r="K280" t="str">
            <v>Số 2 Ngõ 11 Phố Lương Định Của, Phường Kim Liên, Quận Đống Đa, Thành phố Hà Nội, Việt Nam</v>
          </cell>
          <cell r="M280" t="str">
            <v>Số 2 Ngõ 11 Phố Lương Định Của, Phường Kim Liên, Quận Đống Đa, Thành phố Hà Nội, Việt Nam</v>
          </cell>
          <cell r="N280">
            <v>67</v>
          </cell>
          <cell r="O280" t="b">
            <v>0</v>
          </cell>
          <cell r="P280" t="str">
            <v>CÔNG TY TNHH MTV THƯƠNG MẠI VÀ DỊCH VỤ NGỌC THƠM</v>
          </cell>
          <cell r="Q280" t="str">
            <v>Miền Bắc</v>
          </cell>
          <cell r="R280" t="str">
            <v>CircleK</v>
          </cell>
        </row>
        <row r="281">
          <cell r="A281" t="str">
            <v>CircleK-HN2242</v>
          </cell>
          <cell r="B281" t="str">
            <v>CircleK Số 02 đường Hồ Ngọc Lân, Bắc Ninh</v>
          </cell>
          <cell r="D281" t="str">
            <v>Bắc Ninh</v>
          </cell>
          <cell r="E281" t="str">
            <v>Thành phố Bắc Ninh</v>
          </cell>
          <cell r="F281" t="str">
            <v>Phường Kinh Bắc</v>
          </cell>
          <cell r="I281" t="str">
            <v>Circlek; Circlekmienbac; MIENBAC</v>
          </cell>
          <cell r="J281" t="str">
            <v>CircleK Số 02 đường Hồ Ngọc Lân</v>
          </cell>
          <cell r="M281" t="str">
            <v>Số 02 đường Hồ Ngọc Lân, Phường Kinh Bắc, Thành phố Bắc Ninh, Tỉnh Bắc Ninh, Việt Nam</v>
          </cell>
          <cell r="N281">
            <v>67</v>
          </cell>
          <cell r="O281" t="b">
            <v>0</v>
          </cell>
          <cell r="P281" t="str">
            <v>CÔNG TY TNHH MTV THƯƠNG MẠI VÀ DỊCH VỤ NGỌC THƠM</v>
          </cell>
          <cell r="Q281" t="str">
            <v>Miền Bắc</v>
          </cell>
          <cell r="R281" t="str">
            <v>CircleK</v>
          </cell>
        </row>
        <row r="282">
          <cell r="A282" t="str">
            <v>CircleK-HN2243</v>
          </cell>
          <cell r="B282" t="str">
            <v>CircleK Căn Thương mại dịch vụ số Z38M.2.TMDV05A, dự án khu đô thị mới Tây Mỗ - Đại Mỗ - Vinhomes Park</v>
          </cell>
          <cell r="D282" t="str">
            <v>Thành phố Hà Nội</v>
          </cell>
          <cell r="E282" t="str">
            <v>Quận Nam Từ Liêm</v>
          </cell>
          <cell r="F282" t="str">
            <v>Phường Tây Mỗ</v>
          </cell>
          <cell r="G282" t="str">
            <v>HN004</v>
          </cell>
          <cell r="H282" t="str">
            <v>Hoàng Thanh Huy</v>
          </cell>
          <cell r="I282" t="str">
            <v>Circlek; Circlekmienbac; MIENBAC</v>
          </cell>
          <cell r="J282" t="str">
            <v>CircleK Căn Thương mại dịch vụ số Z38M.2.TMDV05A, dự án khu đô thị mới  Tây Mỗ - Đại Mỗ - Vinhomes Park</v>
          </cell>
          <cell r="K282" t="str">
            <v>Căn Thương mại dịch vụ số Z38M.2.TMDV05A, khu chung cư cao tầng trên ô đất F5-CH02 thuộc dự án khu đô thị mới Tây Mỗ - Đại Mỗ - Vinhomes Park (tên thương mại Masteri West Heights), Toà D - Masteri West Heights, Tây Mỗ, Nam Từ Liêm, Hà Nội</v>
          </cell>
          <cell r="M282" t="str">
            <v>Căn Thương mại dịch vụ số Z38M.2.TMDV05A, khu chung cư cao tầng trên ô đất F5-CH02 thuộc dự án khu đô thị mới Tây Mỗ - Đại Mỗ - Vinhomes Park (tên thương mại Masteri West Heights), Toà D - Masteri West Heights, Tây Mỗ, Nam Từ Liêm, Hà Nội</v>
          </cell>
          <cell r="N282">
            <v>67</v>
          </cell>
          <cell r="O282" t="b">
            <v>0</v>
          </cell>
          <cell r="P282" t="str">
            <v>CÔNG TY TNHH MTV THƯƠNG MẠI VÀ DỊCH VỤ NGỌC THƠM</v>
          </cell>
          <cell r="Q282" t="str">
            <v>Miền Bắc</v>
          </cell>
          <cell r="R282" t="str">
            <v>CircleK</v>
          </cell>
        </row>
        <row r="283">
          <cell r="A283" t="str">
            <v>CircleK-HN2244</v>
          </cell>
          <cell r="B283" t="str">
            <v>CircleK Nhà 18T1 khu đô thị mới Trung Hòa - Nhân Chính</v>
          </cell>
          <cell r="D283" t="str">
            <v>Thành phố Hà Nội</v>
          </cell>
          <cell r="G283" t="str">
            <v>HN008</v>
          </cell>
          <cell r="H283" t="str">
            <v>Nguyễn Minh Sơn</v>
          </cell>
          <cell r="I283" t="str">
            <v>Circlek; Circlekmienbac; MIENBAC</v>
          </cell>
          <cell r="J283" t="str">
            <v>CircleK Nhà 18T1 khu đô thị mới Trung Hòa - Nhân Chính</v>
          </cell>
          <cell r="M283" t="str">
            <v>Sàn thương mại dịch vụ công cộng tầng 1, Nhà 18T1 khu đô thị mới Trung Hòa - Nhân Chính, Phuong Nhan</v>
          </cell>
          <cell r="N283">
            <v>67</v>
          </cell>
          <cell r="O283" t="b">
            <v>0</v>
          </cell>
          <cell r="P283" t="str">
            <v>CÔNG TY TNHH MTV THƯƠNG MẠI VÀ DỊCH VỤ NGỌC THƠM</v>
          </cell>
          <cell r="Q283" t="str">
            <v>Miền Bắc</v>
          </cell>
          <cell r="R283" t="str">
            <v>CircleK</v>
          </cell>
        </row>
        <row r="284">
          <cell r="A284" t="str">
            <v>CircleK-HN2245</v>
          </cell>
          <cell r="B284" t="str">
            <v>CircleK 37A Sài Đồng</v>
          </cell>
          <cell r="D284" t="str">
            <v>Thành phố Hà Nội</v>
          </cell>
          <cell r="G284" t="str">
            <v>HN003</v>
          </cell>
          <cell r="H284" t="str">
            <v>Nguyễn Văn Thạch</v>
          </cell>
          <cell r="I284" t="str">
            <v>Circlek; Circlekmienbac; MIENBAC</v>
          </cell>
          <cell r="J284" t="str">
            <v>CircleK 37A Sài Đồng</v>
          </cell>
          <cell r="M284" t="str">
            <v>Số 37A Sài Đồng, Tổ 14, Phường Sài Đồng, Quận Long Biên, Thành Phố Hà Nội, Việt Nam</v>
          </cell>
          <cell r="N284">
            <v>67</v>
          </cell>
          <cell r="O284" t="b">
            <v>0</v>
          </cell>
          <cell r="P284" t="str">
            <v>CÔNG TY TNHH MTV THƯƠNG MẠI VÀ DỊCH VỤ NGỌC THƠM</v>
          </cell>
          <cell r="Q284" t="str">
            <v>Miền Bắc</v>
          </cell>
          <cell r="R284" t="str">
            <v>CircleK</v>
          </cell>
        </row>
        <row r="285">
          <cell r="A285" t="str">
            <v>CircleK-HN2246</v>
          </cell>
          <cell r="B285" t="str">
            <v>CircleK 92 đường Trâu Quỳ</v>
          </cell>
          <cell r="D285" t="str">
            <v>Thành phố Hà Nội</v>
          </cell>
          <cell r="G285" t="str">
            <v>HN008</v>
          </cell>
          <cell r="H285" t="str">
            <v>Nguyễn Minh Sơn</v>
          </cell>
          <cell r="I285" t="str">
            <v>Circlek; Circlekmienbac; MIENBAC</v>
          </cell>
          <cell r="J285" t="str">
            <v>CircleK 92 đường Trâu Quỳ</v>
          </cell>
          <cell r="K285" t="str">
            <v>92 Đường Trâu Quỳ, Thị Trấn Trâu Quỳ, Huyện Gia Lâm, Thành Phố Hà Nội, Việt Nam</v>
          </cell>
          <cell r="M285" t="str">
            <v>92 Đường Trâu Quỳ, Thị Trấn Trâu Quỳ, Huyện Gia Lâm, Thành Phố Hà Nội, Việt Nam</v>
          </cell>
          <cell r="N285">
            <v>67</v>
          </cell>
          <cell r="O285" t="b">
            <v>0</v>
          </cell>
          <cell r="P285" t="str">
            <v>CÔNG TY TNHH MTV THƯƠNG MẠI VÀ DỊCH VỤ NGỌC THƠM</v>
          </cell>
          <cell r="Q285" t="str">
            <v>Miền Bắc</v>
          </cell>
          <cell r="R285" t="str">
            <v>CircleK</v>
          </cell>
        </row>
        <row r="286">
          <cell r="A286" t="str">
            <v>CircleK-HN2247</v>
          </cell>
          <cell r="B286" t="str">
            <v>CircleK Diện tích thương mại số 1-31 tại tầng 01 thuộc Khối đế của tòa W1 và W2, Nam Từ Liêm</v>
          </cell>
          <cell r="D286" t="str">
            <v>Thành phố Hà Nội</v>
          </cell>
          <cell r="G286" t="str">
            <v>HN004</v>
          </cell>
          <cell r="H286" t="str">
            <v>Hoàng Thanh Huy</v>
          </cell>
          <cell r="I286" t="str">
            <v>Circlek; Circlekmienbac; MIENBAC</v>
          </cell>
          <cell r="J286" t="str">
            <v>CircleK Diện tích thương mại số 1-31 tại tầng 01 thuộc Khối đế của tòa W1 và W2, Nam Từ Liêm</v>
          </cell>
          <cell r="M286" t="str">
            <v>Diện tích thương mại số 1-31 tại tầng 01 thuộc Khối đế của tòa W1 và W2, Lô đất HH, Dự án Vinhomes West Point, đường Phạm Hùng, Phường Mễ Trì, Quận Nam Từ Liêm, Thành phố Hà Nội, Việt Nam</v>
          </cell>
          <cell r="N286">
            <v>67</v>
          </cell>
          <cell r="O286" t="b">
            <v>0</v>
          </cell>
          <cell r="P286" t="str">
            <v>CÔNG TY TNHH MTV THƯƠNG MẠI VÀ DỊCH VỤ NGỌC THƠM</v>
          </cell>
          <cell r="Q286" t="str">
            <v>Miền Bắc</v>
          </cell>
          <cell r="R286" t="str">
            <v>CircleK</v>
          </cell>
        </row>
        <row r="287">
          <cell r="A287" t="str">
            <v>CircleK-HN2248</v>
          </cell>
          <cell r="B287" t="str">
            <v>CircleK Lô 16-D, Khu nhà ở tháp tầng A10</v>
          </cell>
          <cell r="D287" t="str">
            <v>Thành phố Hà Nội</v>
          </cell>
          <cell r="E287" t="str">
            <v>Quận Cầu Giấy</v>
          </cell>
          <cell r="F287" t="str">
            <v>Phường Yên Hoà</v>
          </cell>
          <cell r="G287" t="str">
            <v>HN004</v>
          </cell>
          <cell r="H287" t="str">
            <v>Hoàng Thanh Huy</v>
          </cell>
          <cell r="I287" t="str">
            <v>Circlek; Circlekmienbac; MIENBAC</v>
          </cell>
          <cell r="J287" t="str">
            <v>CircleK Lô 16-D, Khu nhà ở tháp tầng A10</v>
          </cell>
          <cell r="M287" t="str">
            <v>Lô 16-D, Khu nhà ở tháp tầng A10, Khu đô thị Nam Trung Yên, Phường Yên Hòa, Quận Cầu Giấy, Thành phố Hà Nội</v>
          </cell>
          <cell r="N287">
            <v>67</v>
          </cell>
          <cell r="O287" t="b">
            <v>0</v>
          </cell>
          <cell r="P287" t="str">
            <v>CÔNG TY TNHH MTV THƯƠNG MẠI VÀ DỊCH VỤ NGỌC THƠM</v>
          </cell>
          <cell r="Q287" t="str">
            <v>Miền Bắc</v>
          </cell>
          <cell r="R287" t="str">
            <v>CircleK</v>
          </cell>
        </row>
        <row r="288">
          <cell r="A288" t="str">
            <v>CircleK-HN2249</v>
          </cell>
          <cell r="B288" t="str">
            <v>CircleK 181 Nguyễn Ngọc Vũ</v>
          </cell>
          <cell r="D288" t="str">
            <v>Thành phố Hà Nội</v>
          </cell>
          <cell r="E288" t="str">
            <v>Quận Cầu Giấy</v>
          </cell>
          <cell r="F288" t="str">
            <v>Phường Trung Hoà</v>
          </cell>
          <cell r="G288" t="str">
            <v>HN004</v>
          </cell>
          <cell r="H288" t="str">
            <v>Hoàng Thanh Huy</v>
          </cell>
          <cell r="I288" t="str">
            <v>Circlek; Circlekmienbac; MIENBAC</v>
          </cell>
          <cell r="J288" t="str">
            <v>CircleK 181 Nguyễn Ngọc Vũ</v>
          </cell>
          <cell r="M288" t="str">
            <v>Số 181 đường Nguyễn Ngọc Vũ, Phường Trung Hòa, Quận Cầu Giấy, TP Hà Nội</v>
          </cell>
          <cell r="N288">
            <v>67</v>
          </cell>
          <cell r="O288" t="b">
            <v>0</v>
          </cell>
          <cell r="P288" t="str">
            <v>CÔNG TY TNHH MTV THƯƠNG MẠI VÀ DỊCH VỤ NGỌC THƠM</v>
          </cell>
          <cell r="Q288" t="str">
            <v>Miền Bắc</v>
          </cell>
          <cell r="R288" t="str">
            <v>CircleK</v>
          </cell>
        </row>
        <row r="289">
          <cell r="A289" t="str">
            <v>CircleK-HN2250</v>
          </cell>
          <cell r="B289" t="str">
            <v>CircleK Số 177 phố Vĩnh Hưng</v>
          </cell>
          <cell r="D289" t="str">
            <v>Thành phố Hà Nội</v>
          </cell>
          <cell r="E289" t="str">
            <v>Quận Hoàng Mai</v>
          </cell>
          <cell r="F289" t="str">
            <v>Phường Vĩnh Hưng</v>
          </cell>
          <cell r="G289" t="str">
            <v>HN003</v>
          </cell>
          <cell r="H289" t="str">
            <v>Nguyễn Văn Thạch</v>
          </cell>
          <cell r="I289" t="str">
            <v>Circlek; Circlekmienbac; MIENBAC</v>
          </cell>
          <cell r="J289" t="str">
            <v>CircleK Số 177 phố Vĩnh Hưng</v>
          </cell>
          <cell r="K289" t="str">
            <v>Số 177, phố Vĩnh Hưng, Phường Vĩnh Hưng, Quận Hoàng Mai, Thành phố Hà Nội, Việt Nam</v>
          </cell>
          <cell r="M289" t="str">
            <v>Số 177, phố Vĩnh Hưng, Phường Vĩnh Hưng, Quận Hoàng Mai, Thành phố Hà Nội, Việt Nam</v>
          </cell>
          <cell r="N289">
            <v>67</v>
          </cell>
          <cell r="O289" t="b">
            <v>0</v>
          </cell>
          <cell r="P289" t="str">
            <v>CÔNG TY TNHH MTV THƯƠNG MẠI VÀ DỊCH VỤ NGỌC THƠM</v>
          </cell>
          <cell r="Q289" t="str">
            <v>Miền Bắc</v>
          </cell>
          <cell r="R289" t="str">
            <v>CircleK</v>
          </cell>
        </row>
        <row r="290">
          <cell r="A290" t="str">
            <v>CircleK-HN2251</v>
          </cell>
          <cell r="B290" t="str">
            <v>CircleK Số 568 + 570 Đường Trương Định</v>
          </cell>
          <cell r="D290" t="str">
            <v>Thành phố Hà Nội</v>
          </cell>
          <cell r="G290" t="str">
            <v>HN003</v>
          </cell>
          <cell r="H290" t="str">
            <v>Nguyễn Văn Thạch</v>
          </cell>
          <cell r="I290" t="str">
            <v>Circlek; Circlekmienbac; MIENBAC</v>
          </cell>
          <cell r="J290" t="str">
            <v>CircleK Số 568 + 570 Đường Trương Định</v>
          </cell>
          <cell r="K290" t="str">
            <v>Số 568 + 570 Đường Trương Định, Phường Tân Mai, Quận Hoàng Mai, Thành phố Hà Nội, Việt Nam</v>
          </cell>
          <cell r="M290" t="str">
            <v>Số 568 + 570 Đường Trương Định, Phường Tân Mai, Quận Hoàng Mai, Thành phố Hà Nội, Việt Nam</v>
          </cell>
          <cell r="N290">
            <v>67</v>
          </cell>
          <cell r="O290" t="b">
            <v>0</v>
          </cell>
          <cell r="P290" t="str">
            <v>CÔNG TY TNHH MTV THƯƠNG MẠI VÀ DỊCH VỤ NGỌC THƠM</v>
          </cell>
          <cell r="Q290" t="str">
            <v>Miền Bắc</v>
          </cell>
          <cell r="R290" t="str">
            <v>CircleK</v>
          </cell>
        </row>
        <row r="291">
          <cell r="A291" t="str">
            <v>CircleK-HN2252</v>
          </cell>
          <cell r="B291" t="str">
            <v>CircleK Số 235 Nguyễn Gia Thiều</v>
          </cell>
          <cell r="D291" t="str">
            <v>Bắc Ninh</v>
          </cell>
          <cell r="I291" t="str">
            <v>Circlek; Circlekmienbac; MIENBAC</v>
          </cell>
          <cell r="J291" t="str">
            <v>CircleK Số 235 Nguyễn Gia Thiều</v>
          </cell>
          <cell r="M291" t="str">
            <v>Số 235 Nguyễn Gia Thiều, phường Tiến An, thành phố Bắc Ninh, tỉnh Bắc Ninh</v>
          </cell>
          <cell r="N291">
            <v>67</v>
          </cell>
          <cell r="O291" t="b">
            <v>0</v>
          </cell>
          <cell r="P291" t="str">
            <v>CÔNG TY TNHH MTV THƯƠNG MẠI VÀ DỊCH VỤ NGỌC THƠM</v>
          </cell>
          <cell r="Q291" t="str">
            <v>Miền Bắc</v>
          </cell>
          <cell r="R291" t="str">
            <v>CircleK</v>
          </cell>
        </row>
        <row r="292">
          <cell r="A292" t="str">
            <v>CircleK-HN2253</v>
          </cell>
          <cell r="B292" t="str">
            <v>CircleK Căn shophouse SHB7-HH01'B tòa nhà ANLAND 2, Hà Đông</v>
          </cell>
          <cell r="D292" t="str">
            <v>Thành phố Hà Nội</v>
          </cell>
          <cell r="G292" t="str">
            <v>HN004</v>
          </cell>
          <cell r="H292" t="str">
            <v>Hoàng Thanh Huy</v>
          </cell>
          <cell r="I292" t="str">
            <v>Circlek; Circlekmienbac; MIENBAC</v>
          </cell>
          <cell r="J292" t="str">
            <v>CircleK Căn shophouse SHB7-HH01'B tòa nhà ANLAND 2, Hà Đông</v>
          </cell>
          <cell r="M292" t="str">
            <v>Căn shophouse SHB7-HH01'B tòa nhà ANLAND 2, Công trình Nhà ở tại lô đất Khách sạn, văn phòng và nhà ở, Khu A - Khu đô thị mới Dương Nội, Phường La Khê, Quận Hà Đông, Thành phố Hà Nội, Việt Nam</v>
          </cell>
          <cell r="N292">
            <v>67</v>
          </cell>
          <cell r="O292" t="b">
            <v>0</v>
          </cell>
          <cell r="P292" t="str">
            <v>CÔNG TY TNHH MTV THƯƠNG MẠI VÀ DỊCH VỤ NGỌC THƠM</v>
          </cell>
          <cell r="Q292" t="str">
            <v>Miền Bắc</v>
          </cell>
          <cell r="R292" t="str">
            <v>CircleK</v>
          </cell>
        </row>
        <row r="293">
          <cell r="A293" t="str">
            <v>CircleK-HN2254</v>
          </cell>
          <cell r="B293" t="str">
            <v>CircleK Số 183 phố Chùa Láng</v>
          </cell>
          <cell r="D293" t="str">
            <v>Thành phố Hà Nội</v>
          </cell>
          <cell r="G293" t="str">
            <v>HN003</v>
          </cell>
          <cell r="H293" t="str">
            <v>Nguyễn Văn Thạch</v>
          </cell>
          <cell r="I293" t="str">
            <v>Circlek; Circlekmienbac; MIENBAC</v>
          </cell>
          <cell r="J293" t="str">
            <v>CircleK Số 183 phố Chùa Láng</v>
          </cell>
          <cell r="M293" t="str">
            <v>Số 183 phố Chùa Láng, Phường Láng Thượng, Quận Đống Đa, Thành phố Hà Nội, Việt Nam</v>
          </cell>
          <cell r="N293">
            <v>67</v>
          </cell>
          <cell r="O293" t="b">
            <v>0</v>
          </cell>
          <cell r="P293" t="str">
            <v>CÔNG TY TNHH MTV THƯƠNG MẠI VÀ DỊCH VỤ NGỌC THƠM</v>
          </cell>
          <cell r="Q293" t="str">
            <v>Miền Bắc</v>
          </cell>
          <cell r="R293" t="str">
            <v>CircleK</v>
          </cell>
        </row>
        <row r="294">
          <cell r="A294" t="str">
            <v>CircleK-HN2255</v>
          </cell>
          <cell r="B294" t="str">
            <v>CircleK Số 25 + 27 đường Giải Phóng</v>
          </cell>
          <cell r="D294" t="str">
            <v>Thành phố Hà Nội</v>
          </cell>
          <cell r="E294" t="str">
            <v>Quận Hai Bà Trưng</v>
          </cell>
          <cell r="F294" t="str">
            <v>Phường Đồng Tâm</v>
          </cell>
          <cell r="G294" t="str">
            <v>HN003</v>
          </cell>
          <cell r="H294" t="str">
            <v>Nguyễn Văn Thạch</v>
          </cell>
          <cell r="I294" t="str">
            <v>Circlek; Circlekmienbac; MIENBAC</v>
          </cell>
          <cell r="J294" t="str">
            <v>CircleK Số 25 + 27 đường Giải Phóng</v>
          </cell>
          <cell r="M294" t="str">
            <v>Số 25 + 27 đường Giải Phóng, Phường Đồng Tâm, Quận Hai Bà Trưng, Thành phố Hà Nội, Việt Nam</v>
          </cell>
          <cell r="N294">
            <v>67</v>
          </cell>
          <cell r="O294" t="b">
            <v>0</v>
          </cell>
          <cell r="P294" t="str">
            <v>CÔNG TY TNHH MTV THƯƠNG MẠI VÀ DỊCH VỤ NGỌC THƠM</v>
          </cell>
          <cell r="Q294" t="str">
            <v>Miền Bắc</v>
          </cell>
          <cell r="R294" t="str">
            <v>CircleK</v>
          </cell>
        </row>
        <row r="295">
          <cell r="A295" t="str">
            <v>CircleK-HN2256</v>
          </cell>
          <cell r="B295" t="str">
            <v>CircleK Số 161 + 177 phố Hàng Bạc</v>
          </cell>
          <cell r="D295" t="str">
            <v>Thành phố Hà Nội</v>
          </cell>
          <cell r="G295" t="str">
            <v>HN008</v>
          </cell>
          <cell r="H295" t="str">
            <v>Nguyễn Minh Sơn</v>
          </cell>
          <cell r="I295" t="str">
            <v>Circlek; Circlekmienbac; MIENBAC</v>
          </cell>
          <cell r="J295" t="str">
            <v>CircleK Số 161 + 177 phố Hàng Bạc</v>
          </cell>
          <cell r="M295" t="str">
            <v>Số 161 + 177 phố Hàng Bạc, Phường Hàng Bạc, Quận Hoàn Kiếm, Thành phố Hà Nội, Việt Nam</v>
          </cell>
          <cell r="N295">
            <v>67</v>
          </cell>
          <cell r="O295" t="b">
            <v>0</v>
          </cell>
          <cell r="P295" t="str">
            <v>CÔNG TY TNHH MTV THƯƠNG MẠI VÀ DỊCH VỤ NGỌC THƠM</v>
          </cell>
          <cell r="Q295" t="str">
            <v>Miền Bắc</v>
          </cell>
          <cell r="R295" t="str">
            <v>CircleK</v>
          </cell>
        </row>
        <row r="296">
          <cell r="A296" t="str">
            <v>CircleK-HN2257</v>
          </cell>
          <cell r="B296" t="str">
            <v>CircleK Số 148 Trần Bình</v>
          </cell>
          <cell r="D296" t="str">
            <v>Thành phố Hà Nội</v>
          </cell>
          <cell r="G296" t="str">
            <v>HN004</v>
          </cell>
          <cell r="H296" t="str">
            <v>Hoàng Thanh Huy</v>
          </cell>
          <cell r="I296" t="str">
            <v>Circlek; Circlekmienbac; MIENBAC</v>
          </cell>
          <cell r="J296" t="str">
            <v>CircleK Số 148 Trần Bình</v>
          </cell>
          <cell r="M296" t="str">
            <v>Số 148 Trần Bình, Tổ dân phố số 9, Phường Mỹ Đình 2, Quận Nam Từ Liêm, Thành phố Hà Nội, Việt Nam</v>
          </cell>
          <cell r="N296">
            <v>67</v>
          </cell>
          <cell r="O296" t="b">
            <v>0</v>
          </cell>
          <cell r="P296" t="str">
            <v>CÔNG TY TNHH MTV THƯƠNG MẠI VÀ DỊCH VỤ NGỌC THƠM</v>
          </cell>
          <cell r="Q296" t="str">
            <v>Miền Bắc</v>
          </cell>
          <cell r="R296" t="str">
            <v>CircleK</v>
          </cell>
        </row>
        <row r="297">
          <cell r="A297" t="str">
            <v>CircleK-HN2258</v>
          </cell>
          <cell r="B297" t="str">
            <v>CircleK Căn TT6-2A-108, Khu nhà ở thấp tầng, Khu đô thị mới Đại Kim</v>
          </cell>
          <cell r="D297" t="str">
            <v>Thành phố Hà Nội</v>
          </cell>
          <cell r="G297" t="str">
            <v>HN003</v>
          </cell>
          <cell r="H297" t="str">
            <v>Nguyễn Văn Thạch</v>
          </cell>
          <cell r="I297" t="str">
            <v>Circlek; Circlekmienbac; MIENBAC</v>
          </cell>
          <cell r="J297" t="str">
            <v>CircleK Căn TT6-2A-108, Khu nhà ở thấp tầng, Khu đô thị mới Đại Kim</v>
          </cell>
          <cell r="M297" t="str">
            <v>Căn TT6-2A-108, Khu nhà ở thấp tầng, Khu đô thị mới Đại Kim, Phường Đại Kim, Quận Hoàng Mai, Thành phố Hà Nội, Việt Nam</v>
          </cell>
          <cell r="N297">
            <v>67</v>
          </cell>
          <cell r="O297" t="b">
            <v>0</v>
          </cell>
          <cell r="P297" t="str">
            <v>CÔNG TY TNHH MTV THƯƠNG MẠI VÀ DỊCH VỤ NGỌC THƠM</v>
          </cell>
          <cell r="Q297" t="str">
            <v>Miền Bắc</v>
          </cell>
          <cell r="R297" t="str">
            <v>CircleK</v>
          </cell>
        </row>
        <row r="298">
          <cell r="A298" t="str">
            <v>CircleK-HN2259</v>
          </cell>
          <cell r="B298" t="str">
            <v>CircleK Diện tích thương mại số 1S02, tầng 1, Tòa nhà số P2 (T30M-1) tại lô đất B5-CT04</v>
          </cell>
          <cell r="D298" t="str">
            <v>Thành phố Hà Nội</v>
          </cell>
          <cell r="E298" t="str">
            <v>Huyện Gia Lâm</v>
          </cell>
          <cell r="F298" t="str">
            <v>Xã Trâu Quỳ</v>
          </cell>
          <cell r="G298" t="str">
            <v>HN008</v>
          </cell>
          <cell r="H298" t="str">
            <v>Nguyễn Minh Sơn</v>
          </cell>
          <cell r="I298" t="str">
            <v>Circlek; Circlekmienbac; MIENBAC</v>
          </cell>
          <cell r="J298" t="str">
            <v>CircleK Diện tích thương mại số 1S02, tầng 1, Tòa nhà số P2 (T30M-1) tại lô đất B5-CT04</v>
          </cell>
          <cell r="K298" t="str">
            <v>Diện tích thương mại số 1S02, tầng 1, Tòa nhà số P2 (T30M-1) tại lô đất B5-CT04 thuộc Dự án Khu đô thị Gia Lâm (Vinhomes Ocean Park), Thị Trấn Trâu Quỳ, Huyện Gia Lâm, Thành phố Hà Nội, Việt Nam</v>
          </cell>
          <cell r="M298" t="str">
            <v>Diện tích thương mại số 1S02, tầng 1, Tòa nhà số P2 (T30M-1) tại lô đất B5-CT04 thuộc Dự án Khu đô thị Gia Lâm (Vinhomes Ocean Park), Thị Trấn Trâu Quỳ, Huyện Gia Lâm, Thành phố Hà Nội, Việt Nam</v>
          </cell>
          <cell r="N298">
            <v>67</v>
          </cell>
          <cell r="O298" t="b">
            <v>0</v>
          </cell>
          <cell r="P298" t="str">
            <v>CÔNG TY TNHH MTV THƯƠNG MẠI VÀ DỊCH VỤ NGỌC THƠM</v>
          </cell>
          <cell r="Q298" t="str">
            <v>Miền Bắc</v>
          </cell>
          <cell r="R298" t="str">
            <v>CircleK</v>
          </cell>
        </row>
        <row r="299">
          <cell r="A299" t="str">
            <v>CircleK-HN2260</v>
          </cell>
          <cell r="B299" t="str">
            <v>CircleK Gian hàng thương mại dịch vụ 1S08, Ô đất B2-CT01, Tòa L26 (S2.05) Dự án Khu đô thị Gia Lâm - Vinhomes Ocean Park</v>
          </cell>
          <cell r="D299" t="str">
            <v>Thành phố Hà Nội</v>
          </cell>
          <cell r="G299" t="str">
            <v>HN008</v>
          </cell>
          <cell r="H299" t="str">
            <v>Nguyễn Minh Sơn</v>
          </cell>
          <cell r="I299" t="str">
            <v>Circlek; Circlekmienbac; MIENBAC</v>
          </cell>
          <cell r="J299" t="str">
            <v>CircleK Gian hàng thương mại dịch vụ 1S08, Ô đất B2-CT01, Tòa L26 (S2.05) Dự án Khu đô thị Gia Lâm - Vinhomes Ocean Park</v>
          </cell>
          <cell r="M299" t="str">
            <v>Gian hàng thương mại dịch vụ 1S08, Ô đất B2-CT01, Tòa L26 (S2.05) Dự án Khu đô thị Gia Lâm - Vinhomes Ocean Park, Xã Đa Tốn, Huyện Gia Lâm, Thành phố Hà Nội, Việt Nam</v>
          </cell>
          <cell r="N299">
            <v>67</v>
          </cell>
          <cell r="O299" t="b">
            <v>0</v>
          </cell>
          <cell r="P299" t="str">
            <v>CÔNG TY TNHH MTV THƯƠNG MẠI VÀ DỊCH VỤ NGỌC THƠM</v>
          </cell>
          <cell r="Q299" t="str">
            <v>Miền Bắc</v>
          </cell>
          <cell r="R299" t="str">
            <v>CircleK</v>
          </cell>
        </row>
        <row r="300">
          <cell r="A300" t="str">
            <v>CircleK-HN2261</v>
          </cell>
          <cell r="B300" t="str">
            <v>CircleK Số 3 đường Lạc Long Quân, Cầu Giấy, Hà Nội</v>
          </cell>
          <cell r="D300" t="str">
            <v>Thành phố Hà Nội</v>
          </cell>
          <cell r="E300" t="str">
            <v>Quận Cầu Giấy</v>
          </cell>
          <cell r="F300" t="str">
            <v>Phường Nghĩa Đô</v>
          </cell>
          <cell r="G300" t="str">
            <v>HN004</v>
          </cell>
          <cell r="H300" t="str">
            <v>Hoàng Thanh Huy</v>
          </cell>
          <cell r="I300" t="str">
            <v>Circlek; Circlekmienbac; MIENBAC</v>
          </cell>
          <cell r="J300" t="str">
            <v>CircleK Số 3 đường Lạc Long Quân, Cầu Giấy, Hà Nội</v>
          </cell>
          <cell r="M300" t="str">
            <v>Số 3 đường Lạc Long Quân, Phường Nghĩa Đô, Quận Cầu Giấy, Thành phố Hà Nội, Việt Nam</v>
          </cell>
          <cell r="N300">
            <v>67</v>
          </cell>
          <cell r="O300" t="b">
            <v>0</v>
          </cell>
          <cell r="P300" t="str">
            <v>CÔNG TY TNHH MTV THƯƠNG MẠI VÀ DỊCH VỤ NGỌC THƠM</v>
          </cell>
          <cell r="Q300" t="str">
            <v>Miền Bắc</v>
          </cell>
          <cell r="R300" t="str">
            <v>CircleK</v>
          </cell>
        </row>
        <row r="301">
          <cell r="A301" t="str">
            <v>CircleK-HN2262</v>
          </cell>
          <cell r="B301" t="str">
            <v>CircleK Số 1 đường Giáp Bát, Hoàng Mai</v>
          </cell>
          <cell r="D301" t="str">
            <v>Thành phố Hà Nội</v>
          </cell>
          <cell r="G301" t="str">
            <v>HN003</v>
          </cell>
          <cell r="H301" t="str">
            <v>Nguyễn Văn Thạch</v>
          </cell>
          <cell r="I301" t="str">
            <v>Circlek; Circlekmienbac; MIENBAC</v>
          </cell>
          <cell r="J301" t="str">
            <v>CircleK Số 1 đường Giáp Bát, Hoàng Mai</v>
          </cell>
          <cell r="M301" t="str">
            <v>Số 1 đường Giáp Bát, Phường Giáp Bát, Quận Hoàng Mai, Thành phố Hà Nội, Việt Nam</v>
          </cell>
          <cell r="N301">
            <v>67</v>
          </cell>
          <cell r="O301" t="b">
            <v>0</v>
          </cell>
          <cell r="P301" t="str">
            <v>CÔNG TY TNHH MTV THƯƠNG MẠI VÀ DỊCH VỤ NGỌC THƠM</v>
          </cell>
          <cell r="Q301" t="str">
            <v>Miền Bắc</v>
          </cell>
          <cell r="R301" t="str">
            <v>CircleK</v>
          </cell>
        </row>
        <row r="302">
          <cell r="A302" t="str">
            <v>CircleK-HN2263</v>
          </cell>
          <cell r="B302" t="str">
            <v>CircleK CH01-09, Số 17 đường Gamuda Gardens 2-2, Hoàng Mai</v>
          </cell>
          <cell r="D302" t="str">
            <v>Thành phố Hà Nội</v>
          </cell>
          <cell r="G302" t="str">
            <v>HN003</v>
          </cell>
          <cell r="H302" t="str">
            <v>Nguyễn Văn Thạch</v>
          </cell>
          <cell r="I302" t="str">
            <v>Circlek; Circlekmienbac; MIENBAC</v>
          </cell>
          <cell r="J302" t="str">
            <v>CircleK CH01-09, Số 17 đường Gamuda Gardens 2-2, Hoàng Mai</v>
          </cell>
          <cell r="M302" t="str">
            <v>CH01-09, Số 17 đường Gamuda Gardens 2-2, Khu đô thị C2 - Gamuda Gardens, Phường Trần Phú, Quận Hoàng Mai, Thành phố Hà Nội, Việt Nam</v>
          </cell>
          <cell r="N302">
            <v>67</v>
          </cell>
          <cell r="O302" t="b">
            <v>0</v>
          </cell>
          <cell r="P302" t="str">
            <v>CÔNG TY TNHH MTV THƯƠNG MẠI VÀ DỊCH VỤ NGỌC THƠM</v>
          </cell>
          <cell r="Q302" t="str">
            <v>Miền Bắc</v>
          </cell>
          <cell r="R302" t="str">
            <v>CircleK</v>
          </cell>
        </row>
        <row r="303">
          <cell r="A303" t="str">
            <v>CircleK-HN2264</v>
          </cell>
          <cell r="B303" t="str">
            <v>CircleK Số 86 Ngô Xuân Quảng, Gia Lâm, Hà Nội</v>
          </cell>
          <cell r="D303" t="str">
            <v>Thành phố Hà Nội</v>
          </cell>
          <cell r="G303" t="str">
            <v>HN008</v>
          </cell>
          <cell r="H303" t="str">
            <v>Nguyễn Minh Sơn</v>
          </cell>
          <cell r="I303" t="str">
            <v>Circlek; Circlekmienbac; MIENBAC</v>
          </cell>
          <cell r="J303" t="str">
            <v>CircleK Số 86 Ngô Xuân Quảng, Gia Lâm, Hà Nội</v>
          </cell>
          <cell r="M303" t="str">
            <v>Số 86 Ngô Xuân Quảng, Thị Trấn Trâu Quỳ, Huyện Gia Lâm, Thành phố Hà Nội, Việt Nam</v>
          </cell>
          <cell r="N303">
            <v>67</v>
          </cell>
          <cell r="O303" t="b">
            <v>0</v>
          </cell>
          <cell r="P303" t="str">
            <v>CÔNG TY TNHH MTV THƯƠNG MẠI VÀ DỊCH VỤ NGỌC THƠM</v>
          </cell>
          <cell r="Q303" t="str">
            <v>Miền Bắc</v>
          </cell>
          <cell r="R303" t="str">
            <v>CircleK</v>
          </cell>
        </row>
        <row r="304">
          <cell r="A304" t="str">
            <v>CircleK-HN2265</v>
          </cell>
          <cell r="B304" t="str">
            <v>CircleK Số 2 ngõ 612 Lạc Long Quân, Tây Hồ, Hà Nội</v>
          </cell>
          <cell r="D304" t="str">
            <v>Thành phố Hà Nội</v>
          </cell>
          <cell r="G304" t="str">
            <v>HN008</v>
          </cell>
          <cell r="H304" t="str">
            <v>Nguyễn Minh Sơn</v>
          </cell>
          <cell r="I304" t="str">
            <v>Circlek; Circlekmienbac; MIENBAC</v>
          </cell>
          <cell r="J304" t="str">
            <v>CircleK Số 2 ngõ 612 Lạc Long Quân, Tây Hồ, Hà Nội</v>
          </cell>
          <cell r="M304" t="str">
            <v>Số 2 ngõ 612 Lạc Long Quân, Phường Nhật Tân, Quận Tây Hồ, Thành phố Hà Nội, Việt Nam</v>
          </cell>
          <cell r="N304">
            <v>67</v>
          </cell>
          <cell r="O304" t="b">
            <v>0</v>
          </cell>
          <cell r="P304" t="str">
            <v>CÔNG TY TNHH MTV THƯƠNG MẠI VÀ DỊCH VỤ NGỌC THƠM</v>
          </cell>
          <cell r="Q304" t="str">
            <v>Miền Bắc</v>
          </cell>
          <cell r="R304" t="str">
            <v>CircleK</v>
          </cell>
        </row>
        <row r="305">
          <cell r="A305" t="str">
            <v>CircleK-HN2266</v>
          </cell>
          <cell r="B305" t="str">
            <v>CircleK Số 2 Hàng Điếu, Quận Hoàn Kiếm</v>
          </cell>
          <cell r="D305" t="str">
            <v>Thành phố Hà Nội</v>
          </cell>
          <cell r="G305" t="str">
            <v>HN008</v>
          </cell>
          <cell r="H305" t="str">
            <v>Nguyễn Minh Sơn</v>
          </cell>
          <cell r="I305" t="str">
            <v>Circlek; Circlekmienbac; MIENBAC</v>
          </cell>
          <cell r="J305" t="str">
            <v>CircleK Số 2 Hàng Điếu, Quận Hoàn Kiếm</v>
          </cell>
          <cell r="M305" t="str">
            <v>Số 2 Hàng Điếu, Phường Cửa Đông, Quận Hoàn Kiếm, Thành phố Hà Nội, Việt Nam</v>
          </cell>
          <cell r="N305">
            <v>67</v>
          </cell>
          <cell r="O305" t="b">
            <v>0</v>
          </cell>
          <cell r="P305" t="str">
            <v>CÔNG TY TNHH MTV THƯƠNG MẠI VÀ DỊCH VỤ NGỌC THƠM</v>
          </cell>
          <cell r="Q305" t="str">
            <v>Miền Bắc</v>
          </cell>
          <cell r="R305" t="str">
            <v>CircleK</v>
          </cell>
        </row>
        <row r="306">
          <cell r="A306" t="str">
            <v>CircleK-HN2267</v>
          </cell>
          <cell r="B306" t="str">
            <v>CircleK Số 6 Phố Nhổn, TDP Nguyên Xá 3, Bắc Từ Liêm, Hà Nội</v>
          </cell>
          <cell r="D306" t="str">
            <v>Thành phố Hà Nội</v>
          </cell>
          <cell r="G306" t="str">
            <v>HN004</v>
          </cell>
          <cell r="H306" t="str">
            <v>Hoàng Thanh Huy</v>
          </cell>
          <cell r="I306" t="str">
            <v>Circlek; Circlekmienbac; MIENBAC</v>
          </cell>
          <cell r="J306" t="str">
            <v>CircleK Số 6 Phố Nhổn, TDP Nguyên Xá 3, Bắc Từ Liêm, Hà Nội</v>
          </cell>
          <cell r="M306" t="str">
            <v>Số 6 Phố Nhổn, TDP Nguyên Xá 3, Phường Minh Khai, Quận Bắc Từ Liêm, Thành phố Hà Nội</v>
          </cell>
          <cell r="N306">
            <v>67</v>
          </cell>
          <cell r="O306" t="b">
            <v>0</v>
          </cell>
          <cell r="P306" t="str">
            <v>CÔNG TY TNHH MTV THƯƠNG MẠI VÀ DỊCH VỤ NGỌC THƠM</v>
          </cell>
          <cell r="Q306" t="str">
            <v>Miền Bắc</v>
          </cell>
          <cell r="R306" t="str">
            <v>CircleK</v>
          </cell>
        </row>
        <row r="307">
          <cell r="A307" t="str">
            <v>CircleK-HN2268</v>
          </cell>
          <cell r="B307" t="str">
            <v>CircleK Số 36 +38 Hàng Buồm, Quận Hoàn Kiếm</v>
          </cell>
          <cell r="D307" t="str">
            <v>Thành phố Hà Nội</v>
          </cell>
          <cell r="E307" t="str">
            <v>Quận Hoàn Kiếm</v>
          </cell>
          <cell r="G307" t="str">
            <v>HN008</v>
          </cell>
          <cell r="H307" t="str">
            <v>Nguyễn Minh Sơn</v>
          </cell>
          <cell r="I307" t="str">
            <v>Circlek; Circlekmienbac; MIENBAC</v>
          </cell>
          <cell r="J307" t="str">
            <v>CircleK Số 36 +38 Hàng Buồm, Quận Hoàn Kiếm</v>
          </cell>
          <cell r="M307" t="str">
            <v>Số 36 + 38 Hàng Buồm, Phường Hàng Buồm, Quận Hoàn Kiếm, Thành phố Hà Nội, Việt Nam</v>
          </cell>
          <cell r="N307">
            <v>67</v>
          </cell>
          <cell r="O307" t="b">
            <v>0</v>
          </cell>
          <cell r="P307" t="str">
            <v>CÔNG TY TNHH MTV THƯƠNG MẠI VÀ DỊCH VỤ NGỌC THƠM</v>
          </cell>
          <cell r="Q307" t="str">
            <v>Miền Bắc</v>
          </cell>
          <cell r="R307" t="str">
            <v>CircleK</v>
          </cell>
        </row>
        <row r="308">
          <cell r="A308" t="str">
            <v>CircleK-HN2269</v>
          </cell>
          <cell r="B308" t="str">
            <v>CircleK Tầng 1, Tòa 24T2, Khu đô thị Trung Hòa - Nhân Chính, Cầu Giấy, Hà Nội</v>
          </cell>
          <cell r="D308" t="str">
            <v>Thành phố Hà Nội</v>
          </cell>
          <cell r="E308" t="str">
            <v>Quận Cầu Giấy</v>
          </cell>
          <cell r="G308" t="str">
            <v>HN004</v>
          </cell>
          <cell r="H308" t="str">
            <v>Hoàng Thanh Huy</v>
          </cell>
          <cell r="I308" t="str">
            <v>Circlek; Circlekmienbac; MIENBAC</v>
          </cell>
          <cell r="J308" t="str">
            <v>CircleK Tầng 1, Tòa 24T2, Khu đô thị Trung Hòa - Nhân Chính, Cầu Giấy, Hà Nội</v>
          </cell>
          <cell r="M308" t="str">
            <v>Tầng 1, Tòa 24T2, Khu đô thị Trung Hòa - Nhân Chính, Phường Trung Hòa, Quận Cầu Giấy, Thành phố Hà Nội, Việt Nam</v>
          </cell>
          <cell r="N308">
            <v>67</v>
          </cell>
          <cell r="O308" t="b">
            <v>0</v>
          </cell>
          <cell r="P308" t="str">
            <v>CÔNG TY TNHH MTV THƯƠNG MẠI VÀ DỊCH VỤ NGỌC THƠM</v>
          </cell>
          <cell r="Q308" t="str">
            <v>Miền Bắc</v>
          </cell>
          <cell r="R308" t="str">
            <v>CircleK</v>
          </cell>
        </row>
        <row r="309">
          <cell r="A309" t="str">
            <v>CircleK-HN2270</v>
          </cell>
          <cell r="B309" t="str">
            <v>CircleK Số 131 Phố Xốm, Hà Đông</v>
          </cell>
          <cell r="D309" t="str">
            <v>Thành phố Hà Nội</v>
          </cell>
          <cell r="G309" t="str">
            <v>HN004</v>
          </cell>
          <cell r="H309" t="str">
            <v>Hoàng Thanh Huy</v>
          </cell>
          <cell r="I309" t="str">
            <v>Circlek; Circlekmienbac; MIENBAC</v>
          </cell>
          <cell r="J309" t="str">
            <v>CircleK Số 131 Phố Xốm, Hà Đông</v>
          </cell>
          <cell r="M309" t="str">
            <v>Số 131 Phố Xốm, Phường Phú Lãm, Quận Hà Đông, Thành phố Hà Nội, Việt Nam</v>
          </cell>
          <cell r="N309">
            <v>67</v>
          </cell>
          <cell r="O309" t="b">
            <v>0</v>
          </cell>
          <cell r="P309" t="str">
            <v>CÔNG TY TNHH MTV THƯƠNG MẠI VÀ DỊCH VỤ NGỌC THƠM</v>
          </cell>
          <cell r="Q309" t="str">
            <v>Miền Bắc</v>
          </cell>
          <cell r="R309" t="str">
            <v>CircleK</v>
          </cell>
        </row>
        <row r="310">
          <cell r="A310" t="str">
            <v>CircleK-HN2271</v>
          </cell>
          <cell r="B310" t="str">
            <v>CircleK Số 341 Nguyễn Cao, Bắc Ninh</v>
          </cell>
          <cell r="D310" t="str">
            <v>Bắc Ninh</v>
          </cell>
          <cell r="I310" t="str">
            <v>Circlek; Circlekmienbac; MIENBAC</v>
          </cell>
          <cell r="J310" t="str">
            <v>CircleK Số 341 Nguyễn Cao, Bắc Ninh</v>
          </cell>
          <cell r="M310" t="str">
            <v>Số 341 Nguyễn Cao, Phường Võ Cường, Thành phố Bắc Ninh, Tỉnh Bắc Ninh, Việt Nam</v>
          </cell>
          <cell r="N310">
            <v>67</v>
          </cell>
          <cell r="O310" t="b">
            <v>0</v>
          </cell>
          <cell r="P310" t="str">
            <v>CÔNG TY TNHH MTV THƯƠNG MẠI VÀ DỊCH VỤ NGỌC THƠM</v>
          </cell>
          <cell r="Q310" t="str">
            <v>Miền Bắc</v>
          </cell>
          <cell r="R310" t="str">
            <v>CircleK</v>
          </cell>
        </row>
        <row r="311">
          <cell r="A311" t="str">
            <v>CircleK-HN2272</v>
          </cell>
          <cell r="B311" t="str">
            <v>CircleK Lô 35 TT8, đường Quang Lai, Thanh Trì, Hà Nội</v>
          </cell>
          <cell r="D311" t="str">
            <v>Thành phố Hà Nội</v>
          </cell>
          <cell r="E311" t="str">
            <v>Huyện Thanh Trì</v>
          </cell>
          <cell r="F311" t="str">
            <v>Xã Ngũ Hiệp</v>
          </cell>
          <cell r="I311" t="str">
            <v>Circlek; Circlekmienbac; MIENBAC</v>
          </cell>
          <cell r="J311" t="str">
            <v>CircleK Lô 35 TT8, đường Quang Lai, Thanh Trì, Hà Nội</v>
          </cell>
          <cell r="K311" t="str">
            <v>Lô 35 TT8, đường Quang Lai, Xã Ngũ Hiệp, Huyện Thanh Trì, Thành phố Hà Nội, Việt Nam.</v>
          </cell>
          <cell r="M311" t="str">
            <v>Lô 35 TT8, đường Quang Lai, Xã Ngũ Hiệp, Huyện Thanh Trì, Thành phố Hà Nội, Việt Nam.</v>
          </cell>
          <cell r="N311">
            <v>67</v>
          </cell>
          <cell r="O311" t="b">
            <v>0</v>
          </cell>
          <cell r="P311" t="str">
            <v>CÔNG TY TNHH MTV THƯƠNG MẠI VÀ DỊCH VỤ NGỌC THƠM</v>
          </cell>
          <cell r="Q311" t="str">
            <v>Miền Bắc</v>
          </cell>
          <cell r="R311" t="str">
            <v>CircleK</v>
          </cell>
        </row>
        <row r="312">
          <cell r="A312" t="str">
            <v>CircleK-HN2273</v>
          </cell>
          <cell r="B312" t="str">
            <v>CircleK Số 100 phố Trung Kính, Cầu Giấy</v>
          </cell>
          <cell r="D312" t="str">
            <v>Thành phố Hà Nội</v>
          </cell>
          <cell r="G312" t="str">
            <v>HN004</v>
          </cell>
          <cell r="H312" t="str">
            <v>Hoàng Thanh Huy</v>
          </cell>
          <cell r="I312" t="str">
            <v>Circlek; Circlekmienbac; MIENBAC</v>
          </cell>
          <cell r="J312" t="str">
            <v>CircleK Số 100 phố Trung Kính, Cầu Giấy</v>
          </cell>
          <cell r="M312" t="str">
            <v>Số 100 phố Trung Kính, Tổ 28, Phường Yên Hòa, Quận Cầu Giấy, Thành phố Hà Nội, Việt Nam</v>
          </cell>
          <cell r="N312">
            <v>67</v>
          </cell>
          <cell r="O312" t="b">
            <v>0</v>
          </cell>
          <cell r="P312" t="str">
            <v>CÔNG TY TNHH MTV THƯƠNG MẠI VÀ DỊCH VỤ NGỌC THƠM</v>
          </cell>
          <cell r="Q312" t="str">
            <v>Miền Bắc</v>
          </cell>
          <cell r="R312" t="str">
            <v>CircleK</v>
          </cell>
        </row>
        <row r="313">
          <cell r="A313" t="str">
            <v>CircleK-HN2274</v>
          </cell>
          <cell r="B313" t="str">
            <v>CircleK Cửa hàng số 01SH08A, Tòa S2.03 - Z34.1 (F1-CH03-1) Dự án khu đô thị mới Tây Mỗ, Đại Mỗ, Nam Từ Liêm</v>
          </cell>
          <cell r="D313" t="str">
            <v>Thành phố Hà Nội</v>
          </cell>
          <cell r="G313" t="str">
            <v>HN004</v>
          </cell>
          <cell r="H313" t="str">
            <v>Hoàng Thanh Huy</v>
          </cell>
          <cell r="I313" t="str">
            <v>Circlek; Circlekmienbac; MIENBAC</v>
          </cell>
          <cell r="J313" t="str">
            <v>CircleK Cửa hàng số 01SH08A, Tòa S2.03 - Z34.1 (F1-CH03-1) Dự án khu đô thị mới Tây Mỗ, Đại Mỗ, Nam Từ Liêm</v>
          </cell>
          <cell r="M313" t="str">
            <v>Cửa hàng số 01SH08A, Tòa S2.03 - Z34.1 (F1-CH03-1) Dự án khu đô thị mới Tây Mỗ, Đại Mỗ - Vinhomes Park - Vinhomes Smart City, Phường Tây Mỗ, Quận Nam Từ Liêm, Thành phố Hà Nội, Việt Nam.</v>
          </cell>
          <cell r="N313">
            <v>67</v>
          </cell>
          <cell r="O313" t="b">
            <v>0</v>
          </cell>
          <cell r="P313" t="str">
            <v>CÔNG TY TNHH MTV THƯƠNG MẠI VÀ DỊCH VỤ NGỌC THƠM</v>
          </cell>
          <cell r="Q313" t="str">
            <v>Miền Bắc</v>
          </cell>
          <cell r="R313" t="str">
            <v>CircleK</v>
          </cell>
        </row>
        <row r="314">
          <cell r="A314" t="str">
            <v>CircleK-HN2275</v>
          </cell>
          <cell r="B314" t="str">
            <v>CircleK Số nhà 33, phố Pháo Đài Láng, Đống Đa</v>
          </cell>
          <cell r="D314" t="str">
            <v>Thành phố Hà Nội</v>
          </cell>
          <cell r="G314" t="str">
            <v>HN003</v>
          </cell>
          <cell r="H314" t="str">
            <v>Nguyễn Văn Thạch</v>
          </cell>
          <cell r="I314" t="str">
            <v>Circlek; Circlekmienbac; MIENBAC</v>
          </cell>
          <cell r="J314" t="str">
            <v>CircleK Số nhà 33, phố Pháo Đài Láng, Đống Đa</v>
          </cell>
          <cell r="M314" t="str">
            <v>Số nhà 33, phố Pháo Đài Láng, Phường Láng Thượng, Quận Đống Đa, Thành phố Hà Nội, Việt Nam.</v>
          </cell>
          <cell r="N314">
            <v>67</v>
          </cell>
          <cell r="O314" t="b">
            <v>0</v>
          </cell>
          <cell r="P314" t="str">
            <v>CÔNG TY TNHH MTV THƯƠNG MẠI VÀ DỊCH VỤ NGỌC THƠM</v>
          </cell>
          <cell r="Q314" t="str">
            <v>Miền Bắc</v>
          </cell>
          <cell r="R314" t="str">
            <v>CircleK</v>
          </cell>
        </row>
        <row r="315">
          <cell r="A315" t="str">
            <v>CircleK-HN2276</v>
          </cell>
          <cell r="B315" t="str">
            <v>CircleK Số 1, ngõ 41, phố Nguyễn Chí Thanh, Ba Đình</v>
          </cell>
          <cell r="D315" t="str">
            <v>Thành phố Hà Nội</v>
          </cell>
          <cell r="G315" t="str">
            <v>HN008</v>
          </cell>
          <cell r="H315" t="str">
            <v>Nguyễn Minh Sơn</v>
          </cell>
          <cell r="I315" t="str">
            <v>Circlek; Circlekmienbac; MIENBAC</v>
          </cell>
          <cell r="J315" t="str">
            <v>CircleK Số 1, ngõ 41, phố Nguyễn Chí Thanh, Ba Đình</v>
          </cell>
          <cell r="M315" t="str">
            <v>Số 1, ngõ 41, phố Nguyễn Chí Thanh, Phường Ngọc Khánh, Quận Ba Đình, Thành phố Hà Nội, Việt Nam</v>
          </cell>
          <cell r="N315">
            <v>67</v>
          </cell>
          <cell r="O315" t="b">
            <v>0</v>
          </cell>
          <cell r="P315" t="str">
            <v>CÔNG TY TNHH MTV THƯƠNG MẠI VÀ DỊCH VỤ NGỌC THƠM</v>
          </cell>
          <cell r="Q315" t="str">
            <v>Miền Bắc</v>
          </cell>
          <cell r="R315" t="str">
            <v>CircleK</v>
          </cell>
        </row>
        <row r="316">
          <cell r="A316" t="str">
            <v>CircleK-HN2277</v>
          </cell>
          <cell r="B316" t="str">
            <v>CircleK Số 81 Phố Huế</v>
          </cell>
          <cell r="D316" t="str">
            <v>Thành phố Hà Nội</v>
          </cell>
          <cell r="G316" t="str">
            <v>HN003</v>
          </cell>
          <cell r="H316" t="str">
            <v>Nguyễn Văn Thạch</v>
          </cell>
          <cell r="I316" t="str">
            <v>Circlek; Circlekmienbac; MIENBAC</v>
          </cell>
          <cell r="J316" t="str">
            <v>CircleK Số 81 Phố Huế</v>
          </cell>
          <cell r="M316" t="str">
            <v>Số 81 Phố Huế, Phường Phạm Đình Hổ, Quận Hai Bà Trưng, Thành phố Hà Nội, Việt Nam</v>
          </cell>
          <cell r="N316">
            <v>67</v>
          </cell>
          <cell r="O316" t="b">
            <v>0</v>
          </cell>
          <cell r="P316" t="str">
            <v>CÔNG TY TNHH MTV THƯƠNG MẠI VÀ DỊCH VỤ NGỌC THƠM</v>
          </cell>
          <cell r="Q316" t="str">
            <v>Miền Bắc</v>
          </cell>
          <cell r="R316" t="str">
            <v>CircleK</v>
          </cell>
        </row>
        <row r="317">
          <cell r="A317" t="str">
            <v>CircleK-HN2278</v>
          </cell>
          <cell r="B317" t="str">
            <v>CircleK Số 141 phố Hàng Bông, Hoàn Kiếm</v>
          </cell>
          <cell r="D317" t="str">
            <v>Thành phố Hà Nội</v>
          </cell>
          <cell r="G317" t="str">
            <v>HN008</v>
          </cell>
          <cell r="H317" t="str">
            <v>Nguyễn Minh Sơn</v>
          </cell>
          <cell r="I317" t="str">
            <v>Circlek; Circlekmienbac; MIENBAC</v>
          </cell>
          <cell r="J317" t="str">
            <v>CircleK Số 141 phố Hàng Bông, Hoàn Kiếm</v>
          </cell>
          <cell r="M317" t="str">
            <v>Số 141 phố Hàng Bông, Phường Hàng Bông, Quận Hoàn Kiếm, Thành phố Hà Nội, Việt Nam</v>
          </cell>
          <cell r="N317">
            <v>67</v>
          </cell>
          <cell r="O317" t="b">
            <v>0</v>
          </cell>
          <cell r="P317" t="str">
            <v>CÔNG TY TNHH MTV THƯƠNG MẠI VÀ DỊCH VỤ NGỌC THƠM</v>
          </cell>
          <cell r="Q317" t="str">
            <v>Miền Bắc</v>
          </cell>
          <cell r="R317" t="str">
            <v>CircleK</v>
          </cell>
        </row>
        <row r="318">
          <cell r="A318" t="str">
            <v>CircleK-HN2279</v>
          </cell>
          <cell r="B318" t="str">
            <v>CircleK Số 42B Lý Thường Kiệt, Hoàn Kiếm</v>
          </cell>
          <cell r="D318" t="str">
            <v>Thành phố Hà Nội</v>
          </cell>
          <cell r="G318" t="str">
            <v>HN008</v>
          </cell>
          <cell r="H318" t="str">
            <v>Nguyễn Minh Sơn</v>
          </cell>
          <cell r="I318" t="str">
            <v>Circlek; Circlekmienbac; MIENBAC</v>
          </cell>
          <cell r="J318" t="str">
            <v>CircleK Số 42B Lý Thường Kiệt, Hoàn Kiếm</v>
          </cell>
          <cell r="M318" t="str">
            <v>Số 42B Lý Thường Kiệt, Phường Hàng Bài, Quận Hoàn Kiếm, Thành phố Hà Nội, Việt Nam</v>
          </cell>
          <cell r="N318">
            <v>67</v>
          </cell>
          <cell r="O318" t="b">
            <v>0</v>
          </cell>
          <cell r="P318" t="str">
            <v>CÔNG TY TNHH MTV THƯƠNG MẠI VÀ DỊCH VỤ NGỌC THƠM</v>
          </cell>
          <cell r="Q318" t="str">
            <v>Miền Bắc</v>
          </cell>
          <cell r="R318" t="str">
            <v>CircleK</v>
          </cell>
        </row>
        <row r="319">
          <cell r="A319" t="str">
            <v>CircleK-HN2280</v>
          </cell>
          <cell r="B319" t="str">
            <v>CircleK 35/M2, Khu đô thị Yên Hòa</v>
          </cell>
          <cell r="D319" t="str">
            <v>Thành phố Hà Nội</v>
          </cell>
          <cell r="G319" t="str">
            <v>HN004</v>
          </cell>
          <cell r="H319" t="str">
            <v>Hoàng Thanh Huy</v>
          </cell>
          <cell r="I319" t="str">
            <v>Circlek; Circlekmienbac; MIENBAC</v>
          </cell>
          <cell r="J319" t="str">
            <v>CircleK 35/M2, Khu đô thị Yên Hòa</v>
          </cell>
          <cell r="M319" t="str">
            <v>35/M2, Khu đô thị Yên Hòa, Phường Yên Hòa, Quận Cầu Giấy, Thành phố Hà Nội, Việt Nam</v>
          </cell>
          <cell r="N319">
            <v>67</v>
          </cell>
          <cell r="O319" t="b">
            <v>0</v>
          </cell>
          <cell r="P319" t="str">
            <v>CÔNG TY TNHH MTV THƯƠNG MẠI VÀ DỊCH VỤ NGỌC THƠM</v>
          </cell>
          <cell r="Q319" t="str">
            <v>Miền Bắc</v>
          </cell>
          <cell r="R319" t="str">
            <v>CircleK</v>
          </cell>
        </row>
        <row r="320">
          <cell r="A320" t="str">
            <v>CircleK-HN2281</v>
          </cell>
          <cell r="B320" t="str">
            <v>CircleK Số 16 phố Hàng Mắm</v>
          </cell>
          <cell r="D320" t="str">
            <v>Thành phố Hà Nội</v>
          </cell>
          <cell r="G320" t="str">
            <v>HN004</v>
          </cell>
          <cell r="H320" t="str">
            <v>Hoàng Thanh Huy</v>
          </cell>
          <cell r="I320" t="str">
            <v>Circlek; Circlekmienbac; MIENBAC</v>
          </cell>
          <cell r="J320" t="str">
            <v>CircleK Số 16 phố Hàng Mắm</v>
          </cell>
          <cell r="M320" t="str">
            <v>Số 16 phố Hàng Mắm, Phường Lý Thái Tổ, Quận Hoàn Kiếm, Thành phố Hà Nội, Việt Nam</v>
          </cell>
          <cell r="N320">
            <v>67</v>
          </cell>
          <cell r="O320" t="b">
            <v>0</v>
          </cell>
          <cell r="P320" t="str">
            <v>CÔNG TY TNHH MTV THƯƠNG MẠI VÀ DỊCH VỤ NGỌC THƠM</v>
          </cell>
          <cell r="Q320" t="str">
            <v>Miền Bắc</v>
          </cell>
          <cell r="R320" t="str">
            <v>CircleK</v>
          </cell>
        </row>
        <row r="321">
          <cell r="A321" t="str">
            <v>CircleK-HP6001</v>
          </cell>
          <cell r="B321" t="str">
            <v>CircleK 261A Trần Nguyên Hãn</v>
          </cell>
          <cell r="D321" t="str">
            <v>Hải Phòng</v>
          </cell>
          <cell r="I321" t="str">
            <v>Circlek; Circlekmienbac; MIENBAC</v>
          </cell>
          <cell r="J321" t="str">
            <v>CircleK 261A Trần Nguyên Hãn</v>
          </cell>
          <cell r="M321" t="str">
            <v>261A Trần Nguyên Hãn, Phường Nghĩa Xá, Quận Lê Chân, thành phố Hải Phòng</v>
          </cell>
          <cell r="N321">
            <v>67</v>
          </cell>
          <cell r="O321" t="b">
            <v>0</v>
          </cell>
          <cell r="P321" t="str">
            <v>CÔNG TY TNHH MTV THƯƠNG MẠI VÀ DỊCH VỤ NGỌC THƠM</v>
          </cell>
          <cell r="Q321" t="str">
            <v>Miền Bắc</v>
          </cell>
          <cell r="R321" t="str">
            <v>CircleK</v>
          </cell>
        </row>
        <row r="322">
          <cell r="A322" t="str">
            <v>CircleK-HP6002</v>
          </cell>
          <cell r="B322" t="str">
            <v>CircleK 81 Trần Phú</v>
          </cell>
          <cell r="D322" t="str">
            <v>Hải Phòng</v>
          </cell>
          <cell r="I322" t="str">
            <v>Circlek; Circlekmienbac; MIENBAC</v>
          </cell>
          <cell r="J322" t="str">
            <v>CircleK 81 Trần Phú</v>
          </cell>
          <cell r="M322" t="str">
            <v>81 Trần Phú, Phường Cầu Đất, Quận Ngô Quyền, thành phố Hải Phòng</v>
          </cell>
          <cell r="N322">
            <v>67</v>
          </cell>
          <cell r="O322" t="b">
            <v>0</v>
          </cell>
          <cell r="P322" t="str">
            <v>CÔNG TY TNHH MTV THƯƠNG MẠI VÀ DỊCH VỤ NGỌC THƠM</v>
          </cell>
          <cell r="Q322" t="str">
            <v>Miền Bắc</v>
          </cell>
          <cell r="R322" t="str">
            <v>CircleK</v>
          </cell>
        </row>
        <row r="323">
          <cell r="A323" t="str">
            <v>CircleK-HP6003</v>
          </cell>
          <cell r="B323" t="str">
            <v>CircleK BH 02-01 dự án Vinhome Imperia Hải Phòng</v>
          </cell>
          <cell r="D323" t="str">
            <v>Hải Phòng</v>
          </cell>
          <cell r="I323" t="str">
            <v>Circlek; Circlekmienbac; MIENBAC</v>
          </cell>
          <cell r="J323" t="str">
            <v>CircleK BH 02-01 dự án Vinhome Imperia Hải Phòng</v>
          </cell>
          <cell r="K323" t="str">
            <v>BH 02-01 dự án Vinhome Imperia Hải Phòng, phường Thượng Lý, Quận Hồng Bàng, thành phố Hải Phòng</v>
          </cell>
          <cell r="M323" t="str">
            <v>BH 02-01 dự án Vinhome Imperia Hải Phòng, phường Thượng Lý, Quận Hồng Bàng, thành phố Hải Phòng</v>
          </cell>
          <cell r="N323">
            <v>67</v>
          </cell>
          <cell r="O323" t="b">
            <v>0</v>
          </cell>
          <cell r="P323" t="str">
            <v>CÔNG TY TNHH MTV THƯƠNG MẠI VÀ DỊCH VỤ NGỌC THƠM</v>
          </cell>
          <cell r="Q323" t="str">
            <v>Miền Bắc</v>
          </cell>
          <cell r="R323" t="str">
            <v>CircleK</v>
          </cell>
        </row>
        <row r="324">
          <cell r="A324" t="str">
            <v>CircleK-HP6005</v>
          </cell>
          <cell r="B324" t="str">
            <v>CircleK Số 1 - 3 Hai Bà Trưng</v>
          </cell>
          <cell r="D324" t="str">
            <v>Hải Phòng</v>
          </cell>
          <cell r="I324" t="str">
            <v>Circlek; Circlekmienbac; MIENBAC</v>
          </cell>
          <cell r="J324" t="str">
            <v>CircleK Số 1 - 3 Hai Bà Trưng</v>
          </cell>
          <cell r="K324" t="str">
            <v>Số 1 - 3 Hai Bà Trưng, phường An Biên, Quận Lê Chân, thành phố Hải Phòng</v>
          </cell>
          <cell r="M324" t="str">
            <v>Số 1 - 3 Hai Bà Trưng, phường An Biên, Quận Lê Chân, thành phố Hải Phòng</v>
          </cell>
          <cell r="N324">
            <v>67</v>
          </cell>
          <cell r="O324" t="b">
            <v>0</v>
          </cell>
          <cell r="P324" t="str">
            <v>CÔNG TY TNHH MTV THƯƠNG MẠI VÀ DỊCH VỤ NGỌC THƠM</v>
          </cell>
          <cell r="Q324" t="str">
            <v>Miền Bắc</v>
          </cell>
          <cell r="R324" t="str">
            <v>CircleK</v>
          </cell>
        </row>
        <row r="325">
          <cell r="A325" t="str">
            <v>CircleK-HP6006</v>
          </cell>
          <cell r="B325" t="str">
            <v>CircleK 372-374 Lạch Tray</v>
          </cell>
          <cell r="D325" t="str">
            <v>Hải Phòng</v>
          </cell>
          <cell r="I325" t="str">
            <v>Circlek; Circlekmienbac; MIENBAC</v>
          </cell>
          <cell r="J325" t="str">
            <v>CircleK 372-374 Lạch Tray</v>
          </cell>
          <cell r="M325" t="str">
            <v>372-374 Lạch Tray, Phường Đằng Giang, Quận Ngô Quyền, thành phố Hải Phòng</v>
          </cell>
          <cell r="N325">
            <v>67</v>
          </cell>
          <cell r="O325" t="b">
            <v>0</v>
          </cell>
          <cell r="P325" t="str">
            <v>CÔNG TY TNHH MTV THƯƠNG MẠI VÀ DỊCH VỤ NGỌC THƠM</v>
          </cell>
          <cell r="Q325" t="str">
            <v>Miền Bắc</v>
          </cell>
          <cell r="R325" t="str">
            <v>CircleK</v>
          </cell>
        </row>
        <row r="326">
          <cell r="A326" t="str">
            <v>CircleK-HP6007</v>
          </cell>
          <cell r="B326" t="str">
            <v>CircleK 62-64 Kênh Dương</v>
          </cell>
          <cell r="D326" t="str">
            <v>Hải Phòng</v>
          </cell>
          <cell r="I326" t="str">
            <v>Circlek; Circlekmienbac; MIENBAC</v>
          </cell>
          <cell r="J326" t="str">
            <v>CircleK 62-64 Kênh Dương</v>
          </cell>
          <cell r="M326" t="str">
            <v>62-64 Kênh Dương, Phường Kênh Dương, Quận Lê Chân, thành phố Hải Phòng</v>
          </cell>
          <cell r="N326">
            <v>67</v>
          </cell>
          <cell r="O326" t="b">
            <v>0</v>
          </cell>
          <cell r="P326" t="str">
            <v>CÔNG TY TNHH MTV THƯƠNG MẠI VÀ DỊCH VỤ NGỌC THƠM</v>
          </cell>
          <cell r="Q326" t="str">
            <v>Miền Bắc</v>
          </cell>
          <cell r="R326" t="str">
            <v>CircleK</v>
          </cell>
        </row>
        <row r="327">
          <cell r="A327" t="str">
            <v>CircleK-HP6008</v>
          </cell>
          <cell r="B327" t="str">
            <v>CircleK 31 Hồ Sen</v>
          </cell>
          <cell r="D327" t="str">
            <v>Hải Phòng</v>
          </cell>
          <cell r="I327" t="str">
            <v>Circlek; Circlekmienbac; MIENBAC</v>
          </cell>
          <cell r="J327" t="str">
            <v>CircleK 31 Hồ Sen</v>
          </cell>
          <cell r="M327" t="str">
            <v>31 Hồ Sen, Phường Hàng Kênh, Quận Lê Chân, thành phố Hải Phòng</v>
          </cell>
          <cell r="N327">
            <v>67</v>
          </cell>
          <cell r="O327" t="b">
            <v>0</v>
          </cell>
          <cell r="P327" t="str">
            <v>CÔNG TY TNHH MTV THƯƠNG MẠI VÀ DỊCH VỤ NGỌC THƠM</v>
          </cell>
          <cell r="Q327" t="str">
            <v>Miền Bắc</v>
          </cell>
          <cell r="R327" t="str">
            <v>CircleK</v>
          </cell>
        </row>
        <row r="328">
          <cell r="A328" t="str">
            <v>CircleK-HP6009</v>
          </cell>
          <cell r="B328" t="str">
            <v>CircleK Số 177 đường Hà Nội</v>
          </cell>
          <cell r="D328" t="str">
            <v>Thành phố Hà Nội</v>
          </cell>
          <cell r="I328" t="str">
            <v>Circlek; Circlekmienbac; MIENBAC</v>
          </cell>
          <cell r="J328" t="str">
            <v>CircleK Số 177 đường Hà Nội</v>
          </cell>
          <cell r="K328" t="str">
            <v>Số 177 đường Hà Nội, phường Thượng Lý, Quận Hồng Bàng, thành phố Hải Phòng</v>
          </cell>
          <cell r="M328" t="str">
            <v>Số 177 đường Hà Nội, phường Thượng Lý, Quận Hồng Bàng, thành phố Hải Phòng</v>
          </cell>
          <cell r="N328">
            <v>67</v>
          </cell>
          <cell r="O328" t="b">
            <v>0</v>
          </cell>
          <cell r="P328" t="str">
            <v>CÔNG TY TNHH MTV THƯƠNG MẠI VÀ DỊCH VỤ NGỌC THƠM</v>
          </cell>
          <cell r="Q328" t="str">
            <v>Miền Bắc</v>
          </cell>
          <cell r="R328" t="str">
            <v>CircleK</v>
          </cell>
        </row>
        <row r="329">
          <cell r="A329" t="str">
            <v>CircleK-HP6010</v>
          </cell>
          <cell r="B329" t="str">
            <v>CircleK 341 Lot 22 Lê Hồng Phong</v>
          </cell>
          <cell r="D329" t="str">
            <v>Hải Phòng</v>
          </cell>
          <cell r="I329" t="str">
            <v>Circlek; Circlekmienbac; MIENBAC</v>
          </cell>
          <cell r="J329" t="str">
            <v>CircleK 341 Lot 22 Lê Hồng Phong</v>
          </cell>
          <cell r="K329" t="str">
            <v>341 Lot 22 Lê Hồng Phong, phường Đông Khê, Quận Ngô Quyền, thành phố Hải Phòng</v>
          </cell>
          <cell r="M329" t="str">
            <v>341 Lot 22 Lê Hồng Phong, phường Đông Khê, Quận Ngô Quyền, thành phố Hải Phòng</v>
          </cell>
          <cell r="N329">
            <v>67</v>
          </cell>
          <cell r="O329" t="b">
            <v>0</v>
          </cell>
          <cell r="P329" t="str">
            <v>CÔNG TY TNHH MTV THƯƠNG MẠI VÀ DỊCH VỤ NGỌC THƠM</v>
          </cell>
          <cell r="Q329" t="str">
            <v>Miền Bắc</v>
          </cell>
          <cell r="R329" t="str">
            <v>CircleK</v>
          </cell>
        </row>
        <row r="330">
          <cell r="A330" t="str">
            <v>CircleK-HP6011</v>
          </cell>
          <cell r="B330" t="str">
            <v>CircleK Số 1 Phạm Minh Đức</v>
          </cell>
          <cell r="D330" t="str">
            <v>Hải Phòng</v>
          </cell>
          <cell r="I330" t="str">
            <v>Circlek; Circlekmienbac; MIENBAC</v>
          </cell>
          <cell r="J330" t="str">
            <v>CircleK Số 1 Phạm Minh Đức</v>
          </cell>
          <cell r="K330" t="str">
            <v>Số 1 Phạm Minh Đức, phường Máy Tơ, Quận Ngô Quyền, thành phố Hải Phòng</v>
          </cell>
          <cell r="M330" t="str">
            <v>Số 1 Phạm Minh Đức, phường Máy Tơ, Quận Ngô Quyền, thành phố Hải Phòng</v>
          </cell>
          <cell r="N330">
            <v>67</v>
          </cell>
          <cell r="O330" t="b">
            <v>0</v>
          </cell>
          <cell r="P330" t="str">
            <v>CÔNG TY TNHH MTV THƯƠNG MẠI VÀ DỊCH VỤ NGỌC THƠM</v>
          </cell>
          <cell r="Q330" t="str">
            <v>Miền Bắc</v>
          </cell>
          <cell r="R330" t="str">
            <v>CircleK</v>
          </cell>
        </row>
        <row r="331">
          <cell r="A331" t="str">
            <v>CircleK-HP6012</v>
          </cell>
          <cell r="B331" t="str">
            <v>CircleK Số 32 Nguyễn Đức Cảnh</v>
          </cell>
          <cell r="D331" t="str">
            <v>Hải Phòng</v>
          </cell>
          <cell r="I331" t="str">
            <v>Circlek; Circlekmienbac; MIENBAC</v>
          </cell>
          <cell r="J331" t="str">
            <v>CircleK Số 32 Nguyễn Đức Cảnh</v>
          </cell>
          <cell r="K331" t="str">
            <v>Số 32 Nguyễn Đức Cảnh, phường An Biên, Quận Lê Chân, thành phố Hải Phòng</v>
          </cell>
          <cell r="M331" t="str">
            <v>Số 32 Nguyễn Đức Cảnh, phường An Biên, Quận Lê Chân, thành phố Hải Phòng</v>
          </cell>
          <cell r="N331">
            <v>67</v>
          </cell>
          <cell r="O331" t="b">
            <v>0</v>
          </cell>
          <cell r="P331" t="str">
            <v>CÔNG TY TNHH MTV THƯƠNG MẠI VÀ DỊCH VỤ NGỌC THƠM</v>
          </cell>
          <cell r="Q331" t="str">
            <v>Miền Bắc</v>
          </cell>
          <cell r="R331" t="str">
            <v>CircleK</v>
          </cell>
        </row>
        <row r="332">
          <cell r="A332" t="str">
            <v>CircleK-HP6013</v>
          </cell>
          <cell r="B332" t="str">
            <v>CircleK - 27 Trần Hưng Đạo</v>
          </cell>
          <cell r="D332" t="str">
            <v>Hải Phòng</v>
          </cell>
          <cell r="I332" t="str">
            <v>Circlek; Circlekmienbac; MIENBAC</v>
          </cell>
          <cell r="J332" t="str">
            <v>CircleK 27 Trần Hưng Đạo</v>
          </cell>
          <cell r="K332" t="str">
            <v>Số 27 đường Trần Hưng Đạo, phường Hoàng Văn Thụ, quận Hồng Bàng, Thành Phố Hải Phòng</v>
          </cell>
          <cell r="M332" t="str">
            <v>Số 27 đường Trần Hưng Đạo, phường Hoàng Văn Thụ, quận Hồng Bàng, Thành Phố Hải Phòng</v>
          </cell>
          <cell r="N332">
            <v>67</v>
          </cell>
          <cell r="O332" t="b">
            <v>0</v>
          </cell>
          <cell r="P332" t="str">
            <v>CÔNG TY TNHH MTV THƯƠNG MẠI VÀ DỊCH VỤ NGỌC THƠM</v>
          </cell>
          <cell r="Q332" t="str">
            <v>Miền Bắc</v>
          </cell>
          <cell r="R332" t="str">
            <v>CircleK</v>
          </cell>
        </row>
        <row r="333">
          <cell r="A333" t="str">
            <v>CircleK-HP6014</v>
          </cell>
          <cell r="B333" t="str">
            <v>CircleK Số 388 +388A Tô Hiệu</v>
          </cell>
          <cell r="D333" t="str">
            <v>Hải Phòng</v>
          </cell>
          <cell r="I333" t="str">
            <v>Circlek; Circlekmienbac; MIENBAC</v>
          </cell>
          <cell r="J333" t="str">
            <v>CircleK Số 388 +388A Tô Hiệu</v>
          </cell>
          <cell r="K333" t="str">
            <v>Số 388 +388A Tô Hiệu, phường Hồ Nam, Quận Lê Chân, thành phố Hải Phòng</v>
          </cell>
          <cell r="M333" t="str">
            <v>Số 388 +388A Tô Hiệu, phường Hồ Nam, Quận Lê Chân, thành phố Hải Phòng</v>
          </cell>
          <cell r="N333">
            <v>67</v>
          </cell>
          <cell r="O333" t="b">
            <v>0</v>
          </cell>
          <cell r="P333" t="str">
            <v>CÔNG TY TNHH MTV THƯƠNG MẠI VÀ DỊCH VỤ NGỌC THƠM</v>
          </cell>
          <cell r="Q333" t="str">
            <v>Miền Bắc</v>
          </cell>
          <cell r="R333" t="str">
            <v>CircleK</v>
          </cell>
        </row>
        <row r="334">
          <cell r="A334" t="str">
            <v>CircleK-HP6015</v>
          </cell>
          <cell r="B334" t="str">
            <v>CircleK 93 Lương Khánh Thiện</v>
          </cell>
          <cell r="D334" t="str">
            <v>Hải Phòng</v>
          </cell>
          <cell r="I334" t="str">
            <v>Circlek; Circlekmienbac; MIENBAC</v>
          </cell>
          <cell r="J334" t="str">
            <v>CircleK 93 Lương Khánh Thiện</v>
          </cell>
          <cell r="M334" t="str">
            <v>93 Lương Khánh Thiện, Phường Cầu Đất, Quận Ngô Quyền, thành phố Hải Phòng</v>
          </cell>
          <cell r="N334">
            <v>67</v>
          </cell>
          <cell r="O334" t="b">
            <v>0</v>
          </cell>
          <cell r="P334" t="str">
            <v>CÔNG TY TNHH MTV THƯƠNG MẠI VÀ DỊCH VỤ NGỌC THƠM</v>
          </cell>
          <cell r="Q334" t="str">
            <v>Miền Bắc</v>
          </cell>
          <cell r="R334" t="str">
            <v>CircleK</v>
          </cell>
        </row>
        <row r="335">
          <cell r="A335" t="str">
            <v>CircleK-HP6016</v>
          </cell>
          <cell r="B335" t="str">
            <v>CircleK 412 Trần Thành Ngọ</v>
          </cell>
          <cell r="D335" t="str">
            <v>Hải Phòng</v>
          </cell>
          <cell r="I335" t="str">
            <v>Circlek; Circlekmienbac; MIENBAC</v>
          </cell>
          <cell r="J335" t="str">
            <v>CircleK 412 Trần Thành Ngọ</v>
          </cell>
          <cell r="M335" t="str">
            <v>412 Trần Thành Ngọ, Phường Trần Thành Ngọ, Quận Kiến An, thành phố Hải Phòng</v>
          </cell>
          <cell r="N335">
            <v>67</v>
          </cell>
          <cell r="O335" t="b">
            <v>0</v>
          </cell>
          <cell r="P335" t="str">
            <v>CÔNG TY TNHH MTV THƯƠNG MẠI VÀ DỊCH VỤ NGỌC THƠM</v>
          </cell>
          <cell r="Q335" t="str">
            <v>Miền Bắc</v>
          </cell>
          <cell r="R335" t="str">
            <v>CircleK</v>
          </cell>
        </row>
        <row r="336">
          <cell r="A336" t="str">
            <v>CircleK-HP6017</v>
          </cell>
          <cell r="B336" t="str">
            <v>CircleK 27 Lê Lợi</v>
          </cell>
          <cell r="D336" t="str">
            <v>Hải Phòng</v>
          </cell>
          <cell r="I336" t="str">
            <v>Circlek; Circlekmienbac; MIENBAC</v>
          </cell>
          <cell r="J336" t="str">
            <v>CircleK 27 Lê Lợi</v>
          </cell>
          <cell r="M336" t="str">
            <v>27 Lê Lợi, Phường Máy Tơ, Quận Ngô Quyền, thành phố Hải Phòng</v>
          </cell>
          <cell r="N336">
            <v>67</v>
          </cell>
          <cell r="O336" t="b">
            <v>0</v>
          </cell>
          <cell r="P336" t="str">
            <v>CÔNG TY TNHH MTV THƯƠNG MẠI VÀ DỊCH VỤ NGỌC THƠM</v>
          </cell>
          <cell r="Q336" t="str">
            <v>Miền Bắc</v>
          </cell>
          <cell r="R336" t="str">
            <v>CircleK</v>
          </cell>
        </row>
        <row r="337">
          <cell r="A337" t="str">
            <v>CircleK-HP6018</v>
          </cell>
          <cell r="B337" t="str">
            <v>CircleK Số 183 phố Văn Cao, Hải Phòng</v>
          </cell>
          <cell r="D337" t="str">
            <v>Hải Phòng</v>
          </cell>
          <cell r="I337" t="str">
            <v>Circlek; Circlekmienbac; MIENBAC</v>
          </cell>
          <cell r="J337" t="str">
            <v>CircleK Số 183 phố Văn Cao, Hải Phòng</v>
          </cell>
          <cell r="M337" t="str">
            <v>Số 183 phố Văn Cao, Phường Đằng Giang, Quận Ngô Quyền, Thành phố Hải Phòng, Việt Nam</v>
          </cell>
          <cell r="N337">
            <v>67</v>
          </cell>
          <cell r="O337" t="b">
            <v>0</v>
          </cell>
          <cell r="P337" t="str">
            <v>CÔNG TY TNHH MTV THƯƠNG MẠI VÀ DỊCH VỤ NGỌC THƠM</v>
          </cell>
          <cell r="Q337" t="str">
            <v>Miền Bắc</v>
          </cell>
          <cell r="R337" t="str">
            <v>CircleK</v>
          </cell>
        </row>
        <row r="338">
          <cell r="A338" t="str">
            <v>CircleK-ND8001</v>
          </cell>
          <cell r="B338" t="str">
            <v>CircleK Khu nhà phố Vịnh Đảo, TT-PT2C.23, Khu đô thị và thương mại Văn Giang (Ecopark)</v>
          </cell>
          <cell r="D338" t="str">
            <v>Hưng Yên</v>
          </cell>
          <cell r="I338" t="str">
            <v>Circlek; Circlekmienbac; MIENBAC</v>
          </cell>
          <cell r="J338" t="str">
            <v>CircleK Khu nhà phố Vịnh Đảo, TT-PT2C.23, Khu đô thị và thương mại Văn Giang (Ecopark)</v>
          </cell>
          <cell r="K338" t="str">
            <v>Khu nhà phố Vịnh Đảo, TT-PT2C.23, Khu đô thị và thương mại Văn Giang (Ecopark), xã Xuân Quang, huyện Văn Giang, tỉnh Hưng Yên</v>
          </cell>
          <cell r="M338" t="str">
            <v>Khu nhà phố Vịnh Đảo, TT-PT2C.23, Khu đô thị và thương mại Văn Giang (Ecopark), xã Xuân Quang, huyện Văn Giang, tỉnh Hưng Yên</v>
          </cell>
          <cell r="N338">
            <v>67</v>
          </cell>
          <cell r="O338" t="b">
            <v>0</v>
          </cell>
          <cell r="P338" t="str">
            <v>CÔNG TY TNHH MTV THƯƠNG MẠI VÀ DỊCH VỤ NGỌC THƠM</v>
          </cell>
          <cell r="Q338" t="str">
            <v>Miền Bắc</v>
          </cell>
          <cell r="R338" t="str">
            <v>CircleK</v>
          </cell>
        </row>
        <row r="339">
          <cell r="A339" t="str">
            <v>CircleK-ND8002</v>
          </cell>
          <cell r="B339" t="str">
            <v>CircleK Số MRA-095A, đường nội bộ Khu biệt thự Thủy Nguyên, Khu đô thị và thương mại Văn Giang (Ecopark)</v>
          </cell>
          <cell r="D339" t="str">
            <v>Hưng Yên</v>
          </cell>
          <cell r="I339" t="str">
            <v>Circlek; Circlekmienbac; MIENBAC</v>
          </cell>
          <cell r="J339" t="str">
            <v>CircleK Số MRA-095A, đường nội bộ Khu biệt thự Thủy Nguyên, Khu đô thị và thương mại Văn Giang (Ecopark)</v>
          </cell>
          <cell r="K339" t="str">
            <v>Số MRA-095A, đường nội bộ Khu biệt thự Thủy Nguyên, Khu đô thị và thương mại Văn Giang (Ecopark),  xã Xuân Quang, huyện Văn Giang, tỉnh Hưng Yên</v>
          </cell>
          <cell r="M339" t="str">
            <v>Số MRA-095A, đường nội bộ Khu biệt thự Thủy Nguyên, Khu đô thị và thương mại Văn Giang (Ecopark), xã Xuân Quang, huyện Văn Giang, tỉnh Hưng Yên</v>
          </cell>
          <cell r="N339">
            <v>67</v>
          </cell>
          <cell r="O339" t="b">
            <v>0</v>
          </cell>
          <cell r="P339" t="str">
            <v>CÔNG TY TNHH MTV THƯƠNG MẠI VÀ DỊCH VỤ NGỌC THƠM</v>
          </cell>
          <cell r="Q339" t="str">
            <v>Miền Bắc</v>
          </cell>
          <cell r="R339" t="str">
            <v>CircleK</v>
          </cell>
        </row>
        <row r="340">
          <cell r="A340" t="str">
            <v>CircleK-ND8003</v>
          </cell>
          <cell r="B340" t="str">
            <v>CircleK PT.09, khu nhà phố Phố Trúc, Khu đô thị và thương mại Văn Giang (Ecopark)</v>
          </cell>
          <cell r="D340" t="str">
            <v>Hưng Yên</v>
          </cell>
          <cell r="I340" t="str">
            <v>Circlek; Circlekmienbac; MIENBAC</v>
          </cell>
          <cell r="J340" t="str">
            <v>CircleK PT.09, khu nhà phố Phố Trúc, Khu đô thị và thương mại Văn Giang (Ecopark)</v>
          </cell>
          <cell r="K340" t="str">
            <v>PT.09, khu nhà phố Phố Trúc, Khu đô thị và thương mại Văn Giang (Ecopark),  xã Xuân Quang, huyện Văn Giang, tỉnh Hưng Yên</v>
          </cell>
          <cell r="M340" t="str">
            <v>PT.09, khu nhà phố Phố Trúc, Khu đô thị và thương mại Văn Giang (Ecopark), xã Xuân Quang, huyện Văn Giang, tỉnh Hưng Yên</v>
          </cell>
          <cell r="N340">
            <v>67</v>
          </cell>
          <cell r="O340" t="b">
            <v>0</v>
          </cell>
          <cell r="P340" t="str">
            <v>CÔNG TY TNHH MTV THƯƠNG MẠI VÀ DỊCH VỤ NGỌC THƠM</v>
          </cell>
          <cell r="Q340" t="str">
            <v>Miền Bắc</v>
          </cell>
          <cell r="R340" t="str">
            <v>CircleK</v>
          </cell>
        </row>
        <row r="341">
          <cell r="A341" t="str">
            <v>CircleK-TN0001</v>
          </cell>
          <cell r="B341" t="str">
            <v>CircleK Số 28 đường Lương Ngọc Quyến, Thái Nguyên</v>
          </cell>
          <cell r="D341" t="str">
            <v>Thái Nguyên</v>
          </cell>
          <cell r="I341" t="str">
            <v>Circlek; Circlekmienbac; MIENBAC</v>
          </cell>
          <cell r="J341" t="str">
            <v>CircleK Số 28 đường Lương Ngọc Quyến, Thái Nguyên</v>
          </cell>
          <cell r="M341" t="str">
            <v>Số 28 đường Lương Ngọc Quyến, Phường Quang Trung, Thành phố Thái Nguyên, Tỉnh Thái Nguyên, Việt Nam</v>
          </cell>
          <cell r="N341">
            <v>67</v>
          </cell>
          <cell r="O341" t="b">
            <v>0</v>
          </cell>
          <cell r="P341" t="str">
            <v>CÔNG TY TNHH MTV THƯƠNG MẠI VÀ DỊCH VỤ NGỌC THƠM</v>
          </cell>
          <cell r="Q341" t="str">
            <v>Miền Bắc</v>
          </cell>
          <cell r="R341" t="str">
            <v>CircleK</v>
          </cell>
        </row>
        <row r="342">
          <cell r="A342" t="str">
            <v>CircleK-TN0002</v>
          </cell>
          <cell r="B342" t="str">
            <v>CircleK Số 104 đường Z115, Tổ 2, Thái Nguyên</v>
          </cell>
          <cell r="D342" t="str">
            <v>Thái Nguyên</v>
          </cell>
          <cell r="I342" t="str">
            <v>Circlek; Circlekmienbac; MIENBAC</v>
          </cell>
          <cell r="J342" t="str">
            <v>CircleK Số 104 đường Z115, Tổ 2, Thái Nguyên</v>
          </cell>
          <cell r="M342" t="str">
            <v>Số 104 đường Z115, Tổ 2, Phường Tân Thịnh, Thành phố Thái Nguyên, Tỉnh Thái Nguyên, Việt Nam</v>
          </cell>
          <cell r="N342">
            <v>67</v>
          </cell>
          <cell r="O342" t="b">
            <v>0</v>
          </cell>
          <cell r="P342" t="str">
            <v>CÔNG TY TNHH MTV THƯƠNG MẠI VÀ DỊCH VỤ NGỌC THƠM</v>
          </cell>
          <cell r="Q342" t="str">
            <v>Miền Bắc</v>
          </cell>
          <cell r="R342" t="str">
            <v>CircleK</v>
          </cell>
        </row>
        <row r="343">
          <cell r="A343" t="str">
            <v>CircleK-TN0003</v>
          </cell>
          <cell r="B343" t="str">
            <v>CircleK Số 157 đường Bắc Sơn, Thái Nguyên</v>
          </cell>
          <cell r="D343" t="str">
            <v>Thái Nguyên</v>
          </cell>
          <cell r="I343" t="str">
            <v>Circlek; Circlekmienbac; MIENBAC</v>
          </cell>
          <cell r="J343" t="str">
            <v>CircleK Số 157 đường Bắc Sơn, Thái Nguyên</v>
          </cell>
          <cell r="M343" t="str">
            <v>Số 157 đường Bắc Sơn, Phường Hoàng Văn Thụ, Thành phố Thái Nguyên, Tỉnh Thái Nguyên, Việt Nam</v>
          </cell>
          <cell r="N343">
            <v>67</v>
          </cell>
          <cell r="O343" t="b">
            <v>0</v>
          </cell>
          <cell r="P343" t="str">
            <v>CÔNG TY TNHH MTV THƯƠNG MẠI VÀ DỊCH VỤ NGỌC THƠM</v>
          </cell>
          <cell r="Q343" t="str">
            <v>Miền Bắc</v>
          </cell>
          <cell r="R343" t="str">
            <v>CircleK</v>
          </cell>
        </row>
        <row r="344">
          <cell r="A344" t="str">
            <v>CircleK-TN0004</v>
          </cell>
          <cell r="B344" t="str">
            <v>CircleK Số 439 đường Lương Ngọc Quyến, Thái Nguyên</v>
          </cell>
          <cell r="D344" t="str">
            <v>Thái Nguyên</v>
          </cell>
          <cell r="I344" t="str">
            <v>Circlek; Circlekmienbac; MIENBAC</v>
          </cell>
          <cell r="J344" t="str">
            <v>CircleK Số 439 đường Lương Ngọc Quyến, Thái Nguyên</v>
          </cell>
          <cell r="M344" t="str">
            <v>Số 439 đường Lương Ngọc Quyến, Phường Hoàng Văn Thụ, Thành phố Thái Nguyên, Tỉnh Thái Nguyên, Việt Nam</v>
          </cell>
          <cell r="N344">
            <v>67</v>
          </cell>
          <cell r="O344" t="b">
            <v>0</v>
          </cell>
          <cell r="P344" t="str">
            <v>CÔNG TY TNHH MTV THƯƠNG MẠI VÀ DỊCH VỤ NGỌC THƠM</v>
          </cell>
          <cell r="Q344" t="str">
            <v>Miền Bắc</v>
          </cell>
          <cell r="R344" t="str">
            <v>CircleK</v>
          </cell>
        </row>
        <row r="345">
          <cell r="A345" t="str">
            <v>CLASS</v>
          </cell>
          <cell r="B345" t="str">
            <v>CÔNG TY TNHH DỊCH VỤ VÀ THƯƠNG MẠI TOP CLASS</v>
          </cell>
          <cell r="D345" t="str">
            <v>Thành phố Hà Nội</v>
          </cell>
          <cell r="G345" t="str">
            <v>HN006</v>
          </cell>
          <cell r="H345" t="str">
            <v>Phan Trọng Cường</v>
          </cell>
          <cell r="I345" t="str">
            <v>MIENBAC</v>
          </cell>
          <cell r="J345" t="str">
            <v/>
          </cell>
          <cell r="L345" t="str">
            <v>0109635350</v>
          </cell>
          <cell r="M345" t="str">
            <v>Căn hộ số 02 nhà N7A, Khu đô thị mới Trung Hoà, Nhân Chính, Phường Nhân Chính, Quận Thanh Xuân, Thành phố Hà Nội, Việt Nam</v>
          </cell>
          <cell r="O345" t="b">
            <v>0</v>
          </cell>
          <cell r="P345" t="str">
            <v>CÔNG TY TNHH MTV THƯƠNG MẠI VÀ DỊCH VỤ NGỌC THƠM</v>
          </cell>
          <cell r="Q345" t="str">
            <v>Miền Bắc</v>
          </cell>
          <cell r="R345" t="str">
            <v>CLASS</v>
          </cell>
        </row>
        <row r="346">
          <cell r="A346" t="str">
            <v>CLEVERFOOD</v>
          </cell>
          <cell r="B346" t="str">
            <v>CÔNG TY CỔ PHẦN THỰC PHẨM SẠCH CLEVERFOOD</v>
          </cell>
          <cell r="C346" t="str">
            <v/>
          </cell>
          <cell r="D346" t="str">
            <v>Thành phố Hà Nội</v>
          </cell>
          <cell r="E346" t="str">
            <v>Huyện Gia Lâm</v>
          </cell>
          <cell r="I346" t="str">
            <v>MIENBAC</v>
          </cell>
          <cell r="K346" t="str">
            <v>Thôn Sen Hồ, Xã Lệ Chi, Huyện Gia Lâm, Thành phố Hà Nội, Việt Nam</v>
          </cell>
          <cell r="L346" t="str">
            <v>0107392399</v>
          </cell>
          <cell r="M346" t="str">
            <v>Thôn Sen Hồ, Xã Lệ Chi, Huyện Gia Lâm, Thành phố Hà Nội, Việt Nam</v>
          </cell>
          <cell r="N346">
            <v>60</v>
          </cell>
          <cell r="O346" t="b">
            <v>0</v>
          </cell>
          <cell r="P346" t="str">
            <v>CÔNG TY TNHH MTV THƯƠNG MẠI VÀ DỊCH VỤ NGỌC THƠM</v>
          </cell>
          <cell r="Q346" t="str">
            <v>Miền Bắc</v>
          </cell>
          <cell r="R346" t="str">
            <v>CLEVERFOOD</v>
          </cell>
        </row>
        <row r="347">
          <cell r="A347" t="str">
            <v>cleverfood0001</v>
          </cell>
          <cell r="B347" t="str">
            <v>cleverfood Lữ Đoàn Mỹ Đình</v>
          </cell>
          <cell r="C347" t="str">
            <v/>
          </cell>
          <cell r="D347" t="str">
            <v>Thành phố Hà Nội</v>
          </cell>
          <cell r="E347" t="str">
            <v>Quận Nam Từ Liêm</v>
          </cell>
          <cell r="G347" t="str">
            <v>HN007</v>
          </cell>
          <cell r="H347" t="str">
            <v>Đỗ Minh Quang</v>
          </cell>
          <cell r="I347" t="str">
            <v>MIENBAC;4%</v>
          </cell>
          <cell r="J347" t="str">
            <v>cleverfood Lữ Đoàn Mỹ Đình</v>
          </cell>
          <cell r="K347" t="str">
            <v>36 Lưu Hữu Phước, Mỹ Đình 1, Nam Từ Liêm, HN sđt 0966835686</v>
          </cell>
          <cell r="L347" t="str">
            <v/>
          </cell>
          <cell r="M347" t="str">
            <v>36 Lưu Hữu Phước, Mỹ Đình 1, Nam Từ Liêm, HN sđt 0966835686</v>
          </cell>
          <cell r="N347">
            <v>60</v>
          </cell>
          <cell r="O347" t="b">
            <v>0</v>
          </cell>
          <cell r="P347" t="str">
            <v>CÔNG TY TNHH MTV THƯƠNG MẠI VÀ DỊCH VỤ NGỌC THƠM</v>
          </cell>
          <cell r="Q347" t="str">
            <v>Miền Bắc</v>
          </cell>
          <cell r="R347" t="str">
            <v>CLEVERFOOD</v>
          </cell>
        </row>
        <row r="348">
          <cell r="A348" t="str">
            <v>cleverfood0002</v>
          </cell>
          <cell r="B348" t="str">
            <v>cleverfood Lữ Đoàn Hoàng Đạo Thúy</v>
          </cell>
          <cell r="C348" t="str">
            <v/>
          </cell>
          <cell r="D348" t="str">
            <v>Thành phố Hà Nội</v>
          </cell>
          <cell r="E348" t="str">
            <v>Quận Cầu Giấy</v>
          </cell>
          <cell r="G348" t="str">
            <v>HN006</v>
          </cell>
          <cell r="H348" t="str">
            <v>Phan Trọng Cường</v>
          </cell>
          <cell r="I348" t="str">
            <v>MIENBAC;4%</v>
          </cell>
          <cell r="J348" t="str">
            <v>cleverfood Lữ Đoàn Hoàng Đạo Thúy</v>
          </cell>
          <cell r="K348" t="str">
            <v>38 Ngõ 26 Đỗ Quang, Trung Hòa, Cầu Giấy, HN sđt: 0981992658</v>
          </cell>
          <cell r="L348" t="str">
            <v/>
          </cell>
          <cell r="M348" t="str">
            <v>38 Ngõ 26 Đỗ Quang, Trung Hòa, Cầu Giấy, HN</v>
          </cell>
          <cell r="N348">
            <v>60</v>
          </cell>
          <cell r="O348" t="b">
            <v>0</v>
          </cell>
          <cell r="P348" t="str">
            <v>CÔNG TY TNHH MTV THƯƠNG MẠI VÀ DỊCH VỤ NGỌC THƠM</v>
          </cell>
          <cell r="Q348" t="str">
            <v>Miền Bắc</v>
          </cell>
          <cell r="R348" t="str">
            <v>CLEVERFOOD</v>
          </cell>
        </row>
        <row r="349">
          <cell r="A349" t="str">
            <v>cleverfood0003</v>
          </cell>
          <cell r="B349" t="str">
            <v>cleverfood Lữ Đoàn 136 Hồ Tùng Mậu</v>
          </cell>
          <cell r="C349" t="str">
            <v/>
          </cell>
          <cell r="D349" t="str">
            <v>Thành phố Hà Nội</v>
          </cell>
          <cell r="E349" t="str">
            <v>Quận Bắc Từ Liêm</v>
          </cell>
          <cell r="G349" t="str">
            <v>HN006</v>
          </cell>
          <cell r="H349" t="str">
            <v>Phan Trọng Cường</v>
          </cell>
          <cell r="I349" t="str">
            <v>MIENBAC;4%</v>
          </cell>
          <cell r="J349" t="str">
            <v>cleverfood Lữ Đoàn 136 Hồ Tùng Mậu</v>
          </cell>
          <cell r="K349" t="str">
            <v>Tầng 1 tòa S3, KĐT Goldmark City, 136 Hồ Tùng Mậu, Bắc Từ Liêm, HN sđt 0966616356</v>
          </cell>
          <cell r="L349" t="str">
            <v/>
          </cell>
          <cell r="M349" t="str">
            <v>Tầng 1 tòa S3, KĐT Goldmark City, 136 Hồ Tùng Mậu, Bắc Từ Liêm, HN</v>
          </cell>
          <cell r="N349">
            <v>60</v>
          </cell>
          <cell r="O349" t="b">
            <v>0</v>
          </cell>
          <cell r="P349" t="str">
            <v>CÔNG TY TNHH MTV THƯƠNG MẠI VÀ DỊCH VỤ NGỌC THƠM</v>
          </cell>
          <cell r="Q349" t="str">
            <v>Miền Bắc</v>
          </cell>
          <cell r="R349" t="str">
            <v>CLEVERFOOD</v>
          </cell>
        </row>
        <row r="350">
          <cell r="A350" t="str">
            <v>cleverfood0004</v>
          </cell>
          <cell r="B350" t="str">
            <v>cleverfood Lữ Đoàn Nghĩa Đô</v>
          </cell>
          <cell r="C350" t="str">
            <v/>
          </cell>
          <cell r="D350" t="str">
            <v>Thành phố Hà Nội</v>
          </cell>
          <cell r="E350" t="str">
            <v>Quận Cầu Giấy</v>
          </cell>
          <cell r="G350" t="str">
            <v>HN006</v>
          </cell>
          <cell r="H350" t="str">
            <v>Phan Trọng Cường</v>
          </cell>
          <cell r="I350" t="str">
            <v>MIENBAC;4%</v>
          </cell>
          <cell r="J350" t="str">
            <v>cleverfood Lữ Đoàn Nghĩa Đô</v>
          </cell>
          <cell r="K350" t="str">
            <v>10/106 Hoàng Quốc Việt, Nghĩa Đô, Cầu Giấy, HN</v>
          </cell>
          <cell r="L350" t="str">
            <v/>
          </cell>
          <cell r="M350" t="str">
            <v>10/106 Hoàng Quốc Việt, Nghĩa Đô, Cầu Giấy, HN</v>
          </cell>
          <cell r="N350">
            <v>60</v>
          </cell>
          <cell r="O350" t="b">
            <v>0</v>
          </cell>
          <cell r="P350" t="str">
            <v>CÔNG TY TNHH MTV THƯƠNG MẠI VÀ DỊCH VỤ NGỌC THƠM</v>
          </cell>
          <cell r="Q350" t="str">
            <v>Miền Bắc</v>
          </cell>
          <cell r="R350" t="str">
            <v>CLEVERFOOD</v>
          </cell>
        </row>
        <row r="351">
          <cell r="A351" t="str">
            <v>cleverfood0005</v>
          </cell>
          <cell r="B351" t="str">
            <v>cleverfood Lữ Đoàn 460 Khương Đình</v>
          </cell>
          <cell r="C351" t="str">
            <v/>
          </cell>
          <cell r="D351" t="str">
            <v>Thành phố Hà Nội</v>
          </cell>
          <cell r="E351" t="str">
            <v>Quận Thanh Xuân</v>
          </cell>
          <cell r="G351" t="str">
            <v>HN007</v>
          </cell>
          <cell r="H351" t="str">
            <v>Đỗ Minh Quang</v>
          </cell>
          <cell r="I351" t="str">
            <v>MIENBAC;4%</v>
          </cell>
          <cell r="J351" t="str">
            <v>cleverfood Lữ Đoàn 460 Khương Đình</v>
          </cell>
          <cell r="K351" t="str">
            <v>Tầng 1 tòa G4 chung cư Five Star Garden, 460 Khương Đình, Thanh Xuân, HN sđt: 0965999253</v>
          </cell>
          <cell r="L351" t="str">
            <v/>
          </cell>
          <cell r="M351" t="str">
            <v>Tầng 1 tòa G4 chung cư Five Star Garden, 460 Khương Đình, Thanh Xuân, HN</v>
          </cell>
          <cell r="N351">
            <v>60</v>
          </cell>
          <cell r="O351" t="b">
            <v>0</v>
          </cell>
          <cell r="P351" t="str">
            <v>CÔNG TY TNHH MTV THƯƠNG MẠI VÀ DỊCH VỤ NGỌC THƠM</v>
          </cell>
          <cell r="Q351" t="str">
            <v>Miền Bắc</v>
          </cell>
          <cell r="R351" t="str">
            <v>CLEVERFOOD</v>
          </cell>
        </row>
        <row r="352">
          <cell r="A352" t="str">
            <v>cleverfood0006</v>
          </cell>
          <cell r="B352" t="str">
            <v>cleverfood Lữ Đoàn 21 Lê Đức Thọ</v>
          </cell>
          <cell r="C352" t="str">
            <v/>
          </cell>
          <cell r="D352" t="str">
            <v>Thành phố Hà Nội</v>
          </cell>
          <cell r="E352" t="str">
            <v>Quận Bắc Từ Liêm</v>
          </cell>
          <cell r="G352" t="str">
            <v>HN007</v>
          </cell>
          <cell r="H352" t="str">
            <v>Đỗ Minh Quang</v>
          </cell>
          <cell r="I352" t="str">
            <v>MIENBAC;4%</v>
          </cell>
          <cell r="J352" t="str">
            <v>cleverfood Lữ Đoàn 21 Lê Đức Thọ</v>
          </cell>
          <cell r="K352" t="str">
            <v>Đối diện sảnh tòa CT-B Chung cư Sun Square, Mỹ Đình 2, Từ Liêm, HN sđt: 0966533986</v>
          </cell>
          <cell r="L352" t="str">
            <v/>
          </cell>
          <cell r="M352" t="str">
            <v>Đối diện sảnh tòa CT-B Chung cư Sun Square, Mỹ Đình 2, Từ Liêm, HN</v>
          </cell>
          <cell r="N352">
            <v>60</v>
          </cell>
          <cell r="O352" t="b">
            <v>0</v>
          </cell>
          <cell r="P352" t="str">
            <v>CÔNG TY TNHH MTV THƯƠNG MẠI VÀ DỊCH VỤ NGỌC THƠM</v>
          </cell>
          <cell r="Q352" t="str">
            <v>Miền Bắc</v>
          </cell>
          <cell r="R352" t="str">
            <v>CLEVERFOOD</v>
          </cell>
        </row>
        <row r="353">
          <cell r="A353" t="str">
            <v>cleverfood0007</v>
          </cell>
          <cell r="B353" t="str">
            <v>cleverfood Lữ Đoàn Part 5 Times City</v>
          </cell>
          <cell r="C353" t="str">
            <v/>
          </cell>
          <cell r="D353" t="str">
            <v>Thành phố Hà Nội</v>
          </cell>
          <cell r="E353" t="str">
            <v>Quận Hai Bà Trưng</v>
          </cell>
          <cell r="G353" t="str">
            <v>HN007</v>
          </cell>
          <cell r="H353" t="str">
            <v>Đỗ Minh Quang</v>
          </cell>
          <cell r="I353" t="str">
            <v>MIENBAC;4%</v>
          </cell>
          <cell r="J353" t="str">
            <v>cleverfood Lữ Đoàn Part 5 Times City</v>
          </cell>
          <cell r="K353" t="str">
            <v>Part 5 KĐT Times City, 458 Minh Khai, Hai Bà Trưng, HN sđt: 0966538856</v>
          </cell>
          <cell r="L353" t="str">
            <v/>
          </cell>
          <cell r="M353" t="str">
            <v>Part 5 KĐT Times City, 458 Minh Khai, Hai Bà Trưng, HN</v>
          </cell>
          <cell r="N353">
            <v>60</v>
          </cell>
          <cell r="O353" t="b">
            <v>0</v>
          </cell>
          <cell r="P353" t="str">
            <v>CÔNG TY TNHH MTV THƯƠNG MẠI VÀ DỊCH VỤ NGỌC THƠM</v>
          </cell>
          <cell r="Q353" t="str">
            <v>Miền Bắc</v>
          </cell>
          <cell r="R353" t="str">
            <v>CLEVERFOOD</v>
          </cell>
        </row>
        <row r="354">
          <cell r="A354" t="str">
            <v>cleverfood0008</v>
          </cell>
          <cell r="B354" t="str">
            <v>cleverfood Lữ Đoàn T5 Times City</v>
          </cell>
          <cell r="C354" t="str">
            <v/>
          </cell>
          <cell r="D354" t="str">
            <v>Thành phố Hà Nội</v>
          </cell>
          <cell r="E354" t="str">
            <v>Quận Hai Bà Trưng</v>
          </cell>
          <cell r="G354" t="str">
            <v>HN007</v>
          </cell>
          <cell r="H354" t="str">
            <v>Đỗ Minh Quang</v>
          </cell>
          <cell r="I354" t="str">
            <v>MIENBAC;4%</v>
          </cell>
          <cell r="J354" t="str">
            <v>cleverfood Lữ Đoàn T5 Times City</v>
          </cell>
          <cell r="K354" t="str">
            <v>T5 KĐT Times City, 458 Minh Khai, Hai Bà Trưng, HN sđt: 0986998859</v>
          </cell>
          <cell r="L354" t="str">
            <v/>
          </cell>
          <cell r="M354" t="str">
            <v>T5 KĐT Times City, 458 Minh Khai, Hai Bà Trưng, HN</v>
          </cell>
          <cell r="N354">
            <v>60</v>
          </cell>
          <cell r="O354" t="b">
            <v>0</v>
          </cell>
          <cell r="P354" t="str">
            <v>CÔNG TY TNHH MTV THƯƠNG MẠI VÀ DỊCH VỤ NGỌC THƠM</v>
          </cell>
          <cell r="Q354" t="str">
            <v>Miền Bắc</v>
          </cell>
          <cell r="R354" t="str">
            <v>CLEVERFOOD</v>
          </cell>
        </row>
        <row r="355">
          <cell r="A355" t="str">
            <v>cleverfood0009</v>
          </cell>
          <cell r="B355" t="str">
            <v>cleverfood Lữ Đoàn Part 8 Times City</v>
          </cell>
          <cell r="C355" t="str">
            <v/>
          </cell>
          <cell r="D355" t="str">
            <v>Thành phố Hà Nội</v>
          </cell>
          <cell r="E355" t="str">
            <v>Quận Hai Bà Trưng</v>
          </cell>
          <cell r="G355" t="str">
            <v>HN007</v>
          </cell>
          <cell r="H355" t="str">
            <v>Đỗ Minh Quang</v>
          </cell>
          <cell r="I355" t="str">
            <v>MIENBAC;4%</v>
          </cell>
          <cell r="J355" t="str">
            <v>cleverfood Lữ Đoàn Part 8 Times City</v>
          </cell>
          <cell r="K355" t="str">
            <v>Part 8 KĐT Times City, 458 Minh Khai, Hai Bà Trưng, HN sđt: 0986213553</v>
          </cell>
          <cell r="L355" t="str">
            <v/>
          </cell>
          <cell r="M355" t="str">
            <v>Part 8 KĐT Times City, 458 Minh Khai, Hai Bà Trưng, HN</v>
          </cell>
          <cell r="N355">
            <v>60</v>
          </cell>
          <cell r="O355" t="b">
            <v>0</v>
          </cell>
          <cell r="P355" t="str">
            <v>CÔNG TY TNHH MTV THƯƠNG MẠI VÀ DỊCH VỤ NGỌC THƠM</v>
          </cell>
          <cell r="Q355" t="str">
            <v>Miền Bắc</v>
          </cell>
          <cell r="R355" t="str">
            <v>CLEVERFOOD</v>
          </cell>
        </row>
        <row r="356">
          <cell r="A356" t="str">
            <v>cleverfood0010</v>
          </cell>
          <cell r="B356" t="str">
            <v>cleverfood Lữ Đoàn Ba Đình</v>
          </cell>
          <cell r="C356" t="str">
            <v/>
          </cell>
          <cell r="D356" t="str">
            <v>Thành phố Hà Nội</v>
          </cell>
          <cell r="E356" t="str">
            <v>Quận Ba Đình</v>
          </cell>
          <cell r="G356" t="str">
            <v>HN006</v>
          </cell>
          <cell r="H356" t="str">
            <v>Phan Trọng Cường</v>
          </cell>
          <cell r="I356" t="str">
            <v>MIENBAC;4%</v>
          </cell>
          <cell r="J356" t="str">
            <v>cleverfood Lữ Đoàn Ba Đình</v>
          </cell>
          <cell r="K356" t="str">
            <v>14 Ngõ 191 Nguyễn Chí Thanh, quận Ba Đình, thành phố Hà Nội</v>
          </cell>
          <cell r="L356" t="str">
            <v/>
          </cell>
          <cell r="M356" t="str">
            <v>14 Ngõ 191 Nguyễn Chí Thanh, quận Ba Đình, thành phố Hà Nội</v>
          </cell>
          <cell r="N356">
            <v>60</v>
          </cell>
          <cell r="O356" t="b">
            <v>0</v>
          </cell>
          <cell r="P356" t="str">
            <v>CÔNG TY TNHH MTV THƯƠNG MẠI VÀ DỊCH VỤ NGỌC THƠM</v>
          </cell>
          <cell r="Q356" t="str">
            <v>Miền Bắc</v>
          </cell>
          <cell r="R356" t="str">
            <v>CLEVERFOOD</v>
          </cell>
        </row>
        <row r="357">
          <cell r="A357" t="str">
            <v>cleverfood0011</v>
          </cell>
          <cell r="B357" t="str">
            <v>Clever food điểm mới</v>
          </cell>
          <cell r="C357" t="str">
            <v/>
          </cell>
          <cell r="D357" t="str">
            <v>Thành phố Hà Nội</v>
          </cell>
          <cell r="E357" t="str">
            <v>Quận Ba Đình</v>
          </cell>
          <cell r="G357" t="str">
            <v>HN006</v>
          </cell>
          <cell r="H357" t="str">
            <v>Phan Trọng Cường</v>
          </cell>
          <cell r="I357" t="str">
            <v>MIENBAC;4%</v>
          </cell>
          <cell r="J357" t="str">
            <v>Clever food điểm mới</v>
          </cell>
          <cell r="K357" t="str">
            <v>216B Đội Cấn, p. Liễu Giai, Q. Ba Đình, Tp Hà Nội</v>
          </cell>
          <cell r="L357" t="str">
            <v/>
          </cell>
          <cell r="M357" t="str">
            <v>216B Đội Cấn, p. Liễu Giai, Q. Ba Đình, Tp Hà Nội</v>
          </cell>
          <cell r="N357">
            <v>60</v>
          </cell>
          <cell r="O357" t="b">
            <v>0</v>
          </cell>
          <cell r="P357" t="str">
            <v>CÔNG TY TNHH MTV THƯƠNG MẠI VÀ DỊCH VỤ NGỌC THƠM</v>
          </cell>
          <cell r="Q357" t="str">
            <v>Miền Bắc</v>
          </cell>
          <cell r="R357" t="str">
            <v>CLEVERFOOD</v>
          </cell>
        </row>
        <row r="358">
          <cell r="A358" t="str">
            <v>cleverfood0012</v>
          </cell>
          <cell r="B358" t="str">
            <v>cleverfood Toà A Goldseason, Quận Thanh Xuân</v>
          </cell>
          <cell r="C358" t="str">
            <v/>
          </cell>
          <cell r="D358" t="str">
            <v>Thành phố Hà Nội</v>
          </cell>
          <cell r="E358" t="str">
            <v>Quận Thanh Xuân</v>
          </cell>
          <cell r="G358" t="str">
            <v>HN007</v>
          </cell>
          <cell r="H358" t="str">
            <v>Đỗ Minh Quang</v>
          </cell>
          <cell r="I358" t="str">
            <v>MIENBAC;4%</v>
          </cell>
          <cell r="J358" t="str">
            <v>cleverfood Toà A Goldseason, Quận Thanh Xuân</v>
          </cell>
          <cell r="K358" t="str">
            <v>Toà A Goldseason, 47 Nguyễn Tuân, Quận Thanh Xuân, Hà Nội</v>
          </cell>
          <cell r="L358" t="str">
            <v/>
          </cell>
          <cell r="M358" t="str">
            <v>Toà A Goldseason, 47 Nguyễn Tuân, Quận Thanh Xuân, Hà Nội</v>
          </cell>
          <cell r="N358">
            <v>60</v>
          </cell>
          <cell r="O358" t="b">
            <v>0</v>
          </cell>
          <cell r="P358" t="str">
            <v>CÔNG TY TNHH MTV THƯƠNG MẠI VÀ DỊCH VỤ NGỌC THƠM</v>
          </cell>
          <cell r="Q358" t="str">
            <v>Miền Bắc</v>
          </cell>
          <cell r="R358" t="str">
            <v>CLEVERFOOD</v>
          </cell>
        </row>
        <row r="359">
          <cell r="A359" t="str">
            <v>CMART2</v>
          </cell>
          <cell r="B359" t="str">
            <v>MAI VĂN THÁI</v>
          </cell>
          <cell r="D359" t="str">
            <v>Thành phố Hà Nội</v>
          </cell>
          <cell r="I359" t="str">
            <v>MIENBAC</v>
          </cell>
          <cell r="L359" t="str">
            <v>8781248542-001</v>
          </cell>
          <cell r="M359" t="str">
            <v>Lô 1 - CT1 Thăng Long, Phường Đại Mỗ, Thành phố Hà Nội, Việt Nam</v>
          </cell>
          <cell r="N359">
            <v>60</v>
          </cell>
          <cell r="O359" t="b">
            <v>0</v>
          </cell>
          <cell r="P359" t="str">
            <v>CÔNG TY TNHH MTV THƯƠNG MẠI VÀ DỊCH VỤ NGỌC THƠM</v>
          </cell>
          <cell r="Q359" t="str">
            <v>Miền Bắc</v>
          </cell>
          <cell r="R359" t="str">
            <v>CMART2</v>
          </cell>
        </row>
        <row r="360">
          <cell r="A360" t="str">
            <v>CMART6</v>
          </cell>
          <cell r="B360" t="str">
            <v>Hộ kinh doanh Cmart 6 Việt Nam</v>
          </cell>
          <cell r="D360" t="str">
            <v>Thành phố Hà Nội</v>
          </cell>
          <cell r="I360" t="str">
            <v>MIENBAC</v>
          </cell>
          <cell r="L360" t="str">
            <v>0109522741-001</v>
          </cell>
          <cell r="M360" t="str">
            <v>Ki ốt 15,16,17,18 toà 19T1 Chung cư Luckyhouse, Phường Kiến Hưng, Thành phố Hà Nội, Việt Nam.</v>
          </cell>
          <cell r="O360" t="b">
            <v>0</v>
          </cell>
          <cell r="P360" t="str">
            <v>CÔNG TY TNHH MTV THƯƠNG MẠI VÀ DỊCH VỤ NGỌC THƠM</v>
          </cell>
          <cell r="Q360" t="str">
            <v>Miền Bắc</v>
          </cell>
          <cell r="R360" t="str">
            <v>CMART6</v>
          </cell>
        </row>
        <row r="361">
          <cell r="A361" t="str">
            <v>COOP-010</v>
          </cell>
          <cell r="B361" t="str">
            <v>CHI NHÁNH LIÊN HIỆP HỢP TÁC XÃ THƯƠNG MẠI TP.HCM - CO.OPMART HẠ LONG</v>
          </cell>
          <cell r="D361" t="str">
            <v>Quảng Ninh</v>
          </cell>
          <cell r="I361" t="str">
            <v>COOP; MIENNAM</v>
          </cell>
          <cell r="L361" t="str">
            <v>0301175691-010</v>
          </cell>
          <cell r="M361" t="str">
            <v>Khu Cột Đồng Hồ, Phường Bạch Đằng, Thành phố Hạ Long, Tỉnh Quảng Ninh, Việt Nam</v>
          </cell>
          <cell r="N361">
            <v>57</v>
          </cell>
          <cell r="O361" t="b">
            <v>0</v>
          </cell>
          <cell r="P361" t="str">
            <v>CÔNG TY TNHH MTV THƯƠNG MẠI VÀ DỊCH VỤ NGỌC THƠM</v>
          </cell>
          <cell r="Q361" t="str">
            <v>Miền Bắc</v>
          </cell>
          <cell r="R361" t="str">
            <v>COOP</v>
          </cell>
        </row>
        <row r="362">
          <cell r="A362" t="str">
            <v>COOP-014</v>
          </cell>
          <cell r="B362" t="str">
            <v>CHI NHÁNH LIÊN HIỆP HỢP TÁC XÃ THƯƠNG MẠI TP. HỒ CHÍ MINH - CO.OPMART BẮC GIANG</v>
          </cell>
          <cell r="D362" t="str">
            <v>Bắc Ninh</v>
          </cell>
          <cell r="I362" t="str">
            <v>COOP; MIENBAC</v>
          </cell>
          <cell r="L362" t="str">
            <v>0301175691-014</v>
          </cell>
          <cell r="M362" t="str">
            <v>Số 51, đường Nguyễn Văn Cừ, Phường Bắc Giang, Tỉnh Bắc Ninh, Việt Nam</v>
          </cell>
          <cell r="N362">
            <v>57</v>
          </cell>
          <cell r="O362" t="b">
            <v>0</v>
          </cell>
          <cell r="P362" t="str">
            <v>CÔNG TY TNHH MTV THƯƠNG MẠI VÀ DỊCH VỤ NGỌC THƠM</v>
          </cell>
          <cell r="Q362" t="str">
            <v>Miền Bắc</v>
          </cell>
          <cell r="R362" t="str">
            <v>COOP</v>
          </cell>
        </row>
        <row r="363">
          <cell r="A363" t="str">
            <v>COOP-034</v>
          </cell>
          <cell r="B363" t="str">
            <v>CHI NHÁNH LIÊN HIỆP HỢP TÁC XÃ THƯƠNG MẠI TP. HỒ CHÍ MINH-CO.OPMART NAM ĐỊNH</v>
          </cell>
          <cell r="D363" t="str">
            <v>Nam Định</v>
          </cell>
          <cell r="I363" t="str">
            <v>COOP; MIENNAM</v>
          </cell>
          <cell r="L363" t="str">
            <v>0301175691-034</v>
          </cell>
          <cell r="M363" t="str">
            <v>Số 91, đường Điện Biên, Phường Cửa Bắc, Thành phố Nam Định, Tỉnh Nam Định, Việt Nam</v>
          </cell>
          <cell r="N363">
            <v>57</v>
          </cell>
          <cell r="O363" t="b">
            <v>0</v>
          </cell>
          <cell r="P363" t="str">
            <v>CÔNG TY TNHH MTV THƯƠNG MẠI VÀ DỊCH VỤ NGỌC THƠM</v>
          </cell>
          <cell r="Q363" t="str">
            <v>Miền Bắc</v>
          </cell>
          <cell r="R363" t="str">
            <v>COOP</v>
          </cell>
        </row>
        <row r="364">
          <cell r="A364" t="str">
            <v>COOP-044</v>
          </cell>
          <cell r="B364" t="str">
            <v>CHI NHÁNH LIÊN HIỆP HTX THƯƠNG MẠI TP. HỒ CHÍ MINH CO.OPMART VIỆT TRÌ</v>
          </cell>
          <cell r="D364" t="str">
            <v>Phú Thọ</v>
          </cell>
          <cell r="I364" t="str">
            <v>COOP; MIENNAM</v>
          </cell>
          <cell r="L364" t="str">
            <v>0301175691-044</v>
          </cell>
          <cell r="M364" t="str">
            <v>Số 1606A Đường Hùng Vương, Phường Việt Trì, Tỉnh Phú Thọ, Việt Nam</v>
          </cell>
          <cell r="N364">
            <v>57</v>
          </cell>
          <cell r="O364" t="b">
            <v>0</v>
          </cell>
          <cell r="P364" t="str">
            <v>CÔNG TY TNHH MTV THƯƠNG MẠI VÀ DỊCH VỤ NGỌC THƠM</v>
          </cell>
          <cell r="Q364" t="str">
            <v>Miền Bắc</v>
          </cell>
          <cell r="R364" t="str">
            <v>COOP</v>
          </cell>
        </row>
        <row r="365">
          <cell r="A365" t="str">
            <v>COOP-072</v>
          </cell>
          <cell r="B365" t="str">
            <v>CHI NHÁNH LIÊN HIỆP HỢP TÁC XÃ THƯƠNG MẠI TP. HỒ CHÍ MINH - CO.OPMART VŨ YÊN</v>
          </cell>
          <cell r="D365" t="str">
            <v>Hải Phòng</v>
          </cell>
          <cell r="F365" t="str">
            <v>Phường Thủy Nguyên</v>
          </cell>
          <cell r="I365" t="str">
            <v>MIENBAC;COOP</v>
          </cell>
          <cell r="J365" t="str">
            <v>00577-CO.OPMART VU YEN</v>
          </cell>
          <cell r="K365" t="str">
            <v>Lô CCĐT-01, Khu B1, Vũ Yên-Tòa nhà Vincom Mega Mall Vũ Yên, phường Thủy Nguyên, thành phố Hải Phòng, Việt Nam</v>
          </cell>
          <cell r="L365" t="str">
            <v>0301175691-072</v>
          </cell>
          <cell r="M365" t="str">
            <v>Lô CCĐT-01, Khu B1, Vũ Yên-Tòa nhà Vincom Mega Mall Vũ Yên, phường Thủy Nguyên, thành phố Hải Phòng, Việt Nam</v>
          </cell>
          <cell r="N365">
            <v>57</v>
          </cell>
          <cell r="O365" t="b">
            <v>0</v>
          </cell>
          <cell r="P365" t="str">
            <v>CÔNG TY TNHH MTV THƯƠNG MẠI VÀ DỊCH VỤ NGỌC THƠM</v>
          </cell>
          <cell r="Q365" t="str">
            <v>Miền Bắc</v>
          </cell>
          <cell r="R365" t="str">
            <v>COOP</v>
          </cell>
        </row>
        <row r="366">
          <cell r="A366" t="str">
            <v>coop15001</v>
          </cell>
          <cell r="B366" t="str">
            <v>Cửa Hàng Co.opFood HT Hải Thượng Lãn Ông</v>
          </cell>
          <cell r="C366" t="str">
            <v>hệ thống coopfood tỉnh</v>
          </cell>
          <cell r="D366" t="str">
            <v>Hà Tĩnh</v>
          </cell>
          <cell r="I366" t="str">
            <v>COOP; Coopfood; MIENNAM</v>
          </cell>
          <cell r="J366" t="str">
            <v>Cửa Hàng Co.opFood HT Hải Thượng Lãn Ông</v>
          </cell>
          <cell r="K366" t="str">
            <v>208 Hải Thượng Lãn Ông, Tỉnh Hà Tĩnh</v>
          </cell>
          <cell r="L366" t="str">
            <v/>
          </cell>
          <cell r="M366" t="str">
            <v>208 Hải Thượng Lãn Ông, Tỉnh Hà Tĩnh</v>
          </cell>
          <cell r="N366">
            <v>57</v>
          </cell>
          <cell r="O366" t="b">
            <v>0</v>
          </cell>
          <cell r="P366" t="str">
            <v>CÔNG TY TNHH MTV THƯƠNG MẠI VÀ DỊCH VỤ NGỌC THƠM</v>
          </cell>
          <cell r="Q366" t="str">
            <v>Miền Bắc</v>
          </cell>
          <cell r="R366" t="str">
            <v>COOP</v>
          </cell>
        </row>
        <row r="367">
          <cell r="A367" t="str">
            <v>coop15004</v>
          </cell>
          <cell r="B367" t="str">
            <v>Cửa hàng Coopfood HT Vũ Quang</v>
          </cell>
          <cell r="D367" t="str">
            <v>Hà Tĩnh</v>
          </cell>
          <cell r="E367" t="str">
            <v>Thành phố Hà Tĩnh</v>
          </cell>
          <cell r="G367" t="str">
            <v>SG004</v>
          </cell>
          <cell r="H367" t="str">
            <v>Huỳnh Quốc Phong</v>
          </cell>
          <cell r="I367" t="str">
            <v>Coopfood;COOP;MIENNAM</v>
          </cell>
          <cell r="J367" t="str">
            <v>Cửa hàng Coopfood HT Vũ Quang</v>
          </cell>
          <cell r="K367" t="str">
            <v>Số 88 - Tổ 9, Đường Vũ Quang-Phường Trần Phú-Tp Hà Tĩnh-Tỉnh Hà Tĩnh</v>
          </cell>
          <cell r="L367" t="str">
            <v/>
          </cell>
          <cell r="M367" t="str">
            <v>Số 88 - Tổ 9, Đường Vũ Quang-Phường Trần Phú-Tp Hà Tĩnh-Tỉnh Hà Tĩnh</v>
          </cell>
          <cell r="N367">
            <v>57</v>
          </cell>
          <cell r="O367" t="b">
            <v>0</v>
          </cell>
          <cell r="P367" t="str">
            <v>CÔNG TY TNHH MTV THƯƠNG MẠI VÀ DỊCH VỤ NGỌC THƠM</v>
          </cell>
          <cell r="Q367" t="str">
            <v>Miền Bắc</v>
          </cell>
          <cell r="R367" t="str">
            <v>COOP</v>
          </cell>
        </row>
        <row r="368">
          <cell r="A368" t="str">
            <v>coop18506</v>
          </cell>
          <cell r="B368" t="str">
            <v>Cửa Hàng Co.opFood TH Tân Thành</v>
          </cell>
          <cell r="D368" t="str">
            <v>Thanh Hóa</v>
          </cell>
          <cell r="I368" t="str">
            <v>COOP; Coopfood; MIENBAC</v>
          </cell>
          <cell r="J368" t="str">
            <v>Cửa Hàng Co.opFood TH Tân Thành</v>
          </cell>
          <cell r="K368" t="str">
            <v>Lô số 51+52 MBQH 90/UB-CN phường Đông Vệ, thành phố Thanh Hóa, tỉnh Thanh Hóa</v>
          </cell>
          <cell r="M368" t="str">
            <v>Lô số 51+52 MBQH 90/UB-CN phường Đông Vệ, thành phố Thanh Hóa, tỉnh Thanh Hóa</v>
          </cell>
          <cell r="N368">
            <v>57</v>
          </cell>
          <cell r="O368" t="b">
            <v>0</v>
          </cell>
          <cell r="P368" t="str">
            <v>CÔNG TY TNHH MTV THƯƠNG MẠI VÀ DỊCH VỤ NGỌC THƠM</v>
          </cell>
          <cell r="Q368" t="str">
            <v>Miền Bắc</v>
          </cell>
          <cell r="R368" t="str">
            <v>COOP</v>
          </cell>
        </row>
        <row r="369">
          <cell r="A369" t="str">
            <v>coop3801</v>
          </cell>
          <cell r="B369" t="str">
            <v>Cửa Hàng Co.opFood HT Hồng Lĩnh</v>
          </cell>
          <cell r="C369" t="str">
            <v>hệ thống coopfood tỉnh</v>
          </cell>
          <cell r="D369" t="str">
            <v>Hà Tĩnh</v>
          </cell>
          <cell r="I369" t="str">
            <v>COOP; Coopfood; MIENNAM</v>
          </cell>
          <cell r="J369" t="str">
            <v>Cửa Hàng Co.opFood HT Hồng Lĩnh</v>
          </cell>
          <cell r="K369" t="str">
            <v>Số 1A, đường Nguyễn Đông Chi, P.Nam Hồng, TX Hồng Lĩnh, Tỉnh Hà Tĩnh. sđt 0911867376</v>
          </cell>
          <cell r="L369" t="str">
            <v/>
          </cell>
          <cell r="M369" t="str">
            <v>Số 1A, đường Nguyễn Đông Chi, P.Nam Hồng, TX Hồng Lĩnh, Tỉnh Hà Tĩnh</v>
          </cell>
          <cell r="N369">
            <v>57</v>
          </cell>
          <cell r="O369" t="b">
            <v>0</v>
          </cell>
          <cell r="P369" t="str">
            <v>CÔNG TY TNHH MTV THƯƠNG MẠI VÀ DỊCH VỤ NGỌC THƠM</v>
          </cell>
          <cell r="Q369" t="str">
            <v>Miền Bắc</v>
          </cell>
          <cell r="R369" t="str">
            <v>COOP</v>
          </cell>
        </row>
        <row r="370">
          <cell r="A370" t="str">
            <v>coop3802</v>
          </cell>
          <cell r="B370" t="str">
            <v>Cửa Hàng Co.opFood HT Nguyễn Biên</v>
          </cell>
          <cell r="C370" t="str">
            <v>hệ thống coopfood tỉnh</v>
          </cell>
          <cell r="D370" t="str">
            <v>Hà Tĩnh</v>
          </cell>
          <cell r="I370" t="str">
            <v>COOP; Coopfood; MIENNAM</v>
          </cell>
          <cell r="J370" t="str">
            <v>Cửa Hàng Co.opFood HT Nguyễn Biên</v>
          </cell>
          <cell r="K370" t="str">
            <v>Số 34 Nguyễn Biên, xã Cẩm Xuyên, tỉnh Hà Tĩnh, sđt : 0972.276.546 anh trường</v>
          </cell>
          <cell r="L370" t="str">
            <v/>
          </cell>
          <cell r="M370" t="str">
            <v>Số 34 Nguyễn Biên, xã Cẩm Xuyên, tỉnh Hà Tĩnh</v>
          </cell>
          <cell r="N370">
            <v>57</v>
          </cell>
          <cell r="O370" t="b">
            <v>0</v>
          </cell>
          <cell r="P370" t="str">
            <v>CÔNG TY TNHH MTV THƯƠNG MẠI VÀ DỊCH VỤ NGỌC THƠM</v>
          </cell>
          <cell r="Q370" t="str">
            <v>Miền Bắc</v>
          </cell>
          <cell r="R370" t="str">
            <v>COOP</v>
          </cell>
        </row>
        <row r="371">
          <cell r="A371" t="str">
            <v>coop3804</v>
          </cell>
          <cell r="B371" t="str">
            <v>Cửa Hàng Co.opFood Hà Huy Tập (15005)</v>
          </cell>
          <cell r="C371" t="str">
            <v>hệ thống coopfood tỉnh</v>
          </cell>
          <cell r="D371" t="str">
            <v>Hà Tĩnh</v>
          </cell>
          <cell r="I371" t="str">
            <v>COOP; Coopfood; MIENNAM</v>
          </cell>
          <cell r="J371" t="str">
            <v>Cửa Hàng Co.opFood Hà Huy Tập (15005)</v>
          </cell>
          <cell r="K371" t="str">
            <v>365-367 Đường Hà Huy Tập, tổ 3, Phường Hà Huy Tập, Tp.Hà Tĩnh, Tỉnh Hà Tĩnh</v>
          </cell>
          <cell r="L371" t="str">
            <v/>
          </cell>
          <cell r="M371" t="str">
            <v>365-367 Đường Hà Huy Tập, tổ 3, Phường Hà Huy Tập, Tp.Hà Tĩnh, Tỉnh Hà Tĩnh</v>
          </cell>
          <cell r="N371">
            <v>57</v>
          </cell>
          <cell r="O371" t="b">
            <v>0</v>
          </cell>
          <cell r="P371" t="str">
            <v>CÔNG TY TNHH MTV THƯƠNG MẠI VÀ DỊCH VỤ NGỌC THƠM</v>
          </cell>
          <cell r="Q371" t="str">
            <v>Miền Bắc</v>
          </cell>
          <cell r="R371" t="str">
            <v>COOP</v>
          </cell>
        </row>
        <row r="372">
          <cell r="A372" t="str">
            <v>coop9102</v>
          </cell>
          <cell r="B372" t="str">
            <v>Co.op Food Miền Bắc</v>
          </cell>
          <cell r="C372" t="str">
            <v/>
          </cell>
          <cell r="D372" t="str">
            <v>Thành phố Hà Nội</v>
          </cell>
          <cell r="E372" t="str">
            <v>Quận Thanh Xuân</v>
          </cell>
          <cell r="G372" t="str">
            <v>HN008</v>
          </cell>
          <cell r="H372" t="str">
            <v>Nguyễn Minh Sơn</v>
          </cell>
          <cell r="I372" t="str">
            <v>MIENBAC;Coopfood;COOP</v>
          </cell>
          <cell r="J372" t="str">
            <v>09102-CO.OPFOOD CF MIEN BAC (HN HAPULICO)</v>
          </cell>
          <cell r="K372" t="str">
            <v>Tầng 1, Tòa 17T4 Dự án Hapulico Complex, Số 01 Đường Nguyễn Huy Tưởng, Phường Thanh Xuân, TP.Hà Nội, Việt Nam</v>
          </cell>
          <cell r="M372" t="str">
            <v>Tầng 1, Tòa 17T4 Dự án Hapulico Complex, Số 01 Đường Nguyễn Huy Tưởng, Phường Thanh Xuân, TP.Hà Nội, Việt Nam</v>
          </cell>
          <cell r="N372">
            <v>57</v>
          </cell>
          <cell r="O372" t="b">
            <v>0</v>
          </cell>
          <cell r="P372" t="str">
            <v>C6 HÀ NỘI</v>
          </cell>
          <cell r="Q372" t="str">
            <v>Miền Bắc</v>
          </cell>
          <cell r="R372" t="str">
            <v>COOP</v>
          </cell>
        </row>
        <row r="373">
          <cell r="A373" t="str">
            <v>coop9103</v>
          </cell>
          <cell r="B373" t="str">
            <v>Cửa hàng Co.op Food HN Bắc Hà C14</v>
          </cell>
          <cell r="C373" t="str">
            <v/>
          </cell>
          <cell r="D373" t="str">
            <v>Thành phố Hà Nội</v>
          </cell>
          <cell r="G373" t="str">
            <v>HN004</v>
          </cell>
          <cell r="H373" t="str">
            <v>Hoàng Thanh Huy</v>
          </cell>
          <cell r="I373" t="str">
            <v>MIENBAC;Coopfood;COOP</v>
          </cell>
          <cell r="J373" t="str">
            <v>09103-CO.OPFOOD HN BAC HA C14</v>
          </cell>
          <cell r="K373" t="str">
            <v>Tầng 01 của Tòa CT2 Tòa Nhà Bắc Hà C14, Phường Đại Mỗ, TP Hà Nội</v>
          </cell>
          <cell r="M373" t="str">
            <v>Tầng 01 của Tòa CT2 Tòa Nhà Bắc Hà C14, Phường Đại Mỗ, TP Hà Nội</v>
          </cell>
          <cell r="N373">
            <v>57</v>
          </cell>
          <cell r="O373" t="b">
            <v>0</v>
          </cell>
          <cell r="P373" t="str">
            <v>C6 HÀ NỘI</v>
          </cell>
          <cell r="Q373" t="str">
            <v>Miền Bắc</v>
          </cell>
          <cell r="R373" t="str">
            <v>COOP</v>
          </cell>
        </row>
        <row r="374">
          <cell r="A374" t="str">
            <v>coop9104</v>
          </cell>
          <cell r="B374" t="str">
            <v>Cửa hàng Co.op Food HN Triều Khúc</v>
          </cell>
          <cell r="C374" t="str">
            <v/>
          </cell>
          <cell r="D374" t="str">
            <v>Thành phố Hà Nội</v>
          </cell>
          <cell r="G374" t="str">
            <v>HN008</v>
          </cell>
          <cell r="H374" t="str">
            <v>Nguyễn Minh Sơn</v>
          </cell>
          <cell r="I374" t="str">
            <v>MIENBAC;Coopfood;COOP</v>
          </cell>
          <cell r="J374" t="str">
            <v>09104-CO.OPFOOD HN TRIEU KHUC</v>
          </cell>
          <cell r="K374" t="str">
            <v>B8 Pandora 53 Triều Khúc, Phường Thanh Xuân, TP Hà Nội</v>
          </cell>
          <cell r="M374" t="str">
            <v>B8 Pandora 53 Triều Khúc, Phường Thanh Xuân, TP Hà Nội</v>
          </cell>
          <cell r="N374">
            <v>57</v>
          </cell>
          <cell r="O374" t="b">
            <v>0</v>
          </cell>
          <cell r="P374" t="str">
            <v>C6 HÀ NỘI</v>
          </cell>
          <cell r="Q374" t="str">
            <v>Miền Bắc</v>
          </cell>
          <cell r="R374" t="str">
            <v>COOP</v>
          </cell>
        </row>
        <row r="375">
          <cell r="A375" t="str">
            <v>coop9105</v>
          </cell>
          <cell r="B375" t="str">
            <v>Cửa hàng Co.op Food HN Bắc Hà Tower</v>
          </cell>
          <cell r="C375" t="str">
            <v/>
          </cell>
          <cell r="D375" t="str">
            <v>Thành phố Hà Nội</v>
          </cell>
          <cell r="G375" t="str">
            <v>HN004</v>
          </cell>
          <cell r="H375" t="str">
            <v>Hoàng Thanh Huy</v>
          </cell>
          <cell r="I375" t="str">
            <v>MIENBAC;Coopfood;COOP</v>
          </cell>
          <cell r="J375" t="str">
            <v>09105-CO.OPFOOD HN BAC HA TOWER</v>
          </cell>
          <cell r="K375" t="str">
            <v>Một phần tầng 01, CT2, Bắc Hà Tower, Phường Đại Mỗ, TP Hà Nội</v>
          </cell>
          <cell r="M375" t="str">
            <v>Một phần tầng 01, CT2, Bắc Hà Tower, Phường Đại Mỗ, TP Hà Nội</v>
          </cell>
          <cell r="N375">
            <v>57</v>
          </cell>
          <cell r="O375" t="b">
            <v>0</v>
          </cell>
          <cell r="P375" t="str">
            <v>C6 HÀ NỘI</v>
          </cell>
          <cell r="Q375" t="str">
            <v>Miền Bắc</v>
          </cell>
          <cell r="R375" t="str">
            <v>COOP</v>
          </cell>
        </row>
        <row r="376">
          <cell r="A376" t="str">
            <v>coop9106</v>
          </cell>
          <cell r="B376" t="str">
            <v>Cửa hàng Co.op Food HN Khương Trung</v>
          </cell>
          <cell r="C376" t="str">
            <v/>
          </cell>
          <cell r="D376" t="str">
            <v>Thành phố Hà Nội</v>
          </cell>
          <cell r="E376" t="str">
            <v>Quận Thanh Xuân</v>
          </cell>
          <cell r="G376" t="str">
            <v>HN008</v>
          </cell>
          <cell r="H376" t="str">
            <v>Nguyễn Minh Sơn</v>
          </cell>
          <cell r="I376" t="str">
            <v>MIENBAC;Coopfood;COOP</v>
          </cell>
          <cell r="J376" t="str">
            <v>09106-CO.OPFOOD HN KHUONG TRUNG</v>
          </cell>
          <cell r="K376" t="str">
            <v>Tầng 1 Chung cư Star Tower – 283 Khương Trung, Quận Thanh Xuân, HN</v>
          </cell>
          <cell r="M376" t="str">
            <v>Tầng 1 Chung cư Star Tower – 283 Khương Trung, Quận Thanh Xuân, HN</v>
          </cell>
          <cell r="N376">
            <v>57</v>
          </cell>
          <cell r="O376" t="b">
            <v>0</v>
          </cell>
          <cell r="P376" t="str">
            <v>C6 HÀ NỘI</v>
          </cell>
          <cell r="Q376" t="str">
            <v>Miền Bắc</v>
          </cell>
          <cell r="R376" t="str">
            <v>COOP</v>
          </cell>
        </row>
        <row r="377">
          <cell r="A377" t="str">
            <v>coop9107</v>
          </cell>
          <cell r="B377" t="str">
            <v>Cửa hàng Co.op Food HN Phùng Khoang</v>
          </cell>
          <cell r="C377" t="str">
            <v/>
          </cell>
          <cell r="D377" t="str">
            <v>Thành phố Hà Nội</v>
          </cell>
          <cell r="G377" t="str">
            <v>HN004</v>
          </cell>
          <cell r="H377" t="str">
            <v>Hoàng Thanh Huy</v>
          </cell>
          <cell r="I377" t="str">
            <v>MIENBAC;Coopfood;COOP</v>
          </cell>
          <cell r="J377" t="str">
            <v>09107-CO.OPFOOD HN PHUNG KHOANG</v>
          </cell>
          <cell r="K377" t="str">
            <v>Số 16 và số 17, lô số 2 thuộc Dự án khu nhà ở Phùng Khoang, Phường Đại Mỗ, TP Hà Nội</v>
          </cell>
          <cell r="M377" t="str">
            <v>Số 16 và số 17, lô số 2 thuộc Dự án khu nhà ở Phùng Khoang, Phường Đại Mỗ, TP Hà Nội</v>
          </cell>
          <cell r="N377">
            <v>57</v>
          </cell>
          <cell r="O377" t="b">
            <v>0</v>
          </cell>
          <cell r="P377" t="str">
            <v>C6 HÀ NỘI</v>
          </cell>
          <cell r="Q377" t="str">
            <v>Miền Bắc</v>
          </cell>
          <cell r="R377" t="str">
            <v>COOP</v>
          </cell>
        </row>
        <row r="378">
          <cell r="A378" t="str">
            <v>coop9108</v>
          </cell>
          <cell r="B378" t="str">
            <v>Cửa hàng Co.op Food HN Văn Khê</v>
          </cell>
          <cell r="C378" t="str">
            <v/>
          </cell>
          <cell r="D378" t="str">
            <v>Thành phố Hà Nội</v>
          </cell>
          <cell r="G378" t="str">
            <v>HN004</v>
          </cell>
          <cell r="H378" t="str">
            <v>Hoàng Thanh Huy</v>
          </cell>
          <cell r="I378" t="str">
            <v>MIENBAC;Coopfood;COOP</v>
          </cell>
          <cell r="J378" t="str">
            <v>09108-CO.OPFOOD HN VAN KHE</v>
          </cell>
          <cell r="K378" t="str">
            <v>400m2 tầng 01 tòa nhà CT5A thuộc dự án Văn Khê tại địa chỉ Khu đô thị Văn Khê, Phường Hà Đông, TP Hà Nội</v>
          </cell>
          <cell r="M378" t="str">
            <v>400m2 tầng 01 tòa nhà CT5A thuộc dự án Văn Khê tại địa chỉ Khu đô thị Văn Khê, Phường Hà Đông, TP Hà Nội</v>
          </cell>
          <cell r="N378">
            <v>57</v>
          </cell>
          <cell r="O378" t="b">
            <v>0</v>
          </cell>
          <cell r="P378" t="str">
            <v>C6 HÀ NỘI</v>
          </cell>
          <cell r="Q378" t="str">
            <v>Miền Bắc</v>
          </cell>
          <cell r="R378" t="str">
            <v>COOP</v>
          </cell>
        </row>
        <row r="379">
          <cell r="A379" t="str">
            <v>coop9109</v>
          </cell>
          <cell r="B379" t="str">
            <v>Cửa hàng Co.op Food HN The Vesta</v>
          </cell>
          <cell r="C379" t="str">
            <v/>
          </cell>
          <cell r="D379" t="str">
            <v>Thành phố Hà Nội</v>
          </cell>
          <cell r="G379" t="str">
            <v>HN004</v>
          </cell>
          <cell r="H379" t="str">
            <v>Hoàng Thanh Huy</v>
          </cell>
          <cell r="I379" t="str">
            <v>MIENBAC;Coopfood;COOP</v>
          </cell>
          <cell r="J379" t="str">
            <v>09109-CO.OPFOOD HN THE VESTA</v>
          </cell>
          <cell r="K379" t="str">
            <v>Kiot số 06-07 thuộc tầng 1- Tầng dịch vụ thương mại Tòa V3 của dự án khu nhà ở Xã hội Phú Lãm – The Vesta, Phường Phú Lương, TP Hà Nội</v>
          </cell>
          <cell r="M379" t="str">
            <v>Kiot số 06-07 thuộc tầng 1- Tầng dịch vụ thương mại Tòa V3 của dự án khu nhà ở Xã hội Phú Lãm – The Vesta, Phường Phú Lương, TP Hà Nội</v>
          </cell>
          <cell r="N379">
            <v>57</v>
          </cell>
          <cell r="O379" t="b">
            <v>0</v>
          </cell>
          <cell r="P379" t="str">
            <v>C6 HÀ NỘI</v>
          </cell>
          <cell r="Q379" t="str">
            <v>Miền Bắc</v>
          </cell>
          <cell r="R379" t="str">
            <v>COOP</v>
          </cell>
        </row>
        <row r="380">
          <cell r="A380" t="str">
            <v>coop9110</v>
          </cell>
          <cell r="B380" t="str">
            <v>Cửa hàng Co.op Food HN Green Stars</v>
          </cell>
          <cell r="C380" t="str">
            <v/>
          </cell>
          <cell r="D380" t="str">
            <v>Thành phố Hà Nội</v>
          </cell>
          <cell r="E380" t="str">
            <v>Quận Bắc Từ Liêm</v>
          </cell>
          <cell r="G380" t="str">
            <v>HN004</v>
          </cell>
          <cell r="H380" t="str">
            <v>Hoàng Thanh Huy</v>
          </cell>
          <cell r="I380" t="str">
            <v>MIENBAC;Coopfood;COOP</v>
          </cell>
          <cell r="J380" t="str">
            <v>09110-CO.OPFOOD HN GREEN STARS</v>
          </cell>
          <cell r="K380" t="str">
            <v>Tầng 1- Tòa 21B5-chung cư Green Stars  -234 Phạm Văn Đồng, Cổ Nhuế - Bắc Từ Liêm - Hà Nội</v>
          </cell>
          <cell r="M380" t="str">
            <v>Tầng 1- Tòa 21B5-chung cư Green Stars  -234 Phạm Văn Đồng, Cổ Nhuế - Bắc Từ Liêm - Hà Nội</v>
          </cell>
          <cell r="N380">
            <v>57</v>
          </cell>
          <cell r="O380" t="b">
            <v>0</v>
          </cell>
          <cell r="P380" t="str">
            <v>C6 HÀ NỘI</v>
          </cell>
          <cell r="Q380" t="str">
            <v>Miền Bắc</v>
          </cell>
          <cell r="R380" t="str">
            <v>COOP</v>
          </cell>
        </row>
        <row r="381">
          <cell r="A381" t="str">
            <v>coop9114</v>
          </cell>
          <cell r="B381" t="str">
            <v>Cửa hàng Co.op Food HN AnLand</v>
          </cell>
          <cell r="C381" t="str">
            <v/>
          </cell>
          <cell r="D381" t="str">
            <v>Thành phố Hà Nội</v>
          </cell>
          <cell r="G381" t="str">
            <v>HN004</v>
          </cell>
          <cell r="H381" t="str">
            <v>Hoàng Thanh Huy</v>
          </cell>
          <cell r="I381" t="str">
            <v>MIENBAC;Coopfood;COOP</v>
          </cell>
          <cell r="J381" t="str">
            <v>09114-CO.OPFOOD HN ANLAND</v>
          </cell>
          <cell r="K381" t="str">
            <v>Cửa hàng Shophouse số 04, mã căn SH04, tầng 1 -2 thuộc tòa HH01B thuộc dự án Hỗn Hợp thương mại và nhà ở HH01 (Anland), tại Khu đô thị mới Dương Nội, Phường Dương Nội, TP Hà Nội</v>
          </cell>
          <cell r="M381" t="str">
            <v>Cửa hàng Shophouse số 04, mã căn SH04, tầng 1 -2 thuộc tòa HH01B thuộc dự án Hỗn Hợp thương mại và nhà ở HH01 (Anland), tại Khu đô thị mới Dương Nội, Phường Dương Nội, TP Hà Nội</v>
          </cell>
          <cell r="N381">
            <v>57</v>
          </cell>
          <cell r="O381" t="b">
            <v>0</v>
          </cell>
          <cell r="P381" t="str">
            <v>C6 HÀ NỘI</v>
          </cell>
          <cell r="Q381" t="str">
            <v>Miền Bắc</v>
          </cell>
          <cell r="R381" t="str">
            <v>COOP</v>
          </cell>
        </row>
        <row r="382">
          <cell r="A382" t="str">
            <v>coop9115</v>
          </cell>
          <cell r="B382" t="str">
            <v>Cửa hàng Co.op Food HN Ecohome</v>
          </cell>
          <cell r="C382" t="str">
            <v/>
          </cell>
          <cell r="D382" t="str">
            <v>Thành phố Hà Nội</v>
          </cell>
          <cell r="E382" t="str">
            <v>Quận Bắc Từ Liêm</v>
          </cell>
          <cell r="G382" t="str">
            <v>HN004</v>
          </cell>
          <cell r="H382" t="str">
            <v>Hoàng Thanh Huy</v>
          </cell>
          <cell r="I382" t="str">
            <v>MIENBAC;Coopfood;COOP</v>
          </cell>
          <cell r="J382" t="str">
            <v>09115-CO.OPFOOD HN ECOHOME</v>
          </cell>
          <cell r="K382" t="str">
            <v>Tầng 1, Số C2.15 Sảnh B thuộc tòa Ecohome 2, Đường Tân Xuân, Xã Đông Ngạc, Quận Bắc Từ Liêm, HN</v>
          </cell>
          <cell r="M382" t="str">
            <v>Tầng 1, Số C2.15 Sảnh B thuộc tòa Ecohome 2, Đường Tân Xuân, Xã Đông Ngạc, Quận Bắc Từ Liêm, HN</v>
          </cell>
          <cell r="N382">
            <v>57</v>
          </cell>
          <cell r="O382" t="b">
            <v>0</v>
          </cell>
          <cell r="P382" t="str">
            <v>C6 HÀ NỘI</v>
          </cell>
          <cell r="Q382" t="str">
            <v>Miền Bắc</v>
          </cell>
          <cell r="R382" t="str">
            <v>COOP</v>
          </cell>
        </row>
        <row r="383">
          <cell r="A383" t="str">
            <v>coop9116</v>
          </cell>
          <cell r="B383" t="str">
            <v>Cửa hàng Co.op Food HN Nghĩa Đô</v>
          </cell>
          <cell r="C383" t="str">
            <v/>
          </cell>
          <cell r="D383" t="str">
            <v>Thành phố Hà Nội</v>
          </cell>
          <cell r="E383" t="str">
            <v>Quận Bắc Từ Liêm</v>
          </cell>
          <cell r="G383" t="str">
            <v>HN004</v>
          </cell>
          <cell r="H383" t="str">
            <v>Hoàng Thanh Huy</v>
          </cell>
          <cell r="I383" t="str">
            <v>MIENBAC;Coopfood;COOP</v>
          </cell>
          <cell r="J383" t="str">
            <v>09116-CO.OPFOOD HN NGHIA DO</v>
          </cell>
          <cell r="K383" t="str">
            <v>Gian hàng số 04 Tòa nhà CT1B, tầng 1 Khu đô thị Nghĩa Đô, Ngõ 106 Hoàng Quốc Việt, Phường Cổ Nhuế 1, Quận Bắc Từ Liêm, HN</v>
          </cell>
          <cell r="M383" t="str">
            <v>Gian hàng số 04 Tòa nhà CT1B, tầng 1 Khu đô thị Nghĩa Đô, Ngõ 106 Hoàng Quốc Việt, Phường Cổ Nhuế 1, Quận Bắc Từ Liêm, HN</v>
          </cell>
          <cell r="N383">
            <v>57</v>
          </cell>
          <cell r="O383" t="b">
            <v>0</v>
          </cell>
          <cell r="P383" t="str">
            <v>C6 HÀ NỘI</v>
          </cell>
          <cell r="Q383" t="str">
            <v>Miền Bắc</v>
          </cell>
          <cell r="R383" t="str">
            <v>COOP</v>
          </cell>
        </row>
        <row r="384">
          <cell r="A384" t="str">
            <v>coop9120</v>
          </cell>
          <cell r="B384" t="str">
            <v>Cửa hàng Co.op Food HN VP2 Linh Đàm</v>
          </cell>
          <cell r="C384" t="str">
            <v/>
          </cell>
          <cell r="D384" t="str">
            <v>Thành phố Hà Nội</v>
          </cell>
          <cell r="G384" t="str">
            <v>HN003</v>
          </cell>
          <cell r="H384" t="str">
            <v>Nguyễn Văn Thạch</v>
          </cell>
          <cell r="I384" t="str">
            <v>MIENBAC;Coopfood;COOP</v>
          </cell>
          <cell r="J384" t="str">
            <v>09120-CO.OPFOOD HN VP2 LINH DAM</v>
          </cell>
          <cell r="K384" t="str">
            <v>Tầng 1, chung cư NO-VP2 , Khu dịch vụ tổng hợp và nhà ở hồ Linh Đàm, Phường Hoàng Liệt, TP Hà Nội</v>
          </cell>
          <cell r="M384" t="str">
            <v>Tầng 1, chung cư NO-VP2 , Khu dịch vụ tổng hợp và nhà ở hồ Linh Đàm, Phường Hoàng Liệt, TP Hà Nội</v>
          </cell>
          <cell r="N384">
            <v>57</v>
          </cell>
          <cell r="O384" t="b">
            <v>0</v>
          </cell>
          <cell r="P384" t="str">
            <v>C6 HÀ NỘI</v>
          </cell>
          <cell r="Q384" t="str">
            <v>Miền Bắc</v>
          </cell>
          <cell r="R384" t="str">
            <v>COOP</v>
          </cell>
        </row>
        <row r="385">
          <cell r="A385" t="str">
            <v>coop9124</v>
          </cell>
          <cell r="B385" t="str">
            <v>Cửa hàng Co.op Food HN The K-Park</v>
          </cell>
          <cell r="C385" t="str">
            <v/>
          </cell>
          <cell r="D385" t="str">
            <v>Thành phố Hà Nội</v>
          </cell>
          <cell r="G385" t="str">
            <v>HN004</v>
          </cell>
          <cell r="H385" t="str">
            <v>Hoàng Thanh Huy</v>
          </cell>
          <cell r="I385" t="str">
            <v>MIENBAC;Coopfood;COOP</v>
          </cell>
          <cell r="J385" t="str">
            <v>09124-CO.OPFOOD HN THE K-PARK</v>
          </cell>
          <cell r="K385" t="str">
            <v>Căn Ki ốt thương mại SH 42, Tầng 01, Tòa K3, Dự án Đầu tư xây dựng Khu nhà ở Hi Brand tại Khu đô thị mới Văn Phú, Phường Kiến Hưng, TP Hà Nội (The K-park)</v>
          </cell>
          <cell r="M385" t="str">
            <v>Căn Ki ốt thương mại SH 42, Tầng 01, Tòa K3, Dự án Đầu tư xây dựng Khu nhà ở Hi Brand tại Khu đô thị mới Văn Phú, Phường Kiến Hưng, TP Hà Nội (The K-park)</v>
          </cell>
          <cell r="N385">
            <v>57</v>
          </cell>
          <cell r="O385" t="b">
            <v>0</v>
          </cell>
          <cell r="P385" t="str">
            <v>C6 HÀ NỘI</v>
          </cell>
          <cell r="Q385" t="str">
            <v>Miền Bắc</v>
          </cell>
          <cell r="R385" t="str">
            <v>COOP</v>
          </cell>
        </row>
        <row r="386">
          <cell r="A386" t="str">
            <v>coop9126</v>
          </cell>
          <cell r="B386" t="str">
            <v>Cửa hàng Co.op Food HN Kim Văn Kim Lũ</v>
          </cell>
          <cell r="C386" t="str">
            <v/>
          </cell>
          <cell r="D386" t="str">
            <v>Thành phố Hà Nội</v>
          </cell>
          <cell r="G386" t="str">
            <v>HN003</v>
          </cell>
          <cell r="H386" t="str">
            <v>Nguyễn Văn Thạch</v>
          </cell>
          <cell r="I386" t="str">
            <v>MIENBAC;Coopfood;COOP</v>
          </cell>
          <cell r="J386" t="str">
            <v>09126-CO.OPFOOD HN KIM VAN KIM LU</v>
          </cell>
          <cell r="K386" t="str">
            <v>Nhà liền kề số 07 và số 08, Lô Liền kề TT2, Dự án Khu đô thị mới Kim Văn – Kim Lũ, Phường Định Công, TP Hà Nội</v>
          </cell>
          <cell r="M386" t="str">
            <v>Nhà liền kề số 07 và số 08, Lô Liền kề TT2, Dự án Khu đô thị mới Kim Văn – Kim Lũ, Phường Định Công, TP Hà Nội</v>
          </cell>
          <cell r="N386">
            <v>57</v>
          </cell>
          <cell r="O386" t="b">
            <v>0</v>
          </cell>
          <cell r="P386" t="str">
            <v>C6 HÀ NỘI</v>
          </cell>
          <cell r="Q386" t="str">
            <v>Miền Bắc</v>
          </cell>
          <cell r="R386" t="str">
            <v>COOP</v>
          </cell>
        </row>
        <row r="387">
          <cell r="A387" t="str">
            <v>coop9131</v>
          </cell>
          <cell r="B387" t="str">
            <v>Cửa hàng Co.op Food HN Thanh Hà Cienco 5</v>
          </cell>
          <cell r="C387" t="str">
            <v/>
          </cell>
          <cell r="D387" t="str">
            <v>Thành phố Hà Nội</v>
          </cell>
          <cell r="E387" t="str">
            <v>Huyện Thanh Oai</v>
          </cell>
          <cell r="G387" t="str">
            <v>HN008</v>
          </cell>
          <cell r="H387" t="str">
            <v>Nguyễn Minh Sơn</v>
          </cell>
          <cell r="I387" t="str">
            <v>MIENBAC;Coopfood;COOP</v>
          </cell>
          <cell r="J387" t="str">
            <v>09131-CO.OPFOOD HN THANH HA CIENCO 5</v>
          </cell>
          <cell r="K387" t="str">
            <v>Tầng 1, Kiot số 2 và số 4, Tòa nhà B2.1- HH03C, Khu đô thị Thanh Hà Cienco 5, xã Cự Khê, Huyện Thanh Oai, HN</v>
          </cell>
          <cell r="M387" t="str">
            <v>Tầng 1, Kiot số 2 và số 4, Tòa nhà B2.1- HH03C, Khu đô thị Thanh Hà Cienco 5, xã Cự Khê, Huyện Thanh Oai, HN</v>
          </cell>
          <cell r="N387">
            <v>57</v>
          </cell>
          <cell r="O387" t="b">
            <v>0</v>
          </cell>
          <cell r="P387" t="str">
            <v>C6 HÀ NỘI</v>
          </cell>
          <cell r="Q387" t="str">
            <v>Miền Bắc</v>
          </cell>
          <cell r="R387" t="str">
            <v>COOP</v>
          </cell>
        </row>
        <row r="388">
          <cell r="A388" t="str">
            <v>coop9134</v>
          </cell>
          <cell r="B388" t="str">
            <v>Cửa hàng Co.op Food HN Xuân Mai Dương Nội</v>
          </cell>
          <cell r="C388" t="str">
            <v/>
          </cell>
          <cell r="D388" t="str">
            <v>Thành phố Hà Nội</v>
          </cell>
          <cell r="E388" t="str">
            <v>Quận Hà Đông</v>
          </cell>
          <cell r="G388" t="str">
            <v>HN004</v>
          </cell>
          <cell r="H388" t="str">
            <v>Hoàng Thanh Huy</v>
          </cell>
          <cell r="I388" t="str">
            <v>MIENBAC;Coopfood;COOP</v>
          </cell>
          <cell r="J388" t="str">
            <v>09134-CO.OPFOOD HN XUAN MAI DUONG NOI</v>
          </cell>
          <cell r="K388" t="str">
            <v>Tầng 1, Lô số 04B, Tòa L, Dự án HH2 Khu đô thị mới Dương Nội, Phường Yên Nghĩa, TP Hà Nội</v>
          </cell>
          <cell r="M388" t="str">
            <v>Tầng 1, Lô số 04B, Tòa L, Dự án HH2 Khu đô thị mới Dương Nội, Phường Yên Nghĩa, TP Hà Nội</v>
          </cell>
          <cell r="N388">
            <v>57</v>
          </cell>
          <cell r="O388" t="b">
            <v>0</v>
          </cell>
          <cell r="P388" t="str">
            <v>C6 HÀ NỘI</v>
          </cell>
          <cell r="Q388" t="str">
            <v>Miền Bắc</v>
          </cell>
          <cell r="R388" t="str">
            <v>COOP</v>
          </cell>
        </row>
        <row r="389">
          <cell r="A389" t="str">
            <v>coop9138</v>
          </cell>
          <cell r="B389" t="str">
            <v>Cửa hàng Co.op Food HN Thái Hà CT4</v>
          </cell>
          <cell r="C389" t="str">
            <v/>
          </cell>
          <cell r="D389" t="str">
            <v>Thành phố Hà Nội</v>
          </cell>
          <cell r="G389" t="str">
            <v>HN004</v>
          </cell>
          <cell r="H389" t="str">
            <v>Hoàng Thanh Huy</v>
          </cell>
          <cell r="I389" t="str">
            <v>MIENBAC;Coopfood;COOP</v>
          </cell>
          <cell r="J389" t="str">
            <v>09138-CO.OPFOOD HN THAI HA CT4</v>
          </cell>
          <cell r="K389" t="str">
            <v>Tầng 1, Lô 02, Tòa CT4, Dự án nhà ở cho cán bộ chiến sĩ – Bộ Công an, Phường Đông Ngạc, TP Hà Nội</v>
          </cell>
          <cell r="M389" t="str">
            <v>Tầng 1, Lô 02, Tòa CT4, Dự án nhà ở cho cán bộ chiến sĩ – Bộ Công an, Phường Đông Ngạc, TP Hà Nội</v>
          </cell>
          <cell r="N389">
            <v>57</v>
          </cell>
          <cell r="O389" t="b">
            <v>0</v>
          </cell>
          <cell r="P389" t="str">
            <v>C6 HÀ NỘI</v>
          </cell>
          <cell r="Q389" t="str">
            <v>Miền Bắc</v>
          </cell>
          <cell r="R389" t="str">
            <v>COOP</v>
          </cell>
        </row>
        <row r="390">
          <cell r="A390" t="str">
            <v>coop9139</v>
          </cell>
          <cell r="B390" t="str">
            <v>Cửa hàng Co.op Food HN Thái Hà HH</v>
          </cell>
          <cell r="C390" t="str">
            <v/>
          </cell>
          <cell r="D390" t="str">
            <v>Thành phố Hà Nội</v>
          </cell>
          <cell r="G390" t="str">
            <v>HN004</v>
          </cell>
          <cell r="H390" t="str">
            <v>Hoàng Thanh Huy</v>
          </cell>
          <cell r="I390" t="str">
            <v>MIENBAC;Coopfood;COOP</v>
          </cell>
          <cell r="J390" t="str">
            <v>09139-CO.OPFOOD HN THAI HA HH</v>
          </cell>
          <cell r="K390" t="str">
            <v>Tầng 1, Lô số 05.1, Nhà chung cư HH, Dự án nhà ở Xã hội cho cán bộ chiến sĩ - Bộ Công an, Phường Đông Ngạc, TP Hà Nội</v>
          </cell>
          <cell r="M390" t="str">
            <v>Tầng 1, Lô số 05.1, Nhà chung cư HH, Dự án nhà ở Xã hội cho cán bộ chiến sĩ - Bộ Công an, Phường Đông Ngạc, TP Hà Nội</v>
          </cell>
          <cell r="N390">
            <v>57</v>
          </cell>
          <cell r="O390" t="b">
            <v>0</v>
          </cell>
          <cell r="P390" t="str">
            <v>C6 HÀ NỘI</v>
          </cell>
          <cell r="Q390" t="str">
            <v>Miền Bắc</v>
          </cell>
          <cell r="R390" t="str">
            <v>COOP</v>
          </cell>
        </row>
        <row r="391">
          <cell r="A391" t="str">
            <v>coop9141</v>
          </cell>
          <cell r="B391" t="str">
            <v>Cửa hàng Co.op Food HN Mandarin</v>
          </cell>
          <cell r="C391" t="str">
            <v/>
          </cell>
          <cell r="D391" t="str">
            <v>Thành phố Hà Nội</v>
          </cell>
          <cell r="G391" t="str">
            <v>HN003</v>
          </cell>
          <cell r="H391" t="str">
            <v>Nguyễn Văn Thạch</v>
          </cell>
          <cell r="I391" t="str">
            <v>MIENBAC;Coopfood;COOP</v>
          </cell>
          <cell r="J391" t="str">
            <v>09141-CO.OPFOOD HN MANDARIN</v>
          </cell>
          <cell r="K391" t="str">
            <v>Tầng 1, TM 108.2, Tòa D, Tổ hợp Dịch vụ thương mại văn hóa thể thao, nhà ở và văn phòng cho thuê (Mandarin Garden), số 493 Trương Định, Phường Hoàng Mai, TP Hà Nội</v>
          </cell>
          <cell r="M391" t="str">
            <v>Tầng 1, TM 108.2, Tòa D, Tổ hợp Dịch vụ thương mại văn hóa thể thao, nhà ở và văn phòng cho thuê (Mandarin Garden), số 493 Trương Định, Phường Hoàng Mai, TP Hà Nội</v>
          </cell>
          <cell r="N391">
            <v>57</v>
          </cell>
          <cell r="O391" t="b">
            <v>0</v>
          </cell>
          <cell r="P391" t="str">
            <v>C6 HÀ NỘI</v>
          </cell>
          <cell r="Q391" t="str">
            <v>Miền Bắc</v>
          </cell>
          <cell r="R391" t="str">
            <v>COOP</v>
          </cell>
        </row>
        <row r="392">
          <cell r="A392" t="str">
            <v>coop9143</v>
          </cell>
          <cell r="B392" t="str">
            <v>Cửa hàng Co.op Food HN VP6 Linh Đàm</v>
          </cell>
          <cell r="C392" t="str">
            <v/>
          </cell>
          <cell r="D392" t="str">
            <v>Thành phố Hà Nội</v>
          </cell>
          <cell r="G392" t="str">
            <v>HN003</v>
          </cell>
          <cell r="H392" t="str">
            <v>Nguyễn Văn Thạch</v>
          </cell>
          <cell r="I392" t="str">
            <v>MIENBAC;Coopfood;COOP</v>
          </cell>
          <cell r="J392" t="str">
            <v>09143-CO.OPFOOD HN VP6 LINH ĐAM</v>
          </cell>
          <cell r="K392" t="str">
            <v>Ô số 11, Lô Ơ2, Bán đảo Linh Đàm, Phường Hoàng Liệt, TP Hà Nội</v>
          </cell>
          <cell r="M392" t="str">
            <v>Ô số 11, Lô Ơ2, Bán đảo Linh Đàm, Phường Hoàng Liệt, TP Hà Nội</v>
          </cell>
          <cell r="N392">
            <v>57</v>
          </cell>
          <cell r="O392" t="b">
            <v>0</v>
          </cell>
          <cell r="P392" t="str">
            <v>C6 HÀ NỘI</v>
          </cell>
          <cell r="Q392" t="str">
            <v>Miền Bắc</v>
          </cell>
          <cell r="R392" t="str">
            <v>COOP</v>
          </cell>
        </row>
        <row r="393">
          <cell r="A393" t="str">
            <v>coop9144</v>
          </cell>
          <cell r="B393" t="str">
            <v>Cửa hàng Co.op Food HN Sakura</v>
          </cell>
          <cell r="C393" t="str">
            <v/>
          </cell>
          <cell r="D393" t="str">
            <v>Thành phố Hà Nội</v>
          </cell>
          <cell r="G393" t="str">
            <v>HN008</v>
          </cell>
          <cell r="H393" t="str">
            <v>Nguyễn Minh Sơn</v>
          </cell>
          <cell r="I393" t="str">
            <v>MIENBAC;Coopfood;COOP</v>
          </cell>
          <cell r="J393" t="str">
            <v>09144-CO.OPFOOD HN SAKURA</v>
          </cell>
          <cell r="K393" t="str">
            <v>Tầng 1, Kiot 102, Tòa CT13, Khu đô thị mới Tứ Hiệp (Chung cư Sakura), Xã Thanh Trì, TP Hà Nội</v>
          </cell>
          <cell r="M393" t="str">
            <v>Tầng 1, Kiot 102, Tòa CT13, Khu đô thị mới Tứ Hiệp (Chung cư Sakura), Xã Thanh Trì, TP Hà Nội</v>
          </cell>
          <cell r="N393">
            <v>57</v>
          </cell>
          <cell r="O393" t="b">
            <v>0</v>
          </cell>
          <cell r="P393" t="str">
            <v>C6 HÀ NỘI</v>
          </cell>
          <cell r="Q393" t="str">
            <v>Miền Bắc</v>
          </cell>
          <cell r="R393" t="str">
            <v>COOP</v>
          </cell>
        </row>
        <row r="394">
          <cell r="A394" t="str">
            <v>coop9146</v>
          </cell>
          <cell r="B394" t="str">
            <v>Cửa hàng Co.op Food HN V7 The Vesta</v>
          </cell>
          <cell r="C394" t="str">
            <v/>
          </cell>
          <cell r="D394" t="str">
            <v>Thành phố Hà Nội</v>
          </cell>
          <cell r="G394" t="str">
            <v>HN004</v>
          </cell>
          <cell r="H394" t="str">
            <v>Hoàng Thanh Huy</v>
          </cell>
          <cell r="I394" t="str">
            <v>MIENBAC;Coopfood;COOP</v>
          </cell>
          <cell r="J394" t="str">
            <v>09146-CO.OPFOOD HN V7 THE VESTA</v>
          </cell>
          <cell r="K394" t="str">
            <v>Tầng 1, Kiot 18, Tòa V7, Khu nhà ở Xã hội Phú Lãm – The Vesta, Phường Phú Lương, TP Hà Nội</v>
          </cell>
          <cell r="M394" t="str">
            <v>Tầng 1, Kiot 18, Tòa V7, Khu nhà ở Xã hội Phú Lãm – The Vesta, Phường Phú Lương, TP Hà Nội</v>
          </cell>
          <cell r="N394">
            <v>57</v>
          </cell>
          <cell r="O394" t="b">
            <v>0</v>
          </cell>
          <cell r="P394" t="str">
            <v>C6 HÀ NỘI</v>
          </cell>
          <cell r="Q394" t="str">
            <v>Miền Bắc</v>
          </cell>
          <cell r="R394" t="str">
            <v>COOP</v>
          </cell>
        </row>
        <row r="395">
          <cell r="A395" t="str">
            <v>coop9148</v>
          </cell>
          <cell r="B395" t="str">
            <v>Cửa hàng Co.op Food HN Tecco Skyville Tower</v>
          </cell>
          <cell r="C395" t="str">
            <v/>
          </cell>
          <cell r="D395" t="str">
            <v>Thành phố Hà Nội</v>
          </cell>
          <cell r="E395" t="str">
            <v>Huyện Thanh Trì</v>
          </cell>
          <cell r="G395" t="str">
            <v>HN008</v>
          </cell>
          <cell r="H395" t="str">
            <v>Nguyễn Minh Sơn</v>
          </cell>
          <cell r="I395" t="str">
            <v>MIENBAC;Coopfood;COOP</v>
          </cell>
          <cell r="J395" t="str">
            <v>09148-CO.OPFOOD HN TECCO SKYVILLE TOWER</v>
          </cell>
          <cell r="K395" t="str">
            <v>Tầng 1, Căn DV-01, Dự án Tecco Skyville Tower, Xã Tứ Hiệp, Huyện Thanh Trì, Hà Nội</v>
          </cell>
          <cell r="M395" t="str">
            <v>Tầng 1, Căn DV-01, Dự án Tecco Skyville Tower, Xã Tứ Hiệp, Huyện Thanh Trì, Hà Nội</v>
          </cell>
          <cell r="N395">
            <v>57</v>
          </cell>
          <cell r="O395" t="b">
            <v>0</v>
          </cell>
          <cell r="P395" t="str">
            <v>C6 HÀ NỘI</v>
          </cell>
          <cell r="Q395" t="str">
            <v>Miền Bắc</v>
          </cell>
          <cell r="R395" t="str">
            <v>COOP</v>
          </cell>
        </row>
        <row r="396">
          <cell r="A396" t="str">
            <v>coop9149</v>
          </cell>
          <cell r="B396" t="str">
            <v>Cửa hàng Co.op Food HN Hateco</v>
          </cell>
          <cell r="C396" t="str">
            <v/>
          </cell>
          <cell r="D396" t="str">
            <v>Thành phố Hà Nội</v>
          </cell>
          <cell r="G396" t="str">
            <v>HN004</v>
          </cell>
          <cell r="H396" t="str">
            <v>Hoàng Thanh Huy</v>
          </cell>
          <cell r="I396" t="str">
            <v>MIENBAC;Coopfood;COOP</v>
          </cell>
          <cell r="J396" t="str">
            <v>09149-CO.OPFOOD HN HATECO</v>
          </cell>
          <cell r="K396" t="str">
            <v>Tầng 1, Tòa CT01B, Khu nhà ở Hateco 6, Phường Xuân Phương, TP Hà Nội</v>
          </cell>
          <cell r="M396" t="str">
            <v>Tầng 1, Tòa CT01B, Khu nhà ở Hateco 6, Phường Xuân Phương, TP Hà Nội</v>
          </cell>
          <cell r="N396">
            <v>57</v>
          </cell>
          <cell r="O396" t="b">
            <v>0</v>
          </cell>
          <cell r="P396" t="str">
            <v>C6 HÀ NỘI</v>
          </cell>
          <cell r="Q396" t="str">
            <v>Miền Bắc</v>
          </cell>
          <cell r="R396" t="str">
            <v>COOP</v>
          </cell>
        </row>
        <row r="397">
          <cell r="A397" t="str">
            <v>coop9150</v>
          </cell>
          <cell r="B397" t="str">
            <v>Cửa hàng Co.op Food HN Lucky House</v>
          </cell>
          <cell r="C397" t="str">
            <v/>
          </cell>
          <cell r="D397" t="str">
            <v>Thành phố Hà Nội</v>
          </cell>
          <cell r="E397" t="str">
            <v>Quận Hà Đông</v>
          </cell>
          <cell r="G397" t="str">
            <v>HN004</v>
          </cell>
          <cell r="H397" t="str">
            <v>Hoàng Thanh Huy</v>
          </cell>
          <cell r="I397" t="str">
            <v>MIENBAC;Coopfood;COOP</v>
          </cell>
          <cell r="J397" t="str">
            <v>09150-CO.OPFOOD HN LUCKY HOUSE</v>
          </cell>
          <cell r="K397" t="str">
            <v>Kiot số 15-16-17-18, Toà 19T1, Dự án nhà ở xã hội Kiến Hưng (Lucky House), Phường Kiến Hưng, Quận Hà Đông, HN</v>
          </cell>
          <cell r="M397" t="str">
            <v>Kiot số 15-16-17-18, Toà 19T1, Dự án nhà ở xã hội Kiến Hưng (Lucky House), Phường Kiến Hưng, Quận Hà Đông, HN</v>
          </cell>
          <cell r="N397">
            <v>57</v>
          </cell>
          <cell r="O397" t="b">
            <v>0</v>
          </cell>
          <cell r="P397" t="str">
            <v>C6 HÀ NỘI</v>
          </cell>
          <cell r="Q397" t="str">
            <v>Miền Bắc</v>
          </cell>
          <cell r="R397" t="str">
            <v>COOP</v>
          </cell>
        </row>
        <row r="398">
          <cell r="A398" t="str">
            <v>coop9151</v>
          </cell>
          <cell r="B398" t="str">
            <v>Cửa hàng Co.op Food HN Đại Đồng</v>
          </cell>
          <cell r="C398" t="str">
            <v/>
          </cell>
          <cell r="D398" t="str">
            <v>Thành phố Hà Nội</v>
          </cell>
          <cell r="G398" t="str">
            <v>HN003</v>
          </cell>
          <cell r="H398" t="str">
            <v>Nguyễn Văn Thạch</v>
          </cell>
          <cell r="I398" t="str">
            <v>MIENBAC;Coopfood;COOP</v>
          </cell>
          <cell r="J398" t="str">
            <v>09151-CO.OPFOOD HN DAI DONG</v>
          </cell>
          <cell r="K398" t="str">
            <v>Số nhà 37, Phố Đại Đồng, Phường Vĩnh Hưng, TP Hà Nội</v>
          </cell>
          <cell r="M398" t="str">
            <v>Số nhà 37, Phố Đại Đồng, Phường Vĩnh Hưng, TP Hà Nội</v>
          </cell>
          <cell r="N398">
            <v>57</v>
          </cell>
          <cell r="O398" t="b">
            <v>0</v>
          </cell>
          <cell r="P398" t="str">
            <v>C6 HÀ NỘI</v>
          </cell>
          <cell r="Q398" t="str">
            <v>Miền Bắc</v>
          </cell>
          <cell r="R398" t="str">
            <v>COOP</v>
          </cell>
        </row>
        <row r="399">
          <cell r="A399" t="str">
            <v>coop9152</v>
          </cell>
          <cell r="B399" t="str">
            <v>Cửa hàng Co.op Food HN Hồ Tùng Mậu</v>
          </cell>
          <cell r="C399" t="str">
            <v/>
          </cell>
          <cell r="D399" t="str">
            <v>Thành phố Hà Nội</v>
          </cell>
          <cell r="G399" t="str">
            <v>HN004</v>
          </cell>
          <cell r="H399" t="str">
            <v>Hoàng Thanh Huy</v>
          </cell>
          <cell r="I399" t="str">
            <v>MIENBAC;Coopfood;COOP</v>
          </cell>
          <cell r="J399" t="str">
            <v>09152-CO.OPFOOD HN HO TUNG MAU</v>
          </cell>
          <cell r="K399" t="str">
            <v>Tầng 1, Tòa 2A – Vinaconex 7, 136 Hồ Tùng Mậu, Phường Phú Diễn, TP Hà Nội</v>
          </cell>
          <cell r="M399" t="str">
            <v>Tầng 1, Tòa 2A – Vinaconex 7, 136 Hồ Tùng Mậu, Phường Phú Diễn, TP Hà Nội</v>
          </cell>
          <cell r="N399">
            <v>57</v>
          </cell>
          <cell r="O399" t="b">
            <v>0</v>
          </cell>
          <cell r="P399" t="str">
            <v>C6 HÀ NỘI</v>
          </cell>
          <cell r="Q399" t="str">
            <v>Miền Bắc</v>
          </cell>
          <cell r="R399" t="str">
            <v>COOP</v>
          </cell>
        </row>
        <row r="400">
          <cell r="A400" t="str">
            <v>coop9153</v>
          </cell>
          <cell r="B400" t="str">
            <v>Cửa hàng Co.op Food HN Nhân Chính</v>
          </cell>
          <cell r="C400" t="str">
            <v/>
          </cell>
          <cell r="D400" t="str">
            <v>Thành phố Hà Nội</v>
          </cell>
          <cell r="E400" t="str">
            <v>Quận Thanh Xuân</v>
          </cell>
          <cell r="G400" t="str">
            <v>HN008</v>
          </cell>
          <cell r="H400" t="str">
            <v>Nguyễn Minh Sơn</v>
          </cell>
          <cell r="I400" t="str">
            <v>MIENBAC;Coopfood;COOP</v>
          </cell>
          <cell r="J400" t="str">
            <v>09153-CO.OPFOOD HN NHAN CHINH</v>
          </cell>
          <cell r="K400" t="str">
            <v>Tầng 1, Tòa 17T8, Khu đô thị Trung Hòa – Nhân Chính, Phường Nhân Chính, Quận Thanh Xuân, HN</v>
          </cell>
          <cell r="M400" t="str">
            <v>Tầng 1, Tòa 17T8, Khu đô thị Trung Hòa – Nhân Chính, Phường Nhân Chính, Quận Thanh Xuân, HN</v>
          </cell>
          <cell r="N400">
            <v>57</v>
          </cell>
          <cell r="O400" t="b">
            <v>0</v>
          </cell>
          <cell r="P400" t="str">
            <v>C6 HÀ NỘI</v>
          </cell>
          <cell r="Q400" t="str">
            <v>Miền Bắc</v>
          </cell>
          <cell r="R400" t="str">
            <v>COOP</v>
          </cell>
        </row>
        <row r="401">
          <cell r="A401" t="str">
            <v>coop9154</v>
          </cell>
          <cell r="B401" t="str">
            <v>Cửa hàng Co.op Food HN Ngoại Giao Đoàn 1</v>
          </cell>
          <cell r="C401" t="str">
            <v/>
          </cell>
          <cell r="D401" t="str">
            <v>Thành phố Hà Nội</v>
          </cell>
          <cell r="E401" t="str">
            <v>Quận Bắc Từ Liêm</v>
          </cell>
          <cell r="G401" t="str">
            <v>HN004</v>
          </cell>
          <cell r="H401" t="str">
            <v>Hoàng Thanh Huy</v>
          </cell>
          <cell r="I401" t="str">
            <v>MIENBAC;Coopfood;COOP</v>
          </cell>
          <cell r="J401" t="str">
            <v>09154-CO.OPFOOD HN NGOAI GIAO DOAN 1</v>
          </cell>
          <cell r="K401" t="str">
            <v>Căn TM01, Tòa N03-T1, Khu đô thị Ngoại Giao Đoàn, Phường Xuân Tảo, Quận Bắc Từ Liêm, HN</v>
          </cell>
          <cell r="M401" t="str">
            <v>Căn TM01, Tòa N03-T1, Khu đô thị Ngoại Giao Đoàn, Phường Xuân Tảo, Quận Bắc Từ Liêm, HN</v>
          </cell>
          <cell r="N401">
            <v>57</v>
          </cell>
          <cell r="O401" t="b">
            <v>0</v>
          </cell>
          <cell r="P401" t="str">
            <v>C6 HÀ NỘI</v>
          </cell>
          <cell r="Q401" t="str">
            <v>Miền Bắc</v>
          </cell>
          <cell r="R401" t="str">
            <v>COOP</v>
          </cell>
        </row>
        <row r="402">
          <cell r="A402" t="str">
            <v>coop9158</v>
          </cell>
          <cell r="B402" t="str">
            <v>Cửa hàng Co.op Food HN Vĩnh Hưng</v>
          </cell>
          <cell r="C402" t="str">
            <v/>
          </cell>
          <cell r="D402" t="str">
            <v>Thành phố Hà Nội</v>
          </cell>
          <cell r="G402" t="str">
            <v>HN003</v>
          </cell>
          <cell r="H402" t="str">
            <v>Nguyễn Văn Thạch</v>
          </cell>
          <cell r="I402" t="str">
            <v>MIENBAC;Coopfood;COOP</v>
          </cell>
          <cell r="J402" t="str">
            <v>09158-CO.OPFOOD HN VINH HUNG</v>
          </cell>
          <cell r="K402" t="str">
            <v>Lô L1-01 Tầng 1, Trung Tâm Thương mại, Dự án Hỗn hợp dịch vụ, thương mại và căn hộ T&amp;T Vĩnh Hưng, Số 440 Vĩnh Hưng, Phường Vĩnh Hưng, TP Hà Nội</v>
          </cell>
          <cell r="M402" t="str">
            <v>Lô L1-01 Tầng 1, Trung Tâm Thương mại, Dự án Hỗn hợp dịch vụ, thương mại và căn hộ T&amp;T Vĩnh Hưng, Số 440 Vĩnh Hưng, Phường Vĩnh Hưng, TP Hà Nội</v>
          </cell>
          <cell r="N402">
            <v>57</v>
          </cell>
          <cell r="O402" t="b">
            <v>0</v>
          </cell>
          <cell r="P402" t="str">
            <v>C6 HÀ NỘI</v>
          </cell>
          <cell r="Q402" t="str">
            <v>Miền Bắc</v>
          </cell>
          <cell r="R402" t="str">
            <v>COOP</v>
          </cell>
        </row>
        <row r="403">
          <cell r="A403" t="str">
            <v>coop9159</v>
          </cell>
          <cell r="B403" t="str">
            <v>Cửa hàng Co.op Food HN New Horizon</v>
          </cell>
          <cell r="C403" t="str">
            <v/>
          </cell>
          <cell r="D403" t="str">
            <v>Thành phố Hà Nội</v>
          </cell>
          <cell r="E403" t="str">
            <v>Quận Hoàng Mai</v>
          </cell>
          <cell r="G403" t="str">
            <v>HN003</v>
          </cell>
          <cell r="H403" t="str">
            <v>Nguyễn Văn Thạch</v>
          </cell>
          <cell r="I403" t="str">
            <v>MIENBAC;Coopfood;COOP</v>
          </cell>
          <cell r="J403" t="str">
            <v>09159-CO.OPFOOD HN NEW HORIZON</v>
          </cell>
          <cell r="K403" t="str">
            <v>tầng 1, N02 dự án New Horizon , số 87 Lĩnh Nam,  Q.Hoàng Mai, TP. Hà Nội</v>
          </cell>
          <cell r="M403" t="str">
            <v>Tầng 1, N02 dự án New Horizon, số 87 Lĩnh Nam,  Q.Hoàng Mai, TP. Hà Nội</v>
          </cell>
          <cell r="N403">
            <v>57</v>
          </cell>
          <cell r="O403" t="b">
            <v>0</v>
          </cell>
          <cell r="P403" t="str">
            <v>C6 HÀ NỘI</v>
          </cell>
          <cell r="Q403" t="str">
            <v>Miền Bắc</v>
          </cell>
          <cell r="R403" t="str">
            <v>COOP</v>
          </cell>
        </row>
        <row r="404">
          <cell r="A404" t="str">
            <v>coop9160</v>
          </cell>
          <cell r="B404" t="str">
            <v>Cửa hàng Co.op Food HN Roman Plaza</v>
          </cell>
          <cell r="C404" t="str">
            <v/>
          </cell>
          <cell r="D404" t="str">
            <v>Thành phố Hà Nội</v>
          </cell>
          <cell r="G404" t="str">
            <v>HN004</v>
          </cell>
          <cell r="H404" t="str">
            <v>Hoàng Thanh Huy</v>
          </cell>
          <cell r="I404" t="str">
            <v>MIENBAC;Coopfood;COOP</v>
          </cell>
          <cell r="J404" t="str">
            <v>09160-CO.OPFOOD HN ROMAN PLAZA</v>
          </cell>
          <cell r="K404" t="str">
            <v>Tầng 1, Zone 4.4, Tòa B1, Dự án Tổ hợp thương mại dịch vụ và căn hộ cao cấp Hải Phát Plaza, Phường Đại Mỗ, TP Hà Nội</v>
          </cell>
          <cell r="M404" t="str">
            <v>Tầng 1, Zone 4.4, Tòa B1, Dự án Tổ hợp thương mại dịch vụ và căn hộ cao cấp Hải Phát Plaza, Phường Đại Mỗ, TP Hà Nội</v>
          </cell>
          <cell r="N404">
            <v>57</v>
          </cell>
          <cell r="O404" t="b">
            <v>0</v>
          </cell>
          <cell r="P404" t="str">
            <v>C6 HÀ NỘI</v>
          </cell>
          <cell r="Q404" t="str">
            <v>Miền Bắc</v>
          </cell>
          <cell r="R404" t="str">
            <v>COOP</v>
          </cell>
        </row>
        <row r="405">
          <cell r="A405" t="str">
            <v>coop9161</v>
          </cell>
          <cell r="B405" t="str">
            <v>Cửa hàng Co.op Food HN Eurowindow</v>
          </cell>
          <cell r="C405" t="str">
            <v/>
          </cell>
          <cell r="D405" t="str">
            <v>Thành phố Hà Nội</v>
          </cell>
          <cell r="G405" t="str">
            <v>HN003</v>
          </cell>
          <cell r="H405" t="str">
            <v>Nguyễn Văn Thạch</v>
          </cell>
          <cell r="I405" t="str">
            <v>MIENBAC;Coopfood;COOP</v>
          </cell>
          <cell r="J405" t="str">
            <v>09161-CO.OPFOOD HN EUROWINDOW</v>
          </cell>
          <cell r="K405" t="str">
            <v>Tầng 1, Park 4, Ô đất 5.B2 (Eurowindow River Park), Khu tái định cư Đông Hội, Xã Đông Anh, TP Hà Nội</v>
          </cell>
          <cell r="M405" t="str">
            <v>Tầng 1, Park 4, Ô đất 5.B2 (Eurowindow River Park), Khu tái định cư Đông Hội, Xã Đông Anh, TP Hà Nội</v>
          </cell>
          <cell r="N405">
            <v>57</v>
          </cell>
          <cell r="O405" t="b">
            <v>0</v>
          </cell>
          <cell r="P405" t="str">
            <v>C6 HÀ NỘI</v>
          </cell>
          <cell r="Q405" t="str">
            <v>Miền Bắc</v>
          </cell>
          <cell r="R405" t="str">
            <v>COOP</v>
          </cell>
        </row>
        <row r="406">
          <cell r="A406" t="str">
            <v>coop9165</v>
          </cell>
          <cell r="B406" t="str">
            <v>Cửa hàng Co.op Food HN Eco Dream</v>
          </cell>
          <cell r="C406" t="str">
            <v/>
          </cell>
          <cell r="D406" t="str">
            <v>Thành phố Hà Nội</v>
          </cell>
          <cell r="G406" t="str">
            <v>HN008</v>
          </cell>
          <cell r="H406" t="str">
            <v>Nguyễn Minh Sơn</v>
          </cell>
          <cell r="I406" t="str">
            <v>MIENBAC;Coopfood;COOP</v>
          </cell>
          <cell r="J406" t="str">
            <v>09165-CO.OPFOOD HN ECO DREAM</v>
          </cell>
          <cell r="K406" t="str">
            <v>Tầng 1, Shophouse ED.107, Nhà ở cao tầng kết hợp thương mại dịch vụ Eco Dram tại Ô đất TT6, Khu đô thị mới Tây Nam Kim Giang I, Phường Thanh Liệt, TP Hà Nội</v>
          </cell>
          <cell r="M406" t="str">
            <v>Tầng 1, Shophouse ED.107, Nhà ở cao tầng kết hợp thương mại dịch vụ Eco Dram tại Ô đất TT6, Khu đô thị mới Tây Nam Kim Giang I, Phường Thanh Liệt, TP Hà Nội</v>
          </cell>
          <cell r="N406">
            <v>57</v>
          </cell>
          <cell r="O406" t="b">
            <v>0</v>
          </cell>
          <cell r="P406" t="str">
            <v>C6 HÀ NỘI</v>
          </cell>
          <cell r="Q406" t="str">
            <v>Miền Bắc</v>
          </cell>
          <cell r="R406" t="str">
            <v>COOP</v>
          </cell>
        </row>
        <row r="407">
          <cell r="A407" t="str">
            <v>coop9166</v>
          </cell>
          <cell r="B407" t="str">
            <v>Cửa hàng Co.op Food HN Parkview Residence</v>
          </cell>
          <cell r="C407" t="str">
            <v/>
          </cell>
          <cell r="D407" t="str">
            <v>Thành phố Hà Nội</v>
          </cell>
          <cell r="G407" t="str">
            <v>HN004</v>
          </cell>
          <cell r="H407" t="str">
            <v>Hoàng Thanh Huy</v>
          </cell>
          <cell r="I407" t="str">
            <v>MIENBAC;Coopfood;COOP</v>
          </cell>
          <cell r="J407" t="str">
            <v>09166-CO.OPFOOD HN PARKVIEW RESIDENCE</v>
          </cell>
          <cell r="K407" t="str">
            <v>Sàn kinh doanh dịch vụ, thương mại Tầng 1 - Tòa J, Khu chung cư cao tầng CT7, Khu đô thị mới Dương Nội, Phường Dương Nội, TP Hà Nội</v>
          </cell>
          <cell r="M407" t="str">
            <v>Sàn kinh doanh dịch vụ, thương mại Tầng 1 - Tòa J, Khu chung cư cao tầng CT7, Khu đô thị mới Dương Nội, Phường Dương Nội, TP Hà Nội</v>
          </cell>
          <cell r="N407">
            <v>57</v>
          </cell>
          <cell r="O407" t="b">
            <v>0</v>
          </cell>
          <cell r="P407" t="str">
            <v>C6 HÀ NỘI</v>
          </cell>
          <cell r="Q407" t="str">
            <v>Miền Bắc</v>
          </cell>
          <cell r="R407" t="str">
            <v>COOP</v>
          </cell>
        </row>
        <row r="408">
          <cell r="A408" t="str">
            <v>COOPFOOD-115</v>
          </cell>
          <cell r="B408" t="str">
            <v>CHI NHÁNH - CÔNG TY TNHH MỘT THÀNH VIÊN THỰC PHẨM SAIGON CO.OP - CO.OP FOOD MIỀN BẮC</v>
          </cell>
          <cell r="D408" t="str">
            <v>Thành phố Hà Nội</v>
          </cell>
          <cell r="I408" t="str">
            <v>COOP; MIENBAC</v>
          </cell>
          <cell r="L408" t="str">
            <v>0309129418-115</v>
          </cell>
          <cell r="M408" t="str">
            <v>Tầng 1, Tòa 17T4 Dự án Hapulico Complex, Số 01 Đường Nguyễn Huy Tưởng, Phường Thanh Xuân, TP.Hà Nội, Việt Nam</v>
          </cell>
          <cell r="N408">
            <v>57</v>
          </cell>
          <cell r="O408" t="b">
            <v>0</v>
          </cell>
          <cell r="P408" t="str">
            <v>CÔNG TY TNHH MTV THƯƠNG MẠI VÀ DỊCH VỤ NGỌC THƠM</v>
          </cell>
          <cell r="Q408" t="str">
            <v>Miền Bắc</v>
          </cell>
          <cell r="R408" t="str">
            <v>COOP</v>
          </cell>
        </row>
        <row r="409">
          <cell r="A409" t="str">
            <v>coopfood15006</v>
          </cell>
          <cell r="B409" t="str">
            <v>Cửa hàng Co.opfood HT Can Lộc</v>
          </cell>
          <cell r="D409" t="str">
            <v>Hà Tĩnh</v>
          </cell>
          <cell r="I409" t="str">
            <v>COOP; Coopfood; MIENBAC</v>
          </cell>
          <cell r="J409" t="str">
            <v>Cửa hàng Co.opfood HT Can Lộc</v>
          </cell>
          <cell r="K409" t="str">
            <v>181 Xô Viết Nghệ Tĩnh, Thị Trấn Nghèn, Huyện Can Lộc-Hà Tĩnh</v>
          </cell>
          <cell r="L409" t="str">
            <v/>
          </cell>
          <cell r="M409" t="str">
            <v>181 Xô Viết Nghệ Tĩnh, Thị Trấn Nghèn, Huyện Can Lộc-Hà Tĩnh</v>
          </cell>
          <cell r="N409">
            <v>57</v>
          </cell>
          <cell r="O409" t="b">
            <v>0</v>
          </cell>
          <cell r="P409" t="str">
            <v>CÔNG TY TNHH MTV THƯƠNG MẠI VÀ DỊCH VỤ NGỌC THƠM</v>
          </cell>
          <cell r="Q409" t="str">
            <v>Miền Bắc</v>
          </cell>
          <cell r="R409" t="str">
            <v>COOP</v>
          </cell>
        </row>
        <row r="410">
          <cell r="A410" t="str">
            <v>coopfoodthanhhoa</v>
          </cell>
          <cell r="B410" t="str">
            <v>Cửa hàng Co.opfood TH cc Tecco Tower</v>
          </cell>
          <cell r="D410" t="str">
            <v>Thanh Hóa</v>
          </cell>
          <cell r="I410" t="str">
            <v>COOP; Coopfood; MIENBAC</v>
          </cell>
          <cell r="J410" t="str">
            <v>Cửa hàng Co.opfood TH cc Tecco Tower</v>
          </cell>
          <cell r="K410" t="str">
            <v>CC số 1 Tecco Tower lô CC2, đường vành đai Đông Tây, P.Đông vệ, Tp.Thanh Hóa, tỉnh Thanh Hóa</v>
          </cell>
          <cell r="L410" t="str">
            <v/>
          </cell>
          <cell r="M410" t="str">
            <v>CC số 1 Tecco Tower lô CC2, đường vành đai Đông Tây, P.Đông vệ, Tp.Thanh Hóa, tỉnh Thanh Hóa</v>
          </cell>
          <cell r="N410">
            <v>57</v>
          </cell>
          <cell r="O410" t="b">
            <v>0</v>
          </cell>
          <cell r="P410" t="str">
            <v>CÔNG TY TNHH MTV THƯƠNG MẠI VÀ DỊCH VỤ NGỌC THƠM</v>
          </cell>
          <cell r="Q410" t="str">
            <v>Miền Bắc</v>
          </cell>
          <cell r="R410" t="str">
            <v>COOP</v>
          </cell>
        </row>
        <row r="411">
          <cell r="A411" t="str">
            <v>COOPHAIPHONG</v>
          </cell>
          <cell r="B411" t="str">
            <v>CÔNG TY TNHH MỘT THÀNH VIÊN CO.OPMART HẢI PHÒNG</v>
          </cell>
          <cell r="D411" t="str">
            <v>Hải Phòng</v>
          </cell>
          <cell r="I411" t="str">
            <v>MIENBAC;COOP</v>
          </cell>
          <cell r="K411" t="str">
            <v>Tầng 1, tầng 2, tầng 3, Bãi giữ xe Trung tâm thương mại Cát Bi Plaza, số 1 đường Lê Hồng Phong, Phường Ngô Quyền, Thành phố Hải Phòng, Việt Nam</v>
          </cell>
          <cell r="L411" t="str">
            <v>0201264531</v>
          </cell>
          <cell r="M411" t="str">
            <v>Tầng 1, tầng 2, tầng 3, Bãi giữ xe Trung tâm thương mại Cát Bi Plaza, số 1 đường Lê Hồng Phong, Phường Ngô Quyền, Thành phố Hải Phòng, Việt Nam</v>
          </cell>
          <cell r="N411">
            <v>57</v>
          </cell>
          <cell r="O411" t="b">
            <v>0</v>
          </cell>
          <cell r="P411" t="str">
            <v>CÔNG TY TNHH MTV THƯƠNG MẠI VÀ DỊCH VỤ NGỌC THƠM</v>
          </cell>
          <cell r="Q411" t="str">
            <v>Miền Bắc</v>
          </cell>
          <cell r="R411" t="str">
            <v>COOP</v>
          </cell>
        </row>
        <row r="412">
          <cell r="A412" t="str">
            <v>COOPHANOI</v>
          </cell>
          <cell r="B412" t="str">
            <v>CÔNG TY TNHH MỘT THÀNH VIÊN SÀI GÒN CO.OP HÀ NỘI</v>
          </cell>
          <cell r="D412" t="str">
            <v>Thành phố Hà Nội</v>
          </cell>
          <cell r="G412" t="str">
            <v>HN004</v>
          </cell>
          <cell r="H412" t="str">
            <v>Hoàng Thanh Huy</v>
          </cell>
          <cell r="I412" t="str">
            <v>MIENBAC; COOP</v>
          </cell>
          <cell r="K412" t="str">
            <v>Km số 10 đường Nguyễn Trãi, Phường Hà Đông, Thành phố Hà Nội, Việt Nam</v>
          </cell>
          <cell r="L412" t="str">
            <v>0104287702</v>
          </cell>
          <cell r="M412" t="str">
            <v>Km số 10 đường Nguyễn Trãi, Phường Hà Đông, Thành phố Hà Nội, Việt Nam</v>
          </cell>
          <cell r="N412">
            <v>57</v>
          </cell>
          <cell r="O412" t="b">
            <v>0</v>
          </cell>
          <cell r="P412" t="str">
            <v>CÔNG TY TNHH MTV THƯƠNG MẠI VÀ DỊCH VỤ NGỌC THƠM</v>
          </cell>
          <cell r="Q412" t="str">
            <v>Miền Bắc</v>
          </cell>
          <cell r="R412" t="str">
            <v>COOP</v>
          </cell>
        </row>
        <row r="413">
          <cell r="A413" t="str">
            <v>COOPHOANGMAI</v>
          </cell>
          <cell r="B413" t="str">
            <v>CÔNG TY TNHH MỘT THÀNH VIÊN CO.OPMART HOÀNG MAI</v>
          </cell>
          <cell r="D413" t="str">
            <v>Thành phố Hà Nội</v>
          </cell>
          <cell r="E413" t="str">
            <v>Quận Hà Đông</v>
          </cell>
          <cell r="G413" t="str">
            <v>HN004</v>
          </cell>
          <cell r="H413" t="str">
            <v>Hoàng Thanh Huy</v>
          </cell>
          <cell r="I413" t="str">
            <v>MIENBAC; COOP</v>
          </cell>
          <cell r="L413" t="str">
            <v>0106375601</v>
          </cell>
          <cell r="M413" t="str">
            <v>Km số 10 đường Nguyễn Trãi, Phường Mộ Lao, Quận Hà Đông, Thành phố Hà Nội, Việt Nam</v>
          </cell>
          <cell r="N413">
            <v>57</v>
          </cell>
          <cell r="O413" t="b">
            <v>0</v>
          </cell>
          <cell r="P413" t="str">
            <v>CÔNG TY TNHH MTV THƯƠNG MẠI VÀ DỊCH VỤ NGỌC THƠM</v>
          </cell>
          <cell r="Q413" t="str">
            <v>Miền Bắc</v>
          </cell>
          <cell r="R413" t="str">
            <v>COOP</v>
          </cell>
        </row>
        <row r="414">
          <cell r="A414" t="str">
            <v>COOPMARFOUR</v>
          </cell>
          <cell r="B414" t="str">
            <v>CÔNG TY TNHH MỘT THÀNH VIÊN MARFOUR</v>
          </cell>
          <cell r="D414" t="str">
            <v>Thành phố Hà Nội</v>
          </cell>
          <cell r="I414" t="str">
            <v>COOP; MIENBAC</v>
          </cell>
          <cell r="J414" t="str">
            <v>Coop Mart SCA - VICTORIA</v>
          </cell>
          <cell r="K414" t="str">
            <v>Tầng trệt tòa nhà V2, V3, Văn Phú Victoria - CT9, KĐT mới Văn Phú, Phường Kiến Hưng, Thành phố Hà Nội, Việt Nam sđt 0911807851</v>
          </cell>
          <cell r="L414" t="str">
            <v>0107751489</v>
          </cell>
          <cell r="M414" t="str">
            <v>Tầng trệt tòa nhà V2, V3, Văn Phú Victoria - CT9, KĐT mới Văn Phú, Phường Kiến Hưng, Thành phố Hà Nội, Việt Nam</v>
          </cell>
          <cell r="N414">
            <v>57</v>
          </cell>
          <cell r="O414" t="b">
            <v>0</v>
          </cell>
          <cell r="P414" t="str">
            <v>CÔNG TY TNHH MTV THƯƠNG MẠI VÀ DỊCH VỤ NGỌC THƠM</v>
          </cell>
          <cell r="Q414" t="str">
            <v>Miền Bắc</v>
          </cell>
          <cell r="R414" t="str">
            <v>COOP</v>
          </cell>
        </row>
        <row r="415">
          <cell r="A415" t="str">
            <v>coopmarfour0002</v>
          </cell>
          <cell r="B415" t="str">
            <v>MARFOUR. Co.opMart SCA - Long Biên</v>
          </cell>
          <cell r="D415" t="str">
            <v>Thành phố Hà Nội</v>
          </cell>
          <cell r="G415" t="str">
            <v>HN003</v>
          </cell>
          <cell r="H415" t="str">
            <v>Nguyễn Văn Thạch</v>
          </cell>
          <cell r="I415" t="str">
            <v>COOP; MIENBAC</v>
          </cell>
          <cell r="J415" t="str">
            <v>Co.opMart SCA - Long Biên</v>
          </cell>
          <cell r="K415" t="str">
            <v>Tầng 2, Trung tâm thương mại Mipec Riverside, Số 2, Phố Long Biên II, Phường Bồ Đề, Thành phố Hà Nội, VN</v>
          </cell>
          <cell r="L415" t="str">
            <v/>
          </cell>
          <cell r="M415" t="str">
            <v>Tầng 2, Trung tâm thương mại Mipec Riverside, Số 2, Phố Long Biên II, Phường Bồ Đề, Thành phố Hà Nội, VN</v>
          </cell>
          <cell r="N415">
            <v>57</v>
          </cell>
          <cell r="O415" t="b">
            <v>0</v>
          </cell>
          <cell r="P415" t="str">
            <v>CÔNG TY TNHH MTV THƯƠNG MẠI VÀ DỊCH VỤ NGỌC THƠM</v>
          </cell>
          <cell r="Q415" t="str">
            <v>Miền Bắc</v>
          </cell>
          <cell r="R415" t="str">
            <v>COOP</v>
          </cell>
        </row>
        <row r="416">
          <cell r="A416" t="str">
            <v>coopmarfour0003</v>
          </cell>
          <cell r="B416" t="str">
            <v>MARFOUR. Co.opMart SCA-VICTORIA</v>
          </cell>
          <cell r="D416" t="str">
            <v>Thành phố Hà Nội</v>
          </cell>
          <cell r="G416" t="str">
            <v>HN004</v>
          </cell>
          <cell r="H416" t="str">
            <v>Hoàng Thanh Huy</v>
          </cell>
          <cell r="I416" t="str">
            <v>COOP; MIENBAC</v>
          </cell>
          <cell r="J416" t="str">
            <v>Co.opMart SCA-VICTORIA</v>
          </cell>
          <cell r="K416" t="str">
            <v>Tầng trệt tòa nhà V2, V3, Văn Phú Victoria - CT9, KĐT mới Văn Phú, Phường Kiến Hưng, TP. Hà Nội, VN</v>
          </cell>
          <cell r="L416" t="str">
            <v/>
          </cell>
          <cell r="M416" t="str">
            <v>Tầng trệt tòa nhà V2, V3, Văn Phú Victoria - CT9, KĐT mới Văn Phú, Phường Kiến Hưng, TP. Hà Nội, VN</v>
          </cell>
          <cell r="N416">
            <v>57</v>
          </cell>
          <cell r="O416" t="b">
            <v>0</v>
          </cell>
          <cell r="P416" t="str">
            <v>CÔNG TY TNHH MTV THƯƠNG MẠI VÀ DỊCH VỤ NGỌC THƠM</v>
          </cell>
          <cell r="Q416" t="str">
            <v>Miền Bắc</v>
          </cell>
          <cell r="R416" t="str">
            <v>COOP</v>
          </cell>
        </row>
        <row r="417">
          <cell r="A417" t="str">
            <v>coopmarfour0004</v>
          </cell>
          <cell r="B417" t="str">
            <v>MARFOUR. Co.opMart SCA-GOLDSILK</v>
          </cell>
          <cell r="D417" t="str">
            <v>Thành phố Hà Nội</v>
          </cell>
          <cell r="G417" t="str">
            <v>HN004</v>
          </cell>
          <cell r="H417" t="str">
            <v>Hoàng Thanh Huy</v>
          </cell>
          <cell r="I417" t="str">
            <v>COOP; MIENBAC</v>
          </cell>
          <cell r="J417" t="str">
            <v>Co.opMart SCA-GOLDSILK</v>
          </cell>
          <cell r="K417" t="str">
            <v>Tầng trệt khu phức hợp thương mại nhà ở Goldsilk, số 430, phố Cầu Am, phường Hà Đông, Thành phố Hà Nội, VN. sđt 0911807839 chị Tơ</v>
          </cell>
          <cell r="L417" t="str">
            <v/>
          </cell>
          <cell r="M417" t="str">
            <v>Tầng trệt khu phức hợp thương mại nhà ở Goldsilk, số 430, phố Cầu Am, phường Hà Đông, Thành phố Hà Nội, VN</v>
          </cell>
          <cell r="N417">
            <v>57</v>
          </cell>
          <cell r="O417" t="b">
            <v>0</v>
          </cell>
          <cell r="P417" t="str">
            <v>CÔNG TY TNHH MTV THƯƠNG MẠI VÀ DỊCH VỤ NGỌC THƠM</v>
          </cell>
          <cell r="Q417" t="str">
            <v>Miền Bắc</v>
          </cell>
          <cell r="R417" t="str">
            <v>COOP</v>
          </cell>
        </row>
        <row r="418">
          <cell r="A418" t="str">
            <v>coopmarfour0005</v>
          </cell>
          <cell r="B418" t="str">
            <v>Siêu Thị Co.opmart SCA - Goldensilk</v>
          </cell>
          <cell r="C418" t="str">
            <v/>
          </cell>
          <cell r="D418" t="str">
            <v>Thành phố Hà Nội</v>
          </cell>
          <cell r="G418" t="str">
            <v>HN003</v>
          </cell>
          <cell r="H418" t="str">
            <v>Nguyễn Văn Thạch</v>
          </cell>
          <cell r="I418" t="str">
            <v>MIENBAC;Coopfood;COOP</v>
          </cell>
          <cell r="J418" t="str">
            <v>Siêu Thị Co.opmart SCA - Goldensilk</v>
          </cell>
          <cell r="K418" t="str">
            <v>Tầng hầm, Tòa tháp C, Khu đô thị mới Kim Văn Kim Lũ, phường Định Công, thành phố Hà Nội, VN</v>
          </cell>
          <cell r="M418" t="str">
            <v>Tầng hầm, Tòa tháp C, Khu đô thị mới Kim Văn Kim Lũ, phường Định Công, thành phố Hà Nội, VN</v>
          </cell>
          <cell r="N418">
            <v>57</v>
          </cell>
          <cell r="O418" t="b">
            <v>0</v>
          </cell>
          <cell r="P418" t="str">
            <v>C6 HÀ NỘI</v>
          </cell>
          <cell r="Q418" t="str">
            <v>Miền Bắc</v>
          </cell>
          <cell r="R418" t="str">
            <v>COOP</v>
          </cell>
        </row>
        <row r="419">
          <cell r="A419" t="str">
            <v>coopmart9999</v>
          </cell>
          <cell r="B419" t="str">
            <v>CÔNG TY TNHH MỘT THÀNH VIÊN SÀI GÒN CO.OP HÀ NỘI</v>
          </cell>
          <cell r="D419" t="str">
            <v>Thành phố Hà Nội</v>
          </cell>
          <cell r="E419" t="str">
            <v>Quận Hà Đông</v>
          </cell>
          <cell r="G419" t="str">
            <v>HN004</v>
          </cell>
          <cell r="H419" t="str">
            <v>Hoàng Thanh Huy</v>
          </cell>
          <cell r="I419" t="str">
            <v>MIENBAC; COOP</v>
          </cell>
          <cell r="J419" t="str">
            <v>CO.OPMART HÀ ĐÔNG</v>
          </cell>
          <cell r="K419" t="str">
            <v>Tầng 1 CT6 - Xala, 339 đường 70, P.Kiến Hưng, Q.Hà Đông, HN</v>
          </cell>
          <cell r="L419" t="str">
            <v/>
          </cell>
          <cell r="M419" t="str">
            <v>Km số 10 đường Nguyễn Trãi, Phường Mộ Lao, Quận Hà Đông, Thành phố Hà Nội, Việt Nam</v>
          </cell>
          <cell r="N419">
            <v>57</v>
          </cell>
          <cell r="O419" t="b">
            <v>0</v>
          </cell>
          <cell r="P419" t="str">
            <v>CÔNG TY TNHH MTV THƯƠNG MẠI VÀ DỊCH VỤ NGỌC THƠM</v>
          </cell>
          <cell r="Q419" t="str">
            <v>Miền Bắc</v>
          </cell>
          <cell r="R419" t="str">
            <v>COOP</v>
          </cell>
        </row>
        <row r="420">
          <cell r="A420" t="str">
            <v>COOPSAIGONHATINH</v>
          </cell>
          <cell r="B420" t="str">
            <v>CÔNG TY TNHH MỘT THÀNH VIÊN THƯƠNG MẠI VÀ DỊCH VỤ SÀI GÒN - HÀ TĨNH</v>
          </cell>
          <cell r="D420" t="str">
            <v>Hà Tĩnh</v>
          </cell>
          <cell r="I420" t="str">
            <v>COOP; MIENBAC</v>
          </cell>
          <cell r="L420" t="str">
            <v>3000986099</v>
          </cell>
          <cell r="M420" t="str">
            <v>Số 02, Đường Phan Đình Phùng, Phường Thành Sen, Tỉnh Hà Tĩnh, Việt Nam</v>
          </cell>
          <cell r="N420">
            <v>57</v>
          </cell>
          <cell r="O420" t="b">
            <v>0</v>
          </cell>
          <cell r="P420" t="str">
            <v>CÔNG TY TNHH MTV THƯƠNG MẠI VÀ DỊCH VỤ NGỌC THƠM</v>
          </cell>
          <cell r="Q420" t="str">
            <v>Miền Bắc</v>
          </cell>
          <cell r="R420" t="str">
            <v>COOP</v>
          </cell>
        </row>
        <row r="421">
          <cell r="A421" t="str">
            <v>COOPTHANHHOA</v>
          </cell>
          <cell r="B421" t="str">
            <v>CÔNG TY TNHH MỘT THÀNH VIÊN CO.OPMART THANH HÓA</v>
          </cell>
          <cell r="D421" t="str">
            <v>Thanh Hóa</v>
          </cell>
          <cell r="I421" t="str">
            <v>COOP; MIENBAC</v>
          </cell>
          <cell r="J421" t="str">
            <v>CO.OPMART THANH HÓA</v>
          </cell>
          <cell r="K421" t="str">
            <v>Tầng hầm, tầng 1, 2, 3 TTTM HD, đường Phan Chu Trinh, Phường Hạc Thành, Tỉnh Thanh Hoá, Việt Nam</v>
          </cell>
          <cell r="L421" t="str">
            <v>2801917948</v>
          </cell>
          <cell r="M421" t="str">
            <v>Tầng hầm, tầng 1, 2, 3 TTTM HD, đường Phan Chu Trinh, Phường Hạc Thành, Tỉnh Thanh Hoá, Việt Nam</v>
          </cell>
          <cell r="N421">
            <v>57</v>
          </cell>
          <cell r="O421" t="b">
            <v>0</v>
          </cell>
          <cell r="P421" t="str">
            <v>CÔNG TY TNHH MTV THƯƠNG MẠI VÀ DỊCH VỤ NGỌC THƠM</v>
          </cell>
          <cell r="Q421" t="str">
            <v>Miền Bắc</v>
          </cell>
          <cell r="R421" t="str">
            <v>COOP</v>
          </cell>
        </row>
        <row r="422">
          <cell r="A422" t="str">
            <v>COOPVINHPHUC</v>
          </cell>
          <cell r="B422" t="str">
            <v>CÔNG TY TNHH MỘT THÀNH VIÊN CO.OP MART VĨNH PHÚC</v>
          </cell>
          <cell r="D422" t="str">
            <v>Phú Thọ</v>
          </cell>
          <cell r="I422" t="str">
            <v>MIENBAC;COOP</v>
          </cell>
          <cell r="L422" t="str">
            <v>2500454301</v>
          </cell>
          <cell r="M422" t="str">
            <v>Tòa nhà Trung tâm Thương mại SOIVA Plaza, Đường Mê Linh, Phường Vĩnh Phúc, Tỉnh Phú Thọ, Việt Nam</v>
          </cell>
          <cell r="N422">
            <v>57</v>
          </cell>
          <cell r="O422" t="b">
            <v>0</v>
          </cell>
          <cell r="P422" t="str">
            <v>CÔNG TY TNHH MTV THƯƠNG MẠI VÀ DỊCH VỤ NGỌC THƠM</v>
          </cell>
          <cell r="Q422" t="str">
            <v>Miền Bắc</v>
          </cell>
          <cell r="R422" t="str">
            <v>COOP</v>
          </cell>
        </row>
        <row r="423">
          <cell r="A423" t="str">
            <v>CTDUCPHONG</v>
          </cell>
          <cell r="B423" t="str">
            <v>CTY TNHH ĐẦU TƯ XNK ĐỨC PHONG</v>
          </cell>
          <cell r="D423" t="str">
            <v>Lai Châu</v>
          </cell>
          <cell r="I423" t="str">
            <v>MIENBAC</v>
          </cell>
          <cell r="M423" t="str">
            <v>Số 041 Nguyễn Thị Định, P. Tân Phong, TP. Lai Châu, T. Lai Châu</v>
          </cell>
          <cell r="O423" t="b">
            <v>0</v>
          </cell>
          <cell r="P423" t="str">
            <v>CÔNG TY TNHH MTV THƯƠNG MẠI VÀ DỊCH VỤ NGỌC THƠM</v>
          </cell>
          <cell r="Q423" t="str">
            <v>Miền Bắc</v>
          </cell>
          <cell r="R423" t="str">
            <v>CTDUCPHONG</v>
          </cell>
        </row>
        <row r="424">
          <cell r="A424" t="str">
            <v>CTYCHOHAY</v>
          </cell>
          <cell r="B424" t="str">
            <v>CÔNG TY TNHH CHỢ HAY</v>
          </cell>
          <cell r="C424" t="str">
            <v/>
          </cell>
          <cell r="D424" t="str">
            <v>Hải Phòng</v>
          </cell>
          <cell r="G424" t="str">
            <v>HN001</v>
          </cell>
          <cell r="H424" t="str">
            <v>Trần Thị Huệ</v>
          </cell>
          <cell r="I424" t="str">
            <v>KLGT</v>
          </cell>
          <cell r="J424" t="str">
            <v>CÔNG TY TNHH CHỢ HAY</v>
          </cell>
          <cell r="K424" t="str">
            <v>Tổ dân phố 7, Phường Hồng An, Thành phố Hải Phòng, Việt Nam</v>
          </cell>
          <cell r="L424" t="str">
            <v>0202210828</v>
          </cell>
          <cell r="M424" t="str">
            <v>Tổ dân phố 7, Phường Hồng An, Thành phố Hải Phòng, Việt Nam</v>
          </cell>
          <cell r="O424" t="b">
            <v>0</v>
          </cell>
          <cell r="P424" t="str">
            <v>CÔNG TY TNHH MTV THƯƠNG MẠI VÀ DỊCH VỤ NGỌC THƠM</v>
          </cell>
          <cell r="Q424" t="str">
            <v>Miền Bắc</v>
          </cell>
          <cell r="R424" t="str">
            <v>CTYCHOHAY</v>
          </cell>
        </row>
        <row r="425">
          <cell r="A425" t="str">
            <v>DAIDUCVIET</v>
          </cell>
          <cell r="B425" t="str">
            <v>CÔNG TY TNHH ĐẦU TƯ VÀ PHÁT TRIỂN ĐẠI ĐỨC VIỆT</v>
          </cell>
          <cell r="D425" t="str">
            <v>Thành phố Hà Nội</v>
          </cell>
          <cell r="E425" t="str">
            <v>Quận Đống Đa</v>
          </cell>
          <cell r="F425" t="str">
            <v>Phường ô Chợ Dừa</v>
          </cell>
          <cell r="I425" t="str">
            <v>MIENBAC</v>
          </cell>
          <cell r="L425" t="str">
            <v>0101189841</v>
          </cell>
          <cell r="M425" t="str">
            <v>Phòng 301, Tòa nhà Viễn Đông, số 36 Hoàng Cầu, Phường Ô Chợ Dừa, Quận Đống Đa, Thành phố Hà Nội, Việt Nam</v>
          </cell>
          <cell r="N425">
            <v>60</v>
          </cell>
          <cell r="O425" t="b">
            <v>0</v>
          </cell>
          <cell r="P425" t="str">
            <v>CÔNG TY TNHH MTV THƯƠNG MẠI VÀ DỊCH VỤ NGỌC THƠM</v>
          </cell>
          <cell r="Q425" t="str">
            <v>Miền Bắc</v>
          </cell>
          <cell r="R425" t="str">
            <v>DAIDUCVIET</v>
          </cell>
        </row>
        <row r="426">
          <cell r="A426" t="str">
            <v>DAILY</v>
          </cell>
          <cell r="B426" t="str">
            <v>HỘ KINH DOANH SIÊU THỊ DAILY</v>
          </cell>
          <cell r="D426" t="str">
            <v>Thành phố Hà Nội</v>
          </cell>
          <cell r="E426" t="str">
            <v>Huyện Gia Lâm</v>
          </cell>
          <cell r="F426" t="str">
            <v>Xã Đa Tốn</v>
          </cell>
          <cell r="G426" t="str">
            <v>HN009</v>
          </cell>
          <cell r="H426" t="str">
            <v>Vũ Anh Tuấn</v>
          </cell>
          <cell r="I426" t="str">
            <v>MIENBAC</v>
          </cell>
          <cell r="L426" t="str">
            <v>8710719996-001</v>
          </cell>
          <cell r="M426" t="str">
            <v>L27M.TMDV18 H1 &amp; TMDV02 H2, Khu đô thị Vinhome Ocean Park, Xã Đa Tốn, Huyện Gia Lâm, Thành phố Hà Nội, Việt Nam</v>
          </cell>
          <cell r="O426" t="b">
            <v>0</v>
          </cell>
          <cell r="P426" t="str">
            <v>CÔNG TY TNHH MTV THƯƠNG MẠI VÀ DỊCH VỤ NGỌC THƠM</v>
          </cell>
          <cell r="Q426" t="str">
            <v>Miền Bắc</v>
          </cell>
          <cell r="R426" t="str">
            <v>DAILY</v>
          </cell>
        </row>
        <row r="427">
          <cell r="A427" t="str">
            <v>DALATFARM002</v>
          </cell>
          <cell r="B427" t="str">
            <v>Dalat Farm Vinhomes Ocean S1.10, HN</v>
          </cell>
          <cell r="D427" t="str">
            <v>Thành phố Hà Nội</v>
          </cell>
          <cell r="E427" t="str">
            <v>Huyện Gia Lâm</v>
          </cell>
          <cell r="G427" t="str">
            <v>HN006</v>
          </cell>
          <cell r="H427" t="str">
            <v>Phan Trọng Cường</v>
          </cell>
          <cell r="J427" t="str">
            <v>Dalat Farm Vinhomes Ocean S1.10, HN</v>
          </cell>
          <cell r="K427" t="str">
            <v>S1.10 Vinhomes Ocean Park, Đa Tốn, Gia Lâm, Hà Nội</v>
          </cell>
          <cell r="M427" t="str">
            <v>S1.10 Vinhomes Ocean Park, Đa Tốn, Gia Lâm, Hà Nội</v>
          </cell>
          <cell r="N427">
            <v>60</v>
          </cell>
          <cell r="O427" t="b">
            <v>0</v>
          </cell>
          <cell r="P427" t="str">
            <v>CÔNG TY TNHH MTV THƯƠNG MẠI VÀ DỊCH VỤ NGỌC THƠM</v>
          </cell>
          <cell r="Q427" t="str">
            <v>Miền Bắc</v>
          </cell>
          <cell r="R427" t="str">
            <v>DALATFARM</v>
          </cell>
        </row>
        <row r="428">
          <cell r="A428" t="str">
            <v>DALATFARM003</v>
          </cell>
          <cell r="B428" t="str">
            <v>Dalat Farm Vinhomes Ocean S2.10, HN</v>
          </cell>
          <cell r="D428" t="str">
            <v>Thành phố Hà Nội</v>
          </cell>
          <cell r="E428" t="str">
            <v>Huyện Gia Lâm</v>
          </cell>
          <cell r="G428" t="str">
            <v>HN006</v>
          </cell>
          <cell r="H428" t="str">
            <v>Phan Trọng Cường</v>
          </cell>
          <cell r="J428" t="str">
            <v>Dalat Farm Vinhomes Ocean S2.10, HN</v>
          </cell>
          <cell r="K428" t="str">
            <v>S2.10 Vinhomes Ocean Park, Đa Tốn, Gia Lâm, Hà Nội</v>
          </cell>
          <cell r="M428" t="str">
            <v>S2.10 Vinhomes Ocean Park, Đa Tốn, Gia Lâm, Hà Nội</v>
          </cell>
          <cell r="N428">
            <v>60</v>
          </cell>
          <cell r="O428" t="b">
            <v>0</v>
          </cell>
          <cell r="P428" t="str">
            <v>CÔNG TY TNHH MTV THƯƠNG MẠI VÀ DỊCH VỤ NGỌC THƠM</v>
          </cell>
          <cell r="Q428" t="str">
            <v>Miền Bắc</v>
          </cell>
          <cell r="R428" t="str">
            <v>DALATFARM</v>
          </cell>
        </row>
        <row r="429">
          <cell r="A429" t="str">
            <v>DALATFARM004</v>
          </cell>
          <cell r="B429" t="str">
            <v>Dalat Farm Vinhomes Ocean S2.17, HN</v>
          </cell>
          <cell r="D429" t="str">
            <v>Thành phố Hà Nội</v>
          </cell>
          <cell r="E429" t="str">
            <v>Huyện Gia Lâm</v>
          </cell>
          <cell r="G429" t="str">
            <v>HN006</v>
          </cell>
          <cell r="H429" t="str">
            <v>Phan Trọng Cường</v>
          </cell>
          <cell r="J429" t="str">
            <v>Dalat Farm Vinhomes Ocean S2.17, HN</v>
          </cell>
          <cell r="K429" t="str">
            <v>S2.17 Vinhomes Ocean Park, Đa Tốn, Gia Lâm, Hà Nội</v>
          </cell>
          <cell r="M429" t="str">
            <v>S2.17 Vinhomes Ocean Park, Đa Tốn, Gia Lâm, Hà Nội</v>
          </cell>
          <cell r="N429">
            <v>60</v>
          </cell>
          <cell r="O429" t="b">
            <v>0</v>
          </cell>
          <cell r="P429" t="str">
            <v>CÔNG TY TNHH MTV THƯƠNG MẠI VÀ DỊCH VỤ NGỌC THƠM</v>
          </cell>
          <cell r="Q429" t="str">
            <v>Miền Bắc</v>
          </cell>
          <cell r="R429" t="str">
            <v>DALATFARM</v>
          </cell>
        </row>
        <row r="430">
          <cell r="A430" t="str">
            <v>DALATFARM005</v>
          </cell>
          <cell r="B430" t="str">
            <v>Dalat Farm SmartCity</v>
          </cell>
          <cell r="D430" t="str">
            <v>Thành phố Hà Nội</v>
          </cell>
          <cell r="E430" t="str">
            <v>Quận Nam Từ Liêm</v>
          </cell>
          <cell r="G430" t="str">
            <v>HN007</v>
          </cell>
          <cell r="H430" t="str">
            <v>Đỗ Minh Quang</v>
          </cell>
          <cell r="J430" t="str">
            <v>Dalat Farm SmartCity</v>
          </cell>
          <cell r="K430" t="str">
            <v>SA2 Smartcity, Tây Mỗ, Nam Từ Liêm, Hà Nội</v>
          </cell>
          <cell r="M430" t="str">
            <v>SA2 Smartcity, Tây Mỗ, Nam Từ Liêm, Hà Nội</v>
          </cell>
          <cell r="N430">
            <v>60</v>
          </cell>
          <cell r="O430" t="b">
            <v>0</v>
          </cell>
          <cell r="P430" t="str">
            <v>CÔNG TY TNHH MTV THƯƠNG MẠI VÀ DỊCH VỤ NGỌC THƠM</v>
          </cell>
          <cell r="Q430" t="str">
            <v>Miền Bắc</v>
          </cell>
          <cell r="R430" t="str">
            <v>DALATFARM</v>
          </cell>
        </row>
        <row r="431">
          <cell r="A431" t="str">
            <v>DALATFARM007</v>
          </cell>
          <cell r="B431" t="str">
            <v>DalatFarm  M1 Masterise Ocean park</v>
          </cell>
          <cell r="D431" t="str">
            <v>Thành phố Hà Nội</v>
          </cell>
          <cell r="E431" t="str">
            <v>Huyện Gia Lâm</v>
          </cell>
          <cell r="J431" t="str">
            <v>DalatFarm  M1 Masterise Ocean park</v>
          </cell>
          <cell r="K431" t="str">
            <v>M1 Masterise Ocean park, Khu đô thị Vinhomes Ocean Park, huyện Gia Lâm, Hà Nội</v>
          </cell>
          <cell r="M431" t="str">
            <v>M1 Masterise Ocean park, Khu đô thị Vinhomes Ocean Park, huyện Gia Lâm, Hà Nội</v>
          </cell>
          <cell r="N431">
            <v>60</v>
          </cell>
          <cell r="O431" t="b">
            <v>0</v>
          </cell>
          <cell r="P431" t="str">
            <v>CÔNG TY TNHH MTV THƯƠNG MẠI VÀ DỊCH VỤ NGỌC THƠM</v>
          </cell>
          <cell r="Q431" t="str">
            <v>Miền Bắc</v>
          </cell>
          <cell r="R431" t="str">
            <v>DALATFARM</v>
          </cell>
        </row>
        <row r="432">
          <cell r="A432" t="str">
            <v>DALATFARM008</v>
          </cell>
          <cell r="B432" t="str">
            <v>Dalat Farm Vinhome Ocean Park S1.12, HN</v>
          </cell>
          <cell r="D432" t="str">
            <v>Thành phố Hà Nội</v>
          </cell>
          <cell r="E432" t="str">
            <v>Huyện Gia Lâm</v>
          </cell>
          <cell r="F432" t="str">
            <v>Xã Đa Tốn</v>
          </cell>
          <cell r="G432" t="str">
            <v>HN006</v>
          </cell>
          <cell r="H432" t="str">
            <v>Phan Trọng Cường</v>
          </cell>
          <cell r="J432" t="str">
            <v>Dalat Farm Vinhome Ocean Park S1.12, HN</v>
          </cell>
          <cell r="K432" t="str">
            <v>Tòa S1.12 Vinhome Ocean Park, Đa Tốn, Gia Lâm, Hà Nội</v>
          </cell>
          <cell r="M432" t="str">
            <v>Tòa S1.12 Vinhome Ocean Park, Đa Tốn, Gia Lâm, Hà Nội</v>
          </cell>
          <cell r="N432">
            <v>60</v>
          </cell>
          <cell r="O432" t="b">
            <v>0</v>
          </cell>
          <cell r="P432" t="str">
            <v>CÔNG TY TNHH MTV THƯƠNG MẠI VÀ DỊCH VỤ NGỌC THƠM</v>
          </cell>
          <cell r="Q432" t="str">
            <v>Miền Bắc</v>
          </cell>
          <cell r="R432" t="str">
            <v>DALATFARM</v>
          </cell>
        </row>
        <row r="433">
          <cell r="A433" t="str">
            <v>DALATFARM009</v>
          </cell>
          <cell r="B433" t="str">
            <v>Dalat Farm Vinhomes Ocean S1.08, HN</v>
          </cell>
          <cell r="D433" t="str">
            <v>Thành phố Hà Nội</v>
          </cell>
          <cell r="E433" t="str">
            <v>Huyện Gia Lâm</v>
          </cell>
          <cell r="G433" t="str">
            <v>HN006</v>
          </cell>
          <cell r="H433" t="str">
            <v>Phan Trọng Cường</v>
          </cell>
          <cell r="J433" t="str">
            <v>Dalat Farm Vinhomes Ocean S1.08, HN</v>
          </cell>
          <cell r="K433" t="str">
            <v>S1.08 Vinhomes Ocean Park, Đa Tốn, Gia Lâm, Hà Nội</v>
          </cell>
          <cell r="M433" t="str">
            <v>S1.08 Vinhomes Ocean Park, Đa Tốn, Gia Lâm, Hà Nội</v>
          </cell>
          <cell r="N433">
            <v>60</v>
          </cell>
          <cell r="O433" t="b">
            <v>0</v>
          </cell>
          <cell r="P433" t="str">
            <v>CÔNG TY TNHH MTV THƯƠNG MẠI VÀ DỊCH VỤ NGỌC THƠM</v>
          </cell>
          <cell r="Q433" t="str">
            <v>Miền Bắc</v>
          </cell>
          <cell r="R433" t="str">
            <v>DALATFARM</v>
          </cell>
        </row>
        <row r="434">
          <cell r="A434" t="str">
            <v>DALATFARM010</v>
          </cell>
          <cell r="B434" t="str">
            <v>Dalat Farm Vinhomes Ocean S2.09, HN</v>
          </cell>
          <cell r="D434" t="str">
            <v>Thành phố Hà Nội</v>
          </cell>
          <cell r="E434" t="str">
            <v>Huyện Gia Lâm</v>
          </cell>
          <cell r="G434" t="str">
            <v>HN006</v>
          </cell>
          <cell r="H434" t="str">
            <v>Phan Trọng Cường</v>
          </cell>
          <cell r="J434" t="str">
            <v>Dalat Farm Vinhomes Ocean S2.09, HN</v>
          </cell>
          <cell r="K434" t="str">
            <v>S2.09 Vinhomes Ocean Park, Đa Tốn, Gia Lâm, Hà Nội</v>
          </cell>
          <cell r="M434" t="str">
            <v>S2.09 Vinhomes Ocean Park, Đa Tốn, Gia Lâm, Hà Nội</v>
          </cell>
          <cell r="N434">
            <v>60</v>
          </cell>
          <cell r="O434" t="b">
            <v>0</v>
          </cell>
          <cell r="P434" t="str">
            <v>CÔNG TY TNHH MTV THƯƠNG MẠI VÀ DỊCH VỤ NGỌC THƠM</v>
          </cell>
          <cell r="Q434" t="str">
            <v>Miền Bắc</v>
          </cell>
          <cell r="R434" t="str">
            <v>DALATFARM</v>
          </cell>
        </row>
        <row r="435">
          <cell r="A435" t="str">
            <v>DALATFARM011</v>
          </cell>
          <cell r="B435" t="str">
            <v>Dalat Farm Tòa M2 Ocean Park, HN</v>
          </cell>
          <cell r="D435" t="str">
            <v>Thành phố Hà Nội</v>
          </cell>
          <cell r="E435" t="str">
            <v>Huyện Gia Lâm</v>
          </cell>
          <cell r="G435" t="str">
            <v>HN006</v>
          </cell>
          <cell r="H435" t="str">
            <v>Phan Trọng Cường</v>
          </cell>
          <cell r="J435" t="str">
            <v>Dalat Farm Tòa M2 Ocean Park, HN</v>
          </cell>
          <cell r="K435" t="str">
            <v>Tòa M2 Ocean Park, Đa Tốn, Gia Lâm, Hà Nội</v>
          </cell>
          <cell r="M435" t="str">
            <v>Tòa M2 Ocean Park, Đa Tốn, Gia Lâm, Hà Nội</v>
          </cell>
          <cell r="N435">
            <v>60</v>
          </cell>
          <cell r="O435" t="b">
            <v>0</v>
          </cell>
          <cell r="P435" t="str">
            <v>CÔNG TY TNHH MTV THƯƠNG MẠI VÀ DỊCH VỤ NGỌC THƠM</v>
          </cell>
          <cell r="Q435" t="str">
            <v>Miền Bắc</v>
          </cell>
          <cell r="R435" t="str">
            <v>DALATFARM</v>
          </cell>
        </row>
        <row r="436">
          <cell r="A436" t="str">
            <v>DALATFARM012</v>
          </cell>
          <cell r="B436" t="str">
            <v>Dalat Farm Tòa P3 Ocean Park, HN</v>
          </cell>
          <cell r="D436" t="str">
            <v>Thành phố Hà Nội</v>
          </cell>
          <cell r="E436" t="str">
            <v>Huyện Gia Lâm</v>
          </cell>
          <cell r="G436" t="str">
            <v>HN006</v>
          </cell>
          <cell r="H436" t="str">
            <v>Phan Trọng Cường</v>
          </cell>
          <cell r="J436" t="str">
            <v>Dalat Farm Tòa P3 Ocean Park, HN</v>
          </cell>
          <cell r="K436" t="str">
            <v>Tòa P3 Ocean Park, Đa Tốn, Gia Lâm, Hà Nội</v>
          </cell>
          <cell r="M436" t="str">
            <v>Tòa P3 Ocean Park, Đa Tốn, Gia Lâm, Hà Nội</v>
          </cell>
          <cell r="N436">
            <v>60</v>
          </cell>
          <cell r="O436" t="b">
            <v>0</v>
          </cell>
          <cell r="P436" t="str">
            <v>CÔNG TY TNHH MTV THƯƠNG MẠI VÀ DỊCH VỤ NGỌC THƠM</v>
          </cell>
          <cell r="Q436" t="str">
            <v>Miền Bắc</v>
          </cell>
          <cell r="R436" t="str">
            <v>DALATFARM</v>
          </cell>
        </row>
        <row r="437">
          <cell r="A437" t="str">
            <v>DALATFARM013</v>
          </cell>
          <cell r="B437" t="str">
            <v>Dalat Farm Vinhomes Ocean S2.16, HN</v>
          </cell>
          <cell r="D437" t="str">
            <v>Thành phố Hà Nội</v>
          </cell>
          <cell r="E437" t="str">
            <v>Huyện Gia Lâm</v>
          </cell>
          <cell r="G437" t="str">
            <v>HN006</v>
          </cell>
          <cell r="H437" t="str">
            <v>Phan Trọng Cường</v>
          </cell>
          <cell r="J437" t="str">
            <v>Dalat Farm Vinhomes Ocean S2.16, HN</v>
          </cell>
          <cell r="K437" t="str">
            <v>S2.16 Vinhomes Ocean Park, Đa Tốn, Gia Lâm, Hà Nội</v>
          </cell>
          <cell r="M437" t="str">
            <v>S2.16 Vinhomes Ocean Park, Đa Tốn, Gia Lâm, Hà Nội</v>
          </cell>
          <cell r="N437">
            <v>60</v>
          </cell>
          <cell r="O437" t="b">
            <v>0</v>
          </cell>
          <cell r="P437" t="str">
            <v>CÔNG TY TNHH MTV THƯƠNG MẠI VÀ DỊCH VỤ NGỌC THƠM</v>
          </cell>
          <cell r="Q437" t="str">
            <v>Miền Bắc</v>
          </cell>
          <cell r="R437" t="str">
            <v>DALATFARM</v>
          </cell>
        </row>
        <row r="438">
          <cell r="A438" t="str">
            <v>DALATFARMM1</v>
          </cell>
          <cell r="B438" t="str">
            <v>HỘ KINH DOANH ĐĂNG TCVP</v>
          </cell>
          <cell r="D438" t="str">
            <v>Thành phố Hà Nội</v>
          </cell>
          <cell r="E438" t="str">
            <v>Huyện Gia Lâm</v>
          </cell>
          <cell r="F438" t="str">
            <v>Xã Đa Tốn</v>
          </cell>
          <cell r="I438" t="str">
            <v>MIENBAC</v>
          </cell>
          <cell r="L438" t="str">
            <v>8669612872-001</v>
          </cell>
          <cell r="M438" t="str">
            <v>TMDV18A Toà M1 KĐT Vinhomes Ocean Park, Xã Đa Tốn, Huyện Gia Lâm, Thành phố Hà Nội, Việt Nam</v>
          </cell>
          <cell r="N438">
            <v>60</v>
          </cell>
          <cell r="O438" t="b">
            <v>0</v>
          </cell>
          <cell r="P438" t="str">
            <v>CÔNG TY TNHH MTV THƯƠNG MẠI VÀ DỊCH VỤ NGỌC THƠM</v>
          </cell>
          <cell r="Q438" t="str">
            <v>Miền Bắc</v>
          </cell>
          <cell r="R438" t="str">
            <v>DALATFARM</v>
          </cell>
        </row>
        <row r="439">
          <cell r="A439" t="str">
            <v>DALATFARMS1.08</v>
          </cell>
          <cell r="B439" t="str">
            <v>HỘ KINH DOANH ANH NGUYỄN KNVT</v>
          </cell>
          <cell r="D439" t="str">
            <v>Thành phố Hà Nội</v>
          </cell>
          <cell r="E439" t="str">
            <v>Huyện Gia Lâm</v>
          </cell>
          <cell r="F439" t="str">
            <v>Xã Đa Tốn</v>
          </cell>
          <cell r="I439" t="str">
            <v>MIENBAC</v>
          </cell>
          <cell r="L439" t="str">
            <v>8885964533-001</v>
          </cell>
          <cell r="M439" t="str">
            <v>01S02 toà S1.08, KĐT Vinhomes Ocean Park, Xã Đa Tốn, Huyện Gia Lâm, Thành phố Hà Nội, Việt Nam</v>
          </cell>
          <cell r="N439">
            <v>60</v>
          </cell>
          <cell r="O439" t="b">
            <v>0</v>
          </cell>
          <cell r="P439" t="str">
            <v>CÔNG TY TNHH MTV THƯƠNG MẠI VÀ DỊCH VỤ NGỌC THƠM</v>
          </cell>
          <cell r="Q439" t="str">
            <v>Miền Bắc</v>
          </cell>
          <cell r="R439" t="str">
            <v>DALATFARM</v>
          </cell>
        </row>
        <row r="440">
          <cell r="A440" t="str">
            <v>DALATFARMS1.10</v>
          </cell>
          <cell r="B440" t="str">
            <v>HỘ KINH DOANH ĐÀ LẠT FARM &amp; MART 1</v>
          </cell>
          <cell r="D440" t="str">
            <v>Thành phố Hà Nội</v>
          </cell>
          <cell r="E440" t="str">
            <v>Huyện Gia Lâm</v>
          </cell>
          <cell r="F440" t="str">
            <v>Xã Đa Tốn</v>
          </cell>
          <cell r="I440" t="str">
            <v>MIENBAC</v>
          </cell>
          <cell r="L440" t="str">
            <v>0109280299-001</v>
          </cell>
          <cell r="M440" t="str">
            <v>Căn shop 01S02 tòa S1.10 KĐT Vinhomes Ocean Park, Xã Đa Tốn, Huyện Gia Lâm, Thành phố Hà Nội, Việt Nam</v>
          </cell>
          <cell r="N440">
            <v>60</v>
          </cell>
          <cell r="O440" t="b">
            <v>0</v>
          </cell>
          <cell r="P440" t="str">
            <v>CÔNG TY TNHH MTV THƯƠNG MẠI VÀ DỊCH VỤ NGỌC THƠM</v>
          </cell>
          <cell r="Q440" t="str">
            <v>Miền Bắc</v>
          </cell>
          <cell r="R440" t="str">
            <v>DALATFARM</v>
          </cell>
        </row>
        <row r="441">
          <cell r="A441" t="str">
            <v>DALATFARMS2.09</v>
          </cell>
          <cell r="B441" t="str">
            <v>HỘ KINH DOANH LÊ BÁ ĐẠT</v>
          </cell>
          <cell r="D441" t="str">
            <v>Thành phố Hà Nội</v>
          </cell>
          <cell r="E441" t="str">
            <v>Huyện Gia Lâm</v>
          </cell>
          <cell r="F441" t="str">
            <v>Xã Đa Tốn</v>
          </cell>
          <cell r="I441" t="str">
            <v>MIENBAC</v>
          </cell>
          <cell r="L441" t="str">
            <v>8883511432-001</v>
          </cell>
          <cell r="M441" t="str">
            <v>S2.09 01S24 KĐT Vinhomes Ocean Park, Xã Đa Tốn, Huyện Gia Lâm, Thành phố Hà Nội, Việt Nam</v>
          </cell>
          <cell r="N441">
            <v>60</v>
          </cell>
          <cell r="O441" t="b">
            <v>0</v>
          </cell>
          <cell r="P441" t="str">
            <v>CÔNG TY TNHH MTV THƯƠNG MẠI VÀ DỊCH VỤ NGỌC THƠM</v>
          </cell>
          <cell r="Q441" t="str">
            <v>Miền Bắc</v>
          </cell>
          <cell r="R441" t="str">
            <v>DALATFARM</v>
          </cell>
        </row>
        <row r="442">
          <cell r="A442" t="str">
            <v>DALATFARMS2.10</v>
          </cell>
          <cell r="B442" t="str">
            <v>HỘ KINH DOANH LÊ TUẤN ANH</v>
          </cell>
          <cell r="D442" t="str">
            <v>Thành phố Hà Nội</v>
          </cell>
          <cell r="E442" t="str">
            <v>Huyện Gia Lâm</v>
          </cell>
          <cell r="F442" t="str">
            <v>Xã Đa Tốn</v>
          </cell>
          <cell r="I442" t="str">
            <v>MIENBAC</v>
          </cell>
          <cell r="L442" t="str">
            <v>0108590925-001</v>
          </cell>
          <cell r="M442" t="str">
            <v>Căn shop 01S20 tòa S2.10 KĐT Vinhomes Ocean Park, Xã Đa Tốn, Huyện Gia Lâm, Thành phố Hà Nội, Việt Nam</v>
          </cell>
          <cell r="N442">
            <v>60</v>
          </cell>
          <cell r="O442" t="b">
            <v>0</v>
          </cell>
          <cell r="P442" t="str">
            <v>CÔNG TY TNHH MTV THƯƠNG MẠI VÀ DỊCH VỤ NGỌC THƠM</v>
          </cell>
          <cell r="Q442" t="str">
            <v>Miền Bắc</v>
          </cell>
          <cell r="R442" t="str">
            <v>DALATFARM</v>
          </cell>
        </row>
        <row r="443">
          <cell r="A443" t="str">
            <v>DETTOANTHANG</v>
          </cell>
          <cell r="B443" t="str">
            <v>CÔNG TY TNHH DỆT TOÀN THẮNG</v>
          </cell>
          <cell r="D443" t="str">
            <v>Thành phố Hà Nội</v>
          </cell>
          <cell r="E443" t="str">
            <v>Huyện Mỹ Đức</v>
          </cell>
          <cell r="F443" t="str">
            <v>Xã Phùng Xá</v>
          </cell>
          <cell r="L443" t="str">
            <v>0500563699</v>
          </cell>
          <cell r="M443" t="str">
            <v>Thôn Thượng, Xã Phùng Xá, Huyện Mỹ Đức, Thành phố Hà Nội, Việt Nam</v>
          </cell>
          <cell r="O443" t="b">
            <v>0</v>
          </cell>
          <cell r="P443" t="str">
            <v>CÔNG TY TNHH MTV THƯƠNG MẠI VÀ DỊCH VỤ NGỌC THƠM</v>
          </cell>
          <cell r="Q443" t="str">
            <v>Miền Bắc</v>
          </cell>
          <cell r="R443" t="str">
            <v>DETTOANTHANG</v>
          </cell>
        </row>
        <row r="444">
          <cell r="A444" t="str">
            <v>DINHMANH</v>
          </cell>
          <cell r="B444" t="str">
            <v>HỘ KINH DOANH PHAN ĐÌNH MẠNH</v>
          </cell>
          <cell r="D444" t="str">
            <v>Bắc Giang</v>
          </cell>
          <cell r="I444" t="str">
            <v>MIENBAC</v>
          </cell>
          <cell r="L444" t="str">
            <v>8291334834-001</v>
          </cell>
          <cell r="M444" t="str">
            <v>Số 151, đường Nguyễn Thị Minh Khai, Phường Xương Giang, Thành phố Bắc Giang, Tỉnh Bắc Giang, Việt Nam</v>
          </cell>
          <cell r="O444" t="b">
            <v>0</v>
          </cell>
          <cell r="P444" t="str">
            <v>CÔNG TY TNHH MTV THƯƠNG MẠI VÀ DỊCH VỤ NGỌC THƠM</v>
          </cell>
          <cell r="Q444" t="str">
            <v>Miền Bắc</v>
          </cell>
          <cell r="R444" t="str">
            <v>DINHMANH</v>
          </cell>
        </row>
        <row r="445">
          <cell r="A445" t="str">
            <v>DONGNAM-051</v>
          </cell>
          <cell r="B445" t="str">
            <v>CÔNG TY CỔ PHẦN QUẢN LÝ DỊCH VỤ ĐÔNG NAM</v>
          </cell>
          <cell r="D445" t="str">
            <v>Thành phố Hà Nội</v>
          </cell>
          <cell r="G445" t="str">
            <v>HN007</v>
          </cell>
          <cell r="H445" t="str">
            <v>Đỗ Minh Quang</v>
          </cell>
          <cell r="I445" t="str">
            <v>MIENBAC</v>
          </cell>
          <cell r="L445" t="str">
            <v>0108474051</v>
          </cell>
          <cell r="M445" t="str">
            <v>Tầng 5, Tòa Nhà Tân Hồng Hà Complex, Số 317 Trường Chinh, Phường Khương Trung, Quận Thanh Xuân, Tp. Hà Nội, Việt Nam</v>
          </cell>
          <cell r="N445">
            <v>60</v>
          </cell>
          <cell r="O445" t="b">
            <v>0</v>
          </cell>
          <cell r="P445" t="str">
            <v>CÔNG TY TNHH MTV THƯƠNG MẠI VÀ DỊCH VỤ NGỌC THƠM</v>
          </cell>
          <cell r="Q445" t="str">
            <v>Miền Bắc</v>
          </cell>
          <cell r="R445" t="str">
            <v>DONGNAM-051</v>
          </cell>
        </row>
        <row r="446">
          <cell r="A446" t="str">
            <v>DONGTIEN</v>
          </cell>
          <cell r="B446" t="str">
            <v>CÔNG TY CỔ PHẦN THƯƠNG MẠI SIÊU THỊ ĐỒNG TIẾN</v>
          </cell>
          <cell r="D446" t="str">
            <v>Lạng Sơn</v>
          </cell>
          <cell r="E446" t="str">
            <v>Thành phố Lạng Sơn</v>
          </cell>
          <cell r="F446" t="str">
            <v>Phường Vĩnh Trại</v>
          </cell>
          <cell r="I446" t="str">
            <v>MIENNAM</v>
          </cell>
          <cell r="L446" t="str">
            <v>4900736022</v>
          </cell>
          <cell r="M446" t="str">
            <v>Số 14, đường Lê Lợi, Phường Vĩnh Trại, Thành phố Lạng Sơn, Tỉnh Lạng Sơn, Việt Nam</v>
          </cell>
          <cell r="N446">
            <v>60</v>
          </cell>
          <cell r="O446" t="b">
            <v>0</v>
          </cell>
          <cell r="P446" t="str">
            <v>CÔNG TY TNHH MTV THƯƠNG MẠI VÀ DỊCH VỤ NGỌC THƠM</v>
          </cell>
          <cell r="Q446" t="str">
            <v>Miền Bắc</v>
          </cell>
          <cell r="R446" t="str">
            <v>DONGTIEN</v>
          </cell>
        </row>
        <row r="447">
          <cell r="A447" t="str">
            <v>DONGXANH</v>
          </cell>
          <cell r="B447" t="str">
            <v>CÔNG TY TNHH THƯƠNG MẠI VÀ SẢN XUẤT THỰC PHẨM ĐỒNG XANH</v>
          </cell>
          <cell r="C447" t="str">
            <v>Khách của TRƯỜNG</v>
          </cell>
          <cell r="D447" t="str">
            <v>Thành phố Hà Nội</v>
          </cell>
          <cell r="E447" t="str">
            <v>Quận Tây Hồ</v>
          </cell>
          <cell r="G447" t="str">
            <v>HN006</v>
          </cell>
          <cell r="H447" t="str">
            <v>Phan Trọng Cường</v>
          </cell>
          <cell r="I447" t="str">
            <v>MIENBAC</v>
          </cell>
          <cell r="K447" t="str">
            <v>ĐỒNG XANH FOOD MART Tầng 1, Tòa CT2A, KĐT Nam cường, Cổ Nhuế, Từ Liêm, HN - 0943529989</v>
          </cell>
          <cell r="L447" t="str">
            <v>0105758954</v>
          </cell>
          <cell r="M447" t="str">
            <v>Số nhà 83D, ngõ 31 Xuân Diệu, Phường Quảng An, Quận Tây Hồ, Thành phố Hà Nội, Việt Nam</v>
          </cell>
          <cell r="O447" t="b">
            <v>0</v>
          </cell>
          <cell r="P447" t="str">
            <v>CÔNG TY TNHH MTV THƯƠNG MẠI VÀ DỊCH VỤ NGỌC THƠM</v>
          </cell>
          <cell r="Q447" t="str">
            <v>Miền Bắc</v>
          </cell>
          <cell r="R447" t="str">
            <v>DONGXANH</v>
          </cell>
        </row>
        <row r="448">
          <cell r="A448" t="str">
            <v>DTH</v>
          </cell>
          <cell r="B448" t="str">
            <v>CÔNG TY CỔ PHẦN ĐẠI THANH HẢI</v>
          </cell>
          <cell r="C448" t="str">
            <v>Khách lẻ của BÁCH</v>
          </cell>
          <cell r="D448" t="str">
            <v>Thành phố Hà Nội</v>
          </cell>
          <cell r="E448" t="str">
            <v>Quận Hai Bà Trưng</v>
          </cell>
          <cell r="G448" t="str">
            <v>HN007</v>
          </cell>
          <cell r="H448" t="str">
            <v>Đỗ Minh Quang</v>
          </cell>
          <cell r="I448" t="str">
            <v>MIENBAC</v>
          </cell>
          <cell r="K448" t="str">
            <v>Số 282 Minh Khai, Phường Minh Khai, Quận Hai Bà Trưng, Thành Phố Hà Nội, Việt Nam</v>
          </cell>
          <cell r="L448" t="str">
            <v>0109282232</v>
          </cell>
          <cell r="M448" t="str">
            <v>Số 282 Minh Khai, Phường Minh Khai, Quận Hai Bà Trưng, Thành Phố Hà Nội, Việt Nam</v>
          </cell>
          <cell r="O448" t="b">
            <v>0</v>
          </cell>
          <cell r="P448" t="str">
            <v>CÔNG TY TNHH MTV THƯƠNG MẠI VÀ DỊCH VỤ NGỌC THƠM</v>
          </cell>
          <cell r="Q448" t="str">
            <v>Miền Bắc</v>
          </cell>
          <cell r="R448" t="str">
            <v>DTH</v>
          </cell>
        </row>
        <row r="449">
          <cell r="A449" t="str">
            <v>dth6001</v>
          </cell>
          <cell r="B449" t="str">
            <v>ĐTH 1P Trần Thủ Độ, Hoàng Mai, HN</v>
          </cell>
          <cell r="C449" t="str">
            <v>Khách lẻ của Trường</v>
          </cell>
          <cell r="D449" t="str">
            <v>Thành phố Hà Nội</v>
          </cell>
          <cell r="E449" t="str">
            <v>Quận Hoàng Mai</v>
          </cell>
          <cell r="G449" t="str">
            <v>HN007</v>
          </cell>
          <cell r="H449" t="str">
            <v>Đỗ Minh Quang</v>
          </cell>
          <cell r="I449" t="str">
            <v>MIENBAC;3%</v>
          </cell>
          <cell r="J449" t="str">
            <v>6001_Fresh Market Green Park</v>
          </cell>
          <cell r="K449" t="str">
            <v>Shophouse 4B/Chung Cư Phương Đông Green Park, 1P Trần Thủ Độ, Phường Hoàng Liệt, Quận Hoàng Mai, HN</v>
          </cell>
          <cell r="L449" t="str">
            <v/>
          </cell>
          <cell r="M449" t="str">
            <v>Shophouse 4B/Chung Cư Phương Đông Green Park, 1P Trần Thủ Độ, Phường Hoàng Liệt, Quận Hoàng Mai, HN</v>
          </cell>
          <cell r="O449" t="b">
            <v>0</v>
          </cell>
          <cell r="P449" t="str">
            <v>CÔNG TY TNHH MTV THƯƠNG MẠI VÀ DỊCH VỤ NGỌC THƠM</v>
          </cell>
          <cell r="Q449" t="str">
            <v>Miền Bắc</v>
          </cell>
          <cell r="R449" t="str">
            <v>DTH</v>
          </cell>
        </row>
        <row r="450">
          <cell r="A450" t="str">
            <v>dth6003</v>
          </cell>
          <cell r="B450" t="str">
            <v>ĐTH New Horizon City Hoàng Mai, HN</v>
          </cell>
          <cell r="C450" t="str">
            <v/>
          </cell>
          <cell r="D450" t="str">
            <v>Thành phố Hà Nội</v>
          </cell>
          <cell r="E450" t="str">
            <v>Quận Hoàng Mai</v>
          </cell>
          <cell r="G450" t="str">
            <v>HN007</v>
          </cell>
          <cell r="H450" t="str">
            <v>Đỗ Minh Quang</v>
          </cell>
          <cell r="I450" t="str">
            <v>MIENBAC;3%</v>
          </cell>
          <cell r="J450" t="str">
            <v>6003_New Horizon City Hoàng Mai</v>
          </cell>
          <cell r="K450" t="str">
            <v>Tầng 1 Lô 05A Tòa N01, Dự án New Horizon city, Hoàng Mai, HN</v>
          </cell>
          <cell r="L450" t="str">
            <v/>
          </cell>
          <cell r="M450" t="str">
            <v>Tầng 1 Lô 05A Tòa N01, Dự án New Horizon city, Hoàng Mai, HN</v>
          </cell>
          <cell r="O450" t="b">
            <v>0</v>
          </cell>
          <cell r="P450" t="str">
            <v>CÔNG TY TNHH MTV THƯƠNG MẠI VÀ DỊCH VỤ NGỌC THƠM</v>
          </cell>
          <cell r="Q450" t="str">
            <v>Miền Bắc</v>
          </cell>
          <cell r="R450" t="str">
            <v>DTH</v>
          </cell>
        </row>
        <row r="451">
          <cell r="A451" t="str">
            <v>dth6004</v>
          </cell>
          <cell r="B451" t="str">
            <v>ĐTH Imperria Sky Garden Minh Khai, Thanh Trì, HN</v>
          </cell>
          <cell r="C451" t="str">
            <v>Khách lẻ của Trường</v>
          </cell>
          <cell r="D451" t="str">
            <v>Thành phố Hà Nội</v>
          </cell>
          <cell r="E451" t="str">
            <v>Huyện Thanh Trì</v>
          </cell>
          <cell r="G451" t="str">
            <v>HN007</v>
          </cell>
          <cell r="H451" t="str">
            <v>Đỗ Minh Quang</v>
          </cell>
          <cell r="I451" t="str">
            <v>MIENBAC;3%</v>
          </cell>
          <cell r="J451" t="str">
            <v>6004_Imperria Sky Garden Minh Khai</v>
          </cell>
          <cell r="K451" t="str">
            <v>Lô A17-18 Tòa A, dự án Imperia Sky Garden 423 Minh Khai, Tp.Hà Nội.</v>
          </cell>
          <cell r="L451" t="str">
            <v/>
          </cell>
          <cell r="M451" t="str">
            <v>Lô A17-18 Tòa A, dự án Imperia Sky Garden 423 Minh Khai, Tp. Hà Nội.</v>
          </cell>
          <cell r="O451" t="b">
            <v>0</v>
          </cell>
          <cell r="P451" t="str">
            <v>CÔNG TY TNHH MTV THƯƠNG MẠI VÀ DỊCH VỤ NGỌC THƠM</v>
          </cell>
          <cell r="Q451" t="str">
            <v>Miền Bắc</v>
          </cell>
          <cell r="R451" t="str">
            <v>DTH</v>
          </cell>
        </row>
        <row r="452">
          <cell r="A452" t="str">
            <v>dth6005</v>
          </cell>
          <cell r="B452" t="str">
            <v>ĐTH Eco Dream Nguyễn Xiển, Thanh Trì, HN</v>
          </cell>
          <cell r="C452" t="str">
            <v>Khách lẻ của Trường</v>
          </cell>
          <cell r="D452" t="str">
            <v>Thành phố Hà Nội</v>
          </cell>
          <cell r="E452" t="str">
            <v>Huyện Thanh Trì</v>
          </cell>
          <cell r="G452" t="str">
            <v>HN007</v>
          </cell>
          <cell r="H452" t="str">
            <v>Đỗ Minh Quang</v>
          </cell>
          <cell r="I452" t="str">
            <v>MIENBAC;3%</v>
          </cell>
          <cell r="J452" t="str">
            <v>6005_Eco Dream Nguyễn Xiển</v>
          </cell>
          <cell r="K452" t="str">
            <v>Shophouse ED, tòa Eco Dream Nguyễn Xiển, Tân Triều, Thanh Trì, HN</v>
          </cell>
          <cell r="L452" t="str">
            <v/>
          </cell>
          <cell r="M452" t="str">
            <v>Shophouse ED, tòa Eco Dream Nguyễn Xiển, Tân Triều, Thanh Trì, HN</v>
          </cell>
          <cell r="O452" t="b">
            <v>0</v>
          </cell>
          <cell r="P452" t="str">
            <v>CÔNG TY TNHH MTV THƯƠNG MẠI VÀ DỊCH VỤ NGỌC THƠM</v>
          </cell>
          <cell r="Q452" t="str">
            <v>Miền Bắc</v>
          </cell>
          <cell r="R452" t="str">
            <v>DTH</v>
          </cell>
        </row>
        <row r="453">
          <cell r="A453" t="str">
            <v>dth6006</v>
          </cell>
          <cell r="B453" t="str">
            <v>ĐTH AnLand Premium, Hà Đông, HN</v>
          </cell>
          <cell r="C453" t="str">
            <v/>
          </cell>
          <cell r="D453" t="str">
            <v>Thành phố Hà Nội</v>
          </cell>
          <cell r="E453" t="str">
            <v>Quận Hà Đông</v>
          </cell>
          <cell r="G453" t="str">
            <v>HN007</v>
          </cell>
          <cell r="H453" t="str">
            <v>Đỗ Minh Quang</v>
          </cell>
          <cell r="I453" t="str">
            <v>MIENBAC;3%</v>
          </cell>
          <cell r="J453" t="str">
            <v>6006_AnLand Premium</v>
          </cell>
          <cell r="K453" t="str">
            <v>SHB6 tòa nhà AnLand Premium, KĐTM Dương nội, P.La Khê, Hà Đông, HN</v>
          </cell>
          <cell r="L453" t="str">
            <v/>
          </cell>
          <cell r="M453" t="str">
            <v>SHB6 tòa nhà AnLand Premium, KĐTM Dương nội, P.La Khê, Hà Đông, HN</v>
          </cell>
          <cell r="O453" t="b">
            <v>0</v>
          </cell>
          <cell r="P453" t="str">
            <v>CÔNG TY TNHH MTV THƯƠNG MẠI VÀ DỊCH VỤ NGỌC THƠM</v>
          </cell>
          <cell r="Q453" t="str">
            <v>Miền Bắc</v>
          </cell>
          <cell r="R453" t="str">
            <v>DTH</v>
          </cell>
        </row>
        <row r="454">
          <cell r="A454" t="str">
            <v>dth6007</v>
          </cell>
          <cell r="B454" t="str">
            <v>ĐTH Gelexia Tam Trinh, Hoàng Mai, HN</v>
          </cell>
          <cell r="C454" t="str">
            <v/>
          </cell>
          <cell r="D454" t="str">
            <v>Thành phố Hà Nội</v>
          </cell>
          <cell r="E454" t="str">
            <v>Quận Hoàng Mai</v>
          </cell>
          <cell r="G454" t="str">
            <v>HN007</v>
          </cell>
          <cell r="H454" t="str">
            <v>Đỗ Minh Quang</v>
          </cell>
          <cell r="I454" t="str">
            <v>MIENBAC;3%</v>
          </cell>
          <cell r="J454" t="str">
            <v>6007_Gelexia Tam Trinh</v>
          </cell>
          <cell r="K454" t="str">
            <v>885 Đ. Tam Trinh, Yên Sở, Hoàng Mai TP. Hà Nội</v>
          </cell>
          <cell r="L454" t="str">
            <v/>
          </cell>
          <cell r="M454" t="str">
            <v>885 Đ.Tam Trinh, Yên Sở, Hoàng Mai TP. Hà Nội</v>
          </cell>
          <cell r="O454" t="b">
            <v>0</v>
          </cell>
          <cell r="P454" t="str">
            <v>CÔNG TY TNHH MTV THƯƠNG MẠI VÀ DỊCH VỤ NGỌC THƠM</v>
          </cell>
          <cell r="Q454" t="str">
            <v>Miền Bắc</v>
          </cell>
          <cell r="R454" t="str">
            <v>DTH</v>
          </cell>
        </row>
        <row r="455">
          <cell r="A455" t="str">
            <v>dth6011</v>
          </cell>
          <cell r="B455" t="str">
            <v>Green Park Việt Hưng, Long Biên, HN</v>
          </cell>
          <cell r="C455" t="str">
            <v/>
          </cell>
          <cell r="D455" t="str">
            <v>Thành phố Hà Nội</v>
          </cell>
          <cell r="E455" t="str">
            <v>Quận Long Biên</v>
          </cell>
          <cell r="G455" t="str">
            <v>HN006</v>
          </cell>
          <cell r="H455" t="str">
            <v>Phan Trọng Cường</v>
          </cell>
          <cell r="I455" t="str">
            <v>MIENBAC;3%</v>
          </cell>
          <cell r="J455" t="str">
            <v>6011_Green Park Việt Hưng</v>
          </cell>
          <cell r="K455" t="str">
            <v>Shophouse 10-18T3 Dự án CT15 Việt Hưng Green Park, KĐT Việt Hưng, Phường Giang Biên, Quận Long Biên, HN</v>
          </cell>
          <cell r="L455" t="str">
            <v/>
          </cell>
          <cell r="M455" t="str">
            <v>Shophouse 10-18T3 Dự án CT15 Việt Hưng Green Park, KĐT Việt Hưng, Phường Giang Biên, Quận Long Biên, HN</v>
          </cell>
          <cell r="O455" t="b">
            <v>0</v>
          </cell>
          <cell r="P455" t="str">
            <v>CÔNG TY TNHH MTV THƯƠNG MẠI VÀ DỊCH VỤ NGỌC THƠM</v>
          </cell>
          <cell r="Q455" t="str">
            <v>Miền Bắc</v>
          </cell>
          <cell r="R455" t="str">
            <v>DTH</v>
          </cell>
        </row>
        <row r="456">
          <cell r="A456" t="str">
            <v>dth6012</v>
          </cell>
          <cell r="B456" t="str">
            <v>ĐTH 2P Hưng Thịnh, Hoàng Mai, HN</v>
          </cell>
          <cell r="C456" t="str">
            <v/>
          </cell>
          <cell r="D456" t="str">
            <v>Thành phố Hà Nội</v>
          </cell>
          <cell r="E456" t="str">
            <v>Quận Hoàng Mai</v>
          </cell>
          <cell r="G456" t="str">
            <v>HN007</v>
          </cell>
          <cell r="H456" t="str">
            <v>Đỗ Minh Quang</v>
          </cell>
          <cell r="I456" t="str">
            <v>MIENBAC;3%</v>
          </cell>
          <cell r="J456" t="str">
            <v>6012_Hateco Yên Sở</v>
          </cell>
          <cell r="K456" t="str">
            <v>Số 2P Hưng Thịnh, Yên Sở, Hoàng Mai ,TP.Hà Nội</v>
          </cell>
          <cell r="L456" t="str">
            <v/>
          </cell>
          <cell r="M456" t="str">
            <v>Số 2P Hưng Thịnh, Yên Sở, Hoàng Mai ,TP.Hà Nội</v>
          </cell>
          <cell r="O456" t="b">
            <v>0</v>
          </cell>
          <cell r="P456" t="str">
            <v>CÔNG TY TNHH MTV THƯƠNG MẠI VÀ DỊCH VỤ NGỌC THƠM</v>
          </cell>
          <cell r="Q456" t="str">
            <v>Miền Bắc</v>
          </cell>
          <cell r="R456" t="str">
            <v>DTH</v>
          </cell>
        </row>
        <row r="457">
          <cell r="A457" t="str">
            <v>dth6013</v>
          </cell>
          <cell r="B457" t="str">
            <v>ĐTH Ecohome 3 Tân Xuân, Bắc Từ Liêm, HN</v>
          </cell>
          <cell r="C457" t="str">
            <v/>
          </cell>
          <cell r="D457" t="str">
            <v>Thành phố Hà Nội</v>
          </cell>
          <cell r="E457" t="str">
            <v>Quận Bắc Từ Liêm</v>
          </cell>
          <cell r="G457" t="str">
            <v>HN006</v>
          </cell>
          <cell r="H457" t="str">
            <v>Phan Trọng Cường</v>
          </cell>
          <cell r="I457" t="str">
            <v>MIENBAC;3%</v>
          </cell>
          <cell r="J457" t="str">
            <v>6013_Ecohome 3 Tân Xuân</v>
          </cell>
          <cell r="K457" t="str">
            <v>SH số 16 tầng 1, CC Ecohome 3, đường Tân Xuân, P.Đông Ngạc, Q.Bắc Từ Liêm, HN</v>
          </cell>
          <cell r="L457" t="str">
            <v/>
          </cell>
          <cell r="M457" t="str">
            <v>SH số 16 tầng 1, CC Ecohome 3, đường Tân Xuân, P.Đông Ngạc, Q.Bắc Từ Liêm, HN</v>
          </cell>
          <cell r="O457" t="b">
            <v>0</v>
          </cell>
          <cell r="P457" t="str">
            <v>CÔNG TY TNHH MTV THƯƠNG MẠI VÀ DỊCH VỤ NGỌC THƠM</v>
          </cell>
          <cell r="Q457" t="str">
            <v>Miền Bắc</v>
          </cell>
          <cell r="R457" t="str">
            <v>DTH</v>
          </cell>
        </row>
        <row r="458">
          <cell r="A458" t="str">
            <v>dth6014</v>
          </cell>
          <cell r="B458" t="str">
            <v>ĐTH Ruby City 3 Phúc Lợi, Long Biên, HN</v>
          </cell>
          <cell r="C458" t="str">
            <v/>
          </cell>
          <cell r="D458" t="str">
            <v>Thành phố Hà Nội</v>
          </cell>
          <cell r="E458" t="str">
            <v>Quận Long Biên</v>
          </cell>
          <cell r="G458" t="str">
            <v>HN006</v>
          </cell>
          <cell r="H458" t="str">
            <v>Phan Trọng Cường</v>
          </cell>
          <cell r="I458" t="str">
            <v>MIENBAC;3%</v>
          </cell>
          <cell r="J458" t="str">
            <v>6014_Ruby City 3 Phúc Lợi</v>
          </cell>
          <cell r="K458" t="str">
            <v>Ruby City 3, 321 Long Biên, HN</v>
          </cell>
          <cell r="L458" t="str">
            <v/>
          </cell>
          <cell r="M458" t="str">
            <v>Ruby City 3, 321 Long Biên, HN</v>
          </cell>
          <cell r="O458" t="b">
            <v>0</v>
          </cell>
          <cell r="P458" t="str">
            <v>CÔNG TY TNHH MTV THƯƠNG MẠI VÀ DỊCH VỤ NGỌC THƠM</v>
          </cell>
          <cell r="Q458" t="str">
            <v>Miền Bắc</v>
          </cell>
          <cell r="R458" t="str">
            <v>DTH</v>
          </cell>
        </row>
        <row r="459">
          <cell r="A459" t="str">
            <v>dth6017</v>
          </cell>
          <cell r="B459" t="str">
            <v>Thái Hà, Constrexim 1, Bắc Từ Liêm, HN</v>
          </cell>
          <cell r="C459" t="str">
            <v/>
          </cell>
          <cell r="D459" t="str">
            <v>Thành phố Hà Nội</v>
          </cell>
          <cell r="E459" t="str">
            <v>Quận Bắc Từ Liêm</v>
          </cell>
          <cell r="G459" t="str">
            <v>HN006</v>
          </cell>
          <cell r="H459" t="str">
            <v>Phan Trọng Cường</v>
          </cell>
          <cell r="I459" t="str">
            <v>MIENBAC;3%</v>
          </cell>
          <cell r="J459" t="str">
            <v>6017_Thái Hà, Constrexim 1</v>
          </cell>
          <cell r="K459" t="str">
            <v>Tầng 1, lô 11 tòa nhà HH , Phạm Văn Đồng, P.Cổ Nhuế 2, Q.Bắc Từ Liêm, HN</v>
          </cell>
          <cell r="L459" t="str">
            <v/>
          </cell>
          <cell r="M459" t="str">
            <v>Tầng 1, lô 11 tòa nhà HH , Phạm Văn Đồng, P.Cổ Nhuế 2, Q.Bắc Từ Liêm, HN</v>
          </cell>
          <cell r="O459" t="b">
            <v>0</v>
          </cell>
          <cell r="P459" t="str">
            <v>CÔNG TY TNHH MTV THƯƠNG MẠI VÀ DỊCH VỤ NGỌC THƠM</v>
          </cell>
          <cell r="Q459" t="str">
            <v>Miền Bắc</v>
          </cell>
          <cell r="R459" t="str">
            <v>DTH</v>
          </cell>
        </row>
        <row r="460">
          <cell r="A460" t="str">
            <v>dth6018</v>
          </cell>
          <cell r="B460" t="str">
            <v>ĐTH Vinhomes Symphony, Long Biên, HN</v>
          </cell>
          <cell r="C460" t="str">
            <v/>
          </cell>
          <cell r="D460" t="str">
            <v>Thành phố Hà Nội</v>
          </cell>
          <cell r="E460" t="str">
            <v>Quận Long Biên</v>
          </cell>
          <cell r="G460" t="str">
            <v>HN006</v>
          </cell>
          <cell r="H460" t="str">
            <v>Phan Trọng Cường</v>
          </cell>
          <cell r="I460" t="str">
            <v>MIENBAC;3%</v>
          </cell>
          <cell r="J460" t="str">
            <v>6018_Vinhomes Symphony</v>
          </cell>
          <cell r="K460" t="str">
            <v xml:space="preserve"> tòa S101S15A Vinhomes Symphony, khu đô thị Vinhomes Riverside, phường Phúc Lợi, quận Long Biên, Hà Nội; đt: 0389760155 Tùng</v>
          </cell>
          <cell r="L460" t="str">
            <v/>
          </cell>
          <cell r="M460" t="str">
            <v>tòa S101S15A Vinhomes Symphony, khu đô thị Vinhomes Riverside, phường Phúc Lợi, quận Long Biên, Hà Nội</v>
          </cell>
          <cell r="O460" t="b">
            <v>0</v>
          </cell>
          <cell r="P460" t="str">
            <v>CÔNG TY TNHH MTV THƯƠNG MẠI VÀ DỊCH VỤ NGỌC THƠM</v>
          </cell>
          <cell r="Q460" t="str">
            <v>Miền Bắc</v>
          </cell>
          <cell r="R460" t="str">
            <v>DTH</v>
          </cell>
        </row>
        <row r="461">
          <cell r="A461" t="str">
            <v>dth6019</v>
          </cell>
          <cell r="B461" t="str">
            <v>ĐTH 35 Tân Mai, Hoàng Mai, HN</v>
          </cell>
          <cell r="C461" t="str">
            <v/>
          </cell>
          <cell r="D461" t="str">
            <v>Thành phố Hà Nội</v>
          </cell>
          <cell r="E461" t="str">
            <v>Quận Hoàng Mai</v>
          </cell>
          <cell r="G461" t="str">
            <v>HN007</v>
          </cell>
          <cell r="H461" t="str">
            <v>Đỗ Minh Quang</v>
          </cell>
          <cell r="I461" t="str">
            <v>MIENBAC;3%</v>
          </cell>
          <cell r="J461" t="str">
            <v>6019_K35 Tân Mai</v>
          </cell>
          <cell r="K461" t="str">
            <v>Số 1 dãy nhà TT1, Khu nhà ở Quân đội K35 - TM số 35 Tân Mai, p. Tương mai, Q.Hoàng Mai, HN</v>
          </cell>
          <cell r="L461" t="str">
            <v/>
          </cell>
          <cell r="M461" t="str">
            <v>Số 1 dãy nhà TT1, Khu nhà ở Quân đội K35 - TM số 35 Tân Mai, P.Tương mai, Q.Hoàng Mai, HN</v>
          </cell>
          <cell r="O461" t="b">
            <v>0</v>
          </cell>
          <cell r="P461" t="str">
            <v>CÔNG TY TNHH MTV THƯƠNG MẠI VÀ DỊCH VỤ NGỌC THƠM</v>
          </cell>
          <cell r="Q461" t="str">
            <v>Miền Bắc</v>
          </cell>
          <cell r="R461" t="str">
            <v>DTH</v>
          </cell>
        </row>
        <row r="462">
          <cell r="A462" t="str">
            <v>dth6020</v>
          </cell>
          <cell r="B462" t="str">
            <v>ĐTH Thăng Long Garden, Hai Bà Trưng, HN</v>
          </cell>
          <cell r="C462" t="str">
            <v>Khách lẻ của Trường</v>
          </cell>
          <cell r="D462" t="str">
            <v>Thành phố Hà Nội</v>
          </cell>
          <cell r="E462" t="str">
            <v>Quận Hai Bà Trưng</v>
          </cell>
          <cell r="G462" t="str">
            <v>HN007</v>
          </cell>
          <cell r="H462" t="str">
            <v>Đỗ Minh Quang</v>
          </cell>
          <cell r="I462" t="str">
            <v>3%; MIENBAC</v>
          </cell>
          <cell r="J462" t="str">
            <v>6020_Thăng Long Garden</v>
          </cell>
          <cell r="K462" t="str">
            <v>Lô 6/2 Tòa A2, Chung cư Thăng Long Garden, số 250 Minh Khai, Q.Hai bà Trưng, HN</v>
          </cell>
          <cell r="L462" t="str">
            <v/>
          </cell>
          <cell r="M462" t="str">
            <v>Lô 6/2 Tòa A2, Chung cư Thăng Long Garden, số 250 Minh Khai, Q.Hai bà Trưng, HN</v>
          </cell>
          <cell r="O462" t="b">
            <v>0</v>
          </cell>
          <cell r="P462" t="str">
            <v>CÔNG TY TNHH MTV THƯƠNG MẠI VÀ DỊCH VỤ NGỌC THƠM</v>
          </cell>
          <cell r="Q462" t="str">
            <v>Miền Bắc</v>
          </cell>
          <cell r="R462" t="str">
            <v>DTH</v>
          </cell>
        </row>
        <row r="463">
          <cell r="A463" t="str">
            <v>dth6021</v>
          </cell>
          <cell r="B463" t="str">
            <v>ĐTH Emerald Mỹ Đình, Nam Từ Liêm, HN</v>
          </cell>
          <cell r="C463" t="str">
            <v/>
          </cell>
          <cell r="D463" t="str">
            <v>Thành phố Hà Nội</v>
          </cell>
          <cell r="E463" t="str">
            <v>Quận Nam Từ Liêm</v>
          </cell>
          <cell r="G463" t="str">
            <v>HN007</v>
          </cell>
          <cell r="H463" t="str">
            <v>Đỗ Minh Quang</v>
          </cell>
          <cell r="I463" t="str">
            <v>MIENBAC;3%</v>
          </cell>
          <cell r="J463" t="str">
            <v>6021_Emerald Mỹ Đình</v>
          </cell>
          <cell r="K463" t="str">
            <v>SH 23, tòa E4, dự án Emerald CT8 Mỹ Đình, Q.Nam Từ Liêm, HN</v>
          </cell>
          <cell r="L463" t="str">
            <v/>
          </cell>
          <cell r="M463" t="str">
            <v>SH 23, tòa E4, dự án Emerald CT8 Mỹ Đình, Q.Nam Từ Liêm, HN</v>
          </cell>
          <cell r="O463" t="b">
            <v>0</v>
          </cell>
          <cell r="P463" t="str">
            <v>CÔNG TY TNHH MTV THƯƠNG MẠI VÀ DỊCH VỤ NGỌC THƠM</v>
          </cell>
          <cell r="Q463" t="str">
            <v>Miền Bắc</v>
          </cell>
          <cell r="R463" t="str">
            <v>DTH</v>
          </cell>
        </row>
        <row r="464">
          <cell r="A464" t="str">
            <v>dth6022</v>
          </cell>
          <cell r="B464" t="str">
            <v>ĐTH Vinhomes Ocean Park, Gia Lâm, HN</v>
          </cell>
          <cell r="C464" t="str">
            <v>Khách lẻ của Trường, ck 3%</v>
          </cell>
          <cell r="D464" t="str">
            <v>Thành phố Hà Nội</v>
          </cell>
          <cell r="E464" t="str">
            <v>Huyện Gia Lâm</v>
          </cell>
          <cell r="G464" t="str">
            <v>HN006</v>
          </cell>
          <cell r="H464" t="str">
            <v>Phan Trọng Cường</v>
          </cell>
          <cell r="I464" t="str">
            <v>MIENBAC;3%</v>
          </cell>
          <cell r="J464" t="str">
            <v>6022_S1.09 Vinhomes Ocean Park</v>
          </cell>
          <cell r="K464" t="str">
            <v>Tòa S1.09 Vinhomes Ocean Park, xã Đa Tố, huyện Gia Lâm, HN</v>
          </cell>
          <cell r="L464" t="str">
            <v/>
          </cell>
          <cell r="M464" t="str">
            <v>Tòa S1.09 Vinhomes Ocean Park, xã Đa Tố, huyện Gia Lâm, HN</v>
          </cell>
          <cell r="O464" t="b">
            <v>0</v>
          </cell>
          <cell r="P464" t="str">
            <v>CÔNG TY TNHH MTV THƯƠNG MẠI VÀ DỊCH VỤ NGỌC THƠM</v>
          </cell>
          <cell r="Q464" t="str">
            <v>Miền Bắc</v>
          </cell>
          <cell r="R464" t="str">
            <v>DTH</v>
          </cell>
        </row>
        <row r="465">
          <cell r="A465" t="str">
            <v>DUCTHANH</v>
          </cell>
          <cell r="B465" t="str">
            <v>CÔNG TY CỔ PHẦN THƯƠNG MẠI VÀ DỊCH VỤ TỔNG HỢP ĐỨC THÀNH</v>
          </cell>
          <cell r="D465" t="str">
            <v>Thành phố Hà Nội</v>
          </cell>
          <cell r="E465" t="str">
            <v>Quận Hoàng Mai</v>
          </cell>
          <cell r="F465" t="str">
            <v>Phường Đại Kim</v>
          </cell>
          <cell r="G465" t="str">
            <v>HN007</v>
          </cell>
          <cell r="H465" t="str">
            <v>Đỗ Minh Quang</v>
          </cell>
          <cell r="L465" t="str">
            <v>0101767891</v>
          </cell>
          <cell r="M465" t="str">
            <v>Tầng 1, Tòa HH02 - Nhà ở cao tầng kết hợp dịch vụ thương mại - Eco Lakeview, Số 32 Phố Đại Từ,  Phường Đại Kim, Quận Hoàng Mai, Thành phố Hà Nội, Việt Nam</v>
          </cell>
          <cell r="O465" t="b">
            <v>0</v>
          </cell>
          <cell r="P465" t="str">
            <v>CÔNG TY TNHH MTV THƯƠNG MẠI VÀ DỊCH VỤ NGỌC THƠM</v>
          </cell>
          <cell r="Q465" t="str">
            <v>Miền Bắc</v>
          </cell>
          <cell r="R465" t="str">
            <v>DUCTHANH</v>
          </cell>
        </row>
        <row r="466">
          <cell r="A466" t="str">
            <v>DUYHIEU</v>
          </cell>
          <cell r="B466" t="str">
            <v>VƯỜN LAN DUY HIẾU</v>
          </cell>
          <cell r="D466" t="str">
            <v>Thành phố Hà Nội</v>
          </cell>
          <cell r="L466" t="str">
            <v>0109049814</v>
          </cell>
          <cell r="M466" t="str">
            <v>Số 46 ngõ 39 phố Lụa, TDP Hạnh Phúc, Phường Vạn Phúc, Quận Hà Đông,TP. Hà Nội</v>
          </cell>
          <cell r="O466" t="b">
            <v>0</v>
          </cell>
          <cell r="P466" t="str">
            <v>CÔNG TY TNHH MTV THƯƠNG MẠI VÀ DỊCH VỤ NGỌC THƠM</v>
          </cell>
          <cell r="Q466" t="str">
            <v>Miền Bắc</v>
          </cell>
          <cell r="R466" t="str">
            <v>DUYHIEU</v>
          </cell>
        </row>
        <row r="467">
          <cell r="A467" t="str">
            <v>EASYMART</v>
          </cell>
          <cell r="B467" t="str">
            <v>CÔNG TY CỔ PHẦN THƯƠNG MẠI VÀ DỊCH VỤ EASYMART</v>
          </cell>
          <cell r="D467" t="str">
            <v>Thành phố Hà Nội</v>
          </cell>
          <cell r="G467" t="str">
            <v>HN007</v>
          </cell>
          <cell r="H467" t="str">
            <v>Đỗ Minh Quang</v>
          </cell>
          <cell r="I467" t="str">
            <v>MIENBAC</v>
          </cell>
          <cell r="J467" t="str">
            <v>Nguyễn Thị Thu Hoài</v>
          </cell>
          <cell r="L467" t="str">
            <v>0109801255</v>
          </cell>
          <cell r="M467" t="str">
            <v>Tầng 3, tòa nhà Dolphin Plaza, số 6 đường Nguyễn Hoàng, tổ dân phố số 8, Phường Từ Liêm, Thành phố Hà Nội, Việt Nam</v>
          </cell>
          <cell r="N467">
            <v>60</v>
          </cell>
          <cell r="O467" t="b">
            <v>0</v>
          </cell>
          <cell r="P467" t="str">
            <v>C6 HÀ NỘI</v>
          </cell>
          <cell r="Q467" t="str">
            <v>Miền Bắc</v>
          </cell>
          <cell r="R467" t="str">
            <v>EASYMART</v>
          </cell>
        </row>
        <row r="468">
          <cell r="A468" t="str">
            <v>easymartE04</v>
          </cell>
          <cell r="B468" t="str">
            <v>EASYMART 136 Hồ Tùng Mậu, Bắc Từ Liêm, HN</v>
          </cell>
          <cell r="C468" t="str">
            <v/>
          </cell>
          <cell r="D468" t="str">
            <v>Thành phố Hà Nội</v>
          </cell>
          <cell r="E468" t="str">
            <v>Quận Bắc Từ Liêm</v>
          </cell>
          <cell r="G468" t="str">
            <v>HN006</v>
          </cell>
          <cell r="H468" t="str">
            <v>Phan Trọng Cường</v>
          </cell>
          <cell r="I468" t="str">
            <v>4%; MIENBAC</v>
          </cell>
          <cell r="J468" t="str">
            <v>E04. Diamond 136 Hồ Tùng Mậu</v>
          </cell>
          <cell r="K468" t="str">
            <v>Tòa DIAMOND GOLDMART City 136 Hồ Tùng Mậu, P.Phú Diễn, Q.Bắc Từ Liêm, HN</v>
          </cell>
          <cell r="M468" t="str">
            <v>Tòa DIAMOND GOLDMARK City 136 Hồ Tùng Mậu, P.Phú Diễn, Q.Bắc Từ Liêm, HN</v>
          </cell>
          <cell r="N468">
            <v>60</v>
          </cell>
          <cell r="O468" t="b">
            <v>0</v>
          </cell>
          <cell r="P468" t="str">
            <v>CÔNG TY TNHH MTV THƯƠNG MẠI VÀ DỊCH VỤ NGỌC THƠM</v>
          </cell>
          <cell r="Q468" t="str">
            <v>Miền Bắc</v>
          </cell>
          <cell r="R468" t="str">
            <v>EASYMART</v>
          </cell>
        </row>
        <row r="469">
          <cell r="A469" t="str">
            <v>easymartE05</v>
          </cell>
          <cell r="B469" t="str">
            <v>Easymart Mipec Rubik 360</v>
          </cell>
          <cell r="C469" t="str">
            <v/>
          </cell>
          <cell r="D469" t="str">
            <v>Thành phố Hà Nội</v>
          </cell>
          <cell r="E469" t="str">
            <v>Quận Cầu Giấy</v>
          </cell>
          <cell r="G469" t="str">
            <v>HN006</v>
          </cell>
          <cell r="H469" t="str">
            <v>Phan Trọng Cường</v>
          </cell>
          <cell r="I469" t="str">
            <v>4%; MIENBAC</v>
          </cell>
          <cell r="J469" t="str">
            <v>E05. Mipec Rubik 360</v>
          </cell>
          <cell r="K469" t="str">
            <v>Easy Mart, Tháp A, Mipec Rubix 360, 122-124 Xuân Thủy, Cầu Giấy, thành phố Hà Nội</v>
          </cell>
          <cell r="M469" t="str">
            <v>Easy Mart, Tháp A, Mipec Rubix 360, 122-124 Xuân Thủy, Cầu Giấy, thành phố Hà Nội</v>
          </cell>
          <cell r="N469">
            <v>60</v>
          </cell>
          <cell r="O469" t="b">
            <v>0</v>
          </cell>
          <cell r="P469" t="str">
            <v>CÔNG TY TNHH MTV THƯƠNG MẠI VÀ DỊCH VỤ NGỌC THƠM</v>
          </cell>
          <cell r="Q469" t="str">
            <v>Miền Bắc</v>
          </cell>
          <cell r="R469" t="str">
            <v>EASYMART</v>
          </cell>
        </row>
        <row r="470">
          <cell r="A470" t="str">
            <v>easymartE06</v>
          </cell>
          <cell r="B470" t="str">
            <v>EASYMART The Terra An Hưng, Hà Đông, HN</v>
          </cell>
          <cell r="C470" t="str">
            <v/>
          </cell>
          <cell r="D470" t="str">
            <v>Thành phố Hà Nội</v>
          </cell>
          <cell r="E470" t="str">
            <v>Quận Hà Đông</v>
          </cell>
          <cell r="G470" t="str">
            <v>HN007</v>
          </cell>
          <cell r="H470" t="str">
            <v>Đỗ Minh Quang</v>
          </cell>
          <cell r="I470" t="str">
            <v>4%; MIENBAC</v>
          </cell>
          <cell r="J470" t="str">
            <v>E06. V2 The Terra An Hưng</v>
          </cell>
          <cell r="K470" t="str">
            <v>E06 -Tầng 5, tòa V2, The Terra An Hưng, P.La Khê, Q.Hà Đông, HN sđt: 0866833194</v>
          </cell>
          <cell r="M470" t="str">
            <v>E06 -Tầng 5, tòa V2, The Terra An Hưng, P.La Khê, Q.Hà Đông, HN</v>
          </cell>
          <cell r="N470">
            <v>60</v>
          </cell>
          <cell r="O470" t="b">
            <v>0</v>
          </cell>
          <cell r="P470" t="str">
            <v>CÔNG TY TNHH MTV THƯƠNG MẠI VÀ DỊCH VỤ NGỌC THƠM</v>
          </cell>
          <cell r="Q470" t="str">
            <v>Miền Bắc</v>
          </cell>
          <cell r="R470" t="str">
            <v>EASYMART</v>
          </cell>
        </row>
        <row r="471">
          <cell r="A471" t="str">
            <v>easymartE07</v>
          </cell>
          <cell r="B471" t="str">
            <v>EASYMART S2.03 VINHOME SMARTCITY</v>
          </cell>
          <cell r="C471" t="str">
            <v/>
          </cell>
          <cell r="D471" t="str">
            <v>Thành phố Hà Nội</v>
          </cell>
          <cell r="E471" t="str">
            <v>Quận Nam Từ Liêm</v>
          </cell>
          <cell r="G471" t="str">
            <v>HN007</v>
          </cell>
          <cell r="H471" t="str">
            <v>Đỗ Minh Quang</v>
          </cell>
          <cell r="I471" t="str">
            <v>4%; MIENBAC</v>
          </cell>
          <cell r="J471" t="str">
            <v>E10. S2.03 Vinhomes SmartCity</v>
          </cell>
          <cell r="K471" t="str">
            <v>Số 1SH15, tòa S2.03 khu đô thị mới Vinhomes Smartcity, P.Tây Mỗ, Q.Nam Từ Liêm, TP. Hà Nội</v>
          </cell>
          <cell r="M471" t="str">
            <v>Số 1SH15, tòa S2.03 khu đô thị mới Vinhomes Smartcity, P.Tây Mỗ, Q.Nam Từ Liêm, TP. Hà Nội</v>
          </cell>
          <cell r="N471">
            <v>60</v>
          </cell>
          <cell r="O471" t="b">
            <v>0</v>
          </cell>
          <cell r="P471" t="str">
            <v>CÔNG TY TNHH MTV THƯƠNG MẠI VÀ DỊCH VỤ NGỌC THƠM</v>
          </cell>
          <cell r="Q471" t="str">
            <v>Miền Bắc</v>
          </cell>
          <cell r="R471" t="str">
            <v>EASYMART</v>
          </cell>
        </row>
        <row r="472">
          <cell r="A472" t="str">
            <v>easymartE08</v>
          </cell>
          <cell r="B472" t="str">
            <v>EASYMART S2.05 VINHOMES SMARTCITY</v>
          </cell>
          <cell r="C472" t="str">
            <v/>
          </cell>
          <cell r="D472" t="str">
            <v>Thành phố Hà Nội</v>
          </cell>
          <cell r="E472" t="str">
            <v>Quận Nam Từ Liêm</v>
          </cell>
          <cell r="G472" t="str">
            <v>HN004</v>
          </cell>
          <cell r="H472" t="str">
            <v>Hoàng Thanh Huy</v>
          </cell>
          <cell r="I472" t="str">
            <v>4%; MIENBAC</v>
          </cell>
          <cell r="J472" t="str">
            <v>E15. S2.05 Vinhomes SmartCity</v>
          </cell>
          <cell r="K472" t="str">
            <v>Tòa S2.05 khu đô thị mới Vinhomes Smartcity, P. Tây Mỗ, Q. Nam Từ Liêm, TP. Hà Nội</v>
          </cell>
          <cell r="M472" t="str">
            <v>Tòa S2.05 khu đô thị mới Vinhomes Smartcity, P. Tây Mỗ, Q. Nam Từ Liêm, TP. Hà Nội</v>
          </cell>
          <cell r="N472">
            <v>60</v>
          </cell>
          <cell r="O472" t="b">
            <v>0</v>
          </cell>
          <cell r="P472" t="str">
            <v>CÔNG TY TNHH MTV THƯƠNG MẠI VÀ DỊCH VỤ NGỌC THƠM</v>
          </cell>
          <cell r="Q472" t="str">
            <v>Miền Bắc</v>
          </cell>
          <cell r="R472" t="str">
            <v>EASYMART</v>
          </cell>
        </row>
        <row r="473">
          <cell r="A473" t="str">
            <v>eb0150</v>
          </cell>
          <cell r="B473" t="str">
            <v>TOPS MARKET PARKCITY (150)</v>
          </cell>
          <cell r="D473" t="str">
            <v>Thành phố Hà Nội</v>
          </cell>
          <cell r="E473" t="str">
            <v>Quận Hà Đông</v>
          </cell>
          <cell r="F473" t="str">
            <v>Phường La Khê</v>
          </cell>
          <cell r="G473" t="str">
            <v>HN004</v>
          </cell>
          <cell r="H473" t="str">
            <v>Hoàng Thanh Huy</v>
          </cell>
          <cell r="I473" t="str">
            <v>BIGC; MIENBAC</v>
          </cell>
          <cell r="J473" t="str">
            <v>TOPS MARKET PARKCITY (150)</v>
          </cell>
          <cell r="K473" t="str">
            <v>Tầng 1, tòa nhà A, TTTM Parkcity, Lê Trọng Tấn, phường La Khê, quận Hà Đông, TP Hà Nội</v>
          </cell>
          <cell r="L473" t="str">
            <v/>
          </cell>
          <cell r="M473" t="str">
            <v>Tầng 1, tòa nhà A, TTTM Parkcity, Lê Trọng Tấn, phường La Khê, quận Hà Đông, TP Hà Nội</v>
          </cell>
          <cell r="N473">
            <v>58</v>
          </cell>
          <cell r="O473" t="b">
            <v>0</v>
          </cell>
          <cell r="P473" t="str">
            <v>CÔNG TY TNHH MTV THƯƠNG MẠI VÀ DỊCH VỤ NGỌC THƠM</v>
          </cell>
          <cell r="Q473" t="str">
            <v>Miền Bắc</v>
          </cell>
          <cell r="R473" t="str">
            <v>EB</v>
          </cell>
        </row>
        <row r="474">
          <cell r="A474" t="str">
            <v>eb104</v>
          </cell>
          <cell r="B474" t="str">
            <v>TOPS MARKET NK HẢI PHÒNG</v>
          </cell>
          <cell r="D474" t="str">
            <v>Hải Phòng</v>
          </cell>
          <cell r="I474" t="str">
            <v>BIGC; MIENBAC</v>
          </cell>
          <cell r="J474" t="str">
            <v>TOPS MARKET NK HẢI PHÒNG</v>
          </cell>
          <cell r="K474" t="str">
            <v>104 Lương Khá Thiên, phường Lương Khánh Thiện, quận Ngô Quyền, thành phố Hải Phòng</v>
          </cell>
          <cell r="L474" t="str">
            <v/>
          </cell>
          <cell r="M474" t="str">
            <v>104 Lương Khá Thiên, phường Lương Khánh Thiện, quận Ngô Quyền, thành phố Hải Phòng</v>
          </cell>
          <cell r="N474">
            <v>58</v>
          </cell>
          <cell r="O474" t="b">
            <v>0</v>
          </cell>
          <cell r="P474" t="str">
            <v>CÔNG TY TNHH MTV THƯƠNG MẠI VÀ DỊCH VỤ NGỌC THƠM</v>
          </cell>
          <cell r="Q474" t="str">
            <v>Miền Bắc</v>
          </cell>
          <cell r="R474" t="str">
            <v>EB</v>
          </cell>
        </row>
        <row r="475">
          <cell r="A475" t="str">
            <v>eb106</v>
          </cell>
          <cell r="B475" t="str">
            <v>GO! HẢI PHÒNG</v>
          </cell>
          <cell r="D475" t="str">
            <v>Hải Phòng</v>
          </cell>
          <cell r="I475" t="str">
            <v>BIGC; MIENBAC</v>
          </cell>
          <cell r="J475" t="str">
            <v>GO! HẢI PHÒNG</v>
          </cell>
          <cell r="K475" t="str">
            <v>Lô 1/20, Khu đô thị mới Ngã năm - Sân bay Cát Bi, Phường Gia Viên, Thành phố Hải Phòng, Việt Nam</v>
          </cell>
          <cell r="L475" t="str">
            <v/>
          </cell>
          <cell r="M475" t="str">
            <v>Lô 1/20, Khu đô thị mới Ngã năm - Sân bay Cát Bi, Phường Gia Viên, Thành phố Hải Phòng, Việt Nam</v>
          </cell>
          <cell r="N475">
            <v>58</v>
          </cell>
          <cell r="O475" t="b">
            <v>0</v>
          </cell>
          <cell r="P475" t="str">
            <v>CÔNG TY TNHH MTV THƯƠNG MẠI VÀ DỊCH VỤ NGỌC THƠM</v>
          </cell>
          <cell r="Q475" t="str">
            <v>Miền Bắc</v>
          </cell>
          <cell r="R475" t="str">
            <v>EB</v>
          </cell>
        </row>
        <row r="476">
          <cell r="A476" t="str">
            <v>eb112</v>
          </cell>
          <cell r="B476" t="str">
            <v>EB VINH LIMITED LIABILITY COMPANY</v>
          </cell>
          <cell r="D476" t="str">
            <v>Nghệ An</v>
          </cell>
          <cell r="I476" t="str">
            <v>BIGC; MIENBAC</v>
          </cell>
          <cell r="J476" t="str">
            <v>EB VINH LIMITED LIABILITY COMPANY</v>
          </cell>
          <cell r="K476" t="str">
            <v>Số 02, Đường Quang Trung, Phường Thành Vinh, Tỉnh Nghệ An, Việt Nam</v>
          </cell>
          <cell r="L476" t="str">
            <v/>
          </cell>
          <cell r="M476" t="str">
            <v>Số 02, Đường Quang Trung, Phường Thành Vinh, Tỉnh Nghệ An, Việt Nam</v>
          </cell>
          <cell r="N476">
            <v>58</v>
          </cell>
          <cell r="O476" t="b">
            <v>0</v>
          </cell>
          <cell r="P476" t="str">
            <v>CÔNG TY TNHH MTV THƯƠNG MẠI VÀ DỊCH VỤ NGỌC THƠM</v>
          </cell>
          <cell r="Q476" t="str">
            <v>Miền Bắc</v>
          </cell>
          <cell r="R476" t="str">
            <v>EB</v>
          </cell>
        </row>
        <row r="477">
          <cell r="A477" t="str">
            <v>eb113</v>
          </cell>
          <cell r="B477" t="str">
            <v>Siêu thị Vĩnh Phúc</v>
          </cell>
          <cell r="D477" t="str">
            <v>Phú Thọ</v>
          </cell>
          <cell r="I477" t="str">
            <v>BIGC; MIENBAC</v>
          </cell>
          <cell r="J477" t="str">
            <v>Siêu thị Vĩnh Phúc</v>
          </cell>
          <cell r="K477" t="str">
            <v>Khu TTTM Vĩnh Phúc, Phường Vĩnh Phúc, Tỉnh Phú Thọ, Việt Nam</v>
          </cell>
          <cell r="L477" t="str">
            <v/>
          </cell>
          <cell r="M477" t="str">
            <v>Khu TTTM Vĩnh Phúc, Phường Vĩnh Phúc, Tỉnh Phú Thọ, Việt Nam</v>
          </cell>
          <cell r="N477">
            <v>58</v>
          </cell>
          <cell r="O477" t="b">
            <v>0</v>
          </cell>
          <cell r="P477" t="str">
            <v>CÔNG TY TNHH MTV THƯƠNG MẠI VÀ DỊCH VỤ NGỌC THƠM</v>
          </cell>
          <cell r="Q477" t="str">
            <v>Miền Bắc</v>
          </cell>
          <cell r="R477" t="str">
            <v>EB</v>
          </cell>
        </row>
        <row r="478">
          <cell r="A478" t="str">
            <v>eb114</v>
          </cell>
          <cell r="B478" t="str">
            <v>GO! NAM ĐỊNH</v>
          </cell>
          <cell r="D478" t="str">
            <v>Ninh Bình</v>
          </cell>
          <cell r="I478" t="str">
            <v>BIGC; MIENBAC</v>
          </cell>
          <cell r="J478" t="str">
            <v>GO! NAM ĐỊNH</v>
          </cell>
          <cell r="K478" t="str">
            <v>Trung tâm thương mại GO! Nam Định, Quốc lộ 10, Phường Đông A, Tỉnh Ninh Bình, Việt Nam</v>
          </cell>
          <cell r="L478" t="str">
            <v/>
          </cell>
          <cell r="M478" t="str">
            <v>Trung tâm thương mại GO! Nam Định, Quốc lộ 10, Phường Đông A, Tỉnh Ninh Bình, Việt Nam</v>
          </cell>
          <cell r="N478">
            <v>58</v>
          </cell>
          <cell r="O478" t="b">
            <v>0</v>
          </cell>
          <cell r="P478" t="str">
            <v>CÔNG TY TNHH MTV THƯƠNG MẠI VÀ DỊCH VỤ NGỌC THƠM</v>
          </cell>
          <cell r="Q478" t="str">
            <v>Miền Bắc</v>
          </cell>
          <cell r="R478" t="str">
            <v>EB</v>
          </cell>
        </row>
        <row r="479">
          <cell r="A479" t="str">
            <v>eb117</v>
          </cell>
          <cell r="B479" t="str">
            <v>CÔNG TY TNHH EB HẢI DƯƠNG (117)</v>
          </cell>
          <cell r="D479" t="str">
            <v>Hải Phòng</v>
          </cell>
          <cell r="I479" t="str">
            <v>BIGC; MIENBAC</v>
          </cell>
          <cell r="J479" t="str">
            <v>CÔNG TY TNHH EB HẢI DƯƠNG (117)</v>
          </cell>
          <cell r="K479" t="str">
            <v>Trung tâm thương mại GO! Hải Dương, Km 54+100, Quốc lộ 5, Khu 3, Phường Hải Dương, Thành phố Hải Phòng, Việt Nam</v>
          </cell>
          <cell r="L479" t="str">
            <v/>
          </cell>
          <cell r="M479" t="str">
            <v>Trung tâm thương mại GO! Hải Dương, Km 54+100, Quốc lộ 5, Khu 3, Phường Hải Dương, Thành phố Hải Phòng, Việt Nam</v>
          </cell>
          <cell r="N479">
            <v>58</v>
          </cell>
          <cell r="O479" t="b">
            <v>0</v>
          </cell>
          <cell r="P479" t="str">
            <v>CÔNG TY TNHH MTV THƯƠNG MẠI VÀ DỊCH VỤ NGỌC THƠM</v>
          </cell>
          <cell r="Q479" t="str">
            <v>Miền Bắc</v>
          </cell>
          <cell r="R479" t="str">
            <v>EB</v>
          </cell>
        </row>
        <row r="480">
          <cell r="A480" t="str">
            <v>eb118</v>
          </cell>
          <cell r="B480" t="str">
            <v>GO! THANH HÓA</v>
          </cell>
          <cell r="D480" t="str">
            <v>Thanh Hóa</v>
          </cell>
          <cell r="I480" t="str">
            <v>BIGC; MIENBAC</v>
          </cell>
          <cell r="J480" t="str">
            <v>GO! THANH HÓA</v>
          </cell>
          <cell r="K480" t="str">
            <v>Trung tâm thương mại GO! Thanh Hóa, Phố Đồng Lễ, Phường Hạc Thành, Tình Thanh Hóa, Việt Nam</v>
          </cell>
          <cell r="L480" t="str">
            <v/>
          </cell>
          <cell r="M480" t="str">
            <v>Trung tâm thương mại GO! Thanh Hóa, Phố Đồng Lễ, Phường Hạc Thành, Tình Thanh Hóa, Việt Nam</v>
          </cell>
          <cell r="N480">
            <v>58</v>
          </cell>
          <cell r="O480" t="b">
            <v>0</v>
          </cell>
          <cell r="P480" t="str">
            <v>CÔNG TY TNHH MTV THƯƠNG MẠI VÀ DỊCH VỤ NGỌC THƠM</v>
          </cell>
          <cell r="Q480" t="str">
            <v>Miền Bắc</v>
          </cell>
          <cell r="R480" t="str">
            <v>EB</v>
          </cell>
        </row>
        <row r="481">
          <cell r="A481" t="str">
            <v>eb124</v>
          </cell>
          <cell r="B481" t="str">
            <v>SIÊU THỊ VIỆT TRÌ</v>
          </cell>
          <cell r="D481" t="str">
            <v>Phú Thọ</v>
          </cell>
          <cell r="I481" t="str">
            <v>BIGC; MIENBAC</v>
          </cell>
          <cell r="J481" t="str">
            <v>SIÊU THỊ VIỆT TRÌ</v>
          </cell>
          <cell r="K481" t="str">
            <v>Trung tâm thương mại GO! Việt Trì, Đường Nguyễn Tất Thành, phường Thanh Miếu, tỉnh Phú Thọ, Việt Nam</v>
          </cell>
          <cell r="L481" t="str">
            <v/>
          </cell>
          <cell r="M481" t="str">
            <v>Trung tâm thương mại GO! Việt Trì, Đường Nguyễn Tất Thành, phường Thanh Miếu, tỉnh Phú Thọ, Việt Nam</v>
          </cell>
          <cell r="N481">
            <v>58</v>
          </cell>
          <cell r="O481" t="b">
            <v>0</v>
          </cell>
          <cell r="P481" t="str">
            <v>CÔNG TY TNHH MTV THƯƠNG MẠI VÀ DỊCH VỤ NGỌC THƠM</v>
          </cell>
          <cell r="Q481" t="str">
            <v>Miền Bắc</v>
          </cell>
          <cell r="R481" t="str">
            <v>EB</v>
          </cell>
        </row>
        <row r="482">
          <cell r="A482" t="str">
            <v>eb125</v>
          </cell>
          <cell r="B482" t="str">
            <v>GO! NINH BÌNH</v>
          </cell>
          <cell r="D482" t="str">
            <v>Ninh Bình</v>
          </cell>
          <cell r="I482" t="str">
            <v>BIGC; MIENBAC</v>
          </cell>
          <cell r="J482" t="str">
            <v>GO! NINH BÌNH</v>
          </cell>
          <cell r="K482" t="str">
            <v>Trung tâm thương mại GO! Ninh Bình, Đường Trần Nhân Tông, Phường Đông Hoa Lư, tỉnh Ninh Bình, Việt Nam</v>
          </cell>
          <cell r="L482" t="str">
            <v/>
          </cell>
          <cell r="M482" t="str">
            <v>Trung tâm thương mại GO! Ninh Bình, Đường Trần Nhân Tông, Phường Đông Hoa Lư, tỉnh Ninh Bình, Việt Nam</v>
          </cell>
          <cell r="N482">
            <v>58</v>
          </cell>
          <cell r="O482" t="b">
            <v>0</v>
          </cell>
          <cell r="P482" t="str">
            <v>CÔNG TY TNHH MTV THƯƠNG MẠI VÀ DỊCH VỤ NGỌC THƠM</v>
          </cell>
          <cell r="Q482" t="str">
            <v>Miền Bắc</v>
          </cell>
          <cell r="R482" t="str">
            <v>EB</v>
          </cell>
        </row>
        <row r="483">
          <cell r="A483" t="str">
            <v>eb128</v>
          </cell>
          <cell r="B483" t="str">
            <v>SIÊU THỊ HẠ LONG (128)</v>
          </cell>
          <cell r="D483" t="str">
            <v>Quảng Ninh</v>
          </cell>
          <cell r="I483" t="str">
            <v>BIGC; MIENBAC</v>
          </cell>
          <cell r="J483" t="str">
            <v>SIÊU THỊ HẠ LONG (128)</v>
          </cell>
          <cell r="K483" t="str">
            <v>Tầng 2, Trung tâm thương mại GO! Hạ Long, Cột 5, phường Hạ Long, tỉnh Quảng Ninh, Việt Nam</v>
          </cell>
          <cell r="L483" t="str">
            <v/>
          </cell>
          <cell r="M483" t="str">
            <v>Tầng 2, Trung tâm thương mại GO! Hạ Long, Cột 5, phường Hạ Long, tỉnh Quảng Ninh, Việt Nam</v>
          </cell>
          <cell r="N483">
            <v>58</v>
          </cell>
          <cell r="O483" t="b">
            <v>0</v>
          </cell>
          <cell r="P483" t="str">
            <v>CÔNG TY TNHH MTV THƯƠNG MẠI VÀ DỊCH VỤ NGỌC THƠM</v>
          </cell>
          <cell r="Q483" t="str">
            <v>Miền Bắc</v>
          </cell>
          <cell r="R483" t="str">
            <v>EB</v>
          </cell>
        </row>
        <row r="484">
          <cell r="A484" t="str">
            <v>eb131</v>
          </cell>
          <cell r="B484" t="str">
            <v>GO! BẮC GIANG</v>
          </cell>
          <cell r="D484" t="str">
            <v>Bắc Ninh</v>
          </cell>
          <cell r="I484" t="str">
            <v>BIGC; MIENBAC</v>
          </cell>
          <cell r="J484" t="str">
            <v>GO! BẮC GIANG</v>
          </cell>
          <cell r="K484" t="str">
            <v>Trung tâm thương mại GO! Bắc Giang, phường Tân Tiến, tỉnh Bắc Ninh, VIệt Nam</v>
          </cell>
          <cell r="L484" t="str">
            <v/>
          </cell>
          <cell r="M484" t="str">
            <v>Trung tâm thương mại GO! Bắc Giang, phường Tân Tiến, tỉnh Bắc Ninh, VIệt Nam</v>
          </cell>
          <cell r="N484">
            <v>58</v>
          </cell>
          <cell r="O484" t="b">
            <v>0</v>
          </cell>
          <cell r="P484" t="str">
            <v>CÔNG TY TNHH MTV THƯƠNG MẠI VÀ DỊCH VỤ NGỌC THƠM</v>
          </cell>
          <cell r="Q484" t="str">
            <v>Miền Bắc</v>
          </cell>
          <cell r="R484" t="str">
            <v>EB</v>
          </cell>
        </row>
        <row r="485">
          <cell r="A485" t="str">
            <v>eb1400</v>
          </cell>
          <cell r="B485" t="str">
            <v>Go! Hạ Long</v>
          </cell>
          <cell r="D485" t="str">
            <v>Quảng Ninh</v>
          </cell>
          <cell r="I485" t="str">
            <v>BIGC; MIENBAC</v>
          </cell>
          <cell r="J485" t="str">
            <v>Go! Hạ Long</v>
          </cell>
          <cell r="K485" t="str">
            <v>Go! Hạ Long, Quảng Ninh</v>
          </cell>
          <cell r="L485" t="str">
            <v/>
          </cell>
          <cell r="M485" t="str">
            <v>Go! Hạ Long</v>
          </cell>
          <cell r="N485">
            <v>58</v>
          </cell>
          <cell r="O485" t="b">
            <v>0</v>
          </cell>
          <cell r="P485" t="str">
            <v>CÔNG TY TNHH MTV THƯƠNG MẠI VÀ DỊCH VỤ NGỌC THƠM</v>
          </cell>
          <cell r="Q485" t="str">
            <v>Miền Bắc</v>
          </cell>
          <cell r="R485" t="str">
            <v>EB</v>
          </cell>
        </row>
        <row r="486">
          <cell r="A486" t="str">
            <v>eb144</v>
          </cell>
          <cell r="B486" t="str">
            <v>GO! THÁI NGUYÊN</v>
          </cell>
          <cell r="D486" t="str">
            <v>Thái Nguyên</v>
          </cell>
          <cell r="I486" t="str">
            <v>BIGC; MIENBAC</v>
          </cell>
          <cell r="J486" t="str">
            <v>GO! THÁI NGUYÊN</v>
          </cell>
          <cell r="K486" t="str">
            <v>Tầng 2, Trung tâm thương mại Việt - Nhật Thái Nguyên, Lô đất HH-01 thuộc Khu dân cư số 1, đường Việt Bắc, Phường Tích Lương, Tỉnh Thái Nguyên, Việt Nam</v>
          </cell>
          <cell r="L486" t="str">
            <v/>
          </cell>
          <cell r="M486" t="str">
            <v>Tầng 2, Trung tâm thương mại Việt - Nhật Thái Nguyên, Lô đất HH-01 thuộc Khu dân cư số 1, đường Việt Bắc, Phường Tích Lương, Tỉnh Thái Nguyên, Việt Nam</v>
          </cell>
          <cell r="N486">
            <v>58</v>
          </cell>
          <cell r="O486" t="b">
            <v>0</v>
          </cell>
          <cell r="P486" t="str">
            <v>CÔNG TY TNHH MTV THƯƠNG MẠI VÀ DỊCH VỤ NGỌC THƠM</v>
          </cell>
          <cell r="Q486" t="str">
            <v>Miền Bắc</v>
          </cell>
          <cell r="R486" t="str">
            <v>EB</v>
          </cell>
        </row>
        <row r="487">
          <cell r="A487" t="str">
            <v>eb145</v>
          </cell>
          <cell r="B487" t="str">
            <v>GO! THÁI BÌNH</v>
          </cell>
          <cell r="D487" t="str">
            <v>Hưng Yên</v>
          </cell>
          <cell r="I487" t="str">
            <v>BIGC; MIENBAC</v>
          </cell>
          <cell r="J487" t="str">
            <v>GO! THÁI BÌNH</v>
          </cell>
          <cell r="K487" t="str">
            <v>Trung tâm thương mại GO! Thái Bình, đường Trần Thái Tông, Tổ 1, Phường Vũ Phúc, Tỉnh Hưng Yên, Việt Nam</v>
          </cell>
          <cell r="L487" t="str">
            <v/>
          </cell>
          <cell r="M487" t="str">
            <v>Trung tâm thương mại GO! Thái Bình, đường Trần Thái Tông, Tổ 1, Phường Vũ Phúc, Tỉnh Hưng Yên, Việt Nam</v>
          </cell>
          <cell r="N487">
            <v>58</v>
          </cell>
          <cell r="O487" t="b">
            <v>0</v>
          </cell>
          <cell r="P487" t="str">
            <v>CÔNG TY TNHH MTV THƯƠNG MẠI VÀ DỊCH VỤ NGỌC THƠM</v>
          </cell>
          <cell r="Q487" t="str">
            <v>Miền Bắc</v>
          </cell>
          <cell r="R487" t="str">
            <v>EB</v>
          </cell>
        </row>
        <row r="488">
          <cell r="A488" t="str">
            <v>eb146</v>
          </cell>
          <cell r="B488" t="str">
            <v>GO! LÀO CAI</v>
          </cell>
          <cell r="D488" t="str">
            <v>Lào Cai</v>
          </cell>
          <cell r="I488" t="str">
            <v>BIGC; MIENBAC</v>
          </cell>
          <cell r="J488" t="str">
            <v>GO! LÀO CAI</v>
          </cell>
          <cell r="K488" t="str">
            <v>Trung tâm thương mại GO! Lào Cai, Km6+600, Thửa đất HH1 thuộc tiểu khu đô thị số 13, đường Trần Hưng Đạo, Phường Cam Đường, Tỉnh Lào Cai, Việt Nam</v>
          </cell>
          <cell r="L488" t="str">
            <v/>
          </cell>
          <cell r="M488" t="str">
            <v>Trung tâm thương mại GO! Lào Cai, Km6+600, Thửa đất HH1 thuộc tiểu khu đô thị số 13, đường Trần Hưng Đạo, Phường Cam Đường, Tỉnh Lào Cai, Việt Nam</v>
          </cell>
          <cell r="N488">
            <v>58</v>
          </cell>
          <cell r="O488" t="b">
            <v>0</v>
          </cell>
          <cell r="P488" t="str">
            <v>CÔNG TY TNHH MTV THƯƠNG MẠI VÀ DỊCH VỤ NGỌC THƠM</v>
          </cell>
          <cell r="Q488" t="str">
            <v>Miền Bắc</v>
          </cell>
          <cell r="R488" t="str">
            <v>EB</v>
          </cell>
        </row>
        <row r="489">
          <cell r="A489" t="str">
            <v>eb151</v>
          </cell>
          <cell r="B489" t="str">
            <v>GO! HA NAM (151)</v>
          </cell>
          <cell r="D489" t="str">
            <v>Ninh Bình</v>
          </cell>
          <cell r="I489" t="str">
            <v>BIGC; MIENBAC</v>
          </cell>
          <cell r="J489" t="str">
            <v>GO! HA NAM (151)</v>
          </cell>
          <cell r="K489" t="str">
            <v>Tầng 2, TTTM GO! Phủ Lý, thửa đất số 449, tờ bản đồ số 25, đường Điện Biên Phủ, Phường Hà Nam, Tỉnh Ninh Bình, Việt Nam</v>
          </cell>
          <cell r="L489" t="str">
            <v/>
          </cell>
          <cell r="M489" t="str">
            <v>Tầng 2, TTTM GO! Phủ Lý, thửa đất số 449, tờ bản đồ số 25, đường Điện Biên Phủ, Phường Hà Nam, Tỉnh Ninh Bình, Việt Nam</v>
          </cell>
          <cell r="N489">
            <v>58</v>
          </cell>
          <cell r="O489" t="b">
            <v>0</v>
          </cell>
          <cell r="P489" t="str">
            <v>CÔNG TY TNHH MTV THƯƠNG MẠI VÀ DỊCH VỤ NGỌC THƠM</v>
          </cell>
          <cell r="Q489" t="str">
            <v>Miền Bắc</v>
          </cell>
          <cell r="R489" t="str">
            <v>EB</v>
          </cell>
        </row>
        <row r="490">
          <cell r="A490" t="str">
            <v>eb154</v>
          </cell>
          <cell r="B490" t="str">
            <v>GO! HƯNG YÊN</v>
          </cell>
          <cell r="D490" t="str">
            <v>Hưng Yên</v>
          </cell>
          <cell r="I490" t="str">
            <v>BIGC; MIENBAC</v>
          </cell>
          <cell r="J490" t="str">
            <v>GO! HƯNG YÊN</v>
          </cell>
          <cell r="K490" t="str">
            <v>Trung Tâm Thương Mại Go! Hưng Yên, Thửa Đất Số 113, Tờ Bản Đồ Số 49, Tô Hiệu, Phường Phố Hiến, Tỉnh Hưng Yên, Việt Nam</v>
          </cell>
          <cell r="L490" t="str">
            <v/>
          </cell>
          <cell r="M490" t="str">
            <v>Trung Tâm Thương Mại Go! Hưng Yên, Thửa Đất Số 113, Tờ Bản Đồ Số 49, Tô Hiệu, Phường Phố Hiến, Tỉnh Hưng Yên, Việt Nam</v>
          </cell>
          <cell r="N490">
            <v>58</v>
          </cell>
          <cell r="O490" t="b">
            <v>0</v>
          </cell>
          <cell r="P490" t="str">
            <v>CÔNG TY TNHH MTV THƯƠNG MẠI VÀ DỊCH VỤ NGỌC THƠM</v>
          </cell>
          <cell r="Q490" t="str">
            <v>Miền Bắc</v>
          </cell>
          <cell r="R490" t="str">
            <v>EB</v>
          </cell>
        </row>
        <row r="491">
          <cell r="A491" t="str">
            <v>eb155</v>
          </cell>
          <cell r="B491" t="str">
            <v>Go! Yên Bái</v>
          </cell>
          <cell r="D491" t="str">
            <v>Tỉnh Lào Cai</v>
          </cell>
          <cell r="I491" t="str">
            <v>BIGC; MIENBAC</v>
          </cell>
          <cell r="J491" t="str">
            <v>Go! Yên Bái</v>
          </cell>
          <cell r="K491" t="str">
            <v>T2 CT TM Go! Yên Bái, TDS151; TBDS71 TỔ DÂN PHỐ 1&amp;11, P. Yên Bái, Tỉnh Lào Cai</v>
          </cell>
          <cell r="L491" t="str">
            <v/>
          </cell>
          <cell r="M491" t="str">
            <v>T2 CT TM Go! Yên Bái, TDS151; TBDS71 TỔ DÂN PHỐ 1&amp;11, P. Yên Bái, Tỉnh Lào Cai</v>
          </cell>
          <cell r="N491">
            <v>58</v>
          </cell>
          <cell r="O491" t="b">
            <v>0</v>
          </cell>
          <cell r="P491" t="str">
            <v>CÔNG TY TNHH MTV THƯƠNG MẠI VÀ DỊCH VỤ NGỌC THƠM</v>
          </cell>
          <cell r="Q491" t="str">
            <v>Miền Bắc</v>
          </cell>
          <cell r="R491" t="str">
            <v>EB</v>
          </cell>
        </row>
        <row r="492">
          <cell r="A492" t="str">
            <v>eb1600</v>
          </cell>
          <cell r="B492" t="str">
            <v>BigC Hải Phòng</v>
          </cell>
          <cell r="D492" t="str">
            <v>Hải Phòng</v>
          </cell>
          <cell r="I492" t="str">
            <v>BIGC; MIENBAC</v>
          </cell>
          <cell r="J492" t="str">
            <v>BigC Hải Phòng</v>
          </cell>
          <cell r="K492" t="str">
            <v>BigC Hải Phòng</v>
          </cell>
          <cell r="L492" t="str">
            <v/>
          </cell>
          <cell r="M492" t="str">
            <v>BigC Hải Phòng</v>
          </cell>
          <cell r="N492">
            <v>58</v>
          </cell>
          <cell r="O492" t="b">
            <v>1</v>
          </cell>
          <cell r="P492" t="str">
            <v>CÔNG TY TNHH MTV THƯƠNG MẠI VÀ DỊCH VỤ NGỌC THƠM</v>
          </cell>
          <cell r="Q492" t="str">
            <v>Miền Bắc</v>
          </cell>
          <cell r="R492" t="str">
            <v>EB</v>
          </cell>
        </row>
        <row r="493">
          <cell r="A493" t="str">
            <v>eb1700</v>
          </cell>
          <cell r="B493" t="str">
            <v>BigC Thái Bình</v>
          </cell>
          <cell r="D493" t="str">
            <v>Thái Bình</v>
          </cell>
          <cell r="I493" t="str">
            <v>BIGC; MIENBAC</v>
          </cell>
          <cell r="J493" t="str">
            <v>BigC Thái Bình</v>
          </cell>
          <cell r="K493" t="str">
            <v>BigC Thái Bình</v>
          </cell>
          <cell r="L493" t="str">
            <v/>
          </cell>
          <cell r="M493" t="str">
            <v>BigC Thái Bình</v>
          </cell>
          <cell r="N493">
            <v>58</v>
          </cell>
          <cell r="O493" t="b">
            <v>1</v>
          </cell>
          <cell r="P493" t="str">
            <v>CÔNG TY TNHH MTV THƯƠNG MẠI VÀ DỊCH VỤ NGỌC THƠM</v>
          </cell>
          <cell r="Q493" t="str">
            <v>Miền Bắc</v>
          </cell>
          <cell r="R493" t="str">
            <v>EB</v>
          </cell>
        </row>
        <row r="494">
          <cell r="A494" t="str">
            <v>eb1800</v>
          </cell>
          <cell r="B494" t="str">
            <v>BigC Nam Định</v>
          </cell>
          <cell r="D494" t="str">
            <v>Nam Định</v>
          </cell>
          <cell r="I494" t="str">
            <v>BIGC; MIENBAC</v>
          </cell>
          <cell r="J494" t="str">
            <v>BigC Nam Định</v>
          </cell>
          <cell r="K494" t="str">
            <v>BigC Nam Định</v>
          </cell>
          <cell r="L494" t="str">
            <v/>
          </cell>
          <cell r="M494" t="str">
            <v>BigC Nam Định</v>
          </cell>
          <cell r="N494">
            <v>58</v>
          </cell>
          <cell r="O494" t="b">
            <v>1</v>
          </cell>
          <cell r="P494" t="str">
            <v>CÔNG TY TNHH MTV THƯƠNG MẠI VÀ DỊCH VỤ NGỌC THƠM</v>
          </cell>
          <cell r="Q494" t="str">
            <v>Miền Bắc</v>
          </cell>
          <cell r="R494" t="str">
            <v>EB</v>
          </cell>
        </row>
        <row r="495">
          <cell r="A495" t="str">
            <v>eb1900</v>
          </cell>
          <cell r="B495" t="str">
            <v>BigC Việt Trì</v>
          </cell>
          <cell r="D495" t="str">
            <v>Phú Thọ</v>
          </cell>
          <cell r="I495" t="str">
            <v>BIGC; MIENBAC</v>
          </cell>
          <cell r="J495" t="str">
            <v>BigC Việt Trì</v>
          </cell>
          <cell r="K495" t="str">
            <v>BigC Việt Trì, tỉnh Phú Thọ</v>
          </cell>
          <cell r="L495" t="str">
            <v/>
          </cell>
          <cell r="M495" t="str">
            <v>BigC Việt Trì, tỉnh Phú Thọ</v>
          </cell>
          <cell r="N495">
            <v>58</v>
          </cell>
          <cell r="O495" t="b">
            <v>0</v>
          </cell>
          <cell r="P495" t="str">
            <v>CÔNG TY TNHH MTV THƯƠNG MẠI VÀ DỊCH VỤ NGỌC THƠM</v>
          </cell>
          <cell r="Q495" t="str">
            <v>Miền Bắc</v>
          </cell>
          <cell r="R495" t="str">
            <v>EB</v>
          </cell>
        </row>
        <row r="496">
          <cell r="A496" t="str">
            <v>eb2000</v>
          </cell>
          <cell r="B496" t="str">
            <v>BigC Thái Nguyên</v>
          </cell>
          <cell r="D496" t="str">
            <v>Thái Nguyên</v>
          </cell>
          <cell r="I496" t="str">
            <v>BIGC; MIENBAC</v>
          </cell>
          <cell r="J496" t="str">
            <v>BigC Thái Nguyên</v>
          </cell>
          <cell r="K496" t="str">
            <v>BigC Thái Nguyên</v>
          </cell>
          <cell r="L496" t="str">
            <v/>
          </cell>
          <cell r="M496" t="str">
            <v>BigC Thái Nguyên</v>
          </cell>
          <cell r="N496">
            <v>58</v>
          </cell>
          <cell r="O496" t="b">
            <v>1</v>
          </cell>
          <cell r="P496" t="str">
            <v>CÔNG TY TNHH MTV THƯƠNG MẠI VÀ DỊCH VỤ NGỌC THƠM</v>
          </cell>
          <cell r="Q496" t="str">
            <v>Miền Bắc</v>
          </cell>
          <cell r="R496" t="str">
            <v>EB</v>
          </cell>
        </row>
        <row r="497">
          <cell r="A497" t="str">
            <v>eb2400</v>
          </cell>
          <cell r="B497" t="str">
            <v>BigC Lào Cai</v>
          </cell>
          <cell r="D497" t="str">
            <v>Lào Cai</v>
          </cell>
          <cell r="I497" t="str">
            <v>BIGC; MIENBAC</v>
          </cell>
          <cell r="J497" t="str">
            <v>BigC Lào Cai</v>
          </cell>
          <cell r="K497" t="str">
            <v>BigC Lào Cai</v>
          </cell>
          <cell r="L497" t="str">
            <v/>
          </cell>
          <cell r="M497" t="str">
            <v>BigC Lào Cai</v>
          </cell>
          <cell r="N497">
            <v>58</v>
          </cell>
          <cell r="O497" t="b">
            <v>1</v>
          </cell>
          <cell r="P497" t="str">
            <v>CÔNG TY TNHH MTV THƯƠNG MẠI VÀ DỊCH VỤ NGỌC THƠM</v>
          </cell>
          <cell r="Q497" t="str">
            <v>Miền Bắc</v>
          </cell>
          <cell r="R497" t="str">
            <v>EB</v>
          </cell>
        </row>
        <row r="498">
          <cell r="A498" t="str">
            <v>eb2901</v>
          </cell>
          <cell r="B498" t="str">
            <v>BigC Thăng Long (104)</v>
          </cell>
          <cell r="D498" t="str">
            <v>Thành phố Hà Nội</v>
          </cell>
          <cell r="G498" t="str">
            <v>HN004</v>
          </cell>
          <cell r="H498" t="str">
            <v>Hoàng Thanh Huy</v>
          </cell>
          <cell r="I498" t="str">
            <v>MIENBAC; BIGC</v>
          </cell>
          <cell r="J498" t="str">
            <v>Giao hàng tại BigC Thăng Long</v>
          </cell>
          <cell r="K498" t="str">
            <v>222 đường Trần Duy Hưng, Phường Yên Hòa, Thành phố Hà Nội, Việt Nam</v>
          </cell>
          <cell r="L498" t="str">
            <v/>
          </cell>
          <cell r="M498" t="str">
            <v>222 đường Trần Duy Hưng, Phường Yên Hòa, Thành phố Hà Nội, Việt Nam</v>
          </cell>
          <cell r="N498">
            <v>58</v>
          </cell>
          <cell r="O498" t="b">
            <v>0</v>
          </cell>
          <cell r="P498" t="str">
            <v>CÔNG TY TNHH MTV THƯƠNG MẠI VÀ DỊCH VỤ NGỌC THƠM</v>
          </cell>
          <cell r="Q498" t="str">
            <v>Miền Bắc</v>
          </cell>
          <cell r="R498" t="str">
            <v>EB</v>
          </cell>
        </row>
        <row r="499">
          <cell r="A499" t="str">
            <v>eb2902</v>
          </cell>
          <cell r="B499" t="str">
            <v>BigC Tops Market Garden</v>
          </cell>
          <cell r="D499" t="str">
            <v>Thành phố Hà Nội</v>
          </cell>
          <cell r="E499" t="str">
            <v>Quận Nam Từ Liêm</v>
          </cell>
          <cell r="G499" t="str">
            <v>HN004</v>
          </cell>
          <cell r="H499" t="str">
            <v>Hoàng Thanh Huy</v>
          </cell>
          <cell r="I499" t="str">
            <v>MIENBAC; BIGC</v>
          </cell>
          <cell r="J499" t="str">
            <v>Giao hàng tại Tops Market Garden</v>
          </cell>
          <cell r="K499" t="str">
            <v>Tầng hầm thứ nhất Trung tâm thương mại The Garden, đường Mễ Trì, Phường Mỹ Đình 1, Quận Nam Từ Liêm, Thành phố Hà Nội, Việt Nam</v>
          </cell>
          <cell r="L499" t="str">
            <v/>
          </cell>
          <cell r="M499" t="str">
            <v>Tầng hầm thứ nhất Trung tâm thương mại The Garden, đường Mễ Trì, Phường Mỹ Đình 1, Quận Nam Từ Liêm, Thành phố Hà Nội, Việt Nam</v>
          </cell>
          <cell r="N499">
            <v>58</v>
          </cell>
          <cell r="O499" t="b">
            <v>0</v>
          </cell>
          <cell r="P499" t="str">
            <v>CÔNG TY TNHH MTV THƯƠNG MẠI VÀ DỊCH VỤ NGỌC THƠM</v>
          </cell>
          <cell r="Q499" t="str">
            <v>Miền Bắc</v>
          </cell>
          <cell r="R499" t="str">
            <v>EB</v>
          </cell>
        </row>
        <row r="500">
          <cell r="A500" t="str">
            <v>eb2903</v>
          </cell>
          <cell r="B500" t="str">
            <v>Tops Market Eco Green (Nguyễn Xiển)</v>
          </cell>
          <cell r="D500" t="str">
            <v>Thành phố Hà Nội</v>
          </cell>
          <cell r="E500" t="str">
            <v>Huyện Thanh Trì</v>
          </cell>
          <cell r="G500" t="str">
            <v>HN008</v>
          </cell>
          <cell r="H500" t="str">
            <v>Nguyễn Minh Sơn</v>
          </cell>
          <cell r="I500" t="str">
            <v>MIENBAC; BIGC</v>
          </cell>
          <cell r="J500" t="str">
            <v>Giao hàng tại Tops Market Eco Green</v>
          </cell>
          <cell r="K500" t="str">
            <v>286 Nguyễn Xiển, Tân Triều, Thanh Trì, HN</v>
          </cell>
          <cell r="L500" t="str">
            <v/>
          </cell>
          <cell r="M500" t="str">
            <v>286 Nguyễn Xiển, Tân Triều, Thanh Trì, HN</v>
          </cell>
          <cell r="N500">
            <v>58</v>
          </cell>
          <cell r="O500" t="b">
            <v>0</v>
          </cell>
          <cell r="P500" t="str">
            <v>CÔNG TY TNHH MTV THƯƠNG MẠI VÀ DỊCH VỤ NGỌC THƠM</v>
          </cell>
          <cell r="Q500" t="str">
            <v>Miền Bắc</v>
          </cell>
          <cell r="R500" t="str">
            <v>EB</v>
          </cell>
        </row>
        <row r="501">
          <cell r="A501" t="str">
            <v>eb2904</v>
          </cell>
          <cell r="B501" t="str">
            <v>BigC Tops Market Lê Trọng Tấn</v>
          </cell>
          <cell r="D501" t="str">
            <v>Thành phố Hà Nội</v>
          </cell>
          <cell r="G501" t="str">
            <v>HN008</v>
          </cell>
          <cell r="H501" t="str">
            <v>Nguyễn Minh Sơn</v>
          </cell>
          <cell r="I501" t="str">
            <v>MIENBAC; BIGC</v>
          </cell>
          <cell r="J501" t="str">
            <v>Giao hàng tại Tops Market Lê Trọng Tấn</v>
          </cell>
          <cell r="K501" t="str">
            <v>Tầng hầm 1, tầng hầm 2 và tầng trệt, Tòa nhà Artemis, Số 3 đường Lê Trọng Tấn, Phường Phương Liệt, Thành phố Hà Nội, Việt Nam</v>
          </cell>
          <cell r="L501" t="str">
            <v/>
          </cell>
          <cell r="M501" t="str">
            <v>Tầng hầm 1, tầng hầm 2 và tầng trệt, Tòa nhà Artemis, Số 3 đường Lê Trọng Tấn, Phường Phương Liệt, Thành phố Hà Nội, Việt Nam</v>
          </cell>
          <cell r="N501">
            <v>58</v>
          </cell>
          <cell r="O501" t="b">
            <v>0</v>
          </cell>
          <cell r="P501" t="str">
            <v>CÔNG TY TNHH MTV THƯƠNG MẠI VÀ DỊCH VỤ NGỌC THƠM</v>
          </cell>
          <cell r="Q501" t="str">
            <v>Miền Bắc</v>
          </cell>
          <cell r="R501" t="str">
            <v>EB</v>
          </cell>
        </row>
        <row r="502">
          <cell r="A502" t="str">
            <v>eb2905</v>
          </cell>
          <cell r="B502" t="str">
            <v>TOPS MARKET HỒ GƯƠM (132)</v>
          </cell>
          <cell r="D502" t="str">
            <v>Thành phố Hà Nội</v>
          </cell>
          <cell r="E502" t="str">
            <v>Quận Hà Đông</v>
          </cell>
          <cell r="G502" t="str">
            <v>HN004</v>
          </cell>
          <cell r="H502" t="str">
            <v>Hoàng Thanh Huy</v>
          </cell>
          <cell r="I502" t="str">
            <v>MIENBAC; BIGC</v>
          </cell>
          <cell r="J502" t="str">
            <v>TOPS MARKET HỒ GƯƠM (132)</v>
          </cell>
          <cell r="K502" t="str">
            <v>Tầng 1 và tầng 2, Trung tâm thương mại, văn phòng và nhà ở cao cấp Hồ Gươm Plaza, KĐT mới Mỗ Lao, P.Mộ Lao, Q.Hà Đông, HN</v>
          </cell>
          <cell r="L502" t="str">
            <v/>
          </cell>
          <cell r="M502" t="str">
            <v>Tầng 1 và tầng 2, Trung tâm thương mại, văn phòng và nhà ở cao cấp Hồ Gươm Plaza, KĐT mới Mỗ Lao, P.Mộ Lao, Q.Hà Đông, HN</v>
          </cell>
          <cell r="N502">
            <v>58</v>
          </cell>
          <cell r="O502" t="b">
            <v>0</v>
          </cell>
          <cell r="P502" t="str">
            <v>CÔNG TY TNHH MTV THƯƠNG MẠI VÀ DỊCH VỤ NGỌC THƠM</v>
          </cell>
          <cell r="Q502" t="str">
            <v>Miền Bắc</v>
          </cell>
          <cell r="R502" t="str">
            <v>EB</v>
          </cell>
        </row>
        <row r="503">
          <cell r="A503" t="str">
            <v>eb2906</v>
          </cell>
          <cell r="B503" t="str">
            <v>GO! Long Biên</v>
          </cell>
          <cell r="D503" t="str">
            <v>Thành phố Hà Nội</v>
          </cell>
          <cell r="E503" t="str">
            <v>Quận Long Biên</v>
          </cell>
          <cell r="G503" t="str">
            <v>HN003</v>
          </cell>
          <cell r="H503" t="str">
            <v>Nguyễn Văn Thạch</v>
          </cell>
          <cell r="I503" t="str">
            <v>BIGC; MIENBAC</v>
          </cell>
          <cell r="J503" t="str">
            <v>GO! Long Biên</v>
          </cell>
          <cell r="K503" t="str">
            <v>Tầng Hầm TTTM Savico Megamall, 7-9 Nguyễn Văn Linh, Việt Hưng, Long Biên, Hà Nội</v>
          </cell>
          <cell r="L503" t="str">
            <v/>
          </cell>
          <cell r="M503" t="str">
            <v>Tầng Hầm TTTM Savico Megamall, 7-9 Nguyễn Văn Linh, Việt Hưng, Long Biên, Hà Nội</v>
          </cell>
          <cell r="N503">
            <v>58</v>
          </cell>
          <cell r="O503" t="b">
            <v>0</v>
          </cell>
          <cell r="P503" t="str">
            <v>CÔNG TY TNHH MTV THƯƠNG MẠI VÀ DỊCH VỤ NGỌC THƠM</v>
          </cell>
          <cell r="Q503" t="str">
            <v>Miền Bắc</v>
          </cell>
          <cell r="R503" t="str">
            <v>EB</v>
          </cell>
        </row>
        <row r="504">
          <cell r="A504" t="str">
            <v>eb2907</v>
          </cell>
          <cell r="B504" t="str">
            <v>BigC Mê Linh</v>
          </cell>
          <cell r="D504" t="str">
            <v>Thành phố Hà Nội</v>
          </cell>
          <cell r="G504" t="str">
            <v>HN003</v>
          </cell>
          <cell r="H504" t="str">
            <v>Nguyễn Văn Thạch</v>
          </cell>
          <cell r="I504" t="str">
            <v>BIGC; MIENBAC</v>
          </cell>
          <cell r="J504" t="str">
            <v>Giao Hàng Tại Big C Mê Linh</v>
          </cell>
          <cell r="K504" t="str">
            <v>Tầng 1, Trung tâm thương mại VLXD và trang thiết bị nội thất Mêlinh Plaza, Km8, đường cao tốc Thăng Long - Nội Bài (đường Võ Văn Kiệt), xã Quang Minh, Thành phố Hà Nội, Việt Nam</v>
          </cell>
          <cell r="L504" t="str">
            <v/>
          </cell>
          <cell r="M504" t="str">
            <v>Tầng 1, Trung tâm thương mại VLXD và trang thiết bị nội thất Mêlinh Plaza, Km8, đường cao tốc Thăng Long - Nội Bài (đường Võ Văn Kiệt), xã Quang Minh, Thành phố Hà Nội, Việt Nam</v>
          </cell>
          <cell r="N504">
            <v>58</v>
          </cell>
          <cell r="O504" t="b">
            <v>0</v>
          </cell>
          <cell r="P504" t="str">
            <v>CÔNG TY TNHH MTV THƯƠNG MẠI VÀ DỊCH VỤ NGỌC THƠM</v>
          </cell>
          <cell r="Q504" t="str">
            <v>Miền Bắc</v>
          </cell>
          <cell r="R504" t="str">
            <v>EB</v>
          </cell>
        </row>
        <row r="505">
          <cell r="A505" t="str">
            <v>eb3400</v>
          </cell>
          <cell r="B505" t="str">
            <v>BigC Hải Dương</v>
          </cell>
          <cell r="D505" t="str">
            <v>Hải Dương</v>
          </cell>
          <cell r="I505" t="str">
            <v>BIGC; MIENBAC</v>
          </cell>
          <cell r="J505" t="str">
            <v>BigC Hải Dương</v>
          </cell>
          <cell r="K505" t="str">
            <v>BigC Hải Dương</v>
          </cell>
          <cell r="L505" t="str">
            <v/>
          </cell>
          <cell r="M505" t="str">
            <v>BigC Hải Dương</v>
          </cell>
          <cell r="N505">
            <v>58</v>
          </cell>
          <cell r="O505" t="b">
            <v>0</v>
          </cell>
          <cell r="P505" t="str">
            <v>CÔNG TY TNHH MTV THƯƠNG MẠI VÀ DỊCH VỤ NGỌC THƠM</v>
          </cell>
          <cell r="Q505" t="str">
            <v>Miền Bắc</v>
          </cell>
          <cell r="R505" t="str">
            <v>EB</v>
          </cell>
        </row>
        <row r="506">
          <cell r="A506" t="str">
            <v>eb3500</v>
          </cell>
          <cell r="B506" t="str">
            <v>BigC Ninh Bình</v>
          </cell>
          <cell r="D506" t="str">
            <v>Ninh Bình</v>
          </cell>
          <cell r="I506" t="str">
            <v>BIGC; MIENBAC</v>
          </cell>
          <cell r="J506" t="str">
            <v>BigC Ninh Bình</v>
          </cell>
          <cell r="K506" t="str">
            <v>BigC Ninh Bình</v>
          </cell>
          <cell r="L506" t="str">
            <v/>
          </cell>
          <cell r="M506" t="str">
            <v>BigC Ninh Bình</v>
          </cell>
          <cell r="N506">
            <v>58</v>
          </cell>
          <cell r="O506" t="b">
            <v>0</v>
          </cell>
          <cell r="P506" t="str">
            <v>CÔNG TY TNHH MTV THƯƠNG MẠI VÀ DỊCH VỤ NGỌC THƠM</v>
          </cell>
          <cell r="Q506" t="str">
            <v>Miền Bắc</v>
          </cell>
          <cell r="R506" t="str">
            <v>EB</v>
          </cell>
        </row>
        <row r="507">
          <cell r="A507" t="str">
            <v>eb3700</v>
          </cell>
          <cell r="B507" t="str">
            <v>BigC Vinh</v>
          </cell>
          <cell r="D507" t="str">
            <v>Nghệ An</v>
          </cell>
          <cell r="I507" t="str">
            <v>BIGC; MIENBAC</v>
          </cell>
          <cell r="J507" t="str">
            <v>BigC Vinh</v>
          </cell>
          <cell r="K507" t="str">
            <v>BigC Vinh</v>
          </cell>
          <cell r="L507" t="str">
            <v/>
          </cell>
          <cell r="M507" t="str">
            <v>BigC Vinh</v>
          </cell>
          <cell r="N507">
            <v>58</v>
          </cell>
          <cell r="O507" t="b">
            <v>1</v>
          </cell>
          <cell r="P507" t="str">
            <v>CÔNG TY TNHH MTV THƯƠNG MẠI VÀ DỊCH VỤ NGỌC THƠM</v>
          </cell>
          <cell r="Q507" t="str">
            <v>Miền Bắc</v>
          </cell>
          <cell r="R507" t="str">
            <v>EB</v>
          </cell>
        </row>
        <row r="508">
          <cell r="A508" t="str">
            <v>eb9800</v>
          </cell>
          <cell r="B508" t="str">
            <v>BigC Bắc Giang</v>
          </cell>
          <cell r="D508" t="str">
            <v>Bắc Giang</v>
          </cell>
          <cell r="I508" t="str">
            <v>BIGC; MIENBAC</v>
          </cell>
          <cell r="J508" t="str">
            <v>BigC Bắc Giang</v>
          </cell>
          <cell r="K508" t="str">
            <v>BigC Bắc Giang</v>
          </cell>
          <cell r="L508" t="str">
            <v/>
          </cell>
          <cell r="M508" t="str">
            <v>BigC Bắc Giang</v>
          </cell>
          <cell r="N508">
            <v>58</v>
          </cell>
          <cell r="O508" t="b">
            <v>1</v>
          </cell>
          <cell r="P508" t="str">
            <v>CÔNG TY TNHH MTV THƯƠNG MẠI VÀ DỊCH VỤ NGỌC THƠM</v>
          </cell>
          <cell r="Q508" t="str">
            <v>Miền Bắc</v>
          </cell>
          <cell r="R508" t="str">
            <v>EB</v>
          </cell>
        </row>
        <row r="509">
          <cell r="A509" t="str">
            <v>EBNAMDINH</v>
          </cell>
          <cell r="B509" t="str">
            <v>CÔNG TY TNHH EB NAM ĐỊNH</v>
          </cell>
          <cell r="D509" t="str">
            <v>Nam Định</v>
          </cell>
          <cell r="I509" t="str">
            <v>MIENBAC; BIGC</v>
          </cell>
          <cell r="L509" t="str">
            <v>0600740077</v>
          </cell>
          <cell r="M509" t="str">
            <v>Trung tâm thương mại - siêu thị Thiên Trường, Phường Lộc Hòa, Thành phố Nam Định, Tỉnh Nam Định, Việt Nam</v>
          </cell>
          <cell r="N509">
            <v>58</v>
          </cell>
          <cell r="O509" t="b">
            <v>0</v>
          </cell>
          <cell r="P509" t="str">
            <v>CÔNG TY TNHH MTV THƯƠNG MẠI VÀ DỊCH VỤ NGỌC THƠM</v>
          </cell>
          <cell r="Q509" t="str">
            <v>Miền Bắc</v>
          </cell>
          <cell r="R509" t="str">
            <v>EB</v>
          </cell>
        </row>
        <row r="510">
          <cell r="A510" t="str">
            <v>Eco001</v>
          </cell>
          <cell r="B510" t="str">
            <v>Eco xanh Số 81, Đường Nguyễn Hoàng Tôn, Tây Hồ</v>
          </cell>
          <cell r="C510" t="str">
            <v>thanh toán cuối tháng</v>
          </cell>
          <cell r="D510" t="str">
            <v>Thành phố Hà Nội</v>
          </cell>
          <cell r="E510" t="str">
            <v>Quận Nam Từ Liêm</v>
          </cell>
          <cell r="G510" t="str">
            <v>HN006</v>
          </cell>
          <cell r="H510" t="str">
            <v>Phan Trọng Cường</v>
          </cell>
          <cell r="I510" t="str">
            <v>MIENBAC</v>
          </cell>
          <cell r="J510" t="str">
            <v>Eco xanh Số 81, Đường Nguyễn Hoàng Tôn, Tây Hồ</v>
          </cell>
          <cell r="K510" t="str">
            <v>Số 81, Đường Nguyễn Hoàng Tôn, Phường Xuân La, Quận Tây Hồ, Xuân La, Tây Hồ, Hà Nội, Việt Nam</v>
          </cell>
          <cell r="L510" t="str">
            <v/>
          </cell>
          <cell r="M510" t="str">
            <v>Số 81, Đường Nguyễn Hoàng Tôn, Phường Xuân La, Quận Tây Hồ, Xuân La, Tây Hồ, Hà Nội, Việt Nam</v>
          </cell>
          <cell r="O510" t="b">
            <v>0</v>
          </cell>
          <cell r="P510" t="str">
            <v>CÔNG TY TNHH MTV THƯƠNG MẠI VÀ DỊCH VỤ NGỌC THƠM</v>
          </cell>
          <cell r="Q510" t="str">
            <v>Miền Bắc</v>
          </cell>
          <cell r="R510" t="str">
            <v>Eco001</v>
          </cell>
        </row>
        <row r="511">
          <cell r="A511" t="str">
            <v>ECOFARMPAY02</v>
          </cell>
          <cell r="B511" t="str">
            <v>ECOFARM PAY - Chi nhánh Bắc Ninh</v>
          </cell>
          <cell r="D511" t="str">
            <v>Bắc Ninh</v>
          </cell>
          <cell r="E511" t="str">
            <v>Thành phố Từ Sơn</v>
          </cell>
          <cell r="J511" t="str">
            <v>ECOFARM PAY - Chi nhánh Bắc Ninh</v>
          </cell>
          <cell r="K511" t="str">
            <v>Phố Xanh, Xã Tam Sơn, Thị xã Từ Sơn, Bắc Ninih</v>
          </cell>
          <cell r="M511" t="str">
            <v>Phố Xanh, Xã Tam Sơn, Thị xã Từ Sơn, Bắc Ninih</v>
          </cell>
          <cell r="O511" t="b">
            <v>0</v>
          </cell>
          <cell r="P511" t="str">
            <v>CÔNG TY TNHH MTV THƯƠNG MẠI VÀ DỊCH VỤ NGỌC THƠM</v>
          </cell>
          <cell r="Q511" t="str">
            <v>Miền Bắc</v>
          </cell>
          <cell r="R511" t="str">
            <v>Eco001</v>
          </cell>
        </row>
        <row r="512">
          <cell r="A512" t="str">
            <v>ESMEE</v>
          </cell>
          <cell r="B512" t="str">
            <v>CÔNG TY CỔ PHẦN ĐẦU TƯ HỘI TỤ VIỆT NAM</v>
          </cell>
          <cell r="D512" t="str">
            <v>Thành phố Hà Nội</v>
          </cell>
          <cell r="E512" t="str">
            <v>Quận Hoàn Kiếm</v>
          </cell>
          <cell r="F512" t="str">
            <v>Phường Hàng Gai</v>
          </cell>
          <cell r="G512" t="str">
            <v>HN003</v>
          </cell>
          <cell r="H512" t="str">
            <v>Nguyễn Văn Thạch</v>
          </cell>
          <cell r="I512" t="str">
            <v>MIENBAC</v>
          </cell>
          <cell r="L512" t="str">
            <v>0110269684</v>
          </cell>
          <cell r="M512" t="str">
            <v>Số 18 phố Hàng Gai, Phường Hàng Gai, Quận Hoàn Kiếm, Thành phố Hà Nội, Việt Nam</v>
          </cell>
          <cell r="O512" t="b">
            <v>0</v>
          </cell>
          <cell r="P512" t="str">
            <v>CÔNG TY TNHH MTV THƯƠNG MẠI VÀ DỊCH VỤ NGỌC THƠM</v>
          </cell>
          <cell r="Q512" t="str">
            <v>Miền Bắc</v>
          </cell>
          <cell r="R512" t="str">
            <v>ESMEE</v>
          </cell>
        </row>
        <row r="513">
          <cell r="A513" t="str">
            <v>FORD THĂNG LONG</v>
          </cell>
          <cell r="B513" t="str">
            <v>CÔNG TY CỔ PHẦN FORD THĂNG LONG</v>
          </cell>
          <cell r="D513" t="str">
            <v>Thành phố Hà Nội</v>
          </cell>
          <cell r="E513" t="str">
            <v>Quận Thanh Xuân</v>
          </cell>
          <cell r="G513" t="str">
            <v>HN003</v>
          </cell>
          <cell r="H513" t="str">
            <v>Nguyễn Văn Thạch</v>
          </cell>
          <cell r="I513" t="str">
            <v>MIENBAC</v>
          </cell>
          <cell r="L513" t="str">
            <v>0100774222</v>
          </cell>
          <cell r="M513" t="str">
            <v>105 phố Láng Hạ, Phường Láng Hạ, Quận Đống Đa, Thành phố Hà Nội, Việt Nam</v>
          </cell>
          <cell r="N513">
            <v>60</v>
          </cell>
          <cell r="O513" t="b">
            <v>0</v>
          </cell>
          <cell r="P513" t="str">
            <v>CÔNG TY TNHH MTV THƯƠNG MẠI VÀ DỊCH VỤ NGỌC THƠM</v>
          </cell>
          <cell r="Q513" t="str">
            <v>Miền Bắc</v>
          </cell>
          <cell r="R513" t="str">
            <v>FORD THĂNG LONG</v>
          </cell>
        </row>
        <row r="514">
          <cell r="A514" t="str">
            <v>GIATRANMART-ĐN</v>
          </cell>
          <cell r="B514" t="str">
            <v>Siêu thị Gia Trần Mart Online</v>
          </cell>
          <cell r="D514" t="str">
            <v>Hải Phòng</v>
          </cell>
          <cell r="I514" t="str">
            <v>MIENNAM</v>
          </cell>
          <cell r="M514" t="str">
            <v>119 Hải Phòng - Đà Nẵng</v>
          </cell>
          <cell r="O514" t="b">
            <v>0</v>
          </cell>
          <cell r="P514" t="str">
            <v>CÔNG TY TNHH MTV THƯƠNG MẠI VÀ DỊCH VỤ NGỌC THƠM</v>
          </cell>
          <cell r="Q514" t="str">
            <v>Miền Bắc</v>
          </cell>
          <cell r="R514" t="str">
            <v>GIATRANMART-ĐN</v>
          </cell>
        </row>
        <row r="515">
          <cell r="A515" t="str">
            <v>GMART</v>
          </cell>
          <cell r="B515" t="str">
            <v>CÔNG TY TNHH DỊCH VỤ VÀ THƯƠNG MẠI TNC VIỆT NAM</v>
          </cell>
          <cell r="C515" t="str">
            <v/>
          </cell>
          <cell r="D515" t="str">
            <v>Thành phố Hà Nội</v>
          </cell>
          <cell r="E515" t="str">
            <v>Quận Nam Từ Liêm</v>
          </cell>
          <cell r="F515" t="str">
            <v>Phường Mễ Trì</v>
          </cell>
          <cell r="G515" t="str">
            <v>HN007</v>
          </cell>
          <cell r="H515" t="str">
            <v>Đỗ Minh Quang</v>
          </cell>
          <cell r="I515" t="str">
            <v>MIENBAC</v>
          </cell>
          <cell r="J515" t="str">
            <v>G Mart</v>
          </cell>
          <cell r="L515" t="str">
            <v>0109821974</v>
          </cell>
          <cell r="M515" t="str">
            <v>Tầng M, tháp A, toà Golden Palace, đường Mễ Trì, Phường Mễ Trì, Quận Nam Từ Liêm, Thành phố Hà Nội, Việt Nam</v>
          </cell>
          <cell r="O515" t="b">
            <v>0</v>
          </cell>
          <cell r="P515" t="str">
            <v>CÔNG TY TNHH MTV THƯƠNG MẠI VÀ DỊCH VỤ NGỌC THƠM</v>
          </cell>
          <cell r="Q515" t="str">
            <v>Miền Bắc</v>
          </cell>
          <cell r="R515" t="str">
            <v>GMART</v>
          </cell>
        </row>
        <row r="516">
          <cell r="A516" t="str">
            <v>Green001</v>
          </cell>
          <cell r="B516" t="str">
            <v>GREEN MART 183 Hoàng Mai</v>
          </cell>
          <cell r="C516" t="str">
            <v>thanh toán 15 hàng tháng</v>
          </cell>
          <cell r="D516" t="str">
            <v>Thành phố Hà Nội</v>
          </cell>
          <cell r="E516" t="str">
            <v>Quận Hoàng Mai</v>
          </cell>
          <cell r="G516" t="str">
            <v>HN006</v>
          </cell>
          <cell r="H516" t="str">
            <v>Phan Trọng Cường</v>
          </cell>
          <cell r="I516" t="str">
            <v>MIENBAC</v>
          </cell>
          <cell r="J516" t="str">
            <v>GREEN MART 183 Hoàng Mai</v>
          </cell>
          <cell r="K516" t="str">
            <v>183 Hoàng Mai, PHường Hoàng Văn Thụ, Quận Hoàng Mai, Hà Nội</v>
          </cell>
          <cell r="L516" t="str">
            <v/>
          </cell>
          <cell r="M516" t="str">
            <v>183 Hoàng Mai, Phường Hoàng Văn Thụ, Quận Hoàng Mai, Hà Nội</v>
          </cell>
          <cell r="O516" t="b">
            <v>0</v>
          </cell>
          <cell r="P516" t="str">
            <v>CÔNG TY TNHH MTV THƯƠNG MẠI VÀ DỊCH VỤ NGỌC THƠM</v>
          </cell>
          <cell r="Q516" t="str">
            <v>Miền Bắc</v>
          </cell>
          <cell r="R516" t="str">
            <v>Green</v>
          </cell>
        </row>
        <row r="517">
          <cell r="A517" t="str">
            <v>Green002</v>
          </cell>
          <cell r="B517" t="str">
            <v>GREEN MART 48 Trần Kim Xuyến</v>
          </cell>
          <cell r="C517" t="str">
            <v>thanh toán 15 hàng tháng</v>
          </cell>
          <cell r="D517" t="str">
            <v>Thành phố Hà Nội</v>
          </cell>
          <cell r="E517" t="str">
            <v>Quận Cầu Giấy</v>
          </cell>
          <cell r="G517" t="str">
            <v>HN006</v>
          </cell>
          <cell r="H517" t="str">
            <v>Phan Trọng Cường</v>
          </cell>
          <cell r="I517" t="str">
            <v>MIENBAC</v>
          </cell>
          <cell r="J517" t="str">
            <v>GREEN MART 48 Trần Kim Xuyến</v>
          </cell>
          <cell r="K517" t="str">
            <v>Tòa Chelsea Residences, 48 Trần Kim Xuyến, Phường Yên Hòa, Quận Cầu Giấy, Hà Nội</v>
          </cell>
          <cell r="L517" t="str">
            <v/>
          </cell>
          <cell r="M517" t="str">
            <v>Tòa Chelsea Residences, 48 Trần Kim Xuyến, Phường Yên Hòa, Quận Cầu Giấy, Hà Nội</v>
          </cell>
          <cell r="O517" t="b">
            <v>0</v>
          </cell>
          <cell r="P517" t="str">
            <v>CÔNG TY TNHH MTV THƯƠNG MẠI VÀ DỊCH VỤ NGỌC THƠM</v>
          </cell>
          <cell r="Q517" t="str">
            <v>Miền Bắc</v>
          </cell>
          <cell r="R517" t="str">
            <v>Green</v>
          </cell>
        </row>
        <row r="518">
          <cell r="A518" t="str">
            <v>Green003</v>
          </cell>
          <cell r="B518" t="str">
            <v>GREEN MART Vinhomes Ocean Park - Khu vip Ruby tòa R102</v>
          </cell>
          <cell r="C518" t="str">
            <v>thanh toán 15 hàng tháng</v>
          </cell>
          <cell r="D518" t="str">
            <v>Thành phố Hà Nội</v>
          </cell>
          <cell r="E518" t="str">
            <v>Huyện Gia Lâm</v>
          </cell>
          <cell r="G518" t="str">
            <v>HN006</v>
          </cell>
          <cell r="H518" t="str">
            <v>Phan Trọng Cường</v>
          </cell>
          <cell r="I518" t="str">
            <v>MIENBAC</v>
          </cell>
          <cell r="J518" t="str">
            <v>GREEN MART Vinhomes Ocean Park - Khu vip Ruby tòa R102</v>
          </cell>
          <cell r="K518" t="str">
            <v>Khu vip Ruby tòa R102, Vinhomes Ocean Park, Gia Lâm, Hà Nội</v>
          </cell>
          <cell r="L518" t="str">
            <v/>
          </cell>
          <cell r="M518" t="str">
            <v>Khu vip Ruby tòa R102, Vinhomes Ocean Park, Gia Lâm, Hà Nội</v>
          </cell>
          <cell r="O518" t="b">
            <v>0</v>
          </cell>
          <cell r="P518" t="str">
            <v>CÔNG TY TNHH MTV THƯƠNG MẠI VÀ DỊCH VỤ NGỌC THƠM</v>
          </cell>
          <cell r="Q518" t="str">
            <v>Miền Bắc</v>
          </cell>
          <cell r="R518" t="str">
            <v>Green</v>
          </cell>
        </row>
        <row r="519">
          <cell r="A519" t="str">
            <v>Green004</v>
          </cell>
          <cell r="B519" t="str">
            <v>GREEN MART Vinhomes Ocean Park - Khu Pavilion tòa P4</v>
          </cell>
          <cell r="C519" t="str">
            <v>thanh toán 15 hàng tháng</v>
          </cell>
          <cell r="D519" t="str">
            <v>Thành phố Hà Nội</v>
          </cell>
          <cell r="E519" t="str">
            <v>Huyện Gia Lâm</v>
          </cell>
          <cell r="G519" t="str">
            <v>HN006</v>
          </cell>
          <cell r="H519" t="str">
            <v>Phan Trọng Cường</v>
          </cell>
          <cell r="I519" t="str">
            <v>MIENBAC</v>
          </cell>
          <cell r="J519" t="str">
            <v>GREEN MART Vinhomes Ocean Park - Khu Pavilion tòa P4</v>
          </cell>
          <cell r="K519" t="str">
            <v>Khu Pavilion tòa P4, Vinhomes Ocean Park, Gia Lâm, Hà Nội</v>
          </cell>
          <cell r="L519" t="str">
            <v/>
          </cell>
          <cell r="M519" t="str">
            <v>Khu Pavilion tòa P4, Vinhomes Ocean Park, Gia Lâm, Hà Nội</v>
          </cell>
          <cell r="O519" t="b">
            <v>0</v>
          </cell>
          <cell r="P519" t="str">
            <v>CÔNG TY TNHH MTV THƯƠNG MẠI VÀ DỊCH VỤ NGỌC THƠM</v>
          </cell>
          <cell r="Q519" t="str">
            <v>Miền Bắc</v>
          </cell>
          <cell r="R519" t="str">
            <v>Green</v>
          </cell>
        </row>
        <row r="520">
          <cell r="A520" t="str">
            <v>Green005</v>
          </cell>
          <cell r="B520" t="str">
            <v>GREEN MART Vinhomes Smart City</v>
          </cell>
          <cell r="C520" t="str">
            <v>thanh toán 15 hàng tháng</v>
          </cell>
          <cell r="D520" t="str">
            <v>Thành phố Hà Nội</v>
          </cell>
          <cell r="E520" t="str">
            <v>Quận Nam Từ Liêm</v>
          </cell>
          <cell r="G520" t="str">
            <v>HN006</v>
          </cell>
          <cell r="H520" t="str">
            <v>Phan Trọng Cường</v>
          </cell>
          <cell r="I520" t="str">
            <v>MIENBAC</v>
          </cell>
          <cell r="J520" t="str">
            <v>GREEN MART Vinhomes Smart City</v>
          </cell>
          <cell r="K520" t="str">
            <v>Tòa SA3, Vinhomes Smart City, Nam Từ Liêm, Hà Nội</v>
          </cell>
          <cell r="L520" t="str">
            <v/>
          </cell>
          <cell r="M520" t="str">
            <v>Tòa SA3, Vinhomes Smart City, Nam Từ Liêm, Hà Nội</v>
          </cell>
          <cell r="O520" t="b">
            <v>0</v>
          </cell>
          <cell r="P520" t="str">
            <v>CÔNG TY TNHH MTV THƯƠNG MẠI VÀ DỊCH VỤ NGỌC THƠM</v>
          </cell>
          <cell r="Q520" t="str">
            <v>Miền Bắc</v>
          </cell>
          <cell r="R520" t="str">
            <v>Green</v>
          </cell>
        </row>
        <row r="521">
          <cell r="A521" t="str">
            <v>GS25-003</v>
          </cell>
          <cell r="B521" t="str">
            <v>CHI NHÁNH HÀ NỘI - CÔNG TY TNHH GS 25 VIETNAM</v>
          </cell>
          <cell r="D521" t="str">
            <v>Thành phố Hà Nội</v>
          </cell>
          <cell r="E521" t="str">
            <v>Quận Cầu Giấy</v>
          </cell>
          <cell r="F521" t="str">
            <v>Phường Trung Hoà</v>
          </cell>
          <cell r="I521" t="str">
            <v>GS25; MIENBAC</v>
          </cell>
          <cell r="J521" t="str">
            <v>WH-CJ-CHILL -</v>
          </cell>
          <cell r="L521" t="str">
            <v>0314658576-003</v>
          </cell>
          <cell r="M521" t="str">
            <v>Văn phòng B, tầng 5, TN Taisei Square Hanoi, 289 Khuất Duy Tiến, phường Đại Mỗ, thành phố Hà Nội</v>
          </cell>
          <cell r="N521">
            <v>50</v>
          </cell>
          <cell r="O521" t="b">
            <v>0</v>
          </cell>
          <cell r="P521" t="str">
            <v>CÔNG TY TNHH MTV THƯƠNG MẠI VÀ DỊCH VỤ NGỌC THƠM</v>
          </cell>
          <cell r="Q521" t="str">
            <v>Miền Bắc</v>
          </cell>
          <cell r="R521" t="str">
            <v>GS25</v>
          </cell>
        </row>
        <row r="522">
          <cell r="A522" t="str">
            <v>GS25-HN001</v>
          </cell>
          <cell r="B522" t="str">
            <v>GS25 Taisei Square</v>
          </cell>
          <cell r="D522" t="str">
            <v>Thành phố Hà Nội</v>
          </cell>
          <cell r="G522" t="str">
            <v>HN004</v>
          </cell>
          <cell r="H522" t="str">
            <v>Hoàng Thanh Huy</v>
          </cell>
          <cell r="I522" t="str">
            <v>GS25; MIENBAC</v>
          </cell>
          <cell r="J522" t="str">
            <v>GS25 Taisei Square</v>
          </cell>
          <cell r="K522" t="str">
            <v>Tòa nhà Taisei 289 Khuất Duy Tiến, Cầu Giấy, Hà Nội</v>
          </cell>
          <cell r="M522" t="str">
            <v>Tòa nhà Taisei 289 Khuất Duy Tiến, Cầu Giấy, Hà Nội</v>
          </cell>
          <cell r="N522">
            <v>50</v>
          </cell>
          <cell r="O522" t="b">
            <v>0</v>
          </cell>
          <cell r="P522" t="str">
            <v>CÔNG TY TNHH MTV THƯƠNG MẠI VÀ DỊCH VỤ NGỌC THƠM</v>
          </cell>
          <cell r="Q522" t="str">
            <v>Miền Bắc</v>
          </cell>
          <cell r="R522" t="str">
            <v>GS25</v>
          </cell>
        </row>
        <row r="523">
          <cell r="A523" t="str">
            <v>GS25-HN002</v>
          </cell>
          <cell r="B523" t="str">
            <v>GS25 Dao Duy Anh</v>
          </cell>
          <cell r="D523" t="str">
            <v>Thành phố Hà Nội</v>
          </cell>
          <cell r="G523" t="str">
            <v>HN006</v>
          </cell>
          <cell r="H523" t="str">
            <v>Phan Trọng Cường</v>
          </cell>
          <cell r="I523" t="str">
            <v>GS25; MIENBAC</v>
          </cell>
          <cell r="J523" t="str">
            <v>GS25 Dao Duy Anh</v>
          </cell>
          <cell r="K523" t="str">
            <v>9 Đào Duy Anh, Đống Đa, Hà Nội</v>
          </cell>
          <cell r="M523" t="str">
            <v>9 Đào Duy Anh, Đống Đa, Hà Nội</v>
          </cell>
          <cell r="N523">
            <v>50</v>
          </cell>
          <cell r="O523" t="b">
            <v>0</v>
          </cell>
          <cell r="P523" t="str">
            <v>CÔNG TY TNHH MTV THƯƠNG MẠI VÀ DỊCH VỤ NGỌC THƠM</v>
          </cell>
          <cell r="Q523" t="str">
            <v>Miền Bắc</v>
          </cell>
          <cell r="R523" t="str">
            <v>GS25</v>
          </cell>
        </row>
        <row r="524">
          <cell r="A524" t="str">
            <v>GS25-HN003</v>
          </cell>
          <cell r="B524" t="str">
            <v>GS25 Ha Trung</v>
          </cell>
          <cell r="D524" t="str">
            <v>Thành phố Hà Nội</v>
          </cell>
          <cell r="G524" t="str">
            <v>HN008</v>
          </cell>
          <cell r="H524" t="str">
            <v>Nguyễn Minh Sơn</v>
          </cell>
          <cell r="I524" t="str">
            <v>GS25; MIENBAC</v>
          </cell>
          <cell r="J524" t="str">
            <v>GS25 Ha Trung</v>
          </cell>
          <cell r="K524" t="str">
            <v>66 Hà Trung, Hoàn Kiếm, Hà Nội</v>
          </cell>
          <cell r="M524" t="str">
            <v>66 Hà Trung, Hoàn Kiếm, Hà Nội</v>
          </cell>
          <cell r="N524">
            <v>50</v>
          </cell>
          <cell r="O524" t="b">
            <v>0</v>
          </cell>
          <cell r="P524" t="str">
            <v>CÔNG TY TNHH MTV THƯƠNG MẠI VÀ DỊCH VỤ NGỌC THƠM</v>
          </cell>
          <cell r="Q524" t="str">
            <v>Miền Bắc</v>
          </cell>
          <cell r="R524" t="str">
            <v>GS25</v>
          </cell>
        </row>
        <row r="525">
          <cell r="A525" t="str">
            <v>GS25-HN004</v>
          </cell>
          <cell r="B525" t="str">
            <v>GS25 Hang Dau</v>
          </cell>
          <cell r="D525" t="str">
            <v>Thành phố Hà Nội</v>
          </cell>
          <cell r="G525" t="str">
            <v>HN008</v>
          </cell>
          <cell r="H525" t="str">
            <v>Nguyễn Minh Sơn</v>
          </cell>
          <cell r="I525" t="str">
            <v>GS25; MIENBAC</v>
          </cell>
          <cell r="J525" t="str">
            <v>GS25 Hang Dau</v>
          </cell>
          <cell r="K525" t="str">
            <v>12 Hàng Dầu, Hoàn Kiếm, Hà Nội</v>
          </cell>
          <cell r="M525" t="str">
            <v>12 Hàng Dầu, Hoàn Kiếm, Hà Nội</v>
          </cell>
          <cell r="N525">
            <v>50</v>
          </cell>
          <cell r="O525" t="b">
            <v>0</v>
          </cell>
          <cell r="P525" t="str">
            <v>CÔNG TY TNHH MTV THƯƠNG MẠI VÀ DỊCH VỤ NGỌC THƠM</v>
          </cell>
          <cell r="Q525" t="str">
            <v>Miền Bắc</v>
          </cell>
          <cell r="R525" t="str">
            <v>GS25</v>
          </cell>
        </row>
        <row r="526">
          <cell r="A526" t="str">
            <v>GS25-HN005</v>
          </cell>
          <cell r="B526" t="str">
            <v>GS25 Doi Can</v>
          </cell>
          <cell r="D526" t="str">
            <v>Thành phố Hà Nội</v>
          </cell>
          <cell r="G526" t="str">
            <v>HN008</v>
          </cell>
          <cell r="H526" t="str">
            <v>Nguyễn Minh Sơn</v>
          </cell>
          <cell r="I526" t="str">
            <v>GS25; MIENBAC</v>
          </cell>
          <cell r="J526" t="str">
            <v>GS25 Doi Can</v>
          </cell>
          <cell r="K526" t="str">
            <v>147 Đội Cấn, Ba Đình, Hà Nội</v>
          </cell>
          <cell r="M526" t="str">
            <v>147 Đội Cấn, Ba Đình, Hà Nội</v>
          </cell>
          <cell r="N526">
            <v>50</v>
          </cell>
          <cell r="O526" t="b">
            <v>0</v>
          </cell>
          <cell r="P526" t="str">
            <v>CÔNG TY TNHH MTV THƯƠNG MẠI VÀ DỊCH VỤ NGỌC THƠM</v>
          </cell>
          <cell r="Q526" t="str">
            <v>Miền Bắc</v>
          </cell>
          <cell r="R526" t="str">
            <v>GS25</v>
          </cell>
        </row>
        <row r="527">
          <cell r="A527" t="str">
            <v>GS25-HN006</v>
          </cell>
          <cell r="B527" t="str">
            <v>GS25 The West</v>
          </cell>
          <cell r="D527" t="str">
            <v>Thành phố Hà Nội</v>
          </cell>
          <cell r="G527" t="str">
            <v>HN004</v>
          </cell>
          <cell r="H527" t="str">
            <v>Hoàng Thanh Huy</v>
          </cell>
          <cell r="I527" t="str">
            <v>GS25; MIENBAC</v>
          </cell>
          <cell r="J527" t="str">
            <v>GS25 The West</v>
          </cell>
          <cell r="K527" t="str">
            <v>The West 265 Cầu Giấy, Cầu Giấy, Hà Nội</v>
          </cell>
          <cell r="M527" t="str">
            <v>The West 265 Cầu Giấy, Cầu Giấy, Hà Nội</v>
          </cell>
          <cell r="N527">
            <v>50</v>
          </cell>
          <cell r="O527" t="b">
            <v>0</v>
          </cell>
          <cell r="P527" t="str">
            <v>CÔNG TY TNHH MTV THƯƠNG MẠI VÀ DỊCH VỤ NGỌC THƠM</v>
          </cell>
          <cell r="Q527" t="str">
            <v>Miền Bắc</v>
          </cell>
          <cell r="R527" t="str">
            <v>GS25</v>
          </cell>
        </row>
        <row r="528">
          <cell r="A528" t="str">
            <v>GS25-HN007</v>
          </cell>
          <cell r="B528" t="str">
            <v>GS25 Nguyen Ngoc Vu</v>
          </cell>
          <cell r="D528" t="str">
            <v>Thành phố Hà Nội</v>
          </cell>
          <cell r="G528" t="str">
            <v>HN004</v>
          </cell>
          <cell r="H528" t="str">
            <v>Hoàng Thanh Huy</v>
          </cell>
          <cell r="I528" t="str">
            <v>GS25; MIENBAC</v>
          </cell>
          <cell r="J528" t="str">
            <v>GS25 Nguyen Ngoc Vu</v>
          </cell>
          <cell r="K528" t="str">
            <v>169 Nguyễn Ngọc Vũ, Cầu Giấy, Hà Nội</v>
          </cell>
          <cell r="M528" t="str">
            <v>169 Nguyễn Ngọc Vũ, Cầu Giấy, Hà Nội</v>
          </cell>
          <cell r="N528">
            <v>50</v>
          </cell>
          <cell r="O528" t="b">
            <v>0</v>
          </cell>
          <cell r="P528" t="str">
            <v>CÔNG TY TNHH MTV THƯƠNG MẠI VÀ DỊCH VỤ NGỌC THƠM</v>
          </cell>
          <cell r="Q528" t="str">
            <v>Miền Bắc</v>
          </cell>
          <cell r="R528" t="str">
            <v>GS25</v>
          </cell>
        </row>
        <row r="529">
          <cell r="A529" t="str">
            <v>GS25-HN008</v>
          </cell>
          <cell r="B529" t="str">
            <v>GS25 Nguyen Huu Huan</v>
          </cell>
          <cell r="D529" t="str">
            <v>Thành phố Hà Nội</v>
          </cell>
          <cell r="G529" t="str">
            <v>HN008</v>
          </cell>
          <cell r="H529" t="str">
            <v>Nguyễn Minh Sơn</v>
          </cell>
          <cell r="I529" t="str">
            <v>GS25; MIENBAC</v>
          </cell>
          <cell r="J529" t="str">
            <v>GS25 Nguyen Huu Huan</v>
          </cell>
          <cell r="K529" t="str">
            <v>34 Nguyễn Hữu Huân, Hoàn Kiếm, Hà Nội</v>
          </cell>
          <cell r="M529" t="str">
            <v>34 Nguyễn Hữu Huân, Hoàn Kiếm, Hà Nội</v>
          </cell>
          <cell r="N529">
            <v>50</v>
          </cell>
          <cell r="O529" t="b">
            <v>0</v>
          </cell>
          <cell r="P529" t="str">
            <v>CÔNG TY TNHH MTV THƯƠNG MẠI VÀ DỊCH VỤ NGỌC THƠM</v>
          </cell>
          <cell r="Q529" t="str">
            <v>Miền Bắc</v>
          </cell>
          <cell r="R529" t="str">
            <v>GS25</v>
          </cell>
        </row>
        <row r="530">
          <cell r="A530" t="str">
            <v>GS25-HN009</v>
          </cell>
          <cell r="B530" t="str">
            <v>GS25 Trieu Khuc</v>
          </cell>
          <cell r="D530" t="str">
            <v>Thành phố Hà Nội</v>
          </cell>
          <cell r="G530" t="str">
            <v>HN008</v>
          </cell>
          <cell r="H530" t="str">
            <v>Nguyễn Minh Sơn</v>
          </cell>
          <cell r="I530" t="str">
            <v>GS25; MIENBAC</v>
          </cell>
          <cell r="J530" t="str">
            <v>GS25 Trieu Khuc</v>
          </cell>
          <cell r="K530" t="str">
            <v>53 phố Triều Khúc, Phường Thanh Xuân Bắc, Quận Thanh Xuân, Thành phố Hà Nội</v>
          </cell>
          <cell r="M530" t="str">
            <v>53 phố Triều Khúc, Phường Thanh Xuân Bắc, Quận Thanh Xuân, Thành phố Hà Nội</v>
          </cell>
          <cell r="N530">
            <v>50</v>
          </cell>
          <cell r="O530" t="b">
            <v>0</v>
          </cell>
          <cell r="P530" t="str">
            <v>CÔNG TY TNHH MTV THƯƠNG MẠI VÀ DỊCH VỤ NGỌC THƠM</v>
          </cell>
          <cell r="Q530" t="str">
            <v>Miền Bắc</v>
          </cell>
          <cell r="R530" t="str">
            <v>GS25</v>
          </cell>
        </row>
        <row r="531">
          <cell r="A531" t="str">
            <v>GS25-HN010</v>
          </cell>
          <cell r="B531" t="str">
            <v>GS25 Nguyen Son</v>
          </cell>
          <cell r="D531" t="str">
            <v>Thành phố Hà Nội</v>
          </cell>
          <cell r="G531" t="str">
            <v>HN006</v>
          </cell>
          <cell r="H531" t="str">
            <v>Phan Trọng Cường</v>
          </cell>
          <cell r="I531" t="str">
            <v>GS25; MIENBAC</v>
          </cell>
          <cell r="J531" t="str">
            <v>GS25 Nguyen Son</v>
          </cell>
          <cell r="K531" t="str">
            <v>158 Nguyễn Sơn, Phường Bồ Đề, Quận Long Biên, Thành phố Hà Nội</v>
          </cell>
          <cell r="M531" t="str">
            <v>158 Nguyễn Sơn, Phường Bồ Đề, Quận Long Biên, Thành phố Hà Nội</v>
          </cell>
          <cell r="N531">
            <v>50</v>
          </cell>
          <cell r="O531" t="b">
            <v>0</v>
          </cell>
          <cell r="P531" t="str">
            <v>CÔNG TY TNHH MTV THƯƠNG MẠI VÀ DỊCH VỤ NGỌC THƠM</v>
          </cell>
          <cell r="Q531" t="str">
            <v>Miền Bắc</v>
          </cell>
          <cell r="R531" t="str">
            <v>GS25</v>
          </cell>
        </row>
        <row r="532">
          <cell r="A532" t="str">
            <v>GS25-HN011</v>
          </cell>
          <cell r="B532" t="str">
            <v>GS25 Nguyen Van Loc</v>
          </cell>
          <cell r="D532" t="str">
            <v>Thành phố Hà Nội</v>
          </cell>
          <cell r="G532" t="str">
            <v>HN004</v>
          </cell>
          <cell r="H532" t="str">
            <v>Hoàng Thanh Huy</v>
          </cell>
          <cell r="I532" t="str">
            <v>GS25; MIENBAC</v>
          </cell>
          <cell r="J532" t="str">
            <v>GS25 Nguyen Van Loc</v>
          </cell>
          <cell r="K532" t="str">
            <v>LK56, Khu nhà ở Bắc Hà, phố Nguyễn Văn Lộc, Phường Mộ Lao, Quận Hà Đông, Thành phố Hà Nội</v>
          </cell>
          <cell r="M532" t="str">
            <v>LK56, Khu nhà ở Bắc Hà, phố Nguyễn Văn Lộc, Phường Mộ Lao, Quận Hà Đông, Thành phố Hà Nội</v>
          </cell>
          <cell r="N532">
            <v>50</v>
          </cell>
          <cell r="O532" t="b">
            <v>0</v>
          </cell>
          <cell r="P532" t="str">
            <v>CÔNG TY TNHH MTV THƯƠNG MẠI VÀ DỊCH VỤ NGỌC THƠM</v>
          </cell>
          <cell r="Q532" t="str">
            <v>Miền Bắc</v>
          </cell>
          <cell r="R532" t="str">
            <v>GS25</v>
          </cell>
        </row>
        <row r="533">
          <cell r="A533" t="str">
            <v>GS25-HN012</v>
          </cell>
          <cell r="B533" t="str">
            <v>GS25 Mipec Tower</v>
          </cell>
          <cell r="D533" t="str">
            <v>Thành phố Hà Nội</v>
          </cell>
          <cell r="G533" t="str">
            <v>HN006</v>
          </cell>
          <cell r="H533" t="str">
            <v>Phan Trọng Cường</v>
          </cell>
          <cell r="I533" t="str">
            <v>GS25; MIENBAC</v>
          </cell>
          <cell r="J533" t="str">
            <v>GS25 Mipec Tower</v>
          </cell>
          <cell r="K533" t="str">
            <v>229 Tây Sơn, Phường Ngã Tư Sở, Quận Đống Đa, Thành phố Hà Nội</v>
          </cell>
          <cell r="M533" t="str">
            <v>229 Tây Sơn, Phường Ngã Tư Sở, Quận Đống Đa, Thành phố Hà Nội</v>
          </cell>
          <cell r="N533">
            <v>50</v>
          </cell>
          <cell r="O533" t="b">
            <v>0</v>
          </cell>
          <cell r="P533" t="str">
            <v>CÔNG TY TNHH MTV THƯƠNG MẠI VÀ DỊCH VỤ NGỌC THƠM</v>
          </cell>
          <cell r="Q533" t="str">
            <v>Miền Bắc</v>
          </cell>
          <cell r="R533" t="str">
            <v>GS25</v>
          </cell>
        </row>
        <row r="534">
          <cell r="A534" t="str">
            <v>GS25-HN013</v>
          </cell>
          <cell r="B534" t="str">
            <v>GS25 36 Duy Tan</v>
          </cell>
          <cell r="D534" t="str">
            <v>Thành phố Hà Nội</v>
          </cell>
          <cell r="G534" t="str">
            <v>HN004</v>
          </cell>
          <cell r="H534" t="str">
            <v>Hoàng Thanh Huy</v>
          </cell>
          <cell r="I534" t="str">
            <v>GS25; MIENBAC</v>
          </cell>
          <cell r="J534" t="str">
            <v>GS25 36 Duy Tan</v>
          </cell>
          <cell r="K534" t="str">
            <v>Số 4-6, ngõ 36, Phố Duy Tân, Phường Dịch Vọng Hậu, Quận Cầu Giấy, Thành phố Hà Nội</v>
          </cell>
          <cell r="M534" t="str">
            <v>Số 4-6, ngõ 36, Phố Duy Tân, Phường Dịch Vọng Hậu, Quận Cầu Giấy, Thành phố Hà Nội</v>
          </cell>
          <cell r="N534">
            <v>50</v>
          </cell>
          <cell r="O534" t="b">
            <v>0</v>
          </cell>
          <cell r="P534" t="str">
            <v>CÔNG TY TNHH MTV THƯƠNG MẠI VÀ DỊCH VỤ NGỌC THƠM</v>
          </cell>
          <cell r="Q534" t="str">
            <v>Miền Bắc</v>
          </cell>
          <cell r="R534" t="str">
            <v>GS25</v>
          </cell>
        </row>
        <row r="535">
          <cell r="A535" t="str">
            <v>GS25-HN014</v>
          </cell>
          <cell r="B535" t="str">
            <v>GS25 Park 11-Vinhomes Times City-Ha Noi</v>
          </cell>
          <cell r="D535" t="str">
            <v>Thành phố Hà Nội</v>
          </cell>
          <cell r="G535" t="str">
            <v>HN006</v>
          </cell>
          <cell r="H535" t="str">
            <v>Phan Trọng Cường</v>
          </cell>
          <cell r="I535" t="str">
            <v>GS25; MIENBAC</v>
          </cell>
          <cell r="J535" t="str">
            <v>GS25 Park 11-Vinhomes Times City-Ha Noi</v>
          </cell>
          <cell r="K535" t="str">
            <v>Tòa Park 11 Vinhomes Times City Park Hill, số 25 Lĩnh Nam, P.Mai Động, Q.Hoàng Mai, Tp.Hà Nội</v>
          </cell>
          <cell r="M535" t="str">
            <v>Tòa Park 11 Vinhomes Times City Park Hill, số 25 Lĩnh Nam, P.Mai Động, Q.Hoàng Mai, Tp.Hà Nội</v>
          </cell>
          <cell r="N535">
            <v>50</v>
          </cell>
          <cell r="O535" t="b">
            <v>0</v>
          </cell>
          <cell r="P535" t="str">
            <v>CÔNG TY TNHH MTV THƯƠNG MẠI VÀ DỊCH VỤ NGỌC THƠM</v>
          </cell>
          <cell r="Q535" t="str">
            <v>Miền Bắc</v>
          </cell>
          <cell r="R535" t="str">
            <v>GS25</v>
          </cell>
        </row>
        <row r="536">
          <cell r="A536" t="str">
            <v>GS25-HN015</v>
          </cell>
          <cell r="B536" t="str">
            <v>GS25 Park 1-Vinhomes Times City-Ha Noi</v>
          </cell>
          <cell r="D536" t="str">
            <v>Thành phố Hà Nội</v>
          </cell>
          <cell r="G536" t="str">
            <v>HN006</v>
          </cell>
          <cell r="H536" t="str">
            <v>Phan Trọng Cường</v>
          </cell>
          <cell r="I536" t="str">
            <v>GS25; MIENBAC</v>
          </cell>
          <cell r="J536" t="str">
            <v>GS25 Park 1-Vinhomes Times City-Ha Noi</v>
          </cell>
          <cell r="K536" t="str">
            <v>Tòa Park 1 Vinhomes Times City Park Hill, 25 Lĩnh Nam, P.Mai Đặng, Q.Hoàng Mai, Tp.Hà Nội</v>
          </cell>
          <cell r="M536" t="str">
            <v>Tòa Park 1 Vinhomes Times City Park Hill, 25 Lĩnh Nam, P.Mai Đặng, Q.Hoàng Mai, Tp.Hà Nội</v>
          </cell>
          <cell r="N536">
            <v>50</v>
          </cell>
          <cell r="O536" t="b">
            <v>0</v>
          </cell>
          <cell r="P536" t="str">
            <v>CÔNG TY TNHH MTV THƯƠNG MẠI VÀ DỊCH VỤ NGỌC THƠM</v>
          </cell>
          <cell r="Q536" t="str">
            <v>Miền Bắc</v>
          </cell>
          <cell r="R536" t="str">
            <v>GS25</v>
          </cell>
        </row>
        <row r="537">
          <cell r="A537" t="str">
            <v>GS25-HN016</v>
          </cell>
          <cell r="B537" t="str">
            <v>GS25 DH Dai Nam-Ha Noi</v>
          </cell>
          <cell r="D537" t="str">
            <v>Thành phố Hà Nội</v>
          </cell>
          <cell r="G537" t="str">
            <v>HN004</v>
          </cell>
          <cell r="H537" t="str">
            <v>Hoàng Thanh Huy</v>
          </cell>
          <cell r="I537" t="str">
            <v>GS25; MIENBAC</v>
          </cell>
          <cell r="J537" t="str">
            <v>GS25 DH Dai Nam-Ha Noi</v>
          </cell>
          <cell r="K537" t="str">
            <v>2 Ba La, Phường Phú Lãm, Quận Hà Đông, Thành phố Hà Nội</v>
          </cell>
          <cell r="M537" t="str">
            <v>2 Ba La, Phường Phú Lãm, Quận Hà Đông, Thành phố Hà Nội</v>
          </cell>
          <cell r="N537">
            <v>50</v>
          </cell>
          <cell r="O537" t="b">
            <v>0</v>
          </cell>
          <cell r="P537" t="str">
            <v>CÔNG TY TNHH MTV THƯƠNG MẠI VÀ DỊCH VỤ NGỌC THƠM</v>
          </cell>
          <cell r="Q537" t="str">
            <v>Miền Bắc</v>
          </cell>
          <cell r="R537" t="str">
            <v>GS25</v>
          </cell>
        </row>
        <row r="538">
          <cell r="A538" t="str">
            <v>GS25-HN017</v>
          </cell>
          <cell r="B538" t="str">
            <v>GS25 Ngu Xa-Ha Noi</v>
          </cell>
          <cell r="D538" t="str">
            <v>Thành phố Hà Nội</v>
          </cell>
          <cell r="G538" t="str">
            <v>HN008</v>
          </cell>
          <cell r="H538" t="str">
            <v>Nguyễn Minh Sơn</v>
          </cell>
          <cell r="I538" t="str">
            <v>GS25; MIENBAC</v>
          </cell>
          <cell r="J538" t="str">
            <v>GS25 Ngu Xa-Ha Noi</v>
          </cell>
          <cell r="K538" t="str">
            <v>13A Phố Ngũ Xã, P.Trúc Bạch, Q.Ba Đình, Thành phố Hà Nội</v>
          </cell>
          <cell r="M538" t="str">
            <v>13A Phố Ngũ Xã, P.Trúc Bạch, Q.Ba Đình, Thành phố Hà Nội</v>
          </cell>
          <cell r="N538">
            <v>50</v>
          </cell>
          <cell r="O538" t="b">
            <v>0</v>
          </cell>
          <cell r="P538" t="str">
            <v>CÔNG TY TNHH MTV THƯƠNG MẠI VÀ DỊCH VỤ NGỌC THƠM</v>
          </cell>
          <cell r="Q538" t="str">
            <v>Miền Bắc</v>
          </cell>
          <cell r="R538" t="str">
            <v>GS25</v>
          </cell>
        </row>
        <row r="539">
          <cell r="A539" t="str">
            <v>GS25-HN018</v>
          </cell>
          <cell r="B539" t="str">
            <v>GS25 Park 3-Vinhomes Times City-Ha Noi</v>
          </cell>
          <cell r="D539" t="str">
            <v>Thành phố Hà Nội</v>
          </cell>
          <cell r="G539" t="str">
            <v>HN006</v>
          </cell>
          <cell r="H539" t="str">
            <v>Phan Trọng Cường</v>
          </cell>
          <cell r="I539" t="str">
            <v>GS25; MIENBAC</v>
          </cell>
          <cell r="J539" t="str">
            <v>GS25 Park 3-Vinhomes Times City-Ha Noi</v>
          </cell>
          <cell r="K539" t="str">
            <v>Tòa Park 3 Vinhomes Times City Park Hill, số 25 Lĩnh Nam, P.Mai Động, Q.Hoàng Mai, Tp.Hà Nội</v>
          </cell>
          <cell r="M539" t="str">
            <v>Tòa Park 3 Vinhomes Times City Park Hill, số 25 Lĩnh Nam, P.Mai Động, Q.Hoàng Mai, Tp.Hà Nội</v>
          </cell>
          <cell r="N539">
            <v>50</v>
          </cell>
          <cell r="O539" t="b">
            <v>0</v>
          </cell>
          <cell r="P539" t="str">
            <v>CÔNG TY TNHH MTV THƯƠNG MẠI VÀ DỊCH VỤ NGỌC THƠM</v>
          </cell>
          <cell r="Q539" t="str">
            <v>Miền Bắc</v>
          </cell>
          <cell r="R539" t="str">
            <v>GS25</v>
          </cell>
        </row>
        <row r="540">
          <cell r="A540" t="str">
            <v>GS25-HN019</v>
          </cell>
          <cell r="B540" t="str">
            <v>GS25 DH Thuy Loi-Ha Noi</v>
          </cell>
          <cell r="D540" t="str">
            <v>Thành phố Hà Nội</v>
          </cell>
          <cell r="G540" t="str">
            <v>HN006</v>
          </cell>
          <cell r="H540" t="str">
            <v>Phan Trọng Cường</v>
          </cell>
          <cell r="I540" t="str">
            <v>GS25; MIENBAC</v>
          </cell>
          <cell r="J540" t="str">
            <v>GS25 DH Thuy Loi-Ha Noi</v>
          </cell>
          <cell r="K540" t="str">
            <v>81 Phố Khương Thượng, Phường Trung Liệt, Quận Đống Đa, Thành phố Hà Nội</v>
          </cell>
          <cell r="M540" t="str">
            <v>81 Phố Khương Thượng, Phường Trung Liệt, Quận Đống Đa, Thành phố Hà Nội</v>
          </cell>
          <cell r="N540">
            <v>50</v>
          </cell>
          <cell r="O540" t="b">
            <v>0</v>
          </cell>
          <cell r="P540" t="str">
            <v>CÔNG TY TNHH MTV THƯƠNG MẠI VÀ DỊCH VỤ NGỌC THƠM</v>
          </cell>
          <cell r="Q540" t="str">
            <v>Miền Bắc</v>
          </cell>
          <cell r="R540" t="str">
            <v>GS25</v>
          </cell>
        </row>
        <row r="541">
          <cell r="A541" t="str">
            <v>GS25-HN020</v>
          </cell>
          <cell r="B541" t="str">
            <v>GS25 FLC Complex Pham Hung-Ha Noi</v>
          </cell>
          <cell r="D541" t="str">
            <v>Thành phố Hà Nội</v>
          </cell>
          <cell r="G541" t="str">
            <v>HN004</v>
          </cell>
          <cell r="H541" t="str">
            <v>Hoàng Thanh Huy</v>
          </cell>
          <cell r="I541" t="str">
            <v>GS25; MIENBAC</v>
          </cell>
          <cell r="J541" t="str">
            <v>GS25 FLC Complex Pham Hung-Ha Noi</v>
          </cell>
          <cell r="K541" t="str">
            <v>FLC Complex, số 36 đường Phạm Hùng, Phường Mỹ Đình 2, Quận Nam Từ Liêm, Thành phố Hà Nội</v>
          </cell>
          <cell r="M541" t="str">
            <v>FLC Complex, số 36 đường Phạm Hùng, Phường Mỹ Đình 2, Quận Nam Từ Liêm, Thành phố Hà Nội</v>
          </cell>
          <cell r="N541">
            <v>50</v>
          </cell>
          <cell r="O541" t="b">
            <v>0</v>
          </cell>
          <cell r="P541" t="str">
            <v>CÔNG TY TNHH MTV THƯƠNG MẠI VÀ DỊCH VỤ NGỌC THƠM</v>
          </cell>
          <cell r="Q541" t="str">
            <v>Miền Bắc</v>
          </cell>
          <cell r="R541" t="str">
            <v>GS25</v>
          </cell>
        </row>
        <row r="542">
          <cell r="A542" t="str">
            <v>GS25-HN021</v>
          </cell>
          <cell r="B542" t="str">
            <v>GS25 The Terra 2-Ha Noi</v>
          </cell>
          <cell r="D542" t="str">
            <v>Thành phố Hà Nội</v>
          </cell>
          <cell r="G542" t="str">
            <v>HN004</v>
          </cell>
          <cell r="H542" t="str">
            <v>Hoàng Thanh Huy</v>
          </cell>
          <cell r="I542" t="str">
            <v>GS25; MIENBAC</v>
          </cell>
          <cell r="J542" t="str">
            <v>GS25 The Terra 2-Ha Noi</v>
          </cell>
          <cell r="K542" t="str">
            <v>V1-DV.07 Khu đô thị mới An Hưng, Phường La Khê, Quận Hà Đông, Thành phố Hà Nội</v>
          </cell>
          <cell r="M542" t="str">
            <v>V1-DV.07 Khu đô thị mới An Hưng, Phường La Khê, Quận Hà Đông, Thành phố Hà Nội</v>
          </cell>
          <cell r="N542">
            <v>50</v>
          </cell>
          <cell r="O542" t="b">
            <v>0</v>
          </cell>
          <cell r="P542" t="str">
            <v>CÔNG TY TNHH MTV THƯƠNG MẠI VÀ DỊCH VỤ NGỌC THƠM</v>
          </cell>
          <cell r="Q542" t="str">
            <v>Miền Bắc</v>
          </cell>
          <cell r="R542" t="str">
            <v>GS25</v>
          </cell>
        </row>
        <row r="543">
          <cell r="A543" t="str">
            <v>GS25-HN022</v>
          </cell>
          <cell r="B543" t="str">
            <v>GS25 The Terra 1-Ha Noi</v>
          </cell>
          <cell r="D543" t="str">
            <v>Thành phố Hà Nội</v>
          </cell>
          <cell r="G543" t="str">
            <v>HN004</v>
          </cell>
          <cell r="H543" t="str">
            <v>Hoàng Thanh Huy</v>
          </cell>
          <cell r="I543" t="str">
            <v>GS25; MIENBAC</v>
          </cell>
          <cell r="J543" t="str">
            <v>GS25 The Terra 1-Ha Noi</v>
          </cell>
          <cell r="K543" t="str">
            <v>V9-A01, Khu đô thị mới An Hưng, Phường La Khê, Quận Hà Đông, Thành phố Hà Nội</v>
          </cell>
          <cell r="M543" t="str">
            <v>V9-A01, Khu đô thị mới An Hưng, Phường La Khê, Quận Hà Đông, Thành phố Hà Nội</v>
          </cell>
          <cell r="N543">
            <v>50</v>
          </cell>
          <cell r="O543" t="b">
            <v>0</v>
          </cell>
          <cell r="P543" t="str">
            <v>CÔNG TY TNHH MTV THƯƠNG MẠI VÀ DỊCH VỤ NGỌC THƠM</v>
          </cell>
          <cell r="Q543" t="str">
            <v>Miền Bắc</v>
          </cell>
          <cell r="R543" t="str">
            <v>GS25</v>
          </cell>
        </row>
        <row r="544">
          <cell r="A544" t="str">
            <v>GS25-HN023</v>
          </cell>
          <cell r="B544" t="str">
            <v>GS25 KDT Van Phu Ha Dong-Ha Noi</v>
          </cell>
          <cell r="D544" t="str">
            <v>Thành phố Hà Nội</v>
          </cell>
          <cell r="G544" t="str">
            <v>HN004</v>
          </cell>
          <cell r="H544" t="str">
            <v>Hoàng Thanh Huy</v>
          </cell>
          <cell r="I544" t="str">
            <v>GS25; MIENBAC</v>
          </cell>
          <cell r="J544" t="str">
            <v>GS25 KDT Van Phu Ha Dong-Ha Noi</v>
          </cell>
          <cell r="K544" t="str">
            <v>Tầng 1-2, TT7-1, Phố Văn Khê, Khu đô thị mới Văn Phú, Phường Phú La, Quận Hà Đông, Thành phố Hà Nội</v>
          </cell>
          <cell r="M544" t="str">
            <v>Tầng 1-2, TT7-1, Phố Văn Khê, Khu đô thị mới Văn Phú, Phường Phú La, Quận Hà Đông, Thành phố Hà Nội</v>
          </cell>
          <cell r="N544">
            <v>50</v>
          </cell>
          <cell r="O544" t="b">
            <v>0</v>
          </cell>
          <cell r="P544" t="str">
            <v>CÔNG TY TNHH MTV THƯƠNG MẠI VÀ DỊCH VỤ NGỌC THƠM</v>
          </cell>
          <cell r="Q544" t="str">
            <v>Miền Bắc</v>
          </cell>
          <cell r="R544" t="str">
            <v>GS25</v>
          </cell>
        </row>
        <row r="545">
          <cell r="A545" t="str">
            <v>GS25-HN024</v>
          </cell>
          <cell r="B545" t="str">
            <v>GS25 Nguy Nhu Kon Tum-Ha Noi</v>
          </cell>
          <cell r="D545" t="str">
            <v>Thành phố Hà Nội</v>
          </cell>
          <cell r="G545" t="str">
            <v>HN008</v>
          </cell>
          <cell r="H545" t="str">
            <v>Nguyễn Minh Sơn</v>
          </cell>
          <cell r="I545" t="str">
            <v>GS25; MIENBAC</v>
          </cell>
          <cell r="J545" t="str">
            <v>GS25 Nguy Nhu Kon Tum-Ha Noi</v>
          </cell>
          <cell r="K545" t="str">
            <v>107 phố Ngụy Như Kon Tum, Phường Nhân Chính, Quận Thanh Xuân, Thành phố Hà Nội</v>
          </cell>
          <cell r="M545" t="str">
            <v>107 phố Ngụy Như Kon Tum, Phường Nhân Chính, Quận Thanh Xuân, Thành phố Hà Nội</v>
          </cell>
          <cell r="N545">
            <v>50</v>
          </cell>
          <cell r="O545" t="b">
            <v>0</v>
          </cell>
          <cell r="P545" t="str">
            <v>CÔNG TY TNHH MTV THƯƠNG MẠI VÀ DỊCH VỤ NGỌC THƠM</v>
          </cell>
          <cell r="Q545" t="str">
            <v>Miền Bắc</v>
          </cell>
          <cell r="R545" t="str">
            <v>GS25</v>
          </cell>
        </row>
        <row r="546">
          <cell r="A546" t="str">
            <v>GS25-HN025</v>
          </cell>
          <cell r="B546" t="str">
            <v>GS25 Vinhomes Symphony - Ha Noi</v>
          </cell>
          <cell r="D546" t="str">
            <v>Thành phố Hà Nội</v>
          </cell>
          <cell r="G546" t="str">
            <v>HN008</v>
          </cell>
          <cell r="H546" t="str">
            <v>Nguyễn Minh Sơn</v>
          </cell>
          <cell r="I546" t="str">
            <v>GS25; MIENBAC</v>
          </cell>
          <cell r="J546" t="str">
            <v>GS25 Vinhomes Symphony - Ha Noi</v>
          </cell>
          <cell r="K546" t="str">
            <v>Vinhomes Symphony, Lô đất G4-HH16, Phường Phúc Lợi, Quận Long Biên, Thành phố Hà Nội</v>
          </cell>
          <cell r="M546" t="str">
            <v>Vinhomes Symphony, Lô đất G4-HH16, Phường Phúc Lợi, Quận Long Biên, Thành phố Hà Nội</v>
          </cell>
          <cell r="N546">
            <v>50</v>
          </cell>
          <cell r="O546" t="b">
            <v>0</v>
          </cell>
          <cell r="P546" t="str">
            <v>CÔNG TY TNHH MTV THƯƠNG MẠI VÀ DỊCH VỤ NGỌC THƠM</v>
          </cell>
          <cell r="Q546" t="str">
            <v>Miền Bắc</v>
          </cell>
          <cell r="R546" t="str">
            <v>GS25</v>
          </cell>
        </row>
        <row r="547">
          <cell r="A547" t="str">
            <v>GS25-HN026</v>
          </cell>
          <cell r="B547" t="str">
            <v>GS25 Hoc Vien Nong Nghiep Gia Lam-Ha Noi</v>
          </cell>
          <cell r="D547" t="str">
            <v>Thành phố Hà Nội</v>
          </cell>
          <cell r="G547" t="str">
            <v>HN008</v>
          </cell>
          <cell r="H547" t="str">
            <v>Nguyễn Minh Sơn</v>
          </cell>
          <cell r="I547" t="str">
            <v>GS25; MIENBAC</v>
          </cell>
          <cell r="J547" t="str">
            <v>GS25 Hoc Vien Nong Nghiep Gia Lam-Ha Noi</v>
          </cell>
          <cell r="K547" t="str">
            <v>Tầng 1-2, Số 63 Phố Thành Trung, Xã Gia Lâm, Thành phố Hà Nội</v>
          </cell>
          <cell r="M547" t="str">
            <v>Tầng 1-2, Số 63 Phố Thành Trung, Xã Gia Lâm, Thành phố Hà Nội</v>
          </cell>
          <cell r="N547">
            <v>50</v>
          </cell>
          <cell r="O547" t="b">
            <v>0</v>
          </cell>
          <cell r="P547" t="str">
            <v>CÔNG TY TNHH MTV THƯƠNG MẠI VÀ DỊCH VỤ NGỌC THƠM</v>
          </cell>
          <cell r="Q547" t="str">
            <v>Miền Bắc</v>
          </cell>
          <cell r="R547" t="str">
            <v>GS25</v>
          </cell>
        </row>
        <row r="548">
          <cell r="A548" t="str">
            <v>GS25-HN027</v>
          </cell>
          <cell r="B548" t="str">
            <v>GS25 CT1 Ngo Thi Nham Ha Dong-Ha Noi</v>
          </cell>
          <cell r="D548" t="str">
            <v>Thành phố Hà Nội</v>
          </cell>
          <cell r="G548" t="str">
            <v>HN004</v>
          </cell>
          <cell r="H548" t="str">
            <v>Hoàng Thanh Huy</v>
          </cell>
          <cell r="I548" t="str">
            <v>GS25; MIENBAC</v>
          </cell>
          <cell r="J548" t="str">
            <v>GS25 CT1 Ngo Thi Nham Ha Dong-Ha Noi</v>
          </cell>
          <cell r="K548" t="str">
            <v>Tòa nhà CT1, Khu chung cư Ngô Thì Nhậm, Phường Hà Cầu, Quận Hà Đông, Thành phố Hà Nội</v>
          </cell>
          <cell r="M548" t="str">
            <v>Tòa nhà CT1, Khu chung cư Ngô Thì Nhậm, Phường Hà Cầu, Quận Hà Đông, Thành phố Hà Nội</v>
          </cell>
          <cell r="N548">
            <v>50</v>
          </cell>
          <cell r="O548" t="b">
            <v>0</v>
          </cell>
          <cell r="P548" t="str">
            <v>CÔNG TY TNHH MTV THƯƠNG MẠI VÀ DỊCH VỤ NGỌC THƠM</v>
          </cell>
          <cell r="Q548" t="str">
            <v>Miền Bắc</v>
          </cell>
          <cell r="R548" t="str">
            <v>GS25</v>
          </cell>
        </row>
        <row r="549">
          <cell r="A549" t="str">
            <v>GS25-HN028</v>
          </cell>
          <cell r="B549" t="str">
            <v>GS25 Thang Long Tower Cau Giay-Ha Noi</v>
          </cell>
          <cell r="D549" t="str">
            <v>Thành phố Hà Nội</v>
          </cell>
          <cell r="G549" t="str">
            <v>HN004</v>
          </cell>
          <cell r="H549" t="str">
            <v>Hoàng Thanh Huy</v>
          </cell>
          <cell r="I549" t="str">
            <v>GS25; MIENBAC</v>
          </cell>
          <cell r="J549" t="str">
            <v>GS25 Thang Long Tower Cau Giay-Ha Noi</v>
          </cell>
          <cell r="K549" t="str">
            <v>33 đường Mạc Thái Tổ, phường Yên Hòa, Thành phố Hà Nội</v>
          </cell>
          <cell r="M549" t="str">
            <v>33 đường Mạc Thái Tổ, phường Yên Hòa, Thành phố Hà Nội</v>
          </cell>
          <cell r="N549">
            <v>50</v>
          </cell>
          <cell r="O549" t="b">
            <v>0</v>
          </cell>
          <cell r="P549" t="str">
            <v>CÔNG TY TNHH MTV THƯƠNG MẠI VÀ DỊCH VỤ NGỌC THƠM</v>
          </cell>
          <cell r="Q549" t="str">
            <v>Miền Bắc</v>
          </cell>
          <cell r="R549" t="str">
            <v>GS25</v>
          </cell>
        </row>
        <row r="550">
          <cell r="A550" t="str">
            <v>GS25-HN029</v>
          </cell>
          <cell r="B550" t="str">
            <v>GS25 Dai hoc Ha Noi Dai Mo-Ha Noi</v>
          </cell>
          <cell r="D550" t="str">
            <v>Thành phố Hà Nội</v>
          </cell>
          <cell r="G550" t="str">
            <v>HN004</v>
          </cell>
          <cell r="H550" t="str">
            <v>Hoàng Thanh Huy</v>
          </cell>
          <cell r="I550" t="str">
            <v>GS25; MIENBAC</v>
          </cell>
          <cell r="J550" t="str">
            <v>GS25 Dai hoc Ha Noi Dai Mo-Ha Noi</v>
          </cell>
          <cell r="K550" t="str">
            <v>Ô số T1A, T1B khu tập thể tạp chí Cộng Sản, tổ dân phố số 8, phường Đại Mỗ, thành phố Hà Nội</v>
          </cell>
          <cell r="M550" t="str">
            <v>Ô số T1A, T1B khu tập thể tạp chí Cộng Sản, tổ dân phố số 8, phường Đại Mỗ, thành phố Hà Nội</v>
          </cell>
          <cell r="N550">
            <v>50</v>
          </cell>
          <cell r="O550" t="b">
            <v>0</v>
          </cell>
          <cell r="P550" t="str">
            <v>CÔNG TY TNHH MTV THƯƠNG MẠI VÀ DỊCH VỤ NGỌC THƠM</v>
          </cell>
          <cell r="Q550" t="str">
            <v>Miền Bắc</v>
          </cell>
          <cell r="R550" t="str">
            <v>GS25</v>
          </cell>
        </row>
        <row r="551">
          <cell r="A551" t="str">
            <v>GS25-HN030</v>
          </cell>
          <cell r="B551" t="str">
            <v>GS25 Chua Lang Dong Da-Ha Noi</v>
          </cell>
          <cell r="D551" t="str">
            <v>Thành phố Hà Nội</v>
          </cell>
          <cell r="G551" t="str">
            <v>HN004</v>
          </cell>
          <cell r="H551" t="str">
            <v>Hoàng Thanh Huy</v>
          </cell>
          <cell r="I551" t="str">
            <v>GS25; MIENBAC</v>
          </cell>
          <cell r="J551" t="str">
            <v>GS25 Chua Lang Dong Da-Ha Noi</v>
          </cell>
          <cell r="K551" t="str">
            <v>59 phố Chùa Láng, Phường Láng Thượng, Quận Đống Đa, Thành phố Hà Nội</v>
          </cell>
          <cell r="M551" t="str">
            <v>59 phố Chùa Láng, Phường Láng Thượng, Quận Đống Đa, Thành phố Hà Nội</v>
          </cell>
          <cell r="N551">
            <v>50</v>
          </cell>
          <cell r="O551" t="b">
            <v>0</v>
          </cell>
          <cell r="P551" t="str">
            <v>CÔNG TY TNHH MTV THƯƠNG MẠI VÀ DỊCH VỤ NGỌC THƠM</v>
          </cell>
          <cell r="Q551" t="str">
            <v>Miền Bắc</v>
          </cell>
          <cell r="R551" t="str">
            <v>GS25</v>
          </cell>
        </row>
        <row r="552">
          <cell r="A552" t="str">
            <v>GS25-HN031</v>
          </cell>
          <cell r="B552" t="str">
            <v>GS25 D' Capitale Yen Hoa-Ha Noi</v>
          </cell>
          <cell r="D552" t="str">
            <v>Thành phố Hà Nội</v>
          </cell>
          <cell r="G552" t="str">
            <v>HN004</v>
          </cell>
          <cell r="H552" t="str">
            <v>Hoàng Thanh Huy</v>
          </cell>
          <cell r="I552" t="str">
            <v>GS25; MIENBAC</v>
          </cell>
          <cell r="J552" t="str">
            <v>GS25 D' Capitale Yen Hoa-Ha Noi</v>
          </cell>
          <cell r="K552" t="str">
            <v>Căn hộ C3-S03, StarCity Center (Dự án D' Capitale) Khu đô thị Đông Nam đường Trần Duy Hưng</v>
          </cell>
          <cell r="M552" t="str">
            <v>Căn hộ C3-S03, StarCity Center (Dự án D' Capitale) Khu đô thị Đông Nam đường Trần Duy Hưng</v>
          </cell>
          <cell r="N552">
            <v>50</v>
          </cell>
          <cell r="O552" t="b">
            <v>0</v>
          </cell>
          <cell r="P552" t="str">
            <v>CÔNG TY TNHH MTV THƯƠNG MẠI VÀ DỊCH VỤ NGỌC THƠM</v>
          </cell>
          <cell r="Q552" t="str">
            <v>Miền Bắc</v>
          </cell>
          <cell r="R552" t="str">
            <v>GS25</v>
          </cell>
        </row>
        <row r="553">
          <cell r="A553" t="str">
            <v>GS25-HN032</v>
          </cell>
          <cell r="B553" t="str">
            <v>GS25 Lang Sinh Vien Hacinco-Ha Noi</v>
          </cell>
          <cell r="D553" t="str">
            <v>Thành phố Hà Nội</v>
          </cell>
          <cell r="G553" t="str">
            <v>HN004</v>
          </cell>
          <cell r="H553" t="str">
            <v>Hoàng Thanh Huy</v>
          </cell>
          <cell r="I553" t="str">
            <v>GS25; MIENBAC</v>
          </cell>
          <cell r="J553" t="str">
            <v>GS25 Lang Sinh Vien Hacinco-Ha Noi</v>
          </cell>
          <cell r="K553" t="str">
            <v>Số 67, đường Ngụy Như Kon Tum</v>
          </cell>
          <cell r="M553" t="str">
            <v>Số 67, đường Ngụy Như Kon Tum</v>
          </cell>
          <cell r="N553">
            <v>50</v>
          </cell>
          <cell r="O553" t="b">
            <v>0</v>
          </cell>
          <cell r="P553" t="str">
            <v>CÔNG TY TNHH MTV THƯƠNG MẠI VÀ DỊCH VỤ NGỌC THƠM</v>
          </cell>
          <cell r="Q553" t="str">
            <v>Miền Bắc</v>
          </cell>
          <cell r="R553" t="str">
            <v>GS25</v>
          </cell>
        </row>
        <row r="554">
          <cell r="A554" t="str">
            <v>GS25-HN033</v>
          </cell>
          <cell r="B554" t="str">
            <v>GS25 N03-Ngoai Giao Doan-Ha Noi</v>
          </cell>
          <cell r="D554" t="str">
            <v>Thành phố Hà Nội</v>
          </cell>
          <cell r="G554" t="str">
            <v>HN004</v>
          </cell>
          <cell r="H554" t="str">
            <v>Hoàng Thanh Huy</v>
          </cell>
          <cell r="I554" t="str">
            <v>GS25; MIENBAC</v>
          </cell>
          <cell r="J554" t="str">
            <v>GS25 N03-Ngoai Giao Doan-Ha Noi</v>
          </cell>
          <cell r="K554" t="str">
            <v>TM-1, Tầng 1. Tòa nhà N03-T1, dự án khu Đoàn Ngoại Giao</v>
          </cell>
          <cell r="M554" t="str">
            <v>TM-1, Tầng 1. Tòa nhà N03-T1, dự án khu Đoàn Ngoại Giao</v>
          </cell>
          <cell r="N554">
            <v>50</v>
          </cell>
          <cell r="O554" t="b">
            <v>0</v>
          </cell>
          <cell r="P554" t="str">
            <v>CÔNG TY TNHH MTV THƯƠNG MẠI VÀ DỊCH VỤ NGỌC THƠM</v>
          </cell>
          <cell r="Q554" t="str">
            <v>Miền Bắc</v>
          </cell>
          <cell r="R554" t="str">
            <v>GS25</v>
          </cell>
        </row>
        <row r="555">
          <cell r="A555" t="str">
            <v>GS25-HN034</v>
          </cell>
          <cell r="B555" t="str">
            <v>GS25 Nguyen Khuyen-KDT Van Quan-Ha Noi</v>
          </cell>
          <cell r="D555" t="str">
            <v>Thành phố Hà Nội</v>
          </cell>
          <cell r="G555" t="str">
            <v>HN004</v>
          </cell>
          <cell r="H555" t="str">
            <v>Hoàng Thanh Huy</v>
          </cell>
          <cell r="I555" t="str">
            <v>GS25; MIENBAC</v>
          </cell>
          <cell r="J555" t="str">
            <v>GS25 Nguyen Khuyen-KDT Van Quan-Ha Noi</v>
          </cell>
          <cell r="K555" t="str">
            <v>Tầng 1 - Tầng 2 - Tầng 3, A48-TT19, KĐT Văn Quán-Yên Phúc</v>
          </cell>
          <cell r="M555" t="str">
            <v>Tầng 1 - Tầng 2 - Tầng 3, A48-TT19, KĐT Văn Quán-Yên Phúc</v>
          </cell>
          <cell r="N555">
            <v>50</v>
          </cell>
          <cell r="O555" t="b">
            <v>0</v>
          </cell>
          <cell r="P555" t="str">
            <v>CÔNG TY TNHH MTV THƯƠNG MẠI VÀ DỊCH VỤ NGỌC THƠM</v>
          </cell>
          <cell r="Q555" t="str">
            <v>Miền Bắc</v>
          </cell>
          <cell r="R555" t="str">
            <v>GS25</v>
          </cell>
        </row>
        <row r="556">
          <cell r="A556" t="str">
            <v>GS25-HN035</v>
          </cell>
          <cell r="B556" t="str">
            <v>GS25 Le Van Luong Thanh Xuan-Ha Noi</v>
          </cell>
          <cell r="D556" t="str">
            <v>Thành phố Hà Nội</v>
          </cell>
          <cell r="G556" t="str">
            <v>HN004</v>
          </cell>
          <cell r="H556" t="str">
            <v>Hoàng Thanh Huy</v>
          </cell>
          <cell r="I556" t="str">
            <v>GS25; MIENBAC</v>
          </cell>
          <cell r="J556" t="str">
            <v>GS25 Le Van Luong Thanh Xuan-Ha Noi</v>
          </cell>
          <cell r="K556" t="str">
            <v>Tòa nhà 1 ngõ 21 Lê Văn Lương</v>
          </cell>
          <cell r="M556" t="str">
            <v>Tòa nhà 1 ngõ 21 Lê Văn Lương</v>
          </cell>
          <cell r="N556">
            <v>50</v>
          </cell>
          <cell r="O556" t="b">
            <v>0</v>
          </cell>
          <cell r="P556" t="str">
            <v>CÔNG TY TNHH MTV THƯƠNG MẠI VÀ DỊCH VỤ NGỌC THƠM</v>
          </cell>
          <cell r="Q556" t="str">
            <v>Miền Bắc</v>
          </cell>
          <cell r="R556" t="str">
            <v>GS25</v>
          </cell>
        </row>
        <row r="557">
          <cell r="A557" t="str">
            <v>GTGL</v>
          </cell>
          <cell r="B557" t="str">
            <v>CÔNG TY TNHH GTGL VIỆT NAM</v>
          </cell>
          <cell r="D557" t="str">
            <v>Thành phố Hà Nội</v>
          </cell>
          <cell r="G557" t="str">
            <v>HN007</v>
          </cell>
          <cell r="H557" t="str">
            <v>Đỗ Minh Quang</v>
          </cell>
          <cell r="I557" t="str">
            <v>MIENBAC</v>
          </cell>
          <cell r="L557" t="str">
            <v>0105909089</v>
          </cell>
          <cell r="M557" t="str">
            <v>Số nhà 19, ngách 371/53 đường Đại Mỗ, Phường Tây Mỗ, Thành phố Hà Nội, Việt Nam</v>
          </cell>
          <cell r="N557">
            <v>60</v>
          </cell>
          <cell r="O557" t="b">
            <v>0</v>
          </cell>
          <cell r="P557" t="str">
            <v>C6 HÀ NỘI</v>
          </cell>
          <cell r="Q557" t="str">
            <v>Miền Bắc</v>
          </cell>
          <cell r="R557" t="str">
            <v>GTGL</v>
          </cell>
        </row>
        <row r="558">
          <cell r="A558" t="str">
            <v>gtgl0001</v>
          </cell>
          <cell r="B558" t="str">
            <v>CÔNG TY TNHH GTGL VIỆT NAM / Easymart 16 Tam Trinh</v>
          </cell>
          <cell r="D558" t="str">
            <v>Thành phố Hà Nội</v>
          </cell>
          <cell r="E558" t="str">
            <v>Quận Hai Bà Trưng</v>
          </cell>
          <cell r="G558" t="str">
            <v>HN007</v>
          </cell>
          <cell r="H558" t="str">
            <v>Đỗ Minh Quang</v>
          </cell>
          <cell r="I558" t="str">
            <v>3%; MIENBAC</v>
          </cell>
          <cell r="J558" t="str">
            <v>Easymart 16 Tam Trinh</v>
          </cell>
          <cell r="K558" t="str">
            <v>16 Tam Trinh, P.Minh Khai, Q.Hai Bà Trưng, HN</v>
          </cell>
          <cell r="L558" t="str">
            <v/>
          </cell>
          <cell r="M558" t="str">
            <v>16 Tam Trinh, P.Minh Khai, Q.Hai Bà Trưng, HN</v>
          </cell>
          <cell r="N558">
            <v>60</v>
          </cell>
          <cell r="O558" t="b">
            <v>0</v>
          </cell>
          <cell r="P558" t="str">
            <v>C6 HÀ NỘI</v>
          </cell>
          <cell r="Q558" t="str">
            <v>Miền Bắc</v>
          </cell>
          <cell r="R558" t="str">
            <v>GTGL</v>
          </cell>
        </row>
        <row r="559">
          <cell r="A559" t="str">
            <v>gtgl0002</v>
          </cell>
          <cell r="B559" t="str">
            <v>CÔNG TY TNHH GTGL VIỆT NAM / Easymart 47 Nguyễn Tuân</v>
          </cell>
          <cell r="D559" t="str">
            <v>Thành phố Hà Nội</v>
          </cell>
          <cell r="E559" t="str">
            <v>Quận Thanh Xuân</v>
          </cell>
          <cell r="G559" t="str">
            <v>HN007</v>
          </cell>
          <cell r="H559" t="str">
            <v>Đỗ Minh Quang</v>
          </cell>
          <cell r="I559" t="str">
            <v>3%; MIENBAC</v>
          </cell>
          <cell r="J559" t="str">
            <v>Easymart 47 Nguyễn Tuân</v>
          </cell>
          <cell r="K559" t="str">
            <v>E01 tòa FS Goldseason, 47 Nguyễn Tuân, P.Thanh Xuân Trung, Q.Thanh Xuân, HN. SĐT: 086617576</v>
          </cell>
          <cell r="L559" t="str">
            <v/>
          </cell>
          <cell r="M559" t="str">
            <v>E01 tòa FS Goldseason, 47 Nguyễn Tuân, P.Thanh Xuân Trung, Q.Thanh Xuân, HN</v>
          </cell>
          <cell r="N559">
            <v>60</v>
          </cell>
          <cell r="O559" t="b">
            <v>0</v>
          </cell>
          <cell r="P559" t="str">
            <v>C6 HÀ NỘI</v>
          </cell>
          <cell r="Q559" t="str">
            <v>Miền Bắc</v>
          </cell>
          <cell r="R559" t="str">
            <v>GTGL</v>
          </cell>
        </row>
        <row r="560">
          <cell r="A560" t="str">
            <v>HADANG</v>
          </cell>
          <cell r="B560" t="str">
            <v>CÔNG TY TNHH HÀ ĐĂNG</v>
          </cell>
          <cell r="C560" t="str">
            <v/>
          </cell>
          <cell r="D560" t="str">
            <v>Thành phố Hà Nội</v>
          </cell>
          <cell r="E560" t="str">
            <v>Quận Nam Từ Liêm</v>
          </cell>
          <cell r="F560" t="str">
            <v>Phường Mễ Trì</v>
          </cell>
          <cell r="G560" t="str">
            <v>HN007</v>
          </cell>
          <cell r="H560" t="str">
            <v>Đỗ Minh Quang</v>
          </cell>
          <cell r="I560" t="str">
            <v>MIENBAC;4%</v>
          </cell>
          <cell r="J560" t="str">
            <v>Chị Hoài 02422186820</v>
          </cell>
          <cell r="L560" t="str">
            <v>0101943917</v>
          </cell>
          <cell r="M560" t="str">
            <v>Phòng 804, toà nhà CT1.2, khu đô thị Mễ Trì Hạ, Phường Mễ Trì, Quận Nam Từ Liêm, Thành phố Hà Nội, Việt Nam</v>
          </cell>
          <cell r="O560" t="b">
            <v>0</v>
          </cell>
          <cell r="P560" t="str">
            <v>CÔNG TY TNHH MTV THƯƠNG MẠI VÀ DỊCH VỤ NGỌC THƠM</v>
          </cell>
          <cell r="Q560" t="str">
            <v>Miền Bắc</v>
          </cell>
          <cell r="R560" t="str">
            <v>HADANG</v>
          </cell>
        </row>
        <row r="561">
          <cell r="A561" t="str">
            <v>HADANG01</v>
          </cell>
          <cell r="B561" t="str">
            <v>Siêu thị Hà Đăng N08B Thành thái, Cầu Giấy, HN</v>
          </cell>
          <cell r="C561" t="str">
            <v/>
          </cell>
          <cell r="D561" t="str">
            <v>Thành phố Hà Nội</v>
          </cell>
          <cell r="E561" t="str">
            <v>Quận Cầu Giấy</v>
          </cell>
          <cell r="G561" t="str">
            <v>HN006</v>
          </cell>
          <cell r="H561" t="str">
            <v>Phan Trọng Cường</v>
          </cell>
          <cell r="I561" t="str">
            <v>MIENBAC;4%</v>
          </cell>
          <cell r="J561" t="str">
            <v>Chị Hoài 02422186820</v>
          </cell>
          <cell r="K561" t="str">
            <v>Siêu thị Hà Đăng N08B KĐT Dịch Vọng, Thành thái, Cầu Giấy, HN. Chị Hoài 02422186820</v>
          </cell>
          <cell r="L561" t="str">
            <v/>
          </cell>
          <cell r="M561" t="str">
            <v>Siêu thị Hà Đăng N08B KĐT Dịch Vọng, Thành thái, Cầu Giấy, HN</v>
          </cell>
          <cell r="O561" t="b">
            <v>0</v>
          </cell>
          <cell r="P561" t="str">
            <v>CÔNG TY TNHH MTV THƯƠNG MẠI VÀ DỊCH VỤ NGỌC THƠM</v>
          </cell>
          <cell r="Q561" t="str">
            <v>Miền Bắc</v>
          </cell>
          <cell r="R561" t="str">
            <v>HADANG</v>
          </cell>
        </row>
        <row r="562">
          <cell r="A562" t="str">
            <v>HADAVN</v>
          </cell>
          <cell r="B562" t="str">
            <v>CÔNG TY TNHH THƯƠNG MẠI HADA VIỆT NAM</v>
          </cell>
          <cell r="D562" t="str">
            <v>Thành phố Hà Nội</v>
          </cell>
          <cell r="I562" t="str">
            <v>MIENBAC</v>
          </cell>
          <cell r="L562" t="str">
            <v>0110542608</v>
          </cell>
          <cell r="M562" t="str">
            <v>Lô 09B Tầng 1, Tòa B, Tòa nhà Hateco Hoàng Mai, Phố Sở Thượng, Phường Yên Sở, Thành phố Hà Nội, Việt Nam</v>
          </cell>
          <cell r="N562">
            <v>51</v>
          </cell>
          <cell r="O562" t="b">
            <v>0</v>
          </cell>
          <cell r="P562" t="str">
            <v>CÔNG TY TNHH MTV THƯƠNG MẠI VÀ DỊCH VỤ NGỌC THƠM</v>
          </cell>
          <cell r="Q562" t="str">
            <v>Miền Bắc</v>
          </cell>
          <cell r="R562" t="str">
            <v>HADAVN</v>
          </cell>
        </row>
        <row r="563">
          <cell r="A563" t="str">
            <v>HANOSIMEX</v>
          </cell>
          <cell r="B563" t="str">
            <v>CÔNG TY CỔ PHẦN DỆT HÀ ĐÔNG HANOSIMEX</v>
          </cell>
          <cell r="D563" t="str">
            <v>Hà Nam</v>
          </cell>
          <cell r="E563" t="str">
            <v>Thị Xã Duy Tiên</v>
          </cell>
          <cell r="F563" t="str">
            <v>Phường Bạch Thượng</v>
          </cell>
          <cell r="L563" t="str">
            <v>0500476693</v>
          </cell>
          <cell r="M563" t="str">
            <v>Lô 2, 3, 4 Khu công nghiệp Đồng Văn II, Phường Bạch Thượng, Thị Xã Duy Tiên, Tỉnh Hà Nam, Việt Nam</v>
          </cell>
          <cell r="O563" t="b">
            <v>0</v>
          </cell>
          <cell r="P563" t="str">
            <v>CÔNG TY TNHH MTV THƯƠNG MẠI VÀ DỊCH VỤ NGỌC THƠM</v>
          </cell>
          <cell r="Q563" t="str">
            <v>Miền Bắc</v>
          </cell>
          <cell r="R563" t="str">
            <v>HANOSIMEX</v>
          </cell>
        </row>
        <row r="564">
          <cell r="A564" t="str">
            <v>HAPPYMART</v>
          </cell>
          <cell r="B564" t="str">
            <v>CÔNG TY TNHH HAPPY MART</v>
          </cell>
          <cell r="D564" t="str">
            <v>Thành phố Hà Nội</v>
          </cell>
          <cell r="G564" t="str">
            <v>HN007</v>
          </cell>
          <cell r="H564" t="str">
            <v>Đỗ Minh Quang</v>
          </cell>
          <cell r="I564" t="str">
            <v>MIENBAC</v>
          </cell>
          <cell r="L564" t="str">
            <v>0312076156</v>
          </cell>
          <cell r="M564" t="str">
            <v/>
          </cell>
          <cell r="O564" t="b">
            <v>0</v>
          </cell>
          <cell r="P564" t="str">
            <v>CÔNG TY TNHH MTV THƯƠNG MẠI VÀ DỊCH VỤ NGỌC THƠM</v>
          </cell>
          <cell r="Q564" t="str">
            <v>Miền Bắc</v>
          </cell>
          <cell r="R564" t="str">
            <v>HAPPYMART</v>
          </cell>
        </row>
        <row r="565">
          <cell r="A565" t="str">
            <v>HappyMart0001</v>
          </cell>
          <cell r="B565" t="str">
            <v>Happy Mart CT2 Dương Nội, HN</v>
          </cell>
          <cell r="D565" t="str">
            <v>Thành phố Hà Nội</v>
          </cell>
          <cell r="E565" t="str">
            <v>Quận Hà Đông</v>
          </cell>
          <cell r="G565" t="str">
            <v>HN007</v>
          </cell>
          <cell r="H565" t="str">
            <v>Đỗ Minh Quang</v>
          </cell>
          <cell r="I565" t="str">
            <v>MIENBAC;5%</v>
          </cell>
          <cell r="J565" t="str">
            <v>Happy Mart CT2 Dương Nội, HN</v>
          </cell>
          <cell r="K565" t="str">
            <v>Happymart CT2 chung cư The Pride, đường Nguyễn Thanh Bình, Dương Nội,  Hà Đông, Hà Nội. chị Hương 0989845557</v>
          </cell>
          <cell r="L565" t="str">
            <v/>
          </cell>
          <cell r="M565" t="str">
            <v>Happymart CT2 chung cư The Pride, đường Nguyễn Thanh Bình, Dương Nội,  Hà Đông, Hà Nội</v>
          </cell>
          <cell r="O565" t="b">
            <v>0</v>
          </cell>
          <cell r="P565" t="str">
            <v>CÔNG TY TNHH MTV THƯƠNG MẠI VÀ DỊCH VỤ NGỌC THƠM</v>
          </cell>
          <cell r="Q565" t="str">
            <v>Miền Bắc</v>
          </cell>
          <cell r="R565" t="str">
            <v>HAPPYMART</v>
          </cell>
        </row>
        <row r="566">
          <cell r="A566" t="str">
            <v>HappyMart0002</v>
          </cell>
          <cell r="B566" t="str">
            <v>Happymart CT8a Dương Nội, HN</v>
          </cell>
          <cell r="C566" t="str">
            <v/>
          </cell>
          <cell r="D566" t="str">
            <v>Thành phố Hà Nội</v>
          </cell>
          <cell r="E566" t="str">
            <v>Quận Hà Đông</v>
          </cell>
          <cell r="G566" t="str">
            <v>HN007</v>
          </cell>
          <cell r="H566" t="str">
            <v>Đỗ Minh Quang</v>
          </cell>
          <cell r="I566" t="str">
            <v>MIENBAC;5%</v>
          </cell>
          <cell r="J566" t="str">
            <v>Happymart CT8a Dương Nội, HN</v>
          </cell>
          <cell r="K566" t="str">
            <v>Tầng 1- CT8A, KĐT Dương Nội, Hà Đông, Hà Nội</v>
          </cell>
          <cell r="M566" t="str">
            <v>Tầng 1- CT8A, KĐT Dương Nội, Hà Đông, Hà Nội</v>
          </cell>
          <cell r="O566" t="b">
            <v>0</v>
          </cell>
          <cell r="P566" t="str">
            <v>CÔNG TY TNHH MTV THƯƠNG MẠI VÀ DỊCH VỤ NGỌC THƠM</v>
          </cell>
          <cell r="Q566" t="str">
            <v>Miền Bắc</v>
          </cell>
          <cell r="R566" t="str">
            <v>HAPPYMART</v>
          </cell>
        </row>
        <row r="567">
          <cell r="A567" t="str">
            <v>HappyMart0003</v>
          </cell>
          <cell r="B567" t="str">
            <v>Happymart anland 1</v>
          </cell>
          <cell r="C567" t="str">
            <v/>
          </cell>
          <cell r="D567" t="str">
            <v>Thành phố Hà Nội</v>
          </cell>
          <cell r="E567" t="str">
            <v>Quận Hà Đông</v>
          </cell>
          <cell r="G567" t="str">
            <v>HN007</v>
          </cell>
          <cell r="H567" t="str">
            <v>Đỗ Minh Quang</v>
          </cell>
          <cell r="I567" t="str">
            <v>MIENBAC;5%</v>
          </cell>
          <cell r="J567" t="str">
            <v>Happymart anland 1</v>
          </cell>
          <cell r="K567" t="str">
            <v>Happymart chung cư Anland 1 , Dương Nội , Hà Đông, Hà Nội. 0862292599</v>
          </cell>
          <cell r="M567" t="str">
            <v>Happymart chung cư Anland 1 , Dương Nội , Hà Đông, Hà Nội</v>
          </cell>
          <cell r="O567" t="b">
            <v>0</v>
          </cell>
          <cell r="P567" t="str">
            <v>CÔNG TY TNHH MTV THƯƠNG MẠI VÀ DỊCH VỤ NGỌC THƠM</v>
          </cell>
          <cell r="Q567" t="str">
            <v>Miền Bắc</v>
          </cell>
          <cell r="R567" t="str">
            <v>HAPPYMART</v>
          </cell>
        </row>
        <row r="568">
          <cell r="A568" t="str">
            <v>HappyMart0004</v>
          </cell>
          <cell r="B568" t="str">
            <v>Happymart anland 2</v>
          </cell>
          <cell r="C568" t="str">
            <v/>
          </cell>
          <cell r="D568" t="str">
            <v>Thành phố Hà Nội</v>
          </cell>
          <cell r="E568" t="str">
            <v>Quận Hà Đông</v>
          </cell>
          <cell r="G568" t="str">
            <v>HN007</v>
          </cell>
          <cell r="H568" t="str">
            <v>Đỗ Minh Quang</v>
          </cell>
          <cell r="I568" t="str">
            <v>MIENBAC;5%</v>
          </cell>
          <cell r="J568" t="str">
            <v>Happymart anland 2</v>
          </cell>
          <cell r="K568" t="str">
            <v>Happymart chung cư Anland 2 ,Dương Nội, Hà Đông, Hà Nội. 0986104212</v>
          </cell>
          <cell r="M568" t="str">
            <v>Happymart chung cư Anland 2 ,Dương Nội, Hà Đông, Hà Nội</v>
          </cell>
          <cell r="O568" t="b">
            <v>0</v>
          </cell>
          <cell r="P568" t="str">
            <v>CÔNG TY TNHH MTV THƯƠNG MẠI VÀ DỊCH VỤ NGỌC THƠM</v>
          </cell>
          <cell r="Q568" t="str">
            <v>Miền Bắc</v>
          </cell>
          <cell r="R568" t="str">
            <v>HAPPYMART</v>
          </cell>
        </row>
        <row r="569">
          <cell r="A569" t="str">
            <v>HIENLUONG</v>
          </cell>
          <cell r="B569" t="str">
            <v>CÔNG TY TNHH SIÊU THỊ HIỀN LƯƠNG</v>
          </cell>
          <cell r="D569" t="str">
            <v>Thành phố Hà Nội</v>
          </cell>
          <cell r="E569" t="str">
            <v>Huyện ứng Hoà</v>
          </cell>
          <cell r="G569" t="str">
            <v>HN007</v>
          </cell>
          <cell r="H569" t="str">
            <v>Đỗ Minh Quang</v>
          </cell>
          <cell r="I569" t="str">
            <v>MIENBAC</v>
          </cell>
          <cell r="L569" t="str">
            <v>0105562327</v>
          </cell>
          <cell r="M569" t="str">
            <v>Thôn Hòa Xá, Xã Hòa Xá, Huyện Ứng Hoà, Thành phố Hà Nội, Việt Nam</v>
          </cell>
          <cell r="O569" t="b">
            <v>0</v>
          </cell>
          <cell r="P569" t="str">
            <v>CÔNG TY TNHH MTV THƯƠNG MẠI VÀ DỊCH VỤ NGỌC THƠM</v>
          </cell>
          <cell r="Q569" t="str">
            <v>Miền Bắc</v>
          </cell>
          <cell r="R569" t="str">
            <v>HIENLUONG</v>
          </cell>
        </row>
        <row r="570">
          <cell r="A570" t="str">
            <v>H-MART</v>
          </cell>
          <cell r="B570" t="str">
            <v>HỘ KINH DOANH H-MART</v>
          </cell>
          <cell r="D570" t="str">
            <v>Thành phố Hà Nội</v>
          </cell>
          <cell r="E570" t="str">
            <v>Huyện Gia Lâm</v>
          </cell>
          <cell r="F570" t="str">
            <v>Xã Đa Tốn</v>
          </cell>
          <cell r="I570" t="str">
            <v>MIENBAC</v>
          </cell>
          <cell r="L570" t="str">
            <v>8342082169-001</v>
          </cell>
          <cell r="M570" t="str">
            <v>Căn 01SH01 tòa S2.12, KĐT Vinhomes Ocean Park, Xã Đa Tốn, Huyện Gia Lâm, Thành phố Hà Nội, Việt Nam</v>
          </cell>
          <cell r="N570">
            <v>60</v>
          </cell>
          <cell r="O570" t="b">
            <v>0</v>
          </cell>
          <cell r="P570" t="str">
            <v>CÔNG TY TNHH MTV THƯƠNG MẠI VÀ DỊCH VỤ NGỌC THƠM</v>
          </cell>
          <cell r="Q570" t="str">
            <v>Miền Bắc</v>
          </cell>
          <cell r="R570" t="str">
            <v>H-MART</v>
          </cell>
        </row>
        <row r="571">
          <cell r="A571" t="str">
            <v>H-MARTR05</v>
          </cell>
          <cell r="B571" t="str">
            <v>H - MART CƠ SỞ 2</v>
          </cell>
          <cell r="D571" t="str">
            <v>Thành phố Hà Nội</v>
          </cell>
          <cell r="E571" t="str">
            <v>Huyện Gia Lâm</v>
          </cell>
          <cell r="F571" t="str">
            <v>Thị trấn Trâu Quỳ</v>
          </cell>
          <cell r="I571" t="str">
            <v>MIENBAC</v>
          </cell>
          <cell r="L571" t="str">
            <v>8342082169-003</v>
          </cell>
          <cell r="M571" t="str">
            <v>R105 01S01 KĐT Vinhomes Ocean Park, Thị trấn Trâu Quỳ, Huyện Gia Lâm, Thành phố Hà Nội, Việt Nam</v>
          </cell>
          <cell r="N571">
            <v>60</v>
          </cell>
          <cell r="O571" t="b">
            <v>0</v>
          </cell>
          <cell r="P571" t="str">
            <v>CÔNG TY TNHH MTV THƯƠNG MẠI VÀ DỊCH VỤ NGỌC THƠM</v>
          </cell>
          <cell r="Q571" t="str">
            <v>Miền Bắc</v>
          </cell>
          <cell r="R571" t="str">
            <v>H-MART</v>
          </cell>
        </row>
        <row r="572">
          <cell r="A572" t="str">
            <v>HTL</v>
          </cell>
          <cell r="B572" t="str">
            <v>CÔNG TY TNHH VB TOMO</v>
          </cell>
          <cell r="C572" t="str">
            <v>Khách lẻ của Trường, ck cố định 2% ; khai trương ck thêm 10%</v>
          </cell>
          <cell r="D572" t="str">
            <v>Thành phố Hà Nội</v>
          </cell>
          <cell r="E572" t="str">
            <v>Huyện Mê Linh</v>
          </cell>
          <cell r="F572" t="str">
            <v>Thị trấn Quang Minh</v>
          </cell>
          <cell r="G572" t="str">
            <v>HN007</v>
          </cell>
          <cell r="H572" t="str">
            <v>Đỗ Minh Quang</v>
          </cell>
          <cell r="I572" t="str">
            <v>MIENBAC</v>
          </cell>
          <cell r="J572" t="str">
            <v>Chị thủy sđt: 0973300215</v>
          </cell>
          <cell r="L572" t="str">
            <v>0110039063</v>
          </cell>
          <cell r="M572" t="str">
            <v>Thôn Gia Thượng 1, Xã Quang Minh, Thành phố Hà Nội, Việt Nam.</v>
          </cell>
          <cell r="N572">
            <v>45</v>
          </cell>
          <cell r="O572" t="b">
            <v>0</v>
          </cell>
          <cell r="P572" t="str">
            <v>CÔNG TY TNHH MTV THƯƠNG MẠI VÀ DỊCH VỤ NGỌC THƠM</v>
          </cell>
          <cell r="Q572" t="str">
            <v>Miền Bắc</v>
          </cell>
          <cell r="R572" t="str">
            <v>HTL</v>
          </cell>
        </row>
        <row r="573">
          <cell r="A573" t="str">
            <v>htl0001</v>
          </cell>
          <cell r="B573" t="str">
            <v>CÔNG TY TNHH VB HTL / Vinhomes Smart City, Nam Từ Liêm, HN</v>
          </cell>
          <cell r="C573" t="str">
            <v>Khách lẻ C6, ck cố định 2% ; khai trương ck thêm 10%</v>
          </cell>
          <cell r="D573" t="str">
            <v>Thành phố Hà Nội</v>
          </cell>
          <cell r="E573" t="str">
            <v>Quận Nam Từ Liêm</v>
          </cell>
          <cell r="G573" t="str">
            <v>HN006</v>
          </cell>
          <cell r="H573" t="str">
            <v>Phan Trọng Cường</v>
          </cell>
          <cell r="I573" t="str">
            <v>2%;MIENBAC</v>
          </cell>
          <cell r="J573" t="str">
            <v>Chị thủy sđt: 0973300215</v>
          </cell>
          <cell r="K573" t="str">
            <v>S106-SH05 Vinhomes Smart City, P.Tây Mỗ, Q.Nam Từ Liêm, HN. sđt: 0973300215</v>
          </cell>
          <cell r="L573" t="str">
            <v/>
          </cell>
          <cell r="M573" t="str">
            <v>S106-SH05 Vinhomes Smart City, P.Tây Mỗ, Q.Nam Từ Liêm, HN</v>
          </cell>
          <cell r="N573">
            <v>45</v>
          </cell>
          <cell r="O573" t="b">
            <v>0</v>
          </cell>
          <cell r="P573" t="str">
            <v>CÔNG TY TNHH MTV THƯƠNG MẠI VÀ DỊCH VỤ NGỌC THƠM</v>
          </cell>
          <cell r="Q573" t="str">
            <v>Miền Bắc</v>
          </cell>
          <cell r="R573" t="str">
            <v>HTL</v>
          </cell>
        </row>
        <row r="574">
          <cell r="A574" t="str">
            <v>htl0002</v>
          </cell>
          <cell r="B574" t="str">
            <v>CÔNG TY TNHH VB HTL / Sakura Smart City, Nam Từ Liêm, HN</v>
          </cell>
          <cell r="C574" t="str">
            <v>Khách lẻ C6, ck cố định 2% ; khai trương ck thêm 10%</v>
          </cell>
          <cell r="D574" t="str">
            <v>Thành phố Hà Nội</v>
          </cell>
          <cell r="E574" t="str">
            <v>Quận Nam Từ Liêm</v>
          </cell>
          <cell r="G574" t="str">
            <v>HN007</v>
          </cell>
          <cell r="H574" t="str">
            <v>Đỗ Minh Quang</v>
          </cell>
          <cell r="I574" t="str">
            <v>2%;MIENBAC</v>
          </cell>
          <cell r="J574" t="str">
            <v>SĐT: 0852457306</v>
          </cell>
          <cell r="K574" t="str">
            <v>SH19-Tòa SA 02 Khu Sakura Smart City, P.Tây Mỗ, Q.Nam Từ Liêm, HN. SĐT 0852457306</v>
          </cell>
          <cell r="L574" t="str">
            <v/>
          </cell>
          <cell r="M574" t="str">
            <v>SH19-Tòa SA 02 Khu Sakura Smart City, P.Tây Mỗ, Q.Nam Từ Liêm, HN</v>
          </cell>
          <cell r="N574">
            <v>45</v>
          </cell>
          <cell r="O574" t="b">
            <v>0</v>
          </cell>
          <cell r="P574" t="str">
            <v>CÔNG TY TNHH MTV THƯƠNG MẠI VÀ DỊCH VỤ NGỌC THƠM</v>
          </cell>
          <cell r="Q574" t="str">
            <v>Miền Bắc</v>
          </cell>
          <cell r="R574" t="str">
            <v>HTL</v>
          </cell>
        </row>
        <row r="575">
          <cell r="A575" t="str">
            <v>htl0003</v>
          </cell>
          <cell r="B575" t="str">
            <v>CÔNG TY TNHH VB HTL /Vinhomes Smart City</v>
          </cell>
          <cell r="C575" t="str">
            <v>Khách lẻ C6, ck cố định 2% ; khai trương ck thêm 10%</v>
          </cell>
          <cell r="D575" t="str">
            <v>Thành phố Hà Nội</v>
          </cell>
          <cell r="E575" t="str">
            <v>Quận Nam Từ Liêm</v>
          </cell>
          <cell r="G575" t="str">
            <v>HN007</v>
          </cell>
          <cell r="H575" t="str">
            <v>Đỗ Minh Quang</v>
          </cell>
          <cell r="I575" t="str">
            <v>2%;MIENBAC</v>
          </cell>
          <cell r="J575" t="str">
            <v/>
          </cell>
          <cell r="K575" t="str">
            <v>Phân khu TK1 - Tokin 1 - Shophouse 12A - Vinhomes Smart City</v>
          </cell>
          <cell r="L575" t="str">
            <v/>
          </cell>
          <cell r="M575" t="str">
            <v>Phân khu TK1 - Tokin 1 - Shophouse 12A - Vinhomes Smart City - Tây Mỗ - Nam Từ Liêm - Hà Nội</v>
          </cell>
          <cell r="N575">
            <v>45</v>
          </cell>
          <cell r="O575" t="b">
            <v>0</v>
          </cell>
          <cell r="P575" t="str">
            <v>CÔNG TY TNHH MTV THƯƠNG MẠI VÀ DỊCH VỤ NGỌC THƠM</v>
          </cell>
          <cell r="Q575" t="str">
            <v>Miền Bắc</v>
          </cell>
          <cell r="R575" t="str">
            <v>HTL</v>
          </cell>
        </row>
        <row r="576">
          <cell r="A576" t="str">
            <v>htl0004</v>
          </cell>
          <cell r="B576" t="str">
            <v>CÔNG TY TNHH VB HTL /Mipec Rubik 360</v>
          </cell>
          <cell r="C576" t="str">
            <v>Khách lẻ C6, ck cố định 2% ; khai trương ck thêm 10%</v>
          </cell>
          <cell r="D576" t="str">
            <v>Thành phố Hà Nội</v>
          </cell>
          <cell r="E576" t="str">
            <v>Quận Cầu Giấy</v>
          </cell>
          <cell r="G576" t="str">
            <v>HN006</v>
          </cell>
          <cell r="H576" t="str">
            <v>Phan Trọng Cường</v>
          </cell>
          <cell r="I576" t="str">
            <v>2%;MIENBAC</v>
          </cell>
          <cell r="J576" t="str">
            <v>CÔNG TY TNHH VB HTL /Mipec Rubik 360</v>
          </cell>
          <cell r="K576" t="str">
            <v>Thấp S, Tòa Mipec Rubik 360, Số 122-124 Xuân Thủy, quận Cầu Giấy, thành phố Hà Nội</v>
          </cell>
          <cell r="L576" t="str">
            <v/>
          </cell>
          <cell r="M576" t="str">
            <v>Tháp S, Tòa Mipec Rubik 360, Số 122-124 Xuân Thủy, quận Cầu Giấy, thành phố Hà Nội</v>
          </cell>
          <cell r="N576">
            <v>45</v>
          </cell>
          <cell r="O576" t="b">
            <v>0</v>
          </cell>
          <cell r="P576" t="str">
            <v>CÔNG TY TNHH MTV THƯƠNG MẠI VÀ DỊCH VỤ NGỌC THƠM</v>
          </cell>
          <cell r="Q576" t="str">
            <v>Miền Bắc</v>
          </cell>
          <cell r="R576" t="str">
            <v>HTL</v>
          </cell>
        </row>
        <row r="577">
          <cell r="A577" t="str">
            <v>HUEC6HN</v>
          </cell>
          <cell r="B577" t="str">
            <v>Trần Thị Huệ</v>
          </cell>
          <cell r="D577" t="str">
            <v>Thành phố Hà Nội</v>
          </cell>
          <cell r="G577" t="str">
            <v>HN006</v>
          </cell>
          <cell r="H577" t="str">
            <v>Phan Trọng Cường</v>
          </cell>
          <cell r="I577" t="str">
            <v>MIENBAC</v>
          </cell>
          <cell r="M577" t="str">
            <v>VP Công ty, C6 Khu Đấu Giá, Ngô Thị Nhậm, Phường Hà Cầu, Quận Hà Đông, Thành phố Hà  Nội</v>
          </cell>
          <cell r="O577" t="b">
            <v>0</v>
          </cell>
          <cell r="P577" t="str">
            <v>CÔNG TY TNHH MTV THƯƠNG MẠI VÀ DỊCH VỤ NGỌC THƠM</v>
          </cell>
          <cell r="Q577" t="str">
            <v>Miền Bắc</v>
          </cell>
          <cell r="R577" t="str">
            <v>HUEC6HN</v>
          </cell>
        </row>
        <row r="578">
          <cell r="A578" t="str">
            <v>HUYENANH</v>
          </cell>
          <cell r="B578" t="str">
            <v>HỘ KINH DOANH NGUYỄN THIÊN ĐẠT</v>
          </cell>
          <cell r="D578" t="str">
            <v>Hải Phòng</v>
          </cell>
          <cell r="I578" t="str">
            <v>MIENBAC</v>
          </cell>
          <cell r="L578" t="str">
            <v>8417342716-001</v>
          </cell>
          <cell r="M578" t="str">
            <v>Tầng 1, Căn SO-11 Tòa nhà Diamond Crown, lô số 01/8B Khu đô thị mới Ngã 5 - Sân bay Cát Bi, Phường Đông Hải 1, Quận Hải An, Thành phố Hải Phòng, Việt Nam</v>
          </cell>
          <cell r="O578" t="b">
            <v>0</v>
          </cell>
          <cell r="P578" t="str">
            <v>CÔNG TY TNHH MTV THƯƠNG MẠI VÀ DỊCH VỤ NGỌC THƠM</v>
          </cell>
          <cell r="Q578" t="str">
            <v>Miền Bắc</v>
          </cell>
          <cell r="R578" t="str">
            <v>HUYENANH</v>
          </cell>
        </row>
        <row r="579">
          <cell r="A579" t="str">
            <v>HUYHUNG</v>
          </cell>
          <cell r="B579" t="str">
            <v>CÔNG TY CỔ PHẦN SIÊU THỊ HUY HÙNG</v>
          </cell>
          <cell r="D579" t="str">
            <v>Bắc Ninh</v>
          </cell>
          <cell r="E579" t="str">
            <v>Thành phố Từ Sơn</v>
          </cell>
          <cell r="F579" t="str">
            <v>Phường Đông Ngàn</v>
          </cell>
          <cell r="G579" t="str">
            <v>HN001</v>
          </cell>
          <cell r="H579" t="str">
            <v>Trần Thị Huệ</v>
          </cell>
          <cell r="I579" t="str">
            <v>KLGT</v>
          </cell>
          <cell r="L579" t="str">
            <v>2300967930</v>
          </cell>
          <cell r="M579" t="str">
            <v>Số 105 Phố Mới, Phường Đông Ngàn, Thành phố Từ Sơn, Tỉnh Bắc Ninh, Việt Nam</v>
          </cell>
          <cell r="N579">
            <v>60</v>
          </cell>
          <cell r="O579" t="b">
            <v>0</v>
          </cell>
          <cell r="P579" t="str">
            <v>CÔNG TY TNHH MTV THƯƠNG MẠI VÀ DỊCH VỤ NGỌC THƠM</v>
          </cell>
          <cell r="Q579" t="str">
            <v>Miền Bắc</v>
          </cell>
          <cell r="R579" t="str">
            <v>HUYHUNG</v>
          </cell>
        </row>
        <row r="580">
          <cell r="A580" t="str">
            <v>huyhung001</v>
          </cell>
          <cell r="B580" t="str">
            <v>Siêu thị Từ Sơn</v>
          </cell>
          <cell r="C580" t="str">
            <v/>
          </cell>
          <cell r="D580" t="str">
            <v>Bắc Ninh</v>
          </cell>
          <cell r="E580" t="str">
            <v>Thành phố Từ Sơn</v>
          </cell>
          <cell r="G580" t="str">
            <v>HN001</v>
          </cell>
          <cell r="H580" t="str">
            <v>Trần Thị Huệ</v>
          </cell>
          <cell r="I580" t="str">
            <v>KLGT</v>
          </cell>
          <cell r="J580" t="str">
            <v>Siêu thị Từ Sơn</v>
          </cell>
          <cell r="K580" t="str">
            <v>Siêu thị Từ Sơn - 105 Phố Mới, P. Đông Ngàn, TP. Từ Sơn, Bắc Ninh</v>
          </cell>
          <cell r="L580" t="str">
            <v/>
          </cell>
          <cell r="M580" t="str">
            <v>Siêu thị Từ Sơn - 105 Phố Mới, P. Đông Ngàn, TP. Từ Sơn, Bắc Ninh</v>
          </cell>
          <cell r="O580" t="b">
            <v>0</v>
          </cell>
          <cell r="P580" t="str">
            <v>CÔNG TY TNHH MTV THƯƠNG MẠI VÀ DỊCH VỤ NGỌC THƠM</v>
          </cell>
          <cell r="Q580" t="str">
            <v>Miền Bắc</v>
          </cell>
          <cell r="R580" t="str">
            <v>HUYHUNG</v>
          </cell>
        </row>
        <row r="581">
          <cell r="A581" t="str">
            <v>huyhung002</v>
          </cell>
          <cell r="B581" t="str">
            <v>Siêu thị Huy Hùng</v>
          </cell>
          <cell r="C581" t="str">
            <v/>
          </cell>
          <cell r="D581" t="str">
            <v>Bắc Ninh</v>
          </cell>
          <cell r="E581" t="str">
            <v>Thành phố Từ Sơn</v>
          </cell>
          <cell r="G581" t="str">
            <v>HN001</v>
          </cell>
          <cell r="H581" t="str">
            <v>Trần Thị Huệ</v>
          </cell>
          <cell r="I581" t="str">
            <v>KLGT</v>
          </cell>
          <cell r="J581" t="str">
            <v>Siêu thị Huy Hùng</v>
          </cell>
          <cell r="K581" t="str">
            <v>Siêu thị Huy Hùng - Khu đô thị, Thị trấn Chờ, Yên Phong, Bắc Ninh</v>
          </cell>
          <cell r="L581" t="str">
            <v/>
          </cell>
          <cell r="M581" t="str">
            <v>Siêu thị Huy Hùng - Khu đô thị, Thị trấn Chờ, Yên Phong, Bắc Ninh</v>
          </cell>
          <cell r="O581" t="b">
            <v>0</v>
          </cell>
          <cell r="P581" t="str">
            <v>CÔNG TY TNHH MTV THƯƠNG MẠI VÀ DỊCH VỤ NGỌC THƠM</v>
          </cell>
          <cell r="Q581" t="str">
            <v>Miền Bắc</v>
          </cell>
          <cell r="R581" t="str">
            <v>HUYHUNG</v>
          </cell>
        </row>
        <row r="582">
          <cell r="A582" t="str">
            <v>KHANHKHOI</v>
          </cell>
          <cell r="B582" t="str">
            <v>CÔNG TY TNHH THƯƠNG MẠI VÀ DỊCH VỤ KHÁNH KHÔI</v>
          </cell>
          <cell r="D582" t="str">
            <v>Thành phố Hà Nội</v>
          </cell>
          <cell r="E582" t="str">
            <v>Huyện Hoài Đức</v>
          </cell>
          <cell r="F582" t="str">
            <v>Xã Kim Chung</v>
          </cell>
          <cell r="G582" t="str">
            <v>HN004</v>
          </cell>
          <cell r="H582" t="str">
            <v>Hoàng Thanh Huy</v>
          </cell>
          <cell r="I582" t="str">
            <v>COOP; MIENNAM</v>
          </cell>
          <cell r="L582" t="str">
            <v>0110534540</v>
          </cell>
          <cell r="M582" t="str">
            <v>Số 5, Ngách 98/10, Ngõ 98, Xóm 5, Thôn Lai Xá, Xã Kim Chung, Huyện Hoài Đức, Thành phố Hà Nội, Việt Nam</v>
          </cell>
          <cell r="N582">
            <v>60</v>
          </cell>
          <cell r="O582" t="b">
            <v>0</v>
          </cell>
          <cell r="P582" t="str">
            <v>CÔNG TY TNHH MTV THƯƠNG MẠI VÀ DỊCH VỤ NGỌC THƠM</v>
          </cell>
          <cell r="Q582" t="str">
            <v>Miền Bắc</v>
          </cell>
          <cell r="R582" t="str">
            <v>KHANHKHOI</v>
          </cell>
        </row>
        <row r="583">
          <cell r="A583" t="str">
            <v>KHUYENLUONG</v>
          </cell>
          <cell r="B583" t="str">
            <v>CÔNG TY CỔ PHẦN CẢNG KHUYẾN LƯƠNG</v>
          </cell>
          <cell r="D583" t="str">
            <v>Thành phố Hà Nội</v>
          </cell>
          <cell r="I583" t="str">
            <v>MIENBAC</v>
          </cell>
          <cell r="L583" t="str">
            <v>0104967200</v>
          </cell>
          <cell r="M583" t="str">
            <v>Tổ 21, Phường Lĩnh Nam, Thành phố Hà Nội, Việt Nam.</v>
          </cell>
          <cell r="O583" t="b">
            <v>0</v>
          </cell>
          <cell r="P583" t="str">
            <v>CÔNG TY TNHH MTV THƯƠNG MẠI VÀ DỊCH VỤ NGỌC THƠM</v>
          </cell>
          <cell r="Q583" t="str">
            <v>Miền Bắc</v>
          </cell>
          <cell r="R583" t="str">
            <v>KHUYENLUONG</v>
          </cell>
        </row>
        <row r="584">
          <cell r="A584" t="str">
            <v>KK</v>
          </cell>
          <cell r="B584" t="str">
            <v>CÔNG TY TNHH ĐẦU TƯ K&amp;K</v>
          </cell>
          <cell r="C584" t="str">
            <v>khách của Trường, ck cố định 4%</v>
          </cell>
          <cell r="D584" t="str">
            <v>Thành phố Hà Nội</v>
          </cell>
          <cell r="E584" t="str">
            <v>Quận Hà Đông</v>
          </cell>
          <cell r="G584" t="str">
            <v>HN007</v>
          </cell>
          <cell r="H584" t="str">
            <v>Đỗ Minh Quang</v>
          </cell>
          <cell r="I584" t="str">
            <v>4%; MIENBAC</v>
          </cell>
          <cell r="J584" t="str">
            <v>Lan Thu Mart (anh Đức)</v>
          </cell>
          <cell r="K584" t="str">
            <v>Lan Thu Mart (anh Đức) - CT 10A, Chung cư Đại Thanh, Cầu Bươu, Thanh Trì, HN - 0989136671</v>
          </cell>
          <cell r="L584" t="str">
            <v>0107738872</v>
          </cell>
          <cell r="M584" t="str">
            <v>Số 23, Liền kề 11, Khu đô thị Xa La, Phường Phúc La, Quận Hà Đông, Thành phố Hà Nội, Việt Nam</v>
          </cell>
          <cell r="O584" t="b">
            <v>0</v>
          </cell>
          <cell r="P584" t="str">
            <v>C6 HÀ NỘI</v>
          </cell>
          <cell r="Q584" t="str">
            <v>Miền Bắc</v>
          </cell>
          <cell r="R584" t="str">
            <v>KK</v>
          </cell>
        </row>
        <row r="585">
          <cell r="A585" t="str">
            <v>KL.HN</v>
          </cell>
          <cell r="B585" t="str">
            <v>HN</v>
          </cell>
          <cell r="C585" t="str">
            <v>khách lẻ mua hàng trả tiền ngay khi giao hàng</v>
          </cell>
          <cell r="D585" t="str">
            <v>Thành phố Hà Nội</v>
          </cell>
          <cell r="G585" t="str">
            <v>HN001</v>
          </cell>
          <cell r="H585" t="str">
            <v>Trần Thị Huệ</v>
          </cell>
          <cell r="I585" t="str">
            <v>KLGT</v>
          </cell>
          <cell r="M585" t="str">
            <v/>
          </cell>
          <cell r="N585">
            <v>1</v>
          </cell>
          <cell r="O585" t="b">
            <v>0</v>
          </cell>
          <cell r="P585" t="str">
            <v>CÔNG TY TNHH MTV THƯƠNG MẠI VÀ DỊCH VỤ NGỌC THƠM</v>
          </cell>
          <cell r="Q585" t="str">
            <v>Miền Bắc</v>
          </cell>
          <cell r="R585" t="str">
            <v>KL.HN</v>
          </cell>
        </row>
        <row r="586">
          <cell r="A586" t="str">
            <v>KL.HN001</v>
          </cell>
          <cell r="B586" t="str">
            <v>Thực phẩm sạch Minh An SA2 the Sakura Vinhomes Smartcity, Tây Mỗ</v>
          </cell>
          <cell r="C586" t="str">
            <v>khách lẻ mua hàng trả tiền đơn gối đầu</v>
          </cell>
          <cell r="D586" t="str">
            <v>Thành phố Hà Nội</v>
          </cell>
          <cell r="E586" t="str">
            <v>Quận Nam Từ Liêm</v>
          </cell>
          <cell r="G586" t="str">
            <v>HN007</v>
          </cell>
          <cell r="H586" t="str">
            <v>Đỗ Minh Quang</v>
          </cell>
          <cell r="I586" t="str">
            <v>KLGT</v>
          </cell>
          <cell r="K586" t="str">
            <v>SA2 the Sakura Vinhomes Smartcity, Tây Mỗ, Nam Từ Liêm, Hà Nội</v>
          </cell>
          <cell r="M586" t="str">
            <v>SA2 the Sakura Vinhomes Smartcity, Tây Mỗ, Nam Từ Liêm, Hà Nội</v>
          </cell>
          <cell r="N586">
            <v>1</v>
          </cell>
          <cell r="O586" t="b">
            <v>0</v>
          </cell>
          <cell r="P586" t="str">
            <v>CÔNG TY TNHH MTV THƯƠNG MẠI VÀ DỊCH VỤ NGỌC THƠM</v>
          </cell>
          <cell r="Q586" t="str">
            <v>Miền Bắc</v>
          </cell>
          <cell r="R586" t="str">
            <v>KL.HN001</v>
          </cell>
        </row>
        <row r="587">
          <cell r="A587" t="str">
            <v>KL.HN002</v>
          </cell>
          <cell r="B587" t="str">
            <v>SA Green Mart, SA2 the Sakura Vinhomes Smartcity, Tây Mỗ</v>
          </cell>
          <cell r="C587" t="str">
            <v>khách lẻ mua hàng trả tiền đơn gối đầu</v>
          </cell>
          <cell r="D587" t="str">
            <v>Thành phố Hà Nội</v>
          </cell>
          <cell r="G587" t="str">
            <v>HN007</v>
          </cell>
          <cell r="H587" t="str">
            <v>Đỗ Minh Quang</v>
          </cell>
          <cell r="I587" t="str">
            <v>KLGT</v>
          </cell>
          <cell r="M587" t="str">
            <v>SA2 the Sakura Vinhomes Smartcity, Tây Mỗ, Nam Từ Liêm, Hà Nội</v>
          </cell>
          <cell r="N587">
            <v>1</v>
          </cell>
          <cell r="O587" t="b">
            <v>0</v>
          </cell>
          <cell r="P587" t="str">
            <v>CÔNG TY TNHH MTV THƯƠNG MẠI VÀ DỊCH VỤ NGỌC THƠM</v>
          </cell>
          <cell r="Q587" t="str">
            <v>Miền Bắc</v>
          </cell>
          <cell r="R587" t="str">
            <v>KL.HN002</v>
          </cell>
        </row>
        <row r="588">
          <cell r="A588" t="str">
            <v>KL.HN003</v>
          </cell>
          <cell r="B588" t="str">
            <v>Cửa hàng Tiện ích C Mart FLC Đại Mỗ</v>
          </cell>
          <cell r="C588" t="str">
            <v>khách lẻ mua hàng trả tiền đơn gối đầu</v>
          </cell>
          <cell r="D588" t="str">
            <v>Thành phố Hà Nội</v>
          </cell>
          <cell r="G588" t="str">
            <v>HN007</v>
          </cell>
          <cell r="H588" t="str">
            <v>Đỗ Minh Quang</v>
          </cell>
          <cell r="I588" t="str">
            <v>KLGT</v>
          </cell>
          <cell r="M588" t="str">
            <v>FLC Đại Mỗ, Tây Mỗ, Nam Từ Liêm, Hà Nội</v>
          </cell>
          <cell r="N588">
            <v>1</v>
          </cell>
          <cell r="O588" t="b">
            <v>0</v>
          </cell>
          <cell r="P588" t="str">
            <v>CÔNG TY TNHH MTV THƯƠNG MẠI VÀ DỊCH VỤ NGỌC THƠM</v>
          </cell>
          <cell r="Q588" t="str">
            <v>Miền Bắc</v>
          </cell>
          <cell r="R588" t="str">
            <v>KL.HN003</v>
          </cell>
        </row>
        <row r="589">
          <cell r="A589" t="str">
            <v>KL.HN004</v>
          </cell>
          <cell r="B589" t="str">
            <v>Green Mart Imperia Toà I4 Vinhomes Smartcity, Tây Mỗ</v>
          </cell>
          <cell r="C589" t="str">
            <v>khách lẻ mua hàng trả tiền đơn gối đầu</v>
          </cell>
          <cell r="D589" t="str">
            <v>Thành phố Hà Nội</v>
          </cell>
          <cell r="G589" t="str">
            <v>HN007</v>
          </cell>
          <cell r="H589" t="str">
            <v>Đỗ Minh Quang</v>
          </cell>
          <cell r="I589" t="str">
            <v>KLGT</v>
          </cell>
          <cell r="M589" t="str">
            <v>Toà I4 Vinhomes Smartcity, Tây Mỗ, Nam Từ Liêm, Hà Nội</v>
          </cell>
          <cell r="N589">
            <v>1</v>
          </cell>
          <cell r="O589" t="b">
            <v>0</v>
          </cell>
          <cell r="P589" t="str">
            <v>CÔNG TY TNHH MTV THƯƠNG MẠI VÀ DỊCH VỤ NGỌC THƠM</v>
          </cell>
          <cell r="Q589" t="str">
            <v>Miền Bắc</v>
          </cell>
          <cell r="R589" t="str">
            <v>KL.HN004</v>
          </cell>
        </row>
        <row r="590">
          <cell r="A590" t="str">
            <v>KL.HN005</v>
          </cell>
          <cell r="B590" t="str">
            <v>SIÊU THỊ ĐÔNG ĐÔ</v>
          </cell>
          <cell r="D590" t="str">
            <v>Hải Dương</v>
          </cell>
          <cell r="E590" t="str">
            <v>Thị xã Kinh Môn</v>
          </cell>
          <cell r="F590" t="str">
            <v>Phường Minh Tân</v>
          </cell>
          <cell r="I590" t="str">
            <v>KLGT</v>
          </cell>
          <cell r="J590" t="str">
            <v>Chị Hải</v>
          </cell>
          <cell r="K590" t="str">
            <v>số 08, ngõ 18, phố Ao He, Phường Minh Tân, Thị xã Kinh Môn, Tỉnh Hải Dương, Việt Nam</v>
          </cell>
          <cell r="L590" t="str">
            <v>8069475039-001</v>
          </cell>
          <cell r="M590" t="str">
            <v>số 08, ngõ 18, phố Ao He, Phường Minh Tân, Thị xã Kinh Môn, Tỉnh Hải Dương, Việt Nam</v>
          </cell>
          <cell r="N590">
            <v>1</v>
          </cell>
          <cell r="O590" t="b">
            <v>0</v>
          </cell>
          <cell r="P590" t="str">
            <v>CÔNG TY TNHH MTV THƯƠNG MẠI VÀ DỊCH VỤ NGỌC THƠM</v>
          </cell>
          <cell r="Q590" t="str">
            <v>Miền Bắc</v>
          </cell>
          <cell r="R590" t="str">
            <v>KL.HN005</v>
          </cell>
        </row>
        <row r="591">
          <cell r="A591" t="str">
            <v>KL.HN006</v>
          </cell>
          <cell r="B591" t="str">
            <v>Xuân Phương Smart</v>
          </cell>
          <cell r="C591" t="str">
            <v>Đơn hàng đầu tiên ck 5%. Đơn hàng gối đầu.</v>
          </cell>
          <cell r="D591" t="str">
            <v>Thành phố Hà Nội</v>
          </cell>
          <cell r="E591" t="str">
            <v>Quận Nam Từ Liêm</v>
          </cell>
          <cell r="G591" t="str">
            <v>HN007</v>
          </cell>
          <cell r="H591" t="str">
            <v>Đỗ Minh Quang</v>
          </cell>
          <cell r="I591" t="str">
            <v>KLGT</v>
          </cell>
          <cell r="K591" t="str">
            <v>Số 20 TT11 Khu Đô Thị Sinh Thái Xuân Phương, Nam Từ Liêm, Hà Nội</v>
          </cell>
          <cell r="M591" t="str">
            <v>Số 20 TT11 Khu Đô Thị Sinh Thái Xuân Phương, Nam Từ Liêm, Hà Nội</v>
          </cell>
          <cell r="N591">
            <v>1</v>
          </cell>
          <cell r="O591" t="b">
            <v>0</v>
          </cell>
          <cell r="P591" t="str">
            <v>CÔNG TY TNHH MTV THƯƠNG MẠI VÀ DỊCH VỤ NGỌC THƠM</v>
          </cell>
          <cell r="Q591" t="str">
            <v>Miền Bắc</v>
          </cell>
          <cell r="R591" t="str">
            <v>KL.HN006</v>
          </cell>
        </row>
        <row r="592">
          <cell r="A592" t="str">
            <v>KL.HN007</v>
          </cell>
          <cell r="B592" t="str">
            <v>Minh Mart</v>
          </cell>
          <cell r="C592" t="str">
            <v/>
          </cell>
          <cell r="D592" t="str">
            <v>Thành phố Hà Nội</v>
          </cell>
          <cell r="E592" t="str">
            <v>Quận Nam Từ Liêm</v>
          </cell>
          <cell r="F592" t="str">
            <v>Phường Tây Mỗ</v>
          </cell>
          <cell r="G592" t="str">
            <v>HN007</v>
          </cell>
          <cell r="H592" t="str">
            <v>Đỗ Minh Quang</v>
          </cell>
          <cell r="I592" t="str">
            <v>KLGT</v>
          </cell>
          <cell r="K592" t="str">
            <v>Tòa S102 Vinhomes Smartcity, Tây Mỗ, Nam Từ Liêm, Hà Nội</v>
          </cell>
          <cell r="M592" t="str">
            <v>Tòa S102 Vinhomes Smartcity, Tây Mỗ, Nam Từ Liêm, Hà Nội</v>
          </cell>
          <cell r="N592">
            <v>1</v>
          </cell>
          <cell r="O592" t="b">
            <v>0</v>
          </cell>
          <cell r="P592" t="str">
            <v>CÔNG TY TNHH MTV THƯƠNG MẠI VÀ DỊCH VỤ NGỌC THƠM</v>
          </cell>
          <cell r="Q592" t="str">
            <v>Miền Bắc</v>
          </cell>
          <cell r="R592" t="str">
            <v>KL.HN007</v>
          </cell>
        </row>
        <row r="593">
          <cell r="A593" t="str">
            <v>KL.HN008</v>
          </cell>
          <cell r="B593" t="str">
            <v>CHỊ TRẦN MINH HẰNG</v>
          </cell>
          <cell r="D593" t="str">
            <v>Thành phố Hà Nội</v>
          </cell>
          <cell r="E593" t="str">
            <v>Quận Đống Đa</v>
          </cell>
          <cell r="G593" t="str">
            <v>SG015</v>
          </cell>
          <cell r="H593" t="str">
            <v>Trần Bảo Trâm</v>
          </cell>
          <cell r="I593" t="str">
            <v>MIENBAC;KLGT</v>
          </cell>
          <cell r="M593" t="str">
            <v>Nhà 54 ngõ 51 Tam Khương, Khương Thượng, Đống Đa, Hà Nội</v>
          </cell>
          <cell r="N593">
            <v>1</v>
          </cell>
          <cell r="O593" t="b">
            <v>0</v>
          </cell>
          <cell r="P593" t="str">
            <v>207 PHẠM VĂN HAI</v>
          </cell>
          <cell r="Q593" t="str">
            <v>Miền Bắc</v>
          </cell>
          <cell r="R593" t="str">
            <v>KL.HN008</v>
          </cell>
        </row>
        <row r="594">
          <cell r="A594" t="str">
            <v>KL00008</v>
          </cell>
          <cell r="B594" t="str">
            <v>CÔNG TY CỔ PHẦN ONE MOUNT DISTRIBUTION</v>
          </cell>
          <cell r="C594" t="str">
            <v>Khách của Trần Kỳ Tâm PKD HCM</v>
          </cell>
          <cell r="D594" t="str">
            <v>Thành phố Hà Nội</v>
          </cell>
          <cell r="E594" t="str">
            <v>Quận Hai Bà Trưng</v>
          </cell>
          <cell r="G594" t="str">
            <v>HN007</v>
          </cell>
          <cell r="H594" t="str">
            <v>Đỗ Minh Quang</v>
          </cell>
          <cell r="I594" t="str">
            <v>KLGT;MIENNAM</v>
          </cell>
          <cell r="K594" t="str">
            <v>Tầng 3, Tòa văn phòng T26, khu đô thị Times City, 458 Minh K, Phường Vĩnh Tuy, Quận Hai Bà Trưng, Thành phố Hà Nội, Việt Nam</v>
          </cell>
          <cell r="L594" t="str">
            <v>0109153068</v>
          </cell>
          <cell r="M594" t="str">
            <v>Tầng 3, Tòa văn phòng T26, khu đô thị Times City, 458 Minh K, Phường Vĩnh Tuy, Quận Hai Bà Trưng, Thành phố Hà Nội, Việt Nam</v>
          </cell>
          <cell r="N594">
            <v>1</v>
          </cell>
          <cell r="O594" t="b">
            <v>0</v>
          </cell>
          <cell r="P594" t="str">
            <v>207 PHẠM VĂN HAI</v>
          </cell>
          <cell r="Q594" t="str">
            <v>Miền Bắc</v>
          </cell>
          <cell r="R594" t="str">
            <v>KL00008</v>
          </cell>
        </row>
        <row r="595">
          <cell r="A595" t="str">
            <v>KL000101</v>
          </cell>
          <cell r="B595" t="str">
            <v>Kai mart - Tòa S01.06 Vinhomes Ocean Park</v>
          </cell>
          <cell r="C595" t="str">
            <v>Thanh toán chuyển khoản, CK 5%</v>
          </cell>
          <cell r="D595" t="str">
            <v>Thành phố Hà Nội</v>
          </cell>
          <cell r="E595" t="str">
            <v>Huyện Gia Lâm</v>
          </cell>
          <cell r="G595" t="str">
            <v>HN009</v>
          </cell>
          <cell r="H595" t="str">
            <v>Vũ Anh Tuấn</v>
          </cell>
          <cell r="I595" t="str">
            <v>KLGT</v>
          </cell>
          <cell r="K595" t="str">
            <v>Tòa S01.06 Vinhomes Ocean Park, Đa Tốn, huyện Gia Lâm, Thành Phố Hà Nội</v>
          </cell>
          <cell r="M595" t="str">
            <v>Tòa S01.06 Vinhomes Ocean Park, Đa Tốn, huyện Gia Lâm, Thành Phố Hà Nội</v>
          </cell>
          <cell r="N595">
            <v>1</v>
          </cell>
          <cell r="O595" t="b">
            <v>0</v>
          </cell>
          <cell r="P595" t="str">
            <v>CÔNG TY TNHH MTV THƯƠNG MẠI VÀ DỊCH VỤ NGỌC THƠM</v>
          </cell>
          <cell r="Q595" t="str">
            <v>Miền Bắc</v>
          </cell>
          <cell r="R595" t="str">
            <v>KL000101</v>
          </cell>
        </row>
        <row r="596">
          <cell r="A596" t="str">
            <v>KL00014</v>
          </cell>
          <cell r="B596" t="str">
            <v>Hộ kinh doanh Phúc Hậu (chị Liên sđt 0982164624)</v>
          </cell>
          <cell r="C596" t="str">
            <v>khách lẻ của Trường, ko ck</v>
          </cell>
          <cell r="D596" t="str">
            <v>Thành phố Hà Nội</v>
          </cell>
          <cell r="E596" t="str">
            <v>Quận Ba Đình</v>
          </cell>
          <cell r="G596" t="str">
            <v>HN006</v>
          </cell>
          <cell r="H596" t="str">
            <v>Phan Trọng Cường</v>
          </cell>
          <cell r="I596" t="str">
            <v>MIENBAC;KLGT</v>
          </cell>
          <cell r="K596" t="str">
            <v>55 Vạn Bảo, Ba Đình, HN</v>
          </cell>
          <cell r="L596" t="str">
            <v/>
          </cell>
          <cell r="M596" t="str">
            <v>55 Vạn Bảo, Ba Đình, HN</v>
          </cell>
          <cell r="N596">
            <v>1</v>
          </cell>
          <cell r="O596" t="b">
            <v>0</v>
          </cell>
          <cell r="P596" t="str">
            <v>207 PHẠM VĂN HAI</v>
          </cell>
          <cell r="Q596" t="str">
            <v>Miền Bắc</v>
          </cell>
          <cell r="R596" t="str">
            <v>KL00014</v>
          </cell>
        </row>
        <row r="597">
          <cell r="A597" t="str">
            <v>KL00015</v>
          </cell>
          <cell r="B597" t="str">
            <v>Hộ kinh doanh Phúc Hậu (chị Liên sđt 0982164624)</v>
          </cell>
          <cell r="C597" t="str">
            <v>khách lẻ của Trường, ko ck</v>
          </cell>
          <cell r="D597" t="str">
            <v>Thành phố Hà Nội</v>
          </cell>
          <cell r="E597" t="str">
            <v>Quận Ba Đình</v>
          </cell>
          <cell r="G597" t="str">
            <v>HN006</v>
          </cell>
          <cell r="H597" t="str">
            <v>Phan Trọng Cường</v>
          </cell>
          <cell r="I597" t="str">
            <v>MIENBAC;KLGT</v>
          </cell>
          <cell r="K597" t="str">
            <v>nhà 10, ngõ 62 phố Vĩnh Phúc Ba ĐÌnh ( Đối diện trường THCS Hoàng Hoa Thám)</v>
          </cell>
          <cell r="L597" t="str">
            <v/>
          </cell>
          <cell r="M597" t="str">
            <v>nhà 10, ngõ 62 phố Vĩnh Phúc Ba ĐÌnh ( Đối diện trường THCS Hoàng Hoa Thám)</v>
          </cell>
          <cell r="N597">
            <v>1</v>
          </cell>
          <cell r="O597" t="b">
            <v>0</v>
          </cell>
          <cell r="P597" t="str">
            <v>207 PHẠM VĂN HAI</v>
          </cell>
          <cell r="Q597" t="str">
            <v>Miền Bắc</v>
          </cell>
          <cell r="R597" t="str">
            <v>KL00015</v>
          </cell>
        </row>
        <row r="598">
          <cell r="A598" t="str">
            <v>KL00016</v>
          </cell>
          <cell r="B598" t="str">
            <v>Ms Quỳnh Siêu Thị Cara Mart</v>
          </cell>
          <cell r="C598" t="str">
            <v/>
          </cell>
          <cell r="D598" t="str">
            <v>Thành phố Hà Nội</v>
          </cell>
          <cell r="E598" t="str">
            <v>Quận Bắc Từ Liêm</v>
          </cell>
          <cell r="G598" t="str">
            <v>HN007</v>
          </cell>
          <cell r="H598" t="str">
            <v>Đỗ Minh Quang</v>
          </cell>
          <cell r="I598" t="str">
            <v>7%; KLGT</v>
          </cell>
          <cell r="K598" t="str">
            <v>Siêu thị Cara Mart (Citimart), tòa S1 Sunshine khu Ciputra, Đông Ngạc, Bắc Từ Liêm, HN</v>
          </cell>
          <cell r="M598" t="str">
            <v>Siêu thị Cara Mart (Citimart), tòa S1 Sunshine khu Ciputra, Đông Ngạc, Bắc Từ Liêm, HN</v>
          </cell>
          <cell r="N598">
            <v>1</v>
          </cell>
          <cell r="O598" t="b">
            <v>0</v>
          </cell>
          <cell r="P598" t="str">
            <v>CÔNG TY TNHH MTV THƯƠNG MẠI VÀ DỊCH VỤ NGỌC THƠM</v>
          </cell>
          <cell r="Q598" t="str">
            <v>Miền Bắc</v>
          </cell>
          <cell r="R598" t="str">
            <v>KL00016</v>
          </cell>
        </row>
        <row r="599">
          <cell r="A599" t="str">
            <v>KL00017</v>
          </cell>
          <cell r="B599" t="str">
            <v>Chị Tâm</v>
          </cell>
          <cell r="C599" t="str">
            <v>Khách lẻ của Bách, ck cố định 3%</v>
          </cell>
          <cell r="D599" t="str">
            <v>Hà Tĩnh</v>
          </cell>
          <cell r="G599" t="str">
            <v>HN007</v>
          </cell>
          <cell r="H599" t="str">
            <v>Đỗ Minh Quang</v>
          </cell>
          <cell r="I599" t="str">
            <v>MIENBAC;KLGT;3%</v>
          </cell>
          <cell r="K599" t="str">
            <v>869 Lê Thái Tổ, Phường Kỳ Liên, Thị xã Kỳ Anh, Tỉnh Hà Tĩnh. sđt 0354561144</v>
          </cell>
          <cell r="M599" t="str">
            <v>869 Lê Thái Tổ, Phường Kỳ Liên, Thị xã Kỳ Anh, Tỉnh Hà Tĩnh</v>
          </cell>
          <cell r="N599">
            <v>1</v>
          </cell>
          <cell r="O599" t="b">
            <v>0</v>
          </cell>
          <cell r="P599" t="str">
            <v>CÔNG TY TNHH MTV THƯƠNG MẠI VÀ DỊCH VỤ NGỌC THƠM</v>
          </cell>
          <cell r="Q599" t="str">
            <v>Miền Bắc</v>
          </cell>
          <cell r="R599" t="str">
            <v>KL00017</v>
          </cell>
        </row>
        <row r="600">
          <cell r="A600" t="str">
            <v>KL00018</v>
          </cell>
          <cell r="B600" t="str">
            <v>CỬA HÀNG TIỆN LỢI (TIEN LOI MART) -TRẦN THỊ HẰNG</v>
          </cell>
          <cell r="C600" t="str">
            <v>Khách lẻ của Trường, ko ck</v>
          </cell>
          <cell r="D600" t="str">
            <v>Thành phố Hà Nội</v>
          </cell>
          <cell r="E600" t="str">
            <v>Quận Thanh Xuân</v>
          </cell>
          <cell r="G600" t="str">
            <v>HN007</v>
          </cell>
          <cell r="H600" t="str">
            <v>Đỗ Minh Quang</v>
          </cell>
          <cell r="I600" t="str">
            <v>KLGT</v>
          </cell>
          <cell r="J600" t="str">
            <v>Trần Thị Hằng</v>
          </cell>
          <cell r="K600" t="str">
            <v>Tầng 1 tòa nhà 17T9 khu đô thị Trung Hòa-Nhân Chính, Phường Nhân Chính, Quận Thanh Xuân, HN. sđt 0978328999</v>
          </cell>
          <cell r="L600" t="str">
            <v>0106839109</v>
          </cell>
          <cell r="M600" t="str">
            <v>Tầng 1 tòa nhà 17T9 khu đô thị Trung Hòa-Nhân Chính, Phường Nhân Chính, Quận Thanh Xuân, Thành phố Hà Nội</v>
          </cell>
          <cell r="N600">
            <v>1</v>
          </cell>
          <cell r="O600" t="b">
            <v>0</v>
          </cell>
          <cell r="P600" t="str">
            <v>207 PHẠM VĂN HAI</v>
          </cell>
          <cell r="Q600" t="str">
            <v>Miền Bắc</v>
          </cell>
          <cell r="R600" t="str">
            <v>KL00018</v>
          </cell>
        </row>
        <row r="601">
          <cell r="A601" t="str">
            <v>KL00020</v>
          </cell>
          <cell r="B601" t="str">
            <v>Bách hóa Mai Linh (anh Dương)</v>
          </cell>
          <cell r="C601" t="str">
            <v/>
          </cell>
          <cell r="D601" t="str">
            <v>Thành phố Hà Nội</v>
          </cell>
          <cell r="E601" t="str">
            <v>Quận Bắc Từ Liêm</v>
          </cell>
          <cell r="G601" t="str">
            <v>HN007</v>
          </cell>
          <cell r="H601" t="str">
            <v>Đỗ Minh Quang</v>
          </cell>
          <cell r="I601" t="str">
            <v>5%; KLGT</v>
          </cell>
          <cell r="K601" t="str">
            <v>Tòa nhà T6-08 Tổng cục V KĐT Nam Cường, phường Cổ Nhuế, quận Bắc Từ Liêm, thành phố Hà Nội. anh Dương 0979638323</v>
          </cell>
          <cell r="M601" t="str">
            <v>Tòa nhà T6-08 Tổng cục V KĐT Nam Cường, Phường Cổ Nhuế, quận Bắc Từ Liêm, thành phố Hà Nội</v>
          </cell>
          <cell r="N601">
            <v>1</v>
          </cell>
          <cell r="O601" t="b">
            <v>0</v>
          </cell>
          <cell r="P601" t="str">
            <v>CÔNG TY TNHH MTV THƯƠNG MẠI VÀ DỊCH VỤ NGỌC THƠM</v>
          </cell>
          <cell r="Q601" t="str">
            <v>Miền Bắc</v>
          </cell>
          <cell r="R601" t="str">
            <v>KL00020</v>
          </cell>
        </row>
        <row r="602">
          <cell r="A602" t="str">
            <v>KL00021</v>
          </cell>
          <cell r="B602" t="str">
            <v>KA Mart - Chị Kim 0963982572</v>
          </cell>
          <cell r="C602" t="str">
            <v>CK cố định 7%, có VAT</v>
          </cell>
          <cell r="D602" t="str">
            <v>Thanh Hóa</v>
          </cell>
          <cell r="G602" t="str">
            <v>HN007</v>
          </cell>
          <cell r="H602" t="str">
            <v>Đỗ Minh Quang</v>
          </cell>
          <cell r="I602" t="str">
            <v>7%; KLGT</v>
          </cell>
          <cell r="K602" t="str">
            <v>KA Mart - 104.105 CC2 Chung cư Tân Thành 2 - Quảng Thành - TP. Thanh Hoá</v>
          </cell>
          <cell r="L602" t="str">
            <v/>
          </cell>
          <cell r="M602" t="str">
            <v>KA Mart - 104.105 CC2 Chung cư Tân Thành 2 - Quảng Thành - TP. Thanh Hoá</v>
          </cell>
          <cell r="N602">
            <v>1</v>
          </cell>
          <cell r="O602" t="b">
            <v>0</v>
          </cell>
          <cell r="P602" t="str">
            <v>CÔNG TY TNHH MTV THƯƠNG MẠI VÀ DỊCH VỤ NGỌC THƠM</v>
          </cell>
          <cell r="Q602" t="str">
            <v>Miền Bắc</v>
          </cell>
          <cell r="R602" t="str">
            <v>KL00021</v>
          </cell>
        </row>
        <row r="603">
          <cell r="A603" t="str">
            <v>KL00023</v>
          </cell>
          <cell r="B603" t="str">
            <v>DN Foods A Đức sđt: 0987727050</v>
          </cell>
          <cell r="C603" t="str">
            <v>Thanh toán luôn , VAT, ck 5% , ck đơn khai trương 10%</v>
          </cell>
          <cell r="D603" t="str">
            <v>Hưng Yên</v>
          </cell>
          <cell r="G603" t="str">
            <v>HN005</v>
          </cell>
          <cell r="H603" t="str">
            <v>Nguyễn Đắc Trường</v>
          </cell>
          <cell r="I603" t="str">
            <v>5%; KLGT</v>
          </cell>
          <cell r="K603" t="str">
            <v>DN Food Tòa D1, Đường Rừng Cọ, Khu Đô Thị Ecopark, Huyện Văn Giang, Tỉnh Hưng Yên</v>
          </cell>
          <cell r="L603" t="str">
            <v/>
          </cell>
          <cell r="M603" t="str">
            <v>DN Food Tòa D1, Đường Rừng Cọ, Khu Đô Thị Ecopark, Huyện Văn Giang, Tỉnh Hưng Yên</v>
          </cell>
          <cell r="N603">
            <v>1</v>
          </cell>
          <cell r="O603" t="b">
            <v>0</v>
          </cell>
          <cell r="P603" t="str">
            <v>CÔNG TY TNHH MTV THƯƠNG MẠI VÀ DỊCH VỤ NGỌC THƠM</v>
          </cell>
          <cell r="Q603" t="str">
            <v>Miền Bắc</v>
          </cell>
          <cell r="R603" t="str">
            <v>KL00023</v>
          </cell>
        </row>
        <row r="604">
          <cell r="A604" t="str">
            <v>KL00025</v>
          </cell>
          <cell r="B604" t="str">
            <v>Chị Nguyệt 0946029696</v>
          </cell>
          <cell r="C604" t="str">
            <v>gối đơn , VAT , ck 7% .</v>
          </cell>
          <cell r="D604" t="str">
            <v>Thành phố Hà Nội</v>
          </cell>
          <cell r="E604" t="str">
            <v>Huyện Gia Lâm</v>
          </cell>
          <cell r="G604" t="str">
            <v>HN007</v>
          </cell>
          <cell r="H604" t="str">
            <v>Đỗ Minh Quang</v>
          </cell>
          <cell r="I604" t="str">
            <v>7%; KLGT</v>
          </cell>
          <cell r="K604" t="str">
            <v>79mart , B36 ngõ 74 nguyễn thị định, trung hoà Nhân chính</v>
          </cell>
          <cell r="L604" t="str">
            <v/>
          </cell>
          <cell r="M604" t="str">
            <v>79mart , B36 ngõ 74 nguyễn thị định, trung hoà Nhân chính</v>
          </cell>
          <cell r="N604">
            <v>1</v>
          </cell>
          <cell r="O604" t="b">
            <v>0</v>
          </cell>
          <cell r="P604" t="str">
            <v>CÔNG TY TNHH MTV THƯƠNG MẠI VÀ DỊCH VỤ NGỌC THƠM</v>
          </cell>
          <cell r="Q604" t="str">
            <v>Miền Bắc</v>
          </cell>
          <cell r="R604" t="str">
            <v>KL00025</v>
          </cell>
        </row>
        <row r="605">
          <cell r="A605" t="str">
            <v>KL00026</v>
          </cell>
          <cell r="B605" t="str">
            <v>Thực phẩm sạch Only Fruit (chị Vui)</v>
          </cell>
          <cell r="C605" t="str">
            <v/>
          </cell>
          <cell r="D605" t="str">
            <v>Quảng Ninh</v>
          </cell>
          <cell r="G605" t="str">
            <v>HN007</v>
          </cell>
          <cell r="H605" t="str">
            <v>Đỗ Minh Quang</v>
          </cell>
          <cell r="I605" t="str">
            <v>MIENBAC;KLGT</v>
          </cell>
          <cell r="L605" t="str">
            <v/>
          </cell>
          <cell r="M605" t="str">
            <v>Tổ 8 khu 5 Mông Dương, Cẩm Phả, Quảng Ninh</v>
          </cell>
          <cell r="N605">
            <v>1</v>
          </cell>
          <cell r="O605" t="b">
            <v>0</v>
          </cell>
          <cell r="P605" t="str">
            <v>CÔNG TY TNHH MTV THƯƠNG MẠI VÀ DỊCH VỤ NGỌC THƠM</v>
          </cell>
          <cell r="Q605" t="str">
            <v>Miền Bắc</v>
          </cell>
          <cell r="R605" t="str">
            <v>KL00026</v>
          </cell>
        </row>
        <row r="606">
          <cell r="A606" t="str">
            <v>KL00027</v>
          </cell>
          <cell r="B606" t="str">
            <v>Unitmart Tầng 1 sảnh G5 chung cư Five Star Kim Giang 02471093686</v>
          </cell>
          <cell r="C606" t="str">
            <v/>
          </cell>
          <cell r="D606" t="str">
            <v>Thành phố Hà Nội</v>
          </cell>
          <cell r="G606" t="str">
            <v>HN007</v>
          </cell>
          <cell r="H606" t="str">
            <v>Đỗ Minh Quang</v>
          </cell>
          <cell r="I606" t="str">
            <v>MIENBAC;KLGT</v>
          </cell>
          <cell r="L606" t="str">
            <v/>
          </cell>
          <cell r="M606" t="str">
            <v>Unitmart Tầng 1 sảnh G5 chung cư Five Star Kim Giang 02471093686</v>
          </cell>
          <cell r="N606">
            <v>1</v>
          </cell>
          <cell r="O606" t="b">
            <v>0</v>
          </cell>
          <cell r="P606" t="str">
            <v>CÔNG TY TNHH MTV THƯƠNG MẠI VÀ DỊCH VỤ NGỌC THƠM</v>
          </cell>
          <cell r="Q606" t="str">
            <v>Miền Bắc</v>
          </cell>
          <cell r="R606" t="str">
            <v>KL00027</v>
          </cell>
        </row>
        <row r="607">
          <cell r="A607" t="str">
            <v>KL00028</v>
          </cell>
          <cell r="B607" t="str">
            <v>Thực phẩm sạch HT mart (Em Huyền) 0974617563</v>
          </cell>
          <cell r="C607" t="str">
            <v>Khách lẻ của Bách, ck cố định 5%</v>
          </cell>
          <cell r="D607" t="str">
            <v>Thành phố Hà Nội</v>
          </cell>
          <cell r="E607" t="str">
            <v>Quận Long Biên</v>
          </cell>
          <cell r="G607" t="str">
            <v>HN009</v>
          </cell>
          <cell r="H607" t="str">
            <v>Vũ Anh Tuấn</v>
          </cell>
          <cell r="I607" t="str">
            <v>5%; KLGT</v>
          </cell>
          <cell r="K607" t="str">
            <v>H1 - TM11 chung cư Hope residence phúc đồng, Long Biên, Hà Nội</v>
          </cell>
          <cell r="L607" t="str">
            <v/>
          </cell>
          <cell r="M607" t="str">
            <v>H1 - TM11 chung cư Hope residence phúc đồng, Long Biên, Hà Nội</v>
          </cell>
          <cell r="N607">
            <v>1</v>
          </cell>
          <cell r="O607" t="b">
            <v>0</v>
          </cell>
          <cell r="P607" t="str">
            <v>CÔNG TY TNHH MTV THƯƠNG MẠI VÀ DỊCH VỤ NGỌC THƠM</v>
          </cell>
          <cell r="Q607" t="str">
            <v>Miền Bắc</v>
          </cell>
          <cell r="R607" t="str">
            <v>KL00028</v>
          </cell>
        </row>
        <row r="608">
          <cell r="A608" t="str">
            <v>KL00029</v>
          </cell>
          <cell r="B608" t="str">
            <v>Unit mart</v>
          </cell>
          <cell r="C608" t="str">
            <v/>
          </cell>
          <cell r="D608" t="str">
            <v>Thành phố Hà Nội</v>
          </cell>
          <cell r="E608" t="str">
            <v>Quận Thanh Xuân</v>
          </cell>
          <cell r="G608" t="str">
            <v>HN007</v>
          </cell>
          <cell r="H608" t="str">
            <v>Đỗ Minh Quang</v>
          </cell>
          <cell r="I608" t="str">
            <v>KLGT</v>
          </cell>
          <cell r="K608" t="str">
            <v>tầng 11 tòa Zen , 12 Khuất Duy Tiến , Thanh Xuân , Hà nội .</v>
          </cell>
          <cell r="M608" t="str">
            <v>tầng 11 tòa Zen , 12 Khuất Duy Tiến , Thanh Xuân , Hà nội .</v>
          </cell>
          <cell r="N608">
            <v>1</v>
          </cell>
          <cell r="O608" t="b">
            <v>0</v>
          </cell>
          <cell r="P608" t="str">
            <v>CÔNG TY TNHH MTV THƯƠNG MẠI VÀ DỊCH VỤ NGỌC THƠM</v>
          </cell>
          <cell r="Q608" t="str">
            <v>Miền Bắc</v>
          </cell>
          <cell r="R608" t="str">
            <v>KL00029</v>
          </cell>
        </row>
        <row r="609">
          <cell r="A609" t="str">
            <v>KL00031</v>
          </cell>
          <cell r="B609" t="str">
            <v>DELI MART (anh Nhâm)</v>
          </cell>
          <cell r="D609" t="str">
            <v>Thành phố Hà Nội</v>
          </cell>
          <cell r="E609" t="str">
            <v>Quận Nam Từ Liêm</v>
          </cell>
          <cell r="G609" t="str">
            <v>HN007</v>
          </cell>
          <cell r="H609" t="str">
            <v>Đỗ Minh Quang</v>
          </cell>
          <cell r="I609" t="str">
            <v>5%; KLGT</v>
          </cell>
          <cell r="K609" t="str">
            <v>181 Đình Thôn, Nam Từ Liêm, HN sđt: 0963552286</v>
          </cell>
          <cell r="L609" t="str">
            <v/>
          </cell>
          <cell r="M609" t="str">
            <v>181 Đình Thôn, Nam Từ Liêm, HN</v>
          </cell>
          <cell r="N609">
            <v>1</v>
          </cell>
          <cell r="O609" t="b">
            <v>0</v>
          </cell>
          <cell r="P609" t="str">
            <v>C6 HÀ NỘI</v>
          </cell>
          <cell r="Q609" t="str">
            <v>Miền Bắc</v>
          </cell>
          <cell r="R609" t="str">
            <v>KL00031</v>
          </cell>
        </row>
        <row r="610">
          <cell r="A610" t="str">
            <v>KL00032</v>
          </cell>
          <cell r="B610" t="str">
            <v>TB MART (em Giang)</v>
          </cell>
          <cell r="D610" t="str">
            <v>Thành phố Hà Nội</v>
          </cell>
          <cell r="E610" t="str">
            <v>Quận Bắc Từ Liêm</v>
          </cell>
          <cell r="G610" t="str">
            <v>HN007</v>
          </cell>
          <cell r="H610" t="str">
            <v>Đỗ Minh Quang</v>
          </cell>
          <cell r="I610" t="str">
            <v>KLGT</v>
          </cell>
          <cell r="L610" t="str">
            <v/>
          </cell>
          <cell r="M610" t="str">
            <v>A4 chung cư An Bình, Tp.Giao Lưu, Phạm Văn Đồng, Bắc Từ Liêm, HN</v>
          </cell>
          <cell r="N610">
            <v>1</v>
          </cell>
          <cell r="O610" t="b">
            <v>0</v>
          </cell>
          <cell r="P610" t="str">
            <v>C6 HÀ NỘI</v>
          </cell>
          <cell r="Q610" t="str">
            <v>Miền Bắc</v>
          </cell>
          <cell r="R610" t="str">
            <v>KL00032</v>
          </cell>
        </row>
        <row r="611">
          <cell r="A611" t="str">
            <v>KL00033</v>
          </cell>
          <cell r="B611" t="str">
            <v>An Mộc Mart (chị Mơ)</v>
          </cell>
          <cell r="C611" t="str">
            <v>Khách lẻ C06, gối đơn</v>
          </cell>
          <cell r="D611" t="str">
            <v>Thành phố Hà Nội</v>
          </cell>
          <cell r="E611" t="str">
            <v>Quận Đống Đa</v>
          </cell>
          <cell r="G611" t="str">
            <v>HN006</v>
          </cell>
          <cell r="H611" t="str">
            <v>Phan Trọng Cường</v>
          </cell>
          <cell r="I611" t="str">
            <v>MIENBAC;KLGT</v>
          </cell>
          <cell r="M611" t="str">
            <v>An Mộc Mart 42 ngõ Ngô Sĩ Liên, Đống Đa, HN</v>
          </cell>
          <cell r="N611">
            <v>1</v>
          </cell>
          <cell r="O611" t="b">
            <v>0</v>
          </cell>
          <cell r="P611" t="str">
            <v>CÔNG TY TNHH MTV THƯƠNG MẠI VÀ DỊCH VỤ NGỌC THƠM</v>
          </cell>
          <cell r="Q611" t="str">
            <v>Miền Bắc</v>
          </cell>
          <cell r="R611" t="str">
            <v>KL00033</v>
          </cell>
        </row>
        <row r="612">
          <cell r="A612" t="str">
            <v>KL00034</v>
          </cell>
          <cell r="B612" t="str">
            <v>siêu thị Sunmart</v>
          </cell>
          <cell r="C612" t="str">
            <v>Khách lẻ của</v>
          </cell>
          <cell r="D612" t="str">
            <v>Thành phố Hà Nội</v>
          </cell>
          <cell r="E612" t="str">
            <v>Quận Bắc Từ Liêm</v>
          </cell>
          <cell r="G612" t="str">
            <v>HN007</v>
          </cell>
          <cell r="H612" t="str">
            <v>Đỗ Minh Quang</v>
          </cell>
          <cell r="I612" t="str">
            <v>KLGT</v>
          </cell>
          <cell r="K612" t="str">
            <v>siêu thị Sunmart chung cư CT2 , Kđt Thái Hà, Thành Phố Giao lưu, Quận Bắc Từ Liêm, HN</v>
          </cell>
          <cell r="L612" t="str">
            <v/>
          </cell>
          <cell r="M612" t="str">
            <v>siêu thị Sunmart chung cư CT2 , Kđt Thái Hà, Thành Phố Giao lưu, Quận Bắc Từ Liêm, HN</v>
          </cell>
          <cell r="N612">
            <v>1</v>
          </cell>
          <cell r="O612" t="b">
            <v>0</v>
          </cell>
          <cell r="P612" t="str">
            <v>CÔNG TY TNHH MTV THƯƠNG MẠI VÀ DỊCH VỤ NGỌC THƠM</v>
          </cell>
          <cell r="Q612" t="str">
            <v>Miền Bắc</v>
          </cell>
          <cell r="R612" t="str">
            <v>KL00034</v>
          </cell>
        </row>
        <row r="613">
          <cell r="A613" t="str">
            <v>KL00035</v>
          </cell>
          <cell r="B613" t="str">
            <v>SIÊU THỊ BÌNH MINH MART</v>
          </cell>
          <cell r="C613" t="str">
            <v>Khách lẻ của TRƯỜNG</v>
          </cell>
          <cell r="D613" t="str">
            <v>Thành phố Hà Nội</v>
          </cell>
          <cell r="E613" t="str">
            <v>Quận Nam Từ Liêm</v>
          </cell>
          <cell r="G613" t="str">
            <v>HN007</v>
          </cell>
          <cell r="H613" t="str">
            <v>Đỗ Minh Quang</v>
          </cell>
          <cell r="I613" t="str">
            <v>KLGT</v>
          </cell>
          <cell r="J613" t="str">
            <v>Huyền</v>
          </cell>
          <cell r="K613" t="str">
            <v>SIÊU THỊ BÌNH MINH MART, TÒA NHÀ MỸ ĐÌNH PEARL, 1 CHÂU VĂN LIÊM, MỄ TRÌ, NAM TỪ LIÊM</v>
          </cell>
          <cell r="L613" t="str">
            <v/>
          </cell>
          <cell r="M613" t="str">
            <v>TÒA NHÀ MỸ ĐÌNH PEARL, 1 CHÂU VĂN LIÊM, MỄ TRÌ, NAM TỪ LIÊM</v>
          </cell>
          <cell r="N613">
            <v>1</v>
          </cell>
          <cell r="O613" t="b">
            <v>0</v>
          </cell>
          <cell r="P613" t="str">
            <v>CÔNG TY TNHH MTV THƯƠNG MẠI VÀ DỊCH VỤ NGỌC THƠM</v>
          </cell>
          <cell r="Q613" t="str">
            <v>Miền Bắc</v>
          </cell>
          <cell r="R613" t="str">
            <v>KL00035</v>
          </cell>
        </row>
        <row r="614">
          <cell r="A614" t="str">
            <v>KL00036</v>
          </cell>
          <cell r="B614" t="str">
            <v>ECO FIRST (anh Huỳnh )</v>
          </cell>
          <cell r="D614" t="str">
            <v>Thành phố Hà Nội</v>
          </cell>
          <cell r="E614" t="str">
            <v>Quận Nam Từ Liêm</v>
          </cell>
          <cell r="G614" t="str">
            <v>HN006</v>
          </cell>
          <cell r="H614" t="str">
            <v>Phan Trọng Cường</v>
          </cell>
          <cell r="I614" t="str">
            <v>MIENBAC;KLGT</v>
          </cell>
          <cell r="L614" t="str">
            <v/>
          </cell>
          <cell r="M614" t="str">
            <v>Tầng 1 tòa nhà EcoLife Capital, 58 Tố Hữu, Trung Văn, Từ Liêm, Hà Nội</v>
          </cell>
          <cell r="N614">
            <v>1</v>
          </cell>
          <cell r="O614" t="b">
            <v>0</v>
          </cell>
          <cell r="P614" t="str">
            <v>C6 HÀ NỘI</v>
          </cell>
          <cell r="Q614" t="str">
            <v>Miền Bắc</v>
          </cell>
          <cell r="R614" t="str">
            <v>KL00036</v>
          </cell>
        </row>
        <row r="615">
          <cell r="A615" t="str">
            <v>KL00037</v>
          </cell>
          <cell r="B615" t="str">
            <v>Vimi Mart (chị Huấn )</v>
          </cell>
          <cell r="C615" t="str">
            <v>Khách lẻ C6, gối đơn</v>
          </cell>
          <cell r="D615" t="str">
            <v>Thành phố Hà Nội</v>
          </cell>
          <cell r="E615" t="str">
            <v>Quận Cầu Giấy</v>
          </cell>
          <cell r="G615" t="str">
            <v>HN007</v>
          </cell>
          <cell r="H615" t="str">
            <v>Đỗ Minh Quang</v>
          </cell>
          <cell r="I615" t="str">
            <v>KLGT</v>
          </cell>
          <cell r="M615" t="str">
            <v>Tầng 1 nhà 2A Vinaconex 7 136 Hồ Tùng Mậu, Cầu giấy, HN</v>
          </cell>
          <cell r="N615">
            <v>1</v>
          </cell>
          <cell r="O615" t="b">
            <v>0</v>
          </cell>
          <cell r="P615" t="str">
            <v>CÔNG TY TNHH MTV THƯƠNG MẠI VÀ DỊCH VỤ NGỌC THƠM</v>
          </cell>
          <cell r="Q615" t="str">
            <v>Miền Bắc</v>
          </cell>
          <cell r="R615" t="str">
            <v>KL00037</v>
          </cell>
        </row>
        <row r="616">
          <cell r="A616" t="str">
            <v>KL00038</v>
          </cell>
          <cell r="B616" t="str">
            <v>Hadico Food (chị Bích)</v>
          </cell>
          <cell r="C616" t="str">
            <v>Khách lẻ C06, gối đơn</v>
          </cell>
          <cell r="D616" t="str">
            <v>Thành phố Hà Nội</v>
          </cell>
          <cell r="E616" t="str">
            <v>Quận Cầu Giấy</v>
          </cell>
          <cell r="G616" t="str">
            <v>HN007</v>
          </cell>
          <cell r="H616" t="str">
            <v>Đỗ Minh Quang</v>
          </cell>
          <cell r="I616" t="str">
            <v>KLGT</v>
          </cell>
          <cell r="M616" t="str">
            <v>Hadico Food 202 Hồ Tùng Mậu, Cầu Giấy, HN</v>
          </cell>
          <cell r="N616">
            <v>1</v>
          </cell>
          <cell r="O616" t="b">
            <v>0</v>
          </cell>
          <cell r="P616" t="str">
            <v>CÔNG TY TNHH MTV THƯƠNG MẠI VÀ DỊCH VỤ NGỌC THƠM</v>
          </cell>
          <cell r="Q616" t="str">
            <v>Miền Bắc</v>
          </cell>
          <cell r="R616" t="str">
            <v>KL00038</v>
          </cell>
        </row>
        <row r="617">
          <cell r="A617" t="str">
            <v>KL00039</v>
          </cell>
          <cell r="B617" t="str">
            <v>An Nam Mart (Chị Hòa)</v>
          </cell>
          <cell r="C617" t="str">
            <v>Khách lẻ C6, gối đơn</v>
          </cell>
          <cell r="D617" t="str">
            <v>Thành phố Hà Nội</v>
          </cell>
          <cell r="E617" t="str">
            <v>Quận Nam Từ Liêm</v>
          </cell>
          <cell r="G617" t="str">
            <v>HN007</v>
          </cell>
          <cell r="H617" t="str">
            <v>Đỗ Minh Quang</v>
          </cell>
          <cell r="I617" t="str">
            <v>KLGT</v>
          </cell>
          <cell r="K617" t="str">
            <v>CT1 C14 Bắc Hà, Trung Văn, đường Tố Hữu, Nam Từ Liêm, HN sđt 0971723816</v>
          </cell>
          <cell r="M617" t="str">
            <v>CT1 C14 Bắc Hà, Trung Văn, đường Tố Hữu, Nam Từ Liêm, HN</v>
          </cell>
          <cell r="N617">
            <v>1</v>
          </cell>
          <cell r="O617" t="b">
            <v>0</v>
          </cell>
          <cell r="P617" t="str">
            <v>CÔNG TY TNHH MTV THƯƠNG MẠI VÀ DỊCH VỤ NGỌC THƠM</v>
          </cell>
          <cell r="Q617" t="str">
            <v>Miền Bắc</v>
          </cell>
          <cell r="R617" t="str">
            <v>KL00039</v>
          </cell>
        </row>
        <row r="618">
          <cell r="A618" t="str">
            <v>KL00040</v>
          </cell>
          <cell r="B618" t="str">
            <v>G Mart (chị Thủy)</v>
          </cell>
          <cell r="C618" t="str">
            <v>Khách lẻ C6, gối đơn</v>
          </cell>
          <cell r="D618" t="str">
            <v>Thành phố Hà Nội</v>
          </cell>
          <cell r="E618" t="str">
            <v>Quận Nam Từ Liêm</v>
          </cell>
          <cell r="G618" t="str">
            <v>HN007</v>
          </cell>
          <cell r="H618" t="str">
            <v>Đỗ Minh Quang</v>
          </cell>
          <cell r="I618" t="str">
            <v>KLGT</v>
          </cell>
          <cell r="K618" t="str">
            <v xml:space="preserve">Siêu thị G Mart tầng1 tháp C tòa nhà Golden Palace đường Mễ Trì , Nam Từ Liêm .C Thủy : 0986418191 
</v>
          </cell>
          <cell r="M618" t="str">
            <v>Tầng 1 tháp C, tòa nhà Golden Palace, đường Mễ Trì, Nam Từ Liêm, HN</v>
          </cell>
          <cell r="N618">
            <v>1</v>
          </cell>
          <cell r="O618" t="b">
            <v>0</v>
          </cell>
          <cell r="P618" t="str">
            <v>CÔNG TY TNHH MTV THƯƠNG MẠI VÀ DỊCH VỤ NGỌC THƠM</v>
          </cell>
          <cell r="Q618" t="str">
            <v>Miền Bắc</v>
          </cell>
          <cell r="R618" t="str">
            <v>KL00040</v>
          </cell>
        </row>
        <row r="619">
          <cell r="A619" t="str">
            <v>KL00041</v>
          </cell>
          <cell r="B619" t="str">
            <v>Vanminh shop (chị Hà)</v>
          </cell>
          <cell r="C619" t="str">
            <v>Khách lẻ C6, gối đơn</v>
          </cell>
          <cell r="D619" t="str">
            <v>Thành phố Hà Nội</v>
          </cell>
          <cell r="E619" t="str">
            <v>Quận Cầu Giấy</v>
          </cell>
          <cell r="G619" t="str">
            <v>HN007</v>
          </cell>
          <cell r="H619" t="str">
            <v>Đỗ Minh Quang</v>
          </cell>
          <cell r="I619" t="str">
            <v>KLGT</v>
          </cell>
          <cell r="K619" t="str">
            <v>32/C1 Doãn Kế Thiện, quận Cầu Giấy, Hà Nội</v>
          </cell>
          <cell r="M619" t="str">
            <v>32/C1 Doãn Kế Thiện, quận Cầu Giấy, Hà Nội</v>
          </cell>
          <cell r="N619">
            <v>1</v>
          </cell>
          <cell r="O619" t="b">
            <v>0</v>
          </cell>
          <cell r="P619" t="str">
            <v>CÔNG TY TNHH MTV THƯƠNG MẠI VÀ DỊCH VỤ NGỌC THƠM</v>
          </cell>
          <cell r="Q619" t="str">
            <v>Miền Bắc</v>
          </cell>
          <cell r="R619" t="str">
            <v>KL00041</v>
          </cell>
        </row>
        <row r="620">
          <cell r="A620" t="str">
            <v>KL00042</v>
          </cell>
          <cell r="B620" t="str">
            <v>Nguyễn Văn Vững</v>
          </cell>
          <cell r="C620" t="str">
            <v>Khách của TRƯỜNG</v>
          </cell>
          <cell r="D620" t="str">
            <v>Thành phố Hà Nội</v>
          </cell>
          <cell r="E620" t="str">
            <v>Quận Nam Từ Liêm</v>
          </cell>
          <cell r="G620" t="str">
            <v>HN007</v>
          </cell>
          <cell r="H620" t="str">
            <v>Đỗ Minh Quang</v>
          </cell>
          <cell r="I620" t="str">
            <v>MIENBAC;KLGT</v>
          </cell>
          <cell r="K620" t="str">
            <v>Cửa hàng TPS kiot 16 CT5 đơn nguyên 3 KĐT Mỹ Đình 2, ngã 4 Nguyễn Cơ Thạch - Trần Hữu Tước , Nam TL . A Vững : 0982161962</v>
          </cell>
          <cell r="M620" t="str">
            <v>Cửa hàng TPS kiot 16 CT5 đơn nguyên 3 KĐT Mỹ Đình 2, ngã 4 Nguyễn Cơ Thạch - Trần Hữu Tước , Nam TL</v>
          </cell>
          <cell r="N620">
            <v>1</v>
          </cell>
          <cell r="O620" t="b">
            <v>0</v>
          </cell>
          <cell r="P620" t="str">
            <v>CÔNG TY TNHH MTV THƯƠNG MẠI VÀ DỊCH VỤ NGỌC THƠM</v>
          </cell>
          <cell r="Q620" t="str">
            <v>Miền Bắc</v>
          </cell>
          <cell r="R620" t="str">
            <v>KL00042</v>
          </cell>
        </row>
        <row r="621">
          <cell r="A621" t="str">
            <v>KL00043</v>
          </cell>
          <cell r="B621" t="str">
            <v>Hmart (chị Hương)</v>
          </cell>
          <cell r="C621" t="str">
            <v>Khách của TRƯỜNG, ck 4%, gối đơn</v>
          </cell>
          <cell r="D621" t="str">
            <v>Thành phố Hà Nội</v>
          </cell>
          <cell r="E621" t="str">
            <v>Quận Nam Từ Liêm</v>
          </cell>
          <cell r="G621" t="str">
            <v>HN007</v>
          </cell>
          <cell r="H621" t="str">
            <v>Đỗ Minh Quang</v>
          </cell>
          <cell r="I621" t="str">
            <v>4%; KLGT</v>
          </cell>
          <cell r="K621" t="str">
            <v>H-mart tòa nhà Sun Square 21 Lê Đức Thọ , Mỹ Đình 1, nam Từ Liêm, HN. sđt 0989983552 chị Hương</v>
          </cell>
          <cell r="M621" t="str">
            <v>Hmart tòa nhà Sun Square 21 Lê Đức Thọ , Mỹ Đình 1, nam Từ Liêm, HN</v>
          </cell>
          <cell r="N621">
            <v>1</v>
          </cell>
          <cell r="O621" t="b">
            <v>0</v>
          </cell>
          <cell r="P621" t="str">
            <v>CÔNG TY TNHH MTV THƯƠNG MẠI VÀ DỊCH VỤ NGỌC THƠM</v>
          </cell>
          <cell r="Q621" t="str">
            <v>Miền Bắc</v>
          </cell>
          <cell r="R621" t="str">
            <v>KL00043</v>
          </cell>
        </row>
        <row r="622">
          <cell r="A622" t="str">
            <v>KL00044</v>
          </cell>
          <cell r="B622" t="str">
            <v>Phạm Thị Hậu 0985619135</v>
          </cell>
          <cell r="C622" t="str">
            <v>Khách của TRƯỜNG, TT ngay, ko ck</v>
          </cell>
          <cell r="D622" t="str">
            <v>Thành phố Hà Nội</v>
          </cell>
          <cell r="E622" t="str">
            <v>Quận Hà Đông</v>
          </cell>
          <cell r="G622" t="str">
            <v>HN007</v>
          </cell>
          <cell r="H622" t="str">
            <v>Đỗ Minh Quang</v>
          </cell>
          <cell r="I622" t="str">
            <v>KLGT</v>
          </cell>
          <cell r="K622" t="str">
            <v>Chị Hậu căn tin viện 103 Hà Đông</v>
          </cell>
          <cell r="M622" t="str">
            <v>Chị Hậu căn tin viện 103 Hà Đông</v>
          </cell>
          <cell r="N622">
            <v>1</v>
          </cell>
          <cell r="O622" t="b">
            <v>0</v>
          </cell>
          <cell r="P622" t="str">
            <v>CÔNG TY TNHH MTV THƯƠNG MẠI VÀ DỊCH VỤ NGỌC THƠM</v>
          </cell>
          <cell r="Q622" t="str">
            <v>Miền Bắc</v>
          </cell>
          <cell r="R622" t="str">
            <v>KL00044</v>
          </cell>
        </row>
        <row r="623">
          <cell r="A623" t="str">
            <v>KL00044-1</v>
          </cell>
          <cell r="B623" t="str">
            <v>Phạm Thị Hậu - 0985619135</v>
          </cell>
          <cell r="C623" t="str">
            <v>Khách của TRƯỜNG, TT ngay, ko ck</v>
          </cell>
          <cell r="D623" t="str">
            <v>Thành phố Hà Nội</v>
          </cell>
          <cell r="E623" t="str">
            <v>Quận Hà Đông</v>
          </cell>
          <cell r="G623" t="str">
            <v>HN007</v>
          </cell>
          <cell r="H623" t="str">
            <v>Đỗ Minh Quang</v>
          </cell>
          <cell r="I623" t="str">
            <v>MIENBAC;KLGT</v>
          </cell>
          <cell r="K623" t="str">
            <v>Chị Hậu căn tin viện 103 Hà Đông</v>
          </cell>
          <cell r="M623" t="str">
            <v>Căng tin bệnh viên Hữu Nghị - Hai Bà Trưng, Hà Nội</v>
          </cell>
          <cell r="N623">
            <v>1</v>
          </cell>
          <cell r="O623" t="b">
            <v>0</v>
          </cell>
          <cell r="P623" t="str">
            <v>CÔNG TY TNHH MTV THƯƠNG MẠI VÀ DỊCH VỤ NGỌC THƠM</v>
          </cell>
          <cell r="Q623" t="str">
            <v>Miền Bắc</v>
          </cell>
          <cell r="R623" t="str">
            <v>KL00044-1</v>
          </cell>
        </row>
        <row r="624">
          <cell r="A624" t="str">
            <v>KL00045</v>
          </cell>
          <cell r="B624" t="str">
            <v>chị Lan 0947835982</v>
          </cell>
          <cell r="C624" t="str">
            <v>Khách của TRƯỜNG, TT ngay, ko ck</v>
          </cell>
          <cell r="D624" t="str">
            <v>Thành phố Hà Nội</v>
          </cell>
          <cell r="E624" t="str">
            <v>Huyện Thanh Trì</v>
          </cell>
          <cell r="G624" t="str">
            <v>HN007</v>
          </cell>
          <cell r="H624" t="str">
            <v>Đỗ Minh Quang</v>
          </cell>
          <cell r="I624" t="str">
            <v>MIENBAC;KLGT</v>
          </cell>
          <cell r="K624" t="str">
            <v>Tập thể kho 708 , Ngọc Hồi , Thanh Trì , Hà Nội</v>
          </cell>
          <cell r="M624" t="str">
            <v>Tập thể kho 708 , Ngọc Hồi , Thanh Trì , Hà Nội</v>
          </cell>
          <cell r="N624">
            <v>1</v>
          </cell>
          <cell r="O624" t="b">
            <v>0</v>
          </cell>
          <cell r="P624" t="str">
            <v>CÔNG TY TNHH MTV THƯƠNG MẠI VÀ DỊCH VỤ NGỌC THƠM</v>
          </cell>
          <cell r="Q624" t="str">
            <v>Miền Bắc</v>
          </cell>
          <cell r="R624" t="str">
            <v>KL00045</v>
          </cell>
        </row>
        <row r="625">
          <cell r="A625" t="str">
            <v>KL00048</v>
          </cell>
          <cell r="B625" t="str">
            <v>Cửa hàng tiện ích- No2 Trần Quý Kiên</v>
          </cell>
          <cell r="C625" t="str">
            <v>Khách lẻ C6; Thanh toán gối đơn</v>
          </cell>
          <cell r="D625" t="str">
            <v>Thành phố Hà Nội</v>
          </cell>
          <cell r="E625" t="str">
            <v>Quận Cầu Giấy</v>
          </cell>
          <cell r="G625" t="str">
            <v>HN007</v>
          </cell>
          <cell r="H625" t="str">
            <v>Đỗ Minh Quang</v>
          </cell>
          <cell r="I625" t="str">
            <v>KLGT</v>
          </cell>
          <cell r="K625" t="str">
            <v>No2 Trần Quý Kiên- P. Dịch Vọng- Q. Cầu Giấy - Hà Nội</v>
          </cell>
          <cell r="M625" t="str">
            <v>No2 Trần Quý Kiên- P. Dịch Vọng- Q. Cầu Giấy - Hà Nội</v>
          </cell>
          <cell r="N625">
            <v>1</v>
          </cell>
          <cell r="O625" t="b">
            <v>0</v>
          </cell>
          <cell r="P625" t="str">
            <v>CÔNG TY TNHH MTV THƯƠNG MẠI VÀ DỊCH VỤ NGỌC THƠM</v>
          </cell>
          <cell r="Q625" t="str">
            <v>Miền Bắc</v>
          </cell>
          <cell r="R625" t="str">
            <v>KL00048</v>
          </cell>
        </row>
        <row r="626">
          <cell r="A626" t="str">
            <v>KL00049</v>
          </cell>
          <cell r="B626" t="str">
            <v>Đông tây mart</v>
          </cell>
          <cell r="C626" t="str">
            <v>Khách lẻ C6; thanh toán gối đơn</v>
          </cell>
          <cell r="D626" t="str">
            <v>Thành phố Hà Nội</v>
          </cell>
          <cell r="E626" t="str">
            <v>Quận Cầu Giấy</v>
          </cell>
          <cell r="G626" t="str">
            <v>HN007</v>
          </cell>
          <cell r="H626" t="str">
            <v>Đỗ Minh Quang</v>
          </cell>
          <cell r="I626" t="str">
            <v>KLGT</v>
          </cell>
          <cell r="K626" t="str">
            <v>CT3/ N11A Trần Quý Kiên- P. Dịch Vọng- Q. Cầu Giấy- Hà Nội</v>
          </cell>
          <cell r="M626" t="str">
            <v>CT3/ N11A Trần Quý Kiên- P. Dịch Vọng- Q. Cầu Giấy- Hà Nội</v>
          </cell>
          <cell r="N626">
            <v>1</v>
          </cell>
          <cell r="O626" t="b">
            <v>0</v>
          </cell>
          <cell r="P626" t="str">
            <v>CÔNG TY TNHH MTV THƯƠNG MẠI VÀ DỊCH VỤ NGỌC THƠM</v>
          </cell>
          <cell r="Q626" t="str">
            <v>Miền Bắc</v>
          </cell>
          <cell r="R626" t="str">
            <v>KL00049</v>
          </cell>
        </row>
        <row r="627">
          <cell r="A627" t="str">
            <v>KL00050</v>
          </cell>
          <cell r="B627" t="str">
            <v>Anh Đức Mart</v>
          </cell>
          <cell r="C627" t="str">
            <v>Khách lẻ C6</v>
          </cell>
          <cell r="D627" t="str">
            <v>Thành phố Hà Nội</v>
          </cell>
          <cell r="E627" t="str">
            <v>Quận Nam Từ Liêm</v>
          </cell>
          <cell r="G627" t="str">
            <v>HN007</v>
          </cell>
          <cell r="H627" t="str">
            <v>Đỗ Minh Quang</v>
          </cell>
          <cell r="I627" t="str">
            <v>KLGT</v>
          </cell>
          <cell r="K627" t="str">
            <v>West Point Đỗ Đức Dục, Nam Từ Liêm, thành phố Hà Nội</v>
          </cell>
          <cell r="M627" t="str">
            <v>West Point Đỗ Đức Dục, Nam Từ Liêm, thành phố Hà Nội</v>
          </cell>
          <cell r="N627">
            <v>1</v>
          </cell>
          <cell r="O627" t="b">
            <v>0</v>
          </cell>
          <cell r="P627" t="str">
            <v>CÔNG TY TNHH MTV THƯƠNG MẠI VÀ DỊCH VỤ NGỌC THƠM</v>
          </cell>
          <cell r="Q627" t="str">
            <v>Miền Bắc</v>
          </cell>
          <cell r="R627" t="str">
            <v>KL00050</v>
          </cell>
        </row>
        <row r="628">
          <cell r="A628" t="str">
            <v>KL00051</v>
          </cell>
          <cell r="B628" t="str">
            <v>Hà Linh Mart</v>
          </cell>
          <cell r="C628" t="str">
            <v>Khách lẻ C6, thanh toán gối đơn</v>
          </cell>
          <cell r="D628" t="str">
            <v>Thành phố Hà Nội</v>
          </cell>
          <cell r="E628" t="str">
            <v>Quận Bắc Từ Liêm</v>
          </cell>
          <cell r="G628" t="str">
            <v>HN007</v>
          </cell>
          <cell r="H628" t="str">
            <v>Đỗ Minh Quang</v>
          </cell>
          <cell r="I628" t="str">
            <v>KLGT</v>
          </cell>
          <cell r="K628" t="str">
            <v>220 Cổ Nhuế - Q. Bắc Từ Liêm - Hà Nội</v>
          </cell>
          <cell r="M628" t="str">
            <v>220 Cổ Nhuế - Q. Bắc Từ Liêm - Hà Nội</v>
          </cell>
          <cell r="N628">
            <v>1</v>
          </cell>
          <cell r="O628" t="b">
            <v>0</v>
          </cell>
          <cell r="P628" t="str">
            <v>CÔNG TY TNHH MTV THƯƠNG MẠI VÀ DỊCH VỤ NGỌC THƠM</v>
          </cell>
          <cell r="Q628" t="str">
            <v>Miền Bắc</v>
          </cell>
          <cell r="R628" t="str">
            <v>KL00051</v>
          </cell>
        </row>
        <row r="629">
          <cell r="A629" t="str">
            <v>KL00052</v>
          </cell>
          <cell r="B629" t="str">
            <v>K Mart , Spendora An Khánh</v>
          </cell>
          <cell r="C629" t="str">
            <v>Khách lẻ C6, thanh toán gối đơn</v>
          </cell>
          <cell r="D629" t="str">
            <v>Thành phố Hà Nội</v>
          </cell>
          <cell r="E629" t="str">
            <v>Huyện Hoài Đức</v>
          </cell>
          <cell r="G629" t="str">
            <v>HN007</v>
          </cell>
          <cell r="H629" t="str">
            <v>Đỗ Minh Quang</v>
          </cell>
          <cell r="I629" t="str">
            <v>KLGT</v>
          </cell>
          <cell r="K629" t="str">
            <v>K Mart , Spendora An Khánh, Hoài Đức, Hà Nội</v>
          </cell>
          <cell r="M629" t="str">
            <v>K Mart , Spendora An Khánh, Hoài Đức, Hà Nội</v>
          </cell>
          <cell r="N629">
            <v>1</v>
          </cell>
          <cell r="O629" t="b">
            <v>0</v>
          </cell>
          <cell r="P629" t="str">
            <v>CÔNG TY TNHH MTV THƯƠNG MẠI VÀ DỊCH VỤ NGỌC THƠM</v>
          </cell>
          <cell r="Q629" t="str">
            <v>Miền Bắc</v>
          </cell>
          <cell r="R629" t="str">
            <v>KL00052</v>
          </cell>
        </row>
        <row r="630">
          <cell r="A630" t="str">
            <v>KL00053</v>
          </cell>
          <cell r="B630" t="str">
            <v>ViVy mart</v>
          </cell>
          <cell r="C630" t="str">
            <v>Khách lẻ C6, thanh toán gối đơn</v>
          </cell>
          <cell r="D630" t="str">
            <v>Thành phố Hà Nội</v>
          </cell>
          <cell r="E630" t="str">
            <v>Quận Nam Từ Liêm</v>
          </cell>
          <cell r="G630" t="str">
            <v>HN007</v>
          </cell>
          <cell r="H630" t="str">
            <v>Đỗ Minh Quang</v>
          </cell>
          <cell r="I630" t="str">
            <v>KLGT</v>
          </cell>
          <cell r="K630" t="str">
            <v>tòa S102 Vinhomes Smartcity, Tây Mỗ, Nam Từ Liêm, Hà Nội</v>
          </cell>
          <cell r="M630" t="str">
            <v>tòa S102 Vinhomes Smartcity, Tây Mỗ, Nam Từ Liêm, Hà Nội</v>
          </cell>
          <cell r="N630">
            <v>1</v>
          </cell>
          <cell r="O630" t="b">
            <v>0</v>
          </cell>
          <cell r="P630" t="str">
            <v>CÔNG TY TNHH MTV THƯƠNG MẠI VÀ DỊCH VỤ NGỌC THƠM</v>
          </cell>
          <cell r="Q630" t="str">
            <v>Miền Bắc</v>
          </cell>
          <cell r="R630" t="str">
            <v>KL00053</v>
          </cell>
        </row>
        <row r="631">
          <cell r="A631" t="str">
            <v>KL00054</v>
          </cell>
          <cell r="B631" t="str">
            <v>Tân Trang mart</v>
          </cell>
          <cell r="C631" t="str">
            <v>Khách lẻ C6, thanh toán ngay, chiết khấu 7%</v>
          </cell>
          <cell r="D631" t="str">
            <v>Thành phố Hà Nội</v>
          </cell>
          <cell r="E631" t="str">
            <v>Quận Ba Đình</v>
          </cell>
          <cell r="G631" t="str">
            <v>HN006</v>
          </cell>
          <cell r="H631" t="str">
            <v>Phan Trọng Cường</v>
          </cell>
          <cell r="I631" t="str">
            <v>MIENBAC;KLGT</v>
          </cell>
          <cell r="K631" t="str">
            <v>109 Đốc Ngữ, quận Ba Đình, thành phố Hà Nội, Việt Nam - 0982962623</v>
          </cell>
          <cell r="M631" t="str">
            <v>109 Đốc Ngữ, quận Ba Đình, thành phố Hà Nội, Việt Nam</v>
          </cell>
          <cell r="N631">
            <v>1</v>
          </cell>
          <cell r="O631" t="b">
            <v>0</v>
          </cell>
          <cell r="P631" t="str">
            <v>CÔNG TY TNHH MTV THƯƠNG MẠI VÀ DỊCH VỤ NGỌC THƠM</v>
          </cell>
          <cell r="Q631" t="str">
            <v>Miền Bắc</v>
          </cell>
          <cell r="R631" t="str">
            <v>KL00054</v>
          </cell>
        </row>
        <row r="632">
          <cell r="A632" t="str">
            <v>KL00055</v>
          </cell>
          <cell r="B632" t="str">
            <v>Zen Mart</v>
          </cell>
          <cell r="C632" t="str">
            <v>Khách lẻ C6, thanh toán gối đơn</v>
          </cell>
          <cell r="D632" t="str">
            <v>Thành phố Hà Nội</v>
          </cell>
          <cell r="E632" t="str">
            <v>Huyện Gia Lâm</v>
          </cell>
          <cell r="G632" t="str">
            <v>HN006</v>
          </cell>
          <cell r="H632" t="str">
            <v>Phan Trọng Cường</v>
          </cell>
          <cell r="I632" t="str">
            <v>MIENBAC;KLGT</v>
          </cell>
          <cell r="K632" t="str">
            <v>R1.03 Vin Ocean Park, huyện Gia Lâm, thành phố Hà Nội - C. Thanh - 0886599919</v>
          </cell>
          <cell r="M632" t="str">
            <v>R1.03 Vin Ocean Park, huyện Gia Lâm, thành phố Hà Nội</v>
          </cell>
          <cell r="N632">
            <v>1</v>
          </cell>
          <cell r="O632" t="b">
            <v>0</v>
          </cell>
          <cell r="P632" t="str">
            <v>CÔNG TY TNHH MTV THƯƠNG MẠI VÀ DỊCH VỤ NGỌC THƠM</v>
          </cell>
          <cell r="Q632" t="str">
            <v>Miền Bắc</v>
          </cell>
          <cell r="R632" t="str">
            <v>KL00055</v>
          </cell>
        </row>
        <row r="633">
          <cell r="A633" t="str">
            <v>KL00056</v>
          </cell>
          <cell r="B633" t="str">
            <v>Fresh &amp; Go Mart</v>
          </cell>
          <cell r="C633" t="str">
            <v>Khách lẻ C6, thanh toán gối đơn</v>
          </cell>
          <cell r="D633" t="str">
            <v>Thành phố Hà Nội</v>
          </cell>
          <cell r="E633" t="str">
            <v>Huyện Gia Lâm</v>
          </cell>
          <cell r="G633" t="str">
            <v>HN006</v>
          </cell>
          <cell r="H633" t="str">
            <v>Phan Trọng Cường</v>
          </cell>
          <cell r="I633" t="str">
            <v>MIENBAC;KLGT</v>
          </cell>
          <cell r="K633" t="str">
            <v>S1.03 Vin Ocean Park, huyện Gia Lâm, thành phố Hà Nội - C. Trang - 0912377776</v>
          </cell>
          <cell r="M633" t="str">
            <v>S1.03 Vin Ocean Park, huyện Gia Lâm, Thành phố Hà Nội</v>
          </cell>
          <cell r="N633">
            <v>1</v>
          </cell>
          <cell r="O633" t="b">
            <v>0</v>
          </cell>
          <cell r="P633" t="str">
            <v>CÔNG TY TNHH MTV THƯƠNG MẠI VÀ DỊCH VỤ NGỌC THƠM</v>
          </cell>
          <cell r="Q633" t="str">
            <v>Miền Bắc</v>
          </cell>
          <cell r="R633" t="str">
            <v>KL00056</v>
          </cell>
        </row>
        <row r="634">
          <cell r="A634" t="str">
            <v>KL00057</v>
          </cell>
          <cell r="B634" t="str">
            <v>Chị Cẩm Nhung - Siêu Thị Phú Sơn</v>
          </cell>
          <cell r="C634" t="str">
            <v>Khách lẻ C6, thanh toán luôn, chiết khấu 10%</v>
          </cell>
          <cell r="D634" t="str">
            <v>Hà Tĩnh</v>
          </cell>
          <cell r="E634" t="str">
            <v>Huyện Kỳ Anh</v>
          </cell>
          <cell r="G634" t="str">
            <v>HN001</v>
          </cell>
          <cell r="H634" t="str">
            <v>Trần Thị Huệ</v>
          </cell>
          <cell r="I634" t="str">
            <v>KLGT</v>
          </cell>
          <cell r="K634" t="str">
            <v>Siêu Thị Phú Sơn, xã Kỳ Liên, huyện Kỳ Anh, tỉnh Hà Tĩnh</v>
          </cell>
          <cell r="M634" t="str">
            <v>Siêu Thị Phú Sơn, xã Kỳ Liên, huyện Kỳ Anh, tỉnh Hà Tĩnh</v>
          </cell>
          <cell r="N634">
            <v>1</v>
          </cell>
          <cell r="O634" t="b">
            <v>0</v>
          </cell>
          <cell r="P634" t="str">
            <v>CÔNG TY TNHH MTV THƯƠNG MẠI VÀ DỊCH VỤ NGỌC THƠM</v>
          </cell>
          <cell r="Q634" t="str">
            <v>Miền Bắc</v>
          </cell>
          <cell r="R634" t="str">
            <v>KL00057</v>
          </cell>
        </row>
        <row r="635">
          <cell r="A635" t="str">
            <v>KL00058</v>
          </cell>
          <cell r="B635" t="str">
            <v>T&amp;T mart</v>
          </cell>
          <cell r="C635" t="str">
            <v>Khách lẻ C6, thanh toán gối đơn</v>
          </cell>
          <cell r="D635" t="str">
            <v>Thành phố Hà Nội</v>
          </cell>
          <cell r="E635" t="str">
            <v>Quận Bắc Từ Liêm</v>
          </cell>
          <cell r="G635" t="str">
            <v>HN007</v>
          </cell>
          <cell r="H635" t="str">
            <v>Đỗ Minh Quang</v>
          </cell>
          <cell r="I635" t="str">
            <v>KLGT</v>
          </cell>
          <cell r="K635" t="str">
            <v>Toà A1 An bình- phạm văn đồng- bắc từ liêm - thành phố Hà Nội</v>
          </cell>
          <cell r="M635" t="str">
            <v>Toà A1 An bình- phạm văn đồng- bắc từ liêm - thành phố Hà Nội</v>
          </cell>
          <cell r="N635">
            <v>1</v>
          </cell>
          <cell r="O635" t="b">
            <v>0</v>
          </cell>
          <cell r="P635" t="str">
            <v>CÔNG TY TNHH MTV THƯƠNG MẠI VÀ DỊCH VỤ NGỌC THƠM</v>
          </cell>
          <cell r="Q635" t="str">
            <v>Miền Bắc</v>
          </cell>
          <cell r="R635" t="str">
            <v>KL00058</v>
          </cell>
        </row>
        <row r="636">
          <cell r="A636" t="str">
            <v>KL00059</v>
          </cell>
          <cell r="B636" t="str">
            <v>Thực Phẩm Lộc Lan</v>
          </cell>
          <cell r="C636" t="str">
            <v>Khách lẻ C6, thanh toán gối đơn</v>
          </cell>
          <cell r="D636" t="str">
            <v>Thành phố Hà Nội</v>
          </cell>
          <cell r="E636" t="str">
            <v>Quận Ba Đình</v>
          </cell>
          <cell r="G636" t="str">
            <v>HN006</v>
          </cell>
          <cell r="H636" t="str">
            <v>Phan Trọng Cường</v>
          </cell>
          <cell r="I636" t="str">
            <v>MIENBAC;KLGT</v>
          </cell>
          <cell r="K636" t="str">
            <v>Thực Phẩm Lộc Lan- 435 Đội Cấn- Ba Đình - Hà Nội</v>
          </cell>
          <cell r="M636" t="str">
            <v>Thực Phẩm Lộc Lan- 435 Đội Cấn- Ba Đình - Hà Nội</v>
          </cell>
          <cell r="N636">
            <v>1</v>
          </cell>
          <cell r="O636" t="b">
            <v>0</v>
          </cell>
          <cell r="P636" t="str">
            <v>CÔNG TY TNHH MTV THƯƠNG MẠI VÀ DỊCH VỤ NGỌC THƠM</v>
          </cell>
          <cell r="Q636" t="str">
            <v>Miền Bắc</v>
          </cell>
          <cell r="R636" t="str">
            <v>KL00059</v>
          </cell>
        </row>
        <row r="637">
          <cell r="A637" t="str">
            <v>KL00060</v>
          </cell>
          <cell r="B637" t="str">
            <v>Michi Mart, tòa R1 Royal City</v>
          </cell>
          <cell r="C637" t="str">
            <v>Khách lẻ C6</v>
          </cell>
          <cell r="D637" t="str">
            <v>Thành phố Hà Nội</v>
          </cell>
          <cell r="E637" t="str">
            <v>Quận Thanh Xuân</v>
          </cell>
          <cell r="G637" t="str">
            <v>HN007</v>
          </cell>
          <cell r="H637" t="str">
            <v>Đỗ Minh Quang</v>
          </cell>
          <cell r="I637" t="str">
            <v>KLGT</v>
          </cell>
          <cell r="K637" t="str">
            <v>Michi Mart, tòa R1 Royal City, quận Thanh Xuân, thành phố Hà Nội</v>
          </cell>
          <cell r="M637" t="str">
            <v>Michi Mart, tòa R1 Royal City, quận Thanh Xuân, thành phố Hà Nội</v>
          </cell>
          <cell r="N637">
            <v>1</v>
          </cell>
          <cell r="O637" t="b">
            <v>0</v>
          </cell>
          <cell r="P637" t="str">
            <v>CÔNG TY TNHH MTV THƯƠNG MẠI VÀ DỊCH VỤ NGỌC THƠM</v>
          </cell>
          <cell r="Q637" t="str">
            <v>Miền Bắc</v>
          </cell>
          <cell r="R637" t="str">
            <v>KL00060</v>
          </cell>
        </row>
        <row r="638">
          <cell r="A638" t="str">
            <v>KL00061</v>
          </cell>
          <cell r="B638" t="str">
            <v>Michi Mart, tòa R2 Royal City</v>
          </cell>
          <cell r="C638" t="str">
            <v>Khách lẻ C6</v>
          </cell>
          <cell r="D638" t="str">
            <v>Thành phố Hà Nội</v>
          </cell>
          <cell r="E638" t="str">
            <v>Quận Thanh Xuân</v>
          </cell>
          <cell r="G638" t="str">
            <v>HN007</v>
          </cell>
          <cell r="H638" t="str">
            <v>Đỗ Minh Quang</v>
          </cell>
          <cell r="I638" t="str">
            <v>KLGT</v>
          </cell>
          <cell r="K638" t="str">
            <v>Michi Mart, tòa R2 Royal City, quận Thanh Xuân, thành phố Hà Nội</v>
          </cell>
          <cell r="M638" t="str">
            <v>Michi Mart, tòa R2 Royal City, quận Thanh Xuân, thành phố Hà Nội</v>
          </cell>
          <cell r="N638">
            <v>1</v>
          </cell>
          <cell r="O638" t="b">
            <v>0</v>
          </cell>
          <cell r="P638" t="str">
            <v>CÔNG TY TNHH MTV THƯƠNG MẠI VÀ DỊCH VỤ NGỌC THƠM</v>
          </cell>
          <cell r="Q638" t="str">
            <v>Miền Bắc</v>
          </cell>
          <cell r="R638" t="str">
            <v>KL00061</v>
          </cell>
        </row>
        <row r="639">
          <cell r="A639" t="str">
            <v>KL00062</v>
          </cell>
          <cell r="B639" t="str">
            <v>Ht mart 24h</v>
          </cell>
          <cell r="C639" t="str">
            <v>Khách lẻ C6, thanh toán gối đơn</v>
          </cell>
          <cell r="D639" t="str">
            <v>Thành phố Hà Nội</v>
          </cell>
          <cell r="E639" t="str">
            <v>Quận Long Biên</v>
          </cell>
          <cell r="G639" t="str">
            <v>HN006</v>
          </cell>
          <cell r="H639" t="str">
            <v>Phan Trọng Cường</v>
          </cell>
          <cell r="I639" t="str">
            <v>MIENBAC;KLGT</v>
          </cell>
          <cell r="K639" t="str">
            <v>toà ruby2,  ngõ 33,  Phúc Lợi, Phúc Đồng, Long Biên, thành phố Hà Nội</v>
          </cell>
          <cell r="M639" t="str">
            <v>toà ruby2,  ngõ 33,  Phúc Lợi, Phúc Đồng, Long Biên, thành phố Hà Nội</v>
          </cell>
          <cell r="N639">
            <v>1</v>
          </cell>
          <cell r="O639" t="b">
            <v>0</v>
          </cell>
          <cell r="P639" t="str">
            <v>CÔNG TY TNHH MTV THƯƠNG MẠI VÀ DỊCH VỤ NGỌC THƠM</v>
          </cell>
          <cell r="Q639" t="str">
            <v>Miền Bắc</v>
          </cell>
          <cell r="R639" t="str">
            <v>KL00062</v>
          </cell>
        </row>
        <row r="640">
          <cell r="A640" t="str">
            <v>KL00063</v>
          </cell>
          <cell r="B640" t="str">
            <v>Phương anh mart</v>
          </cell>
          <cell r="C640" t="str">
            <v>Khách lẻ C6, thanh toán gối đơn</v>
          </cell>
          <cell r="D640" t="str">
            <v>Thành phố Hà Nội</v>
          </cell>
          <cell r="E640" t="str">
            <v>Quận Hoàn Kiếm</v>
          </cell>
          <cell r="G640" t="str">
            <v>HN006</v>
          </cell>
          <cell r="H640" t="str">
            <v>Phan Trọng Cường</v>
          </cell>
          <cell r="I640" t="str">
            <v>MIENBAC;KLGT</v>
          </cell>
          <cell r="K640" t="str">
            <v>103 Hàng Bông, Phường Hàng Bông, quận Hoàn Kiếm, thành phố Hà Nội</v>
          </cell>
          <cell r="M640" t="str">
            <v>103 Hàng Bông, Phường Hàng Bông, quận Hoàn Kiếm, thành phố Hà Nội</v>
          </cell>
          <cell r="N640">
            <v>1</v>
          </cell>
          <cell r="O640" t="b">
            <v>0</v>
          </cell>
          <cell r="P640" t="str">
            <v>CÔNG TY TNHH MTV THƯƠNG MẠI VÀ DỊCH VỤ NGỌC THƠM</v>
          </cell>
          <cell r="Q640" t="str">
            <v>Miền Bắc</v>
          </cell>
          <cell r="R640" t="str">
            <v>KL00063</v>
          </cell>
        </row>
        <row r="641">
          <cell r="A641" t="str">
            <v>KL00064</v>
          </cell>
          <cell r="B641" t="str">
            <v>Thu Trà food mart</v>
          </cell>
          <cell r="C641" t="str">
            <v>Khách lẻ C6, thanh toán gối đơn</v>
          </cell>
          <cell r="D641" t="str">
            <v>Thành phố Hà Nội</v>
          </cell>
          <cell r="E641" t="str">
            <v>Quận Hoàn Kiếm</v>
          </cell>
          <cell r="G641" t="str">
            <v>HN006</v>
          </cell>
          <cell r="H641" t="str">
            <v>Phan Trọng Cường</v>
          </cell>
          <cell r="I641" t="str">
            <v>MIENBAC;KLGT</v>
          </cell>
          <cell r="K641" t="str">
            <v>17 Hai Bà Trưng, phường Hàng Bài, quận Hoàn Kiếm, thành phố Hà Nội</v>
          </cell>
          <cell r="M641" t="str">
            <v>17 Hai Bà Trưng, phường Hàng Bài, quận Hoàn Kiếm, thành phố Hà Nội</v>
          </cell>
          <cell r="N641">
            <v>1</v>
          </cell>
          <cell r="O641" t="b">
            <v>0</v>
          </cell>
          <cell r="P641" t="str">
            <v>CÔNG TY TNHH MTV THƯƠNG MẠI VÀ DỊCH VỤ NGỌC THƠM</v>
          </cell>
          <cell r="Q641" t="str">
            <v>Miền Bắc</v>
          </cell>
          <cell r="R641" t="str">
            <v>KL00064</v>
          </cell>
        </row>
        <row r="642">
          <cell r="A642" t="str">
            <v>KL00065</v>
          </cell>
          <cell r="B642" t="str">
            <v>Fresh Food</v>
          </cell>
          <cell r="C642" t="str">
            <v>Khách lẻ C6, thanh toán gối đơn</v>
          </cell>
          <cell r="D642" t="str">
            <v>Thành phố Hà Nội</v>
          </cell>
          <cell r="E642" t="str">
            <v>Huyện Hoài Đức</v>
          </cell>
          <cell r="G642" t="str">
            <v>HN007</v>
          </cell>
          <cell r="H642" t="str">
            <v>Đỗ Minh Quang</v>
          </cell>
          <cell r="I642" t="str">
            <v>KLGT</v>
          </cell>
          <cell r="K642" t="str">
            <v>Spendora An Khánh, Hoài Đức, thành phố Hà Nội</v>
          </cell>
          <cell r="M642" t="str">
            <v>Spendora An Khánh, Hoài Đức, thành phố Hà Nội</v>
          </cell>
          <cell r="N642">
            <v>1</v>
          </cell>
          <cell r="O642" t="b">
            <v>0</v>
          </cell>
          <cell r="P642" t="str">
            <v>CÔNG TY TNHH MTV THƯƠNG MẠI VÀ DỊCH VỤ NGỌC THƠM</v>
          </cell>
          <cell r="Q642" t="str">
            <v>Miền Bắc</v>
          </cell>
          <cell r="R642" t="str">
            <v>KL00065</v>
          </cell>
        </row>
        <row r="643">
          <cell r="A643" t="str">
            <v>KL00066</v>
          </cell>
          <cell r="B643" t="str">
            <v>Vi Oanh - V-mart</v>
          </cell>
          <cell r="D643" t="str">
            <v>Thành phố Hà Nội</v>
          </cell>
          <cell r="E643" t="str">
            <v>Huyện Gia Lâm</v>
          </cell>
          <cell r="G643" t="str">
            <v>HN006</v>
          </cell>
          <cell r="H643" t="str">
            <v>Phan Trọng Cường</v>
          </cell>
          <cell r="I643" t="str">
            <v>MIENBAC;KLGT</v>
          </cell>
          <cell r="K643" t="str">
            <v>V-Mart, Số 135 Cửu Việt, Trâu Quỳ, Gia Lâm, Hà Nội</v>
          </cell>
          <cell r="M643" t="str">
            <v>V-Mart, Số 135 Cửu Việt, Trâu Quỳ, Gia Lâm, Hà Nội</v>
          </cell>
          <cell r="N643">
            <v>1</v>
          </cell>
          <cell r="O643" t="b">
            <v>0</v>
          </cell>
          <cell r="P643" t="str">
            <v>CÔNG TY TNHH MTV THƯƠNG MẠI VÀ DỊCH VỤ NGỌC THƠM</v>
          </cell>
          <cell r="Q643" t="str">
            <v>Miền Bắc</v>
          </cell>
          <cell r="R643" t="str">
            <v>KL00066</v>
          </cell>
        </row>
        <row r="644">
          <cell r="A644" t="str">
            <v>KL00067</v>
          </cell>
          <cell r="B644" t="str">
            <v>Minh Thương Mart</v>
          </cell>
          <cell r="D644" t="str">
            <v>Thành phố Hà Nội</v>
          </cell>
          <cell r="E644" t="str">
            <v>Quận Nam Từ Liêm</v>
          </cell>
          <cell r="G644" t="str">
            <v>HN007</v>
          </cell>
          <cell r="H644" t="str">
            <v>Đỗ Minh Quang</v>
          </cell>
          <cell r="I644" t="str">
            <v>KLGT</v>
          </cell>
          <cell r="K644" t="str">
            <v>chung cư CT2 Hateco Apollo, Xuân Phương, Nam Từ Liêm, thành phố Hà Nội</v>
          </cell>
          <cell r="M644" t="str">
            <v>chung cư CT2 Hateco Apollo, Xuân Phương, Nam Từ Liêm, thành phố Hà Nội</v>
          </cell>
          <cell r="N644">
            <v>1</v>
          </cell>
          <cell r="O644" t="b">
            <v>0</v>
          </cell>
          <cell r="P644" t="str">
            <v>CÔNG TY TNHH MTV THƯƠNG MẠI VÀ DỊCH VỤ NGỌC THƠM</v>
          </cell>
          <cell r="Q644" t="str">
            <v>Miền Bắc</v>
          </cell>
          <cell r="R644" t="str">
            <v>KL00067</v>
          </cell>
        </row>
        <row r="645">
          <cell r="A645" t="str">
            <v>KL00068</v>
          </cell>
          <cell r="B645" t="str">
            <v>Eco Mart , toà 143 Trần Phú</v>
          </cell>
          <cell r="D645" t="str">
            <v>Thành phố Hà Nội</v>
          </cell>
          <cell r="E645" t="str">
            <v>Quận Hà Đông</v>
          </cell>
          <cell r="G645" t="str">
            <v>HN007</v>
          </cell>
          <cell r="H645" t="str">
            <v>Đỗ Minh Quang</v>
          </cell>
          <cell r="I645" t="str">
            <v>KLGT</v>
          </cell>
          <cell r="K645" t="str">
            <v>Eco Mart , toà 143 Trần Phú, quận Hà Đông, thành phố Hà Nội</v>
          </cell>
          <cell r="M645" t="str">
            <v>Eco Mart , toà 143 Trần Phú, quận Hà Đông, thành phố Hà Nội</v>
          </cell>
          <cell r="N645">
            <v>1</v>
          </cell>
          <cell r="O645" t="b">
            <v>0</v>
          </cell>
          <cell r="P645" t="str">
            <v>CÔNG TY TNHH MTV THƯƠNG MẠI VÀ DỊCH VỤ NGỌC THƠM</v>
          </cell>
          <cell r="Q645" t="str">
            <v>Miền Bắc</v>
          </cell>
          <cell r="R645" t="str">
            <v>KL00068</v>
          </cell>
        </row>
        <row r="646">
          <cell r="A646" t="str">
            <v>KL00069</v>
          </cell>
          <cell r="B646" t="str">
            <v>V+ Mart</v>
          </cell>
          <cell r="D646" t="str">
            <v>Thành phố Hà Nội</v>
          </cell>
          <cell r="E646" t="str">
            <v>Quận Cầu Giấy</v>
          </cell>
          <cell r="G646" t="str">
            <v>HN007</v>
          </cell>
          <cell r="H646" t="str">
            <v>Đỗ Minh Quang</v>
          </cell>
          <cell r="I646" t="str">
            <v>KLGT</v>
          </cell>
          <cell r="K646" t="str">
            <v>Tòa Luxury View 32D Dương Đình Nghệ, phường Yên Hòa, quận Cầu Giấy, thành phố Hà Nội</v>
          </cell>
          <cell r="M646" t="str">
            <v>Tòa Luxury View 32D Dương Đình Nghệ, phường Yên Hòa, quận Cầu Giấy, thành phố Hà Nội</v>
          </cell>
          <cell r="N646">
            <v>1</v>
          </cell>
          <cell r="O646" t="b">
            <v>0</v>
          </cell>
          <cell r="P646" t="str">
            <v>CÔNG TY TNHH MTV THƯƠNG MẠI VÀ DỊCH VỤ NGỌC THƠM</v>
          </cell>
          <cell r="Q646" t="str">
            <v>Miền Bắc</v>
          </cell>
          <cell r="R646" t="str">
            <v>KL00069</v>
          </cell>
        </row>
        <row r="647">
          <cell r="A647" t="str">
            <v>KL00070</v>
          </cell>
          <cell r="B647" t="str">
            <v>Phúc Nguyên Mart</v>
          </cell>
          <cell r="C647" t="str">
            <v>Khách lẻ C6, thanh toán gối đơn</v>
          </cell>
          <cell r="D647" t="str">
            <v>Thành phố Hà Nội</v>
          </cell>
          <cell r="E647" t="str">
            <v>Quận Cầu Giấy</v>
          </cell>
          <cell r="G647" t="str">
            <v>HN007</v>
          </cell>
          <cell r="H647" t="str">
            <v>Đỗ Minh Quang</v>
          </cell>
          <cell r="I647" t="str">
            <v>KLGT</v>
          </cell>
          <cell r="K647" t="str">
            <v>39/44 Trần Thái Tông, Dịch Vọng Hậu, Cầu Giấy, Hà Nội</v>
          </cell>
          <cell r="M647" t="str">
            <v>39/44 Trần Thái Tông, Dịch Vọng Hậu, Cầu Giấy, Hà Nội</v>
          </cell>
          <cell r="N647">
            <v>1</v>
          </cell>
          <cell r="O647" t="b">
            <v>0</v>
          </cell>
          <cell r="P647" t="str">
            <v>CÔNG TY TNHH MTV THƯƠNG MẠI VÀ DỊCH VỤ NGỌC THƠM</v>
          </cell>
          <cell r="Q647" t="str">
            <v>Miền Bắc</v>
          </cell>
          <cell r="R647" t="str">
            <v>KL00070</v>
          </cell>
        </row>
        <row r="648">
          <cell r="A648" t="str">
            <v>KL00071</v>
          </cell>
          <cell r="B648" t="str">
            <v>Đức Linh Mart</v>
          </cell>
          <cell r="C648" t="str">
            <v>Khách lẻ C6, thanh toán gối đơn</v>
          </cell>
          <cell r="D648" t="str">
            <v>Thành phố Hà Nội</v>
          </cell>
          <cell r="E648" t="str">
            <v>Quận Bắc Từ Liêm</v>
          </cell>
          <cell r="G648" t="str">
            <v>HN007</v>
          </cell>
          <cell r="H648" t="str">
            <v>Đỗ Minh Quang</v>
          </cell>
          <cell r="I648" t="str">
            <v>KLGT</v>
          </cell>
          <cell r="K648" t="str">
            <v>OCT5 RESCO, phường Cổ nhuế, quận Bắc Từ Liêm, thành phố Hà Nội</v>
          </cell>
          <cell r="M648" t="str">
            <v>OCT5 RESCO, phường Cổ nhuế, quận Bắc Từ Liêm, thành phố Hà Nội</v>
          </cell>
          <cell r="N648">
            <v>1</v>
          </cell>
          <cell r="O648" t="b">
            <v>0</v>
          </cell>
          <cell r="P648" t="str">
            <v>CÔNG TY TNHH MTV THƯƠNG MẠI VÀ DỊCH VỤ NGỌC THƠM</v>
          </cell>
          <cell r="Q648" t="str">
            <v>Miền Bắc</v>
          </cell>
          <cell r="R648" t="str">
            <v>KL00071</v>
          </cell>
        </row>
        <row r="649">
          <cell r="A649" t="str">
            <v>KL00072</v>
          </cell>
          <cell r="B649" t="str">
            <v>CT Mart</v>
          </cell>
          <cell r="C649" t="str">
            <v>Khách lẻ C6, thanh toán gối đơn</v>
          </cell>
          <cell r="D649" t="str">
            <v>Thành phố Hà Nội</v>
          </cell>
          <cell r="E649" t="str">
            <v>Quận Long Biên</v>
          </cell>
          <cell r="G649" t="str">
            <v>HN006</v>
          </cell>
          <cell r="H649" t="str">
            <v>Phan Trọng Cường</v>
          </cell>
          <cell r="I649" t="str">
            <v>MIENBAC;KLGT</v>
          </cell>
          <cell r="K649" t="str">
            <v>No 11a khu đô thị Sài Đồng, Long Biên , Hà Nội</v>
          </cell>
          <cell r="M649" t="str">
            <v>No 11a khu đô thị Sài Đồng, Long Biên , Hà Nội</v>
          </cell>
          <cell r="N649">
            <v>1</v>
          </cell>
          <cell r="O649" t="b">
            <v>0</v>
          </cell>
          <cell r="P649" t="str">
            <v>CÔNG TY TNHH MTV THƯƠNG MẠI VÀ DỊCH VỤ NGỌC THƠM</v>
          </cell>
          <cell r="Q649" t="str">
            <v>Miền Bắc</v>
          </cell>
          <cell r="R649" t="str">
            <v>KL00072</v>
          </cell>
        </row>
        <row r="650">
          <cell r="A650" t="str">
            <v>KL00073</v>
          </cell>
          <cell r="B650" t="str">
            <v>Link mart</v>
          </cell>
          <cell r="C650" t="str">
            <v>Khách lẻ C6, thanh toán ngay chiết khấu 5%</v>
          </cell>
          <cell r="D650" t="str">
            <v>Thành phố Hà Nội</v>
          </cell>
          <cell r="E650" t="str">
            <v>Quận Long Biên</v>
          </cell>
          <cell r="G650" t="str">
            <v>HN006</v>
          </cell>
          <cell r="H650" t="str">
            <v>Phan Trọng Cường</v>
          </cell>
          <cell r="I650" t="str">
            <v>MIENBAC;KLGT</v>
          </cell>
          <cell r="K650" t="str">
            <v>toà Ruby3 Phúc Lợi, Phúc Đồng, Long Biên, thành phố Hà Nội</v>
          </cell>
          <cell r="M650" t="str">
            <v>toà Ruby3 Phúc Lợi, Phúc Đồng, Long Biên, thành phố Hà Nội</v>
          </cell>
          <cell r="N650">
            <v>1</v>
          </cell>
          <cell r="O650" t="b">
            <v>0</v>
          </cell>
          <cell r="P650" t="str">
            <v>CÔNG TY TNHH MTV THƯƠNG MẠI VÀ DỊCH VỤ NGỌC THƠM</v>
          </cell>
          <cell r="Q650" t="str">
            <v>Miền Bắc</v>
          </cell>
          <cell r="R650" t="str">
            <v>KL00073</v>
          </cell>
        </row>
        <row r="651">
          <cell r="A651" t="str">
            <v>KL00074</v>
          </cell>
          <cell r="B651" t="str">
            <v>V's Mart</v>
          </cell>
          <cell r="C651" t="str">
            <v>Khách lẻ C6, thanh toán gối đơn</v>
          </cell>
          <cell r="D651" t="str">
            <v>Thành phố Hà Nội</v>
          </cell>
          <cell r="E651" t="str">
            <v>Quận Nam Từ Liêm</v>
          </cell>
          <cell r="G651" t="str">
            <v>HN007</v>
          </cell>
          <cell r="H651" t="str">
            <v>Đỗ Minh Quang</v>
          </cell>
          <cell r="I651" t="str">
            <v>KLGT</v>
          </cell>
          <cell r="K651" t="str">
            <v>Tòa A2 Vinhomes Gardenia, Hàm Nghi, Nam Từ Liêm, thành phố Hà Nội</v>
          </cell>
          <cell r="M651" t="str">
            <v>Tòa A2 Vinhomes Gardenia, Hàm Nghi, Nam Từ Liêm, thành phố Hà Nội</v>
          </cell>
          <cell r="N651">
            <v>1</v>
          </cell>
          <cell r="O651" t="b">
            <v>0</v>
          </cell>
          <cell r="P651" t="str">
            <v>CÔNG TY TNHH MTV THƯƠNG MẠI VÀ DỊCH VỤ NGỌC THƠM</v>
          </cell>
          <cell r="Q651" t="str">
            <v>Miền Bắc</v>
          </cell>
          <cell r="R651" t="str">
            <v>KL00074</v>
          </cell>
        </row>
        <row r="652">
          <cell r="A652" t="str">
            <v>KL00075</v>
          </cell>
          <cell r="B652" t="str">
            <v>Siêu thị Mini Market</v>
          </cell>
          <cell r="C652" t="str">
            <v>Khách lẻ C6, thanh toán gối đơn</v>
          </cell>
          <cell r="D652" t="str">
            <v>Thành phố Hà Nội</v>
          </cell>
          <cell r="E652" t="str">
            <v>Quận Nam Từ Liêm</v>
          </cell>
          <cell r="G652" t="str">
            <v>HN007</v>
          </cell>
          <cell r="H652" t="str">
            <v>Đỗ Minh Quang</v>
          </cell>
          <cell r="I652" t="str">
            <v>KLGT</v>
          </cell>
          <cell r="K652" t="str">
            <v>S205 Vinhomes Smartcity, Tây Mỗ, Nam Từ Liêm, thành phố Hà Nội</v>
          </cell>
          <cell r="M652" t="str">
            <v>S205 Vinhomes Smartcity, Tây Mỗ, Nam Từ Liêm, thành phố Hà Nội</v>
          </cell>
          <cell r="N652">
            <v>1</v>
          </cell>
          <cell r="O652" t="b">
            <v>0</v>
          </cell>
          <cell r="P652" t="str">
            <v>CÔNG TY TNHH MTV THƯƠNG MẠI VÀ DỊCH VỤ NGỌC THƠM</v>
          </cell>
          <cell r="Q652" t="str">
            <v>Miền Bắc</v>
          </cell>
          <cell r="R652" t="str">
            <v>KL00075</v>
          </cell>
        </row>
        <row r="653">
          <cell r="A653" t="str">
            <v>KL00076</v>
          </cell>
          <cell r="B653" t="str">
            <v>RuBy Mart</v>
          </cell>
          <cell r="C653" t="str">
            <v>Khách lẻ C6, Khách hàng mở mới chiết khấu 7%</v>
          </cell>
          <cell r="D653" t="str">
            <v>Thành phố Hà Nội</v>
          </cell>
          <cell r="E653" t="str">
            <v>Huyện Gia Lâm</v>
          </cell>
          <cell r="G653" t="str">
            <v>HN006</v>
          </cell>
          <cell r="H653" t="str">
            <v>Phan Trọng Cường</v>
          </cell>
          <cell r="I653" t="str">
            <v>MIENBAC;KLGT</v>
          </cell>
          <cell r="K653" t="str">
            <v>Tòa S2.02 Vinhome Ocean Park, Đa Tốn, Gia Lâm, Hà Nội</v>
          </cell>
          <cell r="M653" t="str">
            <v>Tòa S2.02 Vinhome Ocean Park, Đa Tốn, Gia Lâm, Hà Nội</v>
          </cell>
          <cell r="N653">
            <v>1</v>
          </cell>
          <cell r="O653" t="b">
            <v>0</v>
          </cell>
          <cell r="P653" t="str">
            <v>CÔNG TY TNHH MTV THƯƠNG MẠI VÀ DỊCH VỤ NGỌC THƠM</v>
          </cell>
          <cell r="Q653" t="str">
            <v>Miền Bắc</v>
          </cell>
          <cell r="R653" t="str">
            <v>KL00076</v>
          </cell>
        </row>
        <row r="654">
          <cell r="A654" t="str">
            <v>KL00077</v>
          </cell>
          <cell r="B654" t="str">
            <v>PT mart</v>
          </cell>
          <cell r="C654" t="str">
            <v>Khách lẻ C6, Khách hàng mở mới chiết khấu 7%</v>
          </cell>
          <cell r="D654" t="str">
            <v>Thành phố Hà Nội</v>
          </cell>
          <cell r="E654" t="str">
            <v>Huyện Gia Lâm</v>
          </cell>
          <cell r="G654" t="str">
            <v>HN006</v>
          </cell>
          <cell r="H654" t="str">
            <v>Phan Trọng Cường</v>
          </cell>
          <cell r="I654" t="str">
            <v>MIENBAC;KLGT</v>
          </cell>
          <cell r="K654" t="str">
            <v>Tòa S2.01 Vinhome Ocean Park, Đa Tốn, Gia Lâm, Hà Nội</v>
          </cell>
          <cell r="M654" t="str">
            <v>Tòa S2.01 Vinhome Ocean Park, Đa Tốn, Gia Lâm, Hà Nội</v>
          </cell>
          <cell r="N654">
            <v>1</v>
          </cell>
          <cell r="O654" t="b">
            <v>0</v>
          </cell>
          <cell r="P654" t="str">
            <v>CÔNG TY TNHH MTV THƯƠNG MẠI VÀ DỊCH VỤ NGỌC THƠM</v>
          </cell>
          <cell r="Q654" t="str">
            <v>Miền Bắc</v>
          </cell>
          <cell r="R654" t="str">
            <v>KL00077</v>
          </cell>
        </row>
        <row r="655">
          <cell r="A655" t="str">
            <v>KL00078</v>
          </cell>
          <cell r="B655" t="str">
            <v>Kai Mart - Tòa S1.12 Vinhome Ocean Park</v>
          </cell>
          <cell r="C655" t="str">
            <v>Khách lẻ C6, Thanh toán gối đơn</v>
          </cell>
          <cell r="D655" t="str">
            <v>Thành phố Hà Nội</v>
          </cell>
          <cell r="E655" t="str">
            <v>Huyện Gia Lâm</v>
          </cell>
          <cell r="G655" t="str">
            <v>HN009</v>
          </cell>
          <cell r="H655" t="str">
            <v>Vũ Anh Tuấn</v>
          </cell>
          <cell r="I655" t="str">
            <v>KLGT</v>
          </cell>
          <cell r="K655" t="str">
            <v>Tòa S1.12 Vinhome Ocean Park, Đa Tốn , Gia Lâm, Hà Nội</v>
          </cell>
          <cell r="M655" t="str">
            <v>Tòa S1.12 Vinhome Ocean Park, Đa Tốn , Gia Lâm, Hà Nội</v>
          </cell>
          <cell r="N655">
            <v>1</v>
          </cell>
          <cell r="O655" t="b">
            <v>0</v>
          </cell>
          <cell r="P655" t="str">
            <v>CÔNG TY TNHH MTV THƯƠNG MẠI VÀ DỊCH VỤ NGỌC THƠM</v>
          </cell>
          <cell r="Q655" t="str">
            <v>Miền Bắc</v>
          </cell>
          <cell r="R655" t="str">
            <v>KL00078</v>
          </cell>
        </row>
        <row r="656">
          <cell r="A656" t="str">
            <v>KL00079</v>
          </cell>
          <cell r="B656" t="str">
            <v>Kai Mart - Tòa S2.08 Vinhome Ocean Park</v>
          </cell>
          <cell r="C656" t="str">
            <v>Khách lẻ C6, Thanh toán gối đơn</v>
          </cell>
          <cell r="D656" t="str">
            <v>Thành phố Hà Nội</v>
          </cell>
          <cell r="E656" t="str">
            <v>Huyện Gia Lâm</v>
          </cell>
          <cell r="G656" t="str">
            <v>HN009</v>
          </cell>
          <cell r="H656" t="str">
            <v>Vũ Anh Tuấn</v>
          </cell>
          <cell r="I656" t="str">
            <v>KLGT</v>
          </cell>
          <cell r="K656" t="str">
            <v>Tòa S2.08 Vinhome Ocean Park, Đa Tốn , Gia Lâm, Hà Nội</v>
          </cell>
          <cell r="M656" t="str">
            <v>Tòa S2.08 Vinhome Ocean Park, Đa Tốn , Gia Lâm, Hà Nội</v>
          </cell>
          <cell r="N656">
            <v>1</v>
          </cell>
          <cell r="O656" t="b">
            <v>0</v>
          </cell>
          <cell r="P656" t="str">
            <v>CÔNG TY TNHH MTV THƯƠNG MẠI VÀ DỊCH VỤ NGỌC THƠM</v>
          </cell>
          <cell r="Q656" t="str">
            <v>Miền Bắc</v>
          </cell>
          <cell r="R656" t="str">
            <v>KL00079</v>
          </cell>
        </row>
        <row r="657">
          <cell r="A657" t="str">
            <v>KL00080</v>
          </cell>
          <cell r="B657" t="str">
            <v>Kai Mart - Tòa R1.05 Vinhome Ocean Park</v>
          </cell>
          <cell r="C657" t="str">
            <v>Khách lẻ C6, Thanh toán gối đơn</v>
          </cell>
          <cell r="D657" t="str">
            <v>Thành phố Hà Nội</v>
          </cell>
          <cell r="E657" t="str">
            <v>Huyện Gia Lâm</v>
          </cell>
          <cell r="G657" t="str">
            <v>HN009</v>
          </cell>
          <cell r="H657" t="str">
            <v>Vũ Anh Tuấn</v>
          </cell>
          <cell r="I657" t="str">
            <v>KLGT</v>
          </cell>
          <cell r="K657" t="str">
            <v>Tòa R1.05 Vinhome Ocean Park, Đa Tốn , Gia Lâm, Hà Nội</v>
          </cell>
          <cell r="M657" t="str">
            <v>Tòa R1.05 Vinhome Ocean Park, Đa Tốn , Gia Lâm, Hà Nội</v>
          </cell>
          <cell r="N657">
            <v>1</v>
          </cell>
          <cell r="O657" t="b">
            <v>0</v>
          </cell>
          <cell r="P657" t="str">
            <v>CÔNG TY TNHH MTV THƯƠNG MẠI VÀ DỊCH VỤ NGỌC THƠM</v>
          </cell>
          <cell r="Q657" t="str">
            <v>Miền Bắc</v>
          </cell>
          <cell r="R657" t="str">
            <v>KL00080</v>
          </cell>
        </row>
        <row r="658">
          <cell r="A658" t="str">
            <v>KL00081</v>
          </cell>
          <cell r="B658" t="str">
            <v>Start Mart, SH18 toà S201 Vinhomes Smartcity Tây Mỗ</v>
          </cell>
          <cell r="C658" t="str">
            <v>Khách lẻ C6, Thanh toán gối đơn</v>
          </cell>
          <cell r="D658" t="str">
            <v>Thành phố Hà Nội</v>
          </cell>
          <cell r="E658" t="str">
            <v>Quận Nam Từ Liêm</v>
          </cell>
          <cell r="G658" t="str">
            <v>HN007</v>
          </cell>
          <cell r="H658" t="str">
            <v>Đỗ Minh Quang</v>
          </cell>
          <cell r="I658" t="str">
            <v>KLGT</v>
          </cell>
          <cell r="K658" t="str">
            <v>Start Mart, SH18 toà S201 Vinhomes Smartcity Tây Mỗ, Nam Từ Liêm, Thành phố Hà Nội</v>
          </cell>
          <cell r="M658" t="str">
            <v>Start Mart, SH18 toà S201 Vinhomes Smartcity Tây Mỗ, Nam Từ Liêm, Thành phố Hà Nội</v>
          </cell>
          <cell r="N658">
            <v>1</v>
          </cell>
          <cell r="O658" t="b">
            <v>0</v>
          </cell>
          <cell r="P658" t="str">
            <v>CÔNG TY TNHH MTV THƯƠNG MẠI VÀ DỊCH VỤ NGỌC THƠM</v>
          </cell>
          <cell r="Q658" t="str">
            <v>Miền Bắc</v>
          </cell>
          <cell r="R658" t="str">
            <v>KL00081</v>
          </cell>
        </row>
        <row r="659">
          <cell r="A659" t="str">
            <v>KL00082</v>
          </cell>
          <cell r="B659" t="str">
            <v>Em Hằng đội 2 Xuân Bách</v>
          </cell>
          <cell r="C659" t="str">
            <v>Khách lẻ C6, thanh toán ngay, CKCĐ 7%</v>
          </cell>
          <cell r="D659" t="str">
            <v>Thành phố Hà Nội</v>
          </cell>
          <cell r="E659" t="str">
            <v>Huyện Sóc Sơn</v>
          </cell>
          <cell r="G659" t="str">
            <v>HN007</v>
          </cell>
          <cell r="H659" t="str">
            <v>Đỗ Minh Quang</v>
          </cell>
          <cell r="I659" t="str">
            <v>KLGT</v>
          </cell>
          <cell r="K659" t="str">
            <v>đối diên winmart đội 2 Xuân Bách, huyện Sóc Sơn, thành phố Hà Nội</v>
          </cell>
          <cell r="M659" t="str">
            <v>đối diên winmart đội 2 Xuân Bách, huyện Sóc Sơn, thành phố Hà Nội</v>
          </cell>
          <cell r="N659">
            <v>1</v>
          </cell>
          <cell r="O659" t="b">
            <v>0</v>
          </cell>
          <cell r="P659" t="str">
            <v>CÔNG TY TNHH MTV THƯƠNG MẠI VÀ DỊCH VỤ NGỌC THƠM</v>
          </cell>
          <cell r="Q659" t="str">
            <v>Miền Bắc</v>
          </cell>
          <cell r="R659" t="str">
            <v>KL00082</v>
          </cell>
        </row>
        <row r="660">
          <cell r="A660" t="str">
            <v>KL00083</v>
          </cell>
          <cell r="B660" t="str">
            <v>Pol mart</v>
          </cell>
          <cell r="C660" t="str">
            <v>Khách lẻ C6, thanh toán ngay, CKCĐ 7%</v>
          </cell>
          <cell r="D660" t="str">
            <v>Thành phố Hà Nội</v>
          </cell>
          <cell r="E660" t="str">
            <v>Quận Cầu Giấy</v>
          </cell>
          <cell r="G660" t="str">
            <v>HN007</v>
          </cell>
          <cell r="H660" t="str">
            <v>Đỗ Minh Quang</v>
          </cell>
          <cell r="I660" t="str">
            <v>KLGT</v>
          </cell>
          <cell r="K660" t="str">
            <v>N07 B2 Khu đô thị Dịch Vọng, đường Thành Thái, quận Cầu Giấy, Hà Nội</v>
          </cell>
          <cell r="M660" t="str">
            <v>N07 B2 Khu đô thị Dịch Vọng, đường Thành Thái, quận Cầu Giấy, Hà Nội</v>
          </cell>
          <cell r="N660">
            <v>1</v>
          </cell>
          <cell r="O660" t="b">
            <v>0</v>
          </cell>
          <cell r="P660" t="str">
            <v>CÔNG TY TNHH MTV THƯƠNG MẠI VÀ DỊCH VỤ NGỌC THƠM</v>
          </cell>
          <cell r="Q660" t="str">
            <v>Miền Bắc</v>
          </cell>
          <cell r="R660" t="str">
            <v>KL00083</v>
          </cell>
        </row>
        <row r="661">
          <cell r="A661" t="str">
            <v>KL00084</v>
          </cell>
          <cell r="B661" t="str">
            <v>Eco Mart, West Point Đỗ Đức Dục</v>
          </cell>
          <cell r="C661" t="str">
            <v>Khách lẻ C6, thanh toán gối đơn</v>
          </cell>
          <cell r="D661" t="str">
            <v>Thành phố Hà Nội</v>
          </cell>
          <cell r="E661" t="str">
            <v>Quận Nam Từ Liêm</v>
          </cell>
          <cell r="G661" t="str">
            <v>HN007</v>
          </cell>
          <cell r="H661" t="str">
            <v>Đỗ Minh Quang</v>
          </cell>
          <cell r="I661" t="str">
            <v>KLGT</v>
          </cell>
          <cell r="K661" t="str">
            <v>West Point Đỗ Đức Dục, Nam Từ Liêm, thành phố Hà Nội</v>
          </cell>
          <cell r="M661" t="str">
            <v>West Point Đỗ Đức Dục, Nam Từ Liêm, thành phố Hà Nội</v>
          </cell>
          <cell r="N661">
            <v>1</v>
          </cell>
          <cell r="O661" t="b">
            <v>0</v>
          </cell>
          <cell r="P661" t="str">
            <v>CÔNG TY TNHH MTV THƯƠNG MẠI VÀ DỊCH VỤ NGỌC THƠM</v>
          </cell>
          <cell r="Q661" t="str">
            <v>Miền Bắc</v>
          </cell>
          <cell r="R661" t="str">
            <v>KL00084</v>
          </cell>
        </row>
        <row r="662">
          <cell r="A662" t="str">
            <v>KL00085</v>
          </cell>
          <cell r="B662" t="str">
            <v>Mini Mart, 79 ngõ 2 Đại Lộ Thăng Long</v>
          </cell>
          <cell r="C662" t="str">
            <v>Khách lẻ C6, thanh toán gối đơn</v>
          </cell>
          <cell r="D662" t="str">
            <v>Thành phố Hà Nội</v>
          </cell>
          <cell r="E662" t="str">
            <v>Quận Nam Từ Liêm</v>
          </cell>
          <cell r="G662" t="str">
            <v>HN007</v>
          </cell>
          <cell r="H662" t="str">
            <v>Đỗ Minh Quang</v>
          </cell>
          <cell r="I662" t="str">
            <v>KLGT</v>
          </cell>
          <cell r="K662" t="str">
            <v>79 ngõ 2 Đại Lộ Thăng Long, Nam Từ Liêm, thành phố Hà Nội</v>
          </cell>
          <cell r="M662" t="str">
            <v>79 ngõ 2 Đại Lộ Thăng Long, Nam Từ Liêm, thành phố Hà Nội</v>
          </cell>
          <cell r="N662">
            <v>1</v>
          </cell>
          <cell r="O662" t="b">
            <v>0</v>
          </cell>
          <cell r="P662" t="str">
            <v>CÔNG TY TNHH MTV THƯƠNG MẠI VÀ DỊCH VỤ NGỌC THƠM</v>
          </cell>
          <cell r="Q662" t="str">
            <v>Miền Bắc</v>
          </cell>
          <cell r="R662" t="str">
            <v>KL00085</v>
          </cell>
        </row>
        <row r="663">
          <cell r="A663" t="str">
            <v>KL00087</v>
          </cell>
          <cell r="B663" t="str">
            <v>An food, toà A3 Thăng Long garden</v>
          </cell>
          <cell r="C663" t="str">
            <v/>
          </cell>
          <cell r="D663" t="str">
            <v>Thành phố Hà Nội</v>
          </cell>
          <cell r="E663" t="str">
            <v>Quận Hai Bà Trưng</v>
          </cell>
          <cell r="G663" t="str">
            <v>HN007</v>
          </cell>
          <cell r="H663" t="str">
            <v>Đỗ Minh Quang</v>
          </cell>
          <cell r="I663" t="str">
            <v>MIENBAC;KLGT</v>
          </cell>
          <cell r="K663" t="str">
            <v>toà A3 Thăng Long garden, 250 Minh Khai, Q. Hai Bà Trưng, thành phố Hà Nội</v>
          </cell>
          <cell r="M663" t="str">
            <v>toà A3 Thăng Long garden, 250 Minh Khai, Q. Hai Bà Trưng, thành phố Hà Nội</v>
          </cell>
          <cell r="N663">
            <v>1</v>
          </cell>
          <cell r="O663" t="b">
            <v>0</v>
          </cell>
          <cell r="P663" t="str">
            <v>CÔNG TY TNHH MTV THƯƠNG MẠI VÀ DỊCH VỤ NGỌC THƠM</v>
          </cell>
          <cell r="Q663" t="str">
            <v>Miền Bắc</v>
          </cell>
          <cell r="R663" t="str">
            <v>KL00087</v>
          </cell>
        </row>
        <row r="664">
          <cell r="A664" t="str">
            <v>KL00088</v>
          </cell>
          <cell r="B664" t="str">
            <v>Tik' Mart, Sh01 Park 12</v>
          </cell>
          <cell r="C664" t="str">
            <v/>
          </cell>
          <cell r="D664" t="str">
            <v>Thành phố Hà Nội</v>
          </cell>
          <cell r="E664" t="str">
            <v>Quận Hoàng Mai</v>
          </cell>
          <cell r="G664" t="str">
            <v>HN007</v>
          </cell>
          <cell r="H664" t="str">
            <v>Đỗ Minh Quang</v>
          </cell>
          <cell r="I664" t="str">
            <v>MIENBAC;KLGT</v>
          </cell>
          <cell r="K664" t="str">
            <v>Sh01 Park 12 , Times City, Hoàng Mai, thành phố Hà Nội</v>
          </cell>
          <cell r="M664" t="str">
            <v>Sh01 Park 12 , Times City, Hoàng Mai, thành phố Hà Nội</v>
          </cell>
          <cell r="N664">
            <v>1</v>
          </cell>
          <cell r="O664" t="b">
            <v>0</v>
          </cell>
          <cell r="P664" t="str">
            <v>CÔNG TY TNHH MTV THƯƠNG MẠI VÀ DỊCH VỤ NGỌC THƠM</v>
          </cell>
          <cell r="Q664" t="str">
            <v>Miền Bắc</v>
          </cell>
          <cell r="R664" t="str">
            <v>KL00088</v>
          </cell>
        </row>
        <row r="665">
          <cell r="A665" t="str">
            <v>KL00089</v>
          </cell>
          <cell r="B665" t="str">
            <v>24/7 mart</v>
          </cell>
          <cell r="C665" t="str">
            <v/>
          </cell>
          <cell r="D665" t="str">
            <v>Thành phố Hà Nội</v>
          </cell>
          <cell r="E665" t="str">
            <v>Huyện Gia Lâm</v>
          </cell>
          <cell r="G665" t="str">
            <v>HN006</v>
          </cell>
          <cell r="H665" t="str">
            <v>Phan Trọng Cường</v>
          </cell>
          <cell r="I665" t="str">
            <v>MIENBAC;KLGT</v>
          </cell>
          <cell r="K665" t="str">
            <v>S2.07 Vin Ocean park, huyện Gia Lâm, thành phố Hà Nội</v>
          </cell>
          <cell r="M665" t="str">
            <v>S2.07 Vin Ocean park, huyện Gia Lâm, thành phố Hà Nội</v>
          </cell>
          <cell r="N665">
            <v>1</v>
          </cell>
          <cell r="O665" t="b">
            <v>0</v>
          </cell>
          <cell r="P665" t="str">
            <v>CÔNG TY TNHH MTV THƯƠNG MẠI VÀ DỊCH VỤ NGỌC THƠM</v>
          </cell>
          <cell r="Q665" t="str">
            <v>Miền Bắc</v>
          </cell>
          <cell r="R665" t="str">
            <v>KL00089</v>
          </cell>
        </row>
        <row r="666">
          <cell r="A666" t="str">
            <v>KL00091</v>
          </cell>
          <cell r="B666" t="str">
            <v>Welmart, D14 the Manor Mỹ Đình</v>
          </cell>
          <cell r="C666" t="str">
            <v/>
          </cell>
          <cell r="D666" t="str">
            <v>Thành phố Hà Nội</v>
          </cell>
          <cell r="E666" t="str">
            <v>Quận Nam Từ Liêm</v>
          </cell>
          <cell r="G666" t="str">
            <v>HN007</v>
          </cell>
          <cell r="H666" t="str">
            <v>Đỗ Minh Quang</v>
          </cell>
          <cell r="I666" t="str">
            <v>KLGT</v>
          </cell>
          <cell r="K666" t="str">
            <v>D14 the Manor Mỹ Đình, Nam Từ Liêm, thành phố Hà Nội</v>
          </cell>
          <cell r="M666" t="str">
            <v>D14 the Manor Mỹ Đình, Nam Từ Liêm, thành phố Hà Nội</v>
          </cell>
          <cell r="N666">
            <v>1</v>
          </cell>
          <cell r="O666" t="b">
            <v>0</v>
          </cell>
          <cell r="P666" t="str">
            <v>CÔNG TY TNHH MTV THƯƠNG MẠI VÀ DỊCH VỤ NGỌC THƠM</v>
          </cell>
          <cell r="Q666" t="str">
            <v>Miền Bắc</v>
          </cell>
          <cell r="R666" t="str">
            <v>KL00091</v>
          </cell>
        </row>
        <row r="667">
          <cell r="A667" t="str">
            <v>KL00092</v>
          </cell>
          <cell r="B667" t="str">
            <v>Green mart- hope resident</v>
          </cell>
          <cell r="C667" t="str">
            <v/>
          </cell>
          <cell r="D667" t="str">
            <v>Thành phố Hà Nội</v>
          </cell>
          <cell r="E667" t="str">
            <v>Quận Long Biên</v>
          </cell>
          <cell r="G667" t="str">
            <v>HN006</v>
          </cell>
          <cell r="H667" t="str">
            <v>Phan Trọng Cường</v>
          </cell>
          <cell r="I667" t="str">
            <v>MIENBAC;KLGT</v>
          </cell>
          <cell r="K667" t="str">
            <v>Green mart- Hope Resident, phường Phúc Đồng, quận Long Biên, thành phố Hà Nội</v>
          </cell>
          <cell r="M667" t="str">
            <v>Green mart- Hope Resident, phường Phúc Đồng, quận Long Biên, thành phố Hà Nội</v>
          </cell>
          <cell r="N667">
            <v>1</v>
          </cell>
          <cell r="O667" t="b">
            <v>0</v>
          </cell>
          <cell r="P667" t="str">
            <v>CÔNG TY TNHH MTV THƯƠNG MẠI VÀ DỊCH VỤ NGỌC THƠM</v>
          </cell>
          <cell r="Q667" t="str">
            <v>Miền Bắc</v>
          </cell>
          <cell r="R667" t="str">
            <v>KL00092</v>
          </cell>
        </row>
        <row r="668">
          <cell r="A668" t="str">
            <v>KL00093</v>
          </cell>
          <cell r="B668" t="str">
            <v>Minh Anh Mart</v>
          </cell>
          <cell r="D668" t="str">
            <v>Thành phố Hà Nội</v>
          </cell>
          <cell r="E668" t="str">
            <v>Quận Nam Từ Liêm</v>
          </cell>
          <cell r="G668" t="str">
            <v>HN007</v>
          </cell>
          <cell r="H668" t="str">
            <v>Đỗ Minh Quang</v>
          </cell>
          <cell r="I668" t="str">
            <v>KLGT</v>
          </cell>
          <cell r="K668" t="str">
            <v>I5 Imperia Vinhomes Smartcity Tây Mỗ, Nam Từ Liêm, thành phố Hà Nội</v>
          </cell>
          <cell r="M668" t="str">
            <v>I5 Imperia Vinhomes Smartcity Tây Mỗ, Nam Từ Liêm, thành phố Hà Nội</v>
          </cell>
          <cell r="N668">
            <v>1</v>
          </cell>
          <cell r="O668" t="b">
            <v>0</v>
          </cell>
          <cell r="P668" t="str">
            <v>CÔNG TY TNHH MTV THƯƠNG MẠI VÀ DỊCH VỤ NGỌC THƠM</v>
          </cell>
          <cell r="Q668" t="str">
            <v>Miền Bắc</v>
          </cell>
          <cell r="R668" t="str">
            <v>KL00093</v>
          </cell>
        </row>
        <row r="669">
          <cell r="A669" t="str">
            <v>KL00094</v>
          </cell>
          <cell r="B669" t="str">
            <v>TK Mart</v>
          </cell>
          <cell r="C669" t="str">
            <v>Khách lẻ C6, thanh toán gối đơn</v>
          </cell>
          <cell r="D669" t="str">
            <v>Thành phố Hà Nội</v>
          </cell>
          <cell r="E669" t="str">
            <v>Quận Nam Từ Liêm</v>
          </cell>
          <cell r="G669" t="str">
            <v>HN007</v>
          </cell>
          <cell r="H669" t="str">
            <v>Đỗ Minh Quang</v>
          </cell>
          <cell r="I669" t="str">
            <v>KLGT</v>
          </cell>
          <cell r="K669" t="str">
            <v>S15A Tonkin 1 Vinhomes Smartcity Tây Mỗ, Nam Từ Liêm, thành phố Hà Nội</v>
          </cell>
          <cell r="M669" t="str">
            <v>S15A Tonkin 1 Vinhomes Smartcity Tây Mỗ, Nam Từ Liêm, thành phố Hà Nội</v>
          </cell>
          <cell r="N669">
            <v>1</v>
          </cell>
          <cell r="O669" t="b">
            <v>0</v>
          </cell>
          <cell r="P669" t="str">
            <v>CÔNG TY TNHH MTV THƯƠNG MẠI VÀ DỊCH VỤ NGỌC THƠM</v>
          </cell>
          <cell r="Q669" t="str">
            <v>Miền Bắc</v>
          </cell>
          <cell r="R669" t="str">
            <v>KL00094</v>
          </cell>
        </row>
        <row r="670">
          <cell r="A670" t="str">
            <v>KL00095</v>
          </cell>
          <cell r="B670" t="str">
            <v>Mai's , SO 10 , T8 Times City</v>
          </cell>
          <cell r="C670" t="str">
            <v>Khách lẻ C6, thanh toán gối đơn</v>
          </cell>
          <cell r="D670" t="str">
            <v>Thành phố Hà Nội</v>
          </cell>
          <cell r="E670" t="str">
            <v>Quận Hai Bà Trưng</v>
          </cell>
          <cell r="G670" t="str">
            <v>HN007</v>
          </cell>
          <cell r="H670" t="str">
            <v>Đỗ Minh Quang</v>
          </cell>
          <cell r="I670" t="str">
            <v>MIENBAC;KLGT</v>
          </cell>
          <cell r="K670" t="str">
            <v>SO 10 , T8 Times City, Hai Bà Trưng, thành phố Hà Nội</v>
          </cell>
          <cell r="M670" t="str">
            <v>SO 10 , T8 Times City, Hai Bà Trưng, thành phố Hà Nội</v>
          </cell>
          <cell r="N670">
            <v>1</v>
          </cell>
          <cell r="O670" t="b">
            <v>0</v>
          </cell>
          <cell r="P670" t="str">
            <v>CÔNG TY TNHH MTV THƯƠNG MẠI VÀ DỊCH VỤ NGỌC THƠM</v>
          </cell>
          <cell r="Q670" t="str">
            <v>Miền Bắc</v>
          </cell>
          <cell r="R670" t="str">
            <v>KL00095</v>
          </cell>
        </row>
        <row r="671">
          <cell r="A671" t="str">
            <v>KL00096</v>
          </cell>
          <cell r="B671" t="str">
            <v>Bé Gạo Store</v>
          </cell>
          <cell r="C671" t="str">
            <v>Khách lẻ C6, thanh toán gối đơn</v>
          </cell>
          <cell r="D671" t="str">
            <v>Thành phố Hà Nội</v>
          </cell>
          <cell r="E671" t="str">
            <v>Huyện Gia Lâm</v>
          </cell>
          <cell r="G671" t="str">
            <v>HN006</v>
          </cell>
          <cell r="H671" t="str">
            <v>Phan Trọng Cường</v>
          </cell>
          <cell r="I671" t="str">
            <v>MIENBAC;KLGT</v>
          </cell>
          <cell r="K671" t="str">
            <v>Tòa S1.09 Vinhome Ocean Park, Đa Tốn , Gia Lâm, thành phố Hà Nội</v>
          </cell>
          <cell r="M671" t="str">
            <v>Tòa S1.09 Vinhome Ocean Park, Đa Tốn , Gia Lâm, thành phố Hà Nội</v>
          </cell>
          <cell r="N671">
            <v>1</v>
          </cell>
          <cell r="O671" t="b">
            <v>0</v>
          </cell>
          <cell r="P671" t="str">
            <v>CÔNG TY TNHH MTV THƯƠNG MẠI VÀ DỊCH VỤ NGỌC THƠM</v>
          </cell>
          <cell r="Q671" t="str">
            <v>Miền Bắc</v>
          </cell>
          <cell r="R671" t="str">
            <v>KL00096</v>
          </cell>
        </row>
        <row r="672">
          <cell r="A672" t="str">
            <v>KL00097</v>
          </cell>
          <cell r="B672" t="str">
            <v>Go Mart</v>
          </cell>
          <cell r="C672" t="str">
            <v>Khách lẻ C6, thanh toán gối đơn</v>
          </cell>
          <cell r="D672" t="str">
            <v>Thành phố Hà Nội</v>
          </cell>
          <cell r="E672" t="str">
            <v>Quận Nam Từ Liêm</v>
          </cell>
          <cell r="G672" t="str">
            <v>HN007</v>
          </cell>
          <cell r="H672" t="str">
            <v>Đỗ Minh Quang</v>
          </cell>
          <cell r="I672" t="str">
            <v>KLGT</v>
          </cell>
          <cell r="K672" t="str">
            <v>SH23 S201 Vinhomes Smartcity, Tây Mỗ, Nam Từ Liêm, Thành phố Hà Nội</v>
          </cell>
          <cell r="M672" t="str">
            <v>SH23 S201 Vinhomes Smartcity, Tây Mỗ, Nam Từ Liêm, Thành phố Hà Nội</v>
          </cell>
          <cell r="N672">
            <v>1</v>
          </cell>
          <cell r="O672" t="b">
            <v>0</v>
          </cell>
          <cell r="P672" t="str">
            <v>CÔNG TY TNHH MTV THƯƠNG MẠI VÀ DỊCH VỤ NGỌC THƠM</v>
          </cell>
          <cell r="Q672" t="str">
            <v>Miền Bắc</v>
          </cell>
          <cell r="R672" t="str">
            <v>KL00097</v>
          </cell>
        </row>
        <row r="673">
          <cell r="A673" t="str">
            <v>KL00098</v>
          </cell>
          <cell r="B673" t="str">
            <v>Kai mart - Tòa S01.09 Vinhomes Ocean Park</v>
          </cell>
          <cell r="C673" t="str">
            <v>Thanh toán chuyển khoản, CK 5%</v>
          </cell>
          <cell r="D673" t="str">
            <v>Thành phố Hà Nội</v>
          </cell>
          <cell r="E673" t="str">
            <v>Huyện Gia Lâm</v>
          </cell>
          <cell r="G673" t="str">
            <v>HN009</v>
          </cell>
          <cell r="H673" t="str">
            <v>Vũ Anh Tuấn</v>
          </cell>
          <cell r="I673" t="str">
            <v>KLGT</v>
          </cell>
          <cell r="K673" t="str">
            <v>Tòa S01.09 Vinhomes Ocean Park, Đa Tốn, huyện Gia Lâm, Thành Phố Hà Nội</v>
          </cell>
          <cell r="M673" t="str">
            <v>Tòa S01.09 Vinhomes Ocean Park, Đa Tốn, huyện Gia Lâm, Thành Phố Hà Nội</v>
          </cell>
          <cell r="N673">
            <v>1</v>
          </cell>
          <cell r="O673" t="b">
            <v>0</v>
          </cell>
          <cell r="P673" t="str">
            <v>CÔNG TY TNHH MTV THƯƠNG MẠI VÀ DỊCH VỤ NGỌC THƠM</v>
          </cell>
          <cell r="Q673" t="str">
            <v>Miền Bắc</v>
          </cell>
          <cell r="R673" t="str">
            <v>KL00098</v>
          </cell>
        </row>
        <row r="674">
          <cell r="A674" t="str">
            <v>KL00099</v>
          </cell>
          <cell r="B674" t="str">
            <v>Hada mart, N3 ecohome 3</v>
          </cell>
          <cell r="C674" t="str">
            <v>Thanh toán ngay</v>
          </cell>
          <cell r="D674" t="str">
            <v>Thành phố Hà Nội</v>
          </cell>
          <cell r="E674" t="str">
            <v>Quận Bắc Từ Liêm</v>
          </cell>
          <cell r="G674" t="str">
            <v>HN007</v>
          </cell>
          <cell r="H674" t="str">
            <v>Đỗ Minh Quang</v>
          </cell>
          <cell r="I674" t="str">
            <v>KLGT</v>
          </cell>
          <cell r="K674" t="str">
            <v>Hada mart, N3 ecohome 3 , Đông Ngạc, quận Bắc Từ Liêm, thành phố HN</v>
          </cell>
          <cell r="M674" t="str">
            <v>Hada mart, N3 ecohome 3 , Đông Ngạc, quận Bắc Từ Liêm, thành phố HN</v>
          </cell>
          <cell r="N674">
            <v>1</v>
          </cell>
          <cell r="O674" t="b">
            <v>0</v>
          </cell>
          <cell r="P674" t="str">
            <v>CÔNG TY TNHH MTV THƯƠNG MẠI VÀ DỊCH VỤ NGỌC THƠM</v>
          </cell>
          <cell r="Q674" t="str">
            <v>Miền Bắc</v>
          </cell>
          <cell r="R674" t="str">
            <v>KL00099</v>
          </cell>
        </row>
        <row r="675">
          <cell r="A675" t="str">
            <v>KL00100</v>
          </cell>
          <cell r="B675" t="str">
            <v>Hada mart, N5 ecohome 3</v>
          </cell>
          <cell r="C675" t="str">
            <v>Thanh toán ngay</v>
          </cell>
          <cell r="D675" t="str">
            <v>Thành phố Hà Nội</v>
          </cell>
          <cell r="E675" t="str">
            <v>Quận Bắc Từ Liêm</v>
          </cell>
          <cell r="G675" t="str">
            <v>HN007</v>
          </cell>
          <cell r="H675" t="str">
            <v>Đỗ Minh Quang</v>
          </cell>
          <cell r="I675" t="str">
            <v>KLGT</v>
          </cell>
          <cell r="K675" t="str">
            <v>Hada mart, N5 ecohome 3, Đông Ngạc, quận Bắc Từ Liêm, thành phố Hà Nội</v>
          </cell>
          <cell r="M675" t="str">
            <v>Hada mart, N5 ecohome 3, Đông Ngạc, quận Bắc Từ Liêm, thành phố Hà Nội</v>
          </cell>
          <cell r="N675">
            <v>1</v>
          </cell>
          <cell r="O675" t="b">
            <v>0</v>
          </cell>
          <cell r="P675" t="str">
            <v>CÔNG TY TNHH MTV THƯƠNG MẠI VÀ DỊCH VỤ NGỌC THƠM</v>
          </cell>
          <cell r="Q675" t="str">
            <v>Miền Bắc</v>
          </cell>
          <cell r="R675" t="str">
            <v>KL00100</v>
          </cell>
        </row>
        <row r="676">
          <cell r="A676" t="str">
            <v>KL00101</v>
          </cell>
          <cell r="B676" t="str">
            <v>Wonmart</v>
          </cell>
          <cell r="C676" t="str">
            <v>Thanh toán gối đơn</v>
          </cell>
          <cell r="D676" t="str">
            <v>Thành phố Hà Nội</v>
          </cell>
          <cell r="E676" t="str">
            <v>Quận Nam Từ Liêm</v>
          </cell>
          <cell r="G676" t="str">
            <v>HN007</v>
          </cell>
          <cell r="H676" t="str">
            <v>Đỗ Minh Quang</v>
          </cell>
          <cell r="I676" t="str">
            <v>KLGT</v>
          </cell>
          <cell r="K676" t="str">
            <v>số 16 lô TT02, HD Mon City, ngõ 2 Hàm Nghi, Nam Từ Liêm, thành phố Hà Nội</v>
          </cell>
          <cell r="M676" t="str">
            <v>số 16 lô TT02, HD Mon City, ngõ 2 Hàm Nghi, Nam Từ Liêm, thành phố Hà Nội</v>
          </cell>
          <cell r="N676">
            <v>1</v>
          </cell>
          <cell r="O676" t="b">
            <v>0</v>
          </cell>
          <cell r="P676" t="str">
            <v>CÔNG TY TNHH MTV THƯƠNG MẠI VÀ DỊCH VỤ NGỌC THƠM</v>
          </cell>
          <cell r="Q676" t="str">
            <v>Miền Bắc</v>
          </cell>
          <cell r="R676" t="str">
            <v>KL00101</v>
          </cell>
        </row>
        <row r="677">
          <cell r="A677" t="str">
            <v>KL00102</v>
          </cell>
          <cell r="B677" t="str">
            <v>Cửa hàng tự chọn Quỳnh Anh</v>
          </cell>
          <cell r="C677" t="str">
            <v>Thanh toán ngay, CK 5%. Đơn đầu 10%</v>
          </cell>
          <cell r="D677" t="str">
            <v>Thành phố Hà Nội</v>
          </cell>
          <cell r="E677" t="str">
            <v>Quận Nam Từ Liêm</v>
          </cell>
          <cell r="G677" t="str">
            <v>HN007</v>
          </cell>
          <cell r="H677" t="str">
            <v>Đỗ Minh Quang</v>
          </cell>
          <cell r="I677" t="str">
            <v>KLGT</v>
          </cell>
          <cell r="K677" t="str">
            <v>99 Trần Bình, phường Mỹ Đình 2, Nam Từ Liêm, thành phố Hà Nội</v>
          </cell>
          <cell r="M677" t="str">
            <v>99 Trần Bình, phường Mỹ Đình 2, Nam Từ Liêm, thành phố Hà Nội</v>
          </cell>
          <cell r="N677">
            <v>1</v>
          </cell>
          <cell r="O677" t="b">
            <v>0</v>
          </cell>
          <cell r="P677" t="str">
            <v>CÔNG TY TNHH MTV THƯƠNG MẠI VÀ DỊCH VỤ NGỌC THƠM</v>
          </cell>
          <cell r="Q677" t="str">
            <v>Miền Bắc</v>
          </cell>
          <cell r="R677" t="str">
            <v>KL00102</v>
          </cell>
        </row>
        <row r="678">
          <cell r="A678" t="str">
            <v>KL00103</v>
          </cell>
          <cell r="B678" t="str">
            <v>H mart-s2.12 Vin Ocean park</v>
          </cell>
          <cell r="C678" t="str">
            <v>Thanh toán ngay, CK 5%</v>
          </cell>
          <cell r="D678" t="str">
            <v>Thành phố Hà Nội</v>
          </cell>
          <cell r="E678" t="str">
            <v>Huyện Gia Lâm</v>
          </cell>
          <cell r="G678" t="str">
            <v>HN006</v>
          </cell>
          <cell r="H678" t="str">
            <v>Phan Trọng Cường</v>
          </cell>
          <cell r="I678" t="str">
            <v>MIENBAC;KLGT</v>
          </cell>
          <cell r="K678" t="str">
            <v>H mart - s2.12 Vin Ocean park, Đa Tốn, Gia Lâm, Hà Nội</v>
          </cell>
          <cell r="M678" t="str">
            <v>H mart - s2.12 Vin Ocean park, Đa Tốn, Gia Lâm, Hà Nội</v>
          </cell>
          <cell r="N678">
            <v>1</v>
          </cell>
          <cell r="O678" t="b">
            <v>0</v>
          </cell>
          <cell r="P678" t="str">
            <v>CÔNG TY TNHH MTV THƯƠNG MẠI VÀ DỊCH VỤ NGỌC THƠM</v>
          </cell>
          <cell r="Q678" t="str">
            <v>Miền Bắc</v>
          </cell>
          <cell r="R678" t="str">
            <v>KL00103</v>
          </cell>
        </row>
        <row r="679">
          <cell r="A679" t="str">
            <v>KL00104</v>
          </cell>
          <cell r="B679" t="str">
            <v>V mart toà R1.01  Vin Ocean park</v>
          </cell>
          <cell r="C679" t="str">
            <v>Thanh toán ngay</v>
          </cell>
          <cell r="D679" t="str">
            <v>Thành phố Hà Nội</v>
          </cell>
          <cell r="E679" t="str">
            <v>Huyện Gia Lâm</v>
          </cell>
          <cell r="G679" t="str">
            <v>HN006</v>
          </cell>
          <cell r="H679" t="str">
            <v>Phan Trọng Cường</v>
          </cell>
          <cell r="I679" t="str">
            <v>MIENBAC;KLGT</v>
          </cell>
          <cell r="K679" t="str">
            <v>V mart toà R1.01  Vin Ocean park, Đa Tốn, Gia Lâm, Hà Nội</v>
          </cell>
          <cell r="M679" t="str">
            <v>V mart toà R1.01  Vin Ocean park, Đa Tốn, Gia Lâm, Hà Nội</v>
          </cell>
          <cell r="N679">
            <v>1</v>
          </cell>
          <cell r="O679" t="b">
            <v>0</v>
          </cell>
          <cell r="P679" t="str">
            <v>CÔNG TY TNHH MTV THƯƠNG MẠI VÀ DỊCH VỤ NGỌC THƠM</v>
          </cell>
          <cell r="Q679" t="str">
            <v>Miền Bắc</v>
          </cell>
          <cell r="R679" t="str">
            <v>KL00104</v>
          </cell>
        </row>
        <row r="680">
          <cell r="A680" t="str">
            <v>KL00105</v>
          </cell>
          <cell r="B680" t="str">
            <v>Cmart CT19T1</v>
          </cell>
          <cell r="C680" t="str">
            <v>Thanh toán ngay, CK 5%</v>
          </cell>
          <cell r="D680" t="str">
            <v>Thành phố Hà Nội</v>
          </cell>
          <cell r="E680" t="str">
            <v>Quận Hà Đông</v>
          </cell>
          <cell r="G680" t="str">
            <v>HN007</v>
          </cell>
          <cell r="H680" t="str">
            <v>Đỗ Minh Quang</v>
          </cell>
          <cell r="I680" t="str">
            <v>KLGT</v>
          </cell>
          <cell r="K680" t="str">
            <v>Cmart CT19T1 Tòa nhà Lucky House Kiến Hưng, KĐT Mậu Lương, quận Hà Đông, thành phố Hà Nội</v>
          </cell>
          <cell r="M680" t="str">
            <v>Cmart CT19T1 Tòa nhà Lucky House Kiến Hưng, KĐT Mậu Lương, quận Hà Đông, thành phố Hà Nội</v>
          </cell>
          <cell r="N680">
            <v>1</v>
          </cell>
          <cell r="O680" t="b">
            <v>0</v>
          </cell>
          <cell r="P680" t="str">
            <v>CÔNG TY TNHH MTV THƯƠNG MẠI VÀ DỊCH VỤ NGỌC THƠM</v>
          </cell>
          <cell r="Q680" t="str">
            <v>Miền Bắc</v>
          </cell>
          <cell r="R680" t="str">
            <v>KL00105</v>
          </cell>
        </row>
        <row r="681">
          <cell r="A681" t="str">
            <v>KL00106</v>
          </cell>
          <cell r="B681" t="str">
            <v>Em Nguyệt - Sach.Mart</v>
          </cell>
          <cell r="C681" t="str">
            <v>Thanh toán trước khi giao hàng</v>
          </cell>
          <cell r="D681" t="str">
            <v>Bắc Ninh</v>
          </cell>
          <cell r="I681" t="str">
            <v>MIENBAC;KLGT</v>
          </cell>
          <cell r="K681" t="str">
            <v>84 Huyền Quang- Ninh Xá- Bắc Ninh</v>
          </cell>
          <cell r="M681" t="str">
            <v>84 Huyền Quang- Ninh Xá- Bắc Ninh</v>
          </cell>
          <cell r="N681">
            <v>1</v>
          </cell>
          <cell r="O681" t="b">
            <v>0</v>
          </cell>
          <cell r="P681" t="str">
            <v>CÔNG TY TNHH MTV THƯƠNG MẠI VÀ DỊCH VỤ NGỌC THƠM</v>
          </cell>
          <cell r="Q681" t="str">
            <v>Miền Bắc</v>
          </cell>
          <cell r="R681" t="str">
            <v>KL00106</v>
          </cell>
        </row>
        <row r="682">
          <cell r="A682" t="str">
            <v>KL00107</v>
          </cell>
          <cell r="B682" t="str">
            <v>Kai mart -  Tòa S2.15 Vinhome Ocean Park</v>
          </cell>
          <cell r="C682" t="str">
            <v>Thanh toán ngay</v>
          </cell>
          <cell r="D682" t="str">
            <v>Thành phố Hà Nội</v>
          </cell>
          <cell r="E682" t="str">
            <v>Huyện Gia Lâm</v>
          </cell>
          <cell r="G682" t="str">
            <v>HN009</v>
          </cell>
          <cell r="H682" t="str">
            <v>Vũ Anh Tuấn</v>
          </cell>
          <cell r="I682" t="str">
            <v>KLGT</v>
          </cell>
          <cell r="K682" t="str">
            <v>Tòa S2.15 Vinhome Ocean Park, Đa Tốn , Gia Lâm, TP Hà Nội</v>
          </cell>
          <cell r="M682" t="str">
            <v>Tòa S2.15 Vinhome Ocean Park, Đa Tốn , Gia Lâm, TP Hà Nội</v>
          </cell>
          <cell r="N682">
            <v>1</v>
          </cell>
          <cell r="O682" t="b">
            <v>0</v>
          </cell>
          <cell r="P682" t="str">
            <v>CÔNG TY TNHH MTV THƯƠNG MẠI VÀ DỊCH VỤ NGỌC THƠM</v>
          </cell>
          <cell r="Q682" t="str">
            <v>Miền Bắc</v>
          </cell>
          <cell r="R682" t="str">
            <v>KL00107</v>
          </cell>
        </row>
        <row r="683">
          <cell r="A683" t="str">
            <v>KL00108</v>
          </cell>
          <cell r="B683" t="str">
            <v>S mart- l4 RS1 Khu đô thị Ciputra</v>
          </cell>
          <cell r="C683" t="str">
            <v>Thanh toán ngay</v>
          </cell>
          <cell r="D683" t="str">
            <v>Thành phố Hà Nội</v>
          </cell>
          <cell r="E683" t="str">
            <v>Quận Tây Hồ</v>
          </cell>
          <cell r="G683" t="str">
            <v>HN006</v>
          </cell>
          <cell r="H683" t="str">
            <v>Phan Trọng Cường</v>
          </cell>
          <cell r="I683" t="str">
            <v>MIENBAC;KLGT</v>
          </cell>
          <cell r="K683" t="str">
            <v>l4 RS1 Khu đô thị Ciputra, Phường Phú Thượng, quận Tây Hồ, thành phố Hà Nội</v>
          </cell>
          <cell r="M683" t="str">
            <v>l4 RS1 Khu đô thị Ciputra, Phường Phú Thượng, quận Tây Hồ, thành phố Hà Nội</v>
          </cell>
          <cell r="N683">
            <v>1</v>
          </cell>
          <cell r="O683" t="b">
            <v>0</v>
          </cell>
          <cell r="P683" t="str">
            <v>CÔNG TY TNHH MTV THƯƠNG MẠI VÀ DỊCH VỤ NGỌC THƠM</v>
          </cell>
          <cell r="Q683" t="str">
            <v>Miền Bắc</v>
          </cell>
          <cell r="R683" t="str">
            <v>KL00108</v>
          </cell>
        </row>
        <row r="684">
          <cell r="A684" t="str">
            <v>KL00109</v>
          </cell>
          <cell r="B684" t="str">
            <v>Thực phẩm xanh</v>
          </cell>
          <cell r="C684" t="str">
            <v>Thanh toán ngay, CK 5%</v>
          </cell>
          <cell r="D684" t="str">
            <v>Thành phố Hà Nội</v>
          </cell>
          <cell r="E684" t="str">
            <v>Quận Hà Đông</v>
          </cell>
          <cell r="G684" t="str">
            <v>HN007</v>
          </cell>
          <cell r="H684" t="str">
            <v>Đỗ Minh Quang</v>
          </cell>
          <cell r="I684" t="str">
            <v>KLGT</v>
          </cell>
          <cell r="K684" t="str">
            <v>Thực phẩm xanh Kiôt 16 V8 tòa Vesta Phú Lãm, Hà Đông</v>
          </cell>
          <cell r="M684" t="str">
            <v>Thực phẩm xanh Kiôt 16 V8 tòa Vesta Phú Lãm, Hà Đông</v>
          </cell>
          <cell r="N684">
            <v>1</v>
          </cell>
          <cell r="O684" t="b">
            <v>0</v>
          </cell>
          <cell r="P684" t="str">
            <v>CÔNG TY TNHH MTV THƯƠNG MẠI VÀ DỊCH VỤ NGỌC THƠM</v>
          </cell>
          <cell r="Q684" t="str">
            <v>Miền Bắc</v>
          </cell>
          <cell r="R684" t="str">
            <v>KL00109</v>
          </cell>
        </row>
        <row r="685">
          <cell r="A685" t="str">
            <v>KL00110</v>
          </cell>
          <cell r="B685" t="str">
            <v>Siêu thị Mefresh</v>
          </cell>
          <cell r="C685" t="str">
            <v>CK cố định 5%</v>
          </cell>
          <cell r="D685" t="str">
            <v>Thành phố Hà Nội</v>
          </cell>
          <cell r="E685" t="str">
            <v>Quận Nam Từ Liêm</v>
          </cell>
          <cell r="G685" t="str">
            <v>HN007</v>
          </cell>
          <cell r="H685" t="str">
            <v>Đỗ Minh Quang</v>
          </cell>
          <cell r="I685" t="str">
            <v>KLGT</v>
          </cell>
          <cell r="K685" t="str">
            <v>GS1 01S01, Vinhomes Smartcity Tây Mỗ, Nam Từ Liêm, thành phố Hà Nội</v>
          </cell>
          <cell r="M685" t="str">
            <v>GS1 01S01, Vinhomes Smartcity Tây Mỗ, Nam Từ Liêm, thành phố Hà Nội</v>
          </cell>
          <cell r="N685">
            <v>1</v>
          </cell>
          <cell r="O685" t="b">
            <v>0</v>
          </cell>
          <cell r="P685" t="str">
            <v>CÔNG TY TNHH MTV THƯƠNG MẠI VÀ DỊCH VỤ NGỌC THƠM</v>
          </cell>
          <cell r="Q685" t="str">
            <v>Miền Bắc</v>
          </cell>
          <cell r="R685" t="str">
            <v>KL00110</v>
          </cell>
        </row>
        <row r="686">
          <cell r="A686" t="str">
            <v>KL00111</v>
          </cell>
          <cell r="B686" t="str">
            <v>AH Mart</v>
          </cell>
          <cell r="C686" t="str">
            <v>CK cố định 5%</v>
          </cell>
          <cell r="D686" t="str">
            <v>Thành phố Hà Nội</v>
          </cell>
          <cell r="E686" t="str">
            <v>Quận Long Biên</v>
          </cell>
          <cell r="G686" t="str">
            <v>HN006</v>
          </cell>
          <cell r="H686" t="str">
            <v>Phan Trọng Cường</v>
          </cell>
          <cell r="I686" t="str">
            <v>MIENBAC;KLGT</v>
          </cell>
          <cell r="K686" t="str">
            <v>Kiot 1C GH5 - CT17 Khu đô thị Việt Hưng, quận Long Biên, thành phố Hà Nội</v>
          </cell>
          <cell r="M686" t="str">
            <v>Kiot 1C GH5 - CT17 Khu đô thị Việt Hưng, quận Long Biên, thành phố Hà Nội</v>
          </cell>
          <cell r="N686">
            <v>1</v>
          </cell>
          <cell r="O686" t="b">
            <v>0</v>
          </cell>
          <cell r="P686" t="str">
            <v>CÔNG TY TNHH MTV THƯƠNG MẠI VÀ DỊCH VỤ NGỌC THƠM</v>
          </cell>
          <cell r="Q686" t="str">
            <v>Miền Bắc</v>
          </cell>
          <cell r="R686" t="str">
            <v>KL00111</v>
          </cell>
        </row>
        <row r="687">
          <cell r="A687" t="str">
            <v>KL00112</v>
          </cell>
          <cell r="B687" t="str">
            <v>Meta mart, S205 Vinhomes Smartcity</v>
          </cell>
          <cell r="C687" t="str">
            <v>CK cố định 5%</v>
          </cell>
          <cell r="D687" t="str">
            <v>Thành phố Hà Nội</v>
          </cell>
          <cell r="E687" t="str">
            <v>Quận Nam Từ Liêm</v>
          </cell>
          <cell r="G687" t="str">
            <v>HN007</v>
          </cell>
          <cell r="H687" t="str">
            <v>Đỗ Minh Quang</v>
          </cell>
          <cell r="I687" t="str">
            <v>KLGT</v>
          </cell>
          <cell r="K687" t="str">
            <v>S205 Vinhomes Smartcity , Tây Mỗ, Nam Từ Liêm, thành phố Hà Nội</v>
          </cell>
          <cell r="M687" t="str">
            <v>S205 Vinhomes Smartcity , Tây Mỗ, Nam Từ Liêm, thành phố Hà Nội</v>
          </cell>
          <cell r="N687">
            <v>1</v>
          </cell>
          <cell r="O687" t="b">
            <v>0</v>
          </cell>
          <cell r="P687" t="str">
            <v>CÔNG TY TNHH MTV THƯƠNG MẠI VÀ DỊCH VỤ NGỌC THƠM</v>
          </cell>
          <cell r="Q687" t="str">
            <v>Miền Bắc</v>
          </cell>
          <cell r="R687" t="str">
            <v>KL00112</v>
          </cell>
        </row>
        <row r="688">
          <cell r="A688" t="str">
            <v>KL00113</v>
          </cell>
          <cell r="B688" t="str">
            <v>Meta mart, S201 Vinhomes Smartcity</v>
          </cell>
          <cell r="C688" t="str">
            <v>CK cố định 5%</v>
          </cell>
          <cell r="D688" t="str">
            <v>Thành phố Hà Nội</v>
          </cell>
          <cell r="E688" t="str">
            <v>Quận Nam Từ Liêm</v>
          </cell>
          <cell r="G688" t="str">
            <v>HN007</v>
          </cell>
          <cell r="H688" t="str">
            <v>Đỗ Minh Quang</v>
          </cell>
          <cell r="I688" t="str">
            <v>KLGT</v>
          </cell>
          <cell r="K688" t="str">
            <v>S201 Vinhomes Smartcity , Tây Mỗ, Nam Từ Liêm, thành phố Hà Nội</v>
          </cell>
          <cell r="M688" t="str">
            <v>S201 Vinhomes Smartcity , Tây Mỗ, Nam Từ Liêm, thành phố Hà Nội</v>
          </cell>
          <cell r="N688">
            <v>1</v>
          </cell>
          <cell r="O688" t="b">
            <v>0</v>
          </cell>
          <cell r="P688" t="str">
            <v>CÔNG TY TNHH MTV THƯƠNG MẠI VÀ DỊCH VỤ NGỌC THƠM</v>
          </cell>
          <cell r="Q688" t="str">
            <v>Miền Bắc</v>
          </cell>
          <cell r="R688" t="str">
            <v>KL00113</v>
          </cell>
        </row>
        <row r="689">
          <cell r="A689" t="str">
            <v>KL00115</v>
          </cell>
          <cell r="B689" t="str">
            <v>H mart - S1.08 Vin Ocean Park</v>
          </cell>
          <cell r="C689" t="str">
            <v/>
          </cell>
          <cell r="D689" t="str">
            <v>Thành phố Hà Nội</v>
          </cell>
          <cell r="E689" t="str">
            <v>Huyện Gia Lâm</v>
          </cell>
          <cell r="G689" t="str">
            <v>HN006</v>
          </cell>
          <cell r="H689" t="str">
            <v>Phan Trọng Cường</v>
          </cell>
          <cell r="I689" t="str">
            <v>MIENBAC;KLGT</v>
          </cell>
          <cell r="K689" t="str">
            <v>S1.08 Vin Ocean Park, Đa Tốn, Gia Lâm, Hà Nội</v>
          </cell>
          <cell r="M689" t="str">
            <v>S1.08 Vin Ocean Park, Đa Tốn, Gia Lâm, Hà Nội</v>
          </cell>
          <cell r="N689">
            <v>1</v>
          </cell>
          <cell r="O689" t="b">
            <v>0</v>
          </cell>
          <cell r="P689" t="str">
            <v>CÔNG TY TNHH MTV THƯƠNG MẠI VÀ DỊCH VỤ NGỌC THƠM</v>
          </cell>
          <cell r="Q689" t="str">
            <v>Miền Bắc</v>
          </cell>
          <cell r="R689" t="str">
            <v>KL00115</v>
          </cell>
        </row>
        <row r="690">
          <cell r="A690" t="str">
            <v>KL00117</v>
          </cell>
          <cell r="B690" t="str">
            <v>ANH CƯỜNG - QUẢNG NINH</v>
          </cell>
          <cell r="C690" t="str">
            <v>Khách lẻ C6, Thanh toán luôn, CK 5%</v>
          </cell>
          <cell r="D690" t="str">
            <v>Quảng Ninh</v>
          </cell>
          <cell r="G690" t="str">
            <v>HN001</v>
          </cell>
          <cell r="H690" t="str">
            <v>Trần Thị Huệ</v>
          </cell>
          <cell r="I690" t="str">
            <v>KLGT</v>
          </cell>
          <cell r="K690" t="str">
            <v>834 Trần Phú, Cẩm Thạch, Cẩm Phả, Quảng Ninh</v>
          </cell>
          <cell r="M690" t="str">
            <v>834 Trần Phú, Cẩm Thạch, Cẩm Phả, Quảng Ninh</v>
          </cell>
          <cell r="N690">
            <v>1</v>
          </cell>
          <cell r="O690" t="b">
            <v>0</v>
          </cell>
          <cell r="P690" t="str">
            <v>CÔNG TY TNHH MTV THƯƠNG MẠI VÀ DỊCH VỤ NGỌC THƠM</v>
          </cell>
          <cell r="Q690" t="str">
            <v>Miền Bắc</v>
          </cell>
          <cell r="R690" t="str">
            <v>KL00117</v>
          </cell>
        </row>
        <row r="691">
          <cell r="A691" t="str">
            <v>KL00118</v>
          </cell>
          <cell r="B691" t="str">
            <v>CÔNG TY TNHH HOÀNG MẤM</v>
          </cell>
          <cell r="D691" t="str">
            <v>Thái Nguyên</v>
          </cell>
          <cell r="E691" t="str">
            <v>Thành phố Thái Nguyên</v>
          </cell>
          <cell r="F691" t="str">
            <v>Phường Phan Đình Phùng</v>
          </cell>
          <cell r="G691" t="str">
            <v>HN007</v>
          </cell>
          <cell r="H691" t="str">
            <v>Đỗ Minh Quang</v>
          </cell>
          <cell r="I691" t="str">
            <v>MIENBAC;KLGT</v>
          </cell>
          <cell r="J691" t="str">
            <v>Lê Thị Liên</v>
          </cell>
          <cell r="L691" t="str">
            <v>4600268461</v>
          </cell>
          <cell r="M691" t="str">
            <v>Tầng 3, tòa nhà Hoàng Mấm Minh Cầu, Số 2, đường Minh Cầu, Tổ 6, Phường Phan Đình Phùng, Thành phố Thái Nguyên, Tỉnh Thái Nguyên, Việt Nam</v>
          </cell>
          <cell r="N691">
            <v>1</v>
          </cell>
          <cell r="O691" t="b">
            <v>0</v>
          </cell>
          <cell r="P691" t="str">
            <v>CÔNG TY TNHH MTV THƯƠNG MẠI VÀ DỊCH VỤ NGỌC THƠM</v>
          </cell>
          <cell r="Q691" t="str">
            <v>Miền Bắc</v>
          </cell>
          <cell r="R691" t="str">
            <v>KL00118</v>
          </cell>
        </row>
        <row r="692">
          <cell r="A692" t="str">
            <v>KL00119</v>
          </cell>
          <cell r="B692" t="str">
            <v>SIÊU THỊ HOMEMART24H</v>
          </cell>
          <cell r="D692" t="str">
            <v>Quảng Ninh</v>
          </cell>
          <cell r="E692" t="str">
            <v>Thành phố Hạ Long</v>
          </cell>
          <cell r="F692" t="str">
            <v>Phường Trần Hưng Đạo</v>
          </cell>
          <cell r="G692" t="str">
            <v>HN001</v>
          </cell>
          <cell r="H692" t="str">
            <v>Trần Thị Huệ</v>
          </cell>
          <cell r="I692" t="str">
            <v>KLGT</v>
          </cell>
          <cell r="K692" t="str">
            <v>122 Cao Thắng, P. Trần Hưng Đạo, TP. Hạ Long, tỉnh Quảng Ninh</v>
          </cell>
          <cell r="M692" t="str">
            <v>122 Cao Thắng, P. Trần Hưng Đạo, TP. Hạ Long, tỉnh Quảng Ninh</v>
          </cell>
          <cell r="N692">
            <v>1</v>
          </cell>
          <cell r="O692" t="b">
            <v>0</v>
          </cell>
          <cell r="P692" t="str">
            <v>CÔNG TY TNHH MTV THƯƠNG MẠI VÀ DỊCH VỤ NGỌC THƠM</v>
          </cell>
          <cell r="Q692" t="str">
            <v>Miền Bắc</v>
          </cell>
          <cell r="R692" t="str">
            <v>KL00119</v>
          </cell>
        </row>
        <row r="693">
          <cell r="A693" t="str">
            <v>KL00120</v>
          </cell>
          <cell r="B693" t="str">
            <v>MIN MART</v>
          </cell>
          <cell r="D693" t="str">
            <v>Thành phố Hà Nội</v>
          </cell>
          <cell r="E693" t="str">
            <v>Quận Long Biên</v>
          </cell>
          <cell r="F693" t="str">
            <v>Phường Bồ Đề</v>
          </cell>
          <cell r="G693" t="str">
            <v>HN006</v>
          </cell>
          <cell r="H693" t="str">
            <v>Phan Trọng Cường</v>
          </cell>
          <cell r="I693" t="str">
            <v>MIENBAC;KLGT</v>
          </cell>
          <cell r="K693" t="str">
            <v>LK25, KĐT HC Golden city , phường Bồ Đề, quận Long Biên, TP Hà Nội</v>
          </cell>
          <cell r="M693" t="str">
            <v>LK25, KĐT HC Golden city , phường Bồ Đề, quận Long Biên, TP Hà Nội</v>
          </cell>
          <cell r="N693">
            <v>1</v>
          </cell>
          <cell r="O693" t="b">
            <v>0</v>
          </cell>
          <cell r="P693" t="str">
            <v>CÔNG TY TNHH MTV THƯƠNG MẠI VÀ DỊCH VỤ NGỌC THƠM</v>
          </cell>
          <cell r="Q693" t="str">
            <v>Miền Bắc</v>
          </cell>
          <cell r="R693" t="str">
            <v>KL00120</v>
          </cell>
        </row>
        <row r="694">
          <cell r="A694" t="str">
            <v>KL00121</v>
          </cell>
          <cell r="B694" t="str">
            <v>K&amp;K Mart - chị Kim Tiền</v>
          </cell>
          <cell r="C694" t="str">
            <v>không ck, gối đơn</v>
          </cell>
          <cell r="D694" t="str">
            <v>Thành phố Hà Nội</v>
          </cell>
          <cell r="E694" t="str">
            <v>Quận Cầu Giấy</v>
          </cell>
          <cell r="G694" t="str">
            <v>HN007</v>
          </cell>
          <cell r="H694" t="str">
            <v>Đỗ Minh Quang</v>
          </cell>
          <cell r="I694" t="str">
            <v>KLGT</v>
          </cell>
          <cell r="K694" t="str">
            <v>K&amp;K Mart chung cư Home city 177  Trung Kính , Q.Cầu Giấy, HN. sđt 0912226446</v>
          </cell>
          <cell r="M694" t="str">
            <v>K&amp;K Mart chung cư Home city 177  Trung Kính , Q.Cầu Giấy, HN</v>
          </cell>
          <cell r="N694">
            <v>1</v>
          </cell>
          <cell r="O694" t="b">
            <v>0</v>
          </cell>
          <cell r="P694" t="str">
            <v>CÔNG TY TNHH MTV THƯƠNG MẠI VÀ DỊCH VỤ NGỌC THƠM</v>
          </cell>
          <cell r="Q694" t="str">
            <v>Miền Bắc</v>
          </cell>
          <cell r="R694" t="str">
            <v>KL00121</v>
          </cell>
        </row>
        <row r="695">
          <cell r="A695" t="str">
            <v>KL00122</v>
          </cell>
          <cell r="B695" t="str">
            <v>K&amp;K Mart - chị Hương</v>
          </cell>
          <cell r="C695" t="str">
            <v>không ck, gối đơn</v>
          </cell>
          <cell r="D695" t="str">
            <v>Thành phố Hà Nội</v>
          </cell>
          <cell r="E695" t="str">
            <v>Quận Hoàng Mai</v>
          </cell>
          <cell r="G695" t="str">
            <v>HN007</v>
          </cell>
          <cell r="H695" t="str">
            <v>Đỗ Minh Quang</v>
          </cell>
          <cell r="I695" t="str">
            <v>KLGT</v>
          </cell>
          <cell r="K695" t="str">
            <v>tầng 1 Phương Đông Green Park, số 1 Trần Thủ Độ, Hoàng Mai, thanh phố Hà Nội - Hương 0869754913</v>
          </cell>
          <cell r="M695" t="str">
            <v>tầng 1 Phương Đông Green Park, số 1 Trần Thủ Độ, Hoàng Mai, thanh phố Hà Nội</v>
          </cell>
          <cell r="N695">
            <v>1</v>
          </cell>
          <cell r="O695" t="b">
            <v>0</v>
          </cell>
          <cell r="P695" t="str">
            <v>CÔNG TY TNHH MTV THƯƠNG MẠI VÀ DỊCH VỤ NGỌC THƠM</v>
          </cell>
          <cell r="Q695" t="str">
            <v>Miền Bắc</v>
          </cell>
          <cell r="R695" t="str">
            <v>KL00122</v>
          </cell>
        </row>
        <row r="696">
          <cell r="A696" t="str">
            <v>KL00123</v>
          </cell>
          <cell r="B696" t="str">
            <v>CÔNG TY TNHH MỘT THÀNH VIÊN THƯƠNG MẠI &amp; DỊCH VỤ TRƯỜNG SINH</v>
          </cell>
          <cell r="D696" t="str">
            <v>Thành phố Hà Nội</v>
          </cell>
          <cell r="E696" t="str">
            <v>Quận Thanh Xuân</v>
          </cell>
          <cell r="F696" t="str">
            <v>Phường Khương Mai</v>
          </cell>
          <cell r="G696" t="str">
            <v>HN007</v>
          </cell>
          <cell r="H696" t="str">
            <v>Đỗ Minh Quang</v>
          </cell>
          <cell r="I696" t="str">
            <v>KLGT</v>
          </cell>
          <cell r="L696" t="str">
            <v>0101277618</v>
          </cell>
          <cell r="M696" t="str">
            <v>Số 43 Hoàng Văn Thái, Phường Khương Mai, Quận Thanh Xuân, Thành phố Hà Nội, Việt Nam</v>
          </cell>
          <cell r="N696">
            <v>1</v>
          </cell>
          <cell r="O696" t="b">
            <v>0</v>
          </cell>
          <cell r="P696" t="str">
            <v>CÔNG TY TNHH MTV THƯƠNG MẠI VÀ DỊCH VỤ NGỌC THƠM</v>
          </cell>
          <cell r="Q696" t="str">
            <v>Miền Bắc</v>
          </cell>
          <cell r="R696" t="str">
            <v>KL00123</v>
          </cell>
        </row>
        <row r="697">
          <cell r="A697" t="str">
            <v>KL00124</v>
          </cell>
          <cell r="B697" t="str">
            <v>CÔNG TY TNHH TRƯỜNG THỊNH</v>
          </cell>
          <cell r="D697" t="str">
            <v>Thành phố Hà Nội</v>
          </cell>
          <cell r="E697" t="str">
            <v>Huyện Mỹ Đức</v>
          </cell>
          <cell r="I697" t="str">
            <v>MIENBAC;KLGT</v>
          </cell>
          <cell r="L697" t="str">
            <v>0500417144</v>
          </cell>
          <cell r="M697" t="str">
            <v>Thôn Thượng, Xã Phùng xá, Huyện Mỹ Đức, Thành phố Hà Nội, Việt Nam</v>
          </cell>
          <cell r="N697">
            <v>1</v>
          </cell>
          <cell r="O697" t="b">
            <v>0</v>
          </cell>
          <cell r="P697" t="str">
            <v>CÔNG TY TNHH MTV THƯƠNG MẠI VÀ DỊCH VỤ NGỌC THƠM</v>
          </cell>
          <cell r="Q697" t="str">
            <v>Miền Bắc</v>
          </cell>
          <cell r="R697" t="str">
            <v>KL00124</v>
          </cell>
        </row>
        <row r="698">
          <cell r="A698" t="str">
            <v>KL00125</v>
          </cell>
          <cell r="B698" t="str">
            <v>Thực phẩm sạch ECO MART</v>
          </cell>
          <cell r="C698" t="str">
            <v>Khách của Trường, ck 5%, thanh toán luôn</v>
          </cell>
          <cell r="D698" t="str">
            <v>Thành phố Hà Nội</v>
          </cell>
          <cell r="E698" t="str">
            <v>Huyện Gia Lâm</v>
          </cell>
          <cell r="G698" t="str">
            <v>HN009</v>
          </cell>
          <cell r="H698" t="str">
            <v>Vũ Anh Tuấn</v>
          </cell>
          <cell r="I698" t="str">
            <v>5%; KLGT</v>
          </cell>
          <cell r="K698" t="str">
            <v xml:space="preserve">Khu đô thị Vinhome Ocean Park , gia lâm, HN / Toà </v>
          </cell>
          <cell r="M698" t="str">
            <v>Khu đô thị Vinhome Ocean Park , gia lâm, HN</v>
          </cell>
          <cell r="N698">
            <v>1</v>
          </cell>
          <cell r="O698" t="b">
            <v>0</v>
          </cell>
          <cell r="P698" t="str">
            <v>CÔNG TY TNHH MTV THƯƠNG MẠI VÀ DỊCH VỤ NGỌC THƠM</v>
          </cell>
          <cell r="Q698" t="str">
            <v>Miền Bắc</v>
          </cell>
          <cell r="R698" t="str">
            <v>KL00125</v>
          </cell>
        </row>
        <row r="699">
          <cell r="A699" t="str">
            <v>KL00126</v>
          </cell>
          <cell r="B699" t="str">
            <v>Kai mart - Tòa S2.12 Vinhome Ocean Park</v>
          </cell>
          <cell r="C699" t="str">
            <v>Khách lẻ, thanh toán chuyển khoản, chiết khấu 5%</v>
          </cell>
          <cell r="D699" t="str">
            <v>Thành phố Hà Nội</v>
          </cell>
          <cell r="E699" t="str">
            <v>Huyện Gia Lâm</v>
          </cell>
          <cell r="F699" t="str">
            <v>Xã Đa Tốn</v>
          </cell>
          <cell r="G699" t="str">
            <v>HN009</v>
          </cell>
          <cell r="H699" t="str">
            <v>Vũ Anh Tuấn</v>
          </cell>
          <cell r="I699" t="str">
            <v>KLGT</v>
          </cell>
          <cell r="J699" t="str">
            <v>Chị Dung</v>
          </cell>
          <cell r="K699" t="str">
            <v>Tòa s2.12 Vinhome Ocean Park, Đa Tốn, Gia Lâm, Hà Nội</v>
          </cell>
          <cell r="M699" t="str">
            <v>Tòa S2.12 Vinhome Ocean Park, Đa Tốn, Gia Lâm, Hà Nội</v>
          </cell>
          <cell r="N699">
            <v>1</v>
          </cell>
          <cell r="O699" t="b">
            <v>0</v>
          </cell>
          <cell r="P699" t="str">
            <v>CÔNG TY TNHH MTV THƯƠNG MẠI VÀ DỊCH VỤ NGỌC THƠM</v>
          </cell>
          <cell r="Q699" t="str">
            <v>Miền Bắc</v>
          </cell>
          <cell r="R699" t="str">
            <v>KL00126</v>
          </cell>
        </row>
        <row r="700">
          <cell r="A700" t="str">
            <v>KL00127</v>
          </cell>
          <cell r="B700" t="str">
            <v>TIT MART</v>
          </cell>
          <cell r="C700" t="str">
            <v>Khách lẻ Hà Nội, thanh toán ngay</v>
          </cell>
          <cell r="D700" t="str">
            <v>Thành phố Hà Nội</v>
          </cell>
          <cell r="E700" t="str">
            <v>Huyện Đông Anh</v>
          </cell>
          <cell r="F700" t="str">
            <v>Xã Bắc Hồng</v>
          </cell>
          <cell r="G700" t="str">
            <v>HN007</v>
          </cell>
          <cell r="H700" t="str">
            <v>Đỗ Minh Quang</v>
          </cell>
          <cell r="I700" t="str">
            <v>KLGT</v>
          </cell>
          <cell r="J700" t="str">
            <v>Chị Thúy</v>
          </cell>
          <cell r="K700" t="str">
            <v>Xã Bắc Hồng, Huyện Đông Anh, Thành phố Hà Nội</v>
          </cell>
          <cell r="M700" t="str">
            <v>Đường liên Xã Bắc Hồng, Huyện Đông Anh, Thành phố Hà Nội (Gần trường Cấp 1)</v>
          </cell>
          <cell r="N700">
            <v>1</v>
          </cell>
          <cell r="O700" t="b">
            <v>0</v>
          </cell>
          <cell r="P700" t="str">
            <v>CÔNG TY TNHH MTV THƯƠNG MẠI VÀ DỊCH VỤ NGỌC THƠM</v>
          </cell>
          <cell r="Q700" t="str">
            <v>Miền Bắc</v>
          </cell>
          <cell r="R700" t="str">
            <v>KL00127</v>
          </cell>
        </row>
        <row r="701">
          <cell r="A701" t="str">
            <v>KL00128</v>
          </cell>
          <cell r="B701" t="str">
            <v>Chị Giang - 0329 084 098</v>
          </cell>
          <cell r="C701" t="str">
            <v>KHÁCH LẺ THANH TOÁN LUÔN</v>
          </cell>
          <cell r="D701" t="str">
            <v>Thành phố Hà Nội</v>
          </cell>
          <cell r="E701" t="str">
            <v>Quận Hà Đông</v>
          </cell>
          <cell r="F701" t="str">
            <v>Phường Hà Cầu</v>
          </cell>
          <cell r="G701" t="str">
            <v>HN007</v>
          </cell>
          <cell r="H701" t="str">
            <v>Đỗ Minh Quang</v>
          </cell>
          <cell r="I701" t="str">
            <v>KLGT</v>
          </cell>
          <cell r="J701" t="str">
            <v>Chị Giang</v>
          </cell>
          <cell r="K701" t="str">
            <v>CT7, Ngô Thì Nhậm, Hà Cầu, Hà Đông, Hà Nội</v>
          </cell>
          <cell r="M701" t="str">
            <v>CT7, Ngô Thì Nhậm, Hà Cầu, Hà Đông, Hà Nội</v>
          </cell>
          <cell r="N701">
            <v>1</v>
          </cell>
          <cell r="O701" t="b">
            <v>0</v>
          </cell>
          <cell r="P701" t="str">
            <v>CÔNG TY TNHH MTV THƯƠNG MẠI VÀ DỊCH VỤ NGỌC THƠM</v>
          </cell>
          <cell r="Q701" t="str">
            <v>Miền Bắc</v>
          </cell>
          <cell r="R701" t="str">
            <v>KL00128</v>
          </cell>
        </row>
        <row r="702">
          <cell r="A702" t="str">
            <v>KL00129</v>
          </cell>
          <cell r="B702" t="str">
            <v>Anh Cường</v>
          </cell>
          <cell r="D702" t="str">
            <v>Thành phố Hà Nội</v>
          </cell>
          <cell r="E702" t="str">
            <v>Quận Nam Từ Liêm</v>
          </cell>
          <cell r="F702" t="str">
            <v>Phường Trung Văn</v>
          </cell>
          <cell r="G702" t="str">
            <v>HN007</v>
          </cell>
          <cell r="H702" t="str">
            <v>Đỗ Minh Quang</v>
          </cell>
          <cell r="I702" t="str">
            <v>KLGT</v>
          </cell>
          <cell r="K702" t="str">
            <v>28 Đại Linh, Phường Trung Văn, Quận Nam Từ Liêm, TP Hà Nội</v>
          </cell>
          <cell r="M702" t="str">
            <v>28 Đại Linh, Phường Trung Văn, Quận Nam Từ Liêm, TP Hà Nội</v>
          </cell>
          <cell r="N702">
            <v>1</v>
          </cell>
          <cell r="O702" t="b">
            <v>0</v>
          </cell>
          <cell r="P702" t="str">
            <v>CÔNG TY TNHH MTV THƯƠNG MẠI VÀ DỊCH VỤ NGỌC THƠM</v>
          </cell>
          <cell r="Q702" t="str">
            <v>Miền Bắc</v>
          </cell>
          <cell r="R702" t="str">
            <v>KL00129</v>
          </cell>
        </row>
        <row r="703">
          <cell r="A703" t="str">
            <v>KL00131</v>
          </cell>
          <cell r="B703" t="str">
            <v>Family mart</v>
          </cell>
          <cell r="C703" t="str">
            <v/>
          </cell>
          <cell r="D703" t="str">
            <v>Thành phố Hà Nội</v>
          </cell>
          <cell r="E703" t="str">
            <v>Quận Nam Từ Liêm</v>
          </cell>
          <cell r="G703" t="str">
            <v>HN007</v>
          </cell>
          <cell r="H703" t="str">
            <v>Đỗ Minh Quang</v>
          </cell>
          <cell r="I703" t="str">
            <v>KLGT</v>
          </cell>
          <cell r="J703" t="str">
            <v>0988799650</v>
          </cell>
          <cell r="K703" t="str">
            <v>Toà S1.06 Vinsmart city, Tây Mỗ, Nam Từ Liêm, Hà Nội</v>
          </cell>
          <cell r="M703" t="str">
            <v>Toà S1.06 Vinsmart city, Tây Mỗ, Nam Từ Liêm, Hà Nội</v>
          </cell>
          <cell r="N703">
            <v>1</v>
          </cell>
          <cell r="O703" t="b">
            <v>0</v>
          </cell>
          <cell r="P703" t="str">
            <v>CÔNG TY TNHH MTV THƯƠNG MẠI VÀ DỊCH VỤ NGỌC THƠM</v>
          </cell>
          <cell r="Q703" t="str">
            <v>Miền Bắc</v>
          </cell>
          <cell r="R703" t="str">
            <v>KL00131</v>
          </cell>
        </row>
        <row r="704">
          <cell r="A704" t="str">
            <v>KL00132</v>
          </cell>
          <cell r="B704" t="str">
            <v>Siêu thị Đức Thành</v>
          </cell>
          <cell r="D704" t="str">
            <v>Thành phố Hà Nội</v>
          </cell>
          <cell r="E704" t="str">
            <v>Quận Hà Đông</v>
          </cell>
          <cell r="F704" t="str">
            <v>Phường La Khê</v>
          </cell>
          <cell r="G704" t="str">
            <v>HN007</v>
          </cell>
          <cell r="H704" t="str">
            <v>Đỗ Minh Quang</v>
          </cell>
          <cell r="I704" t="str">
            <v>KLGT</v>
          </cell>
          <cell r="K704" t="str">
            <v>Toà The Pride, Tố Hữu, La Khê, Hà Đông, Hà Nội</v>
          </cell>
          <cell r="L704" t="str">
            <v/>
          </cell>
          <cell r="M704" t="str">
            <v>Toà The Pride, Tố Hữu, La Khê, Hà Đông, Hà Nội</v>
          </cell>
          <cell r="N704">
            <v>1</v>
          </cell>
          <cell r="O704" t="b">
            <v>0</v>
          </cell>
          <cell r="P704" t="str">
            <v>CÔNG TY TNHH MTV THƯƠNG MẠI VÀ DỊCH VỤ NGỌC THƠM</v>
          </cell>
          <cell r="Q704" t="str">
            <v>Miền Bắc</v>
          </cell>
          <cell r="R704" t="str">
            <v>KL00132</v>
          </cell>
        </row>
        <row r="705">
          <cell r="A705" t="str">
            <v>KL00133</v>
          </cell>
          <cell r="B705" t="str">
            <v>C Mart - Chung cư viện bỏng Hà Đông</v>
          </cell>
          <cell r="D705" t="str">
            <v>Thành phố Hà Nội</v>
          </cell>
          <cell r="E705" t="str">
            <v>Quận Hà Đông</v>
          </cell>
          <cell r="G705" t="str">
            <v>HN007</v>
          </cell>
          <cell r="H705" t="str">
            <v>Đỗ Minh Quang</v>
          </cell>
          <cell r="I705" t="str">
            <v>KLGT</v>
          </cell>
          <cell r="K705" t="str">
            <v>Chung cư viện bỏng Lê Hữu Trác, Hà Đông, Hà Nội</v>
          </cell>
          <cell r="M705" t="str">
            <v>Chung cư viện bỏng Lê Hữu Trác, Hà Đông, Hà Nội</v>
          </cell>
          <cell r="N705">
            <v>1</v>
          </cell>
          <cell r="O705" t="b">
            <v>0</v>
          </cell>
          <cell r="P705" t="str">
            <v>CÔNG TY TNHH MTV THƯƠNG MẠI VÀ DỊCH VỤ NGỌC THƠM</v>
          </cell>
          <cell r="Q705" t="str">
            <v>Miền Bắc</v>
          </cell>
          <cell r="R705" t="str">
            <v>KL00133</v>
          </cell>
        </row>
        <row r="706">
          <cell r="A706" t="str">
            <v>KL00136</v>
          </cell>
          <cell r="B706" t="str">
            <v>LINKMART</v>
          </cell>
          <cell r="D706" t="str">
            <v>Thành phố Hà Nội</v>
          </cell>
          <cell r="E706" t="str">
            <v>Huyện Đông Anh</v>
          </cell>
          <cell r="G706" t="str">
            <v>HN007</v>
          </cell>
          <cell r="H706" t="str">
            <v>Đỗ Minh Quang</v>
          </cell>
          <cell r="I706" t="str">
            <v>KLGT</v>
          </cell>
          <cell r="K706" t="str">
            <v>Chung cư Intracom, Vĩnh Ngọc, Đông Anh, Hà Nội</v>
          </cell>
          <cell r="M706" t="str">
            <v>Chung cư Intracom, Vĩnh Ngọc, Đông Anh, Hà Nội</v>
          </cell>
          <cell r="N706">
            <v>1</v>
          </cell>
          <cell r="O706" t="b">
            <v>0</v>
          </cell>
          <cell r="P706" t="str">
            <v>CÔNG TY TNHH MTV THƯƠNG MẠI VÀ DỊCH VỤ NGỌC THƠM</v>
          </cell>
          <cell r="Q706" t="str">
            <v>Miền Bắc</v>
          </cell>
          <cell r="R706" t="str">
            <v>KL00136</v>
          </cell>
        </row>
        <row r="707">
          <cell r="A707" t="str">
            <v>KL00140</v>
          </cell>
          <cell r="B707" t="str">
            <v>Kai mart - Tòa S2.02 Vinhome Ocean Park</v>
          </cell>
          <cell r="C707" t="str">
            <v>Khách lẻ, thanh toán chuyển khoản, chiết khấu 5%</v>
          </cell>
          <cell r="D707" t="str">
            <v>Thành phố Hà Nội</v>
          </cell>
          <cell r="E707" t="str">
            <v>Huyện Gia Lâm</v>
          </cell>
          <cell r="F707" t="str">
            <v>Xã Đa Tốn</v>
          </cell>
          <cell r="G707" t="str">
            <v>HN009</v>
          </cell>
          <cell r="H707" t="str">
            <v>Vũ Anh Tuấn</v>
          </cell>
          <cell r="I707" t="str">
            <v>KLGT</v>
          </cell>
          <cell r="J707" t="str">
            <v>Chị Dung</v>
          </cell>
          <cell r="K707" t="str">
            <v>Tòa s2.02 Vinhome Ocean Park, Đa Tốn, Gia Lâm, Hà Nội</v>
          </cell>
          <cell r="M707" t="str">
            <v>Tòa S2.02 Vinhome Ocean Park, Đa Tốn, Gia Lâm, Hà Nội</v>
          </cell>
          <cell r="N707">
            <v>1</v>
          </cell>
          <cell r="O707" t="b">
            <v>0</v>
          </cell>
          <cell r="P707" t="str">
            <v>CÔNG TY TNHH MTV THƯƠNG MẠI VÀ DỊCH VỤ NGỌC THƠM</v>
          </cell>
          <cell r="Q707" t="str">
            <v>Miền Bắc</v>
          </cell>
          <cell r="R707" t="str">
            <v>KL00140</v>
          </cell>
        </row>
        <row r="708">
          <cell r="A708" t="str">
            <v>KL00141</v>
          </cell>
          <cell r="B708" t="str">
            <v>Kai mart - Tòa S2.19 Vinhome Ocean Park, Đa Tốn , Gia Lâm (điểm mới)</v>
          </cell>
          <cell r="C708" t="str">
            <v>Khách lẻ, thanh toán chuyển khoản</v>
          </cell>
          <cell r="D708" t="str">
            <v>Thành phố Hà Nội</v>
          </cell>
          <cell r="E708" t="str">
            <v>Huyện Gia Lâm</v>
          </cell>
          <cell r="F708" t="str">
            <v>Xã Đa Tốn</v>
          </cell>
          <cell r="G708" t="str">
            <v>HN009</v>
          </cell>
          <cell r="H708" t="str">
            <v>Vũ Anh Tuấn</v>
          </cell>
          <cell r="I708" t="str">
            <v>KLGT</v>
          </cell>
          <cell r="J708" t="str">
            <v>Chị Dung</v>
          </cell>
          <cell r="K708" t="str">
            <v>Tòa S2.19 Vinhome Ocean Park, Đa Tốn , Gia Lâm, Hà Nội</v>
          </cell>
          <cell r="M708" t="str">
            <v>Tòa S2.19 Vinhome Ocean Park, Đa Tốn , Gia Lâm, Hà Nội</v>
          </cell>
          <cell r="N708">
            <v>1</v>
          </cell>
          <cell r="O708" t="b">
            <v>0</v>
          </cell>
          <cell r="P708" t="str">
            <v>CÔNG TY TNHH MTV THƯƠNG MẠI VÀ DỊCH VỤ NGỌC THƠM</v>
          </cell>
          <cell r="Q708" t="str">
            <v>Miền Bắc</v>
          </cell>
          <cell r="R708" t="str">
            <v>KL00141</v>
          </cell>
        </row>
        <row r="709">
          <cell r="A709" t="str">
            <v>KL00142</v>
          </cell>
          <cell r="B709" t="str">
            <v>Tiện Ích Long Hương</v>
          </cell>
          <cell r="D709" t="str">
            <v>Thành phố Hà Nội</v>
          </cell>
          <cell r="G709" t="str">
            <v>HN007</v>
          </cell>
          <cell r="H709" t="str">
            <v>Đỗ Minh Quang</v>
          </cell>
          <cell r="I709" t="str">
            <v>KLGT</v>
          </cell>
          <cell r="K709" t="str">
            <v>Số 15, Villa 2 Huyndai, Hà Trì 5, Hà Cầu, Hà Đông</v>
          </cell>
          <cell r="M709" t="str">
            <v>Số 15, Villa 2 Huyndai, Hà Trì 5, Hà Cầu, Hà Đông</v>
          </cell>
          <cell r="N709">
            <v>1</v>
          </cell>
          <cell r="O709" t="b">
            <v>0</v>
          </cell>
          <cell r="P709" t="str">
            <v>CÔNG TY TNHH MTV THƯƠNG MẠI VÀ DỊCH VỤ NGỌC THƠM</v>
          </cell>
          <cell r="Q709" t="str">
            <v>Miền Bắc</v>
          </cell>
          <cell r="R709" t="str">
            <v>KL00142</v>
          </cell>
        </row>
        <row r="710">
          <cell r="A710" t="str">
            <v>KL00143</v>
          </cell>
          <cell r="B710" t="str">
            <v>THANH BÌNH MART</v>
          </cell>
          <cell r="D710" t="str">
            <v>Thành phố Hà Nội</v>
          </cell>
          <cell r="G710" t="str">
            <v>HN007</v>
          </cell>
          <cell r="H710" t="str">
            <v>Đỗ Minh Quang</v>
          </cell>
          <cell r="I710" t="str">
            <v>KLGT</v>
          </cell>
          <cell r="K710" t="str">
            <v>toà no2, 87 lĩnh nam, Hoàng Mai.</v>
          </cell>
          <cell r="M710" t="str">
            <v>toà no2, 87 lĩnh nam, Hoàng Mai.</v>
          </cell>
          <cell r="N710">
            <v>1</v>
          </cell>
          <cell r="O710" t="b">
            <v>0</v>
          </cell>
          <cell r="P710" t="str">
            <v>C6 HÀ NỘI</v>
          </cell>
          <cell r="Q710" t="str">
            <v>Miền Bắc</v>
          </cell>
          <cell r="R710" t="str">
            <v>KL00143</v>
          </cell>
        </row>
        <row r="711">
          <cell r="A711" t="str">
            <v>KL00144</v>
          </cell>
          <cell r="B711" t="str">
            <v>CÔNG TY TNHH TUẤN NGUYỄN</v>
          </cell>
          <cell r="D711" t="str">
            <v>Thành phố Hà Nội</v>
          </cell>
          <cell r="E711" t="str">
            <v>Quận Hoàng Mai</v>
          </cell>
          <cell r="F711" t="str">
            <v>Phường Trần Phú</v>
          </cell>
          <cell r="G711" t="str">
            <v>HN006</v>
          </cell>
          <cell r="H711" t="str">
            <v>Phan Trọng Cường</v>
          </cell>
          <cell r="I711" t="str">
            <v>KLGT</v>
          </cell>
          <cell r="K711" t="str">
            <v>Chung cư Osaka ngõ 48 Ngọc hồi phường hoàng liệt quận hoàng mai</v>
          </cell>
          <cell r="L711" t="str">
            <v>0103610342</v>
          </cell>
          <cell r="M711" t="str">
            <v>Khu B, Cảng Khuyến Lương, Phường Trần Phú, Quận Hoàng Mai, Thành phố Hà Nội, Việt Nam</v>
          </cell>
          <cell r="N711">
            <v>1</v>
          </cell>
          <cell r="O711" t="b">
            <v>0</v>
          </cell>
          <cell r="P711" t="str">
            <v>C6 HÀ NỘI</v>
          </cell>
          <cell r="Q711" t="str">
            <v>Miền Bắc</v>
          </cell>
          <cell r="R711" t="str">
            <v>KL00144</v>
          </cell>
        </row>
        <row r="712">
          <cell r="A712" t="str">
            <v>KL00146</v>
          </cell>
          <cell r="B712" t="str">
            <v>Kai mart - Tòa S1.02 Vinhome Ocean Park, Đa Tốn, Gia Lâm (điểm mới)</v>
          </cell>
          <cell r="C712" t="str">
            <v>Khách lẻ, thanh toán chuyển khoản</v>
          </cell>
          <cell r="D712" t="str">
            <v>Thành phố Hà Nội</v>
          </cell>
          <cell r="E712" t="str">
            <v>Huyện Gia Lâm</v>
          </cell>
          <cell r="F712" t="str">
            <v>Xã Đa Tốn</v>
          </cell>
          <cell r="G712" t="str">
            <v>HN009</v>
          </cell>
          <cell r="H712" t="str">
            <v>Vũ Anh Tuấn</v>
          </cell>
          <cell r="I712" t="str">
            <v>KLGT</v>
          </cell>
          <cell r="J712" t="str">
            <v>Chị Dung</v>
          </cell>
          <cell r="K712" t="str">
            <v>Tòa S1.02 Vinhome Ocean Park, Đa Tốn, Gia Lâm, Hà Nội</v>
          </cell>
          <cell r="M712" t="str">
            <v>Tòa S1.02 Vinhome Ocean Park, Đa Tốn, Gia Lâm, Hà Nội</v>
          </cell>
          <cell r="N712">
            <v>1</v>
          </cell>
          <cell r="O712" t="b">
            <v>0</v>
          </cell>
          <cell r="P712" t="str">
            <v>CÔNG TY TNHH MTV THƯƠNG MẠI VÀ DỊCH VỤ NGỌC THƠM</v>
          </cell>
          <cell r="Q712" t="str">
            <v>Miền Bắc</v>
          </cell>
          <cell r="R712" t="str">
            <v>KL00146</v>
          </cell>
        </row>
        <row r="713">
          <cell r="A713" t="str">
            <v>KL00147</v>
          </cell>
          <cell r="B713" t="str">
            <v>Kai mart - Tòa S2.11 Vinhome Ocean Park, Đa Tốn, Gia Lâm (điểm mới)</v>
          </cell>
          <cell r="C713" t="str">
            <v>Khách lẻ, thanh toán chuyển khoản</v>
          </cell>
          <cell r="D713" t="str">
            <v>Thành phố Hà Nội</v>
          </cell>
          <cell r="E713" t="str">
            <v>Huyện Gia Lâm</v>
          </cell>
          <cell r="F713" t="str">
            <v>Xã Đa Tốn</v>
          </cell>
          <cell r="G713" t="str">
            <v>HN009</v>
          </cell>
          <cell r="H713" t="str">
            <v>Vũ Anh Tuấn</v>
          </cell>
          <cell r="I713" t="str">
            <v>KLGT</v>
          </cell>
          <cell r="J713" t="str">
            <v>Chị Dung</v>
          </cell>
          <cell r="K713" t="str">
            <v>Tòa S2.11 Vinhome Ocean Park, Đa Tốn, Gia Lâm, Hà Nội</v>
          </cell>
          <cell r="M713" t="str">
            <v>Tòa S2.11 Vinhome Ocean Park, Đa Tốn, Gia Lâm, Hà Nội</v>
          </cell>
          <cell r="N713">
            <v>1</v>
          </cell>
          <cell r="O713" t="b">
            <v>0</v>
          </cell>
          <cell r="P713" t="str">
            <v>CÔNG TY TNHH MTV THƯƠNG MẠI VÀ DỊCH VỤ NGỌC THƠM</v>
          </cell>
          <cell r="Q713" t="str">
            <v>Miền Bắc</v>
          </cell>
          <cell r="R713" t="str">
            <v>KL00147</v>
          </cell>
        </row>
        <row r="714">
          <cell r="A714" t="str">
            <v>KL00148</v>
          </cell>
          <cell r="B714" t="str">
            <v>Uti mart - Tòa S2.18 Vinhome Ocean Park, Đa Tốn, Gia Lâm</v>
          </cell>
          <cell r="C714" t="str">
            <v/>
          </cell>
          <cell r="D714" t="str">
            <v>Thành phố Hà Nội</v>
          </cell>
          <cell r="E714" t="str">
            <v>Huyện Gia Lâm</v>
          </cell>
          <cell r="F714" t="str">
            <v>Xã Đa Tốn</v>
          </cell>
          <cell r="G714" t="str">
            <v>HN006</v>
          </cell>
          <cell r="H714" t="str">
            <v>Phan Trọng Cường</v>
          </cell>
          <cell r="I714" t="str">
            <v>MIENBAC;KLGT</v>
          </cell>
          <cell r="J714" t="str">
            <v>Uti mart - Tòa S2.18 Vinhome Ocean Park, Đa Tốn, Gia Lâm</v>
          </cell>
          <cell r="K714" t="str">
            <v>Tòa S2.18 Vinhome Ocean Park, Đa Tốn, Gia Lâm, Hà Nội</v>
          </cell>
          <cell r="M714" t="str">
            <v>Tòa S2.18 Vinhome Ocean Park, Đa Tốn, Gia Lâm, Hà Nội</v>
          </cell>
          <cell r="N714">
            <v>1</v>
          </cell>
          <cell r="O714" t="b">
            <v>0</v>
          </cell>
          <cell r="P714" t="str">
            <v>CÔNG TY TNHH MTV THƯƠNG MẠI VÀ DỊCH VỤ NGỌC THƠM</v>
          </cell>
          <cell r="Q714" t="str">
            <v>Miền Bắc</v>
          </cell>
          <cell r="R714" t="str">
            <v>KL00148</v>
          </cell>
        </row>
        <row r="715">
          <cell r="A715" t="str">
            <v>KL00149</v>
          </cell>
          <cell r="B715" t="str">
            <v>Siêu thị Đức Thành 37 Bà Triệu, Hà Đông</v>
          </cell>
          <cell r="D715" t="str">
            <v>Thành phố Hà Nội</v>
          </cell>
          <cell r="E715" t="str">
            <v>Quận Hà Đông</v>
          </cell>
          <cell r="G715" t="str">
            <v>HN007</v>
          </cell>
          <cell r="H715" t="str">
            <v>Đỗ Minh Quang</v>
          </cell>
          <cell r="I715" t="str">
            <v>KLGT</v>
          </cell>
          <cell r="K715" t="str">
            <v>37 Bà Triệu, Hà Đông, Hà Nội</v>
          </cell>
          <cell r="L715" t="str">
            <v/>
          </cell>
          <cell r="M715" t="str">
            <v>37 Bà Triệu, Hà Đông, Hà Nội</v>
          </cell>
          <cell r="N715">
            <v>1</v>
          </cell>
          <cell r="O715" t="b">
            <v>0</v>
          </cell>
          <cell r="P715" t="str">
            <v>CÔNG TY TNHH MTV THƯƠNG MẠI VÀ DỊCH VỤ NGỌC THƠM</v>
          </cell>
          <cell r="Q715" t="str">
            <v>Miền Bắc</v>
          </cell>
          <cell r="R715" t="str">
            <v>KL00149</v>
          </cell>
        </row>
        <row r="716">
          <cell r="A716" t="str">
            <v>KL00150</v>
          </cell>
          <cell r="B716" t="str">
            <v>Topmart SH06 chung cư Anland Complex</v>
          </cell>
          <cell r="D716" t="str">
            <v>Thành phố Hà Nội</v>
          </cell>
          <cell r="E716" t="str">
            <v>Quận Hà Đông</v>
          </cell>
          <cell r="G716" t="str">
            <v>HN007</v>
          </cell>
          <cell r="H716" t="str">
            <v>Đỗ Minh Quang</v>
          </cell>
          <cell r="I716" t="str">
            <v>KLGT</v>
          </cell>
          <cell r="K716" t="str">
            <v>Topmart SH06 chung cư Anland Complex, KĐT Dương Nội, Hà Đông, Hà Nội</v>
          </cell>
          <cell r="L716" t="str">
            <v/>
          </cell>
          <cell r="M716" t="str">
            <v>Topmart SH06 chung cư Anland Complex, KĐT Dương Nội, Hà Đông, Hà Nội</v>
          </cell>
          <cell r="N716">
            <v>1</v>
          </cell>
          <cell r="O716" t="b">
            <v>0</v>
          </cell>
          <cell r="P716" t="str">
            <v>CÔNG TY TNHH MTV THƯƠNG MẠI VÀ DỊCH VỤ NGỌC THƠM</v>
          </cell>
          <cell r="Q716" t="str">
            <v>Miền Bắc</v>
          </cell>
          <cell r="R716" t="str">
            <v>KL00150</v>
          </cell>
        </row>
        <row r="717">
          <cell r="A717" t="str">
            <v>KL00151</v>
          </cell>
          <cell r="B717" t="str">
            <v>Kai mart - Tòa S1.07 Vinhome Ocean Park, Đa Tốn, Gia Lâm (điểm mới)</v>
          </cell>
          <cell r="C717" t="str">
            <v>Khách lẻ, thanh toán chuyển khoản</v>
          </cell>
          <cell r="D717" t="str">
            <v>Thành phố Hà Nội</v>
          </cell>
          <cell r="E717" t="str">
            <v>Huyện Gia Lâm</v>
          </cell>
          <cell r="F717" t="str">
            <v>Xã Đa Tốn</v>
          </cell>
          <cell r="G717" t="str">
            <v>HN009</v>
          </cell>
          <cell r="H717" t="str">
            <v>Vũ Anh Tuấn</v>
          </cell>
          <cell r="I717" t="str">
            <v>KLGT</v>
          </cell>
          <cell r="J717" t="str">
            <v/>
          </cell>
          <cell r="K717" t="str">
            <v>Tòa S1.07 Vinhome Ocean Park, Đa Tốn, Gia Lâm, Hà Nội</v>
          </cell>
          <cell r="M717" t="str">
            <v>Tòa S1.07 Vinhome Ocean Park, Đa Tốn, Gia Lâm, Hà Nội</v>
          </cell>
          <cell r="N717">
            <v>1</v>
          </cell>
          <cell r="O717" t="b">
            <v>0</v>
          </cell>
          <cell r="P717" t="str">
            <v>CÔNG TY TNHH MTV THƯƠNG MẠI VÀ DỊCH VỤ NGỌC THƠM</v>
          </cell>
          <cell r="Q717" t="str">
            <v>Miền Bắc</v>
          </cell>
          <cell r="R717" t="str">
            <v>KL00151</v>
          </cell>
        </row>
        <row r="718">
          <cell r="A718" t="str">
            <v>KL00152</v>
          </cell>
          <cell r="B718" t="str">
            <v>Tiện Lợi Mart</v>
          </cell>
          <cell r="C718" t="str">
            <v/>
          </cell>
          <cell r="D718" t="str">
            <v>Thành phố Hà Nội</v>
          </cell>
          <cell r="E718" t="str">
            <v>Quận Long Biên</v>
          </cell>
          <cell r="F718" t="str">
            <v>Phường Việt Hưng</v>
          </cell>
          <cell r="G718" t="str">
            <v>HN006</v>
          </cell>
          <cell r="H718" t="str">
            <v>Phan Trọng Cường</v>
          </cell>
          <cell r="I718" t="str">
            <v>MIENBAC;KLGT</v>
          </cell>
          <cell r="J718" t="str">
            <v/>
          </cell>
          <cell r="K718" t="str">
            <v>K11 Nguyễn Cao Luyện, KĐT Việt Hưng, Long Biên, Hà Nội</v>
          </cell>
          <cell r="M718" t="str">
            <v>K11 Nguyễn Cao Luyện, KĐT Việt Hưng, Long Biên, Hà Nội</v>
          </cell>
          <cell r="N718">
            <v>1</v>
          </cell>
          <cell r="O718" t="b">
            <v>0</v>
          </cell>
          <cell r="P718" t="str">
            <v>CÔNG TY TNHH MTV THƯƠNG MẠI VÀ DỊCH VỤ NGỌC THƠM</v>
          </cell>
          <cell r="Q718" t="str">
            <v>Miền Bắc</v>
          </cell>
          <cell r="R718" t="str">
            <v>KL00152</v>
          </cell>
        </row>
        <row r="719">
          <cell r="A719" t="str">
            <v>KL00154</v>
          </cell>
          <cell r="B719" t="str">
            <v>Pavi mart (Kai mart) - P1 Vinhome Ocean park- Đa Tốn, Gia Lâm, Hà Nội</v>
          </cell>
          <cell r="C719" t="str">
            <v>Khách lẻ, thanh toán chuyển khoản</v>
          </cell>
          <cell r="D719" t="str">
            <v>Thành phố Hà Nội</v>
          </cell>
          <cell r="E719" t="str">
            <v>Huyện Gia Lâm</v>
          </cell>
          <cell r="F719" t="str">
            <v>Xã Đa Tốn</v>
          </cell>
          <cell r="G719" t="str">
            <v>HN009</v>
          </cell>
          <cell r="H719" t="str">
            <v>Vũ Anh Tuấn</v>
          </cell>
          <cell r="I719" t="str">
            <v>KLGT</v>
          </cell>
          <cell r="J719" t="str">
            <v/>
          </cell>
          <cell r="K719" t="str">
            <v>P1 Vinhome Ocean Park- Đa Tốn, Gia Lâm, Hà Nội</v>
          </cell>
          <cell r="M719" t="str">
            <v>P1 Vinhome Ocean park- Đa Tốn, Gia Lâm, Hà Nội</v>
          </cell>
          <cell r="N719">
            <v>1</v>
          </cell>
          <cell r="O719" t="b">
            <v>0</v>
          </cell>
          <cell r="P719" t="str">
            <v>CÔNG TY TNHH MTV THƯƠNG MẠI VÀ DỊCH VỤ NGỌC THƠM</v>
          </cell>
          <cell r="Q719" t="str">
            <v>Miền Bắc</v>
          </cell>
          <cell r="R719" t="str">
            <v>KL00154</v>
          </cell>
        </row>
        <row r="720">
          <cell r="A720" t="str">
            <v>KL00155</v>
          </cell>
          <cell r="B720" t="str">
            <v>Gmart - Sảnh B - 82 Nguyễn Tuân</v>
          </cell>
          <cell r="C720" t="str">
            <v>Khách lẻ C6</v>
          </cell>
          <cell r="D720" t="str">
            <v>Thành phố Hà Nội</v>
          </cell>
          <cell r="E720" t="str">
            <v>Quận Thanh Xuân</v>
          </cell>
          <cell r="G720" t="str">
            <v>HN007</v>
          </cell>
          <cell r="H720" t="str">
            <v>Đỗ Minh Quang</v>
          </cell>
          <cell r="I720" t="str">
            <v>KLGT</v>
          </cell>
          <cell r="K720" t="str">
            <v>Sảnh B - 82 Nguyễn Tuân, quận Thanh Xuân, thành phố Hà Nội</v>
          </cell>
          <cell r="M720" t="str">
            <v>Sảnh B - 82 Nguyễn Tuân, quận Thanh Xuân, thành phố Hà Nội</v>
          </cell>
          <cell r="N720">
            <v>1</v>
          </cell>
          <cell r="O720" t="b">
            <v>0</v>
          </cell>
          <cell r="P720" t="str">
            <v>CÔNG TY TNHH MTV THƯƠNG MẠI VÀ DỊCH VỤ NGỌC THƠM</v>
          </cell>
          <cell r="Q720" t="str">
            <v>Miền Bắc</v>
          </cell>
          <cell r="R720" t="str">
            <v>KL00155</v>
          </cell>
        </row>
        <row r="721">
          <cell r="A721" t="str">
            <v>KL00156</v>
          </cell>
          <cell r="B721" t="str">
            <v>Siêu thị Top5</v>
          </cell>
          <cell r="C721" t="str">
            <v>Thanh toán công nợ Mồng 5 và 20 hàng tháng</v>
          </cell>
          <cell r="D721" t="str">
            <v>Thành phố Hà Nội</v>
          </cell>
          <cell r="E721" t="str">
            <v>Quận Ba Đình</v>
          </cell>
          <cell r="G721" t="str">
            <v>HN006</v>
          </cell>
          <cell r="H721" t="str">
            <v>Phan Trọng Cường</v>
          </cell>
          <cell r="I721" t="str">
            <v>MIENBAC;KLGT</v>
          </cell>
          <cell r="K721" t="str">
            <v>Siêu thị Top5 - Tòa Aqua 44 Yên Phụ, Ba Đình, Hà Nội</v>
          </cell>
          <cell r="M721" t="str">
            <v>Siêu thị Top5 - Tòa Aqua 44 Yên Phụ, Ba Đình, Hà Nội</v>
          </cell>
          <cell r="N721">
            <v>1</v>
          </cell>
          <cell r="O721" t="b">
            <v>0</v>
          </cell>
          <cell r="P721" t="str">
            <v>CÔNG TY TNHH MTV THƯƠNG MẠI VÀ DỊCH VỤ NGỌC THƠM</v>
          </cell>
          <cell r="Q721" t="str">
            <v>Miền Bắc</v>
          </cell>
          <cell r="R721" t="str">
            <v>KL00156</v>
          </cell>
        </row>
        <row r="722">
          <cell r="A722" t="str">
            <v>KL00157</v>
          </cell>
          <cell r="B722" t="str">
            <v>Kenmart</v>
          </cell>
          <cell r="C722" t="str">
            <v>chiết khấu 5%</v>
          </cell>
          <cell r="D722" t="str">
            <v>Thành phố Hà Nội</v>
          </cell>
          <cell r="E722" t="str">
            <v>Quận Cầu Giấy</v>
          </cell>
          <cell r="F722" t="str">
            <v>Phường Quan Hoa</v>
          </cell>
          <cell r="G722" t="str">
            <v>HN007</v>
          </cell>
          <cell r="H722" t="str">
            <v>Đỗ Minh Quang</v>
          </cell>
          <cell r="I722" t="str">
            <v>KLGT</v>
          </cell>
          <cell r="K722" t="str">
            <v>Kenmart (điểm mở mới) - số 2 ngõ 79 đường Dương Quảng Hàm, P. Quan Hoa, Quận Cầu Giấy</v>
          </cell>
          <cell r="M722" t="str">
            <v>Kenmart (điểm mở mới) - số 2 ngõ 79 đường Dương Quảng Hàm, P. Quan Hoa, Quận Cầu Giấy</v>
          </cell>
          <cell r="N722">
            <v>1</v>
          </cell>
          <cell r="O722" t="b">
            <v>0</v>
          </cell>
          <cell r="P722" t="str">
            <v>CÔNG TY TNHH MTV THƯƠNG MẠI VÀ DỊCH VỤ NGỌC THƠM</v>
          </cell>
          <cell r="Q722" t="str">
            <v>Miền Bắc</v>
          </cell>
          <cell r="R722" t="str">
            <v>KL00157</v>
          </cell>
        </row>
        <row r="723">
          <cell r="A723" t="str">
            <v>KL00158</v>
          </cell>
          <cell r="B723" t="str">
            <v>Siêu thị Xanh N07B2 Thành Thái</v>
          </cell>
          <cell r="C723" t="str">
            <v/>
          </cell>
          <cell r="D723" t="str">
            <v>Thành phố Hà Nội</v>
          </cell>
          <cell r="E723" t="str">
            <v>Quận Cầu Giấy</v>
          </cell>
          <cell r="F723" t="str">
            <v>Phường Dịch Vọng</v>
          </cell>
          <cell r="G723" t="str">
            <v>HN007</v>
          </cell>
          <cell r="H723" t="str">
            <v>Đỗ Minh Quang</v>
          </cell>
          <cell r="I723" t="str">
            <v>KLGT</v>
          </cell>
          <cell r="K723" t="str">
            <v>N07B2 Thành Thái, Dịch Vọng, Q. Cầu Giấy, TP. Hà Nội</v>
          </cell>
          <cell r="M723" t="str">
            <v>N07B2 Thành Thái, Dịch Vọng, Q. Cầu Giấy, TP. Hà Nội</v>
          </cell>
          <cell r="N723">
            <v>1</v>
          </cell>
          <cell r="O723" t="b">
            <v>0</v>
          </cell>
          <cell r="P723" t="str">
            <v>CÔNG TY TNHH MTV THƯƠNG MẠI VÀ DỊCH VỤ NGỌC THƠM</v>
          </cell>
          <cell r="Q723" t="str">
            <v>Miền Bắc</v>
          </cell>
          <cell r="R723" t="str">
            <v>KL00158</v>
          </cell>
        </row>
        <row r="724">
          <cell r="A724" t="str">
            <v>KL00159</v>
          </cell>
          <cell r="B724" t="str">
            <v>Siêu thị Xanh CC IA20 Ciputra</v>
          </cell>
          <cell r="C724" t="str">
            <v/>
          </cell>
          <cell r="D724" t="str">
            <v>Thành phố Hà Nội</v>
          </cell>
          <cell r="E724" t="str">
            <v>Quận Bắc Từ Liêm</v>
          </cell>
          <cell r="F724" t="str">
            <v>Phường Đông Ngạc</v>
          </cell>
          <cell r="G724" t="str">
            <v>HN007</v>
          </cell>
          <cell r="H724" t="str">
            <v>Đỗ Minh Quang</v>
          </cell>
          <cell r="I724" t="str">
            <v>KLGT</v>
          </cell>
          <cell r="K724" t="str">
            <v>Sảnh 2 Tòa B chung cư IA20 Ciputra, P. Đông Ngạc, Q. Bắc Từ Liêm, Hà Nội</v>
          </cell>
          <cell r="M724" t="str">
            <v>Sảnh 2 Tòa B chung cư IA20 Ciputra, P. Đông Ngạc, Q. Bắc Từ Liêm, Hà Nội</v>
          </cell>
          <cell r="N724">
            <v>1</v>
          </cell>
          <cell r="O724" t="b">
            <v>0</v>
          </cell>
          <cell r="P724" t="str">
            <v>CÔNG TY TNHH MTV THƯƠNG MẠI VÀ DỊCH VỤ NGỌC THƠM</v>
          </cell>
          <cell r="Q724" t="str">
            <v>Miền Bắc</v>
          </cell>
          <cell r="R724" t="str">
            <v>KL00159</v>
          </cell>
        </row>
        <row r="725">
          <cell r="A725" t="str">
            <v>KL00160</v>
          </cell>
          <cell r="B725" t="str">
            <v>UTI mart</v>
          </cell>
          <cell r="C725" t="str">
            <v/>
          </cell>
          <cell r="D725" t="str">
            <v>Thành phố Hà Nội</v>
          </cell>
          <cell r="E725" t="str">
            <v>Huyện Gia Lâm</v>
          </cell>
          <cell r="G725" t="str">
            <v>HN006</v>
          </cell>
          <cell r="H725" t="str">
            <v>Phan Trọng Cường</v>
          </cell>
          <cell r="I725" t="str">
            <v>MIENBAC;KLGT</v>
          </cell>
          <cell r="K725" t="str">
            <v>UTI mart - 211 Trâu Quỳ, Gia Lâm ( Điểm Mới)</v>
          </cell>
          <cell r="M725" t="str">
            <v>UTI mart - 211 Trâu Quỳ, Gia Lâm ( Điểm Mới)</v>
          </cell>
          <cell r="N725">
            <v>1</v>
          </cell>
          <cell r="O725" t="b">
            <v>0</v>
          </cell>
          <cell r="P725" t="str">
            <v>CÔNG TY TNHH MTV THƯƠNG MẠI VÀ DỊCH VỤ NGỌC THƠM</v>
          </cell>
          <cell r="Q725" t="str">
            <v>Miền Bắc</v>
          </cell>
          <cell r="R725" t="str">
            <v>KL00160</v>
          </cell>
        </row>
        <row r="726">
          <cell r="A726" t="str">
            <v>KL00161</v>
          </cell>
          <cell r="B726" t="str">
            <v>Chị Hà</v>
          </cell>
          <cell r="C726" t="str">
            <v/>
          </cell>
          <cell r="D726" t="str">
            <v>Thành phố Hà Nội</v>
          </cell>
          <cell r="E726" t="str">
            <v>Quận Hoàng Mai</v>
          </cell>
          <cell r="F726" t="str">
            <v>Phường Hoàng Liệt</v>
          </cell>
          <cell r="G726" t="str">
            <v>HN006</v>
          </cell>
          <cell r="H726" t="str">
            <v>Phan Trọng Cường</v>
          </cell>
          <cell r="I726" t="str">
            <v>MIENBAC;KLGT</v>
          </cell>
          <cell r="K726" t="str">
            <v>Chung cư Osaka Ngõ 48 Ngọc Hồi, Phường Hoàng Liệt, Quận Hoàng Mai</v>
          </cell>
          <cell r="M726" t="str">
            <v>Chung cư Osaka Ngõ 48 Ngọc Hồi, Phường Hoàng Liệt, Quận Hoàng Mai</v>
          </cell>
          <cell r="N726">
            <v>1</v>
          </cell>
          <cell r="O726" t="b">
            <v>0</v>
          </cell>
          <cell r="P726" t="str">
            <v>CÔNG TY TNHH MTV THƯƠNG MẠI VÀ DỊCH VỤ NGỌC THƠM</v>
          </cell>
          <cell r="Q726" t="str">
            <v>Miền Bắc</v>
          </cell>
          <cell r="R726" t="str">
            <v>KL00161</v>
          </cell>
        </row>
        <row r="727">
          <cell r="A727" t="str">
            <v>KL00162</v>
          </cell>
          <cell r="B727" t="str">
            <v>Siêu thị C Mart - Hải Phòng</v>
          </cell>
          <cell r="D727" t="str">
            <v>Hải Phòng</v>
          </cell>
          <cell r="E727" t="str">
            <v>Quận Lê Chân</v>
          </cell>
          <cell r="G727" t="str">
            <v>HN001</v>
          </cell>
          <cell r="H727" t="str">
            <v>Trần Thị Huệ</v>
          </cell>
          <cell r="I727" t="str">
            <v>KLGT</v>
          </cell>
          <cell r="J727" t="str">
            <v>E Châu</v>
          </cell>
          <cell r="M727" t="str">
            <v>Siêu thị C Mart -  toà B chung cư Hoàng Huy Commerce, Võ Nguyên Giáp, Lê Chân, Hải Phòng</v>
          </cell>
          <cell r="N727">
            <v>1</v>
          </cell>
          <cell r="O727" t="b">
            <v>0</v>
          </cell>
          <cell r="P727" t="str">
            <v>CÔNG TY TNHH MTV THƯƠNG MẠI VÀ DỊCH VỤ NGỌC THƠM</v>
          </cell>
          <cell r="Q727" t="str">
            <v>Miền Bắc</v>
          </cell>
          <cell r="R727" t="str">
            <v>KL00162</v>
          </cell>
        </row>
        <row r="728">
          <cell r="A728" t="str">
            <v>KL00163</v>
          </cell>
          <cell r="B728" t="str">
            <v>Hộ kinh doanh thực phẩm Thiên Lý - Nguyễn Thị Ánh Nguyệt</v>
          </cell>
          <cell r="D728" t="str">
            <v>Thành phố Hà Nội</v>
          </cell>
          <cell r="E728" t="str">
            <v>Quận Đống Đa</v>
          </cell>
          <cell r="G728" t="str">
            <v>HN009</v>
          </cell>
          <cell r="H728" t="str">
            <v>Vũ Anh Tuấn</v>
          </cell>
          <cell r="I728" t="str">
            <v>KLGT</v>
          </cell>
          <cell r="J728" t="str">
            <v>A Hạnh</v>
          </cell>
          <cell r="L728" t="str">
            <v>0109709570</v>
          </cell>
          <cell r="M728" t="str">
            <v>Số 90 Ngách 51 Ngõ Linh Quang, P. Văn Chương, Q. Đống Đa, TP. Hà Nội</v>
          </cell>
          <cell r="N728">
            <v>1</v>
          </cell>
          <cell r="O728" t="b">
            <v>0</v>
          </cell>
          <cell r="P728" t="str">
            <v>CÔNG TY TNHH MTV THƯƠNG MẠI VÀ DỊCH VỤ NGỌC THƠM</v>
          </cell>
          <cell r="Q728" t="str">
            <v>Miền Bắc</v>
          </cell>
          <cell r="R728" t="str">
            <v>KL00163</v>
          </cell>
        </row>
        <row r="729">
          <cell r="A729" t="str">
            <v>KL00164</v>
          </cell>
          <cell r="B729" t="str">
            <v>Thực phẩm xanh (Hệ thống Cmart)</v>
          </cell>
          <cell r="D729" t="str">
            <v>Thành phố Hà Nội</v>
          </cell>
          <cell r="E729" t="str">
            <v>Quận Hà Đông</v>
          </cell>
          <cell r="G729" t="str">
            <v>HN007</v>
          </cell>
          <cell r="H729" t="str">
            <v>Đỗ Minh Quang</v>
          </cell>
          <cell r="I729" t="str">
            <v>KLGT</v>
          </cell>
          <cell r="J729" t="str">
            <v>Thực phẩm xanh (Hệ thống Cmart)</v>
          </cell>
          <cell r="K729" t="str">
            <v>Thực phẩm xanh (Hệ thống Cmart) - V5 The Vespa Phú Lãm, Hà Đông</v>
          </cell>
          <cell r="L729" t="str">
            <v/>
          </cell>
          <cell r="M729" t="str">
            <v>Thực phẩm xanh (Hệ thống Cmart) - V5 The Vespa Phú Lãm, Hà Đông</v>
          </cell>
          <cell r="N729">
            <v>1</v>
          </cell>
          <cell r="O729" t="b">
            <v>0</v>
          </cell>
          <cell r="P729" t="str">
            <v>CÔNG TY TNHH MTV THƯƠNG MẠI VÀ DỊCH VỤ NGỌC THƠM</v>
          </cell>
          <cell r="Q729" t="str">
            <v>Miền Bắc</v>
          </cell>
          <cell r="R729" t="str">
            <v>KL00164</v>
          </cell>
        </row>
        <row r="730">
          <cell r="A730" t="str">
            <v>KL00165</v>
          </cell>
          <cell r="B730" t="str">
            <v>Iki Mart</v>
          </cell>
          <cell r="C730" t="str">
            <v/>
          </cell>
          <cell r="D730" t="str">
            <v>Thành phố Hà Nội</v>
          </cell>
          <cell r="E730" t="str">
            <v>Huyện Gia Lâm</v>
          </cell>
          <cell r="G730" t="str">
            <v>HN006</v>
          </cell>
          <cell r="H730" t="str">
            <v>Phan Trọng Cường</v>
          </cell>
          <cell r="I730" t="str">
            <v>MIENBAC;KLGT</v>
          </cell>
          <cell r="K730" t="str">
            <v>Iki Mart - P1 Ocean Park, Trâu Quỳ, Gia Lâm</v>
          </cell>
          <cell r="M730" t="str">
            <v>Iki Mart - P1 Ocean Park, Trâu Quỳ, Gia Lâm</v>
          </cell>
          <cell r="N730">
            <v>1</v>
          </cell>
          <cell r="O730" t="b">
            <v>0</v>
          </cell>
          <cell r="P730" t="str">
            <v>CÔNG TY TNHH MTV THƯƠNG MẠI VÀ DỊCH VỤ NGỌC THƠM</v>
          </cell>
          <cell r="Q730" t="str">
            <v>Miền Bắc</v>
          </cell>
          <cell r="R730" t="str">
            <v>KL00165</v>
          </cell>
        </row>
        <row r="731">
          <cell r="A731" t="str">
            <v>KL00167</v>
          </cell>
          <cell r="B731" t="str">
            <v>Chị Linh</v>
          </cell>
          <cell r="C731" t="str">
            <v/>
          </cell>
          <cell r="D731" t="str">
            <v>Bắc Giang</v>
          </cell>
          <cell r="E731" t="str">
            <v>Thành phố Bắc Giang</v>
          </cell>
          <cell r="I731" t="str">
            <v>MIENBAC;KLGT</v>
          </cell>
          <cell r="K731" t="str">
            <v>151 Minh Khai, Thành phố Bắc Giang</v>
          </cell>
          <cell r="M731" t="str">
            <v>151 Minh Khai, Thành phố Bắc Giang</v>
          </cell>
          <cell r="N731">
            <v>1</v>
          </cell>
          <cell r="O731" t="b">
            <v>0</v>
          </cell>
          <cell r="P731" t="str">
            <v>CÔNG TY TNHH MTV THƯƠNG MẠI VÀ DỊCH VỤ NGỌC THƠM</v>
          </cell>
          <cell r="Q731" t="str">
            <v>Miền Bắc</v>
          </cell>
          <cell r="R731" t="str">
            <v>KL00167</v>
          </cell>
        </row>
        <row r="732">
          <cell r="A732" t="str">
            <v>KL00169</v>
          </cell>
          <cell r="B732" t="str">
            <v>Nguyễn Thị Thuý An</v>
          </cell>
          <cell r="C732" t="str">
            <v/>
          </cell>
          <cell r="D732" t="str">
            <v>Lạng Sơn</v>
          </cell>
          <cell r="E732" t="str">
            <v>Thành phố Lạng Sơn</v>
          </cell>
          <cell r="F732" t="str">
            <v>Phường Hoàng Văn Thụ</v>
          </cell>
          <cell r="I732" t="str">
            <v>MIENBAC;KLGT</v>
          </cell>
          <cell r="K732" t="str">
            <v>TTTM Phú Lộc Plaza, Đường Lý Thường Kiệt, Phường Hoàng Văn Thụ, Thành phố Lạng Sơn, Lạng Sơn, Việt
Nam</v>
          </cell>
          <cell r="M732" t="str">
            <v>TTTM Phú Lộc Plaza, Đường Lý Thường Kiệt, Phường Hoàng Văn Thụ, Thành phố Lạng Sơn, Lạng Sơn, Việt
Nam</v>
          </cell>
          <cell r="N732">
            <v>1</v>
          </cell>
          <cell r="O732" t="b">
            <v>0</v>
          </cell>
          <cell r="P732" t="str">
            <v>CÔNG TY TNHH MTV THƯƠNG MẠI VÀ DỊCH VỤ NGỌC THƠM</v>
          </cell>
          <cell r="Q732" t="str">
            <v>Miền Bắc</v>
          </cell>
          <cell r="R732" t="str">
            <v>KL00169</v>
          </cell>
        </row>
        <row r="733">
          <cell r="A733" t="str">
            <v>KL00172</v>
          </cell>
          <cell r="B733" t="str">
            <v>H mart - R1.05 Ocean Park, Đa Tốn, Gia Lâm</v>
          </cell>
          <cell r="C733" t="str">
            <v>Khách lẻ, thanh toán ngay</v>
          </cell>
          <cell r="D733" t="str">
            <v>Thành phố Hà Nội</v>
          </cell>
          <cell r="E733" t="str">
            <v>Huyện Gia Lâm</v>
          </cell>
          <cell r="F733" t="str">
            <v>Xã Đa Tốn</v>
          </cell>
          <cell r="G733" t="str">
            <v>HN006</v>
          </cell>
          <cell r="H733" t="str">
            <v>Phan Trọng Cường</v>
          </cell>
          <cell r="I733" t="str">
            <v>MIENBAC;KLGT</v>
          </cell>
          <cell r="J733" t="str">
            <v>H mart - R1.05 Ocean Park, Đa Tốn, Gia Lâm</v>
          </cell>
          <cell r="K733" t="str">
            <v>R1.05 Ocean Park, Đa Tốn, Gia Lâm, Hà Nội</v>
          </cell>
          <cell r="M733" t="str">
            <v>R1.05 Ocean Park, Đa Tốn, Gia Lâm, Hà Nội</v>
          </cell>
          <cell r="N733">
            <v>1</v>
          </cell>
          <cell r="O733" t="b">
            <v>0</v>
          </cell>
          <cell r="P733" t="str">
            <v>CÔNG TY TNHH MTV THƯƠNG MẠI VÀ DỊCH VỤ NGỌC THƠM</v>
          </cell>
          <cell r="Q733" t="str">
            <v>Miền Bắc</v>
          </cell>
          <cell r="R733" t="str">
            <v>KL00172</v>
          </cell>
        </row>
        <row r="734">
          <cell r="A734" t="str">
            <v>KL00173</v>
          </cell>
          <cell r="B734" t="str">
            <v>Siêu thị Xanh CT2 Mễ Trì</v>
          </cell>
          <cell r="C734" t="str">
            <v/>
          </cell>
          <cell r="D734" t="str">
            <v>Thành phố Hà Nội</v>
          </cell>
          <cell r="G734" t="str">
            <v>HN007</v>
          </cell>
          <cell r="H734" t="str">
            <v>Đỗ Minh Quang</v>
          </cell>
          <cell r="I734" t="str">
            <v>KLGT</v>
          </cell>
          <cell r="K734" t="str">
            <v>CT2 Mễ Trì</v>
          </cell>
          <cell r="M734" t="str">
            <v>CT2 Mễ Trì, Phường Mễ Trì, Quận Nam Từ Liêm, Hà Nội</v>
          </cell>
          <cell r="N734">
            <v>1</v>
          </cell>
          <cell r="O734" t="b">
            <v>0</v>
          </cell>
          <cell r="P734" t="str">
            <v>CÔNG TY TNHH MTV THƯƠNG MẠI VÀ DỊCH VỤ NGỌC THƠM</v>
          </cell>
          <cell r="Q734" t="str">
            <v>Miền Bắc</v>
          </cell>
          <cell r="R734" t="str">
            <v>KL00173</v>
          </cell>
        </row>
        <row r="735">
          <cell r="A735" t="str">
            <v>KL00174</v>
          </cell>
          <cell r="B735" t="str">
            <v>Chumi Mart</v>
          </cell>
          <cell r="C735" t="str">
            <v/>
          </cell>
          <cell r="D735" t="str">
            <v>Hải Phòng</v>
          </cell>
          <cell r="E735" t="str">
            <v>Quận Kiến An</v>
          </cell>
          <cell r="G735" t="str">
            <v>HN001</v>
          </cell>
          <cell r="H735" t="str">
            <v>Trần Thị Huệ</v>
          </cell>
          <cell r="I735" t="str">
            <v>KLGT</v>
          </cell>
          <cell r="K735" t="str">
            <v>Số 213 Đồng Hòa, Kiến An, Hải Phòng</v>
          </cell>
          <cell r="M735" t="str">
            <v>Số 213 Đồng Hòa, Kiến An, Hải Phòng</v>
          </cell>
          <cell r="N735">
            <v>1</v>
          </cell>
          <cell r="O735" t="b">
            <v>0</v>
          </cell>
          <cell r="P735" t="str">
            <v>CÔNG TY TNHH MTV THƯƠNG MẠI VÀ DỊCH VỤ NGỌC THƠM</v>
          </cell>
          <cell r="Q735" t="str">
            <v>Miền Bắc</v>
          </cell>
          <cell r="R735" t="str">
            <v>KL00174</v>
          </cell>
        </row>
        <row r="736">
          <cell r="A736" t="str">
            <v>KL00175</v>
          </cell>
          <cell r="B736" t="str">
            <v>CP PORK SHOP THANH LINH</v>
          </cell>
          <cell r="C736" t="str">
            <v/>
          </cell>
          <cell r="D736" t="str">
            <v>Thành phố Hà Nội</v>
          </cell>
          <cell r="E736" t="str">
            <v>Huyện Sóc Sơn</v>
          </cell>
          <cell r="G736" t="str">
            <v>HN007</v>
          </cell>
          <cell r="H736" t="str">
            <v>Đỗ Minh Quang</v>
          </cell>
          <cell r="I736" t="str">
            <v>KLGT</v>
          </cell>
          <cell r="K736" t="str">
            <v>Thị trấn Sóc Sơn</v>
          </cell>
          <cell r="M736" t="str">
            <v>Thị trấn Sóc Sơn</v>
          </cell>
          <cell r="N736">
            <v>1</v>
          </cell>
          <cell r="O736" t="b">
            <v>0</v>
          </cell>
          <cell r="P736" t="str">
            <v>CÔNG TY TNHH MTV THƯƠNG MẠI VÀ DỊCH VỤ NGỌC THƠM</v>
          </cell>
          <cell r="Q736" t="str">
            <v>Miền Bắc</v>
          </cell>
          <cell r="R736" t="str">
            <v>KL00175</v>
          </cell>
        </row>
        <row r="737">
          <cell r="A737" t="str">
            <v>KL00176</v>
          </cell>
          <cell r="B737" t="str">
            <v>Daily Mart H1.18 Gia Lâm</v>
          </cell>
          <cell r="C737" t="str">
            <v/>
          </cell>
          <cell r="D737" t="str">
            <v>Thành phố Hà Nội</v>
          </cell>
          <cell r="E737" t="str">
            <v>Huyện Gia Lâm</v>
          </cell>
          <cell r="I737" t="str">
            <v>MIENBAC;KLGT</v>
          </cell>
          <cell r="K737" t="str">
            <v>Tòa H1.18 - Vin Masterise - Gia Lâm - Hà Nội</v>
          </cell>
          <cell r="M737" t="str">
            <v>Tòa H1.18 - Vin Masterise - Gia Lâm - Hà Nội</v>
          </cell>
          <cell r="N737">
            <v>1</v>
          </cell>
          <cell r="O737" t="b">
            <v>0</v>
          </cell>
          <cell r="P737" t="str">
            <v>CÔNG TY TNHH MTV THƯƠNG MẠI VÀ DỊCH VỤ NGỌC THƠM</v>
          </cell>
          <cell r="Q737" t="str">
            <v>Miền Bắc</v>
          </cell>
          <cell r="R737" t="str">
            <v>KL00176</v>
          </cell>
        </row>
        <row r="738">
          <cell r="A738" t="str">
            <v>KL00177</v>
          </cell>
          <cell r="B738" t="str">
            <v>Em Linh</v>
          </cell>
          <cell r="C738" t="str">
            <v/>
          </cell>
          <cell r="D738" t="str">
            <v>Thành phố Hà Nội</v>
          </cell>
          <cell r="E738" t="str">
            <v>Huyện Sóc Sơn</v>
          </cell>
          <cell r="G738" t="str">
            <v>HN007</v>
          </cell>
          <cell r="H738" t="str">
            <v>Đỗ Minh Quang</v>
          </cell>
          <cell r="I738" t="str">
            <v>KLGT</v>
          </cell>
          <cell r="K738" t="str">
            <v>Tổ 7 Thị trấn Sóc Sơn, Sóc Sơn</v>
          </cell>
          <cell r="M738" t="str">
            <v>Tổ 7 Thị trấn Sóc Sơn, Sóc Sơn</v>
          </cell>
          <cell r="N738">
            <v>1</v>
          </cell>
          <cell r="O738" t="b">
            <v>0</v>
          </cell>
          <cell r="P738" t="str">
            <v>CÔNG TY TNHH MTV THƯƠNG MẠI VÀ DỊCH VỤ NGỌC THƠM</v>
          </cell>
          <cell r="Q738" t="str">
            <v>Miền Bắc</v>
          </cell>
          <cell r="R738" t="str">
            <v>KL00177</v>
          </cell>
        </row>
        <row r="739">
          <cell r="A739" t="str">
            <v>KL00178</v>
          </cell>
          <cell r="B739" t="str">
            <v>Đức Thành Mart</v>
          </cell>
          <cell r="C739" t="str">
            <v/>
          </cell>
          <cell r="D739" t="str">
            <v>Thành phố Hà Nội</v>
          </cell>
          <cell r="I739" t="str">
            <v>MIENBAC;KLGT</v>
          </cell>
          <cell r="K739" t="str">
            <v>Shop 03_02 tòa A Masteri Smart City</v>
          </cell>
          <cell r="M739" t="str">
            <v>Shop 03_02 tòa A Masteri Smart City</v>
          </cell>
          <cell r="N739">
            <v>1</v>
          </cell>
          <cell r="O739" t="b">
            <v>0</v>
          </cell>
          <cell r="P739" t="str">
            <v>CÔNG TY TNHH MTV THƯƠNG MẠI VÀ DỊCH VỤ NGỌC THƠM</v>
          </cell>
          <cell r="Q739" t="str">
            <v>Miền Bắc</v>
          </cell>
          <cell r="R739" t="str">
            <v>KL00178</v>
          </cell>
        </row>
        <row r="740">
          <cell r="A740" t="str">
            <v>KL00179</v>
          </cell>
          <cell r="B740" t="str">
            <v>Kai mart - Tòa P3 Ocean Park - Trâu Quỳ, Gia Lâm (điểm mới)</v>
          </cell>
          <cell r="C740" t="str">
            <v>Khách lẻ, thanh toán chuyển khoản</v>
          </cell>
          <cell r="D740" t="str">
            <v>Thành phố Hà Nội</v>
          </cell>
          <cell r="E740" t="str">
            <v>Huyện Gia Lâm</v>
          </cell>
          <cell r="F740" t="str">
            <v>Xã Trâu Quỳ</v>
          </cell>
          <cell r="G740" t="str">
            <v>HN009</v>
          </cell>
          <cell r="H740" t="str">
            <v>Vũ Anh Tuấn</v>
          </cell>
          <cell r="I740" t="str">
            <v>KLGT</v>
          </cell>
          <cell r="J740" t="str">
            <v/>
          </cell>
          <cell r="K740" t="str">
            <v>Tòa P3 Ocean Park - Trâu Quỳ, Gia Lâm, Hà Nội</v>
          </cell>
          <cell r="M740" t="str">
            <v>Tòa P3 Ocean Park - Trâu Quỳ, Gia Lâm, Hà Nội</v>
          </cell>
          <cell r="N740">
            <v>1</v>
          </cell>
          <cell r="O740" t="b">
            <v>0</v>
          </cell>
          <cell r="P740" t="str">
            <v>CÔNG TY TNHH MTV THƯƠNG MẠI VÀ DỊCH VỤ NGỌC THƠM</v>
          </cell>
          <cell r="Q740" t="str">
            <v>Miền Bắc</v>
          </cell>
          <cell r="R740" t="str">
            <v>KL00179</v>
          </cell>
        </row>
        <row r="741">
          <cell r="A741" t="str">
            <v>KL00180</v>
          </cell>
          <cell r="B741" t="str">
            <v>Kai mart - Tòa S2.08 Ocean Park - Trâu Quỳ, Gia Lâm (điểm mới)</v>
          </cell>
          <cell r="C741" t="str">
            <v>Khách lẻ, thanh toán chuyển khoản</v>
          </cell>
          <cell r="D741" t="str">
            <v>Thành phố Hà Nội</v>
          </cell>
          <cell r="E741" t="str">
            <v>Huyện Gia Lâm</v>
          </cell>
          <cell r="F741" t="str">
            <v>Xã Trâu Quỳ</v>
          </cell>
          <cell r="G741" t="str">
            <v>HN009</v>
          </cell>
          <cell r="H741" t="str">
            <v>Vũ Anh Tuấn</v>
          </cell>
          <cell r="I741" t="str">
            <v>KLGT</v>
          </cell>
          <cell r="J741" t="str">
            <v/>
          </cell>
          <cell r="K741" t="str">
            <v>Tòa S2.08 Ocean Park - Trâu Quỳ, Gia Lâm, Hà Nội</v>
          </cell>
          <cell r="M741" t="str">
            <v>Tòa S2.08 Ocean Park - Trâu Quỳ, Gia Lâm, Hà Nội</v>
          </cell>
          <cell r="N741">
            <v>1</v>
          </cell>
          <cell r="O741" t="b">
            <v>0</v>
          </cell>
          <cell r="P741" t="str">
            <v>CÔNG TY TNHH MTV THƯƠNG MẠI VÀ DỊCH VỤ NGỌC THƠM</v>
          </cell>
          <cell r="Q741" t="str">
            <v>Miền Bắc</v>
          </cell>
          <cell r="R741" t="str">
            <v>KL00180</v>
          </cell>
        </row>
        <row r="742">
          <cell r="A742" t="str">
            <v>KL00181</v>
          </cell>
          <cell r="B742" t="str">
            <v>Xanh Mart - S1.08 Vinhomes Ocean Park</v>
          </cell>
          <cell r="C742" t="str">
            <v/>
          </cell>
          <cell r="D742" t="str">
            <v>Thành phố Hà Nội</v>
          </cell>
          <cell r="E742" t="str">
            <v>Huyện Gia Lâm</v>
          </cell>
          <cell r="G742" t="str">
            <v>HN006</v>
          </cell>
          <cell r="H742" t="str">
            <v>Phan Trọng Cường</v>
          </cell>
          <cell r="I742" t="str">
            <v>MIENBAC;KLGT</v>
          </cell>
          <cell r="K742" t="str">
            <v>S1.08 Vinhomes Ocean Park, Đa Tốn, Gia Lâm, Hà Nội</v>
          </cell>
          <cell r="M742" t="str">
            <v>S1.08 Vinhomes Ocean Park, Đa Tốn, Gia Lâm, Hà Nội</v>
          </cell>
          <cell r="N742">
            <v>1</v>
          </cell>
          <cell r="O742" t="b">
            <v>0</v>
          </cell>
          <cell r="P742" t="str">
            <v>CÔNG TY TNHH MTV THƯƠNG MẠI VÀ DỊCH VỤ NGỌC THƠM</v>
          </cell>
          <cell r="Q742" t="str">
            <v>Miền Bắc</v>
          </cell>
          <cell r="R742" t="str">
            <v>KL00181</v>
          </cell>
        </row>
        <row r="743">
          <cell r="A743" t="str">
            <v>KL00182</v>
          </cell>
          <cell r="B743" t="str">
            <v>Cherry Mart - S1.07 Vinhomes Ocean Park</v>
          </cell>
          <cell r="C743" t="str">
            <v/>
          </cell>
          <cell r="D743" t="str">
            <v>Thành phố Hà Nội</v>
          </cell>
          <cell r="E743" t="str">
            <v>Huyện Gia Lâm</v>
          </cell>
          <cell r="G743" t="str">
            <v>HN006</v>
          </cell>
          <cell r="H743" t="str">
            <v>Phan Trọng Cường</v>
          </cell>
          <cell r="I743" t="str">
            <v>MIENBAC;KLGT</v>
          </cell>
          <cell r="K743" t="str">
            <v>S1.07 Vinhomes Ocean Park, Đa Tốn, Gia Lâm, Hà Nội</v>
          </cell>
          <cell r="M743" t="str">
            <v>S1.07 Vinhomes Ocean Park, Đa Tốn, Gia Lâm, Hà Nội</v>
          </cell>
          <cell r="N743">
            <v>1</v>
          </cell>
          <cell r="O743" t="b">
            <v>0</v>
          </cell>
          <cell r="P743" t="str">
            <v>CÔNG TY TNHH MTV THƯƠNG MẠI VÀ DỊCH VỤ NGỌC THƠM</v>
          </cell>
          <cell r="Q743" t="str">
            <v>Miền Bắc</v>
          </cell>
          <cell r="R743" t="str">
            <v>KL00182</v>
          </cell>
        </row>
        <row r="744">
          <cell r="A744" t="str">
            <v>KL00183</v>
          </cell>
          <cell r="B744" t="str">
            <v>Đức Thành Khu đô thị Tân Tây Đô</v>
          </cell>
          <cell r="D744" t="str">
            <v>Thành phố Hà Nội</v>
          </cell>
          <cell r="E744" t="str">
            <v>Huyện Đan Phượng</v>
          </cell>
          <cell r="G744" t="str">
            <v>HN006</v>
          </cell>
          <cell r="H744" t="str">
            <v>Phan Trọng Cường</v>
          </cell>
          <cell r="I744" t="str">
            <v>KLGT</v>
          </cell>
          <cell r="K744" t="str">
            <v>Đức Thành Khu đô thị Tân Tây Đô Đan Phượng</v>
          </cell>
          <cell r="L744" t="str">
            <v/>
          </cell>
          <cell r="M744" t="str">
            <v>Đức Thành Khu đô thị Tân Tây Đô Đan Phượng</v>
          </cell>
          <cell r="N744">
            <v>1</v>
          </cell>
          <cell r="O744" t="b">
            <v>0</v>
          </cell>
          <cell r="P744" t="str">
            <v>CÔNG TY TNHH MTV THƯƠNG MẠI VÀ DỊCH VỤ NGỌC THƠM</v>
          </cell>
          <cell r="Q744" t="str">
            <v>Miền Bắc</v>
          </cell>
          <cell r="R744" t="str">
            <v>KL00183</v>
          </cell>
        </row>
        <row r="745">
          <cell r="A745" t="str">
            <v>KL00184</v>
          </cell>
          <cell r="B745" t="str">
            <v>TD Mart</v>
          </cell>
          <cell r="C745" t="str">
            <v/>
          </cell>
          <cell r="D745" t="str">
            <v>Thành phố Hà Nội</v>
          </cell>
          <cell r="E745" t="str">
            <v>Quận Hoàng Mai</v>
          </cell>
          <cell r="G745" t="str">
            <v>HN007</v>
          </cell>
          <cell r="H745" t="str">
            <v>Đỗ Minh Quang</v>
          </cell>
          <cell r="I745" t="str">
            <v>KLGT</v>
          </cell>
          <cell r="K745" t="str">
            <v>TD Mart, Sunshine Dương Văn Bé (Mở mới), Mai Động, Hoàng Mai, HN</v>
          </cell>
          <cell r="L745" t="str">
            <v/>
          </cell>
          <cell r="M745" t="str">
            <v>TD Mart, Sunshine Dương Văn Bé (Mở mới), Mai Động, Hoàng Mai, HN</v>
          </cell>
          <cell r="N745">
            <v>1</v>
          </cell>
          <cell r="O745" t="b">
            <v>0</v>
          </cell>
          <cell r="P745" t="str">
            <v>CÔNG TY TNHH MTV THƯƠNG MẠI VÀ DỊCH VỤ NGỌC THƠM</v>
          </cell>
          <cell r="Q745" t="str">
            <v>Miền Bắc</v>
          </cell>
          <cell r="R745" t="str">
            <v>KL00184</v>
          </cell>
        </row>
        <row r="746">
          <cell r="A746" t="str">
            <v>KL00185</v>
          </cell>
          <cell r="B746" t="str">
            <v>Eco Mart</v>
          </cell>
          <cell r="C746" t="str">
            <v/>
          </cell>
          <cell r="D746" t="str">
            <v>Thành phố Hà Nội</v>
          </cell>
          <cell r="E746" t="str">
            <v>Huyện Gia Lâm</v>
          </cell>
          <cell r="F746" t="str">
            <v>Xã Trâu Quỳ</v>
          </cell>
          <cell r="G746" t="str">
            <v>HN007</v>
          </cell>
          <cell r="H746" t="str">
            <v>Đỗ Minh Quang</v>
          </cell>
          <cell r="I746" t="str">
            <v>KLGT</v>
          </cell>
          <cell r="K746" t="str">
            <v>Eco Mart ki-ốt 7 T2 Blue Start Trâu Quỳ</v>
          </cell>
          <cell r="L746" t="str">
            <v/>
          </cell>
          <cell r="M746" t="str">
            <v>Eco Mart ki-ốt 7 T2 Blue Start Trâu Quỳ</v>
          </cell>
          <cell r="N746">
            <v>1</v>
          </cell>
          <cell r="O746" t="b">
            <v>0</v>
          </cell>
          <cell r="P746" t="str">
            <v>CÔNG TY TNHH MTV THƯƠNG MẠI VÀ DỊCH VỤ NGỌC THƠM</v>
          </cell>
          <cell r="Q746" t="str">
            <v>Miền Bắc</v>
          </cell>
          <cell r="R746" t="str">
            <v>KL00185</v>
          </cell>
        </row>
        <row r="747">
          <cell r="A747" t="str">
            <v>KL00186</v>
          </cell>
          <cell r="B747" t="str">
            <v>Chị Huệ</v>
          </cell>
          <cell r="C747" t="str">
            <v/>
          </cell>
          <cell r="D747" t="str">
            <v>Thành phố Hà Nội</v>
          </cell>
          <cell r="E747" t="str">
            <v>Huyện Hoài Đức</v>
          </cell>
          <cell r="G747" t="str">
            <v>HN007</v>
          </cell>
          <cell r="H747" t="str">
            <v>Đỗ Minh Quang</v>
          </cell>
          <cell r="I747" t="str">
            <v>KLGT</v>
          </cell>
          <cell r="K747" t="str">
            <v>Chung cư New City - Lai Xá - Kim Chung - Hoài Đức - Hà Nội</v>
          </cell>
          <cell r="L747" t="str">
            <v/>
          </cell>
          <cell r="M747" t="str">
            <v>Chung cư New City - Lai Xá - Kim Chung - Hoài Đức - Hà Nội</v>
          </cell>
          <cell r="N747">
            <v>1</v>
          </cell>
          <cell r="O747" t="b">
            <v>0</v>
          </cell>
          <cell r="P747" t="str">
            <v>CÔNG TY TNHH MTV THƯƠNG MẠI VÀ DỊCH VỤ NGỌC THƠM</v>
          </cell>
          <cell r="Q747" t="str">
            <v>Miền Bắc</v>
          </cell>
          <cell r="R747" t="str">
            <v>KL00186</v>
          </cell>
        </row>
        <row r="748">
          <cell r="A748" t="str">
            <v>KL00187</v>
          </cell>
          <cell r="B748" t="str">
            <v>Cửa hàng H 24h</v>
          </cell>
          <cell r="C748" t="str">
            <v/>
          </cell>
          <cell r="D748" t="str">
            <v>Thành phố Hà Nội</v>
          </cell>
          <cell r="E748" t="str">
            <v>Quận Nam Từ Liêm</v>
          </cell>
          <cell r="G748" t="str">
            <v>HN007</v>
          </cell>
          <cell r="H748" t="str">
            <v>Đỗ Minh Quang</v>
          </cell>
          <cell r="I748" t="str">
            <v>KLGT</v>
          </cell>
          <cell r="K748" t="str">
            <v>Số 9 Tu Hoàng, Nam Từ Liêm (ngã 4 Nhổn)</v>
          </cell>
          <cell r="L748" t="str">
            <v/>
          </cell>
          <cell r="M748" t="str">
            <v>Số 9 Tu Hoàng, Nam Từ Liêm (ngã 4 Nhổn)</v>
          </cell>
          <cell r="N748">
            <v>1</v>
          </cell>
          <cell r="O748" t="b">
            <v>0</v>
          </cell>
          <cell r="P748" t="str">
            <v>CÔNG TY TNHH MTV THƯƠNG MẠI VÀ DỊCH VỤ NGỌC THƠM</v>
          </cell>
          <cell r="Q748" t="str">
            <v>Miền Bắc</v>
          </cell>
          <cell r="R748" t="str">
            <v>KL00187</v>
          </cell>
        </row>
        <row r="749">
          <cell r="A749" t="str">
            <v>KL00188</v>
          </cell>
          <cell r="B749" t="str">
            <v>Daily H2.02 Ocean Park - Trâu Quỳ, Gia Lâm</v>
          </cell>
          <cell r="C749" t="str">
            <v/>
          </cell>
          <cell r="D749" t="str">
            <v>Thành phố Hà Nội</v>
          </cell>
          <cell r="E749" t="str">
            <v>Huyện Gia Lâm</v>
          </cell>
          <cell r="F749" t="str">
            <v>Xã Trâu Quỳ</v>
          </cell>
          <cell r="G749" t="str">
            <v>HN006</v>
          </cell>
          <cell r="H749" t="str">
            <v>Phan Trọng Cường</v>
          </cell>
          <cell r="I749" t="str">
            <v>MIENBAC;KLGT</v>
          </cell>
          <cell r="J749" t="str">
            <v/>
          </cell>
          <cell r="K749" t="str">
            <v>Tòa H2.02 Ocean Park - Trâu Quỳ, Gia Lâm, Hà Nội</v>
          </cell>
          <cell r="M749" t="str">
            <v>Tòa H2.02 Ocean Park - Trâu Quỳ, Gia Lâm, Hà Nội</v>
          </cell>
          <cell r="N749">
            <v>1</v>
          </cell>
          <cell r="O749" t="b">
            <v>0</v>
          </cell>
          <cell r="P749" t="str">
            <v>CÔNG TY TNHH MTV THƯƠNG MẠI VÀ DỊCH VỤ NGỌC THƠM</v>
          </cell>
          <cell r="Q749" t="str">
            <v>Miền Bắc</v>
          </cell>
          <cell r="R749" t="str">
            <v>KL00188</v>
          </cell>
        </row>
        <row r="750">
          <cell r="A750" t="str">
            <v>KL00189</v>
          </cell>
          <cell r="B750" t="str">
            <v>Trần Thanh Vân</v>
          </cell>
          <cell r="C750" t="str">
            <v/>
          </cell>
          <cell r="D750" t="str">
            <v>Hải Phòng</v>
          </cell>
          <cell r="G750" t="str">
            <v>HN001</v>
          </cell>
          <cell r="H750" t="str">
            <v>Trần Thị Huệ</v>
          </cell>
          <cell r="I750" t="str">
            <v>KLGT</v>
          </cell>
          <cell r="J750" t="str">
            <v>Trần Thanh Vân</v>
          </cell>
          <cell r="K750" t="str">
            <v>Tòa nhà Doji - Lô 8, Đường Lê Hồng Phong, Phường Đông Khê, Quận Ngô Quyền, Hải Phòng</v>
          </cell>
          <cell r="M750" t="str">
            <v>Tòa nhà Doji - Lô 8, Đường Lê Hồng Phong, Phường Đông Khê, Quận Ngô Quyền, Hải Phòng</v>
          </cell>
          <cell r="N750">
            <v>1</v>
          </cell>
          <cell r="O750" t="b">
            <v>0</v>
          </cell>
          <cell r="P750" t="str">
            <v>CÔNG TY TNHH MTV THƯƠNG MẠI VÀ DỊCH VỤ NGỌC THƠM</v>
          </cell>
          <cell r="Q750" t="str">
            <v>Miền Bắc</v>
          </cell>
          <cell r="R750" t="str">
            <v>KL00189</v>
          </cell>
        </row>
        <row r="751">
          <cell r="A751" t="str">
            <v>KL00190</v>
          </cell>
          <cell r="B751" t="str">
            <v>Daily H3.03 Ocean Park - Trâu Quỳ, Gia Lâm</v>
          </cell>
          <cell r="C751" t="str">
            <v/>
          </cell>
          <cell r="D751" t="str">
            <v>Thành phố Hà Nội</v>
          </cell>
          <cell r="E751" t="str">
            <v>Huyện Gia Lâm</v>
          </cell>
          <cell r="F751" t="str">
            <v>Xã Trâu Quỳ</v>
          </cell>
          <cell r="G751" t="str">
            <v>HN009</v>
          </cell>
          <cell r="H751" t="str">
            <v>Vũ Anh Tuấn</v>
          </cell>
          <cell r="I751" t="str">
            <v>MIENBAC;KLGT</v>
          </cell>
          <cell r="J751" t="str">
            <v/>
          </cell>
          <cell r="K751" t="str">
            <v>Tòa H3.03 Ocean Park - Trâu Quỳ, Gia Lâm, Hà Nội</v>
          </cell>
          <cell r="M751" t="str">
            <v>Tòa H3.03 Ocean Park - Trâu Quỳ, Gia Lâm, Hà Nội</v>
          </cell>
          <cell r="N751">
            <v>1</v>
          </cell>
          <cell r="O751" t="b">
            <v>0</v>
          </cell>
          <cell r="P751" t="str">
            <v>CÔNG TY TNHH MTV THƯƠNG MẠI VÀ DỊCH VỤ NGỌC THƠM</v>
          </cell>
          <cell r="Q751" t="str">
            <v>Miền Bắc</v>
          </cell>
          <cell r="R751" t="str">
            <v>KL00190</v>
          </cell>
        </row>
        <row r="752">
          <cell r="A752" t="str">
            <v>KL00192</v>
          </cell>
          <cell r="B752" t="str">
            <v>Văn Quyền Mart</v>
          </cell>
          <cell r="C752" t="str">
            <v/>
          </cell>
          <cell r="D752" t="str">
            <v>Thành phố Hà Nội</v>
          </cell>
          <cell r="E752" t="str">
            <v>Quận Thanh Xuân</v>
          </cell>
          <cell r="G752" t="str">
            <v>HN007</v>
          </cell>
          <cell r="H752" t="str">
            <v>Đỗ Minh Quang</v>
          </cell>
          <cell r="I752" t="str">
            <v>KLGT</v>
          </cell>
          <cell r="J752" t="str">
            <v/>
          </cell>
          <cell r="K752" t="str">
            <v>Số nhà 28 ngách 46 ngõ 1 Bùi Xương Trạch - Thanh Xuân - HN</v>
          </cell>
          <cell r="M752" t="str">
            <v>Số nhà 28 ngách 46 ngõ 1 Bùi Xương Trạch - Thanh Xuân - HN</v>
          </cell>
          <cell r="N752">
            <v>1</v>
          </cell>
          <cell r="O752" t="b">
            <v>0</v>
          </cell>
          <cell r="P752" t="str">
            <v>CÔNG TY TNHH MTV THƯƠNG MẠI VÀ DỊCH VỤ NGỌC THƠM</v>
          </cell>
          <cell r="Q752" t="str">
            <v>Miền Bắc</v>
          </cell>
          <cell r="R752" t="str">
            <v>KL00192</v>
          </cell>
        </row>
        <row r="753">
          <cell r="A753" t="str">
            <v>KL00193</v>
          </cell>
          <cell r="B753" t="str">
            <v>Chị Huyền - SĐT 0916 931 659</v>
          </cell>
          <cell r="C753" t="str">
            <v/>
          </cell>
          <cell r="D753" t="str">
            <v>Thành phố Hà Nội</v>
          </cell>
          <cell r="G753" t="str">
            <v>HN003</v>
          </cell>
          <cell r="H753" t="str">
            <v>Nguyễn Văn Thạch</v>
          </cell>
          <cell r="I753" t="str">
            <v>MIENBAC;KLGT</v>
          </cell>
          <cell r="J753" t="str">
            <v/>
          </cell>
          <cell r="K753" t="str">
            <v>876 Bạch Đằng, Hà Nội</v>
          </cell>
          <cell r="M753" t="str">
            <v>876 Bạch Đằng, Hà Nội</v>
          </cell>
          <cell r="N753">
            <v>1</v>
          </cell>
          <cell r="O753" t="b">
            <v>0</v>
          </cell>
          <cell r="P753" t="str">
            <v>CÔNG TY TNHH MTV THƯƠNG MẠI VÀ DỊCH VỤ NGỌC THƠM</v>
          </cell>
          <cell r="Q753" t="str">
            <v>Miền Bắc</v>
          </cell>
          <cell r="R753" t="str">
            <v>KL00193</v>
          </cell>
        </row>
        <row r="754">
          <cell r="A754" t="str">
            <v>KL00194</v>
          </cell>
          <cell r="B754" t="str">
            <v>Siêu thị TH's Mart SA5</v>
          </cell>
          <cell r="C754" t="str">
            <v/>
          </cell>
          <cell r="D754" t="str">
            <v>Thành phố Hà Nội</v>
          </cell>
          <cell r="G754" t="str">
            <v>HN007</v>
          </cell>
          <cell r="H754" t="str">
            <v>Đỗ Minh Quang</v>
          </cell>
          <cell r="I754" t="str">
            <v>KLGT</v>
          </cell>
          <cell r="J754" t="str">
            <v/>
          </cell>
          <cell r="K754" t="str">
            <v>Siêu thị TH's Mart, toà SA5 Vinhome Smart Tây Mỗ Nam Từ Liêm</v>
          </cell>
          <cell r="M754" t="str">
            <v>Siêu thị TH's Mart, toà SA5 Vinhome Smart Tây Mỗ Nam Từ Liêm</v>
          </cell>
          <cell r="N754">
            <v>1</v>
          </cell>
          <cell r="O754" t="b">
            <v>0</v>
          </cell>
          <cell r="P754" t="str">
            <v>CÔNG TY TNHH MTV THƯƠNG MẠI VÀ DỊCH VỤ NGỌC THƠM</v>
          </cell>
          <cell r="Q754" t="str">
            <v>Miền Bắc</v>
          </cell>
          <cell r="R754" t="str">
            <v>KL00194</v>
          </cell>
        </row>
        <row r="755">
          <cell r="A755" t="str">
            <v>KL00195</v>
          </cell>
          <cell r="B755" t="str">
            <v>Kai mart - Tòa S1.01 Vinhome Ocean Park, Đa Tốn, Gia Lâm</v>
          </cell>
          <cell r="C755" t="str">
            <v>Khách lẻ, thanh toán chuyển khoản</v>
          </cell>
          <cell r="D755" t="str">
            <v>Thành phố Hà Nội</v>
          </cell>
          <cell r="E755" t="str">
            <v>Huyện Gia Lâm</v>
          </cell>
          <cell r="F755" t="str">
            <v>Xã Đa Tốn</v>
          </cell>
          <cell r="G755" t="str">
            <v>HN009</v>
          </cell>
          <cell r="H755" t="str">
            <v>Vũ Anh Tuấn</v>
          </cell>
          <cell r="I755" t="str">
            <v>KLGT</v>
          </cell>
          <cell r="J755" t="str">
            <v/>
          </cell>
          <cell r="K755" t="str">
            <v>Tòa S1.01 Vinhome Ocean Park, Đa Tốn, Gia Lâm, Hà Nội</v>
          </cell>
          <cell r="M755" t="str">
            <v>Tòa S1.01 Vinhome Ocean Park, Đa Tốn, Gia Lâm, Hà Nội</v>
          </cell>
          <cell r="N755">
            <v>1</v>
          </cell>
          <cell r="O755" t="b">
            <v>0</v>
          </cell>
          <cell r="P755" t="str">
            <v>CÔNG TY TNHH MTV THƯƠNG MẠI VÀ DỊCH VỤ NGỌC THƠM</v>
          </cell>
          <cell r="Q755" t="str">
            <v>Miền Bắc</v>
          </cell>
          <cell r="R755" t="str">
            <v>KL00195</v>
          </cell>
        </row>
        <row r="756">
          <cell r="A756" t="str">
            <v>KL00196</v>
          </cell>
          <cell r="B756" t="str">
            <v>Esmee Mart - 444 Hoàng Hoa Thám, Ba Đình, Hà Nội</v>
          </cell>
          <cell r="C756" t="str">
            <v/>
          </cell>
          <cell r="D756" t="str">
            <v>Thành phố Hà Nội</v>
          </cell>
          <cell r="E756" t="str">
            <v>Quận Ba Đình</v>
          </cell>
          <cell r="G756" t="str">
            <v>HN003</v>
          </cell>
          <cell r="H756" t="str">
            <v>Nguyễn Văn Thạch</v>
          </cell>
          <cell r="I756" t="str">
            <v>MIENBAC</v>
          </cell>
          <cell r="J756" t="str">
            <v/>
          </cell>
          <cell r="K756" t="str">
            <v>444 Hoàng Hoa Thám, Ba Đình, Hà Nội</v>
          </cell>
          <cell r="M756" t="str">
            <v>444 Hoàng Hoa Thám, Ba Đình, Hà Nội</v>
          </cell>
          <cell r="N756">
            <v>1</v>
          </cell>
          <cell r="O756" t="b">
            <v>0</v>
          </cell>
          <cell r="P756" t="str">
            <v>CÔNG TY TNHH MTV THƯƠNG MẠI VÀ DỊCH VỤ NGỌC THƠM</v>
          </cell>
          <cell r="Q756" t="str">
            <v>Miền Bắc</v>
          </cell>
          <cell r="R756" t="str">
            <v>KL00196</v>
          </cell>
        </row>
        <row r="757">
          <cell r="A757" t="str">
            <v>KL00197</v>
          </cell>
          <cell r="B757" t="str">
            <v>Siêu thị tiện lợi T&amp;M Mart</v>
          </cell>
          <cell r="C757" t="str">
            <v/>
          </cell>
          <cell r="D757" t="str">
            <v>Thành phố Hà Nội</v>
          </cell>
          <cell r="G757" t="str">
            <v>HN003</v>
          </cell>
          <cell r="H757" t="str">
            <v>Nguyễn Văn Thạch</v>
          </cell>
          <cell r="I757" t="str">
            <v>MIENBAC;KLGT</v>
          </cell>
          <cell r="J757" t="str">
            <v>Siêu thị tiện lợi T&amp;M Mart</v>
          </cell>
          <cell r="K757" t="str">
            <v>H1.18 masteri waterfront, Ocean Park, Gia Lâm, Hà Nội</v>
          </cell>
          <cell r="M757" t="str">
            <v>H1.18 masteri waterfront, Ocean Park, Gia Lâm, Hà Nội</v>
          </cell>
          <cell r="N757">
            <v>1</v>
          </cell>
          <cell r="O757" t="b">
            <v>0</v>
          </cell>
          <cell r="P757" t="str">
            <v>CÔNG TY TNHH MTV THƯƠNG MẠI VÀ DỊCH VỤ NGỌC THƠM</v>
          </cell>
          <cell r="Q757" t="str">
            <v>Miền Bắc</v>
          </cell>
          <cell r="R757" t="str">
            <v>KL00197</v>
          </cell>
        </row>
        <row r="758">
          <cell r="A758" t="str">
            <v>KL00198</v>
          </cell>
          <cell r="B758" t="str">
            <v>Green Mart</v>
          </cell>
          <cell r="C758" t="str">
            <v/>
          </cell>
          <cell r="D758" t="str">
            <v>Thành phố Hà Nội</v>
          </cell>
          <cell r="G758" t="str">
            <v>HN009</v>
          </cell>
          <cell r="H758" t="str">
            <v>Vũ Anh Tuấn</v>
          </cell>
          <cell r="I758" t="str">
            <v>MIENBAC;KLGT</v>
          </cell>
          <cell r="J758" t="str">
            <v>Green Mart</v>
          </cell>
          <cell r="K758" t="str">
            <v>Tòa CT2A chung cư Homeland, Phường Bồ Đề (Thượng Thanh cũ)</v>
          </cell>
          <cell r="M758" t="str">
            <v>Tòa CT2A chung cư Homeland, Phường Bồ Đề (Thượng Thanh cũ)</v>
          </cell>
          <cell r="N758">
            <v>1</v>
          </cell>
          <cell r="O758" t="b">
            <v>0</v>
          </cell>
          <cell r="P758" t="str">
            <v>CÔNG TY TNHH MTV THƯƠNG MẠI VÀ DỊCH VỤ NGỌC THƠM</v>
          </cell>
          <cell r="Q758" t="str">
            <v>Miền Bắc</v>
          </cell>
          <cell r="R758" t="str">
            <v>KL00198</v>
          </cell>
        </row>
        <row r="759">
          <cell r="A759" t="str">
            <v>KL00199</v>
          </cell>
          <cell r="B759" t="str">
            <v>Minh An Mart</v>
          </cell>
          <cell r="C759" t="str">
            <v/>
          </cell>
          <cell r="D759" t="str">
            <v>Thành phố Hà Nội</v>
          </cell>
          <cell r="G759" t="str">
            <v>HN007</v>
          </cell>
          <cell r="H759" t="str">
            <v>Đỗ Minh Quang</v>
          </cell>
          <cell r="I759" t="str">
            <v>MIENBAC;KLGT</v>
          </cell>
          <cell r="J759" t="str">
            <v>Minh An Mart</v>
          </cell>
          <cell r="K759" t="str">
            <v>Minh An Mart S302 Vinhomes Smart City</v>
          </cell>
          <cell r="M759" t="str">
            <v>Minh An Mart S302 Vinhomes Smart City</v>
          </cell>
          <cell r="N759">
            <v>1</v>
          </cell>
          <cell r="O759" t="b">
            <v>0</v>
          </cell>
          <cell r="P759" t="str">
            <v>CÔNG TY TNHH MTV THƯƠNG MẠI VÀ DỊCH VỤ NGỌC THƠM</v>
          </cell>
          <cell r="Q759" t="str">
            <v>Miền Bắc</v>
          </cell>
          <cell r="R759" t="str">
            <v>KL00199</v>
          </cell>
        </row>
        <row r="760">
          <cell r="A760" t="str">
            <v>KL00200</v>
          </cell>
          <cell r="B760" t="str">
            <v>Siêu thị TH's Mart TC2</v>
          </cell>
          <cell r="C760" t="str">
            <v/>
          </cell>
          <cell r="D760" t="str">
            <v>Thành phố Hà Nội</v>
          </cell>
          <cell r="G760" t="str">
            <v>HN007</v>
          </cell>
          <cell r="H760" t="str">
            <v>Đỗ Minh Quang</v>
          </cell>
          <cell r="I760" t="str">
            <v>KLGT</v>
          </cell>
          <cell r="J760" t="str">
            <v/>
          </cell>
          <cell r="K760" t="str">
            <v>TC2 the Canopy Residences Vinhome Smart Tây Mỗ Nam Từ Liêm</v>
          </cell>
          <cell r="M760" t="str">
            <v>TC2 the Canopy Residences Vinhome Smart Tây Mỗ Nam Từ Liêm</v>
          </cell>
          <cell r="N760">
            <v>1</v>
          </cell>
          <cell r="O760" t="b">
            <v>0</v>
          </cell>
          <cell r="P760" t="str">
            <v>CÔNG TY TNHH MTV THƯƠNG MẠI VÀ DỊCH VỤ NGỌC THƠM</v>
          </cell>
          <cell r="Q760" t="str">
            <v>Miền Bắc</v>
          </cell>
          <cell r="R760" t="str">
            <v>KL00200</v>
          </cell>
        </row>
        <row r="761">
          <cell r="A761" t="str">
            <v>KL00201</v>
          </cell>
          <cell r="B761" t="str">
            <v>TD Mart Glexico</v>
          </cell>
          <cell r="C761" t="str">
            <v/>
          </cell>
          <cell r="D761" t="str">
            <v>Thành phố Hà Nội</v>
          </cell>
          <cell r="E761" t="str">
            <v>Quận Hoàng Mai</v>
          </cell>
          <cell r="G761" t="str">
            <v>HN007</v>
          </cell>
          <cell r="H761" t="str">
            <v>Đỗ Minh Quang</v>
          </cell>
          <cell r="I761" t="str">
            <v>KLGT</v>
          </cell>
          <cell r="K761" t="str">
            <v>TD Mart tầng 1 tòa glexico ngõ 885 Tam Trinh, Hoàng Mai. Hà Nội</v>
          </cell>
          <cell r="L761" t="str">
            <v/>
          </cell>
          <cell r="M761" t="str">
            <v>TD Mart tầng 1 tòa glexico ngõ 885 Tam Trinh, Hoàng Mai. Hà Nội</v>
          </cell>
          <cell r="N761">
            <v>1</v>
          </cell>
          <cell r="O761" t="b">
            <v>0</v>
          </cell>
          <cell r="P761" t="str">
            <v>CÔNG TY TNHH MTV THƯƠNG MẠI VÀ DỊCH VỤ NGỌC THƠM</v>
          </cell>
          <cell r="Q761" t="str">
            <v>Miền Bắc</v>
          </cell>
          <cell r="R761" t="str">
            <v>KL00201</v>
          </cell>
        </row>
        <row r="762">
          <cell r="A762" t="str">
            <v>KMARKET</v>
          </cell>
          <cell r="B762" t="str">
            <v>CÔNG TY TNHH THƯƠNG MẠI K &amp; K TOÀN CẦU</v>
          </cell>
          <cell r="D762" t="str">
            <v>Thành phố Hà Nội</v>
          </cell>
          <cell r="E762" t="str">
            <v>Quận Hà Đông</v>
          </cell>
          <cell r="F762" t="str">
            <v>Phường Phúc La</v>
          </cell>
          <cell r="G762" t="str">
            <v>HN007</v>
          </cell>
          <cell r="H762" t="str">
            <v>Đỗ Minh Quang</v>
          </cell>
          <cell r="I762" t="str">
            <v>MIENBAC</v>
          </cell>
          <cell r="L762" t="str">
            <v>0106488901</v>
          </cell>
          <cell r="M762" t="str">
            <v>Số 113 Tô Hiến Thành, Tổ dân phố 2, Phường Hà Đông, Thành phố Hà Nội, Việt Nam</v>
          </cell>
          <cell r="N762">
            <v>61</v>
          </cell>
          <cell r="O762" t="b">
            <v>0</v>
          </cell>
          <cell r="P762" t="str">
            <v>CÔNG TY TNHH MTV THƯƠNG MẠI VÀ DỊCH VỤ NGỌC THƠM</v>
          </cell>
          <cell r="Q762" t="str">
            <v>Miền Bắc</v>
          </cell>
          <cell r="R762" t="str">
            <v>KMARKET</v>
          </cell>
        </row>
        <row r="763">
          <cell r="A763" t="str">
            <v>Kmarket0001</v>
          </cell>
          <cell r="B763" t="str">
            <v>K-Market Keangnam</v>
          </cell>
          <cell r="D763" t="str">
            <v>Thành phố Hà Nội</v>
          </cell>
          <cell r="E763" t="str">
            <v>Quận Nam Từ Liêm</v>
          </cell>
          <cell r="F763" t="str">
            <v>Phường Mễ Trì</v>
          </cell>
          <cell r="G763" t="str">
            <v>HN007</v>
          </cell>
          <cell r="H763" t="str">
            <v>Đỗ Minh Quang</v>
          </cell>
          <cell r="I763" t="str">
            <v>MIENBAC</v>
          </cell>
          <cell r="K763" t="str">
            <v>Số 102 tòa nhà A Keangnam, Phạm Hùng, Mễ Trì, Nam Từ Liêm, Hà Nội.</v>
          </cell>
          <cell r="M763" t="str">
            <v>Số 102 tòa nhà A Keangnam, Phạm Hùng, Mễ Trì, Nam Từ Liêm, Hà Nội.</v>
          </cell>
          <cell r="N763">
            <v>61</v>
          </cell>
          <cell r="O763" t="b">
            <v>0</v>
          </cell>
          <cell r="P763" t="str">
            <v>CÔNG TY TNHH MTV THƯƠNG MẠI VÀ DỊCH VỤ NGỌC THƠM</v>
          </cell>
          <cell r="Q763" t="str">
            <v>Miền Bắc</v>
          </cell>
          <cell r="R763" t="str">
            <v>KMARKET</v>
          </cell>
        </row>
        <row r="764">
          <cell r="A764" t="str">
            <v>Kmarket0002</v>
          </cell>
          <cell r="B764" t="str">
            <v>K-Market Calidas</v>
          </cell>
          <cell r="D764" t="str">
            <v>Thành phố Hà Nội</v>
          </cell>
          <cell r="E764" t="str">
            <v>Quận Nam Từ Liêm</v>
          </cell>
          <cell r="F764" t="str">
            <v>Phường Mễ Trì</v>
          </cell>
          <cell r="G764" t="str">
            <v>HN007</v>
          </cell>
          <cell r="H764" t="str">
            <v>Đỗ Minh Quang</v>
          </cell>
          <cell r="I764" t="str">
            <v>MIENBAC</v>
          </cell>
          <cell r="K764" t="str">
            <v>117 tòa nhà B, Keangnam, Phạm Hùng, Mễ Trì, Nam Từ Liêm, Hà Nội.</v>
          </cell>
          <cell r="M764" t="str">
            <v>117 tòa nhà B, Keangnam, Phạm Hùng, Mễ Trì, Nam Từ Liêm, Hà Nội.</v>
          </cell>
          <cell r="N764">
            <v>61</v>
          </cell>
          <cell r="O764" t="b">
            <v>0</v>
          </cell>
          <cell r="P764" t="str">
            <v>CÔNG TY TNHH MTV THƯƠNG MẠI VÀ DỊCH VỤ NGỌC THƠM</v>
          </cell>
          <cell r="Q764" t="str">
            <v>Miền Bắc</v>
          </cell>
          <cell r="R764" t="str">
            <v>KMARKET</v>
          </cell>
        </row>
        <row r="765">
          <cell r="A765" t="str">
            <v>Kmarket0003</v>
          </cell>
          <cell r="B765" t="str">
            <v>K-Market Mỹ Đình</v>
          </cell>
          <cell r="D765" t="str">
            <v>Thành phố Hà Nội</v>
          </cell>
          <cell r="E765" t="str">
            <v>Quận Nam Từ Liêm</v>
          </cell>
          <cell r="F765" t="str">
            <v>Phường Mỹ Đình 1</v>
          </cell>
          <cell r="G765" t="str">
            <v>HN007</v>
          </cell>
          <cell r="H765" t="str">
            <v>Đỗ Minh Quang</v>
          </cell>
          <cell r="I765" t="str">
            <v>MIENBAC</v>
          </cell>
          <cell r="K765" t="str">
            <v>Villa E04, tầng 1 khu The Manor, Mỹ Đình, Nam Từ Liêm, Hà Nội</v>
          </cell>
          <cell r="M765" t="str">
            <v>Villa E04, tầng 1 khu The Manor, Mỹ Đình, Nam Từ Liêm, Hà Nội</v>
          </cell>
          <cell r="N765">
            <v>61</v>
          </cell>
          <cell r="O765" t="b">
            <v>0</v>
          </cell>
          <cell r="P765" t="str">
            <v>CÔNG TY TNHH MTV THƯƠNG MẠI VÀ DỊCH VỤ NGỌC THƠM</v>
          </cell>
          <cell r="Q765" t="str">
            <v>Miền Bắc</v>
          </cell>
          <cell r="R765" t="str">
            <v>KMARKET</v>
          </cell>
        </row>
        <row r="766">
          <cell r="A766" t="str">
            <v>Kmarket0004</v>
          </cell>
          <cell r="B766" t="str">
            <v>K-Market Golden palace</v>
          </cell>
          <cell r="D766" t="str">
            <v>Thành phố Hà Nội</v>
          </cell>
          <cell r="E766" t="str">
            <v>Quận Nam Từ Liêm</v>
          </cell>
          <cell r="F766" t="str">
            <v>Phường Mễ Trì</v>
          </cell>
          <cell r="G766" t="str">
            <v>HN007</v>
          </cell>
          <cell r="H766" t="str">
            <v>Đỗ Minh Quang</v>
          </cell>
          <cell r="I766" t="str">
            <v>MIENBAC</v>
          </cell>
          <cell r="K766" t="str">
            <v>Hầm B1 - Tòa nhà Golden Palace, Mễ Trì, Nam Từ Liêm, Hà Nội</v>
          </cell>
          <cell r="M766" t="str">
            <v>Hầm B1 - Tòa nhà Golden Palace, Mễ Trì, Nam Từ Liêm, Hà Nội</v>
          </cell>
          <cell r="N766">
            <v>61</v>
          </cell>
          <cell r="O766" t="b">
            <v>0</v>
          </cell>
          <cell r="P766" t="str">
            <v>CÔNG TY TNHH MTV THƯƠNG MẠI VÀ DỊCH VỤ NGỌC THƠM</v>
          </cell>
          <cell r="Q766" t="str">
            <v>Miền Bắc</v>
          </cell>
          <cell r="R766" t="str">
            <v>KMARKET</v>
          </cell>
        </row>
        <row r="767">
          <cell r="A767" t="str">
            <v>Kmarket0005</v>
          </cell>
          <cell r="B767" t="str">
            <v>K-Market 17T3</v>
          </cell>
          <cell r="D767" t="str">
            <v>Thành phố Hà Nội</v>
          </cell>
          <cell r="E767" t="str">
            <v>Quận Cầu Giấy</v>
          </cell>
          <cell r="F767" t="str">
            <v>Phường Trung Hoà</v>
          </cell>
          <cell r="G767" t="str">
            <v>HN007</v>
          </cell>
          <cell r="H767" t="str">
            <v>Đỗ Minh Quang</v>
          </cell>
          <cell r="I767" t="str">
            <v>MIENBAC</v>
          </cell>
          <cell r="K767" t="str">
            <v>Tầng 1, Tòa nhà 17T3 khu đô thị Trung Hòa- Nhân Chính- Mặt đường Hoàng Đạo Thúy, phường Trung Hòa, quận Cầu Giấy, thành phố Hồ Chí Minh</v>
          </cell>
          <cell r="M767" t="str">
            <v>Tầng 1, Tòa nhà 17T3 khu đô thị Trung Hòa- Nhân Chính- Mặt đường Hoàng Đạo Thúy, phường Trung Hòa, quận Cầu Giấy, thành phố Hồ Chí Minh</v>
          </cell>
          <cell r="N767">
            <v>61</v>
          </cell>
          <cell r="O767" t="b">
            <v>0</v>
          </cell>
          <cell r="P767" t="str">
            <v>CÔNG TY TNHH MTV THƯƠNG MẠI VÀ DỊCH VỤ NGỌC THƠM</v>
          </cell>
          <cell r="Q767" t="str">
            <v>Miền Bắc</v>
          </cell>
          <cell r="R767" t="str">
            <v>KMARKET</v>
          </cell>
        </row>
        <row r="768">
          <cell r="A768" t="str">
            <v>Kmarket0006</v>
          </cell>
          <cell r="B768" t="str">
            <v>K-Market CipuTra</v>
          </cell>
          <cell r="D768" t="str">
            <v>Thành phố Hà Nội</v>
          </cell>
          <cell r="E768" t="str">
            <v>Quận Bắc Từ Liêm</v>
          </cell>
          <cell r="F768" t="str">
            <v>Phường Xuân Đỉnh</v>
          </cell>
          <cell r="G768" t="str">
            <v>HN007</v>
          </cell>
          <cell r="H768" t="str">
            <v>Đỗ Minh Quang</v>
          </cell>
          <cell r="I768" t="str">
            <v>MIENBAC</v>
          </cell>
          <cell r="K768" t="str">
            <v xml:space="preserve">Tầng 1 tòa nhà L2 khu đô thị Nam Thăng Long, Phường Xuân Đỉnh, Quận Bắc Từ Liêm, Hà Nội  </v>
          </cell>
          <cell r="M768" t="str">
            <v>Tầng 1 tòa nhà L2 khu đô thị Nam Thăng Long, Phường Xuân Đỉnh, Quận Bắc Từ Liêm, Hà Nội</v>
          </cell>
          <cell r="N768">
            <v>61</v>
          </cell>
          <cell r="O768" t="b">
            <v>0</v>
          </cell>
          <cell r="P768" t="str">
            <v>CÔNG TY TNHH MTV THƯƠNG MẠI VÀ DỊCH VỤ NGỌC THƠM</v>
          </cell>
          <cell r="Q768" t="str">
            <v>Miền Bắc</v>
          </cell>
          <cell r="R768" t="str">
            <v>KMARKET</v>
          </cell>
        </row>
        <row r="769">
          <cell r="A769" t="str">
            <v>Kmarket0007</v>
          </cell>
          <cell r="B769" t="str">
            <v>K-Market ciputra 2</v>
          </cell>
          <cell r="D769" t="str">
            <v>Thành phố Hà Nội</v>
          </cell>
          <cell r="E769" t="str">
            <v>Quận Bắc Từ Liêm</v>
          </cell>
          <cell r="F769" t="str">
            <v>Phường Xuân Tảo</v>
          </cell>
          <cell r="G769" t="str">
            <v>HN007</v>
          </cell>
          <cell r="H769" t="str">
            <v>Đỗ Minh Quang</v>
          </cell>
          <cell r="I769" t="str">
            <v>MIENBAC</v>
          </cell>
          <cell r="K769" t="str">
            <v>Cửa hàng số 8 khu TM tầng Shophouse CT17 KĐT Nam Thăng Long, Xuân Tảo, Bắc Từ Liêm, thành phố Hà Nội, Việt Nam</v>
          </cell>
          <cell r="M769" t="str">
            <v>Cửa hàng số 8 khu TM tầng Shophouse CT17 KĐT Nam Thăng Long, Xuân Tảo, Bắc Từ Liêm, Thành phố Hà Nội, Việt Nam</v>
          </cell>
          <cell r="N769">
            <v>61</v>
          </cell>
          <cell r="O769" t="b">
            <v>0</v>
          </cell>
          <cell r="P769" t="str">
            <v>CÔNG TY TNHH MTV THƯƠNG MẠI VÀ DỊCH VỤ NGỌC THƠM</v>
          </cell>
          <cell r="Q769" t="str">
            <v>Miền Bắc</v>
          </cell>
          <cell r="R769" t="str">
            <v>KMARKET</v>
          </cell>
        </row>
        <row r="770">
          <cell r="A770" t="str">
            <v>Kmarket0008</v>
          </cell>
          <cell r="B770" t="str">
            <v>K-Market Quang Minh</v>
          </cell>
          <cell r="D770" t="str">
            <v>Thành phố Hà Nội</v>
          </cell>
          <cell r="E770" t="str">
            <v>Quận Bắc Từ Liêm</v>
          </cell>
          <cell r="F770" t="str">
            <v>Phường Xuân Đỉnh</v>
          </cell>
          <cell r="G770" t="str">
            <v>HN007</v>
          </cell>
          <cell r="H770" t="str">
            <v>Đỗ Minh Quang</v>
          </cell>
          <cell r="I770" t="str">
            <v>MIENBAC</v>
          </cell>
          <cell r="K770" t="str">
            <v>Sàn thương mại tầng 1,Tòa nhà N02T3 tháp Quang Minh, khu Đoàn ngoại giao, Xuân Tảo, Xuân Đỉnh, Bắc Từ Liêm, thành phố Hà Nội</v>
          </cell>
          <cell r="M770" t="str">
            <v>Sàn thương mại tầng 1,Tòa nhà N02T3 tháp Quang Minh, khu Đoàn ngoại giao, Xuân Tảo, Xuân Đỉnh, Bắc Từ Liêm, thành phố Hà Nội</v>
          </cell>
          <cell r="N770">
            <v>61</v>
          </cell>
          <cell r="O770" t="b">
            <v>0</v>
          </cell>
          <cell r="P770" t="str">
            <v>CÔNG TY TNHH MTV THƯƠNG MẠI VÀ DỊCH VỤ NGỌC THƠM</v>
          </cell>
          <cell r="Q770" t="str">
            <v>Miền Bắc</v>
          </cell>
          <cell r="R770" t="str">
            <v>KMARKET</v>
          </cell>
        </row>
        <row r="771">
          <cell r="A771" t="str">
            <v>Kmarket0009</v>
          </cell>
          <cell r="B771" t="str">
            <v>K-Market Long Biên</v>
          </cell>
          <cell r="D771" t="str">
            <v>Thành phố Hà Nội</v>
          </cell>
          <cell r="E771" t="str">
            <v>Quận Long Biên</v>
          </cell>
          <cell r="F771" t="str">
            <v>Phường Phúc Lợi</v>
          </cell>
          <cell r="G771" t="str">
            <v>HN007</v>
          </cell>
          <cell r="H771" t="str">
            <v>Đỗ Minh Quang</v>
          </cell>
          <cell r="I771" t="str">
            <v>MIENBAC</v>
          </cell>
          <cell r="K771" t="str">
            <v>Khu L102, Khu Almaz, đường hoa Lan, khu đô thị Vinhome Riverside , Phúc Lợi, Long Biên, Hà Nội</v>
          </cell>
          <cell r="M771" t="str">
            <v>Khu L102, Khu Almaz, đường hoa Lan, khu đô thị Vinhome Riverside , Phúc Lợi, Long Biên, Hà Nội</v>
          </cell>
          <cell r="N771">
            <v>61</v>
          </cell>
          <cell r="O771" t="b">
            <v>0</v>
          </cell>
          <cell r="P771" t="str">
            <v>CÔNG TY TNHH MTV THƯƠNG MẠI VÀ DỊCH VỤ NGỌC THƠM</v>
          </cell>
          <cell r="Q771" t="str">
            <v>Miền Bắc</v>
          </cell>
          <cell r="R771" t="str">
            <v>KMARKET</v>
          </cell>
        </row>
        <row r="772">
          <cell r="A772" t="str">
            <v>Kmarket0010</v>
          </cell>
          <cell r="B772" t="str">
            <v>K-Market Park Hill</v>
          </cell>
          <cell r="D772" t="str">
            <v>Thành phố Hà Nội</v>
          </cell>
          <cell r="E772" t="str">
            <v>Quận Hoàng Mai</v>
          </cell>
          <cell r="F772" t="str">
            <v>Phường Mai Động</v>
          </cell>
          <cell r="G772" t="str">
            <v>HN007</v>
          </cell>
          <cell r="H772" t="str">
            <v>Đỗ Minh Quang</v>
          </cell>
          <cell r="I772" t="str">
            <v>MIENBAC</v>
          </cell>
          <cell r="K772" t="str">
            <v xml:space="preserve">Nhà dịch vụ số S05, tầng 1, chung cư số P03, thuộc dự án Khu chứ năng đô thị Dệt 8/3 và Hanosimex ( Vinhomes Times city Park Hill) số 25, ngõ 13, đường Lĩnh Nam, phường Mai Động, quận Hoàng Mai, Hà Nội. </v>
          </cell>
          <cell r="M772" t="str">
            <v>Nhà dịch vụ số S05, tầng 1, chung cư số P03, thuộc dự án Khu chứ năng đô thị Dệt 8/3 và Hanosimex ( Vinhomes Times city Park Hill) số 25, ngõ 13, đường Lĩnh Nam, phường Mai Động, quận Hoàng Mai, Hà Nội.</v>
          </cell>
          <cell r="N772">
            <v>61</v>
          </cell>
          <cell r="O772" t="b">
            <v>0</v>
          </cell>
          <cell r="P772" t="str">
            <v>CÔNG TY TNHH MTV THƯƠNG MẠI VÀ DỊCH VỤ NGỌC THƠM</v>
          </cell>
          <cell r="Q772" t="str">
            <v>Miền Bắc</v>
          </cell>
          <cell r="R772" t="str">
            <v>KMARKET</v>
          </cell>
        </row>
        <row r="773">
          <cell r="A773" t="str">
            <v>Kmarket0011</v>
          </cell>
          <cell r="B773" t="str">
            <v>K-Market Gardenia</v>
          </cell>
          <cell r="D773" t="str">
            <v>Thành phố Hà Nội</v>
          </cell>
          <cell r="E773" t="str">
            <v>Quận Nam Từ Liêm</v>
          </cell>
          <cell r="F773" t="str">
            <v>Thị Trấn Cầu Diễn</v>
          </cell>
          <cell r="G773" t="str">
            <v>HN007</v>
          </cell>
          <cell r="H773" t="str">
            <v>Đỗ Minh Quang</v>
          </cell>
          <cell r="I773" t="str">
            <v>MIENBAC</v>
          </cell>
          <cell r="K773" t="str">
            <v>Lô shop SO05-Tòa A3 dự án Vinhome Gardennia, Số 06, Hàm Nghi, Phường Cầu Diễn, Quận Nam Từ Liêm, Hà Nội</v>
          </cell>
          <cell r="M773" t="str">
            <v>Lô shop SO05-Tòa A3 dự án Vinhome Gardennia, Số 06, Hàm Nghi, Phường Cầu Diễn, Quận Nam Từ Liêm, Hà Nội</v>
          </cell>
          <cell r="N773">
            <v>61</v>
          </cell>
          <cell r="O773" t="b">
            <v>0</v>
          </cell>
          <cell r="P773" t="str">
            <v>CÔNG TY TNHH MTV THƯƠNG MẠI VÀ DỊCH VỤ NGỌC THƠM</v>
          </cell>
          <cell r="Q773" t="str">
            <v>Miền Bắc</v>
          </cell>
          <cell r="R773" t="str">
            <v>KMARKET</v>
          </cell>
        </row>
        <row r="774">
          <cell r="A774" t="str">
            <v>Kmarket0012</v>
          </cell>
          <cell r="B774" t="str">
            <v>K-Market Royal City R1</v>
          </cell>
          <cell r="D774" t="str">
            <v>Thành phố Hà Nội</v>
          </cell>
          <cell r="E774" t="str">
            <v>Quận Thanh Xuân</v>
          </cell>
          <cell r="F774" t="str">
            <v>Phường Thượng Đình</v>
          </cell>
          <cell r="G774" t="str">
            <v>HN007</v>
          </cell>
          <cell r="H774" t="str">
            <v>Đỗ Minh Quang</v>
          </cell>
          <cell r="I774" t="str">
            <v>MIENBAC</v>
          </cell>
          <cell r="K774" t="str">
            <v>R1-L01-01B Royal City 72 Nguyễn Trãi, quận Thanh Xuân, thành phố Hà Nội.</v>
          </cell>
          <cell r="M774" t="str">
            <v>R1-L01-01B Royal City 72 Nguyễn Trãi, quận Thanh Xuân, thành phố Hà Nội.</v>
          </cell>
          <cell r="N774">
            <v>61</v>
          </cell>
          <cell r="O774" t="b">
            <v>0</v>
          </cell>
          <cell r="P774" t="str">
            <v>CÔNG TY TNHH MTV THƯƠNG MẠI VÀ DỊCH VỤ NGỌC THƠM</v>
          </cell>
          <cell r="Q774" t="str">
            <v>Miền Bắc</v>
          </cell>
          <cell r="R774" t="str">
            <v>KMARKET</v>
          </cell>
        </row>
        <row r="775">
          <cell r="A775" t="str">
            <v>Kmarket0013</v>
          </cell>
          <cell r="B775" t="str">
            <v>K-Market Trung Hòa</v>
          </cell>
          <cell r="D775" t="str">
            <v>Thành phố Hà Nội</v>
          </cell>
          <cell r="E775" t="str">
            <v>Quận Thanh Xuân</v>
          </cell>
          <cell r="F775" t="str">
            <v>Phường Nhân Chính</v>
          </cell>
          <cell r="G775" t="str">
            <v>HN007</v>
          </cell>
          <cell r="H775" t="str">
            <v>Đỗ Minh Quang</v>
          </cell>
          <cell r="I775" t="str">
            <v>MIENBAC</v>
          </cell>
          <cell r="K775" t="str">
            <v>B29, Nguyễn Thị Định, Phường Nhân Chính, Quận Thanh Xuân, Hà Nội</v>
          </cell>
          <cell r="M775" t="str">
            <v>B29, Nguyễn Thị Định, Phường Nhân Chính, Quận Thanh Xuân, Hà Nội</v>
          </cell>
          <cell r="N775">
            <v>61</v>
          </cell>
          <cell r="O775" t="b">
            <v>0</v>
          </cell>
          <cell r="P775" t="str">
            <v>CÔNG TY TNHH MTV THƯƠNG MẠI VÀ DỊCH VỤ NGỌC THƠM</v>
          </cell>
          <cell r="Q775" t="str">
            <v>Miền Bắc</v>
          </cell>
          <cell r="R775" t="str">
            <v>KMARKET</v>
          </cell>
        </row>
        <row r="776">
          <cell r="A776" t="str">
            <v>Kmarket0014</v>
          </cell>
          <cell r="B776" t="str">
            <v>K-Market Goldmark Ruby</v>
          </cell>
          <cell r="D776" t="str">
            <v>Thành phố Hà Nội</v>
          </cell>
          <cell r="E776" t="str">
            <v>Quận Bắc Từ Liêm</v>
          </cell>
          <cell r="F776" t="str">
            <v>Phường Liên Mạc</v>
          </cell>
          <cell r="G776" t="str">
            <v>HN007</v>
          </cell>
          <cell r="H776" t="str">
            <v>Đỗ Minh Quang</v>
          </cell>
          <cell r="I776" t="str">
            <v>MIENBAC</v>
          </cell>
          <cell r="K776" t="str">
            <v>Tòa nhà Golmark Rubi R2-L1-01, số 136 Hồ Tùng Mậu, Phường Phú Diễn, Q. Bắc Từ Liêm (bên cạnh nghĩa trang Mai Dịch), TP Hà Nội</v>
          </cell>
          <cell r="M776" t="str">
            <v>Tòa nhà Golmark Rubi R2-L1-01, số 136 Hồ Tùng Mậu, Phường Phú Diễn, Q. Bắc Từ Liêm (bên cạnh nghĩa trang Mai Dịch), TP Hà Nội</v>
          </cell>
          <cell r="N776">
            <v>61</v>
          </cell>
          <cell r="O776" t="b">
            <v>0</v>
          </cell>
          <cell r="P776" t="str">
            <v>CÔNG TY TNHH MTV THƯƠNG MẠI VÀ DỊCH VỤ NGỌC THƠM</v>
          </cell>
          <cell r="Q776" t="str">
            <v>Miền Bắc</v>
          </cell>
          <cell r="R776" t="str">
            <v>KMARKET</v>
          </cell>
        </row>
        <row r="777">
          <cell r="A777" t="str">
            <v>Kmarket0015</v>
          </cell>
          <cell r="B777" t="str">
            <v>K-Market Goldmak saphire</v>
          </cell>
          <cell r="D777" t="str">
            <v>Thành phố Hà Nội</v>
          </cell>
          <cell r="E777" t="str">
            <v>Quận Bắc Từ Liêm</v>
          </cell>
          <cell r="F777" t="str">
            <v>Phường Phúc Diễn</v>
          </cell>
          <cell r="G777" t="str">
            <v>HN007</v>
          </cell>
          <cell r="H777" t="str">
            <v>Đỗ Minh Quang</v>
          </cell>
          <cell r="I777" t="str">
            <v>MIENBAC</v>
          </cell>
          <cell r="K777" t="str">
            <v xml:space="preserve">K-Market Goldmark S1-01, tòa nhà Saphia 1, Goldmark city, 136 Hồ Tùng Mậu, Bắc Từ Liêm, Hà Nội. </v>
          </cell>
          <cell r="M777" t="str">
            <v>K-Market Goldmark S1-01, tòa nhà Saphia 1, Goldmark city, 136 Hồ Tùng Mậu, Bắc Từ Liêm, Hà Nội.</v>
          </cell>
          <cell r="N777">
            <v>61</v>
          </cell>
          <cell r="O777" t="b">
            <v>0</v>
          </cell>
          <cell r="P777" t="str">
            <v>CÔNG TY TNHH MTV THƯƠNG MẠI VÀ DỊCH VỤ NGỌC THƠM</v>
          </cell>
          <cell r="Q777" t="str">
            <v>Miền Bắc</v>
          </cell>
          <cell r="R777" t="str">
            <v>KMARKET</v>
          </cell>
        </row>
        <row r="778">
          <cell r="A778" t="str">
            <v>Kmarket0016</v>
          </cell>
          <cell r="B778" t="str">
            <v>K-Market Xuân Diệu</v>
          </cell>
          <cell r="D778" t="str">
            <v>Thành phố Hà Nội</v>
          </cell>
          <cell r="E778" t="str">
            <v>Quận Tây Hồ</v>
          </cell>
          <cell r="F778" t="str">
            <v>Phường Quảng An</v>
          </cell>
          <cell r="G778" t="str">
            <v>HN007</v>
          </cell>
          <cell r="H778" t="str">
            <v>Đỗ Minh Quang</v>
          </cell>
          <cell r="I778" t="str">
            <v>MIENBAC</v>
          </cell>
          <cell r="K778" t="str">
            <v xml:space="preserve">77 Xuân Diệu, phường Quảng An, quận Tây Hồ, thành phố Hà Nội. </v>
          </cell>
          <cell r="M778" t="str">
            <v>77 Xuân Diệu, phường Quảng An, quận Tây Hồ, thành phố Hà Nội.</v>
          </cell>
          <cell r="N778">
            <v>61</v>
          </cell>
          <cell r="O778" t="b">
            <v>0</v>
          </cell>
          <cell r="P778" t="str">
            <v>CÔNG TY TNHH MTV THƯƠNG MẠI VÀ DỊCH VỤ NGỌC THƠM</v>
          </cell>
          <cell r="Q778" t="str">
            <v>Miền Bắc</v>
          </cell>
          <cell r="R778" t="str">
            <v>KMARKET</v>
          </cell>
        </row>
        <row r="779">
          <cell r="A779" t="str">
            <v>Kmarket0017</v>
          </cell>
          <cell r="B779" t="str">
            <v>K-Market Greenbay</v>
          </cell>
          <cell r="D779" t="str">
            <v>Thành phố Hà Nội</v>
          </cell>
          <cell r="E779" t="str">
            <v>Quận Nam Từ Liêm</v>
          </cell>
          <cell r="F779" t="str">
            <v>Phường Mễ Trì</v>
          </cell>
          <cell r="G779" t="str">
            <v>HN007</v>
          </cell>
          <cell r="H779" t="str">
            <v>Đỗ Minh Quang</v>
          </cell>
          <cell r="I779" t="str">
            <v>MIENBAC</v>
          </cell>
          <cell r="K779" t="str">
            <v>115AB tầng 1G1 Greenbay, phường Mễ Trì, Quận Nam Từ Liêm, TP Hà Nội</v>
          </cell>
          <cell r="M779" t="str">
            <v>115AB tầng 1G1 Greenbay, phường Mễ Trì, Quận Nam Từ Liêm, TP Hà Nội</v>
          </cell>
          <cell r="N779">
            <v>61</v>
          </cell>
          <cell r="O779" t="b">
            <v>0</v>
          </cell>
          <cell r="P779" t="str">
            <v>CÔNG TY TNHH MTV THƯƠNG MẠI VÀ DỊCH VỤ NGỌC THƠM</v>
          </cell>
          <cell r="Q779" t="str">
            <v>Miền Bắc</v>
          </cell>
          <cell r="R779" t="str">
            <v>KMARKET</v>
          </cell>
        </row>
        <row r="780">
          <cell r="A780" t="str">
            <v>Kmarket0018</v>
          </cell>
          <cell r="B780" t="str">
            <v>K-Market skylake S2</v>
          </cell>
          <cell r="D780" t="str">
            <v>Thành phố Hà Nội</v>
          </cell>
          <cell r="E780" t="str">
            <v>Quận Nam Từ Liêm</v>
          </cell>
          <cell r="F780" t="str">
            <v>Phường Mỹ Đình 1</v>
          </cell>
          <cell r="G780" t="str">
            <v>HN007</v>
          </cell>
          <cell r="H780" t="str">
            <v>Đỗ Minh Quang</v>
          </cell>
          <cell r="I780" t="str">
            <v>MIENBAC</v>
          </cell>
          <cell r="K780" t="str">
            <v>Số 08Avinhome skylake đường Phạm Hùng, Mỹ Đình, Nam Từ Liêm, Hà Nội</v>
          </cell>
          <cell r="M780" t="str">
            <v>Số 08Avinhome skylake đường Phạm Hùng, Mỹ Đình, Nam Từ Liêm, Hà Nội</v>
          </cell>
          <cell r="N780">
            <v>61</v>
          </cell>
          <cell r="O780" t="b">
            <v>0</v>
          </cell>
          <cell r="P780" t="str">
            <v>CÔNG TY TNHH MTV THƯƠNG MẠI VÀ DỊCH VỤ NGỌC THƠM</v>
          </cell>
          <cell r="Q780" t="str">
            <v>Miền Bắc</v>
          </cell>
          <cell r="R780" t="str">
            <v>KMARKET</v>
          </cell>
        </row>
        <row r="781">
          <cell r="A781" t="str">
            <v>Kmarket0019</v>
          </cell>
          <cell r="B781" t="str">
            <v>K-Market Skylake S1</v>
          </cell>
          <cell r="D781" t="str">
            <v>Thành phố Hà Nội</v>
          </cell>
          <cell r="E781" t="str">
            <v>Quận Nam Từ Liêm</v>
          </cell>
          <cell r="F781" t="str">
            <v>Phường Mỹ Đình 1</v>
          </cell>
          <cell r="G781" t="str">
            <v>HN007</v>
          </cell>
          <cell r="H781" t="str">
            <v>Đỗ Minh Quang</v>
          </cell>
          <cell r="I781" t="str">
            <v>MIENBAC</v>
          </cell>
          <cell r="K781" t="str">
            <v>Tầng trệt, lô L1-11- Tòa nhà Skylake S1, KĐT Vinhomes Skylake, đường Phạm Hùng, Mỹ Đình 1, Quận Nam Từ Liêm, Hà Nội.</v>
          </cell>
          <cell r="M781" t="str">
            <v>Tầng trệt, lô L1-11- Tòa nhà Skylake S1, KĐT Vinhomes Skylake, đường Phạm Hùng, Mỹ Đình 1, Quận Nam Từ Liêm, Hà Nội.</v>
          </cell>
          <cell r="N781">
            <v>61</v>
          </cell>
          <cell r="O781" t="b">
            <v>0</v>
          </cell>
          <cell r="P781" t="str">
            <v>CÔNG TY TNHH MTV THƯƠNG MẠI VÀ DỊCH VỤ NGỌC THƠM</v>
          </cell>
          <cell r="Q781" t="str">
            <v>Miền Bắc</v>
          </cell>
          <cell r="R781" t="str">
            <v>KMARKET</v>
          </cell>
        </row>
        <row r="782">
          <cell r="A782" t="str">
            <v>Kmarket0020</v>
          </cell>
          <cell r="B782" t="str">
            <v>K-Market D-Capital  C2</v>
          </cell>
          <cell r="D782" t="str">
            <v>Thành phố Hà Nội</v>
          </cell>
          <cell r="E782" t="str">
            <v>Quận Cầu Giấy</v>
          </cell>
          <cell r="F782" t="str">
            <v>Phường Trung Hoà</v>
          </cell>
          <cell r="G782" t="str">
            <v>HN007</v>
          </cell>
          <cell r="H782" t="str">
            <v>Đỗ Minh Quang</v>
          </cell>
          <cell r="I782" t="str">
            <v>MIENBAC</v>
          </cell>
          <cell r="K782" t="str">
            <v>Căn C02-S02-lô đất HH-khu đô thị Đông Nam, số 119, đường Trần Duy Hưng, phường Trung Hòa, Cầu Giấy , Hà Nội.</v>
          </cell>
          <cell r="M782" t="str">
            <v>Căn C02-S02-lô đất HH-khu đô thị Đông Nam, số 119, đường Trần Duy Hưng, phường Trung Hòa, Cầu Giấy , Hà Nội.</v>
          </cell>
          <cell r="N782">
            <v>61</v>
          </cell>
          <cell r="O782" t="b">
            <v>0</v>
          </cell>
          <cell r="P782" t="str">
            <v>CÔNG TY TNHH MTV THƯƠNG MẠI VÀ DỊCH VỤ NGỌC THƠM</v>
          </cell>
          <cell r="Q782" t="str">
            <v>Miền Bắc</v>
          </cell>
          <cell r="R782" t="str">
            <v>KMARKET</v>
          </cell>
        </row>
        <row r="783">
          <cell r="A783" t="str">
            <v>Kmarket0021</v>
          </cell>
          <cell r="B783" t="str">
            <v>K-Market Capital C6</v>
          </cell>
          <cell r="D783" t="str">
            <v>Thành phố Hà Nội</v>
          </cell>
          <cell r="E783" t="str">
            <v>Quận Cầu Giấy</v>
          </cell>
          <cell r="F783" t="str">
            <v>Phường Trung Hoà</v>
          </cell>
          <cell r="G783" t="str">
            <v>HN007</v>
          </cell>
          <cell r="H783" t="str">
            <v>Đỗ Minh Quang</v>
          </cell>
          <cell r="I783" t="str">
            <v>MIENBAC</v>
          </cell>
          <cell r="K783" t="str">
            <v>L1-H1, tòa C6, dự án D' Capital Trần Duy Hưng, phường Trung Hòa,  Quận Cầu Giấy , Hà Nội.</v>
          </cell>
          <cell r="M783" t="str">
            <v>L1-H1, tòa C6, dự án D' Capital Trần Duy Hưng, phường Trung Hòa,  Quận Cầu Giấy , Hà Nội.</v>
          </cell>
          <cell r="N783">
            <v>61</v>
          </cell>
          <cell r="O783" t="b">
            <v>0</v>
          </cell>
          <cell r="P783" t="str">
            <v>CÔNG TY TNHH MTV THƯƠNG MẠI VÀ DỊCH VỤ NGỌC THƠM</v>
          </cell>
          <cell r="Q783" t="str">
            <v>Miền Bắc</v>
          </cell>
          <cell r="R783" t="str">
            <v>KMARKET</v>
          </cell>
        </row>
        <row r="784">
          <cell r="A784" t="str">
            <v>Kmarket0022</v>
          </cell>
          <cell r="B784" t="str">
            <v>K-market Skylake S3</v>
          </cell>
          <cell r="D784" t="str">
            <v>Thành phố Hà Nội</v>
          </cell>
          <cell r="E784" t="str">
            <v>Quận Nam Từ Liêm</v>
          </cell>
          <cell r="F784" t="str">
            <v>Phường Mỹ Đình 1</v>
          </cell>
          <cell r="G784" t="str">
            <v>HN007</v>
          </cell>
          <cell r="H784" t="str">
            <v>Đỗ Minh Quang</v>
          </cell>
          <cell r="I784" t="str">
            <v>MIENBAC</v>
          </cell>
          <cell r="K784" t="str">
            <v>SO08A, tòa S3,dự án Vinhomes Skylake khu đô thị mới, cầu giấy, đường Phạm Hùng, Mỹ Đình 1, Quận Nam Từ Liêm</v>
          </cell>
          <cell r="M784" t="str">
            <v>SO08A, tòa S3,dự án Vinhomes Skylake khu đô thị mới, cầu giấy, đường Phạm Hùng, Mỹ Đình 1, Quận Nam Từ Liêm, TP Hà Nội</v>
          </cell>
          <cell r="N784">
            <v>61</v>
          </cell>
          <cell r="O784" t="b">
            <v>0</v>
          </cell>
          <cell r="P784" t="str">
            <v>CÔNG TY TNHH MTV THƯƠNG MẠI VÀ DỊCH VỤ NGỌC THƠM</v>
          </cell>
          <cell r="Q784" t="str">
            <v>Miền Bắc</v>
          </cell>
          <cell r="R784" t="str">
            <v>KMARKET</v>
          </cell>
        </row>
        <row r="785">
          <cell r="A785" t="str">
            <v>Kmarket0023</v>
          </cell>
          <cell r="B785" t="str">
            <v>K-market Mỹ Đình Pearl</v>
          </cell>
          <cell r="D785" t="str">
            <v>Thành phố Hà Nội</v>
          </cell>
          <cell r="E785" t="str">
            <v>Quận Nam Từ Liêm</v>
          </cell>
          <cell r="F785" t="str">
            <v>Phường Mỹ Đình 1</v>
          </cell>
          <cell r="G785" t="str">
            <v>HN007</v>
          </cell>
          <cell r="H785" t="str">
            <v>Đỗ Minh Quang</v>
          </cell>
          <cell r="I785" t="str">
            <v>MIENBAC</v>
          </cell>
          <cell r="K785" t="str">
            <v>Tầng 1 của gian hàng thương mại số P1. TM 12, tầng số 01, tòa nhà Pearl  01, khu căn hộ Mỹ đình Pearl, thuộc tổ hợp Mỹ Đình Pearl, khu X3, khu  4.3V, Phường Phú Đô, quận Nam Từ Liêm, TP Hà Nội</v>
          </cell>
          <cell r="M785" t="str">
            <v>Tầng 1 của gian hàng thương mại số P1. TM 12, tầng số 01, tòa nhà Pearl  01, khu căn hộ Mỹ đình Pearl, thuộc tổ hợp Mỹ Đình Pearl, khu X3, khu  4.3V, Phường Phú Đô, quận Nam Từ Liêm, TP Hà Nội</v>
          </cell>
          <cell r="N785">
            <v>61</v>
          </cell>
          <cell r="O785" t="b">
            <v>0</v>
          </cell>
          <cell r="P785" t="str">
            <v>CÔNG TY TNHH MTV THƯƠNG MẠI VÀ DỊCH VỤ NGỌC THƠM</v>
          </cell>
          <cell r="Q785" t="str">
            <v>Miền Bắc</v>
          </cell>
          <cell r="R785" t="str">
            <v>KMARKET</v>
          </cell>
        </row>
        <row r="786">
          <cell r="A786" t="str">
            <v>Kmarket0024</v>
          </cell>
          <cell r="B786" t="str">
            <v>K-market CT4 New</v>
          </cell>
          <cell r="D786" t="str">
            <v>Thành phố Hà Nội</v>
          </cell>
          <cell r="G786" t="str">
            <v>HN007</v>
          </cell>
          <cell r="H786" t="str">
            <v>Đỗ Minh Quang</v>
          </cell>
          <cell r="I786" t="str">
            <v>MIENBAC</v>
          </cell>
          <cell r="K786" t="str">
            <v>Ki ốt SH 12A, đơn nguyên 4, tòa nhà CT4, khu đô thị Mỹ Đình - Mễ Trì, Phường Mỹ Đình 1, quận Nam  Từ Liêm, Hà Nội</v>
          </cell>
          <cell r="M786" t="str">
            <v>Ki ốt SH 12A, đơn nguyên 4, tòa nhà CT4, khu đô thị Mỹ Đình - Mễ Trì, Phường Mỹ Đình 1, quận Nam  Từ Liêm, Hà Nội</v>
          </cell>
          <cell r="N786">
            <v>61</v>
          </cell>
          <cell r="O786" t="b">
            <v>0</v>
          </cell>
          <cell r="P786" t="str">
            <v>CÔNG TY TNHH MTV THƯƠNG MẠI VÀ DỊCH VỤ NGỌC THƠM</v>
          </cell>
          <cell r="Q786" t="str">
            <v>Miền Bắc</v>
          </cell>
          <cell r="R786" t="str">
            <v>KMARKET</v>
          </cell>
        </row>
        <row r="787">
          <cell r="A787" t="str">
            <v>Kmarket0025</v>
          </cell>
          <cell r="B787" t="str">
            <v>K-market Ecopark</v>
          </cell>
          <cell r="D787" t="str">
            <v>Hưng Yên</v>
          </cell>
          <cell r="E787" t="str">
            <v>Huyện Văn Giang</v>
          </cell>
          <cell r="F787" t="str">
            <v>Xã Xuân Quan</v>
          </cell>
          <cell r="G787" t="str">
            <v>HN007</v>
          </cell>
          <cell r="H787" t="str">
            <v>Đỗ Minh Quang</v>
          </cell>
          <cell r="I787" t="str">
            <v>MIENBAC</v>
          </cell>
          <cell r="K787" t="str">
            <v>L1-04 , tầng 1, tháp Lake 1 (A2), thuộc dự án khu căn hộ Aqua Bay Sky Residences, Xuân Quan, Văn Giang, Hưng Yên</v>
          </cell>
          <cell r="M787" t="str">
            <v>L1-04 , tầng 1, tháp Lake 1 (A2), thuộc dự án khu căn hộ Aqua Bay Sky Residences, Xuân Quan, Văn Giang, Hưng Yên</v>
          </cell>
          <cell r="N787">
            <v>61</v>
          </cell>
          <cell r="O787" t="b">
            <v>0</v>
          </cell>
          <cell r="P787" t="str">
            <v>CÔNG TY TNHH MTV THƯƠNG MẠI VÀ DỊCH VỤ NGỌC THƠM</v>
          </cell>
          <cell r="Q787" t="str">
            <v>Miền Bắc</v>
          </cell>
          <cell r="R787" t="str">
            <v>KMARKET</v>
          </cell>
        </row>
        <row r="788">
          <cell r="A788" t="str">
            <v>Kmarket0027</v>
          </cell>
          <cell r="B788" t="str">
            <v>K-Market Vinhome Bắc Ninh</v>
          </cell>
          <cell r="D788" t="str">
            <v>Bắc Ninh</v>
          </cell>
          <cell r="E788" t="str">
            <v>Thành phố Bắc Ninh</v>
          </cell>
          <cell r="F788" t="str">
            <v>Phường Suối Hoa</v>
          </cell>
          <cell r="G788" t="str">
            <v>HN007</v>
          </cell>
          <cell r="H788" t="str">
            <v>Đỗ Minh Quang</v>
          </cell>
          <cell r="I788" t="str">
            <v>MIENBAC</v>
          </cell>
          <cell r="K788" t="str">
            <v xml:space="preserve"> Ô L1-01A, Tầng L1, Trung tâm Thương mại Vincom Plaza Lý Thái Tổ, ngã 6, mặt đường Lý Thái Tổ và đường Trần Hưng Đạo, phường Suối Hoa, Tp Bắc Ninh, tỉnh Bắc Ninh</v>
          </cell>
          <cell r="M788" t="str">
            <v>Ô L1-01A, Tầng L1, Trung tâm Thương mại Vincom Plaza Lý Thái Tổ, ngã 6, mặt đường Lý Thái Tổ và đường Trần Hưng Đạo, phường Suối Hoa, Tp Bắc Ninh, tỉnh Bắc Ninh</v>
          </cell>
          <cell r="N788">
            <v>61</v>
          </cell>
          <cell r="O788" t="b">
            <v>0</v>
          </cell>
          <cell r="P788" t="str">
            <v>CÔNG TY TNHH MTV THƯƠNG MẠI VÀ DỊCH VỤ NGỌC THƠM</v>
          </cell>
          <cell r="Q788" t="str">
            <v>Miền Bắc</v>
          </cell>
          <cell r="R788" t="str">
            <v>KMARKET</v>
          </cell>
        </row>
        <row r="789">
          <cell r="A789" t="str">
            <v>Kmarket0028</v>
          </cell>
          <cell r="B789" t="str">
            <v>K-Market Việt Long Bắc Ninh</v>
          </cell>
          <cell r="D789" t="str">
            <v>Bắc Ninh</v>
          </cell>
          <cell r="E789" t="str">
            <v>Thành phố Bắc Ninh</v>
          </cell>
          <cell r="F789" t="str">
            <v>Phường Ninh Xá</v>
          </cell>
          <cell r="G789" t="str">
            <v>HN007</v>
          </cell>
          <cell r="H789" t="str">
            <v>Đỗ Minh Quang</v>
          </cell>
          <cell r="I789" t="str">
            <v>MIENBAC</v>
          </cell>
          <cell r="K789" t="str">
            <v xml:space="preserve"> Tầng 1, tòa nhà tại lô CC04, Đường Lý Thái Tổ, phường Ninh Xá, TP Bắc Ninh</v>
          </cell>
          <cell r="M789" t="str">
            <v>Tầng 1, tòa nhà tại lô CC04, Đường Lý Thái Tổ, phường Ninh Xá, TP Bắc Ninh</v>
          </cell>
          <cell r="N789">
            <v>61</v>
          </cell>
          <cell r="O789" t="b">
            <v>0</v>
          </cell>
          <cell r="P789" t="str">
            <v>CÔNG TY TNHH MTV THƯƠNG MẠI VÀ DỊCH VỤ NGỌC THƠM</v>
          </cell>
          <cell r="Q789" t="str">
            <v>Miền Bắc</v>
          </cell>
          <cell r="R789" t="str">
            <v>KMARKET</v>
          </cell>
        </row>
        <row r="790">
          <cell r="A790" t="str">
            <v>Kmarket0029</v>
          </cell>
          <cell r="B790" t="str">
            <v>K-market Westpoint</v>
          </cell>
          <cell r="D790" t="str">
            <v>Thành phố Hà Nội</v>
          </cell>
          <cell r="G790" t="str">
            <v>HN007</v>
          </cell>
          <cell r="H790" t="str">
            <v>Đỗ Minh Quang</v>
          </cell>
          <cell r="I790" t="str">
            <v>MIENBAC</v>
          </cell>
          <cell r="K790" t="str">
            <v>TM 01-10 Vinhomes  West point Mễ Trì, Nam Từ Liêm, Hà Nội</v>
          </cell>
          <cell r="M790" t="str">
            <v>TM 01-10 Vinhomes  West point Mễ Trì, Nam Từ Liêm, Hà Nội</v>
          </cell>
          <cell r="N790">
            <v>61</v>
          </cell>
          <cell r="O790" t="b">
            <v>0</v>
          </cell>
          <cell r="P790" t="str">
            <v>CÔNG TY TNHH MTV THƯƠNG MẠI VÀ DỊCH VỤ NGỌC THƠM</v>
          </cell>
          <cell r="Q790" t="str">
            <v>Miền Bắc</v>
          </cell>
          <cell r="R790" t="str">
            <v>KMARKET</v>
          </cell>
        </row>
        <row r="791">
          <cell r="A791" t="str">
            <v>Kmarket0030</v>
          </cell>
          <cell r="B791" t="str">
            <v>K-market Emerald</v>
          </cell>
          <cell r="D791" t="str">
            <v>Thành phố Hà Nội</v>
          </cell>
          <cell r="E791" t="str">
            <v>Quận Nam Từ Liêm</v>
          </cell>
          <cell r="G791" t="str">
            <v>HN007</v>
          </cell>
          <cell r="H791" t="str">
            <v>Đỗ Minh Quang</v>
          </cell>
          <cell r="I791" t="str">
            <v>MIENBAC</v>
          </cell>
          <cell r="K791" t="str">
            <v>SH 24, Tòa nhà E4 -CT2 dự án Emerald, Đình Thôn, Nam Từ Liêm, Hà Nội.</v>
          </cell>
          <cell r="M791" t="str">
            <v>SH 24, Tòa nhà E4 -CT2 dự án Emerald, Đình Thôn, Nam Từ Liêm, Hà Nội.</v>
          </cell>
          <cell r="N791">
            <v>61</v>
          </cell>
          <cell r="O791" t="b">
            <v>0</v>
          </cell>
          <cell r="P791" t="str">
            <v>CÔNG TY TNHH MTV THƯƠNG MẠI VÀ DỊCH VỤ NGỌC THƠM</v>
          </cell>
          <cell r="Q791" t="str">
            <v>Miền Bắc</v>
          </cell>
          <cell r="R791" t="str">
            <v>KMARKET</v>
          </cell>
        </row>
        <row r="792">
          <cell r="A792" t="str">
            <v>Kmarket0031</v>
          </cell>
          <cell r="B792" t="str">
            <v>K-Market METROPOLIS</v>
          </cell>
          <cell r="D792" t="str">
            <v>Thành phố Hà Nội</v>
          </cell>
          <cell r="E792" t="str">
            <v>Quận Ba Đình</v>
          </cell>
          <cell r="F792" t="str">
            <v>Phường Ngọc Khánh</v>
          </cell>
          <cell r="G792" t="str">
            <v>HN007</v>
          </cell>
          <cell r="H792" t="str">
            <v>Đỗ Minh Quang</v>
          </cell>
          <cell r="I792" t="str">
            <v>MIENBAC</v>
          </cell>
          <cell r="K792" t="str">
            <v>Gian hàng số 8S, Dự an Vinhome Metropolis,số 29 Liễu Giai, phường Ngọc Khánh, Ba Đình, HN.</v>
          </cell>
          <cell r="M792" t="str">
            <v>Gian hàng số 8S, Dự an Vinhome Metropolis,số 29 Liễu Giai, phường Ngọc Khánh, Ba Đình, Hà Nội</v>
          </cell>
          <cell r="N792">
            <v>61</v>
          </cell>
          <cell r="O792" t="b">
            <v>0</v>
          </cell>
          <cell r="P792" t="str">
            <v>CÔNG TY TNHH MTV THƯƠNG MẠI VÀ DỊCH VỤ NGỌC THƠM</v>
          </cell>
          <cell r="Q792" t="str">
            <v>Miền Bắc</v>
          </cell>
          <cell r="R792" t="str">
            <v>KMARKET</v>
          </cell>
        </row>
        <row r="793">
          <cell r="A793" t="str">
            <v>Kmarket0032</v>
          </cell>
          <cell r="B793" t="str">
            <v>K-Market Thăng Long Number 1</v>
          </cell>
          <cell r="D793" t="str">
            <v>Thành phố Hà Nội</v>
          </cell>
          <cell r="E793" t="str">
            <v>Quận Nam Từ Liêm</v>
          </cell>
          <cell r="F793" t="str">
            <v>Phường Mễ Trì</v>
          </cell>
          <cell r="G793" t="str">
            <v>HN007</v>
          </cell>
          <cell r="H793" t="str">
            <v>Đỗ Minh Quang</v>
          </cell>
          <cell r="I793" t="str">
            <v>MIENBAC</v>
          </cell>
          <cell r="K793" t="str">
            <v>Tầng 1 , Tòa B, số 1, Đại Lộ Thăng Long, phường Mễ Trì, quận Nam Từ Liêm, HN.</v>
          </cell>
          <cell r="M793" t="str">
            <v>Tầng 1 , Tòa B, số 1, Đại Lộ Thăng Long, phường Mễ Trì, quận Nam Từ Liêm, HN.</v>
          </cell>
          <cell r="N793">
            <v>61</v>
          </cell>
          <cell r="O793" t="b">
            <v>0</v>
          </cell>
          <cell r="P793" t="str">
            <v>CÔNG TY TNHH MTV THƯƠNG MẠI VÀ DỊCH VỤ NGỌC THƠM</v>
          </cell>
          <cell r="Q793" t="str">
            <v>Miền Bắc</v>
          </cell>
          <cell r="R793" t="str">
            <v>KMARKET</v>
          </cell>
        </row>
        <row r="794">
          <cell r="A794" t="str">
            <v>Kmarket0033</v>
          </cell>
          <cell r="B794" t="str">
            <v>K-Market Kosmo</v>
          </cell>
          <cell r="D794" t="str">
            <v>Thành phố Hà Nội</v>
          </cell>
          <cell r="E794" t="str">
            <v>Quận Tây Hồ</v>
          </cell>
          <cell r="F794" t="str">
            <v>Phường Xuân La</v>
          </cell>
          <cell r="G794" t="str">
            <v>HN007</v>
          </cell>
          <cell r="H794" t="str">
            <v>Đỗ Minh Quang</v>
          </cell>
          <cell r="I794" t="str">
            <v>MIENBAC</v>
          </cell>
          <cell r="K794" t="str">
            <v xml:space="preserve">Lô S15, dự án Kosmo Tây Hồ, 161 Xuân La, Phường Xuân La, Tây Hồ , Hà Nội. </v>
          </cell>
          <cell r="M794" t="str">
            <v>Lô S15, dự án Kosmo Tây Hồ, 161 Xuân La, Phường Xuân La, Tây Hồ , Hà Nội.</v>
          </cell>
          <cell r="N794">
            <v>61</v>
          </cell>
          <cell r="O794" t="b">
            <v>0</v>
          </cell>
          <cell r="P794" t="str">
            <v>CÔNG TY TNHH MTV THƯƠNG MẠI VÀ DỊCH VỤ NGỌC THƠM</v>
          </cell>
          <cell r="Q794" t="str">
            <v>Miền Bắc</v>
          </cell>
          <cell r="R794" t="str">
            <v>KMARKET</v>
          </cell>
        </row>
        <row r="795">
          <cell r="A795" t="str">
            <v>Kmarket0034</v>
          </cell>
          <cell r="B795" t="str">
            <v>K-Market Daewoo Starlake</v>
          </cell>
          <cell r="D795" t="str">
            <v>Thành phố Hà Nội</v>
          </cell>
          <cell r="E795" t="str">
            <v>Quận Bắc Từ Liêm</v>
          </cell>
          <cell r="F795" t="str">
            <v>Phường Xuân Tảo</v>
          </cell>
          <cell r="G795" t="str">
            <v>HN007</v>
          </cell>
          <cell r="H795" t="str">
            <v>Đỗ Minh Quang</v>
          </cell>
          <cell r="I795" t="str">
            <v>MIENBAC</v>
          </cell>
          <cell r="K795" t="str">
            <v xml:space="preserve">Tại: TM1-3, Tầng 1, Tòa chung cư 902 thuộc tổ hợp H9-CT1, khu Đô thi Starlake, Phường Xuân Tảo, Quận Bắc Từ Liêm, Tp. Hà Nội, Việt Nam. </v>
          </cell>
          <cell r="M795" t="str">
            <v>Tại: TM1-3, Tầng 1, Tòa chung cư 902 thuộc tổ hợp H9-CT1, khu Đô thi Starlake, Phường Xuân Tảo, Quận Bắc Từ Liêm, Tp. Hà Nội, Việt Nam.</v>
          </cell>
          <cell r="N795">
            <v>61</v>
          </cell>
          <cell r="O795" t="b">
            <v>0</v>
          </cell>
          <cell r="P795" t="str">
            <v>CÔNG TY TNHH MTV THƯƠNG MẠI VÀ DỊCH VỤ NGỌC THƠM</v>
          </cell>
          <cell r="Q795" t="str">
            <v>Miền Bắc</v>
          </cell>
          <cell r="R795" t="str">
            <v>KMARKET</v>
          </cell>
        </row>
        <row r="796">
          <cell r="A796" t="str">
            <v>Kmarket0037</v>
          </cell>
          <cell r="B796" t="str">
            <v>K-Market Sunshine City</v>
          </cell>
          <cell r="D796" t="str">
            <v>Thành phố Hà Nội</v>
          </cell>
          <cell r="G796" t="str">
            <v>HN007</v>
          </cell>
          <cell r="H796" t="str">
            <v>Đỗ Minh Quang</v>
          </cell>
          <cell r="I796" t="str">
            <v>MIENBAC</v>
          </cell>
          <cell r="K796" t="str">
            <v>Toà nhà S3 Sunshine City KĐT Nam Thăng Long, Phường Đông Ngạc , Quận Bắc Từ Liêm, TP Hà Nội</v>
          </cell>
          <cell r="M796" t="str">
            <v>Toà nhà S3 Sunshine City KĐT Nam Thăng Long, Phường Đông Ngạc , Quận Bắc Từ Liêm, TP Hà Nội</v>
          </cell>
          <cell r="N796">
            <v>61</v>
          </cell>
          <cell r="O796" t="b">
            <v>0</v>
          </cell>
          <cell r="P796" t="str">
            <v>CÔNG TY TNHH MTV THƯƠNG MẠI VÀ DỊCH VỤ NGỌC THƠM</v>
          </cell>
          <cell r="Q796" t="str">
            <v>Miền Bắc</v>
          </cell>
          <cell r="R796" t="str">
            <v>KMARKET</v>
          </cell>
        </row>
        <row r="797">
          <cell r="A797" t="str">
            <v>Kmarket0038</v>
          </cell>
          <cell r="B797" t="str">
            <v>K-Market Ngọc Hân Bắc Ninh</v>
          </cell>
          <cell r="D797" t="str">
            <v>Bắc Ninh</v>
          </cell>
          <cell r="E797" t="str">
            <v>Thành phố Bắc Ninh</v>
          </cell>
          <cell r="F797" t="str">
            <v>Phường Võ Cường</v>
          </cell>
          <cell r="G797" t="str">
            <v>HN007</v>
          </cell>
          <cell r="H797" t="str">
            <v>Đỗ Minh Quang</v>
          </cell>
          <cell r="I797" t="str">
            <v>MIENBAC</v>
          </cell>
          <cell r="K797" t="str">
            <v>342 Ngọc Hân Công Chúa, phường Vô Cường. TP Bắc Ninh, tỉnh Bắc Ninh</v>
          </cell>
          <cell r="M797" t="str">
            <v>342 Ngọc Hân Công Chúa, phường Vô Cường. TP Bắc Ninh, tỉnh Bắc Ninh</v>
          </cell>
          <cell r="N797">
            <v>61</v>
          </cell>
          <cell r="O797" t="b">
            <v>0</v>
          </cell>
          <cell r="P797" t="str">
            <v>CÔNG TY TNHH MTV THƯƠNG MẠI VÀ DỊCH VỤ NGỌC THƠM</v>
          </cell>
          <cell r="Q797" t="str">
            <v>Miền Bắc</v>
          </cell>
          <cell r="R797" t="str">
            <v>KMARKET</v>
          </cell>
        </row>
        <row r="798">
          <cell r="A798" t="str">
            <v>Kmarket0039</v>
          </cell>
          <cell r="B798" t="str">
            <v>K-Market TT4 Mỹ Đình</v>
          </cell>
          <cell r="D798" t="str">
            <v>Thành phố Hà Nội</v>
          </cell>
          <cell r="E798" t="str">
            <v>Quận Nam Từ Liêm</v>
          </cell>
          <cell r="F798" t="str">
            <v>Phường Mỹ Đình 1</v>
          </cell>
          <cell r="G798" t="str">
            <v>HN007</v>
          </cell>
          <cell r="H798" t="str">
            <v>Đỗ Minh Quang</v>
          </cell>
          <cell r="I798" t="str">
            <v>MIENBAC</v>
          </cell>
          <cell r="K798" t="str">
            <v>Lô 04, kiểu nhà 7A, khu nhà ở thấp tầng TT4, đường Trần Văn Lai, phường Mỹ Đình 1, Quận Nam Từ Liêm,Hà Nội</v>
          </cell>
          <cell r="M798" t="str">
            <v>Lô 04, kiểu nhà 7A, khu nhà ở thấp tầng TT4, đường Trần Văn Lai, phường Mỹ Đình 1, Quận Nam Từ Liêm,Hà Nội</v>
          </cell>
          <cell r="N798">
            <v>61</v>
          </cell>
          <cell r="O798" t="b">
            <v>0</v>
          </cell>
          <cell r="P798" t="str">
            <v>CÔNG TY TNHH MTV THƯƠNG MẠI VÀ DỊCH VỤ NGỌC THƠM</v>
          </cell>
          <cell r="Q798" t="str">
            <v>Miền Bắc</v>
          </cell>
          <cell r="R798" t="str">
            <v>KMARKET</v>
          </cell>
        </row>
        <row r="799">
          <cell r="A799" t="str">
            <v>Kmarket0040</v>
          </cell>
          <cell r="B799" t="str">
            <v>K-Market 148 Xuân Diệu</v>
          </cell>
          <cell r="D799" t="str">
            <v>Thành phố Hà Nội</v>
          </cell>
          <cell r="E799" t="str">
            <v>Quận Tây Hồ</v>
          </cell>
          <cell r="F799" t="str">
            <v>Phường Quảng An</v>
          </cell>
          <cell r="G799" t="str">
            <v>HN007</v>
          </cell>
          <cell r="H799" t="str">
            <v>Đỗ Minh Quang</v>
          </cell>
          <cell r="I799" t="str">
            <v>MIENBAC</v>
          </cell>
          <cell r="K799" t="str">
            <v xml:space="preserve">148 Xuân Diệu, phường Quảng An, quận Tây Hồ, TP Hà Nội </v>
          </cell>
          <cell r="M799" t="str">
            <v>148 Xuân Diệu, phường Quảng An, quận Tây Hồ, TP Hà Nội</v>
          </cell>
          <cell r="N799">
            <v>61</v>
          </cell>
          <cell r="O799" t="b">
            <v>0</v>
          </cell>
          <cell r="P799" t="str">
            <v>CÔNG TY TNHH MTV THƯƠNG MẠI VÀ DỊCH VỤ NGỌC THƠM</v>
          </cell>
          <cell r="Q799" t="str">
            <v>Miền Bắc</v>
          </cell>
          <cell r="R799" t="str">
            <v>KMARKET</v>
          </cell>
        </row>
        <row r="800">
          <cell r="A800" t="str">
            <v>Kmarket0042</v>
          </cell>
          <cell r="B800" t="str">
            <v>K-Market The Matrix one</v>
          </cell>
          <cell r="D800" t="str">
            <v>Thành phố Hà Nội</v>
          </cell>
          <cell r="E800" t="str">
            <v>Quận Nam Từ Liêm</v>
          </cell>
          <cell r="F800" t="str">
            <v>Phường Mễ Trì</v>
          </cell>
          <cell r="G800" t="str">
            <v>HN007</v>
          </cell>
          <cell r="H800" t="str">
            <v>Đỗ Minh Quang</v>
          </cell>
          <cell r="I800" t="str">
            <v>MIENBAC</v>
          </cell>
          <cell r="K800" t="str">
            <v>Lô A10, The Matrix One,số 01, Lê Quang Đạo,Phườn Mễ Trì,Phường Phú Đô,Quận Nam Từ Liêm, Hà Nội</v>
          </cell>
          <cell r="M800" t="str">
            <v>Lô A10, The Matrix One,số 01, Lê Quang Đạo,Phường Mễ Trì, Quận Nam Từ Liêm, Hà Nội</v>
          </cell>
          <cell r="N800">
            <v>61</v>
          </cell>
          <cell r="O800" t="b">
            <v>0</v>
          </cell>
          <cell r="P800" t="str">
            <v>CÔNG TY TNHH MTV THƯƠNG MẠI VÀ DỊCH VỤ NGỌC THƠM</v>
          </cell>
          <cell r="Q800" t="str">
            <v>Miền Bắc</v>
          </cell>
          <cell r="R800" t="str">
            <v>KMARKET</v>
          </cell>
        </row>
        <row r="801">
          <cell r="A801" t="str">
            <v>Kmarket0043</v>
          </cell>
          <cell r="B801" t="str">
            <v>K-MARKET GREEN BAY</v>
          </cell>
          <cell r="D801" t="str">
            <v>Quảng Ninh</v>
          </cell>
          <cell r="E801" t="str">
            <v>Thành phố Hạ Long</v>
          </cell>
          <cell r="G801" t="str">
            <v>HN007</v>
          </cell>
          <cell r="H801" t="str">
            <v>Đỗ Minh Quang</v>
          </cell>
          <cell r="I801" t="str">
            <v>MIENBAC</v>
          </cell>
          <cell r="K801" t="str">
            <v>Căn số GB1-10, Tầng 01(DDN) Chung cư kết hợp Greeen Bay, khu đô thị dịch vụ Hùng Thắng, thành phố Hạ Long, tỉnh Quảng Ninh</v>
          </cell>
          <cell r="M801" t="str">
            <v>Căn số GB1-10, Tầng 01(DDN) Chung cư kết hợp Greeen Bay, khu đô thị dịch vụ Hùng Thắng, thành phố Hạ Long, tỉnh Quảng Ninh</v>
          </cell>
          <cell r="N801">
            <v>61</v>
          </cell>
          <cell r="O801" t="b">
            <v>0</v>
          </cell>
          <cell r="P801" t="str">
            <v>CÔNG TY TNHH MTV THƯƠNG MẠI VÀ DỊCH VỤ NGỌC THƠM</v>
          </cell>
          <cell r="Q801" t="str">
            <v>Miền Bắc</v>
          </cell>
          <cell r="R801" t="str">
            <v>KMARKET</v>
          </cell>
        </row>
        <row r="802">
          <cell r="A802" t="str">
            <v>Kmarket0044</v>
          </cell>
          <cell r="B802" t="str">
            <v>K-market Nguyễn Cao - Bắc Ninh</v>
          </cell>
          <cell r="D802" t="str">
            <v>Bắc Ninh</v>
          </cell>
          <cell r="E802" t="str">
            <v>Thành phố Bắc Ninh</v>
          </cell>
          <cell r="F802" t="str">
            <v>Phường Ninh Xá</v>
          </cell>
          <cell r="I802" t="str">
            <v>MIENBAC</v>
          </cell>
          <cell r="K802" t="str">
            <v>126 Nguyễn Cao, phường Ninh Xá, TP Bắc Ninh, Bắc Ninh, Việt Nam.</v>
          </cell>
          <cell r="M802" t="str">
            <v>126 Nguyễn Cao, phường Ninh Xá, TP Bắc Ninh, Bắc Ninh, Việt Nam.</v>
          </cell>
          <cell r="N802">
            <v>61</v>
          </cell>
          <cell r="O802" t="b">
            <v>0</v>
          </cell>
          <cell r="P802" t="str">
            <v>CÔNG TY TNHH MTV THƯƠNG MẠI VÀ DỊCH VỤ NGỌC THƠM</v>
          </cell>
          <cell r="Q802" t="str">
            <v>Miền Bắc</v>
          </cell>
          <cell r="R802" t="str">
            <v>KMARKET</v>
          </cell>
        </row>
        <row r="803">
          <cell r="A803" t="str">
            <v>Kmarket0045</v>
          </cell>
          <cell r="B803" t="str">
            <v>K-Market Chelsea House - Hải Phòng</v>
          </cell>
          <cell r="D803" t="str">
            <v>Hải Phòng</v>
          </cell>
          <cell r="E803" t="str">
            <v>Quận Ngô Quyền</v>
          </cell>
          <cell r="F803" t="str">
            <v>Phường Đằng Giang</v>
          </cell>
          <cell r="I803" t="str">
            <v>MIENBAC</v>
          </cell>
          <cell r="K803" t="str">
            <v>Tầng 1 và tầng 2 toàn nhà Chelsea House, số 174 Văn Cao, Phường Đằng Giang, quận Ngô Quyền, Thành phố Hải Phòng, Việt Nam</v>
          </cell>
          <cell r="M803" t="str">
            <v>Tầng 1 và tầng 2 toàn nhà Chelsea House, số 174 Văn Cao, Phường Đằng Giang, quận Ngô Quyền, Thành phố Hải Phòng, Việt Nam</v>
          </cell>
          <cell r="N803">
            <v>61</v>
          </cell>
          <cell r="O803" t="b">
            <v>0</v>
          </cell>
          <cell r="P803" t="str">
            <v>CÔNG TY TNHH MTV THƯƠNG MẠI VÀ DỊCH VỤ NGỌC THƠM</v>
          </cell>
          <cell r="Q803" t="str">
            <v>Miền Bắc</v>
          </cell>
          <cell r="R803" t="str">
            <v>KMARKET</v>
          </cell>
        </row>
        <row r="804">
          <cell r="A804" t="str">
            <v>Kmarket0046</v>
          </cell>
          <cell r="B804" t="str">
            <v>K-Market Minato Residence - Hải Phòng</v>
          </cell>
          <cell r="D804" t="str">
            <v>Hải Phòng</v>
          </cell>
          <cell r="E804" t="str">
            <v>Quận Lê Chân</v>
          </cell>
          <cell r="F804" t="str">
            <v>Phường Vĩnh Niệm</v>
          </cell>
          <cell r="I804" t="str">
            <v>MIENBAC</v>
          </cell>
          <cell r="J804" t="str">
            <v>K-Market Minato Residence - Hải Phòng</v>
          </cell>
          <cell r="K804" t="str">
            <v>Shop CT2-CH.3 dự án The Minato Residence, Phường Vĩnh Niệm, Quận Lê Chân, Thành phố Hải Phòng, Việt Nam</v>
          </cell>
          <cell r="M804" t="str">
            <v>Shop CT2-CH.3 dự án The Minato Residence, Phường Vĩnh Niệm, Quận Lê Chân, Thành phố Hải Phòng, Việt Nam</v>
          </cell>
          <cell r="N804">
            <v>61</v>
          </cell>
          <cell r="O804" t="b">
            <v>0</v>
          </cell>
          <cell r="P804" t="str">
            <v>CÔNG TY TNHH MTV THƯƠNG MẠI VÀ DỊCH VỤ NGỌC THƠM</v>
          </cell>
          <cell r="Q804" t="str">
            <v>Miền Bắc</v>
          </cell>
          <cell r="R804" t="str">
            <v>KMARKET</v>
          </cell>
        </row>
        <row r="805">
          <cell r="A805" t="str">
            <v>Lecomart0001</v>
          </cell>
          <cell r="B805" t="str">
            <v>Siêu Thị Lecomart Tòa Sp01S40</v>
          </cell>
          <cell r="C805" t="str">
            <v/>
          </cell>
          <cell r="D805" t="str">
            <v>Hưng Yên</v>
          </cell>
          <cell r="E805" t="str">
            <v>Huyện Văn Giang</v>
          </cell>
          <cell r="I805" t="str">
            <v>MIENBAC</v>
          </cell>
          <cell r="J805" t="str">
            <v>Siêu Thị Lecomart Tòa Sp01S40</v>
          </cell>
          <cell r="K805" t="str">
            <v>Tòa Sp01S40, sảnh SP, Skyoasis, Ecopark, Văn Giang, Hưng Yên</v>
          </cell>
          <cell r="M805" t="str">
            <v>Tòa Sp01S40, sảnh SP, Skyoasis, Ecopark, Văn Giang, Hưng Yên</v>
          </cell>
          <cell r="O805" t="b">
            <v>0</v>
          </cell>
          <cell r="P805" t="str">
            <v>CÔNG TY TNHH MTV THƯƠNG MẠI VÀ DỊCH VỤ NGỌC THƠM</v>
          </cell>
          <cell r="Q805" t="str">
            <v>Miền Bắc</v>
          </cell>
          <cell r="R805" t="str">
            <v>Lecomart</v>
          </cell>
        </row>
        <row r="806">
          <cell r="A806" t="str">
            <v>Lecomart0002</v>
          </cell>
          <cell r="B806" t="str">
            <v>Siêu Thị Lecomart S101S48A, Sảnh 5, Tòa S2</v>
          </cell>
          <cell r="C806" t="str">
            <v/>
          </cell>
          <cell r="D806" t="str">
            <v>Hưng Yên</v>
          </cell>
          <cell r="E806" t="str">
            <v>Huyện Văn Giang</v>
          </cell>
          <cell r="I806" t="str">
            <v>MIENBAC</v>
          </cell>
          <cell r="J806" t="str">
            <v>Siêu Thị Lecomart S101S48A, Sảnh 5, Tòa S2</v>
          </cell>
          <cell r="K806" t="str">
            <v>S101S48A, Sảnh 5, Tòa S2, Skyoasis, Ecopark, Văn Giang, Hưng Yên</v>
          </cell>
          <cell r="M806" t="str">
            <v>S101S48A, Sảnh 5, Tòa S2, Skyoasis, Ecopark, Văn Giang, Hưng Yên</v>
          </cell>
          <cell r="O806" t="b">
            <v>0</v>
          </cell>
          <cell r="P806" t="str">
            <v>CÔNG TY TNHH MTV THƯƠNG MẠI VÀ DỊCH VỤ NGỌC THƠM</v>
          </cell>
          <cell r="Q806" t="str">
            <v>Miền Bắc</v>
          </cell>
          <cell r="R806" t="str">
            <v>Lecomart</v>
          </cell>
        </row>
        <row r="807">
          <cell r="A807" t="str">
            <v>Lecomart0003</v>
          </cell>
          <cell r="B807" t="str">
            <v>Siêu Thị Lecomart H101S16, Haven Park 1</v>
          </cell>
          <cell r="C807" t="str">
            <v/>
          </cell>
          <cell r="D807" t="str">
            <v>Hưng Yên</v>
          </cell>
          <cell r="E807" t="str">
            <v>Huyện Văn Giang</v>
          </cell>
          <cell r="I807" t="str">
            <v>MIENBAC</v>
          </cell>
          <cell r="J807" t="str">
            <v>Siêu Thị Lecomart H101S16, Haven Park 1</v>
          </cell>
          <cell r="K807" t="str">
            <v>H101S16, Haven Park 1, Ecopark, Văn Giang, Hưng Yên</v>
          </cell>
          <cell r="M807" t="str">
            <v>H101S16, Haven Park 1, Ecopark, Văn Giang, Hưng Yên</v>
          </cell>
          <cell r="O807" t="b">
            <v>0</v>
          </cell>
          <cell r="P807" t="str">
            <v>CÔNG TY TNHH MTV THƯƠNG MẠI VÀ DỊCH VỤ NGỌC THƠM</v>
          </cell>
          <cell r="Q807" t="str">
            <v>Miền Bắc</v>
          </cell>
          <cell r="R807" t="str">
            <v>Lecomart</v>
          </cell>
        </row>
        <row r="808">
          <cell r="A808" t="str">
            <v>Lecomart0004</v>
          </cell>
          <cell r="B808" t="str">
            <v>Siêu Thị Lecomart P207, Park Premium, Aquabay</v>
          </cell>
          <cell r="C808" t="str">
            <v/>
          </cell>
          <cell r="D808" t="str">
            <v>Hưng Yên</v>
          </cell>
          <cell r="E808" t="str">
            <v>Huyện Văn Giang</v>
          </cell>
          <cell r="F808" t="str">
            <v>Xã Cửu Cao</v>
          </cell>
          <cell r="I808" t="str">
            <v>MIENBAC</v>
          </cell>
          <cell r="J808" t="str">
            <v>Siêu Thị Lecomart P207, Park Premium, Aquabay</v>
          </cell>
          <cell r="K808" t="str">
            <v>P207, Park Premium, Aquabay, Cửu Cao, Văn Giang, Hưng Yên</v>
          </cell>
          <cell r="M808" t="str">
            <v>P207, Park Premium, Aquabay, Cửu Cao, Văn Giang, Hưng Yên</v>
          </cell>
          <cell r="O808" t="b">
            <v>0</v>
          </cell>
          <cell r="P808" t="str">
            <v>CÔNG TY TNHH MTV THƯƠNG MẠI VÀ DỊCH VỤ NGỌC THƠM</v>
          </cell>
          <cell r="Q808" t="str">
            <v>Miền Bắc</v>
          </cell>
          <cell r="R808" t="str">
            <v>Lecomart</v>
          </cell>
        </row>
        <row r="809">
          <cell r="A809" t="str">
            <v>Lecomart0005</v>
          </cell>
          <cell r="B809" t="str">
            <v>Siêu Thị Lecomart R3-01S08, Onsen Swanlake</v>
          </cell>
          <cell r="C809" t="str">
            <v/>
          </cell>
          <cell r="D809" t="str">
            <v>Hưng Yên</v>
          </cell>
          <cell r="E809" t="str">
            <v>Huyện Văn Giang</v>
          </cell>
          <cell r="I809" t="str">
            <v>MIENBAC</v>
          </cell>
          <cell r="J809" t="str">
            <v>Siêu Thị Lecomart R3-01S08, Onsen Swanlake</v>
          </cell>
          <cell r="K809" t="str">
            <v>R3-01S08, Onsen Swanlake, Ecopark, Văn Giang, Hưng Yên</v>
          </cell>
          <cell r="M809" t="str">
            <v>R3-01S08, Onsen Swanlake, Ecopark, Văn Giang, Hưng Yên</v>
          </cell>
          <cell r="O809" t="b">
            <v>0</v>
          </cell>
          <cell r="P809" t="str">
            <v>CÔNG TY TNHH MTV THƯƠNG MẠI VÀ DỊCH VỤ NGỌC THƠM</v>
          </cell>
          <cell r="Q809" t="str">
            <v>Miền Bắc</v>
          </cell>
          <cell r="R809" t="str">
            <v>Lecomart</v>
          </cell>
        </row>
        <row r="810">
          <cell r="A810" t="str">
            <v>Lecomart0006</v>
          </cell>
          <cell r="B810" t="str">
            <v>Siêu Thị Lecomart SHR20, Eurowindow Park</v>
          </cell>
          <cell r="C810" t="str">
            <v/>
          </cell>
          <cell r="D810" t="str">
            <v>Thành phố Hà Nội</v>
          </cell>
          <cell r="E810" t="str">
            <v>Huyện Đông Anh</v>
          </cell>
          <cell r="F810" t="str">
            <v>Xã Đông Hội</v>
          </cell>
          <cell r="I810" t="str">
            <v>MIENBAC</v>
          </cell>
          <cell r="J810" t="str">
            <v>Siêu Thị Lecomart SHR20, Eurowindow Park</v>
          </cell>
          <cell r="K810" t="str">
            <v>SHR20, Eurowindow Park, Đông Hội, Đông Anh, Hà Nội</v>
          </cell>
          <cell r="M810" t="str">
            <v>SHR20, Eurowindow Park, Đông Hội, Đông Anh, Hà Nội</v>
          </cell>
          <cell r="O810" t="b">
            <v>0</v>
          </cell>
          <cell r="P810" t="str">
            <v>CÔNG TY TNHH MTV THƯƠNG MẠI VÀ DỊCH VỤ NGỌC THƠM</v>
          </cell>
          <cell r="Q810" t="str">
            <v>Miền Bắc</v>
          </cell>
          <cell r="R810" t="str">
            <v>Lecomart</v>
          </cell>
        </row>
        <row r="811">
          <cell r="A811" t="str">
            <v>Lecomart0007</v>
          </cell>
          <cell r="B811" t="str">
            <v>Siêu Thị Lecomart H2 01S20 Haven Park</v>
          </cell>
          <cell r="C811" t="str">
            <v/>
          </cell>
          <cell r="D811" t="str">
            <v>Hưng Yên</v>
          </cell>
          <cell r="E811" t="str">
            <v>Huyện Văn Giang</v>
          </cell>
          <cell r="I811" t="str">
            <v>MIENBAC</v>
          </cell>
          <cell r="J811" t="str">
            <v>Siêu Thị Lecomart H2 01S20 Haven Park</v>
          </cell>
          <cell r="K811" t="str">
            <v>H2 01S20 Haven Park, Ecopark, Văn Giang, Hưng Yên</v>
          </cell>
          <cell r="M811" t="str">
            <v>H2 01S20 Haven Park, Ecopark, Văn Giang, Hưng Yên</v>
          </cell>
          <cell r="O811" t="b">
            <v>0</v>
          </cell>
          <cell r="P811" t="str">
            <v>CÔNG TY TNHH MTV THƯƠNG MẠI VÀ DỊCH VỤ NGỌC THƠM</v>
          </cell>
          <cell r="Q811" t="str">
            <v>Miền Bắc</v>
          </cell>
          <cell r="R811" t="str">
            <v>Lecomart</v>
          </cell>
        </row>
        <row r="812">
          <cell r="A812" t="str">
            <v>LIENCHAU</v>
          </cell>
          <cell r="B812" t="str">
            <v>CHI NHÁNH CÔNG TY TNHH KINH DOANH TỔNG HỢP LIÊN CHÂU TẠI THÀNH PHỐ HẢI PHÒNG</v>
          </cell>
          <cell r="D812" t="str">
            <v>Hải Phòng</v>
          </cell>
          <cell r="I812" t="str">
            <v>MIENBAC</v>
          </cell>
          <cell r="L812" t="str">
            <v>0108109806-001</v>
          </cell>
          <cell r="M812" t="str">
            <v>Tầng 4, tòa nhà Grand Tower, dự án Hoàng Huy - Sở Dầu, khu đô thị 2A Sở Dầu, Phường Hồng Bàng, Thành phố Hải Phòng, Việt Nam</v>
          </cell>
          <cell r="O812" t="b">
            <v>0</v>
          </cell>
          <cell r="P812" t="str">
            <v>CÔNG TY TNHH MTV THƯƠNG MẠI VÀ DỊCH VỤ NGỌC THƠM</v>
          </cell>
          <cell r="Q812" t="str">
            <v>Miền Bắc</v>
          </cell>
          <cell r="R812" t="str">
            <v>LIENCHAU</v>
          </cell>
        </row>
        <row r="813">
          <cell r="A813" t="str">
            <v>LOCALMART</v>
          </cell>
          <cell r="B813" t="str">
            <v>CÔNG TY TNHH LOCALMART</v>
          </cell>
          <cell r="D813" t="str">
            <v>Thành phố Hà Nội</v>
          </cell>
          <cell r="E813" t="str">
            <v>Huyện Gia Lâm</v>
          </cell>
          <cell r="G813" t="str">
            <v>HN006</v>
          </cell>
          <cell r="H813" t="str">
            <v>Phan Trọng Cường</v>
          </cell>
          <cell r="I813" t="str">
            <v>MIENBAC</v>
          </cell>
          <cell r="J813" t="str">
            <v>siêu thị Locamart</v>
          </cell>
          <cell r="K813" t="str">
            <v>Xóm Tự, Thôn Phù Đổng 1, Xã Phù Đổng, Huyện Gia Lâm, HN</v>
          </cell>
          <cell r="L813" t="str">
            <v>0107826670</v>
          </cell>
          <cell r="M813" t="str">
            <v>Xóm Tự, Thôn Phù Đổng 1, Xã Phù Đổng, Huyện Gia Lâm, Thành Phố Hà Nội</v>
          </cell>
          <cell r="N813">
            <v>45</v>
          </cell>
          <cell r="O813" t="b">
            <v>0</v>
          </cell>
          <cell r="P813" t="str">
            <v>CÔNG TY TNHH MTV THƯƠNG MẠI VÀ DỊCH VỤ NGỌC THƠM</v>
          </cell>
          <cell r="Q813" t="str">
            <v>Miền Bắc</v>
          </cell>
          <cell r="R813" t="str">
            <v>LOCALMART</v>
          </cell>
        </row>
        <row r="814">
          <cell r="A814" t="str">
            <v>LOTTE-004</v>
          </cell>
          <cell r="B814" t="str">
            <v>CÔNG TY CỔ PHẦN TRUNG TÂM THƯƠNG MẠI LOTTE VIỆT NAM - CHI NHÁNH ĐỐNG ĐA</v>
          </cell>
          <cell r="D814" t="str">
            <v>Thành phố Hà Nội</v>
          </cell>
          <cell r="E814" t="str">
            <v>Quận Đống đa</v>
          </cell>
          <cell r="G814" t="str">
            <v>HN003</v>
          </cell>
          <cell r="H814" t="str">
            <v>Nguyễn Văn Thạch</v>
          </cell>
          <cell r="I814" t="str">
            <v>LOTTE; MIENBAC</v>
          </cell>
          <cell r="L814" t="str">
            <v>0304741634-004</v>
          </cell>
          <cell r="M814" t="str">
            <v>Tòa nhà Mipec, 229 Tây Sơn, Phường Ngã Tư Sở, Quận Đống đa, Thành phố Hà Nội, Việt Nam</v>
          </cell>
          <cell r="N814">
            <v>59</v>
          </cell>
          <cell r="O814" t="b">
            <v>0</v>
          </cell>
          <cell r="P814" t="str">
            <v>CÔNG TY TNHH MTV THƯƠNG MẠI VÀ DỊCH VỤ NGỌC THƠM</v>
          </cell>
          <cell r="Q814" t="str">
            <v>Miền Bắc</v>
          </cell>
          <cell r="R814" t="str">
            <v>LOTTE</v>
          </cell>
        </row>
        <row r="815">
          <cell r="A815" t="str">
            <v>LOTTE-008</v>
          </cell>
          <cell r="B815" t="str">
            <v>CÔNG TY CỔ PHẦN TRUNG TÂM THƯƠNG MẠI LOTTE VIỆT NAM - CHI NHÁNH BA ĐÌNH</v>
          </cell>
          <cell r="D815" t="str">
            <v>Thành phố Hà Nội</v>
          </cell>
          <cell r="G815" t="str">
            <v>HN008</v>
          </cell>
          <cell r="H815" t="str">
            <v>Nguyễn Minh Sơn</v>
          </cell>
          <cell r="I815" t="str">
            <v>LOTTE; MIENBAC</v>
          </cell>
          <cell r="L815" t="str">
            <v>0304741634-008</v>
          </cell>
          <cell r="M815" t="str">
            <v>Tầng hầm 1 (B1), Trung tâm Lotte Hà Nội, số 54, đường Liễu Giai, Phường Giảng Võ, Thành phố Hà Nội, Việt Nam</v>
          </cell>
          <cell r="N815">
            <v>59</v>
          </cell>
          <cell r="O815" t="b">
            <v>0</v>
          </cell>
          <cell r="P815" t="str">
            <v>CÔNG TY TNHH MTV THƯƠNG MẠI VÀ DỊCH VỤ NGỌC THƠM</v>
          </cell>
          <cell r="Q815" t="str">
            <v>Miền Bắc</v>
          </cell>
          <cell r="R815" t="str">
            <v>LOTTE</v>
          </cell>
        </row>
        <row r="816">
          <cell r="A816" t="str">
            <v>LOTTE-013</v>
          </cell>
          <cell r="B816" t="str">
            <v>CÔNG TY CỔ PHẦN TRUNG TÂM THƯƠNG MẠI LOTTE VIỆT NAM - CHI NHÁNH VINH</v>
          </cell>
          <cell r="D816" t="str">
            <v>Nghệ An</v>
          </cell>
          <cell r="I816" t="str">
            <v>LOTTE; MIENBAC</v>
          </cell>
          <cell r="J816" t="str">
            <v/>
          </cell>
          <cell r="K816" t="str">
            <v>Lotte Mart Phú Thọ-940B Đường 3 Tháng 2, Phường 15, Quận 11, TP.HCM.</v>
          </cell>
          <cell r="L816" t="str">
            <v>0304741634-013</v>
          </cell>
          <cell r="M816" t="str">
            <v>Đại lộ V.I.Lenin, Khối Yên Sơn, Phường Vinh Phú, Tỉnh Nghệ An, Việt Nam</v>
          </cell>
          <cell r="N816">
            <v>59</v>
          </cell>
          <cell r="O816" t="b">
            <v>0</v>
          </cell>
          <cell r="P816" t="str">
            <v>CÔNG TY TNHH MTV THƯƠNG MẠI VÀ DỊCH VỤ NGỌC THƠM</v>
          </cell>
          <cell r="Q816" t="str">
            <v>Miền Bắc</v>
          </cell>
          <cell r="R816" t="str">
            <v>LOTTE</v>
          </cell>
        </row>
        <row r="817">
          <cell r="A817" t="str">
            <v>LOTTE-015</v>
          </cell>
          <cell r="B817" t="str">
            <v>CÔNG TY CỔ PHẦN TRUNG TÂM THƯƠNG MẠI LOTTE VIỆT NAM - CHI NHÁNH TÂY HỒ</v>
          </cell>
          <cell r="D817" t="str">
            <v>Thành phố Hà Nội</v>
          </cell>
          <cell r="E817" t="str">
            <v>Quận Tây Hồ</v>
          </cell>
          <cell r="F817" t="str">
            <v>Phường Phú Thượng</v>
          </cell>
          <cell r="G817" t="str">
            <v>HN008</v>
          </cell>
          <cell r="H817" t="str">
            <v>Nguyễn Minh Sơn</v>
          </cell>
          <cell r="I817" t="str">
            <v>LOTTE; MIENBAC</v>
          </cell>
          <cell r="L817" t="str">
            <v>0304741634-015</v>
          </cell>
          <cell r="M817" t="str">
            <v>Tầng hầm B1, Lotte Mall Hà Nội, Số 272 Võ Chí Công, Phường Tây Hồ, Thành phố Hà Nội, Việt Nam</v>
          </cell>
          <cell r="N817">
            <v>59</v>
          </cell>
          <cell r="O817" t="b">
            <v>0</v>
          </cell>
          <cell r="P817" t="str">
            <v>CÔNG TY TNHH MTV THƯƠNG MẠI VÀ DỊCH VỤ NGỌC THƠM</v>
          </cell>
          <cell r="Q817" t="str">
            <v>Miền Bắc</v>
          </cell>
          <cell r="R817" t="str">
            <v>LOTTE</v>
          </cell>
        </row>
        <row r="818">
          <cell r="A818" t="str">
            <v>LOTTEHOTEL</v>
          </cell>
          <cell r="B818" t="str">
            <v>CÔNG TY TNHH LOTTE HOTEL VIỆT NAM</v>
          </cell>
          <cell r="D818" t="str">
            <v>Thành phố Hà Nội</v>
          </cell>
          <cell r="E818" t="str">
            <v>Quận Ba Đình</v>
          </cell>
          <cell r="G818" t="str">
            <v>HN008</v>
          </cell>
          <cell r="H818" t="str">
            <v>Nguyễn Minh Sơn</v>
          </cell>
          <cell r="I818" t="str">
            <v>LOTTE; MIENBAC</v>
          </cell>
          <cell r="L818" t="str">
            <v>0106230331</v>
          </cell>
          <cell r="M818" t="str">
            <v>Tầng 33, Trung tâm Lotte Hà Nội, số 54, đường Liễu Giai, Phường Cống Vị, Quận Ba Đình, Thành phố Hà Nội, Việt Nam</v>
          </cell>
          <cell r="N818">
            <v>60</v>
          </cell>
          <cell r="O818" t="b">
            <v>1</v>
          </cell>
          <cell r="P818" t="str">
            <v>CÔNG TY TNHH MTV THƯƠNG MẠI VÀ DỊCH VỤ NGỌC THƠM</v>
          </cell>
          <cell r="Q818" t="str">
            <v>Miền Bắc</v>
          </cell>
          <cell r="R818" t="str">
            <v>LOTTE</v>
          </cell>
        </row>
        <row r="819">
          <cell r="A819" t="str">
            <v>MASCOT</v>
          </cell>
          <cell r="B819" t="str">
            <v>CÔNG TY TNHH MASCOT VIỆT NAM</v>
          </cell>
          <cell r="D819" t="str">
            <v>Hải Dương</v>
          </cell>
          <cell r="E819" t="str">
            <v>Huyện Cẩm Giàng</v>
          </cell>
          <cell r="F819" t="str">
            <v>Xã Tân Trường</v>
          </cell>
          <cell r="L819" t="str">
            <v>0800365955</v>
          </cell>
          <cell r="M819" t="str">
            <v>Lô đất CN 3.1 khu công nghiệp Tân Trường, Xã Tân Trường, Huyện Cẩm Giàng, Tỉnh Hải Dương, Việt Nam</v>
          </cell>
          <cell r="O819" t="b">
            <v>0</v>
          </cell>
          <cell r="P819" t="str">
            <v>CÔNG TY TNHH MTV THƯƠNG MẠI VÀ DỊCH VỤ NGỌC THƠM</v>
          </cell>
          <cell r="Q819" t="str">
            <v>Miền Bắc</v>
          </cell>
          <cell r="R819" t="str">
            <v>MASCOT</v>
          </cell>
        </row>
        <row r="820">
          <cell r="A820" t="str">
            <v>MEATDELI-005</v>
          </cell>
          <cell r="B820" t="str">
            <v>CÔNG TY TNHH MEATDELI HN - CHI NHÁNH HÀ NAM 01</v>
          </cell>
          <cell r="C820" t="str">
            <v/>
          </cell>
          <cell r="D820" t="str">
            <v>Hà Nam</v>
          </cell>
          <cell r="I820" t="str">
            <v>MIENBAC</v>
          </cell>
          <cell r="L820" t="str">
            <v>0700793788-005</v>
          </cell>
          <cell r="M820" t="str">
            <v>Lô CN-02, Khu công nghiệp Đồng Văn IV, Xã Đại Cương, Huyện Kim Bảng, Tỉnh Hà Nam, Việt Nam</v>
          </cell>
          <cell r="O820" t="b">
            <v>0</v>
          </cell>
          <cell r="P820" t="str">
            <v>CÔNG TY TNHH MTV THƯƠNG MẠI VÀ DỊCH VỤ NGỌC THƠM</v>
          </cell>
          <cell r="Q820" t="str">
            <v>Miền Bắc</v>
          </cell>
          <cell r="R820" t="str">
            <v>MEATDELI-005</v>
          </cell>
        </row>
        <row r="821">
          <cell r="A821" t="str">
            <v>mega0005</v>
          </cell>
          <cell r="B821" t="str">
            <v>Mega Hoàng Mai</v>
          </cell>
          <cell r="D821" t="str">
            <v>Thành phố Hà Nội</v>
          </cell>
          <cell r="E821" t="str">
            <v>Quận Hoàng Mai</v>
          </cell>
          <cell r="G821" t="str">
            <v>HN003</v>
          </cell>
          <cell r="H821" t="str">
            <v>Nguyễn Văn Thạch</v>
          </cell>
          <cell r="I821" t="str">
            <v>MIENBAC;MEGA</v>
          </cell>
          <cell r="J821" t="str">
            <v>Mega Hoàng Mai</v>
          </cell>
          <cell r="L821" t="str">
            <v/>
          </cell>
          <cell r="M821" t="str">
            <v>Hoàng Mai, HN</v>
          </cell>
          <cell r="N821">
            <v>49</v>
          </cell>
          <cell r="O821" t="b">
            <v>0</v>
          </cell>
          <cell r="P821" t="str">
            <v>CÔNG TY TNHH MTV THƯƠNG MẠI VÀ DỊCH VỤ NGỌC THƠM</v>
          </cell>
          <cell r="Q821" t="str">
            <v>Miền Bắc</v>
          </cell>
          <cell r="R821" t="str">
            <v>MEGA</v>
          </cell>
        </row>
        <row r="822">
          <cell r="A822" t="str">
            <v>mega0006</v>
          </cell>
          <cell r="B822" t="str">
            <v>Mega Thăng Long</v>
          </cell>
          <cell r="D822" t="str">
            <v>Thành phố Hà Nội</v>
          </cell>
          <cell r="E822" t="str">
            <v>Quận Cầu Giấy</v>
          </cell>
          <cell r="G822" t="str">
            <v>HN004</v>
          </cell>
          <cell r="H822" t="str">
            <v>Hoàng Thanh Huy</v>
          </cell>
          <cell r="I822" t="str">
            <v>MIENBAC;MEGA</v>
          </cell>
          <cell r="J822" t="str">
            <v>Mega Thăng Long</v>
          </cell>
          <cell r="L822" t="str">
            <v/>
          </cell>
          <cell r="M822" t="str">
            <v>Thăng Long, HN</v>
          </cell>
          <cell r="N822">
            <v>49</v>
          </cell>
          <cell r="O822" t="b">
            <v>0</v>
          </cell>
          <cell r="P822" t="str">
            <v>CÔNG TY TNHH MTV THƯƠNG MẠI VÀ DỊCH VỤ NGỌC THƠM</v>
          </cell>
          <cell r="Q822" t="str">
            <v>Miền Bắc</v>
          </cell>
          <cell r="R822" t="str">
            <v>MEGA</v>
          </cell>
        </row>
        <row r="823">
          <cell r="A823" t="str">
            <v>mega0007</v>
          </cell>
          <cell r="B823" t="str">
            <v>Mega Hà Đông</v>
          </cell>
          <cell r="D823" t="str">
            <v>Thành phố Hà Nội</v>
          </cell>
          <cell r="E823" t="str">
            <v>Quận Hà Đông</v>
          </cell>
          <cell r="G823" t="str">
            <v>HN004</v>
          </cell>
          <cell r="H823" t="str">
            <v>Hoàng Thanh Huy</v>
          </cell>
          <cell r="I823" t="str">
            <v>MIENBAC;MEGA</v>
          </cell>
          <cell r="J823" t="str">
            <v>Mega Hà Đông</v>
          </cell>
          <cell r="L823" t="str">
            <v/>
          </cell>
          <cell r="M823" t="str">
            <v>Hà Đông, HN</v>
          </cell>
          <cell r="N823">
            <v>49</v>
          </cell>
          <cell r="O823" t="b">
            <v>0</v>
          </cell>
          <cell r="P823" t="str">
            <v>CÔNG TY TNHH MTV THƯƠNG MẠI VÀ DỊCH VỤ NGỌC THƠM</v>
          </cell>
          <cell r="Q823" t="str">
            <v>Miền Bắc</v>
          </cell>
          <cell r="R823" t="str">
            <v>MEGA</v>
          </cell>
        </row>
        <row r="824">
          <cell r="A824" t="str">
            <v>mega0008</v>
          </cell>
          <cell r="B824" t="str">
            <v>Mega Thanh Xuân</v>
          </cell>
          <cell r="D824" t="str">
            <v>Thành phố Hà Nội</v>
          </cell>
          <cell r="E824" t="str">
            <v>Quận Thanh Xuân</v>
          </cell>
          <cell r="G824" t="str">
            <v>HN008</v>
          </cell>
          <cell r="H824" t="str">
            <v>Nguyễn Minh Sơn</v>
          </cell>
          <cell r="I824" t="str">
            <v>MIENBAC;MEGA</v>
          </cell>
          <cell r="J824" t="str">
            <v>Mega Thanh Xuân</v>
          </cell>
          <cell r="L824" t="str">
            <v/>
          </cell>
          <cell r="M824" t="str">
            <v>Thanh Xuân, HN</v>
          </cell>
          <cell r="N824">
            <v>49</v>
          </cell>
          <cell r="O824" t="b">
            <v>0</v>
          </cell>
          <cell r="P824" t="str">
            <v>CÔNG TY TNHH MTV THƯƠNG MẠI VÀ DỊCH VỤ NGỌC THƠM</v>
          </cell>
          <cell r="Q824" t="str">
            <v>Miền Bắc</v>
          </cell>
          <cell r="R824" t="str">
            <v>MEGA</v>
          </cell>
        </row>
        <row r="825">
          <cell r="A825" t="str">
            <v>MEGA-001</v>
          </cell>
          <cell r="B825" t="str">
            <v>CHI NHÁNH CÔNG TY TNHH MM MEGA MARKET (VIỆT NAM) TẠI THÀNH PHỐ HÀ NỘI</v>
          </cell>
          <cell r="C825" t="str">
            <v>Mega Thăng Long; Hà Đông; Thanh Xuân; Hoàng Mai</v>
          </cell>
          <cell r="D825" t="str">
            <v>Thành phố Hà Nội</v>
          </cell>
          <cell r="G825" t="str">
            <v>HN004</v>
          </cell>
          <cell r="H825" t="str">
            <v>Hoàng Thanh Huy</v>
          </cell>
          <cell r="I825" t="str">
            <v>MIENBAC;MEGA</v>
          </cell>
          <cell r="J825" t="str">
            <v>NCC 25790 / PO</v>
          </cell>
          <cell r="L825" t="str">
            <v>0302249586-001</v>
          </cell>
          <cell r="M825" t="str">
            <v>Đường Phạm Văn Đồng, Phường Nghĩa Đô, Thành phố Hà Nội, Việt Nam</v>
          </cell>
          <cell r="N825">
            <v>49</v>
          </cell>
          <cell r="O825" t="b">
            <v>0</v>
          </cell>
          <cell r="P825" t="str">
            <v>CÔNG TY TNHH MTV THƯƠNG MẠI VÀ DỊCH VỤ NGỌC THƠM</v>
          </cell>
          <cell r="Q825" t="str">
            <v>Miền Bắc</v>
          </cell>
          <cell r="R825" t="str">
            <v>MEGA</v>
          </cell>
        </row>
        <row r="826">
          <cell r="A826" t="str">
            <v>MEGA-003</v>
          </cell>
          <cell r="B826" t="str">
            <v>CHI NHÁNH CÔNG TY TNHH MM MEGA MARKET (VIỆT NAM) TẠI HẢI PHÒNG</v>
          </cell>
          <cell r="C826" t="str">
            <v>Mega Hồng Bàng</v>
          </cell>
          <cell r="D826" t="str">
            <v>Hải Phòng</v>
          </cell>
          <cell r="I826" t="str">
            <v>MIENBAC;MEGA</v>
          </cell>
          <cell r="J826" t="str">
            <v>NCC 25790 / PO</v>
          </cell>
          <cell r="L826" t="str">
            <v>0302249586-003</v>
          </cell>
          <cell r="M826" t="str">
            <v>Số 2A đường Hồng Bàng, Phường Hồng Bàng, Thành phố Hải Phòng, Việt Nam</v>
          </cell>
          <cell r="N826">
            <v>49</v>
          </cell>
          <cell r="O826" t="b">
            <v>0</v>
          </cell>
          <cell r="P826" t="str">
            <v>CÔNG TY TNHH MTV THƯƠNG MẠI VÀ DỊCH VỤ NGỌC THƠM</v>
          </cell>
          <cell r="Q826" t="str">
            <v>Miền Bắc</v>
          </cell>
          <cell r="R826" t="str">
            <v>MEGA</v>
          </cell>
        </row>
        <row r="827">
          <cell r="A827" t="str">
            <v>MEGA-012</v>
          </cell>
          <cell r="B827" t="str">
            <v>CHI NHÁNH CÔNG TY TNHH MM MEGA MARKET (VIỆT NAM) TẠI QUẢNG NINH</v>
          </cell>
          <cell r="C827" t="str">
            <v>Mega Hạ Long</v>
          </cell>
          <cell r="D827" t="str">
            <v>Quảng Ninh</v>
          </cell>
          <cell r="I827" t="str">
            <v>MIENBAC;MEGA</v>
          </cell>
          <cell r="J827" t="str">
            <v>NCC 25790 / PO</v>
          </cell>
          <cell r="L827" t="str">
            <v>0302249586-012</v>
          </cell>
          <cell r="M827" t="str">
            <v>Tổ 8, Khu 2, Phường Hà Tu, Tỉnh Quảng Ninh, Việt Nam</v>
          </cell>
          <cell r="N827">
            <v>49</v>
          </cell>
          <cell r="O827" t="b">
            <v>0</v>
          </cell>
          <cell r="P827" t="str">
            <v>CÔNG TY TNHH MTV THƯƠNG MẠI VÀ DỊCH VỤ NGỌC THƠM</v>
          </cell>
          <cell r="Q827" t="str">
            <v>Miền Bắc</v>
          </cell>
          <cell r="R827" t="str">
            <v>MEGA</v>
          </cell>
        </row>
        <row r="828">
          <cell r="A828" t="str">
            <v>MEGA-013</v>
          </cell>
          <cell r="B828" t="str">
            <v>CHI NHÁNH CÔNG TY TNHH MM MEGA MARKET ( VIỆT NAM) TẠI TỈNH NGHỆ AN</v>
          </cell>
          <cell r="C828" t="str">
            <v>Mega Vinh</v>
          </cell>
          <cell r="D828" t="str">
            <v>Nghệ An</v>
          </cell>
          <cell r="I828" t="str">
            <v>MEGA;MIENNAM</v>
          </cell>
          <cell r="J828" t="str">
            <v>NCC 25790 / PO</v>
          </cell>
          <cell r="L828" t="str">
            <v>0302249586-013</v>
          </cell>
          <cell r="M828" t="str">
            <v>Đường Ven Sông Lam, Phường Trường Vinh, Tỉnh Nghệ An, Việt Nam</v>
          </cell>
          <cell r="N828">
            <v>49</v>
          </cell>
          <cell r="O828" t="b">
            <v>0</v>
          </cell>
          <cell r="P828" t="str">
            <v>CÔNG TY TNHH MTV THƯƠNG MẠI VÀ DỊCH VỤ NGỌC THƠM</v>
          </cell>
          <cell r="Q828" t="str">
            <v>Miền Bắc</v>
          </cell>
          <cell r="R828" t="str">
            <v>MEGA</v>
          </cell>
        </row>
        <row r="829">
          <cell r="A829" t="str">
            <v>MINHCAU</v>
          </cell>
          <cell r="B829" t="str">
            <v>CÔNG TY CỔ PHẦN THƯƠNG MẠI VÀ DỊCH VỤ MINH CẦU</v>
          </cell>
          <cell r="C829" t="str">
            <v>không lấy hóa đơn, ck cố định 10%, VAT theo luật định</v>
          </cell>
          <cell r="D829" t="str">
            <v>Thái Nguyên</v>
          </cell>
          <cell r="I829" t="str">
            <v>MIENBAC</v>
          </cell>
          <cell r="L829" t="str">
            <v>4601146949</v>
          </cell>
          <cell r="M829" t="str">
            <v>Số 01, đường Minh Cầu, Phường Phan Đình Phùng, Tỉnh Thái Nguyên, Việt Nam</v>
          </cell>
          <cell r="N829">
            <v>31</v>
          </cell>
          <cell r="O829" t="b">
            <v>0</v>
          </cell>
          <cell r="P829" t="str">
            <v>CÔNG TY TNHH MTV THƯƠNG MẠI VÀ DỊCH VỤ NGỌC THƠM</v>
          </cell>
          <cell r="Q829" t="str">
            <v>Miền Bắc</v>
          </cell>
          <cell r="R829" t="str">
            <v>MINHCAU</v>
          </cell>
        </row>
        <row r="830">
          <cell r="A830" t="str">
            <v>minhcau0001</v>
          </cell>
          <cell r="B830" t="str">
            <v>CÔNG TY CỔ PHẦN THƯƠNG MẠI VÀ DỊCH VỤ MINH CẦU</v>
          </cell>
          <cell r="C830" t="str">
            <v>không lấy hóa đơn, ck cố định 10%, VAT theo luật định</v>
          </cell>
          <cell r="D830" t="str">
            <v>Thái Nguyên</v>
          </cell>
          <cell r="I830" t="str">
            <v>10%; MIENBAC</v>
          </cell>
          <cell r="J830" t="str">
            <v>Minh Cầu 1 (Chị Hà)</v>
          </cell>
          <cell r="K830" t="str">
            <v>Tp.Thái Nguyên, Tỉnh Thái Nguyên. sđt 0984150454</v>
          </cell>
          <cell r="L830" t="str">
            <v/>
          </cell>
          <cell r="M830" t="str">
            <v>Số 01, đường Minh Cầu, Phường Phan Đình Phùng, Thành phố Thái Nguyên, Tỉnh Thái Nguyên</v>
          </cell>
          <cell r="N830">
            <v>31</v>
          </cell>
          <cell r="O830" t="b">
            <v>0</v>
          </cell>
          <cell r="P830" t="str">
            <v>CÔNG TY TNHH MTV THƯƠNG MẠI VÀ DỊCH VỤ NGỌC THƠM</v>
          </cell>
          <cell r="Q830" t="str">
            <v>Miền Bắc</v>
          </cell>
          <cell r="R830" t="str">
            <v>MINHCAU</v>
          </cell>
        </row>
        <row r="831">
          <cell r="A831" t="str">
            <v>minhcau0002</v>
          </cell>
          <cell r="B831" t="str">
            <v>CÔNG TY CỔ PHẦN THƯƠNG MẠI VÀ DỊCH VỤ MINH CẦU</v>
          </cell>
          <cell r="C831" t="str">
            <v>không lấy hóa đơn, ck cố định 10%, VAT theo luật định</v>
          </cell>
          <cell r="D831" t="str">
            <v>Thái Nguyên</v>
          </cell>
          <cell r="I831" t="str">
            <v>10%; MIENBAC</v>
          </cell>
          <cell r="J831" t="str">
            <v>Minh Cầu Gang Thép</v>
          </cell>
          <cell r="K831" t="str">
            <v>Minh Cầu Gang Thép. sđt 0984150454</v>
          </cell>
          <cell r="L831" t="str">
            <v/>
          </cell>
          <cell r="M831" t="str">
            <v>Minh Cầu Gang Thép - 442 Cách Mạng Tháng Tám, Thái Nguyên</v>
          </cell>
          <cell r="N831">
            <v>31</v>
          </cell>
          <cell r="O831" t="b">
            <v>0</v>
          </cell>
          <cell r="P831" t="str">
            <v>CÔNG TY TNHH MTV THƯƠNG MẠI VÀ DỊCH VỤ NGỌC THƠM</v>
          </cell>
          <cell r="Q831" t="str">
            <v>Miền Bắc</v>
          </cell>
          <cell r="R831" t="str">
            <v>MINHCAU</v>
          </cell>
        </row>
        <row r="832">
          <cell r="A832" t="str">
            <v>minhcau0003</v>
          </cell>
          <cell r="B832" t="str">
            <v>CÔNG TY CỔ PHẦN THƯƠNG MẠI VÀ DỊCH VỤ MINH CẦU</v>
          </cell>
          <cell r="C832" t="str">
            <v>không lấy hóa đơn, ck cố định 10%, VAT theo luật định</v>
          </cell>
          <cell r="D832" t="str">
            <v>Thái Nguyên</v>
          </cell>
          <cell r="I832" t="str">
            <v>10%; MIENBAC</v>
          </cell>
          <cell r="J832" t="str">
            <v>Minh Cầu Thanh Xuyên</v>
          </cell>
          <cell r="K832" t="str">
            <v>494 Hoàng Quốc Việt, P.Trung Thành - Thanh Xuyên - Phổ Yên, Tỉnh Thái Nguyên. sđt 0962301187</v>
          </cell>
          <cell r="L832" t="str">
            <v/>
          </cell>
          <cell r="M832" t="str">
            <v>494 Hoàng Quốc Việt, Phường Trung Thành,Thanh xuyên, Phổ Yên, Tỉnh Thái Nguyên</v>
          </cell>
          <cell r="N832">
            <v>31</v>
          </cell>
          <cell r="O832" t="b">
            <v>0</v>
          </cell>
          <cell r="P832" t="str">
            <v>CÔNG TY TNHH MTV THƯƠNG MẠI VÀ DỊCH VỤ NGỌC THƠM</v>
          </cell>
          <cell r="Q832" t="str">
            <v>Miền Bắc</v>
          </cell>
          <cell r="R832" t="str">
            <v>MINHCAU</v>
          </cell>
        </row>
        <row r="833">
          <cell r="A833" t="str">
            <v>minhcau0004</v>
          </cell>
          <cell r="B833" t="str">
            <v>CÔNG TY CỔ PHẦN THƯƠNG MẠI VÀ DỊCH VỤ MINH CẦU</v>
          </cell>
          <cell r="C833" t="str">
            <v>không lấy hóa đơn, ck cố định 10%, VAT theo luật định</v>
          </cell>
          <cell r="D833" t="str">
            <v>Thái Nguyên</v>
          </cell>
          <cell r="I833" t="str">
            <v>10%; MIENBAC</v>
          </cell>
          <cell r="J833" t="str">
            <v>Minh Cầu Gia Sàng (Chị Hà)</v>
          </cell>
          <cell r="K833" t="str">
            <v>Tp.Thái Nguyên, Tỉnh Thái Nguyên. sđt 0984150454</v>
          </cell>
          <cell r="L833" t="str">
            <v/>
          </cell>
          <cell r="M833" t="str">
            <v>Số 01, đường Minh Cầu, Phường Phan Đình Phùng, Thành phố Thái Nguyên, Tỉnh Thái Nguyên</v>
          </cell>
          <cell r="N833">
            <v>31</v>
          </cell>
          <cell r="O833" t="b">
            <v>0</v>
          </cell>
          <cell r="P833" t="str">
            <v>CÔNG TY TNHH MTV THƯƠNG MẠI VÀ DỊCH VỤ NGỌC THƠM</v>
          </cell>
          <cell r="Q833" t="str">
            <v>Miền Bắc</v>
          </cell>
          <cell r="R833" t="str">
            <v>MINHCAU</v>
          </cell>
        </row>
        <row r="834">
          <cell r="A834" t="str">
            <v>minhcau0005</v>
          </cell>
          <cell r="B834" t="str">
            <v>CÔNG TY CỔ PHẦN THƯƠNG MẠI VÀ DỊCH VỤ MINH CẦU</v>
          </cell>
          <cell r="C834" t="str">
            <v>không lấy hóa đơn, ck cố định 10%, VAT theo luật định</v>
          </cell>
          <cell r="D834" t="str">
            <v>Thái Nguyên</v>
          </cell>
          <cell r="E834" t="str">
            <v>Thành phố Thái Nguyên</v>
          </cell>
          <cell r="I834" t="str">
            <v>10%; MIENBAC</v>
          </cell>
          <cell r="J834" t="str">
            <v>Minh cầu Quan Triều</v>
          </cell>
          <cell r="K834" t="str">
            <v>Số 529 Đường Dương Tự Minh, phường Quan Triều, thành phố Thái Nguyên, tỉnh Thái Nguyên</v>
          </cell>
          <cell r="L834" t="str">
            <v/>
          </cell>
          <cell r="M834" t="str">
            <v>529 Dương Tự Minh, Quan Triều, TP. Thái Nguyên</v>
          </cell>
          <cell r="N834">
            <v>31</v>
          </cell>
          <cell r="O834" t="b">
            <v>0</v>
          </cell>
          <cell r="P834" t="str">
            <v>CÔNG TY TNHH MTV THƯƠNG MẠI VÀ DỊCH VỤ NGỌC THƠM</v>
          </cell>
          <cell r="Q834" t="str">
            <v>Miền Bắc</v>
          </cell>
          <cell r="R834" t="str">
            <v>MINHCAU</v>
          </cell>
        </row>
        <row r="835">
          <cell r="A835" t="str">
            <v>minhcau0006</v>
          </cell>
          <cell r="B835" t="str">
            <v>CÔNG TY CỔ PHẦN THƯƠNG MẠI VÀ DỊCH VỤ MINH CẦU</v>
          </cell>
          <cell r="C835" t="str">
            <v>không lấy hóa đơn, ck cố định 10%, VAT theo luật định</v>
          </cell>
          <cell r="D835" t="str">
            <v>Thái Nguyên</v>
          </cell>
          <cell r="E835" t="str">
            <v>Thành phố Thái Nguyên</v>
          </cell>
          <cell r="I835" t="str">
            <v>10%; MIENBAC</v>
          </cell>
          <cell r="J835" t="str">
            <v>Minh cầu Thịnh Đán</v>
          </cell>
          <cell r="K835" t="str">
            <v>Chân cầu vượt Đán</v>
          </cell>
          <cell r="L835" t="str">
            <v/>
          </cell>
          <cell r="M835" t="str">
            <v>Chân cầu vượt Đán</v>
          </cell>
          <cell r="N835">
            <v>31</v>
          </cell>
          <cell r="O835" t="b">
            <v>0</v>
          </cell>
          <cell r="P835" t="str">
            <v>CÔNG TY TNHH MTV THƯƠNG MẠI VÀ DỊCH VỤ NGỌC THƠM</v>
          </cell>
          <cell r="Q835" t="str">
            <v>Miền Bắc</v>
          </cell>
          <cell r="R835" t="str">
            <v>MINHCAU</v>
          </cell>
        </row>
        <row r="836">
          <cell r="A836" t="str">
            <v>minhcau0007</v>
          </cell>
          <cell r="B836" t="str">
            <v>SIÊU THỊ MINH CẦU 2</v>
          </cell>
          <cell r="C836" t="str">
            <v>không lấy hóa đơn, ck cố định 10%, VAT theo luật định</v>
          </cell>
          <cell r="D836" t="str">
            <v>Thái Nguyên</v>
          </cell>
          <cell r="E836" t="str">
            <v>Thành phố Thái Nguyên</v>
          </cell>
          <cell r="I836" t="str">
            <v>10%; MIENBAC</v>
          </cell>
          <cell r="J836" t="str">
            <v>SIÊU THỊ MINH CẦU 2</v>
          </cell>
          <cell r="K836" t="str">
            <v>Số 889. Đường Dương Tự Minh. Phường Hoàng Văn Thụ, TP. Thái Nguyên</v>
          </cell>
          <cell r="L836" t="str">
            <v/>
          </cell>
          <cell r="M836" t="str">
            <v>Số 889. Đường Dương Tự Minh. Phường Hoàng Văn Thụ, TP. Thái Nguyên</v>
          </cell>
          <cell r="N836">
            <v>31</v>
          </cell>
          <cell r="O836" t="b">
            <v>0</v>
          </cell>
          <cell r="P836" t="str">
            <v>CÔNG TY TNHH MTV THƯƠNG MẠI VÀ DỊCH VỤ NGỌC THƠM</v>
          </cell>
          <cell r="Q836" t="str">
            <v>Miền Bắc</v>
          </cell>
          <cell r="R836" t="str">
            <v>MINHCAU</v>
          </cell>
        </row>
        <row r="837">
          <cell r="A837" t="str">
            <v>MISA</v>
          </cell>
          <cell r="B837" t="str">
            <v>CÔNG TY CỔ PHẦN MISA</v>
          </cell>
          <cell r="D837" t="str">
            <v>Thành phố Hà Nội</v>
          </cell>
          <cell r="L837" t="str">
            <v>0101243150</v>
          </cell>
          <cell r="M837" t="str">
            <v>Tầng 9 Tòa Nhà Technosoft, phố Duy Tân, phường Dịch vọng Hậu, Cầu Giấy, Hà Nội</v>
          </cell>
          <cell r="O837" t="b">
            <v>0</v>
          </cell>
          <cell r="P837" t="str">
            <v>CÔNG TY TNHH MTV THƯƠNG MẠI VÀ DỊCH VỤ NGỌC THƠM</v>
          </cell>
          <cell r="Q837" t="str">
            <v>Miền Bắc</v>
          </cell>
          <cell r="R837" t="str">
            <v>MISA</v>
          </cell>
        </row>
        <row r="838">
          <cell r="A838" t="str">
            <v>NAMDINHTEX</v>
          </cell>
          <cell r="B838" t="str">
            <v>CÔNG TY CỔ PHẦN DỆT KHĂN DỆT MAY NAM ĐỊNH</v>
          </cell>
          <cell r="D838" t="str">
            <v>Nam Định</v>
          </cell>
          <cell r="E838" t="str">
            <v>Thành phố Nam Định</v>
          </cell>
          <cell r="F838" t="str">
            <v>Phường Mỹ Xá</v>
          </cell>
          <cell r="L838" t="str">
            <v>0600773530</v>
          </cell>
          <cell r="M838" t="str">
            <v>Lô T và S, Khu công nghiệp Hòa Xá, Phường Mỹ Xá, Thành phố Nam Định, Tỉnh Nam Định, Việt Nam</v>
          </cell>
          <cell r="O838" t="b">
            <v>0</v>
          </cell>
          <cell r="P838" t="str">
            <v>CÔNG TY TNHH MTV THƯƠNG MẠI VÀ DỊCH VỤ NGỌC THƠM</v>
          </cell>
          <cell r="Q838" t="str">
            <v>Miền Bắc</v>
          </cell>
          <cell r="R838" t="str">
            <v>NAMDINHTEX</v>
          </cell>
        </row>
        <row r="839">
          <cell r="A839" t="str">
            <v>NCC2268</v>
          </cell>
          <cell r="B839" t="str">
            <v>Công Ty Liên Doanh TNHH Berjaya - Hồ Tây</v>
          </cell>
          <cell r="D839" t="str">
            <v>Thành phố Hà Nội</v>
          </cell>
          <cell r="G839" t="str">
            <v>HN006</v>
          </cell>
          <cell r="H839" t="str">
            <v>Phan Trọng Cường</v>
          </cell>
          <cell r="L839" t="str">
            <v>0100112268</v>
          </cell>
          <cell r="M839" t="str">
            <v>K5 Nhi Hàm, P. Quảng An, Tây Hồ, TP HN</v>
          </cell>
          <cell r="O839" t="b">
            <v>0</v>
          </cell>
          <cell r="P839" t="str">
            <v>CÔNG TY TNHH MTV THƯƠNG MẠI VÀ DỊCH VỤ NGỌC THƠM</v>
          </cell>
          <cell r="Q839" t="str">
            <v>Miền Bắc</v>
          </cell>
          <cell r="R839" t="str">
            <v>NCC2268</v>
          </cell>
        </row>
        <row r="840">
          <cell r="A840" t="str">
            <v>NHATNAM</v>
          </cell>
          <cell r="B840" t="str">
            <v>Công Ty Cổ Phần Nhất Nam</v>
          </cell>
          <cell r="D840" t="str">
            <v>Thành phố Hà Nội</v>
          </cell>
          <cell r="G840" t="str">
            <v>HN003</v>
          </cell>
          <cell r="H840" t="str">
            <v>Nguyễn Văn Thạch</v>
          </cell>
          <cell r="I840" t="str">
            <v>MIENBAC</v>
          </cell>
          <cell r="L840" t="str">
            <v>0100236312</v>
          </cell>
          <cell r="M840" t="str">
            <v>Số 2 Chương Dương Độ, Phường Chương Dương, Quận Hoàn Kiếm, Thành Phố Hà Nội</v>
          </cell>
          <cell r="O840" t="b">
            <v>1</v>
          </cell>
          <cell r="P840" t="str">
            <v>CÔNG TY TNHH MTV THƯƠNG MẠI VÀ DỊCH VỤ NGỌC THƠM</v>
          </cell>
          <cell r="Q840" t="str">
            <v>Miền Bắc</v>
          </cell>
          <cell r="R840" t="str">
            <v>NHATNAM</v>
          </cell>
        </row>
        <row r="841">
          <cell r="A841" t="str">
            <v>NNHD</v>
          </cell>
          <cell r="B841" t="str">
            <v>HỢP TÁC XÃ DỊCH VỤ NÔNG NGHIỆP HỢP ĐỒNG</v>
          </cell>
          <cell r="C841" t="str">
            <v>Khách lẻ của Trường</v>
          </cell>
          <cell r="D841" t="str">
            <v>Thành phố Hà Nội</v>
          </cell>
          <cell r="E841" t="str">
            <v>Huyện Chương Mỹ</v>
          </cell>
          <cell r="G841" t="str">
            <v>HN007</v>
          </cell>
          <cell r="H841" t="str">
            <v>Đỗ Minh Quang</v>
          </cell>
          <cell r="I841" t="str">
            <v>MIENBAC</v>
          </cell>
          <cell r="J841" t="str">
            <v/>
          </cell>
          <cell r="K841" t="str">
            <v>Thôn Đồng Lệ, xã Hợp Đồng, huyện Chương Mỹ, TP Hà Nội</v>
          </cell>
          <cell r="L841" t="str">
            <v>0107301553</v>
          </cell>
          <cell r="M841" t="str">
            <v>Thôn Đồng Lệ, Xã Hợp Đồng, Huyện Chương Mỹ, Thành phố Hà Nội, Việt Nam</v>
          </cell>
          <cell r="O841" t="b">
            <v>0</v>
          </cell>
          <cell r="P841" t="str">
            <v>C6 HÀ NỘI</v>
          </cell>
          <cell r="Q841" t="str">
            <v>Miền Bắc</v>
          </cell>
          <cell r="R841" t="str">
            <v>NNHD</v>
          </cell>
        </row>
        <row r="842">
          <cell r="A842" t="str">
            <v>ocopfood01</v>
          </cell>
          <cell r="B842" t="str">
            <v>Ocopfood 97 Bắc Sơn, Chương Mỹ, HN</v>
          </cell>
          <cell r="C842" t="str">
            <v>Khách của Trường, tt luôn</v>
          </cell>
          <cell r="D842" t="str">
            <v>Thành phố Hà Nội</v>
          </cell>
          <cell r="E842" t="str">
            <v>Huyện Chương Mỹ</v>
          </cell>
          <cell r="G842" t="str">
            <v>HN007</v>
          </cell>
          <cell r="H842" t="str">
            <v>Đỗ Minh Quang</v>
          </cell>
          <cell r="I842" t="str">
            <v>MIENBAC</v>
          </cell>
          <cell r="K842" t="str">
            <v>97 Bắc Sơn, Chúc Sơn, Chương Mỹ, HN. anh Thế 0982692605</v>
          </cell>
          <cell r="M842" t="str">
            <v>97 Bắc Sơn, Chúc Sơn, Chương Mỹ, HN</v>
          </cell>
          <cell r="O842" t="b">
            <v>0</v>
          </cell>
          <cell r="P842" t="str">
            <v>CÔNG TY TNHH MTV THƯƠNG MẠI VÀ DỊCH VỤ NGỌC THƠM</v>
          </cell>
          <cell r="Q842" t="str">
            <v>Miền Bắc</v>
          </cell>
          <cell r="R842" t="str">
            <v>ocopfood01</v>
          </cell>
        </row>
        <row r="843">
          <cell r="A843" t="str">
            <v>ocopfood02</v>
          </cell>
          <cell r="B843" t="str">
            <v>Ocopfood Chợ Đông Phương Yên, Chương Mỹ, HN</v>
          </cell>
          <cell r="C843" t="str">
            <v>Khách của Trường, tt luôn</v>
          </cell>
          <cell r="D843" t="str">
            <v>Thành phố Hà Nội</v>
          </cell>
          <cell r="E843" t="str">
            <v>Huyện Chương Mỹ</v>
          </cell>
          <cell r="G843" t="str">
            <v>HN007</v>
          </cell>
          <cell r="H843" t="str">
            <v>Đỗ Minh Quang</v>
          </cell>
          <cell r="I843" t="str">
            <v>MIENBAC</v>
          </cell>
          <cell r="K843" t="str">
            <v>Chợ Đông Phương Yên, Chương Mỹ, HN. Khánh Linh 0375073488</v>
          </cell>
          <cell r="M843" t="str">
            <v>Chợ Đông Phương Yên, Chương Mỹ, HN</v>
          </cell>
          <cell r="O843" t="b">
            <v>0</v>
          </cell>
          <cell r="P843" t="str">
            <v>CÔNG TY TNHH MTV THƯƠNG MẠI VÀ DỊCH VỤ NGỌC THƠM</v>
          </cell>
          <cell r="Q843" t="str">
            <v>Miền Bắc</v>
          </cell>
          <cell r="R843" t="str">
            <v>ocopfood02</v>
          </cell>
        </row>
        <row r="844">
          <cell r="A844" t="str">
            <v>OKONO</v>
          </cell>
          <cell r="B844" t="str">
            <v>CÔNG TY TNHH OKONO VIỆT NAM</v>
          </cell>
          <cell r="D844" t="str">
            <v>Thành phố Hà Nội</v>
          </cell>
          <cell r="G844" t="str">
            <v>HN007</v>
          </cell>
          <cell r="H844" t="str">
            <v>Đỗ Minh Quang</v>
          </cell>
          <cell r="I844" t="str">
            <v>MIENBAC</v>
          </cell>
          <cell r="L844" t="str">
            <v>0107645219</v>
          </cell>
          <cell r="M844" t="str">
            <v>Số 271 Yên Hòa, Phường Yên Hòa, Thành phố Hà Nội, Việt Nam</v>
          </cell>
          <cell r="N844">
            <v>36</v>
          </cell>
          <cell r="O844" t="b">
            <v>0</v>
          </cell>
          <cell r="P844" t="str">
            <v>CÔNG TY TNHH MTV THƯƠNG MẠI VÀ DỊCH VỤ NGỌC THƠM</v>
          </cell>
          <cell r="Q844" t="str">
            <v>Miền Bắc</v>
          </cell>
          <cell r="R844" t="str">
            <v>OKONO</v>
          </cell>
        </row>
        <row r="845">
          <cell r="A845" t="str">
            <v>OkonoA01</v>
          </cell>
          <cell r="B845" t="str">
            <v>A01VT20-70 - Cửa hàng OKONO Văn Trì</v>
          </cell>
          <cell r="D845" t="str">
            <v>Thành phố Hà Nội</v>
          </cell>
          <cell r="E845" t="str">
            <v>Quận Bắc Từ Liêm</v>
          </cell>
          <cell r="F845" t="str">
            <v>Phường Minh Khai</v>
          </cell>
          <cell r="G845" t="str">
            <v>HN007</v>
          </cell>
          <cell r="H845" t="str">
            <v>Đỗ Minh Quang</v>
          </cell>
          <cell r="I845" t="str">
            <v>MIENBAC</v>
          </cell>
          <cell r="J845" t="str">
            <v>A01VT20-70 - Cửa hàng OKONO Văn Trì</v>
          </cell>
          <cell r="K845" t="str">
            <v>70 Văn Trì, Minh Khai, Bắc Từ Liêm, thành phố Hà Nội</v>
          </cell>
          <cell r="L845" t="str">
            <v/>
          </cell>
          <cell r="M845" t="str">
            <v>70 Văn Trì, Minh Khai, Bắc Từ Liêm, thành phố Hà Nội</v>
          </cell>
          <cell r="N845">
            <v>36</v>
          </cell>
          <cell r="O845" t="b">
            <v>0</v>
          </cell>
          <cell r="P845" t="str">
            <v>CÔNG TY TNHH MTV THƯƠNG MẠI VÀ DỊCH VỤ NGỌC THƠM</v>
          </cell>
          <cell r="Q845" t="str">
            <v>Miền Bắc</v>
          </cell>
          <cell r="R845" t="str">
            <v>OKONO</v>
          </cell>
        </row>
        <row r="846">
          <cell r="A846" t="str">
            <v>OkonoA03</v>
          </cell>
          <cell r="B846" t="str">
            <v>A03PK07 - Cửa hàng OKONO Phùng Khoan</v>
          </cell>
          <cell r="D846" t="str">
            <v>Thành phố Hà Nội</v>
          </cell>
          <cell r="E846" t="str">
            <v>Quận Nam Từ Liêm</v>
          </cell>
          <cell r="F846" t="str">
            <v>Phường Trung Văn</v>
          </cell>
          <cell r="G846" t="str">
            <v>HN007</v>
          </cell>
          <cell r="H846" t="str">
            <v>Đỗ Minh Quang</v>
          </cell>
          <cell r="I846" t="str">
            <v>MIENBAC</v>
          </cell>
          <cell r="J846" t="str">
            <v>A03PK07 - Cửa hàng OKONO Phùng Khoan</v>
          </cell>
          <cell r="K846" t="str">
            <v>số 7 Phùng Khoan, phường Trung Văn, quận Nam Từ Liêm, thành phố Hà Nội</v>
          </cell>
          <cell r="L846" t="str">
            <v/>
          </cell>
          <cell r="M846" t="str">
            <v>số 7 Phùng Khoan, phường Trung Văn, quận Nam Từ Liêm, thành phố Hà Nội</v>
          </cell>
          <cell r="N846">
            <v>36</v>
          </cell>
          <cell r="O846" t="b">
            <v>0</v>
          </cell>
          <cell r="P846" t="str">
            <v>CÔNG TY TNHH MTV THƯƠNG MẠI VÀ DỊCH VỤ NGỌC THƠM</v>
          </cell>
          <cell r="Q846" t="str">
            <v>Miền Bắc</v>
          </cell>
          <cell r="R846" t="str">
            <v>OKONO</v>
          </cell>
        </row>
        <row r="847">
          <cell r="A847" t="str">
            <v>OkonoA04</v>
          </cell>
          <cell r="B847" t="str">
            <v>A04YH219 - Cửa hàng OKONO 219 Yên Hòa</v>
          </cell>
          <cell r="D847" t="str">
            <v>Thành phố Hà Nội</v>
          </cell>
          <cell r="E847" t="str">
            <v>Quận Cầu Giấy</v>
          </cell>
          <cell r="F847" t="str">
            <v>Phường Yên Hoà</v>
          </cell>
          <cell r="G847" t="str">
            <v>HN007</v>
          </cell>
          <cell r="H847" t="str">
            <v>Đỗ Minh Quang</v>
          </cell>
          <cell r="I847" t="str">
            <v>MIENBAC</v>
          </cell>
          <cell r="J847" t="str">
            <v>A04YH219 - Cửa hàng OKONO 219 Yên Hòa</v>
          </cell>
          <cell r="K847" t="str">
            <v>Số 219 Yên Hòa, phường Yên Hòa, quận Cầu Giấy, thành phố Hà Nội</v>
          </cell>
          <cell r="L847" t="str">
            <v/>
          </cell>
          <cell r="M847" t="str">
            <v>Số 219 Yên Hòa, phường Yên Hòa, quận Cầu Giấy, thành phố Hà Nội</v>
          </cell>
          <cell r="N847">
            <v>36</v>
          </cell>
          <cell r="O847" t="b">
            <v>0</v>
          </cell>
          <cell r="P847" t="str">
            <v>CÔNG TY TNHH MTV THƯƠNG MẠI VÀ DỊCH VỤ NGỌC THƠM</v>
          </cell>
          <cell r="Q847" t="str">
            <v>Miền Bắc</v>
          </cell>
          <cell r="R847" t="str">
            <v>OKONO</v>
          </cell>
        </row>
        <row r="848">
          <cell r="A848" t="str">
            <v>OkonoA05</v>
          </cell>
          <cell r="B848" t="str">
            <v>A05TK80 - Cửa hàng OKONO 82 Triều Khúc</v>
          </cell>
          <cell r="D848" t="str">
            <v>Thành phố Hà Nội</v>
          </cell>
          <cell r="E848" t="str">
            <v>Quận Thanh Xuân</v>
          </cell>
          <cell r="G848" t="str">
            <v>HN007</v>
          </cell>
          <cell r="H848" t="str">
            <v>Đỗ Minh Quang</v>
          </cell>
          <cell r="I848" t="str">
            <v>MIENBAC</v>
          </cell>
          <cell r="J848" t="str">
            <v>A05TK80 - Cửa hàng OKONO Triều Khúc</v>
          </cell>
          <cell r="K848" t="str">
            <v>Số 80-82 Triều Khúc, Tân Triều, quận Thanh Xuân, thành phố Hà Nội</v>
          </cell>
          <cell r="L848" t="str">
            <v/>
          </cell>
          <cell r="M848" t="str">
            <v>Số 80-82 Triều Khúc, Tân Triều, quận Thanh Xuân, thành phố Hà Nội</v>
          </cell>
          <cell r="N848">
            <v>36</v>
          </cell>
          <cell r="O848" t="b">
            <v>0</v>
          </cell>
          <cell r="P848" t="str">
            <v>CÔNG TY TNHH MTV THƯƠNG MẠI VÀ DỊCH VỤ NGỌC THƠM</v>
          </cell>
          <cell r="Q848" t="str">
            <v>Miền Bắc</v>
          </cell>
          <cell r="R848" t="str">
            <v>OKONO</v>
          </cell>
        </row>
        <row r="849">
          <cell r="A849" t="str">
            <v>OkonoA06</v>
          </cell>
          <cell r="B849" t="str">
            <v>A06YH271- Cửa hàng OKONO 271 Yên Hòa</v>
          </cell>
          <cell r="D849" t="str">
            <v>Thành phố Hà Nội</v>
          </cell>
          <cell r="E849" t="str">
            <v>Quận Thanh Xuân</v>
          </cell>
          <cell r="G849" t="str">
            <v>HN007</v>
          </cell>
          <cell r="H849" t="str">
            <v>Đỗ Minh Quang</v>
          </cell>
          <cell r="I849" t="str">
            <v>MIENBAC</v>
          </cell>
          <cell r="J849" t="str">
            <v>A06YH271- Cửa hàng OKONO 271 Yên Hòa</v>
          </cell>
          <cell r="K849" t="str">
            <v>Số 271 Yên Hòa, quận Cầu Giấy, Thành phố Hà Nội</v>
          </cell>
          <cell r="L849" t="str">
            <v/>
          </cell>
          <cell r="M849" t="str">
            <v>Số 271 Yên Hòa, quận Cầu Giấy, Thành phố Hà Nội</v>
          </cell>
          <cell r="N849">
            <v>36</v>
          </cell>
          <cell r="O849" t="b">
            <v>0</v>
          </cell>
          <cell r="P849" t="str">
            <v>CÔNG TY TNHH MTV THƯƠNG MẠI VÀ DỊCH VỤ NGỌC THƠM</v>
          </cell>
          <cell r="Q849" t="str">
            <v>Miền Bắc</v>
          </cell>
          <cell r="R849" t="str">
            <v>OKONO</v>
          </cell>
        </row>
        <row r="850">
          <cell r="A850" t="str">
            <v>OkonoA07</v>
          </cell>
          <cell r="B850" t="str">
            <v>A07BM353 - Cửa hàng OKONO Bạch Mai</v>
          </cell>
          <cell r="D850" t="str">
            <v>Thành phố Hà Nội</v>
          </cell>
          <cell r="E850" t="str">
            <v>Quận Hai Bà Trưng</v>
          </cell>
          <cell r="G850" t="str">
            <v>HN007</v>
          </cell>
          <cell r="H850" t="str">
            <v>Đỗ Minh Quang</v>
          </cell>
          <cell r="I850" t="str">
            <v>MIENBAC</v>
          </cell>
          <cell r="J850" t="str">
            <v>A07BM353 - Cửa hàng OKONO Bạch Mai</v>
          </cell>
          <cell r="K850" t="str">
            <v>353 Bạch Mai, Hai Bà Trưng, thành phố Hà Nội</v>
          </cell>
          <cell r="L850" t="str">
            <v/>
          </cell>
          <cell r="M850" t="str">
            <v>353 Bạch Mai, Hai Bà Trưng, thành phố Hà Nội</v>
          </cell>
          <cell r="N850">
            <v>36</v>
          </cell>
          <cell r="O850" t="b">
            <v>0</v>
          </cell>
          <cell r="P850" t="str">
            <v>CÔNG TY TNHH MTV THƯƠNG MẠI VÀ DỊCH VỤ NGỌC THƠM</v>
          </cell>
          <cell r="Q850" t="str">
            <v>Miền Bắc</v>
          </cell>
          <cell r="R850" t="str">
            <v>OKONO</v>
          </cell>
        </row>
        <row r="851">
          <cell r="A851" t="str">
            <v>OkonoA08</v>
          </cell>
          <cell r="B851" t="str">
            <v>A08TQV24 - Cửa hàng OKONO Trần Quốc Vượng</v>
          </cell>
          <cell r="D851" t="str">
            <v>Thành phố Hà Nội</v>
          </cell>
          <cell r="E851" t="str">
            <v>Quận Cầu Giấy</v>
          </cell>
          <cell r="G851" t="str">
            <v>HN007</v>
          </cell>
          <cell r="H851" t="str">
            <v>Đỗ Minh Quang</v>
          </cell>
          <cell r="I851" t="str">
            <v>MIENBAC</v>
          </cell>
          <cell r="J851" t="str">
            <v>A08TQV24 - Cửa hàng OKONO Trần Quốc Vượng</v>
          </cell>
          <cell r="K851" t="str">
            <v>Số 24 Trần Quốc Vượng, quận Cầu Giấy, thành phố Hà Nội</v>
          </cell>
          <cell r="L851" t="str">
            <v/>
          </cell>
          <cell r="M851" t="str">
            <v>Số 24 Trần Quốc Vượng, quận Cầu Giấy, thành phố Hà Nội</v>
          </cell>
          <cell r="N851">
            <v>36</v>
          </cell>
          <cell r="O851" t="b">
            <v>0</v>
          </cell>
          <cell r="P851" t="str">
            <v>CÔNG TY TNHH MTV THƯƠNG MẠI VÀ DỊCH VỤ NGỌC THƠM</v>
          </cell>
          <cell r="Q851" t="str">
            <v>Miền Bắc</v>
          </cell>
          <cell r="R851" t="str">
            <v>OKONO</v>
          </cell>
        </row>
        <row r="852">
          <cell r="A852" t="str">
            <v>OkonoA09</v>
          </cell>
          <cell r="B852" t="str">
            <v>A09MD340 - Cửa hàng OKONO Mỹ Đình</v>
          </cell>
          <cell r="D852" t="str">
            <v>Thành phố Hà Nội</v>
          </cell>
          <cell r="E852" t="str">
            <v>Quận Nam Từ Liêm</v>
          </cell>
          <cell r="G852" t="str">
            <v>HN007</v>
          </cell>
          <cell r="H852" t="str">
            <v>Đỗ Minh Quang</v>
          </cell>
          <cell r="I852" t="str">
            <v>MIENBAC</v>
          </cell>
          <cell r="J852" t="str">
            <v>A09MD340 - Cửa hàng OKONO Mỹ Đình</v>
          </cell>
          <cell r="K852" t="str">
            <v>Số 340 Mỹ Đình, quận Nam Từ Liêm, thành phố Hà Nội, Việt Nam</v>
          </cell>
          <cell r="L852" t="str">
            <v/>
          </cell>
          <cell r="M852" t="str">
            <v>Số 340 Mỹ Đình, quận Nam Từ Liêm, thành phố Hà Nội, Việt Nam</v>
          </cell>
          <cell r="N852">
            <v>36</v>
          </cell>
          <cell r="O852" t="b">
            <v>0</v>
          </cell>
          <cell r="P852" t="str">
            <v>CÔNG TY TNHH MTV THƯƠNG MẠI VÀ DỊCH VỤ NGỌC THƠM</v>
          </cell>
          <cell r="Q852" t="str">
            <v>Miền Bắc</v>
          </cell>
          <cell r="R852" t="str">
            <v>OKONO</v>
          </cell>
        </row>
        <row r="853">
          <cell r="A853" t="str">
            <v>OkonoA12</v>
          </cell>
          <cell r="B853" t="str">
            <v>A12TV18 - Cửa hàng OKONO Trung Văn</v>
          </cell>
          <cell r="D853" t="str">
            <v>Thành phố Hà Nội</v>
          </cell>
          <cell r="E853" t="str">
            <v>Quận Nam Từ Liêm</v>
          </cell>
          <cell r="G853" t="str">
            <v>HN007</v>
          </cell>
          <cell r="H853" t="str">
            <v>Đỗ Minh Quang</v>
          </cell>
          <cell r="I853" t="str">
            <v>MIENBAC</v>
          </cell>
          <cell r="J853" t="str">
            <v>A12TV18 - Cửa hàng OKONO Trung Văn</v>
          </cell>
          <cell r="K853" t="str">
            <v>18 Đại Linh, Trung Văn, quận Nam Từ Liêm, thành phố Hà Nội</v>
          </cell>
          <cell r="L853" t="str">
            <v/>
          </cell>
          <cell r="M853" t="str">
            <v>18 Đại Linh, Trung Văn, quận Nam Từ Liêm, thành phố Hà Nội</v>
          </cell>
          <cell r="N853">
            <v>36</v>
          </cell>
          <cell r="O853" t="b">
            <v>0</v>
          </cell>
          <cell r="P853" t="str">
            <v>CÔNG TY TNHH MTV THƯƠNG MẠI VÀ DỊCH VỤ NGỌC THƠM</v>
          </cell>
          <cell r="Q853" t="str">
            <v>Miền Bắc</v>
          </cell>
          <cell r="R853" t="str">
            <v>OKONO</v>
          </cell>
        </row>
        <row r="854">
          <cell r="A854" t="str">
            <v>OkonoA13</v>
          </cell>
          <cell r="B854" t="str">
            <v>A13LT19 - Cửa hàng OKONO 19 Lạc Trung</v>
          </cell>
          <cell r="D854" t="str">
            <v>Thành phố Hà Nội</v>
          </cell>
          <cell r="E854" t="str">
            <v>Quận Hai Bà Trưng</v>
          </cell>
          <cell r="F854" t="str">
            <v>Phường Vĩnh Tuy</v>
          </cell>
          <cell r="G854" t="str">
            <v>HN007</v>
          </cell>
          <cell r="H854" t="str">
            <v>Đỗ Minh Quang</v>
          </cell>
          <cell r="I854" t="str">
            <v>MIENBAC</v>
          </cell>
          <cell r="J854" t="str">
            <v>A13LT19 - Cửa hàng OKONO 19 Lạc Trung</v>
          </cell>
          <cell r="K854" t="str">
            <v>19 Lạc Trung, phường Vĩnh Tuy, Quận Hai Bà Trưng, Thành phố Hà Nội</v>
          </cell>
          <cell r="L854" t="str">
            <v/>
          </cell>
          <cell r="M854" t="str">
            <v>19 Lạc Trung, phường Vĩnh Tuy, Quận Hai Bà Trưng, Thành phố Hà Nội</v>
          </cell>
          <cell r="N854">
            <v>36</v>
          </cell>
          <cell r="O854" t="b">
            <v>0</v>
          </cell>
          <cell r="P854" t="str">
            <v>CÔNG TY TNHH MTV THƯƠNG MẠI VÀ DỊCH VỤ NGỌC THƠM</v>
          </cell>
          <cell r="Q854" t="str">
            <v>Miền Bắc</v>
          </cell>
          <cell r="R854" t="str">
            <v>OKONO</v>
          </cell>
        </row>
        <row r="855">
          <cell r="A855" t="str">
            <v>OkonoA14</v>
          </cell>
          <cell r="B855" t="str">
            <v>A14TD32 - Cửa hàng OKONO Trần Điền</v>
          </cell>
          <cell r="D855" t="str">
            <v>Thành phố Hà Nội</v>
          </cell>
          <cell r="E855" t="str">
            <v>Quận Hoàng Mai</v>
          </cell>
          <cell r="G855" t="str">
            <v>HN007</v>
          </cell>
          <cell r="H855" t="str">
            <v>Đỗ Minh Quang</v>
          </cell>
          <cell r="I855" t="str">
            <v>MIENBAC</v>
          </cell>
          <cell r="J855" t="str">
            <v>A14TD32 - Cửa hàng OKONO Trần Điền</v>
          </cell>
          <cell r="K855" t="str">
            <v>Số 34 Trần Điền, Định Công, quận Hoàng Mai, thành phố Hà Nội</v>
          </cell>
          <cell r="L855" t="str">
            <v/>
          </cell>
          <cell r="M855" t="str">
            <v>Số 34 Trần Điền, Định Công, quận Hoàng Mai, thành phố Hà Nội</v>
          </cell>
          <cell r="N855">
            <v>36</v>
          </cell>
          <cell r="O855" t="b">
            <v>0</v>
          </cell>
          <cell r="P855" t="str">
            <v>CÔNG TY TNHH MTV THƯƠNG MẠI VÀ DỊCH VỤ NGỌC THƠM</v>
          </cell>
          <cell r="Q855" t="str">
            <v>Miền Bắc</v>
          </cell>
          <cell r="R855" t="str">
            <v>OKONO</v>
          </cell>
        </row>
        <row r="856">
          <cell r="A856" t="str">
            <v>OkonoA16</v>
          </cell>
          <cell r="B856" t="str">
            <v>A16YX85 - Cửa hàng OKONO Yên Xá</v>
          </cell>
          <cell r="D856" t="str">
            <v>Thành phố Hà Nội</v>
          </cell>
          <cell r="E856" t="str">
            <v>Huyện Thanh Trì</v>
          </cell>
          <cell r="F856" t="str">
            <v>Xã Tân Triều</v>
          </cell>
          <cell r="G856" t="str">
            <v>HN007</v>
          </cell>
          <cell r="H856" t="str">
            <v>Đỗ Minh Quang</v>
          </cell>
          <cell r="I856" t="str">
            <v>MIENBAC</v>
          </cell>
          <cell r="J856" t="str">
            <v>A16YX85 - Cửa hàng OKONO Yên Xá</v>
          </cell>
          <cell r="K856" t="str">
            <v>85-87 Yên Xá, Xã Tân Triều, huyện Thanh Trì, thành phố Hà Nội</v>
          </cell>
          <cell r="L856" t="str">
            <v/>
          </cell>
          <cell r="M856" t="str">
            <v>85-87 Yên Xá, Xã Tân Triều, huyện Thanh Trì, thành phố Hà Nội</v>
          </cell>
          <cell r="N856">
            <v>36</v>
          </cell>
          <cell r="O856" t="b">
            <v>0</v>
          </cell>
          <cell r="P856" t="str">
            <v>CÔNG TY TNHH MTV THƯƠNG MẠI VÀ DỊCH VỤ NGỌC THƠM</v>
          </cell>
          <cell r="Q856" t="str">
            <v>Miền Bắc</v>
          </cell>
          <cell r="R856" t="str">
            <v>OKONO</v>
          </cell>
        </row>
        <row r="857">
          <cell r="A857" t="str">
            <v>OkonoA17</v>
          </cell>
          <cell r="B857" t="str">
            <v>A17TD202 - Cửa hàng OKONO Trương Định</v>
          </cell>
          <cell r="D857" t="str">
            <v>Thành phố Hà Nội</v>
          </cell>
          <cell r="E857" t="str">
            <v>Quận Hoàng Mai</v>
          </cell>
          <cell r="G857" t="str">
            <v>HN007</v>
          </cell>
          <cell r="H857" t="str">
            <v>Đỗ Minh Quang</v>
          </cell>
          <cell r="I857" t="str">
            <v>MIENBAC</v>
          </cell>
          <cell r="J857" t="str">
            <v>A17TD202 - Cửa hàng OKONO Trương Định</v>
          </cell>
          <cell r="K857" t="str">
            <v>202 Trương Định, quận Hoàng Mai, thành phố Hà Nội</v>
          </cell>
          <cell r="L857" t="str">
            <v/>
          </cell>
          <cell r="M857" t="str">
            <v>202 Trương Định, quận Hoàng Mai, thành phố Hà Nội</v>
          </cell>
          <cell r="N857">
            <v>36</v>
          </cell>
          <cell r="O857" t="b">
            <v>0</v>
          </cell>
          <cell r="P857" t="str">
            <v>CÔNG TY TNHH MTV THƯƠNG MẠI VÀ DỊCH VỤ NGỌC THƠM</v>
          </cell>
          <cell r="Q857" t="str">
            <v>Miền Bắc</v>
          </cell>
          <cell r="R857" t="str">
            <v>OKONO</v>
          </cell>
        </row>
        <row r="858">
          <cell r="A858" t="str">
            <v>OkonoA18</v>
          </cell>
          <cell r="B858" t="str">
            <v>A18MT20- Cửa hàng OKONO 20/14 Mễ Trì</v>
          </cell>
          <cell r="D858" t="str">
            <v>Thành phố Hà Nội</v>
          </cell>
          <cell r="E858" t="str">
            <v>Quận Nam Từ Liêm</v>
          </cell>
          <cell r="G858" t="str">
            <v>HN007</v>
          </cell>
          <cell r="H858" t="str">
            <v>Đỗ Minh Quang</v>
          </cell>
          <cell r="I858" t="str">
            <v>MIENBAC</v>
          </cell>
          <cell r="J858" t="str">
            <v>A18MT20- Cửa hàng OKONO 20/14 Mễ Trì</v>
          </cell>
          <cell r="K858" t="str">
            <v>20/14 Mễ Trì Hạ, Quận Nam Từ Liêm, thành phố Hà Nội</v>
          </cell>
          <cell r="L858" t="str">
            <v/>
          </cell>
          <cell r="M858" t="str">
            <v>20/14 Mễ Trì Hạ, Quận Nam Từ Liêm, thành phố Hà Nội</v>
          </cell>
          <cell r="N858">
            <v>36</v>
          </cell>
          <cell r="O858" t="b">
            <v>0</v>
          </cell>
          <cell r="P858" t="str">
            <v>CÔNG TY TNHH MTV THƯƠNG MẠI VÀ DỊCH VỤ NGỌC THƠM</v>
          </cell>
          <cell r="Q858" t="str">
            <v>Miền Bắc</v>
          </cell>
          <cell r="R858" t="str">
            <v>OKONO</v>
          </cell>
        </row>
        <row r="859">
          <cell r="A859" t="str">
            <v>OkonoA20</v>
          </cell>
          <cell r="B859" t="str">
            <v>A20DKT38 - Cửa hàng OKONO 38/100 Doãn Kế Thiện</v>
          </cell>
          <cell r="D859" t="str">
            <v>Thành phố Hà Nội</v>
          </cell>
          <cell r="E859" t="str">
            <v>Quận Cầu Giấy</v>
          </cell>
          <cell r="G859" t="str">
            <v>HN007</v>
          </cell>
          <cell r="H859" t="str">
            <v>Đỗ Minh Quang</v>
          </cell>
          <cell r="I859" t="str">
            <v>MIENBAC</v>
          </cell>
          <cell r="J859" t="str">
            <v>A20DKT38 - Cửa hàng OKONO 38/100 Doãn Kế Thiện</v>
          </cell>
          <cell r="K859" t="str">
            <v>38/100 Doãn Kế Thiện, Cầu Giấy, Hà Nội</v>
          </cell>
          <cell r="M859" t="str">
            <v>38/100 Doãn Kế Thiện, Cầu Giấy, Hà Nội</v>
          </cell>
          <cell r="N859">
            <v>36</v>
          </cell>
          <cell r="O859" t="b">
            <v>0</v>
          </cell>
          <cell r="P859" t="str">
            <v>CÔNG TY TNHH MTV THƯƠNG MẠI VÀ DỊCH VỤ NGỌC THƠM</v>
          </cell>
          <cell r="Q859" t="str">
            <v>Miền Bắc</v>
          </cell>
          <cell r="R859" t="str">
            <v>OKONO</v>
          </cell>
        </row>
        <row r="860">
          <cell r="A860" t="str">
            <v>OkonoA22</v>
          </cell>
          <cell r="B860" t="str">
            <v>A22KG14 - Cửa hàng OKONO 14 Kim Giang</v>
          </cell>
          <cell r="D860" t="str">
            <v>Thành phố Hà Nội</v>
          </cell>
          <cell r="E860" t="str">
            <v>Quận Thanh Xuân</v>
          </cell>
          <cell r="G860" t="str">
            <v>HN007</v>
          </cell>
          <cell r="H860" t="str">
            <v>Đỗ Minh Quang</v>
          </cell>
          <cell r="I860" t="str">
            <v>MIENBAC</v>
          </cell>
          <cell r="J860" t="str">
            <v>Cửa hàng OKONO 14 Kim Giang</v>
          </cell>
          <cell r="K860" t="str">
            <v>14 Kim Giang, Thanh Xuân, Hà Nội</v>
          </cell>
          <cell r="M860" t="str">
            <v>14 Kim Giang, Thanh Xuân, Hà Nội</v>
          </cell>
          <cell r="N860">
            <v>36</v>
          </cell>
          <cell r="O860" t="b">
            <v>0</v>
          </cell>
          <cell r="P860" t="str">
            <v>CÔNG TY TNHH MTV THƯƠNG MẠI VÀ DỊCH VỤ NGỌC THƠM</v>
          </cell>
          <cell r="Q860" t="str">
            <v>Miền Bắc</v>
          </cell>
          <cell r="R860" t="str">
            <v>OKONO</v>
          </cell>
        </row>
        <row r="861">
          <cell r="A861" t="str">
            <v>OkonoA23</v>
          </cell>
          <cell r="B861" t="str">
            <v>A23TD276 - Cửa hàng OKONO Thượng Đình</v>
          </cell>
          <cell r="D861" t="str">
            <v>Thành phố Hà Nội</v>
          </cell>
          <cell r="E861" t="str">
            <v>Quận Thanh Xuân</v>
          </cell>
          <cell r="G861" t="str">
            <v>HN007</v>
          </cell>
          <cell r="H861" t="str">
            <v>Đỗ Minh Quang</v>
          </cell>
          <cell r="I861" t="str">
            <v>MIENBAC</v>
          </cell>
          <cell r="J861" t="str">
            <v>A23TD276 - Cửa hàng OKONO Thượng Đình</v>
          </cell>
          <cell r="K861" t="str">
            <v>276 Thượng Đình, quận Thanh Xuân, thành phố Hà Nội</v>
          </cell>
          <cell r="L861" t="str">
            <v/>
          </cell>
          <cell r="M861" t="str">
            <v>276 Thượng Đình, quận Thanh Xuân, thành phố Hà Nội</v>
          </cell>
          <cell r="N861">
            <v>36</v>
          </cell>
          <cell r="O861" t="b">
            <v>0</v>
          </cell>
          <cell r="P861" t="str">
            <v>CÔNG TY TNHH MTV THƯƠNG MẠI VÀ DỊCH VỤ NGỌC THƠM</v>
          </cell>
          <cell r="Q861" t="str">
            <v>Miền Bắc</v>
          </cell>
          <cell r="R861" t="str">
            <v>OKONO</v>
          </cell>
        </row>
        <row r="862">
          <cell r="A862" t="str">
            <v>OkonoA24</v>
          </cell>
          <cell r="B862" t="str">
            <v>A24LK75 - Cửa hàng OKONO La Khê</v>
          </cell>
          <cell r="D862" t="str">
            <v>Thành phố Hà Nội</v>
          </cell>
          <cell r="E862" t="str">
            <v>Quận Hà Đông</v>
          </cell>
          <cell r="G862" t="str">
            <v>HN007</v>
          </cell>
          <cell r="H862" t="str">
            <v>Đỗ Minh Quang</v>
          </cell>
          <cell r="I862" t="str">
            <v>MIENBAC</v>
          </cell>
          <cell r="J862" t="str">
            <v>A24LK75 - Cửa hàng OKONO La Khê</v>
          </cell>
          <cell r="K862" t="str">
            <v>75 La Khê, Hà Đông, Hà Nội</v>
          </cell>
          <cell r="L862" t="str">
            <v/>
          </cell>
          <cell r="M862" t="str">
            <v>75 La Khê, Hà Đông, Hà Nội</v>
          </cell>
          <cell r="N862">
            <v>36</v>
          </cell>
          <cell r="O862" t="b">
            <v>0</v>
          </cell>
          <cell r="P862" t="str">
            <v>CÔNG TY TNHH MTV THƯƠNG MẠI VÀ DỊCH VỤ NGỌC THƠM</v>
          </cell>
          <cell r="Q862" t="str">
            <v>Miền Bắc</v>
          </cell>
          <cell r="R862" t="str">
            <v>OKONO</v>
          </cell>
        </row>
        <row r="863">
          <cell r="A863" t="str">
            <v>OkonoA25</v>
          </cell>
          <cell r="B863" t="str">
            <v>A25KT72 - Cửa hàng OKONO Khương Trung</v>
          </cell>
          <cell r="D863" t="str">
            <v>Thành phố Hà Nội</v>
          </cell>
          <cell r="E863" t="str">
            <v>Quận Thanh Xuân</v>
          </cell>
          <cell r="G863" t="str">
            <v>HN007</v>
          </cell>
          <cell r="H863" t="str">
            <v>Đỗ Minh Quang</v>
          </cell>
          <cell r="I863" t="str">
            <v>MIENBAC</v>
          </cell>
          <cell r="J863" t="str">
            <v>A25KT72 - Cửa hàng OKONO Khương Trung</v>
          </cell>
          <cell r="K863" t="str">
            <v>72 Khương Trung, quận Thanh Xuân, thành phố Hà Nội</v>
          </cell>
          <cell r="L863" t="str">
            <v/>
          </cell>
          <cell r="M863" t="str">
            <v>72 Khương Trung, quận Thanh Xuân, thành phố Hà Nội</v>
          </cell>
          <cell r="N863">
            <v>36</v>
          </cell>
          <cell r="O863" t="b">
            <v>0</v>
          </cell>
          <cell r="P863" t="str">
            <v>CÔNG TY TNHH MTV THƯƠNG MẠI VÀ DỊCH VỤ NGỌC THƠM</v>
          </cell>
          <cell r="Q863" t="str">
            <v>Miền Bắc</v>
          </cell>
          <cell r="R863" t="str">
            <v>OKONO</v>
          </cell>
        </row>
        <row r="864">
          <cell r="A864" t="str">
            <v>OkonoA26</v>
          </cell>
          <cell r="B864" t="str">
            <v>A26MT30- Cửa hàng OKONO 30/36 Mễ Trì Thượng</v>
          </cell>
          <cell r="D864" t="str">
            <v>Thành phố Hà Nội</v>
          </cell>
          <cell r="E864" t="str">
            <v>Quận Nam Từ Liêm</v>
          </cell>
          <cell r="G864" t="str">
            <v>HN007</v>
          </cell>
          <cell r="H864" t="str">
            <v>Đỗ Minh Quang</v>
          </cell>
          <cell r="I864" t="str">
            <v>MIENBAC</v>
          </cell>
          <cell r="J864" t="str">
            <v>A26MT30- Cửa hàng OKONO 30/36 Mễ Trì Thượng</v>
          </cell>
          <cell r="K864" t="str">
            <v>30/36 Miếu Đầm, Mễ Trì Thượng, Quận Nam Từ Liêm, thành phố Hà Nội</v>
          </cell>
          <cell r="L864" t="str">
            <v/>
          </cell>
          <cell r="M864" t="str">
            <v>30/36 Miếu Đầm, Mễ Trì Thượng, Quận Nam Từ Liêm, thành phố Hà Nội</v>
          </cell>
          <cell r="N864">
            <v>36</v>
          </cell>
          <cell r="O864" t="b">
            <v>0</v>
          </cell>
          <cell r="P864" t="str">
            <v>CÔNG TY TNHH MTV THƯƠNG MẠI VÀ DỊCH VỤ NGỌC THƠM</v>
          </cell>
          <cell r="Q864" t="str">
            <v>Miền Bắc</v>
          </cell>
          <cell r="R864" t="str">
            <v>OKONO</v>
          </cell>
        </row>
        <row r="865">
          <cell r="A865" t="str">
            <v>OkonoA27</v>
          </cell>
          <cell r="B865" t="str">
            <v>A27PT401- Cửa hàng OKONO 401 Phúc Tân</v>
          </cell>
          <cell r="D865" t="str">
            <v>Thành phố Hà Nội</v>
          </cell>
          <cell r="E865" t="str">
            <v>Quận Hoàn Kiếm</v>
          </cell>
          <cell r="G865" t="str">
            <v>HN007</v>
          </cell>
          <cell r="H865" t="str">
            <v>Đỗ Minh Quang</v>
          </cell>
          <cell r="I865" t="str">
            <v>MIENBAC</v>
          </cell>
          <cell r="J865" t="str">
            <v>A27PT401- Cửa hàng OKONO 401 Phúc Tân</v>
          </cell>
          <cell r="K865" t="str">
            <v>401 Phúc Tân, quận Hoàn Kiếm, thành phố Hà Nội</v>
          </cell>
          <cell r="L865" t="str">
            <v/>
          </cell>
          <cell r="M865" t="str">
            <v>401 Phúc Tân, quận Hoàn Kiếm, thành phố Hà Nội</v>
          </cell>
          <cell r="N865">
            <v>36</v>
          </cell>
          <cell r="O865" t="b">
            <v>0</v>
          </cell>
          <cell r="P865" t="str">
            <v>CÔNG TY TNHH MTV THƯƠNG MẠI VÀ DỊCH VỤ NGỌC THƠM</v>
          </cell>
          <cell r="Q865" t="str">
            <v>Miền Bắc</v>
          </cell>
          <cell r="R865" t="str">
            <v>OKONO</v>
          </cell>
        </row>
        <row r="866">
          <cell r="A866" t="str">
            <v>OkonoA28</v>
          </cell>
          <cell r="B866" t="str">
            <v>A28HN12-170 - Cửa hàng OKONO 12/170 Hoàng Ngân</v>
          </cell>
          <cell r="D866" t="str">
            <v>Thành phố Hà Nội</v>
          </cell>
          <cell r="E866" t="str">
            <v>Quận Cầu Giấy</v>
          </cell>
          <cell r="G866" t="str">
            <v>HN007</v>
          </cell>
          <cell r="H866" t="str">
            <v>Đỗ Minh Quang</v>
          </cell>
          <cell r="I866" t="str">
            <v>MIENBAC</v>
          </cell>
          <cell r="J866" t="str">
            <v>A28HN12-170 - Cửa hàng OKONO 12/170 Hoàng Ngân</v>
          </cell>
          <cell r="K866" t="str">
            <v>12/170 Hoàng Ngân, quận Cầu Giấy, thành phố Hà Nội</v>
          </cell>
          <cell r="L866" t="str">
            <v/>
          </cell>
          <cell r="M866" t="str">
            <v>12/170 Hoàng Ngân, quận Cầu Giấy, thành phố Hà Nội</v>
          </cell>
          <cell r="N866">
            <v>36</v>
          </cell>
          <cell r="O866" t="b">
            <v>0</v>
          </cell>
          <cell r="P866" t="str">
            <v>CÔNG TY TNHH MTV THƯƠNG MẠI VÀ DỊCH VỤ NGỌC THƠM</v>
          </cell>
          <cell r="Q866" t="str">
            <v>Miền Bắc</v>
          </cell>
          <cell r="R866" t="str">
            <v>OKONO</v>
          </cell>
        </row>
        <row r="867">
          <cell r="A867" t="str">
            <v>OkonoA30</v>
          </cell>
          <cell r="B867" t="str">
            <v>A30HC70 - Cửa hàng OKONO Hoàng Cầu</v>
          </cell>
          <cell r="D867" t="str">
            <v>Thành phố Hà Nội</v>
          </cell>
          <cell r="E867" t="str">
            <v>Quận Bắc Từ Liêm</v>
          </cell>
          <cell r="G867" t="str">
            <v>HN007</v>
          </cell>
          <cell r="H867" t="str">
            <v>Đỗ Minh Quang</v>
          </cell>
          <cell r="I867" t="str">
            <v>MIENBAC</v>
          </cell>
          <cell r="J867" t="str">
            <v>A30HC70 - Cửa hàng OKONO Hoàng Cầu</v>
          </cell>
          <cell r="K867" t="str">
            <v>Số 70/30 Hoàng Cầu, Đống Đa, thành phố Hà Nội</v>
          </cell>
          <cell r="L867" t="str">
            <v/>
          </cell>
          <cell r="M867" t="str">
            <v>Số 70/30 Hoàng Cầu, Đống Đa, thành phố Hà Nội</v>
          </cell>
          <cell r="N867">
            <v>36</v>
          </cell>
          <cell r="O867" t="b">
            <v>0</v>
          </cell>
          <cell r="P867" t="str">
            <v>CÔNG TY TNHH MTV THƯƠNG MẠI VÀ DỊCH VỤ NGỌC THƠM</v>
          </cell>
          <cell r="Q867" t="str">
            <v>Miền Bắc</v>
          </cell>
          <cell r="R867" t="str">
            <v>OKONO</v>
          </cell>
        </row>
        <row r="868">
          <cell r="A868" t="str">
            <v>OkonoA31</v>
          </cell>
          <cell r="B868" t="str">
            <v>A31LVH85 - Cửa hàng OKONO Lê Văn Hiến</v>
          </cell>
          <cell r="D868" t="str">
            <v>Thành phố Hà Nội</v>
          </cell>
          <cell r="E868" t="str">
            <v>Quận Bắc Từ Liêm</v>
          </cell>
          <cell r="G868" t="str">
            <v>HN007</v>
          </cell>
          <cell r="H868" t="str">
            <v>Đỗ Minh Quang</v>
          </cell>
          <cell r="I868" t="str">
            <v>MIENBAC</v>
          </cell>
          <cell r="J868" t="str">
            <v>A31LVH85 - Cửa hàng OKONO Lê Văn Hiến</v>
          </cell>
          <cell r="K868" t="str">
            <v>85 Lê Văn Hiến, Bắc Từ Liêm, thành phố Hà Nội</v>
          </cell>
          <cell r="L868" t="str">
            <v/>
          </cell>
          <cell r="M868" t="str">
            <v>85 Lê Văn Hiến, Bắc Từ Liêm, thành phố Hà Nội</v>
          </cell>
          <cell r="N868">
            <v>36</v>
          </cell>
          <cell r="O868" t="b">
            <v>0</v>
          </cell>
          <cell r="P868" t="str">
            <v>CÔNG TY TNHH MTV THƯƠNG MẠI VÀ DỊCH VỤ NGỌC THƠM</v>
          </cell>
          <cell r="Q868" t="str">
            <v>Miền Bắc</v>
          </cell>
          <cell r="R868" t="str">
            <v>OKONO</v>
          </cell>
        </row>
        <row r="869">
          <cell r="A869" t="str">
            <v>OkonoA32</v>
          </cell>
          <cell r="B869" t="str">
            <v>A32PDL64 - Cửa hàng OKONO 64 Pháo Đài Láng</v>
          </cell>
          <cell r="D869" t="str">
            <v>Thành phố Hà Nội</v>
          </cell>
          <cell r="E869" t="str">
            <v>Quận Bắc Từ Liêm</v>
          </cell>
          <cell r="G869" t="str">
            <v>HN007</v>
          </cell>
          <cell r="H869" t="str">
            <v>Đỗ Minh Quang</v>
          </cell>
          <cell r="I869" t="str">
            <v>MIENBAC</v>
          </cell>
          <cell r="J869" t="str">
            <v>A32PDL64 - Cửa hàng OKONO 64 Pháo Đài Láng</v>
          </cell>
          <cell r="K869" t="str">
            <v>64 Pháo Đài Láng, phường Láng Thượng, quận Đống Đa, thành phố Hà Nội</v>
          </cell>
          <cell r="L869" t="str">
            <v/>
          </cell>
          <cell r="M869" t="str">
            <v>64 Pháo Đài Láng, phường Láng Thượng, quận Đống Đa, thành phố Hà Nội</v>
          </cell>
          <cell r="N869">
            <v>36</v>
          </cell>
          <cell r="O869" t="b">
            <v>0</v>
          </cell>
          <cell r="P869" t="str">
            <v>CÔNG TY TNHH MTV THƯƠNG MẠI VÀ DỊCH VỤ NGỌC THƠM</v>
          </cell>
          <cell r="Q869" t="str">
            <v>Miền Bắc</v>
          </cell>
          <cell r="R869" t="str">
            <v>OKONO</v>
          </cell>
        </row>
        <row r="870">
          <cell r="A870" t="str">
            <v>OkonoA33</v>
          </cell>
          <cell r="B870" t="str">
            <v>A33PT208 - Cửa hàng OKONO 208 Phúc Tân</v>
          </cell>
          <cell r="D870" t="str">
            <v>Thành phố Hà Nội</v>
          </cell>
          <cell r="E870" t="str">
            <v>Quận Ba Đình</v>
          </cell>
          <cell r="G870" t="str">
            <v>HN007</v>
          </cell>
          <cell r="H870" t="str">
            <v>Đỗ Minh Quang</v>
          </cell>
          <cell r="I870" t="str">
            <v>MIENBAC</v>
          </cell>
          <cell r="J870" t="str">
            <v>A33PT208 - Cửa hàng OKONO 208 Phúc Tân</v>
          </cell>
          <cell r="K870" t="str">
            <v>208 Phúc Tân, quận Ba Đình, thành phố Hà Nội</v>
          </cell>
          <cell r="L870" t="str">
            <v/>
          </cell>
          <cell r="M870" t="str">
            <v>208 Phúc Tân, quận Ba Đình, thành phố Hà Nội</v>
          </cell>
          <cell r="N870">
            <v>36</v>
          </cell>
          <cell r="O870" t="b">
            <v>0</v>
          </cell>
          <cell r="P870" t="str">
            <v>CÔNG TY TNHH MTV THƯƠNG MẠI VÀ DỊCH VỤ NGỌC THƠM</v>
          </cell>
          <cell r="Q870" t="str">
            <v>Miền Bắc</v>
          </cell>
          <cell r="R870" t="str">
            <v>OKONO</v>
          </cell>
        </row>
        <row r="871">
          <cell r="A871" t="str">
            <v>OkonoA34</v>
          </cell>
          <cell r="B871" t="str">
            <v>A34TK44 - Cửa hàng OKONO 44 Triều Khúc</v>
          </cell>
          <cell r="D871" t="str">
            <v>Thành phố Hà Nội</v>
          </cell>
          <cell r="E871" t="str">
            <v>Quận Thanh Xuân</v>
          </cell>
          <cell r="G871" t="str">
            <v>HN007</v>
          </cell>
          <cell r="H871" t="str">
            <v>Đỗ Minh Quang</v>
          </cell>
          <cell r="I871" t="str">
            <v>MIENBAC</v>
          </cell>
          <cell r="J871" t="str">
            <v>A34TK44 - Cửa hàng OKONO 44 Triều Khúc</v>
          </cell>
          <cell r="K871" t="str">
            <v>Số 44 Triều Khúc, Thanh Xuân Nam, quận Thanh Xuân, thành phố Hà Nội</v>
          </cell>
          <cell r="L871" t="str">
            <v/>
          </cell>
          <cell r="M871" t="str">
            <v>Số 44 Triều Khúc, Thanh Xuân Nam, quận Thanh Xuân, thành phố Hà Nội</v>
          </cell>
          <cell r="N871">
            <v>36</v>
          </cell>
          <cell r="O871" t="b">
            <v>0</v>
          </cell>
          <cell r="P871" t="str">
            <v>CÔNG TY TNHH MTV THƯƠNG MẠI VÀ DỊCH VỤ NGỌC THƠM</v>
          </cell>
          <cell r="Q871" t="str">
            <v>Miền Bắc</v>
          </cell>
          <cell r="R871" t="str">
            <v>OKONO</v>
          </cell>
        </row>
        <row r="872">
          <cell r="A872" t="str">
            <v>OkonoA35</v>
          </cell>
          <cell r="B872" t="str">
            <v>A35TDH110 - Cửa hàng OKONO Trần Duy Hưng</v>
          </cell>
          <cell r="D872" t="str">
            <v>Thành phố Hà Nội</v>
          </cell>
          <cell r="E872" t="str">
            <v>Quận Cầu Giấy</v>
          </cell>
          <cell r="G872" t="str">
            <v>HN007</v>
          </cell>
          <cell r="H872" t="str">
            <v>Đỗ Minh Quang</v>
          </cell>
          <cell r="I872" t="str">
            <v>MIENBAC</v>
          </cell>
          <cell r="J872" t="str">
            <v>A35TDH110 - Cửa hàng OKONO Trần Duy Hưng</v>
          </cell>
          <cell r="K872" t="str">
            <v>Số 15B, ngõ 110 Trần Duy Hưng, phường Trung Hòa, quận Cầu Giấy, thành phố Hà Nội</v>
          </cell>
          <cell r="L872" t="str">
            <v/>
          </cell>
          <cell r="M872" t="str">
            <v>Số 15B, ngõ 110 Trần Duy Hưng, phường Trung Hòa, quận Cầu Giấy, thành phố Hà Nội</v>
          </cell>
          <cell r="N872">
            <v>36</v>
          </cell>
          <cell r="O872" t="b">
            <v>0</v>
          </cell>
          <cell r="P872" t="str">
            <v>CÔNG TY TNHH MTV THƯƠNG MẠI VÀ DỊCH VỤ NGỌC THƠM</v>
          </cell>
          <cell r="Q872" t="str">
            <v>Miền Bắc</v>
          </cell>
          <cell r="R872" t="str">
            <v>OKONO</v>
          </cell>
        </row>
        <row r="873">
          <cell r="A873" t="str">
            <v>OkonoA36</v>
          </cell>
          <cell r="B873" t="str">
            <v>A36TC223 - Cửa hàng OKONO Xuân Đỉnh</v>
          </cell>
          <cell r="D873" t="str">
            <v>Thành phố Hà Nội</v>
          </cell>
          <cell r="E873" t="str">
            <v>Quận Bắc Từ Liêm</v>
          </cell>
          <cell r="F873" t="str">
            <v>Phường Xuân Đỉnh</v>
          </cell>
          <cell r="G873" t="str">
            <v>HN007</v>
          </cell>
          <cell r="H873" t="str">
            <v>Đỗ Minh Quang</v>
          </cell>
          <cell r="I873" t="str">
            <v>MIENBAC</v>
          </cell>
          <cell r="J873" t="str">
            <v>A36TC223 - Cửa hàng OKONO Xuân Đỉnh</v>
          </cell>
          <cell r="K873" t="str">
            <v>số 126 ngõ 355 Xuân Đỉnh, quận Bắc Từ Liêm, thành phố Hà Nội</v>
          </cell>
          <cell r="L873" t="str">
            <v/>
          </cell>
          <cell r="M873" t="str">
            <v>số 126 ngõ 355 Xuân Đỉnh, quận Bắc Từ Liêm, thành phố Hà Nội</v>
          </cell>
          <cell r="N873">
            <v>36</v>
          </cell>
          <cell r="O873" t="b">
            <v>0</v>
          </cell>
          <cell r="P873" t="str">
            <v>CÔNG TY TNHH MTV THƯƠNG MẠI VÀ DỊCH VỤ NGỌC THƠM</v>
          </cell>
          <cell r="Q873" t="str">
            <v>Miền Bắc</v>
          </cell>
          <cell r="R873" t="str">
            <v>OKONO</v>
          </cell>
        </row>
        <row r="874">
          <cell r="A874" t="str">
            <v>OkonoA38</v>
          </cell>
          <cell r="B874" t="str">
            <v>A38PL - Cửa hàng OKONO Phú Lãm</v>
          </cell>
          <cell r="D874" t="str">
            <v>Thành phố Hà Nội</v>
          </cell>
          <cell r="E874" t="str">
            <v>Quận Hà Đông</v>
          </cell>
          <cell r="G874" t="str">
            <v>HN007</v>
          </cell>
          <cell r="H874" t="str">
            <v>Đỗ Minh Quang</v>
          </cell>
          <cell r="I874" t="str">
            <v>MIENBAC</v>
          </cell>
          <cell r="J874" t="str">
            <v>A38PL - Cửa hàng OKONO Phú Lãm</v>
          </cell>
          <cell r="K874" t="str">
            <v>Kiot 02-03 tòa nhà dự án Phú Lãm, Hà Đông, thành phố Hà Nội</v>
          </cell>
          <cell r="L874" t="str">
            <v/>
          </cell>
          <cell r="M874" t="str">
            <v>Kiot 02-03 tòa nhà dự án Phú Lãm, Hà Đông, thành phố Hà Nội</v>
          </cell>
          <cell r="N874">
            <v>36</v>
          </cell>
          <cell r="O874" t="b">
            <v>0</v>
          </cell>
          <cell r="P874" t="str">
            <v>CÔNG TY TNHH MTV THƯƠNG MẠI VÀ DỊCH VỤ NGỌC THƠM</v>
          </cell>
          <cell r="Q874" t="str">
            <v>Miền Bắc</v>
          </cell>
          <cell r="R874" t="str">
            <v>OKONO</v>
          </cell>
        </row>
        <row r="875">
          <cell r="A875" t="str">
            <v>OkonoBN01</v>
          </cell>
          <cell r="B875" t="str">
            <v>BN01 - Cửa hàng OKONO Bắc Ninh</v>
          </cell>
          <cell r="D875" t="str">
            <v>Bắc Ninh</v>
          </cell>
          <cell r="E875" t="str">
            <v>Thành phố Bắc Ninh</v>
          </cell>
          <cell r="F875" t="str">
            <v>Phường Vũ Ninh</v>
          </cell>
          <cell r="K875" t="str">
            <v>Đường Kinh Dương Vương, Phường Vũ Ninh, TP Bắc Ninh, Tỉnh Bắc Ninh</v>
          </cell>
          <cell r="M875" t="str">
            <v>Đường Kinh Dương Vương, Phường Vũ Ninh, TP Bắc Ninh, Tỉnh Bắc Ninh</v>
          </cell>
          <cell r="N875">
            <v>36</v>
          </cell>
          <cell r="O875" t="b">
            <v>0</v>
          </cell>
          <cell r="P875" t="str">
            <v>CÔNG TY TNHH MTV THƯƠNG MẠI VÀ DỊCH VỤ NGỌC THƠM</v>
          </cell>
          <cell r="Q875" t="str">
            <v>Miền Bắc</v>
          </cell>
          <cell r="R875" t="str">
            <v>OKONO</v>
          </cell>
        </row>
        <row r="876">
          <cell r="A876" t="str">
            <v>PHUCHAU</v>
          </cell>
          <cell r="B876" t="str">
            <v>HỘ KINH DOANH PHÚC HẬU</v>
          </cell>
          <cell r="D876" t="str">
            <v>Thành phố Hà Nội</v>
          </cell>
          <cell r="F876" t="str">
            <v>Phường Ngọc Hà</v>
          </cell>
          <cell r="I876" t="str">
            <v>MIENBAC</v>
          </cell>
          <cell r="L876" t="str">
            <v>017192001055</v>
          </cell>
          <cell r="M876" t="str">
            <v>Số 10, ngõ 62, phố Vĩnh Phúc, Phường Ngọc Hà, TP Hà Nội, Việt Nam.</v>
          </cell>
          <cell r="O876" t="b">
            <v>0</v>
          </cell>
          <cell r="P876" t="str">
            <v>CÔNG TY TNHH MTV THƯƠNG MẠI VÀ DỊCH VỤ NGỌC THƠM</v>
          </cell>
          <cell r="Q876" t="str">
            <v>Miền Bắc</v>
          </cell>
          <cell r="R876" t="str">
            <v>PHUCHAU</v>
          </cell>
        </row>
        <row r="877">
          <cell r="A877" t="str">
            <v>PHUSON</v>
          </cell>
          <cell r="B877" t="str">
            <v>CÔNG TY TNHH THƯƠNG MẠI TỔNG HỢP VÀ DỊCH VỤ PHÚ SƠN</v>
          </cell>
          <cell r="D877" t="str">
            <v>Hà Tĩnh</v>
          </cell>
          <cell r="I877" t="str">
            <v>MIENBAC</v>
          </cell>
          <cell r="L877" t="str">
            <v>3002185400</v>
          </cell>
          <cell r="M877" t="str">
            <v>Số 869, đường Lê Thái Tổ, Phường Kỳ Liên, Thị xã Kỳ Anh, Tỉnh Hà Tĩnh, Việt Nam</v>
          </cell>
          <cell r="O877" t="b">
            <v>0</v>
          </cell>
          <cell r="P877" t="str">
            <v>CÔNG TY TNHH MTV THƯƠNG MẠI VÀ DỊCH VỤ NGỌC THƠM</v>
          </cell>
          <cell r="Q877" t="str">
            <v>Miền Bắc</v>
          </cell>
          <cell r="R877" t="str">
            <v>PHUSON</v>
          </cell>
        </row>
        <row r="878">
          <cell r="A878" t="str">
            <v>PTMART</v>
          </cell>
          <cell r="B878" t="str">
            <v>CÔNG TY CỔ PHẦN PT</v>
          </cell>
          <cell r="D878" t="str">
            <v>Thành phố Hà Nội</v>
          </cell>
          <cell r="L878" t="str">
            <v>0109023661</v>
          </cell>
          <cell r="M878" t="str">
            <v>Tầng 2, Toà nhà Vinaconex 7, số 19 Đại từ, Phường Hoàng Mai, Thành phố Hà Nội, Việt Nam</v>
          </cell>
          <cell r="N878">
            <v>56</v>
          </cell>
          <cell r="O878" t="b">
            <v>0</v>
          </cell>
          <cell r="P878" t="str">
            <v>C6 HÀ NỘI</v>
          </cell>
          <cell r="Q878" t="str">
            <v>Miền Bắc</v>
          </cell>
          <cell r="R878" t="str">
            <v>PTMART</v>
          </cell>
        </row>
        <row r="879">
          <cell r="A879" t="str">
            <v>PTmart0001</v>
          </cell>
          <cell r="B879" t="str">
            <v>PTMart 201 Minh Khai</v>
          </cell>
          <cell r="C879" t="str">
            <v/>
          </cell>
          <cell r="D879" t="str">
            <v>Thành phố Hà Nội</v>
          </cell>
          <cell r="E879" t="str">
            <v>Quận Hai Bà Trưng</v>
          </cell>
          <cell r="G879" t="str">
            <v>HN007</v>
          </cell>
          <cell r="H879" t="str">
            <v>Đỗ Minh Quang</v>
          </cell>
          <cell r="I879" t="str">
            <v>MIENBAC;5%</v>
          </cell>
          <cell r="K879" t="str">
            <v>Sảnh S2, chung cư Hinode, 201 Minh Khai, Hai Bà Trưng, HN. sđt 0984866201</v>
          </cell>
          <cell r="M879" t="str">
            <v>Sảnh S2, chung cư Hinode, 201 Minh Khai, Hai Bà Trưng, HN</v>
          </cell>
          <cell r="O879" t="b">
            <v>0</v>
          </cell>
          <cell r="P879" t="str">
            <v>CÔNG TY TNHH MTV THƯƠNG MẠI VÀ DỊCH VỤ NGỌC THƠM</v>
          </cell>
          <cell r="Q879" t="str">
            <v>Miền Bắc</v>
          </cell>
          <cell r="R879" t="str">
            <v>PTMART</v>
          </cell>
        </row>
        <row r="880">
          <cell r="A880" t="str">
            <v>PTmart0002</v>
          </cell>
          <cell r="B880" t="str">
            <v>PTMart 90 Nguyễn Tuân</v>
          </cell>
          <cell r="C880" t="str">
            <v/>
          </cell>
          <cell r="D880" t="str">
            <v>Thành phố Hà Nội</v>
          </cell>
          <cell r="G880" t="str">
            <v>HN007</v>
          </cell>
          <cell r="H880" t="str">
            <v>Đỗ Minh Quang</v>
          </cell>
          <cell r="I880" t="str">
            <v>MIENBAC;5%</v>
          </cell>
          <cell r="K880" t="str">
            <v>Sảnh HH1, chung cư Sông Đà 7, 90 Nguyễn Tuân, HN. Sđt 0962825090</v>
          </cell>
          <cell r="M880" t="str">
            <v>Sảnh HH1, chung cư Sông Đà 7, 90 Nguyễn Tuân, HN</v>
          </cell>
          <cell r="O880" t="b">
            <v>0</v>
          </cell>
          <cell r="P880" t="str">
            <v>CÔNG TY TNHH MTV THƯƠNG MẠI VÀ DỊCH VỤ NGỌC THƠM</v>
          </cell>
          <cell r="Q880" t="str">
            <v>Miền Bắc</v>
          </cell>
          <cell r="R880" t="str">
            <v>PTMART</v>
          </cell>
        </row>
        <row r="881">
          <cell r="A881" t="str">
            <v>PTmart0003</v>
          </cell>
          <cell r="B881" t="str">
            <v>PTMart 47 Nguyễn Tuân</v>
          </cell>
          <cell r="C881" t="str">
            <v/>
          </cell>
          <cell r="D881" t="str">
            <v>Thành phố Hà Nội</v>
          </cell>
          <cell r="G881" t="str">
            <v>HN007</v>
          </cell>
          <cell r="H881" t="str">
            <v>Đỗ Minh Quang</v>
          </cell>
          <cell r="I881" t="str">
            <v>MIENBAC;5%</v>
          </cell>
          <cell r="K881" t="str">
            <v>47 Nguyễn Tuân, HN</v>
          </cell>
          <cell r="M881" t="str">
            <v>47 Nguyễn Tuân, HN</v>
          </cell>
          <cell r="O881" t="b">
            <v>0</v>
          </cell>
          <cell r="P881" t="str">
            <v>CÔNG TY TNHH MTV THƯƠNG MẠI VÀ DỊCH VỤ NGỌC THƠM</v>
          </cell>
          <cell r="Q881" t="str">
            <v>Miền Bắc</v>
          </cell>
          <cell r="R881" t="str">
            <v>PTMART</v>
          </cell>
        </row>
        <row r="882">
          <cell r="A882" t="str">
            <v>PTmart0004</v>
          </cell>
          <cell r="B882" t="str">
            <v>PTMart 143 Nguyễn Tuân</v>
          </cell>
          <cell r="C882" t="str">
            <v/>
          </cell>
          <cell r="D882" t="str">
            <v>Thành phố Hà Nội</v>
          </cell>
          <cell r="G882" t="str">
            <v>HN007</v>
          </cell>
          <cell r="H882" t="str">
            <v>Đỗ Minh Quang</v>
          </cell>
          <cell r="I882" t="str">
            <v>MIENBAC;5%</v>
          </cell>
          <cell r="K882" t="str">
            <v>Sảnh A2B, chung cư Imperia, 143 Nguyễn Tuân - 0967.186.143</v>
          </cell>
          <cell r="M882" t="str">
            <v>Sảnh A2B, chung cư Imperia, 143 Nguyễn Tuân</v>
          </cell>
          <cell r="O882" t="b">
            <v>0</v>
          </cell>
          <cell r="P882" t="str">
            <v>CÔNG TY TNHH MTV THƯƠNG MẠI VÀ DỊCH VỤ NGỌC THƠM</v>
          </cell>
          <cell r="Q882" t="str">
            <v>Miền Bắc</v>
          </cell>
          <cell r="R882" t="str">
            <v>PTMART</v>
          </cell>
        </row>
        <row r="883">
          <cell r="A883" t="str">
            <v>PTMart0005</v>
          </cell>
          <cell r="B883" t="str">
            <v>PTMart (Chị Trang)</v>
          </cell>
          <cell r="C883" t="str">
            <v/>
          </cell>
          <cell r="D883" t="str">
            <v>Thành phố Hà Nội</v>
          </cell>
          <cell r="E883" t="str">
            <v>Quận Cầu Giấy</v>
          </cell>
          <cell r="G883" t="str">
            <v>HN007</v>
          </cell>
          <cell r="H883" t="str">
            <v>Đỗ Minh Quang</v>
          </cell>
          <cell r="I883" t="str">
            <v>MIENBAC</v>
          </cell>
          <cell r="M883" t="str">
            <v>Nhà 09 lô TT-02 khu liền kề HD MON ngõ 2, phố Hàm nghi, HN</v>
          </cell>
          <cell r="O883" t="b">
            <v>0</v>
          </cell>
          <cell r="P883" t="str">
            <v>CÔNG TY TNHH MTV THƯƠNG MẠI VÀ DỊCH VỤ NGỌC THƠM</v>
          </cell>
          <cell r="Q883" t="str">
            <v>Miền Bắc</v>
          </cell>
          <cell r="R883" t="str">
            <v>PTMART</v>
          </cell>
        </row>
        <row r="884">
          <cell r="A884" t="str">
            <v>PTmart0006</v>
          </cell>
          <cell r="B884" t="str">
            <v>PTmart Đại Từ</v>
          </cell>
          <cell r="C884" t="str">
            <v/>
          </cell>
          <cell r="D884" t="str">
            <v>Thành phố Hà Nội</v>
          </cell>
          <cell r="G884" t="str">
            <v>HN007</v>
          </cell>
          <cell r="H884" t="str">
            <v>Đỗ Minh Quang</v>
          </cell>
          <cell r="I884" t="str">
            <v>MIENBAC;5%</v>
          </cell>
          <cell r="K884" t="str">
            <v>32 Đại Từ, HN - 0966806432</v>
          </cell>
          <cell r="M884" t="str">
            <v>32 Đại Từ, HN</v>
          </cell>
          <cell r="O884" t="b">
            <v>0</v>
          </cell>
          <cell r="P884" t="str">
            <v>CÔNG TY TNHH MTV THƯƠNG MẠI VÀ DỊCH VỤ NGỌC THƠM</v>
          </cell>
          <cell r="Q884" t="str">
            <v>Miền Bắc</v>
          </cell>
          <cell r="R884" t="str">
            <v>PTMART</v>
          </cell>
        </row>
        <row r="885">
          <cell r="A885" t="str">
            <v>PTmart0007</v>
          </cell>
          <cell r="B885" t="str">
            <v>PT Mart Hà Đông</v>
          </cell>
          <cell r="C885" t="str">
            <v/>
          </cell>
          <cell r="D885" t="str">
            <v>Thành phố Hà Nội</v>
          </cell>
          <cell r="G885" t="str">
            <v>HN007</v>
          </cell>
          <cell r="H885" t="str">
            <v>Đỗ Minh Quang</v>
          </cell>
          <cell r="I885" t="str">
            <v>MIENBAC;5%</v>
          </cell>
          <cell r="K885" t="str">
            <v>Tầng 1, Chung cư Samsora, 105 Chu Văn An, Hà Đông - 0982790105</v>
          </cell>
          <cell r="M885" t="str">
            <v>105 Chu Văn An, Hà Đông, HN</v>
          </cell>
          <cell r="O885" t="b">
            <v>0</v>
          </cell>
          <cell r="P885" t="str">
            <v>CÔNG TY TNHH MTV THƯƠNG MẠI VÀ DỊCH VỤ NGỌC THƠM</v>
          </cell>
          <cell r="Q885" t="str">
            <v>Miền Bắc</v>
          </cell>
          <cell r="R885" t="str">
            <v>PTMART</v>
          </cell>
        </row>
        <row r="886">
          <cell r="A886" t="str">
            <v>PTmart0008</v>
          </cell>
          <cell r="B886" t="str">
            <v>PTMart Terra An Hưng</v>
          </cell>
          <cell r="C886" t="str">
            <v/>
          </cell>
          <cell r="D886" t="str">
            <v>Thành phố Hà Nội</v>
          </cell>
          <cell r="E886" t="str">
            <v>Quận Hà Đông</v>
          </cell>
          <cell r="G886" t="str">
            <v>HN007</v>
          </cell>
          <cell r="H886" t="str">
            <v>Đỗ Minh Quang</v>
          </cell>
          <cell r="I886" t="str">
            <v>MIENBAC;5%</v>
          </cell>
          <cell r="K886" t="str">
            <v>Căn DV06- TÒA V1, CHUNG CƯ TERRA AN HƯNG, KĐT AN HƯNG, ĐƯỜNG TỔ HỮU, P. LA KHÊ, Q. HÀ ĐÔNG, HÀ NỘI. 0983546106</v>
          </cell>
          <cell r="M886" t="str">
            <v>Căn DV06, tòa V1, CC Terra An Hưng, KĐT An Hưng, đường Tố Hữu, P.La Khê, Q.Hà Đông, HN</v>
          </cell>
          <cell r="O886" t="b">
            <v>0</v>
          </cell>
          <cell r="P886" t="str">
            <v>CÔNG TY TNHH MTV THƯƠNG MẠI VÀ DỊCH VỤ NGỌC THƠM</v>
          </cell>
          <cell r="Q886" t="str">
            <v>Miền Bắc</v>
          </cell>
          <cell r="R886" t="str">
            <v>PTMART</v>
          </cell>
        </row>
        <row r="887">
          <cell r="A887" t="str">
            <v>PTmart0009</v>
          </cell>
          <cell r="B887" t="str">
            <v>PTMart 505 Minh Khai</v>
          </cell>
          <cell r="C887" t="str">
            <v/>
          </cell>
          <cell r="D887" t="str">
            <v>Thành phố Hà Nội</v>
          </cell>
          <cell r="E887" t="str">
            <v>Quận Hai Bà Trưng</v>
          </cell>
          <cell r="G887" t="str">
            <v>HN007</v>
          </cell>
          <cell r="H887" t="str">
            <v>Đỗ Minh Quang</v>
          </cell>
          <cell r="I887" t="str">
            <v>MIENBAC;5%</v>
          </cell>
          <cell r="K887" t="str">
            <v>TTTM Sảnh A, khu chung cư Hòa BÌnh Green City, 505 Minh Khai, phường Vĩnh Tuy, quận Hai Bà Trưng, thành phố Hà Nội</v>
          </cell>
          <cell r="M887" t="str">
            <v>TTTM Sảnh A, khu chung cư Hòa BÌnh Green City, 505 Minh Khai, phường Vĩnh Tuy, quận Hai Bà Trưng, thành phố Hà Nội</v>
          </cell>
          <cell r="O887" t="b">
            <v>0</v>
          </cell>
          <cell r="P887" t="str">
            <v>CÔNG TY TNHH MTV THƯƠNG MẠI VÀ DỊCH VỤ NGỌC THƠM</v>
          </cell>
          <cell r="Q887" t="str">
            <v>Miền Bắc</v>
          </cell>
          <cell r="R887" t="str">
            <v>PTMART</v>
          </cell>
        </row>
        <row r="888">
          <cell r="A888" t="str">
            <v>PTmart0010</v>
          </cell>
          <cell r="B888" t="str">
            <v>PTMart Sảnh G2 số 2 Kim Giang</v>
          </cell>
          <cell r="C888" t="str">
            <v/>
          </cell>
          <cell r="D888" t="str">
            <v>Thành phố Hà Nội</v>
          </cell>
          <cell r="E888" t="str">
            <v>Quận Thanh Xuân</v>
          </cell>
          <cell r="G888" t="str">
            <v>HN008</v>
          </cell>
          <cell r="H888" t="str">
            <v>Nguyễn Minh Sơn</v>
          </cell>
          <cell r="I888" t="str">
            <v>MIENBAC;5%</v>
          </cell>
          <cell r="K888" t="str">
            <v>Sảnh G2 số 2 Kim Giang, Phường Kim Giang, Quận Thanh Xuân, Thành phố Hà Nội</v>
          </cell>
          <cell r="M888" t="str">
            <v>Sảnh G2 số 2 Kim Giang, Phường Kim Giang, Quận Thanh Xuân, Thành phố Hà Nội</v>
          </cell>
          <cell r="O888" t="b">
            <v>0</v>
          </cell>
          <cell r="P888" t="str">
            <v>CÔNG TY TNHH MTV THƯƠNG MẠI VÀ DỊCH VỤ NGỌC THƠM</v>
          </cell>
          <cell r="Q888" t="str">
            <v>Miền Bắc</v>
          </cell>
          <cell r="R888" t="str">
            <v>PTMART</v>
          </cell>
        </row>
        <row r="889">
          <cell r="A889" t="str">
            <v>PTmart0011</v>
          </cell>
          <cell r="B889" t="str">
            <v>PTMart Tầng 1 Tòa nhà Phú Thịnh Green Park</v>
          </cell>
          <cell r="C889" t="str">
            <v/>
          </cell>
          <cell r="D889" t="str">
            <v>Thành phố Hà Nội</v>
          </cell>
          <cell r="G889" t="str">
            <v>HN009</v>
          </cell>
          <cell r="H889" t="str">
            <v>Vũ Anh Tuấn</v>
          </cell>
          <cell r="I889" t="str">
            <v>MIENBAC;5%</v>
          </cell>
          <cell r="K889" t="str">
            <v>Tầng 1 Tòa nhà Phú Thịnh Green Park, Trung tâm hành chính quận Hà Đông, Hà Cầu, Hà Đông</v>
          </cell>
          <cell r="M889" t="str">
            <v>Tầng 1 Tòa nhà Phú Thịnh Green Park, Trung tâm hành chính quận Hà Đông, Hà Cầu, Hà Đông</v>
          </cell>
          <cell r="O889" t="b">
            <v>0</v>
          </cell>
          <cell r="P889" t="str">
            <v>CÔNG TY TNHH MTV THƯƠNG MẠI VÀ DỊCH VỤ NGỌC THƠM</v>
          </cell>
          <cell r="Q889" t="str">
            <v>Miền Bắc</v>
          </cell>
          <cell r="R889" t="str">
            <v>PTMART</v>
          </cell>
        </row>
        <row r="890">
          <cell r="A890" t="str">
            <v>QUYENC6HN</v>
          </cell>
          <cell r="B890" t="str">
            <v>Nguyễn Đình Quyền</v>
          </cell>
          <cell r="D890" t="str">
            <v>Thành phố Hà Nội</v>
          </cell>
          <cell r="G890" t="str">
            <v>HN006</v>
          </cell>
          <cell r="H890" t="str">
            <v>Phan Trọng Cường</v>
          </cell>
          <cell r="M890" t="str">
            <v>VP Công ty, C6 Khu Đấu Giá, Ngô Thị Nhậm, Phường Hà Cầu, Quận Hà Đông, Thành phố Hà  Nội</v>
          </cell>
          <cell r="O890" t="b">
            <v>0</v>
          </cell>
          <cell r="P890" t="str">
            <v>CÔNG TY TNHH MTV THƯƠNG MẠI VÀ DỊCH VỤ NGỌC THƠM</v>
          </cell>
          <cell r="Q890" t="str">
            <v>Miền Bắc</v>
          </cell>
          <cell r="R890" t="str">
            <v>QUYENC6HN</v>
          </cell>
        </row>
        <row r="891">
          <cell r="A891" t="str">
            <v>readymart001</v>
          </cell>
          <cell r="B891" t="str">
            <v>CHỊ HÀ THỊ CÚC (READY MART)</v>
          </cell>
          <cell r="C891" t="str">
            <v/>
          </cell>
          <cell r="D891" t="str">
            <v>Thành phố Hà Nội</v>
          </cell>
          <cell r="E891" t="str">
            <v>Quận Hoàng Mai</v>
          </cell>
          <cell r="G891" t="str">
            <v>HN007</v>
          </cell>
          <cell r="H891" t="str">
            <v>Đỗ Minh Quang</v>
          </cell>
          <cell r="I891" t="str">
            <v>MIENBAC</v>
          </cell>
          <cell r="K891" t="str">
            <v>CN3 -Tòa B Kim Văn Kim Lũ, quận Hoàng Mai, thành phố Hà Nội</v>
          </cell>
          <cell r="M891" t="str">
            <v>CN3 -Tòa B Kim Văn Kim Lũ, quận Hoàng Mai, thành phố Hà Nội</v>
          </cell>
          <cell r="O891" t="b">
            <v>0</v>
          </cell>
          <cell r="P891" t="str">
            <v>CÔNG TY TNHH MTV THƯƠNG MẠI VÀ DỊCH VỤ NGỌC THƠM</v>
          </cell>
          <cell r="Q891" t="str">
            <v>Miền Bắc</v>
          </cell>
          <cell r="R891" t="str">
            <v>READYMART</v>
          </cell>
        </row>
        <row r="892">
          <cell r="A892" t="str">
            <v>readymart002</v>
          </cell>
          <cell r="B892" t="str">
            <v>Ready mart - bến xe Giáp Bát</v>
          </cell>
          <cell r="C892" t="str">
            <v/>
          </cell>
          <cell r="D892" t="str">
            <v>Thành phố Hà Nội</v>
          </cell>
          <cell r="E892" t="str">
            <v>Quận Hoàng Mai</v>
          </cell>
          <cell r="G892" t="str">
            <v>HN007</v>
          </cell>
          <cell r="H892" t="str">
            <v>Đỗ Minh Quang</v>
          </cell>
          <cell r="I892" t="str">
            <v>MIENBAC</v>
          </cell>
          <cell r="K892" t="str">
            <v>Lô 1.03A, Tầng 1, Tòa nhà Geleximco Southem Star, 897 Đường Giải Phóng, phường Giáp Bát, quận Hoàng Mai, thành phố Hà Nội</v>
          </cell>
          <cell r="M892" t="str">
            <v>Đường Giải Phóng, phường Giáp Bát, quận Hoàng Mai, thành phố Hà Nội</v>
          </cell>
          <cell r="O892" t="b">
            <v>0</v>
          </cell>
          <cell r="P892" t="str">
            <v>CÔNG TY TNHH MTV THƯƠNG MẠI VÀ DỊCH VỤ NGỌC THƠM</v>
          </cell>
          <cell r="Q892" t="str">
            <v>Miền Bắc</v>
          </cell>
          <cell r="R892" t="str">
            <v>READYMART</v>
          </cell>
        </row>
        <row r="893">
          <cell r="A893" t="str">
            <v>readymart003</v>
          </cell>
          <cell r="B893" t="str">
            <v>Ready Mart - CS6 - K35 Tân Mai</v>
          </cell>
          <cell r="C893" t="str">
            <v/>
          </cell>
          <cell r="D893" t="str">
            <v>Thành phố Hà Nội</v>
          </cell>
          <cell r="E893" t="str">
            <v>Quận Hoàng Mai</v>
          </cell>
          <cell r="G893" t="str">
            <v>HN007</v>
          </cell>
          <cell r="H893" t="str">
            <v>Đỗ Minh Quang</v>
          </cell>
          <cell r="I893" t="str">
            <v>MIENBAC</v>
          </cell>
          <cell r="K893" t="str">
            <v>BT số 1 - Dãy TT 1 - K35 Tân Mai - Phường Tân Mai - Quận Hoàng Mai - Thành phố Hà Nội</v>
          </cell>
          <cell r="M893" t="str">
            <v>BT số 1 - Dãy TT 1 - K35 Tân Mai - Phường Tân Mai - Quận Hoàng Mai - Thành phố Hà Nội</v>
          </cell>
          <cell r="O893" t="b">
            <v>0</v>
          </cell>
          <cell r="P893" t="str">
            <v>CÔNG TY TNHH MTV THƯƠNG MẠI VÀ DỊCH VỤ NGỌC THƠM</v>
          </cell>
          <cell r="Q893" t="str">
            <v>Miền Bắc</v>
          </cell>
          <cell r="R893" t="str">
            <v>READYMART</v>
          </cell>
        </row>
        <row r="894">
          <cell r="A894" t="str">
            <v>readymart004</v>
          </cell>
          <cell r="B894" t="str">
            <v>Ready Mart - CS2 - Định Công</v>
          </cell>
          <cell r="C894" t="str">
            <v/>
          </cell>
          <cell r="D894" t="str">
            <v>Thành phố Hà Nội</v>
          </cell>
          <cell r="E894" t="str">
            <v>Quận Hoàng Mai</v>
          </cell>
          <cell r="G894" t="str">
            <v>HN007</v>
          </cell>
          <cell r="H894" t="str">
            <v>Đỗ Minh Quang</v>
          </cell>
          <cell r="I894" t="str">
            <v>MIENBAC</v>
          </cell>
          <cell r="J894" t="str">
            <v>Miss Kim Cúc - 0974720096</v>
          </cell>
          <cell r="K894" t="str">
            <v>Căn DV-B7 Tòa B KĐT SkyCentral 176 Định Công, phường Định Công, quận Hoàng Mai, TP.Hà Nội</v>
          </cell>
          <cell r="M894" t="str">
            <v>Căn DV-B7 Tòa B KĐT SkyCentral 176 Định Công, phường Định Công, quận Hoàng Mai, TP.Hà Nội</v>
          </cell>
          <cell r="O894" t="b">
            <v>0</v>
          </cell>
          <cell r="P894" t="str">
            <v>CÔNG TY TNHH MTV THƯƠNG MẠI VÀ DỊCH VỤ NGỌC THƠM</v>
          </cell>
          <cell r="Q894" t="str">
            <v>Miền Bắc</v>
          </cell>
          <cell r="R894" t="str">
            <v>READYMART</v>
          </cell>
        </row>
        <row r="895">
          <cell r="A895" t="str">
            <v>readymart005</v>
          </cell>
          <cell r="B895" t="str">
            <v>Hà Thị Cúc CS1 - Tòa C KVKL</v>
          </cell>
          <cell r="C895" t="str">
            <v/>
          </cell>
          <cell r="D895" t="str">
            <v>Thành phố Hà Nội</v>
          </cell>
          <cell r="E895" t="str">
            <v>Quận Hoàng Mai</v>
          </cell>
          <cell r="G895" t="str">
            <v>HN007</v>
          </cell>
          <cell r="H895" t="str">
            <v>Đỗ Minh Quang</v>
          </cell>
          <cell r="I895" t="str">
            <v>MIENBAC</v>
          </cell>
          <cell r="K895" t="str">
            <v>CS1 -Tòa C Kim Văn Kim Lũ, quận Hoàng Mai, thành phố Hà Nội</v>
          </cell>
          <cell r="M895" t="str">
            <v>CS1 -Tòa C Kim Văn Kim Lũ, quận Hoàng Mai, thành phố Hà Nội</v>
          </cell>
          <cell r="O895" t="b">
            <v>0</v>
          </cell>
          <cell r="P895" t="str">
            <v>CÔNG TY TNHH MTV THƯƠNG MẠI VÀ DỊCH VỤ NGỌC THƠM</v>
          </cell>
          <cell r="Q895" t="str">
            <v>Miền Bắc</v>
          </cell>
          <cell r="R895" t="str">
            <v>READYMART</v>
          </cell>
        </row>
        <row r="896">
          <cell r="A896" t="str">
            <v>readymart006</v>
          </cell>
          <cell r="B896" t="str">
            <v>Hà Thị Cúc CS5 - Thông Tấn Xã</v>
          </cell>
          <cell r="C896" t="str">
            <v/>
          </cell>
          <cell r="D896" t="str">
            <v>Thành phố Hà Nội</v>
          </cell>
          <cell r="E896" t="str">
            <v>Quận Hoàng Mai</v>
          </cell>
          <cell r="G896" t="str">
            <v>HN006</v>
          </cell>
          <cell r="H896" t="str">
            <v>Phan Trọng Cường</v>
          </cell>
          <cell r="I896" t="str">
            <v>MIENBAC</v>
          </cell>
          <cell r="K896" t="str">
            <v>CS5 - TT2-17, Kim Văn, Hoàng Mai, Hà Nội</v>
          </cell>
          <cell r="M896" t="str">
            <v>CS5 - TT2-17, Kim Văn, Hoàng Mai, Hà Nội</v>
          </cell>
          <cell r="O896" t="b">
            <v>0</v>
          </cell>
          <cell r="P896" t="str">
            <v>CÔNG TY TNHH MTV THƯƠNG MẠI VÀ DỊCH VỤ NGỌC THƠM</v>
          </cell>
          <cell r="Q896" t="str">
            <v>Miền Bắc</v>
          </cell>
          <cell r="R896" t="str">
            <v>READYMART</v>
          </cell>
        </row>
        <row r="897">
          <cell r="A897" t="str">
            <v>SANHDIEU-004</v>
          </cell>
          <cell r="B897" t="str">
            <v>CÔNG TY TNHH PHÂN PHỐI SÀNH ĐIỆU - CHI NHÁNH HÀ NỘI</v>
          </cell>
          <cell r="D897" t="str">
            <v>Thành phố Hà Nội</v>
          </cell>
          <cell r="G897" t="str">
            <v>HN006</v>
          </cell>
          <cell r="H897" t="str">
            <v>Phan Trọng Cường</v>
          </cell>
          <cell r="I897" t="str">
            <v>MIENBAC</v>
          </cell>
          <cell r="K897" t="str">
            <v>L1 28-30 &amp; L1 28B Tầng 1 TTTM Vincom Mega Mall, Phường Tây Mỗ- Đại Mỗ, Quận Nam Từ Liêm, TP Hà Nội, VN</v>
          </cell>
          <cell r="L897" t="str">
            <v>0311187079-004</v>
          </cell>
          <cell r="M897" t="str">
            <v>B14, B15, B22, B23, B24, B25, B26 tòa nhà Syrena, Số 51 phố Xuân Diệu, Phường Tây Hồ, Thành phố Hà Nội, Việt Nam</v>
          </cell>
          <cell r="N897">
            <v>45</v>
          </cell>
          <cell r="O897" t="b">
            <v>0</v>
          </cell>
          <cell r="P897" t="str">
            <v>CÔNG TY TNHH MTV THƯƠNG MẠI VÀ DỊCH VỤ NGỌC THƠM</v>
          </cell>
          <cell r="Q897" t="str">
            <v>Miền Bắc</v>
          </cell>
          <cell r="R897" t="str">
            <v>SANHDIEU</v>
          </cell>
        </row>
        <row r="898">
          <cell r="A898" t="str">
            <v>sanhdieu458</v>
          </cell>
          <cell r="B898" t="str">
            <v>SÀNH ĐIỆU Annam Goumet - VINCOM TIMES CITY store</v>
          </cell>
          <cell r="D898" t="str">
            <v>Thành phố Hà Nội</v>
          </cell>
          <cell r="E898" t="str">
            <v>Quận Nam Từ Liêm</v>
          </cell>
          <cell r="G898" t="str">
            <v>HN007</v>
          </cell>
          <cell r="H898" t="str">
            <v>Đỗ Minh Quang</v>
          </cell>
          <cell r="I898" t="str">
            <v>MIENBAC</v>
          </cell>
          <cell r="J898" t="str">
            <v>SÀNH ĐIỆU Annam Goumet - VINCOM TIMES CITY store</v>
          </cell>
          <cell r="K898" t="str">
            <v>Tầng hầm B1, 458 Minh Khai, quận Hai Bà Trưng, Hà Nội</v>
          </cell>
          <cell r="L898" t="str">
            <v/>
          </cell>
          <cell r="M898" t="str">
            <v>Tầng hầm B1, 458 Minh Khai, quận Hai Bà Trưng, Hà Nội</v>
          </cell>
          <cell r="N898">
            <v>45</v>
          </cell>
          <cell r="O898" t="b">
            <v>0</v>
          </cell>
          <cell r="P898" t="str">
            <v>CÔNG TY TNHH MTV THƯƠNG MẠI VÀ DỊCH VỤ NGỌC THƠM</v>
          </cell>
          <cell r="Q898" t="str">
            <v>Miền Bắc</v>
          </cell>
          <cell r="R898" t="str">
            <v>SANHDIEU</v>
          </cell>
        </row>
        <row r="899">
          <cell r="A899" t="str">
            <v>sanhdieu9001</v>
          </cell>
          <cell r="B899" t="str">
            <v>SÀNH ĐIỆU Long Biên</v>
          </cell>
          <cell r="D899" t="str">
            <v>Thành phố Hà Nội</v>
          </cell>
          <cell r="E899" t="str">
            <v>Quận Long Biên</v>
          </cell>
          <cell r="G899" t="str">
            <v>HN006</v>
          </cell>
          <cell r="H899" t="str">
            <v>Phan Trọng Cường</v>
          </cell>
          <cell r="I899" t="str">
            <v>MIENBAC</v>
          </cell>
          <cell r="J899" t="str">
            <v>SÀNH ĐIỆU Long Biên</v>
          </cell>
          <cell r="K899" t="str">
            <v>Lô 108-110, tầng L1 TTTM Vincom Plaza Long Biên, KĐT Sinh thái Vinhomes Riverside, P.Phúc Lợi, Q.Long Biên, HN</v>
          </cell>
          <cell r="L899" t="str">
            <v/>
          </cell>
          <cell r="M899" t="str">
            <v>Lô 108-110, tầng L1 TTTM Vincom Plaza Long Biên, KĐT Sinh thái Vinhomes Riverside, P.Phúc Lợi, Q.Long Biên, HN</v>
          </cell>
          <cell r="N899">
            <v>45</v>
          </cell>
          <cell r="O899" t="b">
            <v>0</v>
          </cell>
          <cell r="P899" t="str">
            <v>CÔNG TY TNHH MTV THƯƠNG MẠI VÀ DỊCH VỤ NGỌC THƠM</v>
          </cell>
          <cell r="Q899" t="str">
            <v>Miền Bắc</v>
          </cell>
          <cell r="R899" t="str">
            <v>SANHDIEU</v>
          </cell>
        </row>
        <row r="900">
          <cell r="A900" t="str">
            <v>sanhdieu9002</v>
          </cell>
          <cell r="B900" t="str">
            <v>SÀNH ĐIỆU 51 Xuân Diệu, Tây Hồ, HN</v>
          </cell>
          <cell r="D900" t="str">
            <v>Thành phố Hà Nội</v>
          </cell>
          <cell r="E900" t="str">
            <v>Quận Tây Hồ</v>
          </cell>
          <cell r="G900" t="str">
            <v>HN006</v>
          </cell>
          <cell r="H900" t="str">
            <v>Phan Trọng Cường</v>
          </cell>
          <cell r="I900" t="str">
            <v>MIENBAC</v>
          </cell>
          <cell r="J900" t="str">
            <v>SÀNH ĐIỆU 51 Xuân Diệu, Tây Hồ, HN</v>
          </cell>
          <cell r="K900" t="str">
            <v>51 Xuân Diệu, P.Quảng An, Q.Tây Hồ, HN</v>
          </cell>
          <cell r="L900" t="str">
            <v/>
          </cell>
          <cell r="M900" t="str">
            <v>51 Xuân Diệu, P.Quảng An, Q.Tây Hồ, HN</v>
          </cell>
          <cell r="N900">
            <v>45</v>
          </cell>
          <cell r="O900" t="b">
            <v>0</v>
          </cell>
          <cell r="P900" t="str">
            <v>CÔNG TY TNHH MTV THƯƠNG MẠI VÀ DỊCH VỤ NGỌC THƠM</v>
          </cell>
          <cell r="Q900" t="str">
            <v>Miền Bắc</v>
          </cell>
          <cell r="R900" t="str">
            <v>SANHDIEU</v>
          </cell>
        </row>
        <row r="901">
          <cell r="A901" t="str">
            <v>sanhdieu9003</v>
          </cell>
          <cell r="B901" t="str">
            <v>SÀNH ĐIỆU Smart city</v>
          </cell>
          <cell r="D901" t="str">
            <v>Thành phố Hà Nội</v>
          </cell>
          <cell r="E901" t="str">
            <v>Quận Nam Từ Liêm</v>
          </cell>
          <cell r="G901" t="str">
            <v>HN007</v>
          </cell>
          <cell r="H901" t="str">
            <v>Đỗ Minh Quang</v>
          </cell>
          <cell r="I901" t="str">
            <v>MIENBAC</v>
          </cell>
          <cell r="J901" t="str">
            <v>SÀNH ĐIỆU Smart city</v>
          </cell>
          <cell r="K901" t="str">
            <v>L1 28-30 &amp; L1 28B TẦNG 1 TTTM VINCOM MEGA MALL, PHƯỜNG ĐẠI MỖ, QUẬN NAM TỪ LIÊM, HN</v>
          </cell>
          <cell r="L901" t="str">
            <v/>
          </cell>
          <cell r="M901" t="str">
            <v>L1 28-30 &amp; L1 28B TẦNG 1 TTTM VINCOM MEGA MALL, PHƯỜNG ĐẠI MỖ, QUẬN NAM TỪ LIÊM, HN</v>
          </cell>
          <cell r="N901">
            <v>45</v>
          </cell>
          <cell r="O901" t="b">
            <v>0</v>
          </cell>
          <cell r="P901" t="str">
            <v>CÔNG TY TNHH MTV THƯƠNG MẠI VÀ DỊCH VỤ NGỌC THƠM</v>
          </cell>
          <cell r="Q901" t="str">
            <v>Miền Bắc</v>
          </cell>
          <cell r="R901" t="str">
            <v>SANHDIEU</v>
          </cell>
        </row>
        <row r="902">
          <cell r="A902" t="str">
            <v>SBF</v>
          </cell>
          <cell r="B902" t="str">
            <v>CHI NHÁNH CÔNG TY CỔ PHẦN SIBA FOOD VIỆT NAM TẠI HÀ NỘI</v>
          </cell>
          <cell r="D902" t="str">
            <v>Thành phố Hà Nội</v>
          </cell>
          <cell r="E902" t="str">
            <v>Quận Thanh Xuân</v>
          </cell>
          <cell r="G902" t="str">
            <v>HN007</v>
          </cell>
          <cell r="H902" t="str">
            <v>Đỗ Minh Quang</v>
          </cell>
          <cell r="L902" t="str">
            <v>0316625505-001</v>
          </cell>
          <cell r="M902" t="str">
            <v>Tầng 12A, Tòa nhà Diamond Flower, KĐT mới N1, Số 48, đường Lê Văn Lương, Phường Nhân Chính, Quận Thanh Xuân, Thành Phố Hà nội, Việt Nam</v>
          </cell>
          <cell r="N902">
            <v>51</v>
          </cell>
          <cell r="O902" t="b">
            <v>1</v>
          </cell>
          <cell r="P902" t="str">
            <v>CÔNG TY TNHH MTV THƯƠNG MẠI VÀ DỊCH VỤ NGỌC THƠM</v>
          </cell>
          <cell r="Q902" t="str">
            <v>Miền Bắc</v>
          </cell>
          <cell r="R902" t="str">
            <v>SBF</v>
          </cell>
        </row>
        <row r="903">
          <cell r="A903" t="str">
            <v>SE7VENHA</v>
          </cell>
          <cell r="B903" t="str">
            <v>Công Ty Cổ Phần Thương Mại Và Dịch Vụ Se7ven Việt Nam</v>
          </cell>
          <cell r="D903" t="str">
            <v>Thành phố Hà Nội</v>
          </cell>
          <cell r="G903" t="str">
            <v>HN007</v>
          </cell>
          <cell r="H903" t="str">
            <v>Đỗ Minh Quang</v>
          </cell>
          <cell r="I903" t="str">
            <v>MIENBAC</v>
          </cell>
          <cell r="L903" t="str">
            <v>0106845649</v>
          </cell>
          <cell r="M903" t="str">
            <v>Số 26, Ngõ 25, Bùi Huy Ích, Phường Hoàng Liệt, Quận Hoàng Mai, Hà Nội</v>
          </cell>
          <cell r="O903" t="b">
            <v>0</v>
          </cell>
          <cell r="P903" t="str">
            <v>CÔNG TY TNHH MTV THƯƠNG MẠI VÀ DỊCH VỤ NGỌC THƠM</v>
          </cell>
          <cell r="Q903" t="str">
            <v>Miền Bắc</v>
          </cell>
          <cell r="R903" t="str">
            <v>SE7VENHA</v>
          </cell>
        </row>
        <row r="904">
          <cell r="A904" t="str">
            <v>SEVEN03</v>
          </cell>
          <cell r="B904" t="str">
            <v>CHI NHÁNH CÔNG TY CỔ PHẦN SEVEN SYSTEM VIỆT NAM TẠI HÀ NỘI</v>
          </cell>
          <cell r="D904" t="str">
            <v>Thành phố Hà Nội</v>
          </cell>
          <cell r="E904" t="str">
            <v>Quận Ba Đình</v>
          </cell>
          <cell r="F904" t="str">
            <v>Phường Ngọc Khánh</v>
          </cell>
          <cell r="I904" t="str">
            <v>9%; MIENBAC</v>
          </cell>
          <cell r="L904" t="str">
            <v>0313330856-003</v>
          </cell>
          <cell r="M904" t="str">
            <v>Phòng CP2.19.03C, Tầng 19 Capital Place, Số 29 Liễu Giai, Phường Giảng Võ, Thành phố Hà Nội, Việt Nam</v>
          </cell>
          <cell r="N904">
            <v>56</v>
          </cell>
          <cell r="O904" t="b">
            <v>0</v>
          </cell>
          <cell r="P904" t="str">
            <v>CÔNG TY TNHH MTV THƯƠNG MẠI VÀ DỊCH VỤ NGỌC THƠM</v>
          </cell>
          <cell r="Q904" t="str">
            <v>Miền Bắc</v>
          </cell>
          <cell r="R904" t="str">
            <v>SEVEN</v>
          </cell>
        </row>
        <row r="905">
          <cell r="A905" t="str">
            <v>SIBA</v>
          </cell>
          <cell r="B905" t="str">
            <v>CHI NHÁNH CÔNG TY CỔ PHẦN SIBA FOOD VIỆT NAM TẠI HÀ NỘI</v>
          </cell>
          <cell r="D905" t="str">
            <v>Thành phố Hà Nội</v>
          </cell>
          <cell r="E905" t="str">
            <v>Quận Thanh Xuân</v>
          </cell>
          <cell r="F905" t="str">
            <v>Phường Nhân Chính</v>
          </cell>
          <cell r="G905" t="str">
            <v>HN007</v>
          </cell>
          <cell r="H905" t="str">
            <v>Đỗ Minh Quang</v>
          </cell>
          <cell r="I905" t="str">
            <v>MIENBAC</v>
          </cell>
          <cell r="L905" t="str">
            <v>0316625505-001</v>
          </cell>
          <cell r="M905" t="str">
            <v>Tầng 12A, toà nhà Diamond Flower, Khu đô thị mới N1, số 48, đường Lê Văn Lương, Phường Yên Hòa, Thành phố Hà Nội, Việt Nam</v>
          </cell>
          <cell r="N905">
            <v>51</v>
          </cell>
          <cell r="O905" t="b">
            <v>0</v>
          </cell>
          <cell r="P905" t="str">
            <v>CÔNG TY TNHH MTV THƯƠNG MẠI VÀ DỊCH VỤ NGỌC THƠM</v>
          </cell>
          <cell r="Q905" t="str">
            <v>Miền Bắc</v>
          </cell>
          <cell r="R905" t="str">
            <v>SIBA</v>
          </cell>
        </row>
        <row r="906">
          <cell r="A906" t="str">
            <v>siba0001</v>
          </cell>
          <cell r="B906" t="str">
            <v>Sibafood Vinhomes Green Bay, Mễ Trì</v>
          </cell>
          <cell r="C906" t="str">
            <v/>
          </cell>
          <cell r="D906" t="str">
            <v>Thành phố Hà Nội</v>
          </cell>
          <cell r="E906" t="str">
            <v>Quận Nam Từ Liêm</v>
          </cell>
          <cell r="G906" t="str">
            <v>HN007</v>
          </cell>
          <cell r="H906" t="str">
            <v>Đỗ Minh Quang</v>
          </cell>
          <cell r="I906" t="str">
            <v>MIENBAC;6%</v>
          </cell>
          <cell r="J906" t="str">
            <v>Sibafood Vinhomes Green Bay, Mễ Trì</v>
          </cell>
          <cell r="K906" t="str">
            <v>G1, Vinhomes Green Bay, Mễ Trì, Nam Từ Liêm, HN</v>
          </cell>
          <cell r="L906" t="str">
            <v/>
          </cell>
          <cell r="M906" t="str">
            <v>G1, Vinhomes Green Bay, Mễ Trì, Nam Từ Liêm, HN</v>
          </cell>
          <cell r="N906">
            <v>51</v>
          </cell>
          <cell r="O906" t="b">
            <v>0</v>
          </cell>
          <cell r="P906" t="str">
            <v>CÔNG TY TNHH MTV THƯƠNG MẠI VÀ DỊCH VỤ NGỌC THƠM</v>
          </cell>
          <cell r="Q906" t="str">
            <v>Miền Bắc</v>
          </cell>
          <cell r="R906" t="str">
            <v>SIBA</v>
          </cell>
        </row>
        <row r="907">
          <cell r="A907" t="str">
            <v>siba0002</v>
          </cell>
          <cell r="B907" t="str">
            <v>Sibafood Thăng Long Victory</v>
          </cell>
          <cell r="C907" t="str">
            <v/>
          </cell>
          <cell r="D907" t="str">
            <v>Thành phố Hà Nội</v>
          </cell>
          <cell r="E907" t="str">
            <v>Huyện Hoài Đức</v>
          </cell>
          <cell r="G907" t="str">
            <v>HN007</v>
          </cell>
          <cell r="H907" t="str">
            <v>Đỗ Minh Quang</v>
          </cell>
          <cell r="I907" t="str">
            <v>MIENBAC;6%</v>
          </cell>
          <cell r="J907" t="str">
            <v>Sibafood Thăng Long Victory</v>
          </cell>
          <cell r="K907" t="str">
            <v>khu ĐT An Khánh, huyện Hoài Đức, HN</v>
          </cell>
          <cell r="L907" t="str">
            <v/>
          </cell>
          <cell r="M907" t="str">
            <v>khu ĐT An Khánh, huyện Hoài Đức, HN</v>
          </cell>
          <cell r="N907">
            <v>51</v>
          </cell>
          <cell r="O907" t="b">
            <v>0</v>
          </cell>
          <cell r="P907" t="str">
            <v>CÔNG TY TNHH MTV THƯƠNG MẠI VÀ DỊCH VỤ NGỌC THƠM</v>
          </cell>
          <cell r="Q907" t="str">
            <v>Miền Bắc</v>
          </cell>
          <cell r="R907" t="str">
            <v>SIBA</v>
          </cell>
        </row>
        <row r="908">
          <cell r="A908" t="str">
            <v>siba0003</v>
          </cell>
          <cell r="B908" t="str">
            <v>Sibafood IMPERIA SKY GARDEN</v>
          </cell>
          <cell r="C908" t="str">
            <v/>
          </cell>
          <cell r="D908" t="str">
            <v>Thành phố Hà Nội</v>
          </cell>
          <cell r="E908" t="str">
            <v>Quận Hai Bà Trưng</v>
          </cell>
          <cell r="G908" t="str">
            <v>HN007</v>
          </cell>
          <cell r="H908" t="str">
            <v>Đỗ Minh Quang</v>
          </cell>
          <cell r="I908" t="str">
            <v>MIENBAC;6%</v>
          </cell>
          <cell r="J908" t="str">
            <v>Sibafood IMPERIA SKY GARDEN</v>
          </cell>
          <cell r="K908" t="str">
            <v>SÀN THƯƠNG MẠI B15+B16 TÒA IMPERIA SKY GARDEN 423 MINH KHAI, P. VĨNH TUY, Q. HAI BÀ TRƯNG, TP HÀ NỘI, SĐT: CHỊ VÂN 0984213993</v>
          </cell>
          <cell r="L908" t="str">
            <v/>
          </cell>
          <cell r="M908" t="str">
            <v>B15+B16 TÒA IMPERIA SKY GARDEN 423 MINH KHAI, PHƯỜNG VĨNH TUY, QUẬN HAI BÀ TRƯNG, TP HÀ NỘI</v>
          </cell>
          <cell r="N908">
            <v>51</v>
          </cell>
          <cell r="O908" t="b">
            <v>0</v>
          </cell>
          <cell r="P908" t="str">
            <v>CÔNG TY TNHH MTV THƯƠNG MẠI VÀ DỊCH VỤ NGỌC THƠM</v>
          </cell>
          <cell r="Q908" t="str">
            <v>Miền Bắc</v>
          </cell>
          <cell r="R908" t="str">
            <v>SIBA</v>
          </cell>
        </row>
        <row r="909">
          <cell r="A909" t="str">
            <v>siba0004</v>
          </cell>
          <cell r="B909" t="str">
            <v>Sibafood Vinhome Ocean Park</v>
          </cell>
          <cell r="C909" t="str">
            <v/>
          </cell>
          <cell r="D909" t="str">
            <v>Thành phố Hà Nội</v>
          </cell>
          <cell r="E909" t="str">
            <v>Huyện Gia Lâm</v>
          </cell>
          <cell r="G909" t="str">
            <v>HN006</v>
          </cell>
          <cell r="H909" t="str">
            <v>Phan Trọng Cường</v>
          </cell>
          <cell r="I909" t="str">
            <v>MIENBAC;6%</v>
          </cell>
          <cell r="J909" t="str">
            <v>Sibafood Vinhome Ocean Park</v>
          </cell>
          <cell r="K909" t="str">
            <v>Gian hàng TM 01S01 tòa R1.05, khu đô thị Vinhome Ocean Park, Thị Trấn Trâu Qùy, huyện Gia Lâm, Hà Nội, sđt : 0972648887 anh tuấn</v>
          </cell>
          <cell r="L909" t="str">
            <v/>
          </cell>
          <cell r="M909" t="str">
            <v>Gian hàng TM 01S01 tòa R1.05, khu đô thị Vinhome Ocean Park, Thị Trấn Trâu Qùy, huyện Gia Lâm, Hà Nội</v>
          </cell>
          <cell r="N909">
            <v>51</v>
          </cell>
          <cell r="O909" t="b">
            <v>0</v>
          </cell>
          <cell r="P909" t="str">
            <v>CÔNG TY TNHH MTV THƯƠNG MẠI VÀ DỊCH VỤ NGỌC THƠM</v>
          </cell>
          <cell r="Q909" t="str">
            <v>Miền Bắc</v>
          </cell>
          <cell r="R909" t="str">
            <v>SIBA</v>
          </cell>
        </row>
        <row r="910">
          <cell r="A910" t="str">
            <v>siba0005</v>
          </cell>
          <cell r="B910" t="str">
            <v>Sibafood Thăng Long Capital</v>
          </cell>
          <cell r="C910" t="str">
            <v/>
          </cell>
          <cell r="D910" t="str">
            <v>Thành phố Hà Nội</v>
          </cell>
          <cell r="E910" t="str">
            <v>Huyện Hoài Đức</v>
          </cell>
          <cell r="G910" t="str">
            <v>HN007</v>
          </cell>
          <cell r="H910" t="str">
            <v>Đỗ Minh Quang</v>
          </cell>
          <cell r="I910" t="str">
            <v>MIENBAC;6%</v>
          </cell>
          <cell r="J910" t="str">
            <v>Sibafood Thăng Long Capital</v>
          </cell>
          <cell r="K910" t="str">
            <v>Tầng 1 tòa T3 Thăng Long Capital, Xã An Khánh, huyện Hoài Đức, HN</v>
          </cell>
          <cell r="L910" t="str">
            <v/>
          </cell>
          <cell r="M910" t="str">
            <v>Tầng 1 tòa T3 Thăng Long Capital, Xã An Khánh, huyện Hoài Đức, HN</v>
          </cell>
          <cell r="N910">
            <v>51</v>
          </cell>
          <cell r="O910" t="b">
            <v>0</v>
          </cell>
          <cell r="P910" t="str">
            <v>CÔNG TY TNHH MTV THƯƠNG MẠI VÀ DỊCH VỤ NGỌC THƠM</v>
          </cell>
          <cell r="Q910" t="str">
            <v>Miền Bắc</v>
          </cell>
          <cell r="R910" t="str">
            <v>SIBA</v>
          </cell>
        </row>
        <row r="911">
          <cell r="A911" t="str">
            <v>siba0006</v>
          </cell>
          <cell r="B911" t="str">
            <v>Sibafood CC Xuân Đỉnh, Bắc Từ Liêm</v>
          </cell>
          <cell r="C911" t="str">
            <v/>
          </cell>
          <cell r="D911" t="str">
            <v>Thành phố Hà Nội</v>
          </cell>
          <cell r="E911" t="str">
            <v>Quận Bắc Từ Liêm</v>
          </cell>
          <cell r="G911" t="str">
            <v>HN006</v>
          </cell>
          <cell r="H911" t="str">
            <v>Phan Trọng Cường</v>
          </cell>
          <cell r="I911" t="str">
            <v>MIENBAC;6%</v>
          </cell>
          <cell r="J911" t="str">
            <v>Sibafood CC Xuân Đỉnh, Bắc Từ Liêm</v>
          </cell>
          <cell r="K911" t="str">
            <v>CC C2 Xuân Đỉnh, số 1 Đỗ Nhuận, Xuân Đỉnh, Q.Bắc Từ Liêm, HN</v>
          </cell>
          <cell r="L911" t="str">
            <v/>
          </cell>
          <cell r="M911" t="str">
            <v>CC C2 Xuân Đỉnh, số 1 Đỗ Nhuận, Xuân Đỉnh, Q.Bắc Từ Liêm, HN</v>
          </cell>
          <cell r="N911">
            <v>51</v>
          </cell>
          <cell r="O911" t="b">
            <v>0</v>
          </cell>
          <cell r="P911" t="str">
            <v>CÔNG TY TNHH MTV THƯƠNG MẠI VÀ DỊCH VỤ NGỌC THƠM</v>
          </cell>
          <cell r="Q911" t="str">
            <v>Miền Bắc</v>
          </cell>
          <cell r="R911" t="str">
            <v>SIBA</v>
          </cell>
        </row>
        <row r="912">
          <cell r="A912" t="str">
            <v>siba0007</v>
          </cell>
          <cell r="B912" t="str">
            <v>Sibafood Đông Ngạc, Bắc Từ Liêm</v>
          </cell>
          <cell r="C912" t="str">
            <v/>
          </cell>
          <cell r="D912" t="str">
            <v>Thành phố Hà Nội</v>
          </cell>
          <cell r="E912" t="str">
            <v>Quận Bắc Từ Liêm</v>
          </cell>
          <cell r="G912" t="str">
            <v>HN006</v>
          </cell>
          <cell r="H912" t="str">
            <v>Phan Trọng Cường</v>
          </cell>
          <cell r="I912" t="str">
            <v>MIENBAC;6%</v>
          </cell>
          <cell r="J912" t="str">
            <v>Sibafood Đông Ngạc, Bắc Từ Liêm</v>
          </cell>
          <cell r="K912" t="str">
            <v>SH17 khu Ecohome 3, P.Đông Ngạc, Q.Bắc Từ Liêm, HN</v>
          </cell>
          <cell r="L912" t="str">
            <v/>
          </cell>
          <cell r="M912" t="str">
            <v>SH17 khu Ecohome 3, P.Đông Ngạc, Q.Bắc Từ Liêm, HN</v>
          </cell>
          <cell r="N912">
            <v>51</v>
          </cell>
          <cell r="O912" t="b">
            <v>0</v>
          </cell>
          <cell r="P912" t="str">
            <v>CÔNG TY TNHH MTV THƯƠNG MẠI VÀ DỊCH VỤ NGỌC THƠM</v>
          </cell>
          <cell r="Q912" t="str">
            <v>Miền Bắc</v>
          </cell>
          <cell r="R912" t="str">
            <v>SIBA</v>
          </cell>
        </row>
        <row r="913">
          <cell r="A913" t="str">
            <v>siba0008</v>
          </cell>
          <cell r="B913" t="str">
            <v>Sibafood AnLand Premium</v>
          </cell>
          <cell r="C913" t="str">
            <v/>
          </cell>
          <cell r="D913" t="str">
            <v>Thành phố Hà Nội</v>
          </cell>
          <cell r="E913" t="str">
            <v>Quận Hà Đông</v>
          </cell>
          <cell r="G913" t="str">
            <v>HN007</v>
          </cell>
          <cell r="H913" t="str">
            <v>Đỗ Minh Quang</v>
          </cell>
          <cell r="I913" t="str">
            <v>MIENBAC;6%</v>
          </cell>
          <cell r="J913" t="str">
            <v>Sibafood AnLand Premium</v>
          </cell>
          <cell r="K913" t="str">
            <v>SH HH01B, cc Anland Premium, KĐT mới Dương Nội, P.La Khê, Q.Hà Đông, HN</v>
          </cell>
          <cell r="L913" t="str">
            <v/>
          </cell>
          <cell r="M913" t="str">
            <v>SH HH01B, cc Anland Premium, KĐT mới Dương Nội, P.La Khê, Q.Hà Đông, HN</v>
          </cell>
          <cell r="N913">
            <v>51</v>
          </cell>
          <cell r="O913" t="b">
            <v>0</v>
          </cell>
          <cell r="P913" t="str">
            <v>CÔNG TY TNHH MTV THƯƠNG MẠI VÀ DỊCH VỤ NGỌC THƠM</v>
          </cell>
          <cell r="Q913" t="str">
            <v>Miền Bắc</v>
          </cell>
          <cell r="R913" t="str">
            <v>SIBA</v>
          </cell>
        </row>
        <row r="914">
          <cell r="A914" t="str">
            <v>siba0009</v>
          </cell>
          <cell r="B914" t="str">
            <v>Sibafood Hope Residences</v>
          </cell>
          <cell r="C914" t="str">
            <v/>
          </cell>
          <cell r="D914" t="str">
            <v>Thành phố Hà Nội</v>
          </cell>
          <cell r="E914" t="str">
            <v>Quận Long Biên</v>
          </cell>
          <cell r="G914" t="str">
            <v>HN006</v>
          </cell>
          <cell r="H914" t="str">
            <v>Phan Trọng Cường</v>
          </cell>
          <cell r="I914" t="str">
            <v>MIENBAC;6%</v>
          </cell>
          <cell r="J914" t="str">
            <v>Sibafood Hope Residences</v>
          </cell>
          <cell r="K914" t="str">
            <v>Sàn thương mại dv số H5-TM11, khu nhà ở xã hội Hope Residence, P.Phúc Đồng, Q.Long Biên, HN. sđt chú Tân 0978499510</v>
          </cell>
          <cell r="L914" t="str">
            <v/>
          </cell>
          <cell r="M914" t="str">
            <v>Sàn thương mại dv số H5-TM11, khu nhà ở xã hội Hope Residence, P.Phúc Đồng, Q.Long Biên, HN</v>
          </cell>
          <cell r="N914">
            <v>51</v>
          </cell>
          <cell r="O914" t="b">
            <v>0</v>
          </cell>
          <cell r="P914" t="str">
            <v>CÔNG TY TNHH MTV THƯƠNG MẠI VÀ DỊCH VỤ NGỌC THƠM</v>
          </cell>
          <cell r="Q914" t="str">
            <v>Miền Bắc</v>
          </cell>
          <cell r="R914" t="str">
            <v>SIBA</v>
          </cell>
        </row>
        <row r="915">
          <cell r="A915" t="str">
            <v>siba0010</v>
          </cell>
          <cell r="B915" t="str">
            <v>Sibafood Ocean Park II</v>
          </cell>
          <cell r="C915" t="str">
            <v/>
          </cell>
          <cell r="D915" t="str">
            <v>Thành phố Hà Nội</v>
          </cell>
          <cell r="E915" t="str">
            <v>Huyện Gia Lâm</v>
          </cell>
          <cell r="G915" t="str">
            <v>HN006</v>
          </cell>
          <cell r="H915" t="str">
            <v>Phan Trọng Cường</v>
          </cell>
          <cell r="I915" t="str">
            <v>MIENBAC;6%</v>
          </cell>
          <cell r="J915" t="str">
            <v>CH Sibafood Ocean Park II</v>
          </cell>
          <cell r="K915" t="str">
            <v>Gian hàng TM 01SH20, S1.6 (L27M), B3-CT01-3, khu đô thị Gia Lâm - Vinhomes Ocean Park, Xã Đa Tốn, huyện Gia Lâm, Hà Nội</v>
          </cell>
          <cell r="L915" t="str">
            <v/>
          </cell>
          <cell r="M915" t="str">
            <v>Gian hàng TM 01SH20, S1.6 (L27M), B3-CT01-3, khu đô thị Gia Lâm - Vinhomes Ocean Park, Xã Đa Tốn, huyện Gia Lâm, Hà Nội</v>
          </cell>
          <cell r="N915">
            <v>51</v>
          </cell>
          <cell r="O915" t="b">
            <v>0</v>
          </cell>
          <cell r="P915" t="str">
            <v>CÔNG TY TNHH MTV THƯƠNG MẠI VÀ DỊCH VỤ NGỌC THƠM</v>
          </cell>
          <cell r="Q915" t="str">
            <v>Miền Bắc</v>
          </cell>
          <cell r="R915" t="str">
            <v>SIBA</v>
          </cell>
        </row>
        <row r="916">
          <cell r="A916" t="str">
            <v>siba0011</v>
          </cell>
          <cell r="B916" t="str">
            <v>Sibafood Vinhomes Imperia</v>
          </cell>
          <cell r="C916" t="str">
            <v/>
          </cell>
          <cell r="D916" t="str">
            <v>Hải Phòng</v>
          </cell>
          <cell r="E916" t="str">
            <v>Quận Hồng Bàng</v>
          </cell>
          <cell r="I916" t="str">
            <v>MIENBAC;6%</v>
          </cell>
          <cell r="J916" t="str">
            <v>Sibafood Vinhomes Imperia</v>
          </cell>
          <cell r="K916" t="str">
            <v>Số 12A, khu BH 03, ô số 13 lô OTM - 7, khu đô thị Vinhomes Imperia, phường Thượng Lý, quận Hồng Bàng, thành phố Hải Phòng, Việt Nam</v>
          </cell>
          <cell r="L916" t="str">
            <v/>
          </cell>
          <cell r="M916" t="str">
            <v>Số 12A, khu BH 03, ô số 13 lô OTM - 7, khu đô thị Vinhomes Imperia, phường Thượng Lý, quận Hồng Bàng, thành phố Hải Phòng, Việt Nam</v>
          </cell>
          <cell r="N916">
            <v>51</v>
          </cell>
          <cell r="O916" t="b">
            <v>0</v>
          </cell>
          <cell r="P916" t="str">
            <v>CÔNG TY TNHH MTV THƯƠNG MẠI VÀ DỊCH VỤ NGỌC THƠM</v>
          </cell>
          <cell r="Q916" t="str">
            <v>Miền Bắc</v>
          </cell>
          <cell r="R916" t="str">
            <v>SIBA</v>
          </cell>
        </row>
        <row r="917">
          <cell r="A917" t="str">
            <v>siba0012</v>
          </cell>
          <cell r="B917" t="str">
            <v>Sibafood 84 Chùa Láng</v>
          </cell>
          <cell r="C917" t="str">
            <v/>
          </cell>
          <cell r="D917" t="str">
            <v>Thành phố Hà Nội</v>
          </cell>
          <cell r="E917" t="str">
            <v>Quận Đống Đa</v>
          </cell>
          <cell r="G917" t="str">
            <v>HN006</v>
          </cell>
          <cell r="H917" t="str">
            <v>Phan Trọng Cường</v>
          </cell>
          <cell r="I917" t="str">
            <v>MIENBAC;6%</v>
          </cell>
          <cell r="J917" t="str">
            <v>Sibafood 84 Chùa Láng</v>
          </cell>
          <cell r="K917" t="str">
            <v>Số 2A, Ngõ 84 Chùa Láng, quận Đống Đa, Thành phố Hà Nội</v>
          </cell>
          <cell r="L917" t="str">
            <v/>
          </cell>
          <cell r="M917" t="str">
            <v>Số 2A, Ngõ 84 Chùa Láng, quận Đống Đa, Thành phố Hà Nội</v>
          </cell>
          <cell r="N917">
            <v>51</v>
          </cell>
          <cell r="O917" t="b">
            <v>0</v>
          </cell>
          <cell r="P917" t="str">
            <v>CÔNG TY TNHH MTV THƯƠNG MẠI VÀ DỊCH VỤ NGỌC THƠM</v>
          </cell>
          <cell r="Q917" t="str">
            <v>Miền Bắc</v>
          </cell>
          <cell r="R917" t="str">
            <v>SIBA</v>
          </cell>
        </row>
        <row r="918">
          <cell r="A918" t="str">
            <v>siba0013</v>
          </cell>
          <cell r="B918" t="str">
            <v>Sibafood 79 Ngọc Hồi</v>
          </cell>
          <cell r="C918" t="str">
            <v/>
          </cell>
          <cell r="D918" t="str">
            <v>Thành phố Hà Nội</v>
          </cell>
          <cell r="E918" t="str">
            <v>Quận Đống Đa</v>
          </cell>
          <cell r="G918" t="str">
            <v>HN007</v>
          </cell>
          <cell r="H918" t="str">
            <v>Đỗ Minh Quang</v>
          </cell>
          <cell r="I918" t="str">
            <v>MIENBAC;6%</v>
          </cell>
          <cell r="J918" t="str">
            <v>Sibafood 79 Ngọc Hồi</v>
          </cell>
          <cell r="K918" t="str">
            <v>Chung cư Rose Town 79 Ngọc Hồi, Phường Hoàng Liệt, quận Hoàng Mai, thành phố Hà Nội</v>
          </cell>
          <cell r="L918" t="str">
            <v/>
          </cell>
          <cell r="M918" t="str">
            <v>Chung cư Rose Town 79 Ngọc Hồi, Phường Hoàng Liệt, quận Hoàng Mai, thành phố Hà Nội</v>
          </cell>
          <cell r="N918">
            <v>51</v>
          </cell>
          <cell r="O918" t="b">
            <v>0</v>
          </cell>
          <cell r="P918" t="str">
            <v>CÔNG TY TNHH MTV THƯƠNG MẠI VÀ DỊCH VỤ NGỌC THƠM</v>
          </cell>
          <cell r="Q918" t="str">
            <v>Miền Bắc</v>
          </cell>
          <cell r="R918" t="str">
            <v>SIBA</v>
          </cell>
        </row>
        <row r="919">
          <cell r="A919" t="str">
            <v>siba0014</v>
          </cell>
          <cell r="B919" t="str">
            <v>Sibafood An Đồng</v>
          </cell>
          <cell r="C919" t="str">
            <v/>
          </cell>
          <cell r="D919" t="str">
            <v>Hải Phòng</v>
          </cell>
          <cell r="I919" t="str">
            <v>MIENBAC;6%</v>
          </cell>
          <cell r="J919" t="str">
            <v>Sibafood An Đồng</v>
          </cell>
          <cell r="K919" t="str">
            <v>LK1 - Số 50, đường Máng Nước, xã An Đồng, huyện An Dương, thành phố Hải Phòng, Việt Nam</v>
          </cell>
          <cell r="L919" t="str">
            <v/>
          </cell>
          <cell r="M919" t="str">
            <v>LK1 - Số 50, đường Máng Nước, xã An Đồng, huyện An Dương, thành phố Hải Phòng, Việt Nam</v>
          </cell>
          <cell r="N919">
            <v>51</v>
          </cell>
          <cell r="O919" t="b">
            <v>0</v>
          </cell>
          <cell r="P919" t="str">
            <v>CÔNG TY TNHH MTV THƯƠNG MẠI VÀ DỊCH VỤ NGỌC THƠM</v>
          </cell>
          <cell r="Q919" t="str">
            <v>Miền Bắc</v>
          </cell>
          <cell r="R919" t="str">
            <v>SIBA</v>
          </cell>
        </row>
        <row r="920">
          <cell r="A920" t="str">
            <v>siba0015</v>
          </cell>
          <cell r="B920" t="str">
            <v>Sibafood Văn Phú</v>
          </cell>
          <cell r="C920" t="str">
            <v/>
          </cell>
          <cell r="D920" t="str">
            <v>Thành phố Hà Nội</v>
          </cell>
          <cell r="E920" t="str">
            <v>Quận Hà Đông</v>
          </cell>
          <cell r="G920" t="str">
            <v>HN007</v>
          </cell>
          <cell r="H920" t="str">
            <v>Đỗ Minh Quang</v>
          </cell>
          <cell r="I920" t="str">
            <v>MIENBAC;6%</v>
          </cell>
          <cell r="J920" t="str">
            <v>Sibafood Văn Phú</v>
          </cell>
          <cell r="K920" t="str">
            <v>S005 - Khu nhà ở Hi Brand, KĐT mới Văn Phú, Phường Phú La, Quận Hà Đông, Tp Hà Nội ( The K-Park)</v>
          </cell>
          <cell r="L920" t="str">
            <v/>
          </cell>
          <cell r="M920" t="str">
            <v>S005 - Khu nhà ở Hi Brand, KĐT mới Văn Phú, Phường Phú La, Quận Hà Đông, Tp Hà Nội ( The K-Park)</v>
          </cell>
          <cell r="N920">
            <v>51</v>
          </cell>
          <cell r="O920" t="b">
            <v>0</v>
          </cell>
          <cell r="P920" t="str">
            <v>CÔNG TY TNHH MTV THƯƠNG MẠI VÀ DỊCH VỤ NGỌC THƠM</v>
          </cell>
          <cell r="Q920" t="str">
            <v>Miền Bắc</v>
          </cell>
          <cell r="R920" t="str">
            <v>SIBA</v>
          </cell>
        </row>
        <row r="921">
          <cell r="A921" t="str">
            <v>siba0016</v>
          </cell>
          <cell r="B921" t="str">
            <v>Sibafood Nguyễn Văn Cừ</v>
          </cell>
          <cell r="C921" t="str">
            <v/>
          </cell>
          <cell r="D921" t="str">
            <v>Nghệ An</v>
          </cell>
          <cell r="G921" t="str">
            <v>HN007</v>
          </cell>
          <cell r="H921" t="str">
            <v>Đỗ Minh Quang</v>
          </cell>
          <cell r="I921" t="str">
            <v>MIENBAC;6%</v>
          </cell>
          <cell r="J921" t="str">
            <v>Sibafood Nguyễn Văn Cừ</v>
          </cell>
          <cell r="K921" t="str">
            <v>S059 - Số 290 Nguyễn Văn Cừ, Hưng Phúc,TP Vinh, Nghệ An</v>
          </cell>
          <cell r="L921" t="str">
            <v/>
          </cell>
          <cell r="M921" t="str">
            <v>S059 - Số 290 Nguyễn Văn Cừ, Hưng Phúc,TP Vinh, Nghệ An</v>
          </cell>
          <cell r="N921">
            <v>51</v>
          </cell>
          <cell r="O921" t="b">
            <v>0</v>
          </cell>
          <cell r="P921" t="str">
            <v>CÔNG TY TNHH MTV THƯƠNG MẠI VÀ DỊCH VỤ NGỌC THƠM</v>
          </cell>
          <cell r="Q921" t="str">
            <v>Miền Bắc</v>
          </cell>
          <cell r="R921" t="str">
            <v>SIBA</v>
          </cell>
        </row>
        <row r="922">
          <cell r="A922" t="str">
            <v>siba0017</v>
          </cell>
          <cell r="B922" t="str">
            <v>Sibafood Terra An Hưng</v>
          </cell>
          <cell r="C922" t="str">
            <v/>
          </cell>
          <cell r="D922" t="str">
            <v>Thành phố Hà Nội</v>
          </cell>
          <cell r="E922" t="str">
            <v>Quận Hà Đông</v>
          </cell>
          <cell r="F922" t="str">
            <v>Phường La Khê</v>
          </cell>
          <cell r="G922" t="str">
            <v>HN007</v>
          </cell>
          <cell r="H922" t="str">
            <v>Đỗ Minh Quang</v>
          </cell>
          <cell r="I922" t="str">
            <v>MIENBAC;6%</v>
          </cell>
          <cell r="J922" t="str">
            <v>Sibafood Terra An Hưng</v>
          </cell>
          <cell r="K922" t="str">
            <v>S063 - Tầng 1, V4-B08 Lô đất TTDV01, Khu đô thị mới An Hưng, Phường La Khê, Quận Hà Đông, Hà Nội</v>
          </cell>
          <cell r="L922" t="str">
            <v/>
          </cell>
          <cell r="M922" t="str">
            <v>S063 - Tầng 1, V4-B08 Lô đất TTDV01, Khu đô thị mới An Hưng, Phường La Khê, Quận Hà Đông, Hà Nội</v>
          </cell>
          <cell r="N922">
            <v>51</v>
          </cell>
          <cell r="O922" t="b">
            <v>0</v>
          </cell>
          <cell r="P922" t="str">
            <v>CÔNG TY TNHH MTV THƯƠNG MẠI VÀ DỊCH VỤ NGỌC THƠM</v>
          </cell>
          <cell r="Q922" t="str">
            <v>Miền Bắc</v>
          </cell>
          <cell r="R922" t="str">
            <v>SIBA</v>
          </cell>
        </row>
        <row r="923">
          <cell r="A923" t="str">
            <v>siba0018</v>
          </cell>
          <cell r="B923" t="str">
            <v>Sibafood S007 - Tòa Mulberry</v>
          </cell>
          <cell r="C923" t="str">
            <v/>
          </cell>
          <cell r="D923" t="str">
            <v>Thành phố Hà Nội</v>
          </cell>
          <cell r="E923" t="str">
            <v>Quận Hà Đông</v>
          </cell>
          <cell r="G923" t="str">
            <v>HN009</v>
          </cell>
          <cell r="H923" t="str">
            <v>Vũ Anh Tuấn</v>
          </cell>
          <cell r="I923" t="str">
            <v>MIENBAC;6%</v>
          </cell>
          <cell r="J923" t="str">
            <v>Sibafood S007 - Tòa Mulberry</v>
          </cell>
          <cell r="K923" t="str">
            <v>S007 - Tòa Mulberry, TT01A-1 - Khu nhà ở thấp tầng, KĐT Mộ Lao, Hà Đông, Hà Nội</v>
          </cell>
          <cell r="L923" t="str">
            <v/>
          </cell>
          <cell r="M923" t="str">
            <v>S007 - Tòa Mulberry, TT01A-1 - Khu nhà ở thấp tầng, KĐT Mộ Lao, Hà Đông, Hà Nội</v>
          </cell>
          <cell r="N923">
            <v>51</v>
          </cell>
          <cell r="O923" t="b">
            <v>0</v>
          </cell>
          <cell r="P923" t="str">
            <v>CÔNG TY TNHH MTV THƯƠNG MẠI VÀ DỊCH VỤ NGỌC THƠM</v>
          </cell>
          <cell r="Q923" t="str">
            <v>Miền Bắc</v>
          </cell>
          <cell r="R923" t="str">
            <v>SIBA</v>
          </cell>
        </row>
        <row r="924">
          <cell r="A924" t="str">
            <v>SMART</v>
          </cell>
          <cell r="B924" t="str">
            <v>CÔNG TY TNHH KINH DOANH THƯƠNG MẠI VÀ DỊCH VỤ SUNSHINE MART</v>
          </cell>
          <cell r="D924" t="str">
            <v>Thành phố Hà Nội</v>
          </cell>
          <cell r="G924" t="str">
            <v>HN007</v>
          </cell>
          <cell r="H924" t="str">
            <v>Đỗ Minh Quang</v>
          </cell>
          <cell r="I924" t="str">
            <v>MIENBAC</v>
          </cell>
          <cell r="L924" t="str">
            <v>0109334554</v>
          </cell>
          <cell r="M924" t="str">
            <v>Tầng 1, Tòa nhà Sunshine Center, Số 16, đường Phạm Hùng, Phường Từ Liêm, Thành phố Hà Nội, Việt Nam</v>
          </cell>
          <cell r="N924">
            <v>56</v>
          </cell>
          <cell r="O924" t="b">
            <v>0</v>
          </cell>
          <cell r="P924" t="str">
            <v>CÔNG TY TNHH MTV THƯƠNG MẠI VÀ DỊCH VỤ NGỌC THƠM</v>
          </cell>
          <cell r="Q924" t="str">
            <v>Miền Bắc</v>
          </cell>
          <cell r="R924" t="str">
            <v>SMART</v>
          </cell>
        </row>
        <row r="925">
          <cell r="A925" t="str">
            <v>smart0001</v>
          </cell>
          <cell r="B925" t="str">
            <v>Sunshine Mart Tây Hồ</v>
          </cell>
          <cell r="D925" t="str">
            <v>Thành phố Hà Nội</v>
          </cell>
          <cell r="E925" t="str">
            <v>Quận Tây Hồ</v>
          </cell>
          <cell r="G925" t="str">
            <v>HN006</v>
          </cell>
          <cell r="H925" t="str">
            <v>Phan Trọng Cường</v>
          </cell>
          <cell r="I925" t="str">
            <v>MIENBAC</v>
          </cell>
          <cell r="J925" t="str">
            <v>Sunshine Mart Tây Hồ</v>
          </cell>
          <cell r="K925" t="str">
            <v>Tầng 1 tòa R2, KĐT Nam Thăng Long, Phú Thượng, Q.Tây Hồ, HN</v>
          </cell>
          <cell r="L925" t="str">
            <v/>
          </cell>
          <cell r="M925" t="str">
            <v>Tầng 1 tòa R2, KĐT Nam Thăng Long, Phú Thượng, Q.Tây Hồ, HN</v>
          </cell>
          <cell r="N925">
            <v>56</v>
          </cell>
          <cell r="O925" t="b">
            <v>0</v>
          </cell>
          <cell r="P925" t="str">
            <v>CÔNG TY TNHH MTV THƯƠNG MẠI VÀ DỊCH VỤ NGỌC THƠM</v>
          </cell>
          <cell r="Q925" t="str">
            <v>Miền Bắc</v>
          </cell>
          <cell r="R925" t="str">
            <v>SMART</v>
          </cell>
        </row>
        <row r="926">
          <cell r="A926" t="str">
            <v>smart0002</v>
          </cell>
          <cell r="B926" t="str">
            <v>Sunshine Mart Bắc Từ Liêm</v>
          </cell>
          <cell r="D926" t="str">
            <v>Thành phố Hà Nội</v>
          </cell>
          <cell r="E926" t="str">
            <v>Quận Bắc Từ Liêm</v>
          </cell>
          <cell r="G926" t="str">
            <v>HN006</v>
          </cell>
          <cell r="H926" t="str">
            <v>Phan Trọng Cường</v>
          </cell>
          <cell r="I926" t="str">
            <v>MIENBAC</v>
          </cell>
          <cell r="J926" t="str">
            <v>Sunshine Mart Bắc Từ Liêm</v>
          </cell>
          <cell r="K926" t="str">
            <v>Tầng 1, tòa S3 Sunshine city, KĐT Nam Thăng Long, P.Đông Ngạc, Q.Bắc Từ Liêm, HN</v>
          </cell>
          <cell r="L926" t="str">
            <v/>
          </cell>
          <cell r="M926" t="str">
            <v>Tầng 1, tòa S3 Sunshine city, KĐT Nam Thăng Long, P.Đông Ngạc, Q.Bắc Từ Liêm, HN</v>
          </cell>
          <cell r="N926">
            <v>56</v>
          </cell>
          <cell r="O926" t="b">
            <v>0</v>
          </cell>
          <cell r="P926" t="str">
            <v>CÔNG TY TNHH MTV THƯƠNG MẠI VÀ DỊCH VỤ NGỌC THƠM</v>
          </cell>
          <cell r="Q926" t="str">
            <v>Miền Bắc</v>
          </cell>
          <cell r="R926" t="str">
            <v>SMART</v>
          </cell>
        </row>
        <row r="927">
          <cell r="A927" t="str">
            <v>smart0003</v>
          </cell>
          <cell r="B927" t="str">
            <v>Sunshine Mart Center</v>
          </cell>
          <cell r="D927" t="str">
            <v>Thành phố Hà Nội</v>
          </cell>
          <cell r="E927" t="str">
            <v>Quận Nam Từ Liêm</v>
          </cell>
          <cell r="G927" t="str">
            <v>HN007</v>
          </cell>
          <cell r="H927" t="str">
            <v>Đỗ Minh Quang</v>
          </cell>
          <cell r="I927" t="str">
            <v>MIENBAC</v>
          </cell>
          <cell r="J927" t="str">
            <v>S00402-Kho Shunshine Center</v>
          </cell>
          <cell r="K927" t="str">
            <v>Tầng 1, tòa nhà Sunshine Center, 16 Phạm Hùng, Nam Từ Liêm, HN</v>
          </cell>
          <cell r="L927" t="str">
            <v/>
          </cell>
          <cell r="M927" t="str">
            <v>Tầng 1 Tòa Sunshine Center, số 16 đường Phạm Hùng, Phường Mỹ Đình 2, Quận Nam Từ Liêm, HN</v>
          </cell>
          <cell r="N927">
            <v>56</v>
          </cell>
          <cell r="O927" t="b">
            <v>0</v>
          </cell>
          <cell r="P927" t="str">
            <v>CÔNG TY TNHH MTV THƯƠNG MẠI VÀ DỊCH VỤ NGỌC THƠM</v>
          </cell>
          <cell r="Q927" t="str">
            <v>Miền Bắc</v>
          </cell>
          <cell r="R927" t="str">
            <v>SMART</v>
          </cell>
        </row>
        <row r="928">
          <cell r="A928" t="str">
            <v>smart0004</v>
          </cell>
          <cell r="B928" t="str">
            <v>Sunshine Mart Lĩnh Nam, Hoàng Mai</v>
          </cell>
          <cell r="D928" t="str">
            <v>Thành phố Hà Nội</v>
          </cell>
          <cell r="E928" t="str">
            <v>Quận Hoàng Mai</v>
          </cell>
          <cell r="G928" t="str">
            <v>HN007</v>
          </cell>
          <cell r="H928" t="str">
            <v>Đỗ Minh Quang</v>
          </cell>
          <cell r="I928" t="str">
            <v>MIENBAC</v>
          </cell>
          <cell r="J928" t="str">
            <v>Sunshine Mart Lĩnh Nam, Hoàng Mai</v>
          </cell>
          <cell r="K928" t="str">
            <v>Ngõ 13, Lĩnh Nam, Mai Động, Hoàng Mai, HN</v>
          </cell>
          <cell r="L928" t="str">
            <v/>
          </cell>
          <cell r="M928" t="str">
            <v>Ngõ 13, Lĩnh Nam, Mai Động, Hoàng Mai, HN</v>
          </cell>
          <cell r="N928">
            <v>56</v>
          </cell>
          <cell r="O928" t="b">
            <v>0</v>
          </cell>
          <cell r="P928" t="str">
            <v>CÔNG TY TNHH MTV THƯƠNG MẠI VÀ DỊCH VỤ NGỌC THƠM</v>
          </cell>
          <cell r="Q928" t="str">
            <v>Miền Bắc</v>
          </cell>
          <cell r="R928" t="str">
            <v>SMART</v>
          </cell>
        </row>
        <row r="929">
          <cell r="A929" t="str">
            <v>smart0005</v>
          </cell>
          <cell r="B929" t="str">
            <v>Sunshine Mart Dương Văn Bé, Hoàng Mai</v>
          </cell>
          <cell r="D929" t="str">
            <v>Thành phố Hà Nội</v>
          </cell>
          <cell r="E929" t="str">
            <v>Quận Hoàng Mai</v>
          </cell>
          <cell r="G929" t="str">
            <v>HN007</v>
          </cell>
          <cell r="H929" t="str">
            <v>Đỗ Minh Quang</v>
          </cell>
          <cell r="I929" t="str">
            <v>MIENBAC</v>
          </cell>
          <cell r="J929" t="str">
            <v>Sunshine Mart Dương Văn Bé, Hoàng Mai</v>
          </cell>
          <cell r="K929" t="str">
            <v>Đ.Dương Văn Bé, tầng 1 tòa H3 Shunshine Garden, Mai Động, Hoàng Mai, HN</v>
          </cell>
          <cell r="L929" t="str">
            <v/>
          </cell>
          <cell r="M929" t="str">
            <v>Đ.Dương Văn Bé, tầng 1 tòa H3 Shunshine Garden, Mai Động, Hoàng Mai, HN</v>
          </cell>
          <cell r="N929">
            <v>56</v>
          </cell>
          <cell r="O929" t="b">
            <v>0</v>
          </cell>
          <cell r="P929" t="str">
            <v>CÔNG TY TNHH MTV THƯƠNG MẠI VÀ DỊCH VỤ NGỌC THƠM</v>
          </cell>
          <cell r="Q929" t="str">
            <v>Miền Bắc</v>
          </cell>
          <cell r="R929" t="str">
            <v>SMART</v>
          </cell>
        </row>
        <row r="930">
          <cell r="A930" t="str">
            <v>SMARTGAP</v>
          </cell>
          <cell r="B930" t="str">
            <v>CÔNG TY CỔ PHẦN CÔNG NGHỆ SMARTGAP</v>
          </cell>
          <cell r="D930" t="str">
            <v>Thành phố Hà Nội</v>
          </cell>
          <cell r="E930" t="str">
            <v>Quận Cầu Giấy</v>
          </cell>
          <cell r="G930" t="str">
            <v>HN006</v>
          </cell>
          <cell r="H930" t="str">
            <v>Phan Trọng Cường</v>
          </cell>
          <cell r="I930" t="str">
            <v>MIENBAC</v>
          </cell>
          <cell r="K930" t="str">
            <v>61 NGỤY NHƯ KON TUM</v>
          </cell>
          <cell r="L930" t="str">
            <v>0108631201</v>
          </cell>
          <cell r="M930" t="str">
            <v>Căn số 15, tầng 37, tòa C2- DCapital, đường Trần Duy Hưng, Phường Trung Hoà, Quận Cầu Giấy, Thành phố Hà Nội, Việt Nam</v>
          </cell>
          <cell r="O930" t="b">
            <v>0</v>
          </cell>
          <cell r="P930" t="str">
            <v>C6 HÀ NỘI</v>
          </cell>
          <cell r="Q930" t="str">
            <v>Miền Bắc</v>
          </cell>
          <cell r="R930" t="str">
            <v>SMARTGAP</v>
          </cell>
        </row>
        <row r="931">
          <cell r="A931" t="str">
            <v>STARMART</v>
          </cell>
          <cell r="B931" t="str">
            <v>Starmart 140 Giảng Võ</v>
          </cell>
          <cell r="C931" t="str">
            <v/>
          </cell>
          <cell r="D931" t="str">
            <v>Thành phố Hà Nội</v>
          </cell>
          <cell r="E931" t="str">
            <v>Quận Ba Đình</v>
          </cell>
          <cell r="G931" t="str">
            <v>HN006</v>
          </cell>
          <cell r="H931" t="str">
            <v>Phan Trọng Cường</v>
          </cell>
          <cell r="I931" t="str">
            <v>MIENBAC</v>
          </cell>
          <cell r="K931" t="str">
            <v>Số 5 Ngõ 140 Giảng Võ, Quận Ba Đình, Tp. Hà Nội, sđt : 098.767.7391</v>
          </cell>
          <cell r="M931" t="str">
            <v>Starmart Số 5 Ngõ 140 Giảng Võ, Quận Ba Đình, Tp. Hà Nội</v>
          </cell>
          <cell r="O931" t="b">
            <v>0</v>
          </cell>
          <cell r="P931" t="str">
            <v>CÔNG TY TNHH MTV THƯƠNG MẠI VÀ DỊCH VỤ NGỌC THƠM</v>
          </cell>
          <cell r="Q931" t="str">
            <v>Miền Bắc</v>
          </cell>
          <cell r="R931" t="str">
            <v>STARMART</v>
          </cell>
        </row>
        <row r="932">
          <cell r="A932" t="str">
            <v>STCHOHAY</v>
          </cell>
          <cell r="B932" t="str">
            <v>Siêu thị chợ Hay - Hải Phòng</v>
          </cell>
          <cell r="D932" t="str">
            <v>Hải Phòng</v>
          </cell>
          <cell r="E932" t="str">
            <v>Quận Hồng Bàng</v>
          </cell>
          <cell r="F932" t="str">
            <v>Phường Quán Toan</v>
          </cell>
          <cell r="G932" t="str">
            <v>HN001</v>
          </cell>
          <cell r="H932" t="str">
            <v>Trần Thị Huệ</v>
          </cell>
          <cell r="I932" t="str">
            <v>KLGT</v>
          </cell>
          <cell r="J932" t="str">
            <v>Lê Hữu Giang</v>
          </cell>
          <cell r="M932" t="str">
            <v>Siêu thị chợ Hay, cửa Đông chợ Quán Toan - Hồng Bàng - Hải Phòng</v>
          </cell>
          <cell r="O932" t="b">
            <v>0</v>
          </cell>
          <cell r="P932" t="str">
            <v>CÔNG TY TNHH MTV THƯƠNG MẠI VÀ DỊCH VỤ NGỌC THƠM</v>
          </cell>
          <cell r="Q932" t="str">
            <v>Miền Bắc</v>
          </cell>
          <cell r="R932" t="str">
            <v>STCHOHAY</v>
          </cell>
        </row>
        <row r="933">
          <cell r="A933" t="str">
            <v>STTHANHCONG</v>
          </cell>
          <cell r="B933" t="str">
            <v>CÔNG TY CỔ PHẦN ĐẠT PHÁT HÀ NỘI</v>
          </cell>
          <cell r="C933" t="str">
            <v/>
          </cell>
          <cell r="D933" t="str">
            <v>Thành phố Hà Nội</v>
          </cell>
          <cell r="G933" t="str">
            <v>HN007</v>
          </cell>
          <cell r="H933" t="str">
            <v>Đỗ Minh Quang</v>
          </cell>
          <cell r="I933" t="str">
            <v>MIENBAC</v>
          </cell>
          <cell r="J933" t="str">
            <v/>
          </cell>
          <cell r="K933" t="str">
            <v>Số 40, Phố Vũ Xuân Thiều, Phường Phúc Lợi, Thành phố Hà Nội, Việt Nam</v>
          </cell>
          <cell r="L933" t="str">
            <v>0106188175</v>
          </cell>
          <cell r="M933" t="str">
            <v>Số 40, Phố Vũ Xuân Thiều, Phường Phúc Lợi, Thành phố Hà Nội, Việt Nam</v>
          </cell>
          <cell r="O933" t="b">
            <v>0</v>
          </cell>
          <cell r="P933" t="str">
            <v>CÔNG TY TNHH MTV THƯƠNG MẠI VÀ DỊCH VỤ NGỌC THƠM</v>
          </cell>
          <cell r="Q933" t="str">
            <v>Miền Bắc</v>
          </cell>
          <cell r="R933" t="str">
            <v>STTHANHCONG</v>
          </cell>
        </row>
        <row r="934">
          <cell r="A934" t="str">
            <v>TAEBACK</v>
          </cell>
          <cell r="B934" t="str">
            <v>CÔNG TY TNHH TAE BACK</v>
          </cell>
          <cell r="D934" t="str">
            <v>Thành phố Hà Nội</v>
          </cell>
          <cell r="E934" t="str">
            <v>Quận Nam Từ Liêm</v>
          </cell>
          <cell r="F934" t="str">
            <v>Phường Mỹ Đình 1</v>
          </cell>
          <cell r="I934" t="str">
            <v>MIENBAC;KLGT</v>
          </cell>
          <cell r="L934" t="str">
            <v>0110765361</v>
          </cell>
          <cell r="M934" t="str">
            <v>Kiốt SH16- ĐN6, SH17- ĐN6, Tầng 1, Tòa nhà CT5, đường Phạm Hùng, KĐT Mỹ Đình Sông Đà, Phường Mỹ Đình 1, Quận Nam Từ Liêm, Thành phố Hà Nội, Việt Nam</v>
          </cell>
          <cell r="N934">
            <v>60</v>
          </cell>
          <cell r="O934" t="b">
            <v>0</v>
          </cell>
          <cell r="P934" t="str">
            <v>CÔNG TY TNHH MTV THƯƠNG MẠI VÀ DỊCH VỤ NGỌC THƠM</v>
          </cell>
          <cell r="Q934" t="str">
            <v>Miền Bắc</v>
          </cell>
          <cell r="R934" t="str">
            <v>TAEBACK</v>
          </cell>
        </row>
        <row r="935">
          <cell r="A935" t="str">
            <v>TERRA</v>
          </cell>
          <cell r="B935" t="str">
            <v>CÔNG TY CỔ PHẦN THƯƠNG MẠI TERRA</v>
          </cell>
          <cell r="D935" t="str">
            <v>Thành phố Hà Nội</v>
          </cell>
          <cell r="E935" t="str">
            <v>Quận Hoàn Kiếm</v>
          </cell>
          <cell r="F935" t="str">
            <v>Phường Phan Chu Trinh</v>
          </cell>
          <cell r="I935" t="str">
            <v>MIENBAC</v>
          </cell>
          <cell r="L935" t="str">
            <v>0110080128</v>
          </cell>
          <cell r="M935" t="str">
            <v>Số 4, ngõ Phan Huy Chú, phố Phan Huy Chú, Phường Phan Chu Trinh, Quận Hoàn Kiếm, Thành phố Hà Nội, Việt Nam</v>
          </cell>
          <cell r="O935" t="b">
            <v>0</v>
          </cell>
          <cell r="P935" t="str">
            <v>CÔNG TY TNHH MTV THƯƠNG MẠI VÀ DỊCH VỤ NGỌC THƠM</v>
          </cell>
          <cell r="Q935" t="str">
            <v>Miền Bắc</v>
          </cell>
          <cell r="R935" t="str">
            <v>TERRA</v>
          </cell>
        </row>
        <row r="936">
          <cell r="A936" t="str">
            <v>Terra001</v>
          </cell>
          <cell r="B936" t="str">
            <v>Tera mart- toà Kosmo</v>
          </cell>
          <cell r="D936" t="str">
            <v>Thành phố Hà Nội</v>
          </cell>
          <cell r="E936" t="str">
            <v>Quận Hoàn Kiếm</v>
          </cell>
          <cell r="F936" t="str">
            <v>Phường Phan Chu Trinh</v>
          </cell>
          <cell r="G936" t="str">
            <v>HN006</v>
          </cell>
          <cell r="H936" t="str">
            <v>Phan Trọng Cường</v>
          </cell>
          <cell r="I936" t="str">
            <v>MIENBAC</v>
          </cell>
          <cell r="J936" t="str">
            <v>Tera mart- toà Kosmo</v>
          </cell>
          <cell r="K936" t="str">
            <v>Tera mart - toà Kosmo - Xuân la - Tây Hồ - Hà Nội</v>
          </cell>
          <cell r="L936" t="str">
            <v/>
          </cell>
          <cell r="M936" t="str">
            <v>Tera mart - toà Kosmo - Xuân la - Tây Hồ - Hà Nội</v>
          </cell>
          <cell r="O936" t="b">
            <v>0</v>
          </cell>
          <cell r="P936" t="str">
            <v>CÔNG TY TNHH MTV THƯƠNG MẠI VÀ DỊCH VỤ NGỌC THƠM</v>
          </cell>
          <cell r="Q936" t="str">
            <v>Miền Bắc</v>
          </cell>
          <cell r="R936" t="str">
            <v>TERRA</v>
          </cell>
        </row>
        <row r="937">
          <cell r="A937" t="str">
            <v>Terra002</v>
          </cell>
          <cell r="B937" t="str">
            <v>Tera mart - Toà A2 Chung cư An Bình</v>
          </cell>
          <cell r="C937" t="str">
            <v>CK cố định 5%</v>
          </cell>
          <cell r="D937" t="str">
            <v>Thành phố Hà Nội</v>
          </cell>
          <cell r="E937" t="str">
            <v>Quận Bắc Từ Liêm</v>
          </cell>
          <cell r="G937" t="str">
            <v>HN006</v>
          </cell>
          <cell r="H937" t="str">
            <v>Phan Trọng Cường</v>
          </cell>
          <cell r="I937" t="str">
            <v>MIENBAC</v>
          </cell>
          <cell r="K937" t="str">
            <v>Toà A2 chung cư An Bình, phường Cổ Nhuế, quận Bắc Từ Liêm, thành phố Hà Nội</v>
          </cell>
          <cell r="M937" t="str">
            <v>Toà A2 chung cư An Bình, phường Cổ Nhuế, quận Bắc Từ Liêm, thành phố Hà Nội</v>
          </cell>
          <cell r="O937" t="b">
            <v>0</v>
          </cell>
          <cell r="P937" t="str">
            <v>CÔNG TY TNHH MTV THƯƠNG MẠI VÀ DỊCH VỤ NGỌC THƠM</v>
          </cell>
          <cell r="Q937" t="str">
            <v>Miền Bắc</v>
          </cell>
          <cell r="R937" t="str">
            <v>TERRA</v>
          </cell>
        </row>
        <row r="938">
          <cell r="A938" t="str">
            <v>THAIHUNGLONG</v>
          </cell>
          <cell r="B938" t="str">
            <v>CÔNG TY TNHH XUẤT NHẬP KHẨU THÁI HƯNG LONG</v>
          </cell>
          <cell r="C938" t="str">
            <v>khách mua máy</v>
          </cell>
          <cell r="D938" t="str">
            <v>Thái Bình</v>
          </cell>
          <cell r="L938" t="str">
            <v>1001124063</v>
          </cell>
          <cell r="M938" t="str">
            <v>Nhà ông Cải, thôn Phương La, Xã Thái Phương, Huyện Hưng Hà, Tỉnh Thái Bình, Việt Nam</v>
          </cell>
          <cell r="O938" t="b">
            <v>0</v>
          </cell>
          <cell r="P938" t="str">
            <v>CÔNG TY TNHH MTV THƯƠNG MẠI VÀ DỊCH VỤ NGỌC THƠM</v>
          </cell>
          <cell r="Q938" t="str">
            <v>Miền Bắc</v>
          </cell>
          <cell r="R938" t="str">
            <v>THAIHUNGLONG</v>
          </cell>
        </row>
        <row r="939">
          <cell r="A939" t="str">
            <v>THUEHAIPHONG</v>
          </cell>
          <cell r="B939" t="str">
            <v>Cục Thuế Hải Phòng</v>
          </cell>
          <cell r="D939" t="str">
            <v>Hải Phòng</v>
          </cell>
          <cell r="L939" t="str">
            <v>0200970118</v>
          </cell>
          <cell r="M939" t="str">
            <v>Phòng Tài Chính - Kế Hoạch Quận Hải An - Điểm Thu Phí Số 9</v>
          </cell>
          <cell r="O939" t="b">
            <v>0</v>
          </cell>
          <cell r="P939" t="str">
            <v>CÔNG TY TNHH MTV THƯƠNG MẠI VÀ DỊCH VỤ NGỌC THƠM</v>
          </cell>
          <cell r="Q939" t="str">
            <v>Miền Bắc</v>
          </cell>
          <cell r="R939" t="str">
            <v>THUEHAIPHONG</v>
          </cell>
        </row>
        <row r="940">
          <cell r="A940" t="str">
            <v>THUHANGFOOD</v>
          </cell>
          <cell r="B940" t="str">
            <v>Công Ty Cổ Phần Thu Hằng Food Việt Nam</v>
          </cell>
          <cell r="D940" t="str">
            <v>Thành phố Hà Nội</v>
          </cell>
          <cell r="I940" t="str">
            <v>2%</v>
          </cell>
          <cell r="L940" t="str">
            <v>0108501717</v>
          </cell>
          <cell r="M940" t="str">
            <v>Số 306, Tổ 1, Phố Phú Viên, Phường Bồ Đề, Quận Long Biên, Thành Phố Hà Nội, Việt Nam</v>
          </cell>
          <cell r="O940" t="b">
            <v>0</v>
          </cell>
          <cell r="P940" t="str">
            <v>CÔNG TY TNHH MTV THƯƠNG MẠI VÀ DỊCH VỤ NGỌC THƠM</v>
          </cell>
          <cell r="Q940" t="str">
            <v>Miền Bắc</v>
          </cell>
          <cell r="R940" t="str">
            <v>THUHANGFOOD</v>
          </cell>
        </row>
        <row r="941">
          <cell r="A941" t="str">
            <v>TIENDAT</v>
          </cell>
          <cell r="B941" t="str">
            <v>CÔNG TY TNHH KINH DOANH THỰC PHẨM TIẾN ĐẠT</v>
          </cell>
          <cell r="C941" t="str">
            <v>khách hàng và cũng là ncc thực phẩm tươi sống</v>
          </cell>
          <cell r="D941" t="str">
            <v>Thành phố Hà Nội</v>
          </cell>
          <cell r="E941" t="str">
            <v>Quận Nam Từ Liêm</v>
          </cell>
          <cell r="G941" t="str">
            <v>HN006</v>
          </cell>
          <cell r="H941" t="str">
            <v>Phan Trọng Cường</v>
          </cell>
          <cell r="L941" t="str">
            <v>0105390614</v>
          </cell>
          <cell r="M941" t="str">
            <v>Số 87, ngõ 129 phố Đại Linh, Phường Trung Văn, Quận Nam Từ Liêm, Thành phố Hà Nội, Việt Nam</v>
          </cell>
          <cell r="O941" t="b">
            <v>0</v>
          </cell>
          <cell r="P941" t="str">
            <v>CÔNG TY TNHH MTV THƯƠNG MẠI VÀ DỊCH VỤ NGỌC THƠM</v>
          </cell>
          <cell r="Q941" t="str">
            <v>Miền Bắc</v>
          </cell>
          <cell r="R941" t="str">
            <v>TIENDAT</v>
          </cell>
        </row>
        <row r="942">
          <cell r="A942" t="str">
            <v>tikiMFHDO</v>
          </cell>
          <cell r="B942" t="str">
            <v>TI KI kho MFHDO</v>
          </cell>
          <cell r="C942" t="str">
            <v>ck cố định 3%; thu công nợ ck thanh toán 5%</v>
          </cell>
          <cell r="D942" t="str">
            <v>Thành phố Hà Nội</v>
          </cell>
          <cell r="E942" t="str">
            <v>Huyện Thanh Trì</v>
          </cell>
          <cell r="G942" t="str">
            <v>SG015</v>
          </cell>
          <cell r="H942" t="str">
            <v>Trần Bảo Trâm</v>
          </cell>
          <cell r="I942" t="str">
            <v>MIENNAM; 3%</v>
          </cell>
          <cell r="J942" t="str">
            <v>TI KI kho MFHDO</v>
          </cell>
          <cell r="K942" t="str">
            <v>Kho dệt 19/05. Ngõ 250/80 đường Phan Trọng Tuệ, xã Thanh Liệt, huyện Thanh Trì, HN</v>
          </cell>
          <cell r="L942" t="str">
            <v/>
          </cell>
          <cell r="M942" t="str">
            <v>Kho dệt 19/05. Ngõ 250/80 đường Phan Trọng Tuệ, xã Thanh Liệt, huyện Thanh Trì, HN</v>
          </cell>
          <cell r="O942" t="b">
            <v>0</v>
          </cell>
          <cell r="P942" t="str">
            <v>CÔNG TY TNHH MTV THƯƠNG MẠI VÀ DỊCH VỤ NGỌC THƠM</v>
          </cell>
          <cell r="Q942" t="str">
            <v>Miền Bắc</v>
          </cell>
          <cell r="R942" t="str">
            <v>TIKI</v>
          </cell>
        </row>
        <row r="943">
          <cell r="A943" t="str">
            <v>tikiMFLBI</v>
          </cell>
          <cell r="B943" t="str">
            <v>TI KI kho MFLBI</v>
          </cell>
          <cell r="C943" t="str">
            <v>ck cố định 3%; thu công nợ ck thanh toán 5%</v>
          </cell>
          <cell r="D943" t="str">
            <v>Thành phố Hà Nội</v>
          </cell>
          <cell r="E943" t="str">
            <v>Quận Long Biên</v>
          </cell>
          <cell r="G943" t="str">
            <v>HN006</v>
          </cell>
          <cell r="H943" t="str">
            <v>Phan Trọng Cường</v>
          </cell>
          <cell r="I943" t="str">
            <v>MIENNAM; 3%</v>
          </cell>
          <cell r="J943" t="str">
            <v>TI KI kho MFLBI</v>
          </cell>
          <cell r="K943" t="str">
            <v>Số 3-5 Nguyễn Văn Linh, Gia Thụy, Long Biên, Hà Nội (Nguyễn Công Hậu 0949675886)</v>
          </cell>
          <cell r="L943" t="str">
            <v/>
          </cell>
          <cell r="M943" t="str">
            <v>Số 3-5 Nguyễn Văn Linh, Gia Thụy, Long Biên, Hà Nội</v>
          </cell>
          <cell r="O943" t="b">
            <v>0</v>
          </cell>
          <cell r="P943" t="str">
            <v>CÔNG TY TNHH MTV THƯƠNG MẠI VÀ DỊCH VỤ NGỌC THƠM</v>
          </cell>
          <cell r="Q943" t="str">
            <v>Miền Bắc</v>
          </cell>
          <cell r="R943" t="str">
            <v>TIKI</v>
          </cell>
        </row>
        <row r="944">
          <cell r="A944" t="str">
            <v>TMART</v>
          </cell>
          <cell r="B944" t="str">
            <v>CÔNG TY CỔ PHẦN T - MARTSTORES</v>
          </cell>
          <cell r="D944" t="str">
            <v>Thành phố Hà Nội</v>
          </cell>
          <cell r="I944" t="str">
            <v>MIENBAC</v>
          </cell>
          <cell r="L944" t="str">
            <v>0103973610</v>
          </cell>
          <cell r="M944" t="str">
            <v>Số 6 Biệt thự 2, bán đảo Linh Đàm, Phường Hoàng Liệt, Thành phố Hà Nội, Việt Nam</v>
          </cell>
          <cell r="N944">
            <v>51</v>
          </cell>
          <cell r="O944" t="b">
            <v>0</v>
          </cell>
          <cell r="P944" t="str">
            <v>CÔNG TY TNHH MTV THƯƠNG MẠI VÀ DỊCH VỤ NGỌC THƠM</v>
          </cell>
          <cell r="Q944" t="str">
            <v>Miền Bắc</v>
          </cell>
          <cell r="R944" t="str">
            <v>TMART</v>
          </cell>
        </row>
        <row r="945">
          <cell r="A945" t="str">
            <v>Tmart00357</v>
          </cell>
          <cell r="B945" t="str">
            <v>Tmart00357 01. Quầy 72 Lĩnh Nam</v>
          </cell>
          <cell r="D945" t="str">
            <v>Thành phố Hà Nội</v>
          </cell>
          <cell r="E945" t="str">
            <v>Quận Hoàng Mai</v>
          </cell>
          <cell r="G945" t="str">
            <v>HN003</v>
          </cell>
          <cell r="H945" t="str">
            <v>Nguyễn Văn Thạch</v>
          </cell>
          <cell r="I945" t="str">
            <v>MIENBAC;9%</v>
          </cell>
          <cell r="J945" t="str">
            <v>01. Quầy 72 Lĩnh Nam</v>
          </cell>
          <cell r="K945" t="str">
            <v>72 Lĩnh Nam, Hoàng Mai, HN</v>
          </cell>
          <cell r="L945" t="str">
            <v/>
          </cell>
          <cell r="M945" t="str">
            <v>72 Lĩnh Nam, Hoàng Mai, HN</v>
          </cell>
          <cell r="N945">
            <v>51</v>
          </cell>
          <cell r="O945" t="b">
            <v>0</v>
          </cell>
          <cell r="P945" t="str">
            <v>CÔNG TY TNHH MTV THƯƠNG MẠI VÀ DỊCH VỤ NGỌC THƠM</v>
          </cell>
          <cell r="Q945" t="str">
            <v>Miền Bắc</v>
          </cell>
          <cell r="R945" t="str">
            <v>TMART</v>
          </cell>
        </row>
        <row r="946">
          <cell r="A946" t="str">
            <v>Tmart00619</v>
          </cell>
          <cell r="B946" t="str">
            <v>Tmart00619 04. Quầy N3B2 Trần Bình</v>
          </cell>
          <cell r="D946" t="str">
            <v>Thành phố Hà Nội</v>
          </cell>
          <cell r="E946" t="str">
            <v>Quận Bắc Từ Liêm</v>
          </cell>
          <cell r="G946" t="str">
            <v>HN004</v>
          </cell>
          <cell r="H946" t="str">
            <v>Hoàng Thanh Huy</v>
          </cell>
          <cell r="I946" t="str">
            <v>MIENBAC;9%</v>
          </cell>
          <cell r="J946" t="str">
            <v>04. Quầy N3B2 Trần Bình</v>
          </cell>
          <cell r="K946" t="str">
            <v>N3B2 Trần Bình, Từ Liêm, HN ( Cổng làng hoa Phú Mỹ )</v>
          </cell>
          <cell r="L946" t="str">
            <v/>
          </cell>
          <cell r="M946" t="str">
            <v>N3B2 Trần Bình, Từ Liêm, HN ( Cổng làng hoa Phú Mỹ )</v>
          </cell>
          <cell r="N946">
            <v>51</v>
          </cell>
          <cell r="O946" t="b">
            <v>0</v>
          </cell>
          <cell r="P946" t="str">
            <v>CÔNG TY TNHH MTV THƯƠNG MẠI VÀ DỊCH VỤ NGỌC THƠM</v>
          </cell>
          <cell r="Q946" t="str">
            <v>Miền Bắc</v>
          </cell>
          <cell r="R946" t="str">
            <v>TMART</v>
          </cell>
        </row>
        <row r="947">
          <cell r="A947" t="str">
            <v>Tmart00628</v>
          </cell>
          <cell r="B947" t="str">
            <v>Tmart00628 03. Quầy 274 Khương Đình</v>
          </cell>
          <cell r="D947" t="str">
            <v>Thành phố Hà Nội</v>
          </cell>
          <cell r="E947" t="str">
            <v>Quận Thanh Xuân</v>
          </cell>
          <cell r="G947" t="str">
            <v>HN008</v>
          </cell>
          <cell r="H947" t="str">
            <v>Nguyễn Minh Sơn</v>
          </cell>
          <cell r="I947" t="str">
            <v>MIENBAC;9%</v>
          </cell>
          <cell r="J947" t="str">
            <v>03. Quầy 274 Khương Đình</v>
          </cell>
          <cell r="K947" t="str">
            <v>274 Khương Đình, Thanh xuân, HN</v>
          </cell>
          <cell r="L947" t="str">
            <v/>
          </cell>
          <cell r="M947" t="str">
            <v>274 Khương Đình, Thanh xuân, HN</v>
          </cell>
          <cell r="N947">
            <v>51</v>
          </cell>
          <cell r="O947" t="b">
            <v>0</v>
          </cell>
          <cell r="P947" t="str">
            <v>CÔNG TY TNHH MTV THƯƠNG MẠI VÀ DỊCH VỤ NGỌC THƠM</v>
          </cell>
          <cell r="Q947" t="str">
            <v>Miền Bắc</v>
          </cell>
          <cell r="R947" t="str">
            <v>TMART</v>
          </cell>
        </row>
        <row r="948">
          <cell r="A948" t="str">
            <v>Tmart00644</v>
          </cell>
          <cell r="B948" t="str">
            <v>Tmart00644 05. Số 14 Yên Sơn - Chúc Sơn</v>
          </cell>
          <cell r="D948" t="str">
            <v>Thành phố Hà Nội</v>
          </cell>
          <cell r="E948" t="str">
            <v>Huyện Chương Mỹ</v>
          </cell>
          <cell r="F948" t="str">
            <v>Thị trấn Chúc Sơn</v>
          </cell>
          <cell r="G948" t="str">
            <v>HN008</v>
          </cell>
          <cell r="H948" t="str">
            <v>Nguyễn Minh Sơn</v>
          </cell>
          <cell r="I948" t="str">
            <v>MIENBAC;9%</v>
          </cell>
          <cell r="J948" t="str">
            <v>05. Số 14 Yên Sơn - Chúc Sơn</v>
          </cell>
          <cell r="K948" t="str">
            <v>Số 14 Yên Sơn - Chúc Sơn, Huyện Chương Mỹ, Thành phố Hà Nội</v>
          </cell>
          <cell r="L948" t="str">
            <v/>
          </cell>
          <cell r="M948" t="str">
            <v>Số 14 Yên Sơn - Chúc Sơn, Huyện Chương Mỹ, Thành phố Hà Nội</v>
          </cell>
          <cell r="N948">
            <v>51</v>
          </cell>
          <cell r="O948" t="b">
            <v>0</v>
          </cell>
          <cell r="P948" t="str">
            <v>CÔNG TY TNHH MTV THƯƠNG MẠI VÀ DỊCH VỤ NGỌC THƠM</v>
          </cell>
          <cell r="Q948" t="str">
            <v>Miền Bắc</v>
          </cell>
          <cell r="R948" t="str">
            <v>TMART</v>
          </cell>
        </row>
        <row r="949">
          <cell r="A949" t="str">
            <v>Tmart00722</v>
          </cell>
          <cell r="B949" t="str">
            <v>Tmart00722 09. Quầy Sóc Sơn</v>
          </cell>
          <cell r="D949" t="str">
            <v>Thành phố Hà Nội</v>
          </cell>
          <cell r="E949" t="str">
            <v>Huyện Sóc Sơn</v>
          </cell>
          <cell r="G949" t="str">
            <v>HN003</v>
          </cell>
          <cell r="H949" t="str">
            <v>Nguyễn Văn Thạch</v>
          </cell>
          <cell r="I949" t="str">
            <v>9%; MIENBAC</v>
          </cell>
          <cell r="J949" t="str">
            <v>09. Quầy Sóc Sơn</v>
          </cell>
          <cell r="K949" t="str">
            <v>Tòa nhà Thuần Mão ĐTM Sóc Sơn, HN</v>
          </cell>
          <cell r="L949" t="str">
            <v/>
          </cell>
          <cell r="M949" t="str">
            <v>Tòa nhà Thuần Mão ĐTM Sóc Sơn, HN</v>
          </cell>
          <cell r="N949">
            <v>51</v>
          </cell>
          <cell r="O949" t="b">
            <v>0</v>
          </cell>
          <cell r="P949" t="str">
            <v>CÔNG TY TNHH MTV THƯƠNG MẠI VÀ DỊCH VỤ NGỌC THƠM</v>
          </cell>
          <cell r="Q949" t="str">
            <v>Miền Bắc</v>
          </cell>
          <cell r="R949" t="str">
            <v>TMART</v>
          </cell>
        </row>
        <row r="950">
          <cell r="A950" t="str">
            <v>Tmart00928</v>
          </cell>
          <cell r="B950" t="str">
            <v>Tmart00928 12. Quầy CT12B Kim Văn - Kim Lũ</v>
          </cell>
          <cell r="D950" t="str">
            <v>Thành phố Hà Nội</v>
          </cell>
          <cell r="E950" t="str">
            <v>Quận Hoàng Mai</v>
          </cell>
          <cell r="G950" t="str">
            <v>HN003</v>
          </cell>
          <cell r="H950" t="str">
            <v>Nguyễn Văn Thạch</v>
          </cell>
          <cell r="I950" t="str">
            <v>MIENBAC;9%</v>
          </cell>
          <cell r="J950" t="str">
            <v>12. Quầy CT12B Kim Văn - Kim Lũ</v>
          </cell>
          <cell r="K950" t="str">
            <v>Tầng 1 , CT12B ĐTM Kim Văn - Kim Lũ, Hoàng Mai, HN</v>
          </cell>
          <cell r="L950" t="str">
            <v/>
          </cell>
          <cell r="M950" t="str">
            <v>Tầng 1 , CT12B ĐTM Kim Văn - Kim Lũ, Hoàng Mai, HN</v>
          </cell>
          <cell r="N950">
            <v>51</v>
          </cell>
          <cell r="O950" t="b">
            <v>0</v>
          </cell>
          <cell r="P950" t="str">
            <v>CÔNG TY TNHH MTV THƯƠNG MẠI VÀ DỊCH VỤ NGỌC THƠM</v>
          </cell>
          <cell r="Q950" t="str">
            <v>Miền Bắc</v>
          </cell>
          <cell r="R950" t="str">
            <v>TMART</v>
          </cell>
        </row>
        <row r="951">
          <cell r="A951" t="str">
            <v>Tmart00980</v>
          </cell>
          <cell r="B951" t="str">
            <v>Tmart00980 15. Quầy 9B Nguyễn Cảnh Dị-KĐT Đại Kim</v>
          </cell>
          <cell r="D951" t="str">
            <v>Thành phố Hà Nội</v>
          </cell>
          <cell r="E951" t="str">
            <v>Quận Hoàng Mai</v>
          </cell>
          <cell r="G951" t="str">
            <v>HN003</v>
          </cell>
          <cell r="H951" t="str">
            <v>Nguyễn Văn Thạch</v>
          </cell>
          <cell r="I951" t="str">
            <v>MIENBAC;9%</v>
          </cell>
          <cell r="J951" t="str">
            <v>15. Quầy 9B Nguyễn Cảnh Dị-KĐT Đại Kim</v>
          </cell>
          <cell r="K951" t="str">
            <v>9B Nguyễn Cảnh Dị, Đại Kim, Hoàng Mai, Hà Nội</v>
          </cell>
          <cell r="L951" t="str">
            <v/>
          </cell>
          <cell r="M951" t="str">
            <v>9B Nguyễn Cảnh Dị, Đại Kim, Hoàng Mai, Hà Nội</v>
          </cell>
          <cell r="N951">
            <v>51</v>
          </cell>
          <cell r="O951" t="b">
            <v>0</v>
          </cell>
          <cell r="P951" t="str">
            <v>CÔNG TY TNHH MTV THƯƠNG MẠI VÀ DỊCH VỤ NGỌC THƠM</v>
          </cell>
          <cell r="Q951" t="str">
            <v>Miền Bắc</v>
          </cell>
          <cell r="R951" t="str">
            <v>TMART</v>
          </cell>
        </row>
        <row r="952">
          <cell r="A952" t="str">
            <v>Tmart00983</v>
          </cell>
          <cell r="B952" t="str">
            <v>Tmart00983 16. Quầy Xala, tòa nhà Hemisco, Xala</v>
          </cell>
          <cell r="D952" t="str">
            <v>Thành phố Hà Nội</v>
          </cell>
          <cell r="E952" t="str">
            <v>Quận Hà Đông</v>
          </cell>
          <cell r="G952" t="str">
            <v>HN004</v>
          </cell>
          <cell r="H952" t="str">
            <v>Hoàng Thanh Huy</v>
          </cell>
          <cell r="I952" t="str">
            <v>MIENBAC;9%</v>
          </cell>
          <cell r="J952" t="str">
            <v>16. Quầy Xala, tòa nhà Hemisco, Xala</v>
          </cell>
          <cell r="K952" t="str">
            <v>Tầng 1 tòa nhà Hemisco, KĐT Xala, Phúc La, Hà Đông, HN</v>
          </cell>
          <cell r="L952" t="str">
            <v/>
          </cell>
          <cell r="M952" t="str">
            <v>Tầng 1 tòa nhà Hemisco, KĐT Xala, Phúc La, Hà Đông, HN</v>
          </cell>
          <cell r="N952">
            <v>51</v>
          </cell>
          <cell r="O952" t="b">
            <v>0</v>
          </cell>
          <cell r="P952" t="str">
            <v>CÔNG TY TNHH MTV THƯƠNG MẠI VÀ DỊCH VỤ NGỌC THƠM</v>
          </cell>
          <cell r="Q952" t="str">
            <v>Miền Bắc</v>
          </cell>
          <cell r="R952" t="str">
            <v>TMART</v>
          </cell>
        </row>
        <row r="953">
          <cell r="A953" t="str">
            <v>Tmart00984</v>
          </cell>
          <cell r="B953" t="str">
            <v>Tmart00984 17. Quầy 184 Đại Từ</v>
          </cell>
          <cell r="D953" t="str">
            <v>Thành phố Hà Nội</v>
          </cell>
          <cell r="E953" t="str">
            <v>Quận Hoàng Mai</v>
          </cell>
          <cell r="G953" t="str">
            <v>HN003</v>
          </cell>
          <cell r="H953" t="str">
            <v>Nguyễn Văn Thạch</v>
          </cell>
          <cell r="I953" t="str">
            <v>MIENBAC;9%</v>
          </cell>
          <cell r="J953" t="str">
            <v>17. Quầy 184 Đại Từ</v>
          </cell>
          <cell r="K953" t="str">
            <v>184 Đại Từ, Phường Đại Kim, Quận Hoàng Mai, HN</v>
          </cell>
          <cell r="L953" t="str">
            <v/>
          </cell>
          <cell r="M953" t="str">
            <v>184 Đại Từ, Phường Đại Kim, Quận Hoàng Mai, HN</v>
          </cell>
          <cell r="N953">
            <v>51</v>
          </cell>
          <cell r="O953" t="b">
            <v>0</v>
          </cell>
          <cell r="P953" t="str">
            <v>CÔNG TY TNHH MTV THƯƠNG MẠI VÀ DỊCH VỤ NGỌC THƠM</v>
          </cell>
          <cell r="Q953" t="str">
            <v>Miền Bắc</v>
          </cell>
          <cell r="R953" t="str">
            <v>TMART</v>
          </cell>
        </row>
        <row r="954">
          <cell r="A954" t="str">
            <v>Tmart00988</v>
          </cell>
          <cell r="B954" t="str">
            <v>Tmart00988 19. Quầy Resco Cổ Nhuế</v>
          </cell>
          <cell r="D954" t="str">
            <v>Thành phố Hà Nội</v>
          </cell>
          <cell r="E954" t="str">
            <v>Quận Bắc Từ Liêm</v>
          </cell>
          <cell r="G954" t="str">
            <v>HN004</v>
          </cell>
          <cell r="H954" t="str">
            <v>Hoàng Thanh Huy</v>
          </cell>
          <cell r="I954" t="str">
            <v>MIENBAC;9%</v>
          </cell>
          <cell r="J954" t="str">
            <v>19. Quầy Resco Cổ Nhuế</v>
          </cell>
          <cell r="K954" t="str">
            <v>Tầng 1, nhà OTC1, KĐT Resco Cổ Nhuế 2, Từ Liêm, HN</v>
          </cell>
          <cell r="L954" t="str">
            <v/>
          </cell>
          <cell r="M954" t="str">
            <v>Tầng 1, nhà OTC1, KĐT Resco Cổ Nhuế 2, Từ Liêm, HN</v>
          </cell>
          <cell r="N954">
            <v>51</v>
          </cell>
          <cell r="O954" t="b">
            <v>0</v>
          </cell>
          <cell r="P954" t="str">
            <v>CÔNG TY TNHH MTV THƯƠNG MẠI VÀ DỊCH VỤ NGỌC THƠM</v>
          </cell>
          <cell r="Q954" t="str">
            <v>Miền Bắc</v>
          </cell>
          <cell r="R954" t="str">
            <v>TMART</v>
          </cell>
        </row>
        <row r="955">
          <cell r="A955" t="str">
            <v>Tmart00989</v>
          </cell>
          <cell r="B955" t="str">
            <v>Tmart00989 20. Quầy Tân Tây Đô</v>
          </cell>
          <cell r="D955" t="str">
            <v>Thành phố Hà Nội</v>
          </cell>
          <cell r="E955" t="str">
            <v>Huyện Đan Phượng</v>
          </cell>
          <cell r="G955" t="str">
            <v>HN004</v>
          </cell>
          <cell r="H955" t="str">
            <v>Hoàng Thanh Huy</v>
          </cell>
          <cell r="I955" t="str">
            <v>MIENBAC;9%</v>
          </cell>
          <cell r="J955" t="str">
            <v>20. Quầy Tân Tây Đô</v>
          </cell>
          <cell r="K955" t="str">
            <v>Tầng 1 Tòa nhà CT12B khu Đô thị mới Tân Tây Đô, Xã Tân Lập, Huyện Đan Phượng, Hà Nội.</v>
          </cell>
          <cell r="L955" t="str">
            <v/>
          </cell>
          <cell r="M955" t="str">
            <v>Tầng 1 Tòa nhà CT12B khu Đô thị mới Tân Tây Đô, Xã Tân Lập, Huyện Đan Phượng, Hà Nội.</v>
          </cell>
          <cell r="N955">
            <v>51</v>
          </cell>
          <cell r="O955" t="b">
            <v>0</v>
          </cell>
          <cell r="P955" t="str">
            <v>CÔNG TY TNHH MTV THƯƠNG MẠI VÀ DỊCH VỤ NGỌC THƠM</v>
          </cell>
          <cell r="Q955" t="str">
            <v>Miền Bắc</v>
          </cell>
          <cell r="R955" t="str">
            <v>TMART</v>
          </cell>
        </row>
        <row r="956">
          <cell r="A956" t="str">
            <v>Tmart00992</v>
          </cell>
          <cell r="B956" t="str">
            <v>Tmart00992 22. Quầy CT3 KĐT Văn Khê</v>
          </cell>
          <cell r="D956" t="str">
            <v>Thành phố Hà Nội</v>
          </cell>
          <cell r="E956" t="str">
            <v>Quận Hà Đông</v>
          </cell>
          <cell r="G956" t="str">
            <v>HN004</v>
          </cell>
          <cell r="H956" t="str">
            <v>Hoàng Thanh Huy</v>
          </cell>
          <cell r="I956" t="str">
            <v>MIENBAC;9%</v>
          </cell>
          <cell r="J956" t="str">
            <v>22. Quầy CT3 KĐT Văn Khê</v>
          </cell>
          <cell r="K956" t="str">
            <v>Tầng 1, Tòa nhà CT3 khu đô thị Văn Khê, Hà Đông, Hà Nội</v>
          </cell>
          <cell r="L956" t="str">
            <v/>
          </cell>
          <cell r="M956" t="str">
            <v>Tầng 1, Tòa nhà CT3 khu đô thị Văn Khê, Hà Đông, Hà Nội</v>
          </cell>
          <cell r="N956">
            <v>51</v>
          </cell>
          <cell r="O956" t="b">
            <v>0</v>
          </cell>
          <cell r="P956" t="str">
            <v>CÔNG TY TNHH MTV THƯƠNG MẠI VÀ DỊCH VỤ NGỌC THƠM</v>
          </cell>
          <cell r="Q956" t="str">
            <v>Miền Bắc</v>
          </cell>
          <cell r="R956" t="str">
            <v>TMART</v>
          </cell>
        </row>
        <row r="957">
          <cell r="A957" t="str">
            <v>Tmart00993</v>
          </cell>
          <cell r="B957" t="str">
            <v>Tmart00993 23. Quầy CT1 Ngô Thì Nhậm, Hà Đông</v>
          </cell>
          <cell r="D957" t="str">
            <v>Thành phố Hà Nội</v>
          </cell>
          <cell r="E957" t="str">
            <v>Quận Hà Đông</v>
          </cell>
          <cell r="G957" t="str">
            <v>HN004</v>
          </cell>
          <cell r="H957" t="str">
            <v>Hoàng Thanh Huy</v>
          </cell>
          <cell r="I957" t="str">
            <v>MIENBAC;9%</v>
          </cell>
          <cell r="J957" t="str">
            <v>23. Quầy CT1 Ngô Thì Nhậm, Hà Đông</v>
          </cell>
          <cell r="K957" t="str">
            <v>Tầng 1 tòa nhà CT1, chung cư Ngô Thì Nhậm, Hà Đông, Hà Nội</v>
          </cell>
          <cell r="L957" t="str">
            <v/>
          </cell>
          <cell r="M957" t="str">
            <v>Tầng 1 tòa nhà CT1, chung cư Ngô Thì Nhậm, Hà Đông, Hà Nội</v>
          </cell>
          <cell r="N957">
            <v>51</v>
          </cell>
          <cell r="O957" t="b">
            <v>0</v>
          </cell>
          <cell r="P957" t="str">
            <v>CÔNG TY TNHH MTV THƯƠNG MẠI VÀ DỊCH VỤ NGỌC THƠM</v>
          </cell>
          <cell r="Q957" t="str">
            <v>Miền Bắc</v>
          </cell>
          <cell r="R957" t="str">
            <v>TMART</v>
          </cell>
        </row>
        <row r="958">
          <cell r="A958" t="str">
            <v>Tmart00994</v>
          </cell>
          <cell r="B958" t="str">
            <v>Tmart00994 24. Quầy Victory Thăng Long</v>
          </cell>
          <cell r="D958" t="str">
            <v>Thành phố Hà Nội</v>
          </cell>
          <cell r="E958" t="str">
            <v>Huyện Hoài Đức</v>
          </cell>
          <cell r="G958" t="str">
            <v>HN004</v>
          </cell>
          <cell r="H958" t="str">
            <v>Hoàng Thanh Huy</v>
          </cell>
          <cell r="I958" t="str">
            <v>MIENBAC;9%</v>
          </cell>
          <cell r="J958" t="str">
            <v>24. Quầy Victory Thăng Long</v>
          </cell>
          <cell r="K958" t="str">
            <v>Tòa T1 Victory Thăng Long, An Khánh, Hoài Đức, Hà Nội</v>
          </cell>
          <cell r="L958" t="str">
            <v/>
          </cell>
          <cell r="M958" t="str">
            <v>Tòa T1 Victory Thăng Long, An Khánh, Hoài Đức, Hà Nội</v>
          </cell>
          <cell r="N958">
            <v>51</v>
          </cell>
          <cell r="O958" t="b">
            <v>0</v>
          </cell>
          <cell r="P958" t="str">
            <v>CÔNG TY TNHH MTV THƯƠNG MẠI VÀ DỊCH VỤ NGỌC THƠM</v>
          </cell>
          <cell r="Q958" t="str">
            <v>Miền Bắc</v>
          </cell>
          <cell r="R958" t="str">
            <v>TMART</v>
          </cell>
        </row>
        <row r="959">
          <cell r="A959" t="str">
            <v>Tmart00995</v>
          </cell>
          <cell r="B959" t="str">
            <v>Tmart00995 25. Quầy CT2 - KĐT Xala</v>
          </cell>
          <cell r="D959" t="str">
            <v>Thành phố Hà Nội</v>
          </cell>
          <cell r="E959" t="str">
            <v>Quận Hà Đông</v>
          </cell>
          <cell r="G959" t="str">
            <v>HN004</v>
          </cell>
          <cell r="H959" t="str">
            <v>Hoàng Thanh Huy</v>
          </cell>
          <cell r="I959" t="str">
            <v>MIENBAC;9%</v>
          </cell>
          <cell r="J959" t="str">
            <v>25. Quầy CT2 - KĐT Xala</v>
          </cell>
          <cell r="K959" t="str">
            <v>Tầng 1 tòa CT2, KĐT Xala, Hà Đông, HN</v>
          </cell>
          <cell r="L959" t="str">
            <v/>
          </cell>
          <cell r="M959" t="str">
            <v>Tầng 1 tòa CT2, KĐT Xala, Hà Đông, HN</v>
          </cell>
          <cell r="N959">
            <v>51</v>
          </cell>
          <cell r="O959" t="b">
            <v>0</v>
          </cell>
          <cell r="P959" t="str">
            <v>CÔNG TY TNHH MTV THƯƠNG MẠI VÀ DỊCH VỤ NGỌC THƠM</v>
          </cell>
          <cell r="Q959" t="str">
            <v>Miền Bắc</v>
          </cell>
          <cell r="R959" t="str">
            <v>TMART</v>
          </cell>
        </row>
        <row r="960">
          <cell r="A960" t="str">
            <v>Tmart00999</v>
          </cell>
          <cell r="B960" t="str">
            <v>Tmart00999 27. Quầy 62 Thanh Liệt (658 Kim Giang mới)</v>
          </cell>
          <cell r="D960" t="str">
            <v>Thành phố Hà Nội</v>
          </cell>
          <cell r="E960" t="str">
            <v>Huyện Thanh Trì</v>
          </cell>
          <cell r="G960" t="str">
            <v>HN008</v>
          </cell>
          <cell r="H960" t="str">
            <v>Nguyễn Minh Sơn</v>
          </cell>
          <cell r="I960" t="str">
            <v>MIENBAC;9%</v>
          </cell>
          <cell r="J960" t="str">
            <v>27. Quầy 62 Thanh Liệt (658 Kim Giang mới)</v>
          </cell>
          <cell r="K960" t="str">
            <v>Số 658 Kim Giang, Xã Thanh Trì, Huyện Thanh Trì, Hà Nội.</v>
          </cell>
          <cell r="L960" t="str">
            <v/>
          </cell>
          <cell r="M960" t="str">
            <v>Số 658 Kim Giang, Xã Thanh Trì, Huyện Thanh Trì, Hà Nội.</v>
          </cell>
          <cell r="N960">
            <v>51</v>
          </cell>
          <cell r="O960" t="b">
            <v>0</v>
          </cell>
          <cell r="P960" t="str">
            <v>CÔNG TY TNHH MTV THƯƠNG MẠI VÀ DỊCH VỤ NGỌC THƠM</v>
          </cell>
          <cell r="Q960" t="str">
            <v>Miền Bắc</v>
          </cell>
          <cell r="R960" t="str">
            <v>TMART</v>
          </cell>
        </row>
        <row r="961">
          <cell r="A961" t="str">
            <v>Tmart01000</v>
          </cell>
          <cell r="B961" t="str">
            <v>Tmart01000 28. Quầy 485 Vũ Tông Phan</v>
          </cell>
          <cell r="D961" t="str">
            <v>Thành phố Hà Nội</v>
          </cell>
          <cell r="E961" t="str">
            <v>Quận Thanh Xuân</v>
          </cell>
          <cell r="G961" t="str">
            <v>HN008</v>
          </cell>
          <cell r="H961" t="str">
            <v>Nguyễn Minh Sơn</v>
          </cell>
          <cell r="I961" t="str">
            <v>MIENBAC;9%</v>
          </cell>
          <cell r="J961" t="str">
            <v>28. Quầy 485 Vũ Tông Phan</v>
          </cell>
          <cell r="K961" t="str">
            <v>485 Vũ Tông Phan, Thanh Xuân, Hà Nội</v>
          </cell>
          <cell r="L961" t="str">
            <v/>
          </cell>
          <cell r="M961" t="str">
            <v>485 Vũ Tông Phan, Thanh Xuân, Hà Nội</v>
          </cell>
          <cell r="N961">
            <v>51</v>
          </cell>
          <cell r="O961" t="b">
            <v>0</v>
          </cell>
          <cell r="P961" t="str">
            <v>CÔNG TY TNHH MTV THƯƠNG MẠI VÀ DỊCH VỤ NGỌC THƠM</v>
          </cell>
          <cell r="Q961" t="str">
            <v>Miền Bắc</v>
          </cell>
          <cell r="R961" t="str">
            <v>TMART</v>
          </cell>
        </row>
        <row r="962">
          <cell r="A962" t="str">
            <v>Tmart01001</v>
          </cell>
          <cell r="B962" t="str">
            <v>Tmart01001 29. Quầy tòa K-KĐT Dương Nội</v>
          </cell>
          <cell r="D962" t="str">
            <v>Thành phố Hà Nội</v>
          </cell>
          <cell r="E962" t="str">
            <v>Quận Hà Đông</v>
          </cell>
          <cell r="G962" t="str">
            <v>HN004</v>
          </cell>
          <cell r="H962" t="str">
            <v>Hoàng Thanh Huy</v>
          </cell>
          <cell r="I962" t="str">
            <v>MIENBAC;9%</v>
          </cell>
          <cell r="J962" t="str">
            <v>29. Quầy tòa K-KĐT Dương Nội</v>
          </cell>
          <cell r="K962" t="str">
            <v>Tầng 1, tòa K - cụm HJK - KĐT The Spark Dương Nội, Hà Đông, HN</v>
          </cell>
          <cell r="L962" t="str">
            <v/>
          </cell>
          <cell r="M962" t="str">
            <v>Tầng 1, tòa K - cụm HJK - KĐT The Spark Dương Nội, Hà Đông, HN</v>
          </cell>
          <cell r="N962">
            <v>51</v>
          </cell>
          <cell r="O962" t="b">
            <v>0</v>
          </cell>
          <cell r="P962" t="str">
            <v>CÔNG TY TNHH MTV THƯƠNG MẠI VÀ DỊCH VỤ NGỌC THƠM</v>
          </cell>
          <cell r="Q962" t="str">
            <v>Miền Bắc</v>
          </cell>
          <cell r="R962" t="str">
            <v>TMART</v>
          </cell>
        </row>
        <row r="963">
          <cell r="A963" t="str">
            <v>Tmart01003</v>
          </cell>
          <cell r="B963" t="str">
            <v>Tmart01003 30. Quầy Ecohome2</v>
          </cell>
          <cell r="D963" t="str">
            <v>Thành phố Hà Nội</v>
          </cell>
          <cell r="E963" t="str">
            <v>Quận Bắc Từ Liêm</v>
          </cell>
          <cell r="G963" t="str">
            <v>HN004</v>
          </cell>
          <cell r="H963" t="str">
            <v>Hoàng Thanh Huy</v>
          </cell>
          <cell r="I963" t="str">
            <v>MIENBAC;9%</v>
          </cell>
          <cell r="J963" t="str">
            <v>30. Quầy Ecohome2</v>
          </cell>
          <cell r="K963" t="str">
            <v>Căn 06+07 tòa C2A chung cư Ecohome2, đường tân xuân, phường đông ngạc, quận bắc từ liêm, HN</v>
          </cell>
          <cell r="L963" t="str">
            <v/>
          </cell>
          <cell r="M963" t="str">
            <v>Căn 06+07 tòa C2A chung cư Ecohome2, đường tân xuân, phường đông ngạc, quận bắc từ liêm, HN</v>
          </cell>
          <cell r="N963">
            <v>51</v>
          </cell>
          <cell r="O963" t="b">
            <v>0</v>
          </cell>
          <cell r="P963" t="str">
            <v>CÔNG TY TNHH MTV THƯƠNG MẠI VÀ DỊCH VỤ NGỌC THƠM</v>
          </cell>
          <cell r="Q963" t="str">
            <v>Miền Bắc</v>
          </cell>
          <cell r="R963" t="str">
            <v>TMART</v>
          </cell>
        </row>
        <row r="964">
          <cell r="A964" t="str">
            <v>Tmart01010</v>
          </cell>
          <cell r="B964" t="str">
            <v>Tmart01010 34. Quầy tòa HH2A, KĐT The Spark Dương Nội</v>
          </cell>
          <cell r="D964" t="str">
            <v>Thành phố Hà Nội</v>
          </cell>
          <cell r="E964" t="str">
            <v>Quận Hà Đông</v>
          </cell>
          <cell r="G964" t="str">
            <v>HN004</v>
          </cell>
          <cell r="H964" t="str">
            <v>Hoàng Thanh Huy</v>
          </cell>
          <cell r="I964" t="str">
            <v>MIENBAC;9%</v>
          </cell>
          <cell r="J964" t="str">
            <v>34. Quầy tòa HH2A, KĐT The Spark Dương Nội</v>
          </cell>
          <cell r="K964" t="str">
            <v>Tầng 1 -  HH2B KĐT The Spark Dương Nội, phường Yên Nghĩa, quận Hà Đông, Hà Nội</v>
          </cell>
          <cell r="L964" t="str">
            <v/>
          </cell>
          <cell r="M964" t="str">
            <v>Tầng 1 -  HH2B KĐT The Spark Dương Nội, phường Yên Nghĩa, quận Hà Đông, Hà Nội</v>
          </cell>
          <cell r="N964">
            <v>51</v>
          </cell>
          <cell r="O964" t="b">
            <v>0</v>
          </cell>
          <cell r="P964" t="str">
            <v>CÔNG TY TNHH MTV THƯƠNG MẠI VÀ DỊCH VỤ NGỌC THƠM</v>
          </cell>
          <cell r="Q964" t="str">
            <v>Miền Bắc</v>
          </cell>
          <cell r="R964" t="str">
            <v>TMART</v>
          </cell>
        </row>
        <row r="965">
          <cell r="A965" t="str">
            <v>Tmart01011</v>
          </cell>
          <cell r="B965" t="str">
            <v>Tmart01011 35. Quầy tầng 5 tòa GEMEK, KĐT Lê Trọng Tấn</v>
          </cell>
          <cell r="D965" t="str">
            <v>Thành phố Hà Nội</v>
          </cell>
          <cell r="E965" t="str">
            <v>Huyện Hoài Đức</v>
          </cell>
          <cell r="G965" t="str">
            <v>HN004</v>
          </cell>
          <cell r="H965" t="str">
            <v>Hoàng Thanh Huy</v>
          </cell>
          <cell r="I965" t="str">
            <v>MIENBAC;9%</v>
          </cell>
          <cell r="J965" t="str">
            <v>35. Quầy tầng 5 tòa GEMEK, KĐT Lê Trọng Tấn</v>
          </cell>
          <cell r="K965" t="str">
            <v>Tầng 5 tòa GEMEK, KĐT mới Lê Trọng Tấn, Hoài Đức, HN</v>
          </cell>
          <cell r="L965" t="str">
            <v/>
          </cell>
          <cell r="M965" t="str">
            <v>Tầng 5 tòa GEMEK, KĐT mới Lê Trọng Tấn, Hoài Đức, HN</v>
          </cell>
          <cell r="N965">
            <v>51</v>
          </cell>
          <cell r="O965" t="b">
            <v>0</v>
          </cell>
          <cell r="P965" t="str">
            <v>CÔNG TY TNHH MTV THƯƠNG MẠI VÀ DỊCH VỤ NGỌC THƠM</v>
          </cell>
          <cell r="Q965" t="str">
            <v>Miền Bắc</v>
          </cell>
          <cell r="R965" t="str">
            <v>TMART</v>
          </cell>
        </row>
        <row r="966">
          <cell r="A966" t="str">
            <v>Tmart01012</v>
          </cell>
          <cell r="B966" t="str">
            <v>Tmart01012 36. Quầy CT2 Xuân Mai, Tô Hiệu</v>
          </cell>
          <cell r="D966" t="str">
            <v>Thành phố Hà Nội</v>
          </cell>
          <cell r="E966" t="str">
            <v>Quận Hà Đông</v>
          </cell>
          <cell r="G966" t="str">
            <v>HN004</v>
          </cell>
          <cell r="H966" t="str">
            <v>Hoàng Thanh Huy</v>
          </cell>
          <cell r="I966" t="str">
            <v>MIENBAC;9%</v>
          </cell>
          <cell r="J966" t="str">
            <v>36. Quầy CT2 Xuân Mai, Tô Hiệu</v>
          </cell>
          <cell r="K966" t="str">
            <v>Tòa CT2 Xuân Mai, Tô Hiệu, phường Hà Cầu, quận Hà Đông, Hà Nội</v>
          </cell>
          <cell r="L966" t="str">
            <v/>
          </cell>
          <cell r="M966" t="str">
            <v>Tòa CT2 Xuân Mai, Tô Hiệu, phường Hà Cầu, quận Hà Đông, Hà Nội</v>
          </cell>
          <cell r="N966">
            <v>51</v>
          </cell>
          <cell r="O966" t="b">
            <v>0</v>
          </cell>
          <cell r="P966" t="str">
            <v>CÔNG TY TNHH MTV THƯƠNG MẠI VÀ DỊCH VỤ NGỌC THƠM</v>
          </cell>
          <cell r="Q966" t="str">
            <v>Miền Bắc</v>
          </cell>
          <cell r="R966" t="str">
            <v>TMART</v>
          </cell>
        </row>
        <row r="967">
          <cell r="A967" t="str">
            <v>Tmart01017</v>
          </cell>
          <cell r="B967" t="str">
            <v>Tmart01017 39. Quầy 112 Âu Cơ</v>
          </cell>
          <cell r="D967" t="str">
            <v>Thành phố Hà Nội</v>
          </cell>
          <cell r="E967" t="str">
            <v>Quận Tây Hồ</v>
          </cell>
          <cell r="G967" t="str">
            <v>HN008</v>
          </cell>
          <cell r="H967" t="str">
            <v>Nguyễn Minh Sơn</v>
          </cell>
          <cell r="I967" t="str">
            <v>MIENBAC;9%</v>
          </cell>
          <cell r="J967" t="str">
            <v>39. Quầy 112 Âu Cơ</v>
          </cell>
          <cell r="K967" t="str">
            <v>112 Âu Cơ, Tây Hồ, HN</v>
          </cell>
          <cell r="L967" t="str">
            <v/>
          </cell>
          <cell r="M967" t="str">
            <v>112 Âu Cơ, Tây Hồ, HN</v>
          </cell>
          <cell r="N967">
            <v>51</v>
          </cell>
          <cell r="O967" t="b">
            <v>0</v>
          </cell>
          <cell r="P967" t="str">
            <v>CÔNG TY TNHH MTV THƯƠNG MẠI VÀ DỊCH VỤ NGỌC THƠM</v>
          </cell>
          <cell r="Q967" t="str">
            <v>Miền Bắc</v>
          </cell>
          <cell r="R967" t="str">
            <v>TMART</v>
          </cell>
        </row>
        <row r="968">
          <cell r="A968" t="str">
            <v>Tmart01019</v>
          </cell>
          <cell r="B968" t="str">
            <v>Tmart01019 40. Quầy 19T6 Kiến Hưng</v>
          </cell>
          <cell r="D968" t="str">
            <v>Thành phố Hà Nội</v>
          </cell>
          <cell r="E968" t="str">
            <v>Quận Hà Đông</v>
          </cell>
          <cell r="G968" t="str">
            <v>HN004</v>
          </cell>
          <cell r="H968" t="str">
            <v>Hoàng Thanh Huy</v>
          </cell>
          <cell r="I968" t="str">
            <v>MIENBAC;9%</v>
          </cell>
          <cell r="J968" t="str">
            <v>40. Quầy 19T6 Kiến Hưng</v>
          </cell>
          <cell r="K968" t="str">
            <v>Tầng 1, Tòa nhà 19T6 Kiến Hưng, phường Kiến Hưng, Quận Hà Đông, Hà Nội.</v>
          </cell>
          <cell r="L968" t="str">
            <v/>
          </cell>
          <cell r="M968" t="str">
            <v>Tầng 1, Tòa nhà 19T6 Kiến Hưng, phường Kiến Hưng, Quận Hà Đông, Hà Nội.</v>
          </cell>
          <cell r="N968">
            <v>51</v>
          </cell>
          <cell r="O968" t="b">
            <v>0</v>
          </cell>
          <cell r="P968" t="str">
            <v>CÔNG TY TNHH MTV THƯƠNG MẠI VÀ DỊCH VỤ NGỌC THƠM</v>
          </cell>
          <cell r="Q968" t="str">
            <v>Miền Bắc</v>
          </cell>
          <cell r="R968" t="str">
            <v>TMART</v>
          </cell>
        </row>
        <row r="969">
          <cell r="A969" t="str">
            <v>Tmart01021</v>
          </cell>
          <cell r="B969" t="str">
            <v>Tmart01021 42. Quầy Ecolife, 58 Tố Hữu</v>
          </cell>
          <cell r="D969" t="str">
            <v>Thành phố Hà Nội</v>
          </cell>
          <cell r="E969" t="str">
            <v>Quận Nam Từ Liêm</v>
          </cell>
          <cell r="G969" t="str">
            <v>HN004</v>
          </cell>
          <cell r="H969" t="str">
            <v>Hoàng Thanh Huy</v>
          </cell>
          <cell r="I969" t="str">
            <v>MIENBAC;9%</v>
          </cell>
          <cell r="J969" t="str">
            <v>42. Quầy Ecolife, 58 Tố Hữu</v>
          </cell>
          <cell r="K969" t="str">
            <v>Tòa Ecolife Capital, 58 Tố Hữu, Nam Từ Liêm, Hà Nội</v>
          </cell>
          <cell r="L969" t="str">
            <v/>
          </cell>
          <cell r="M969" t="str">
            <v>Tòa Ecolife Capital, 58 Tố Hữu, Nam Từ Liêm, Hà Nội</v>
          </cell>
          <cell r="N969">
            <v>51</v>
          </cell>
          <cell r="O969" t="b">
            <v>0</v>
          </cell>
          <cell r="P969" t="str">
            <v>CÔNG TY TNHH MTV THƯƠNG MẠI VÀ DỊCH VỤ NGỌC THƠM</v>
          </cell>
          <cell r="Q969" t="str">
            <v>Miền Bắc</v>
          </cell>
          <cell r="R969" t="str">
            <v>TMART</v>
          </cell>
        </row>
        <row r="970">
          <cell r="A970" t="str">
            <v>Tmart01023</v>
          </cell>
          <cell r="B970" t="str">
            <v>Tmart01023 00. Quầy 39 Cầu Diễn</v>
          </cell>
          <cell r="D970" t="str">
            <v>Thành phố Hà Nội</v>
          </cell>
          <cell r="E970" t="str">
            <v>Quận Bắc Từ Liêm</v>
          </cell>
          <cell r="G970" t="str">
            <v>HN004</v>
          </cell>
          <cell r="H970" t="str">
            <v>Hoàng Thanh Huy</v>
          </cell>
          <cell r="I970" t="str">
            <v>MIENBAC;9%</v>
          </cell>
          <cell r="J970" t="str">
            <v>00. Quầy 39 Cầu Diễn</v>
          </cell>
          <cell r="K970" t="str">
            <v>39 Cầu Diễn, Bắc Từ Liêm, HN</v>
          </cell>
          <cell r="L970" t="str">
            <v/>
          </cell>
          <cell r="M970" t="str">
            <v>39 Cầu Diễn, Bắc Từ Liêm, HN</v>
          </cell>
          <cell r="N970">
            <v>51</v>
          </cell>
          <cell r="O970" t="b">
            <v>0</v>
          </cell>
          <cell r="P970" t="str">
            <v>CÔNG TY TNHH MTV THƯƠNG MẠI VÀ DỊCH VỤ NGỌC THƠM</v>
          </cell>
          <cell r="Q970" t="str">
            <v>Miền Bắc</v>
          </cell>
          <cell r="R970" t="str">
            <v>TMART</v>
          </cell>
        </row>
        <row r="971">
          <cell r="A971" t="str">
            <v>Tmart01025</v>
          </cell>
          <cell r="B971" t="str">
            <v>Tmart01025 45. Quầy 20 Đức Diễn</v>
          </cell>
          <cell r="D971" t="str">
            <v>Thành phố Hà Nội</v>
          </cell>
          <cell r="E971" t="str">
            <v>Quận Bắc Từ Liêm</v>
          </cell>
          <cell r="G971" t="str">
            <v>HN004</v>
          </cell>
          <cell r="H971" t="str">
            <v>Hoàng Thanh Huy</v>
          </cell>
          <cell r="I971" t="str">
            <v>MIENBAC;9%</v>
          </cell>
          <cell r="J971" t="str">
            <v>45. Quầy 20 Đức Diễn</v>
          </cell>
          <cell r="K971" t="str">
            <v>20 Đức Diễn, Bắc Từ Liêm, HN</v>
          </cell>
          <cell r="L971" t="str">
            <v/>
          </cell>
          <cell r="M971" t="str">
            <v>20 Đức Diễn, Bắc Từ Liêm, HN</v>
          </cell>
          <cell r="N971">
            <v>51</v>
          </cell>
          <cell r="O971" t="b">
            <v>0</v>
          </cell>
          <cell r="P971" t="str">
            <v>CÔNG TY TNHH MTV THƯƠNG MẠI VÀ DỊCH VỤ NGỌC THƠM</v>
          </cell>
          <cell r="Q971" t="str">
            <v>Miền Bắc</v>
          </cell>
          <cell r="R971" t="str">
            <v>TMART</v>
          </cell>
        </row>
        <row r="972">
          <cell r="A972" t="str">
            <v>Tmart01027</v>
          </cell>
          <cell r="B972" t="str">
            <v>Tmart01027 120. Quầy Xốm 2</v>
          </cell>
          <cell r="D972" t="str">
            <v>Thành phố Hà Nội</v>
          </cell>
          <cell r="E972" t="str">
            <v>Huyện Thanh Trì</v>
          </cell>
          <cell r="G972" t="str">
            <v>HN004</v>
          </cell>
          <cell r="H972" t="str">
            <v>Hoàng Thanh Huy</v>
          </cell>
          <cell r="I972" t="str">
            <v>MIENBAC;9%</v>
          </cell>
          <cell r="J972" t="str">
            <v>120. Quầy Xốm 2</v>
          </cell>
          <cell r="K972" t="str">
            <v>Số 1 Ngõ 10, Phố Xốm, quận Hà Đông, thành phố Hà Nội</v>
          </cell>
          <cell r="L972" t="str">
            <v/>
          </cell>
          <cell r="M972" t="str">
            <v>Số 1 Ngõ 10, Phố Xốm, quận Hà Đông, thành phố Hà Nội</v>
          </cell>
          <cell r="N972">
            <v>51</v>
          </cell>
          <cell r="O972" t="b">
            <v>0</v>
          </cell>
          <cell r="P972" t="str">
            <v>CÔNG TY TNHH MTV THƯƠNG MẠI VÀ DỊCH VỤ NGỌC THƠM</v>
          </cell>
          <cell r="Q972" t="str">
            <v>Miền Bắc</v>
          </cell>
          <cell r="R972" t="str">
            <v>TMART</v>
          </cell>
        </row>
        <row r="973">
          <cell r="A973" t="str">
            <v>Tmart01027-1</v>
          </cell>
          <cell r="B973" t="str">
            <v>Tmart01027-1 47. Quầy 69 Phố Xốm</v>
          </cell>
          <cell r="C973" t="str">
            <v>Đã đóng cửa</v>
          </cell>
          <cell r="D973" t="str">
            <v>Thành phố Hà Nội</v>
          </cell>
          <cell r="E973" t="str">
            <v>Quận Hà Đông</v>
          </cell>
          <cell r="G973" t="str">
            <v>HN004</v>
          </cell>
          <cell r="H973" t="str">
            <v>Hoàng Thanh Huy</v>
          </cell>
          <cell r="I973" t="str">
            <v>MIENBAC;9%</v>
          </cell>
          <cell r="J973" t="str">
            <v>47. Quầy 69 Phố Xốm</v>
          </cell>
          <cell r="K973" t="str">
            <v>Số 69 phố Xốm, Phường Phú Lãm, Quận Hà Đông, Hà Nội</v>
          </cell>
          <cell r="L973" t="str">
            <v/>
          </cell>
          <cell r="M973" t="str">
            <v>Số 69 phố Xốm, Phường Phú Lãm, Quận Hà Đông, Hà Nội</v>
          </cell>
          <cell r="N973">
            <v>51</v>
          </cell>
          <cell r="O973" t="b">
            <v>0</v>
          </cell>
          <cell r="P973" t="str">
            <v>CÔNG TY TNHH MTV THƯƠNG MẠI VÀ DỊCH VỤ NGỌC THƠM</v>
          </cell>
          <cell r="Q973" t="str">
            <v>Miền Bắc</v>
          </cell>
          <cell r="R973" t="str">
            <v>TMART</v>
          </cell>
        </row>
        <row r="974">
          <cell r="A974" t="str">
            <v>Tmart01029</v>
          </cell>
          <cell r="B974" t="str">
            <v>Tmart01029 49. Nơ 6A, Linh Đàm</v>
          </cell>
          <cell r="D974" t="str">
            <v>Thành phố Hà Nội</v>
          </cell>
          <cell r="E974" t="str">
            <v>Quận Hoàng Mai</v>
          </cell>
          <cell r="G974" t="str">
            <v>HN003</v>
          </cell>
          <cell r="H974" t="str">
            <v>Nguyễn Văn Thạch</v>
          </cell>
          <cell r="I974" t="str">
            <v>MIENBAC;9%</v>
          </cell>
          <cell r="J974" t="str">
            <v>49. Nơ 6A, Linh Đàm</v>
          </cell>
          <cell r="K974" t="str">
            <v>Nơ 6A, Bán đảo Linh Đàm, Phường Hoàng Liệt, Quận Hoàng Mai,HN</v>
          </cell>
          <cell r="L974" t="str">
            <v/>
          </cell>
          <cell r="M974" t="str">
            <v>Nơ 6A, Bán đảo Linh Đàm, Phường Hoàng Liệt, Quận Hoàng Mai,HN</v>
          </cell>
          <cell r="N974">
            <v>51</v>
          </cell>
          <cell r="O974" t="b">
            <v>0</v>
          </cell>
          <cell r="P974" t="str">
            <v>CÔNG TY TNHH MTV THƯƠNG MẠI VÀ DỊCH VỤ NGỌC THƠM</v>
          </cell>
          <cell r="Q974" t="str">
            <v>Miền Bắc</v>
          </cell>
          <cell r="R974" t="str">
            <v>TMART</v>
          </cell>
        </row>
        <row r="975">
          <cell r="A975" t="str">
            <v>Tmart01032</v>
          </cell>
          <cell r="B975" t="str">
            <v>Tmart01032 52. Quầy Vĩnh Quỳnh</v>
          </cell>
          <cell r="D975" t="str">
            <v>Thành phố Hà Nội</v>
          </cell>
          <cell r="E975" t="str">
            <v>Huyện Thanh Trì</v>
          </cell>
          <cell r="G975" t="str">
            <v>HN004</v>
          </cell>
          <cell r="H975" t="str">
            <v>Hoàng Thanh Huy</v>
          </cell>
          <cell r="I975" t="str">
            <v>MIENBAC;9%</v>
          </cell>
          <cell r="J975" t="str">
            <v>52. Quầy Vĩnh Quỳnh</v>
          </cell>
          <cell r="K975" t="str">
            <v>Xóm 2, Thôn Quỳnh Đô, Xã Vĩnh Quỳnh, Huyện Thanh Trì, HN</v>
          </cell>
          <cell r="L975" t="str">
            <v/>
          </cell>
          <cell r="M975" t="str">
            <v>Xóm 2, Thôn Quỳnh Đô, Xã Vĩnh Quỳnh, Huyện Thanh Trì, HN</v>
          </cell>
          <cell r="N975">
            <v>51</v>
          </cell>
          <cell r="O975" t="b">
            <v>0</v>
          </cell>
          <cell r="P975" t="str">
            <v>CÔNG TY TNHH MTV THƯƠNG MẠI VÀ DỊCH VỤ NGỌC THƠM</v>
          </cell>
          <cell r="Q975" t="str">
            <v>Miền Bắc</v>
          </cell>
          <cell r="R975" t="str">
            <v>TMART</v>
          </cell>
        </row>
        <row r="976">
          <cell r="A976" t="str">
            <v>Tmart01036</v>
          </cell>
          <cell r="B976" t="str">
            <v>Tmart01036 56. TM02-N03T5 khu ngoại giao đoàn</v>
          </cell>
          <cell r="D976" t="str">
            <v>Thành phố Hà Nội</v>
          </cell>
          <cell r="E976" t="str">
            <v>Quận Bắc Từ Liêm</v>
          </cell>
          <cell r="G976" t="str">
            <v>HN004</v>
          </cell>
          <cell r="H976" t="str">
            <v>Hoàng Thanh Huy</v>
          </cell>
          <cell r="I976" t="str">
            <v>MIENBAC;9%</v>
          </cell>
          <cell r="J976" t="str">
            <v>56. TM02-N03T5 khu ngoại giao đoàn</v>
          </cell>
          <cell r="K976" t="str">
            <v>56. TM02-N03T5 khu ngoại giao đoàn, P.Xuân Tảo, Bắc Từ Liêm, HN</v>
          </cell>
          <cell r="L976" t="str">
            <v/>
          </cell>
          <cell r="M976" t="str">
            <v>56. TM02-N03T5 khu ngoại giao đoàn, P.Xuân Tảo, Bắc Từ Liêm, HN</v>
          </cell>
          <cell r="N976">
            <v>51</v>
          </cell>
          <cell r="O976" t="b">
            <v>0</v>
          </cell>
          <cell r="P976" t="str">
            <v>CÔNG TY TNHH MTV THƯƠNG MẠI VÀ DỊCH VỤ NGỌC THƠM</v>
          </cell>
          <cell r="Q976" t="str">
            <v>Miền Bắc</v>
          </cell>
          <cell r="R976" t="str">
            <v>TMART</v>
          </cell>
        </row>
        <row r="977">
          <cell r="A977" t="str">
            <v>Tmart01041</v>
          </cell>
          <cell r="B977" t="str">
            <v>Tmart01041 61. Quầy Định Công, số 1 Trần Nguyên Đán</v>
          </cell>
          <cell r="D977" t="str">
            <v>Thành phố Hà Nội</v>
          </cell>
          <cell r="E977" t="str">
            <v>Quận Hoàng Mai</v>
          </cell>
          <cell r="G977" t="str">
            <v>HN003</v>
          </cell>
          <cell r="H977" t="str">
            <v>Nguyễn Văn Thạch</v>
          </cell>
          <cell r="I977" t="str">
            <v>MIENBAC;9%</v>
          </cell>
          <cell r="J977" t="str">
            <v>61. Quầy Định Công, số 1 Trần Nguyên Đán</v>
          </cell>
          <cell r="K977" t="str">
            <v>số 1 Trần Nguyên Đán, P.Định Công, Hoàng Mai, HN</v>
          </cell>
          <cell r="L977" t="str">
            <v/>
          </cell>
          <cell r="M977" t="str">
            <v>số 1 Trần Nguyên Đán, P.Định Công, Hoàng Mai, HN</v>
          </cell>
          <cell r="N977">
            <v>51</v>
          </cell>
          <cell r="O977" t="b">
            <v>0</v>
          </cell>
          <cell r="P977" t="str">
            <v>CÔNG TY TNHH MTV THƯƠNG MẠI VÀ DỊCH VỤ NGỌC THƠM</v>
          </cell>
          <cell r="Q977" t="str">
            <v>Miền Bắc</v>
          </cell>
          <cell r="R977" t="str">
            <v>TMART</v>
          </cell>
        </row>
        <row r="978">
          <cell r="A978" t="str">
            <v>Tmart01046</v>
          </cell>
          <cell r="B978" t="str">
            <v>Tmart01046 66. Quầy 47 Tân Xuân, Bắc Từ Liêm, HN</v>
          </cell>
          <cell r="D978" t="str">
            <v>Thành phố Hà Nội</v>
          </cell>
          <cell r="E978" t="str">
            <v>Quận Bắc Từ Liêm</v>
          </cell>
          <cell r="G978" t="str">
            <v>HN004</v>
          </cell>
          <cell r="H978" t="str">
            <v>Hoàng Thanh Huy</v>
          </cell>
          <cell r="I978" t="str">
            <v>MIENBAC;9%</v>
          </cell>
          <cell r="J978" t="str">
            <v>66. Quầy 47 Tân Xuân, Bắc Từ Liêm, HN</v>
          </cell>
          <cell r="K978" t="str">
            <v>47 Tân Xuân, Bắc Từ Liêm, HN</v>
          </cell>
          <cell r="L978" t="str">
            <v/>
          </cell>
          <cell r="M978" t="str">
            <v>47 Tân Xuân, Bắc Từ Liêm, HN</v>
          </cell>
          <cell r="N978">
            <v>51</v>
          </cell>
          <cell r="O978" t="b">
            <v>0</v>
          </cell>
          <cell r="P978" t="str">
            <v>CÔNG TY TNHH MTV THƯƠNG MẠI VÀ DỊCH VỤ NGỌC THƠM</v>
          </cell>
          <cell r="Q978" t="str">
            <v>Miền Bắc</v>
          </cell>
          <cell r="R978" t="str">
            <v>TMART</v>
          </cell>
        </row>
        <row r="979">
          <cell r="A979" t="str">
            <v>Tmart01047</v>
          </cell>
          <cell r="B979" t="str">
            <v>Tmart01047 67. Quầy Trần Thủ Độ</v>
          </cell>
          <cell r="D979" t="str">
            <v>Thành phố Hà Nội</v>
          </cell>
          <cell r="E979" t="str">
            <v>Quận Hoàng Mai</v>
          </cell>
          <cell r="G979" t="str">
            <v>HN003</v>
          </cell>
          <cell r="H979" t="str">
            <v>Nguyễn Văn Thạch</v>
          </cell>
          <cell r="I979" t="str">
            <v>MIENBAC;9%</v>
          </cell>
          <cell r="J979" t="str">
            <v>67. Quầy Trần Thủ Độ</v>
          </cell>
          <cell r="K979" t="str">
            <v>Cổng nhà máy Hino, đường Trần Thủ Độ, Q.Hoàng Mai, HN</v>
          </cell>
          <cell r="L979" t="str">
            <v/>
          </cell>
          <cell r="M979" t="str">
            <v>Cổng nhà máy Hino, đường Trần Thủ Độ, Q.Hoàng Mai, HN</v>
          </cell>
          <cell r="N979">
            <v>51</v>
          </cell>
          <cell r="O979" t="b">
            <v>0</v>
          </cell>
          <cell r="P979" t="str">
            <v>CÔNG TY TNHH MTV THƯƠNG MẠI VÀ DỊCH VỤ NGỌC THƠM</v>
          </cell>
          <cell r="Q979" t="str">
            <v>Miền Bắc</v>
          </cell>
          <cell r="R979" t="str">
            <v>TMART</v>
          </cell>
        </row>
        <row r="980">
          <cell r="A980" t="str">
            <v>Tmart01048</v>
          </cell>
          <cell r="B980" t="str">
            <v>Tmart01048 68. Quầy 32T ĐN-A KĐT Golden An Khánh</v>
          </cell>
          <cell r="D980" t="str">
            <v>Thành phố Hà Nội</v>
          </cell>
          <cell r="E980" t="str">
            <v>Huyện Hoài Đức</v>
          </cell>
          <cell r="G980" t="str">
            <v>HN004</v>
          </cell>
          <cell r="H980" t="str">
            <v>Hoàng Thanh Huy</v>
          </cell>
          <cell r="I980" t="str">
            <v>MIENBAC;9%</v>
          </cell>
          <cell r="J980" t="str">
            <v>68. Quầy 32T ĐN-A KĐT Golden An Khánh</v>
          </cell>
          <cell r="K980" t="str">
            <v>Tầng 1 Tòa Nhà 32T, The Golden An Khánh, Khu đô thị Nam Khánh, Xã An Khánh, Huyện Hoài Đức, Hà Nội</v>
          </cell>
          <cell r="L980" t="str">
            <v/>
          </cell>
          <cell r="M980" t="str">
            <v>Tầng 1 Tòa Nhà 32T, The Golden An Khánh, Khu đô thị Nam Khánh, Xã An Khánh, Huyện Hoài Đức, Hà Nội</v>
          </cell>
          <cell r="N980">
            <v>51</v>
          </cell>
          <cell r="O980" t="b">
            <v>0</v>
          </cell>
          <cell r="P980" t="str">
            <v>CÔNG TY TNHH MTV THƯƠNG MẠI VÀ DỊCH VỤ NGỌC THƠM</v>
          </cell>
          <cell r="Q980" t="str">
            <v>Miền Bắc</v>
          </cell>
          <cell r="R980" t="str">
            <v>TMART</v>
          </cell>
        </row>
        <row r="981">
          <cell r="A981" t="str">
            <v>Tmart01049</v>
          </cell>
          <cell r="B981" t="str">
            <v>Tmart01049 69. Quầy 59 Xuân La, Tây Hồ, HN</v>
          </cell>
          <cell r="D981" t="str">
            <v>Thành phố Hà Nội</v>
          </cell>
          <cell r="E981" t="str">
            <v>Quận Tây Hồ</v>
          </cell>
          <cell r="G981" t="str">
            <v>HN008</v>
          </cell>
          <cell r="H981" t="str">
            <v>Nguyễn Minh Sơn</v>
          </cell>
          <cell r="I981" t="str">
            <v>MIENBAC;9%</v>
          </cell>
          <cell r="J981" t="str">
            <v>69. Quầy 59 Xuân La, Tây Hồ, HN</v>
          </cell>
          <cell r="K981" t="str">
            <v xml:space="preserve"> Số 59 Xuân La, Phường Xuân La, Quận Tây Hồ, Hà Nội.</v>
          </cell>
          <cell r="L981" t="str">
            <v/>
          </cell>
          <cell r="M981" t="str">
            <v>Số 59 Xuân La, Phường Xuân La, Quận Tây Hồ, Hà Nội.</v>
          </cell>
          <cell r="N981">
            <v>51</v>
          </cell>
          <cell r="O981" t="b">
            <v>0</v>
          </cell>
          <cell r="P981" t="str">
            <v>CÔNG TY TNHH MTV THƯƠNG MẠI VÀ DỊCH VỤ NGỌC THƠM</v>
          </cell>
          <cell r="Q981" t="str">
            <v>Miền Bắc</v>
          </cell>
          <cell r="R981" t="str">
            <v>TMART</v>
          </cell>
        </row>
        <row r="982">
          <cell r="A982" t="str">
            <v>Tmart01051</v>
          </cell>
          <cell r="B982" t="str">
            <v>Tmart01051 71. Quầy Hưng Yên</v>
          </cell>
          <cell r="D982" t="str">
            <v>Hưng Yên</v>
          </cell>
          <cell r="I982" t="str">
            <v>MIENBAC;9%</v>
          </cell>
          <cell r="J982" t="str">
            <v>71. Quầy Hưng Yên</v>
          </cell>
          <cell r="K982" t="str">
            <v>601 Nguyễn Văn Linh, TP Hưng Yên, Hưng Yên</v>
          </cell>
          <cell r="L982" t="str">
            <v/>
          </cell>
          <cell r="M982" t="str">
            <v>601 Nguyễn Văn Linh, TP Hưng Yên, Hưng Yên</v>
          </cell>
          <cell r="N982">
            <v>51</v>
          </cell>
          <cell r="O982" t="b">
            <v>0</v>
          </cell>
          <cell r="P982" t="str">
            <v>CÔNG TY TNHH MTV THƯƠNG MẠI VÀ DỊCH VỤ NGỌC THƠM</v>
          </cell>
          <cell r="Q982" t="str">
            <v>Miền Bắc</v>
          </cell>
          <cell r="R982" t="str">
            <v>TMART</v>
          </cell>
        </row>
        <row r="983">
          <cell r="A983" t="str">
            <v>Tmart01061</v>
          </cell>
          <cell r="B983" t="str">
            <v>Tmart01061 81. Quầy Victory 2</v>
          </cell>
          <cell r="D983" t="str">
            <v>Thành phố Hà Nội</v>
          </cell>
          <cell r="E983" t="str">
            <v>Huyện Hoài Đức</v>
          </cell>
          <cell r="G983" t="str">
            <v>HN004</v>
          </cell>
          <cell r="H983" t="str">
            <v>Hoàng Thanh Huy</v>
          </cell>
          <cell r="I983" t="str">
            <v>MIENBAC;9%</v>
          </cell>
          <cell r="J983" t="str">
            <v>81. Quầy Victory 2</v>
          </cell>
          <cell r="K983" t="str">
            <v>Tòa A Victory 2, KĐT An Khánh, Hoài Đức, HN</v>
          </cell>
          <cell r="L983" t="str">
            <v/>
          </cell>
          <cell r="M983" t="str">
            <v>Tòa A Victory 2, KĐT An Khánh, Hoài Đức, HN</v>
          </cell>
          <cell r="N983">
            <v>51</v>
          </cell>
          <cell r="O983" t="b">
            <v>0</v>
          </cell>
          <cell r="P983" t="str">
            <v>CÔNG TY TNHH MTV THƯƠNG MẠI VÀ DỊCH VỤ NGỌC THƠM</v>
          </cell>
          <cell r="Q983" t="str">
            <v>Miền Bắc</v>
          </cell>
          <cell r="R983" t="str">
            <v>TMART</v>
          </cell>
        </row>
        <row r="984">
          <cell r="A984" t="str">
            <v>Tmart01062</v>
          </cell>
          <cell r="B984" t="str">
            <v>Tmart01062 82. Quầy H3.2 FLC Đại Mỗ</v>
          </cell>
          <cell r="D984" t="str">
            <v>Thành phố Hà Nội</v>
          </cell>
          <cell r="E984" t="str">
            <v>Quận Nam Từ Liêm</v>
          </cell>
          <cell r="G984" t="str">
            <v>HN004</v>
          </cell>
          <cell r="H984" t="str">
            <v>Hoàng Thanh Huy</v>
          </cell>
          <cell r="I984" t="str">
            <v>MIENBAC;9%</v>
          </cell>
          <cell r="J984" t="str">
            <v>82. Quầy H3.2 FLC Đại Mỗ</v>
          </cell>
          <cell r="K984" t="str">
            <v>Tầng 1, H3.2 KĐT FLC Đại Mỗ, Nam Từ Liêm, Hà Nội</v>
          </cell>
          <cell r="L984" t="str">
            <v/>
          </cell>
          <cell r="M984" t="str">
            <v>Tầng 1, H3.2 KĐT FLC Đại Mỗ, Nam Từ Liêm, Hà Nội</v>
          </cell>
          <cell r="N984">
            <v>51</v>
          </cell>
          <cell r="O984" t="b">
            <v>0</v>
          </cell>
          <cell r="P984" t="str">
            <v>CÔNG TY TNHH MTV THƯƠNG MẠI VÀ DỊCH VỤ NGỌC THƠM</v>
          </cell>
          <cell r="Q984" t="str">
            <v>Miền Bắc</v>
          </cell>
          <cell r="R984" t="str">
            <v>TMART</v>
          </cell>
        </row>
        <row r="985">
          <cell r="A985" t="str">
            <v>Tmart01063</v>
          </cell>
          <cell r="B985" t="str">
            <v>Tmart01063 83. Tmart Tòa N02, Ecohome3</v>
          </cell>
          <cell r="D985" t="str">
            <v>Thành phố Hà Nội</v>
          </cell>
          <cell r="E985" t="str">
            <v>Quận Bắc Từ Liêm</v>
          </cell>
          <cell r="G985" t="str">
            <v>HN004</v>
          </cell>
          <cell r="H985" t="str">
            <v>Hoàng Thanh Huy</v>
          </cell>
          <cell r="I985" t="str">
            <v>MIENBAC;9%</v>
          </cell>
          <cell r="J985" t="str">
            <v>83. Tmart Tòa N02, Ecohome3</v>
          </cell>
          <cell r="K985" t="str">
            <v>Tòa N02, Ecohome 3, phường Đông Ngạc, quận Bắc Từ Liêm, Hà Nội</v>
          </cell>
          <cell r="L985" t="str">
            <v/>
          </cell>
          <cell r="M985" t="str">
            <v>Tòa N02, Ecohome 3, phường Đông Ngạc, quận Bắc Từ Liêm, Hà Nội</v>
          </cell>
          <cell r="N985">
            <v>51</v>
          </cell>
          <cell r="O985" t="b">
            <v>0</v>
          </cell>
          <cell r="P985" t="str">
            <v>CÔNG TY TNHH MTV THƯƠNG MẠI VÀ DỊCH VỤ NGỌC THƠM</v>
          </cell>
          <cell r="Q985" t="str">
            <v>Miền Bắc</v>
          </cell>
          <cell r="R985" t="str">
            <v>TMART</v>
          </cell>
        </row>
        <row r="986">
          <cell r="A986" t="str">
            <v>Tmart01065</v>
          </cell>
          <cell r="B986" t="str">
            <v>Tmart01065 84. Quầy Tecco Tứ Hiệp</v>
          </cell>
          <cell r="D986" t="str">
            <v>Thành phố Hà Nội</v>
          </cell>
          <cell r="E986" t="str">
            <v>Huyện Thanh Trì</v>
          </cell>
          <cell r="G986" t="str">
            <v>HN008</v>
          </cell>
          <cell r="H986" t="str">
            <v>Nguyễn Minh Sơn</v>
          </cell>
          <cell r="I986" t="str">
            <v>MIENBAC;9%</v>
          </cell>
          <cell r="J986" t="str">
            <v>84. Quầy Tecco Tứ Hiệp</v>
          </cell>
          <cell r="K986" t="str">
            <v>Chung cư Tecco Skyville Tower, đường Quan Lai, Ngũ Hiệp, Thanh Trì, Hà Nội</v>
          </cell>
          <cell r="L986" t="str">
            <v/>
          </cell>
          <cell r="M986" t="str">
            <v>Chung cư Tecco Skyville Tower, đường Quan Lai, Ngũ Hiệp, Thanh Trì, Hà Nội</v>
          </cell>
          <cell r="N986">
            <v>51</v>
          </cell>
          <cell r="O986" t="b">
            <v>0</v>
          </cell>
          <cell r="P986" t="str">
            <v>CÔNG TY TNHH MTV THƯƠNG MẠI VÀ DỊCH VỤ NGỌC THƠM</v>
          </cell>
          <cell r="Q986" t="str">
            <v>Miền Bắc</v>
          </cell>
          <cell r="R986" t="str">
            <v>TMART</v>
          </cell>
        </row>
        <row r="987">
          <cell r="A987" t="str">
            <v>Tmart01067</v>
          </cell>
          <cell r="B987" t="str">
            <v>Tmart01067 86. Quầy Nơ 4A Linh Đàm</v>
          </cell>
          <cell r="D987" t="str">
            <v>Thành phố Hà Nội</v>
          </cell>
          <cell r="E987" t="str">
            <v>Quận Hoàng Mai</v>
          </cell>
          <cell r="G987" t="str">
            <v>HN003</v>
          </cell>
          <cell r="H987" t="str">
            <v>Nguyễn Văn Thạch</v>
          </cell>
          <cell r="I987" t="str">
            <v>MIENBAC;9%</v>
          </cell>
          <cell r="J987" t="str">
            <v>86. Quầy Nơ 4A Linh Đàm</v>
          </cell>
          <cell r="K987" t="str">
            <v>Nơ 4A, Bán đảo Linh Đàm, Hoàng Liệt, Hoàng Mai, Hà Nội</v>
          </cell>
          <cell r="L987" t="str">
            <v/>
          </cell>
          <cell r="M987" t="str">
            <v>Nơ 4A, Bán đảo Linh Đàm, Hoàng Liệt, Hoàng Mai, Hà Nội</v>
          </cell>
          <cell r="N987">
            <v>51</v>
          </cell>
          <cell r="O987" t="b">
            <v>0</v>
          </cell>
          <cell r="P987" t="str">
            <v>CÔNG TY TNHH MTV THƯƠNG MẠI VÀ DỊCH VỤ NGỌC THƠM</v>
          </cell>
          <cell r="Q987" t="str">
            <v>Miền Bắc</v>
          </cell>
          <cell r="R987" t="str">
            <v>TMART</v>
          </cell>
        </row>
        <row r="988">
          <cell r="A988" t="str">
            <v>Tmart01070</v>
          </cell>
          <cell r="B988" t="str">
            <v>Tmart01070 89. quầy No5 Golden Time, Ecohome 4</v>
          </cell>
          <cell r="D988" t="str">
            <v>Thành phố Hà Nội</v>
          </cell>
          <cell r="E988" t="str">
            <v>Quận Bắc Từ Liêm</v>
          </cell>
          <cell r="G988" t="str">
            <v>HN004</v>
          </cell>
          <cell r="H988" t="str">
            <v>Hoàng Thanh Huy</v>
          </cell>
          <cell r="I988" t="str">
            <v>MIENBAC;9%</v>
          </cell>
          <cell r="J988" t="str">
            <v>89. quầy No5 Golden Time, Ecohome 4</v>
          </cell>
          <cell r="K988" t="str">
            <v>Tầng 1, tòa No5, khu nhà ở Ecohome 3, Đông Ngạc, Bắc Từ Liêm, Hà Nội</v>
          </cell>
          <cell r="L988" t="str">
            <v/>
          </cell>
          <cell r="M988" t="str">
            <v>Tầng 1, tòa No5, khu nhà ở Ecohome 3, Đông Ngạc, Bắc Từ Liêm, Hà Nội</v>
          </cell>
          <cell r="N988">
            <v>51</v>
          </cell>
          <cell r="O988" t="b">
            <v>0</v>
          </cell>
          <cell r="P988" t="str">
            <v>CÔNG TY TNHH MTV THƯƠNG MẠI VÀ DỊCH VỤ NGỌC THƠM</v>
          </cell>
          <cell r="Q988" t="str">
            <v>Miền Bắc</v>
          </cell>
          <cell r="R988" t="str">
            <v>TMART</v>
          </cell>
        </row>
        <row r="989">
          <cell r="A989" t="str">
            <v>Tmart01071</v>
          </cell>
          <cell r="B989" t="str">
            <v>Tmart01071 90. Quầy Đại Thanh 2</v>
          </cell>
          <cell r="D989" t="str">
            <v>Thành phố Hà Nội</v>
          </cell>
          <cell r="E989" t="str">
            <v>Huyện Thanh Trì</v>
          </cell>
          <cell r="G989" t="str">
            <v>HN003</v>
          </cell>
          <cell r="H989" t="str">
            <v>Nguyễn Văn Thạch</v>
          </cell>
          <cell r="I989" t="str">
            <v>MIENBAC;9%</v>
          </cell>
          <cell r="J989" t="str">
            <v>90. Quầy Đại Thanh 2</v>
          </cell>
          <cell r="K989" t="str">
            <v>CT10C KĐT Đại Thanh, Tả Thanh Oai, Thanh Trì, Hà Nội</v>
          </cell>
          <cell r="L989" t="str">
            <v/>
          </cell>
          <cell r="M989" t="str">
            <v>CT10C KĐT Đại Thanh, Tả Thanh Oai, Thanh Trì, Hà Nội</v>
          </cell>
          <cell r="N989">
            <v>51</v>
          </cell>
          <cell r="O989" t="b">
            <v>0</v>
          </cell>
          <cell r="P989" t="str">
            <v>CÔNG TY TNHH MTV THƯƠNG MẠI VÀ DỊCH VỤ NGỌC THƠM</v>
          </cell>
          <cell r="Q989" t="str">
            <v>Miền Bắc</v>
          </cell>
          <cell r="R989" t="str">
            <v>TMART</v>
          </cell>
        </row>
        <row r="990">
          <cell r="A990" t="str">
            <v>Tmart01072</v>
          </cell>
          <cell r="B990" t="str">
            <v>Tmart01072 91. Quầy 96 Vĩnh Hưng</v>
          </cell>
          <cell r="D990" t="str">
            <v>Thành phố Hà Nội</v>
          </cell>
          <cell r="E990" t="str">
            <v>Quận Hoàng Mai</v>
          </cell>
          <cell r="G990" t="str">
            <v>HN003</v>
          </cell>
          <cell r="H990" t="str">
            <v>Nguyễn Văn Thạch</v>
          </cell>
          <cell r="I990" t="str">
            <v>MIENBAC;9%</v>
          </cell>
          <cell r="J990" t="str">
            <v>91. Quầy 96 Vĩnh Hưng</v>
          </cell>
          <cell r="K990" t="str">
            <v>96 Vĩnh Hưng, phường Vĩnh Hưng, quận Hoàng Mai, Hà Nội</v>
          </cell>
          <cell r="L990" t="str">
            <v/>
          </cell>
          <cell r="M990" t="str">
            <v>96 Vĩnh Hưng, phường Vĩnh Hưng, quận Hoàng Mai, Hà Nội</v>
          </cell>
          <cell r="N990">
            <v>51</v>
          </cell>
          <cell r="O990" t="b">
            <v>0</v>
          </cell>
          <cell r="P990" t="str">
            <v>CÔNG TY TNHH MTV THƯƠNG MẠI VÀ DỊCH VỤ NGỌC THƠM</v>
          </cell>
          <cell r="Q990" t="str">
            <v>Miền Bắc</v>
          </cell>
          <cell r="R990" t="str">
            <v>TMART</v>
          </cell>
        </row>
        <row r="991">
          <cell r="A991" t="str">
            <v>Tmart01073</v>
          </cell>
          <cell r="B991" t="str">
            <v>Tmart01073 92. Quầy Lê Văn Thiêm</v>
          </cell>
          <cell r="D991" t="str">
            <v>Thành phố Hà Nội</v>
          </cell>
          <cell r="E991" t="str">
            <v>Quận Thanh Xuân</v>
          </cell>
          <cell r="G991" t="str">
            <v>HN008</v>
          </cell>
          <cell r="H991" t="str">
            <v>Nguyễn Minh Sơn</v>
          </cell>
          <cell r="I991" t="str">
            <v>MIENBAC;9%</v>
          </cell>
          <cell r="J991" t="str">
            <v>92. Quầy Lê Văn Thiêm</v>
          </cell>
          <cell r="K991" t="str">
            <v>Số 2 Lê Văn Thiêm, phường Nhân Chính, Thanh Xuân, Hà Nội</v>
          </cell>
          <cell r="L991" t="str">
            <v/>
          </cell>
          <cell r="M991" t="str">
            <v>Số 2 Lê Văn Thiêm, phường Nhân Chính, Thanh Xuân, Hà Nội</v>
          </cell>
          <cell r="N991">
            <v>51</v>
          </cell>
          <cell r="O991" t="b">
            <v>0</v>
          </cell>
          <cell r="P991" t="str">
            <v>CÔNG TY TNHH MTV THƯƠNG MẠI VÀ DỊCH VỤ NGỌC THƠM</v>
          </cell>
          <cell r="Q991" t="str">
            <v>Miền Bắc</v>
          </cell>
          <cell r="R991" t="str">
            <v>TMART</v>
          </cell>
        </row>
        <row r="992">
          <cell r="A992" t="str">
            <v>Tmart01074</v>
          </cell>
          <cell r="B992" t="str">
            <v>Tmart01074 93. Quầy 112 Tân Khai</v>
          </cell>
          <cell r="D992" t="str">
            <v>Thành phố Hà Nội</v>
          </cell>
          <cell r="E992" t="str">
            <v>Quận Hoàng Mai</v>
          </cell>
          <cell r="G992" t="str">
            <v>HN003</v>
          </cell>
          <cell r="H992" t="str">
            <v>Nguyễn Văn Thạch</v>
          </cell>
          <cell r="I992" t="str">
            <v>MIENBAC;9%</v>
          </cell>
          <cell r="J992" t="str">
            <v>93. Quầy 112 Tân Khai</v>
          </cell>
          <cell r="K992" t="str">
            <v>112 Tân Khai, phường Tân Khai, Hoàng Mai, Hà Nội</v>
          </cell>
          <cell r="L992" t="str">
            <v/>
          </cell>
          <cell r="M992" t="str">
            <v>112 Tân Khai, phường Tân Khai, Hoàng Mai, Hà Nội</v>
          </cell>
          <cell r="N992">
            <v>51</v>
          </cell>
          <cell r="O992" t="b">
            <v>0</v>
          </cell>
          <cell r="P992" t="str">
            <v>CÔNG TY TNHH MTV THƯƠNG MẠI VÀ DỊCH VỤ NGỌC THƠM</v>
          </cell>
          <cell r="Q992" t="str">
            <v>Miền Bắc</v>
          </cell>
          <cell r="R992" t="str">
            <v>TMART</v>
          </cell>
        </row>
        <row r="993">
          <cell r="A993" t="str">
            <v>Tmart01075</v>
          </cell>
          <cell r="B993" t="str">
            <v>Tmart01075 94. 282 Xuân Đỉnh</v>
          </cell>
          <cell r="D993" t="str">
            <v>Thành phố Hà Nội</v>
          </cell>
          <cell r="E993" t="str">
            <v>Quận Bắc Từ Liêm</v>
          </cell>
          <cell r="G993" t="str">
            <v>HN004</v>
          </cell>
          <cell r="H993" t="str">
            <v>Hoàng Thanh Huy</v>
          </cell>
          <cell r="I993" t="str">
            <v>MIENBAC;9%</v>
          </cell>
          <cell r="J993" t="str">
            <v>94. 282 Xuân Đỉnh</v>
          </cell>
          <cell r="K993" t="str">
            <v>280- 282 Xuân Đỉnh, phường Xuân Đỉnh, quận Bắc Từ Liêm, Hà Nội</v>
          </cell>
          <cell r="L993" t="str">
            <v/>
          </cell>
          <cell r="M993" t="str">
            <v>280- 282 Xuân Đỉnh, phường Xuân Đỉnh, quận Bắc Từ Liêm, Hà Nội</v>
          </cell>
          <cell r="N993">
            <v>51</v>
          </cell>
          <cell r="O993" t="b">
            <v>0</v>
          </cell>
          <cell r="P993" t="str">
            <v>CÔNG TY TNHH MTV THƯƠNG MẠI VÀ DỊCH VỤ NGỌC THƠM</v>
          </cell>
          <cell r="Q993" t="str">
            <v>Miền Bắc</v>
          </cell>
          <cell r="R993" t="str">
            <v>TMART</v>
          </cell>
        </row>
        <row r="994">
          <cell r="A994" t="str">
            <v>Tmart01076</v>
          </cell>
          <cell r="B994" t="str">
            <v>Tmart01076 95. T1 tòa K3, Kpark Văn Phú</v>
          </cell>
          <cell r="D994" t="str">
            <v>Thành phố Hà Nội</v>
          </cell>
          <cell r="E994" t="str">
            <v>Quận Hà Đông</v>
          </cell>
          <cell r="G994" t="str">
            <v>HN004</v>
          </cell>
          <cell r="H994" t="str">
            <v>Hoàng Thanh Huy</v>
          </cell>
          <cell r="I994" t="str">
            <v>MIENBAC;9%</v>
          </cell>
          <cell r="J994" t="str">
            <v>95. T1 tòa K3, Kpark Văn Phú</v>
          </cell>
          <cell r="K994" t="str">
            <v>Ô H-CT2, Khu nhà ở cao tầng Văn Phú Hi - Brand KĐT mới Văn Phú, Phú La, Hà Đông, Hà Nội</v>
          </cell>
          <cell r="L994" t="str">
            <v/>
          </cell>
          <cell r="M994" t="str">
            <v>Ô H-CT2, Khu nhà ở cao tầng Văn Phú Hi - Brand KĐT mới Văn Phú, Phú La, Hà Đông, Hà Nội</v>
          </cell>
          <cell r="N994">
            <v>51</v>
          </cell>
          <cell r="O994" t="b">
            <v>0</v>
          </cell>
          <cell r="P994" t="str">
            <v>CÔNG TY TNHH MTV THƯƠNG MẠI VÀ DỊCH VỤ NGỌC THƠM</v>
          </cell>
          <cell r="Q994" t="str">
            <v>Miền Bắc</v>
          </cell>
          <cell r="R994" t="str">
            <v>TMART</v>
          </cell>
        </row>
        <row r="995">
          <cell r="A995" t="str">
            <v>Tmart01077</v>
          </cell>
          <cell r="B995" t="str">
            <v>Tmart01077 96. Quầy Intracom Vĩnh Ngọc, Đông Anh</v>
          </cell>
          <cell r="D995" t="str">
            <v>Thành phố Hà Nội</v>
          </cell>
          <cell r="E995" t="str">
            <v>Huyện Đông Anh</v>
          </cell>
          <cell r="G995" t="str">
            <v>HN003</v>
          </cell>
          <cell r="H995" t="str">
            <v>Nguyễn Văn Thạch</v>
          </cell>
          <cell r="I995" t="str">
            <v>MIENBAC;9%</v>
          </cell>
          <cell r="J995" t="str">
            <v>96. Quầy Intracom Vĩnh Ngọc, Đông Anh</v>
          </cell>
          <cell r="K995" t="str">
            <v>Ki ốt 14, 15, tầng 1 của Tòa nhà chung cư Intracom Riverside, xã Vĩnh Ngọc, huyện Đông Anh, HN</v>
          </cell>
          <cell r="L995" t="str">
            <v/>
          </cell>
          <cell r="M995" t="str">
            <v>Ki ốt 14, 15, tầng 1 của Tòa nhà chung cư Intracom Riverside, xã Vĩnh Ngọc, huyện Đông Anh, HN</v>
          </cell>
          <cell r="N995">
            <v>51</v>
          </cell>
          <cell r="O995" t="b">
            <v>0</v>
          </cell>
          <cell r="P995" t="str">
            <v>CÔNG TY TNHH MTV THƯƠNG MẠI VÀ DỊCH VỤ NGỌC THƠM</v>
          </cell>
          <cell r="Q995" t="str">
            <v>Miền Bắc</v>
          </cell>
          <cell r="R995" t="str">
            <v>TMART</v>
          </cell>
        </row>
        <row r="996">
          <cell r="A996" t="str">
            <v>Tmart01078</v>
          </cell>
          <cell r="B996" t="str">
            <v>Tmart01078 96. Quầy Ecohome 1</v>
          </cell>
          <cell r="D996" t="str">
            <v>Thành phố Hà Nội</v>
          </cell>
          <cell r="E996" t="str">
            <v>Quận Bắc Từ Liêm</v>
          </cell>
          <cell r="G996" t="str">
            <v>HN004</v>
          </cell>
          <cell r="H996" t="str">
            <v>Hoàng Thanh Huy</v>
          </cell>
          <cell r="I996" t="str">
            <v>MIENBAC;9%</v>
          </cell>
          <cell r="J996" t="str">
            <v>96. Quầy Ecohome 1</v>
          </cell>
          <cell r="K996" t="str">
            <v>Tầng 1, tòa E1, KĐT Ecohome 1, Bắc Từ Liêm, HN</v>
          </cell>
          <cell r="L996" t="str">
            <v/>
          </cell>
          <cell r="M996" t="str">
            <v>Tầng 1, tòa E1, KĐT Ecohome 1, Bắc Từ Liêm, HN</v>
          </cell>
          <cell r="N996">
            <v>51</v>
          </cell>
          <cell r="O996" t="b">
            <v>0</v>
          </cell>
          <cell r="P996" t="str">
            <v>CÔNG TY TNHH MTV THƯƠNG MẠI VÀ DỊCH VỤ NGỌC THƠM</v>
          </cell>
          <cell r="Q996" t="str">
            <v>Miền Bắc</v>
          </cell>
          <cell r="R996" t="str">
            <v>TMART</v>
          </cell>
        </row>
        <row r="997">
          <cell r="A997" t="str">
            <v>Tmart01079</v>
          </cell>
          <cell r="B997" t="str">
            <v>Tmart01079 51. Quầy 885 Tam Trinh</v>
          </cell>
          <cell r="D997" t="str">
            <v>Thành phố Hà Nội</v>
          </cell>
          <cell r="E997" t="str">
            <v>Quận Hoàng Mai</v>
          </cell>
          <cell r="G997" t="str">
            <v>HN003</v>
          </cell>
          <cell r="H997" t="str">
            <v>Nguyễn Văn Thạch</v>
          </cell>
          <cell r="I997" t="str">
            <v>MIENBAC;9%</v>
          </cell>
          <cell r="J997" t="str">
            <v>51. Quầy 885 Tam Trinh</v>
          </cell>
          <cell r="K997" t="str">
            <v>Số 16, 18 Ngõ 885 Tam Trinh, Phường Yên Sở, Quận Hoàng Mai, Hà Nội</v>
          </cell>
          <cell r="L997" t="str">
            <v/>
          </cell>
          <cell r="M997" t="str">
            <v>Số 16, 18 Ngõ 885 Tam Trinh, Phường Yên Sở, Quận Hoàng Mai, Hà Nội</v>
          </cell>
          <cell r="N997">
            <v>51</v>
          </cell>
          <cell r="O997" t="b">
            <v>0</v>
          </cell>
          <cell r="P997" t="str">
            <v>CÔNG TY TNHH MTV THƯƠNG MẠI VÀ DỊCH VỤ NGỌC THƠM</v>
          </cell>
          <cell r="Q997" t="str">
            <v>Miền Bắc</v>
          </cell>
          <cell r="R997" t="str">
            <v>TMART</v>
          </cell>
        </row>
        <row r="998">
          <cell r="A998" t="str">
            <v>Tmart01080</v>
          </cell>
          <cell r="B998" t="str">
            <v>Tmart01080 99. Quầy Roman Tố Hữu</v>
          </cell>
          <cell r="D998" t="str">
            <v>Thành phố Hà Nội</v>
          </cell>
          <cell r="E998" t="str">
            <v>Quận Nam Từ Liêm</v>
          </cell>
          <cell r="G998" t="str">
            <v>HN004</v>
          </cell>
          <cell r="H998" t="str">
            <v>Hoàng Thanh Huy</v>
          </cell>
          <cell r="I998" t="str">
            <v>MIENBAC;9%</v>
          </cell>
          <cell r="J998" t="str">
            <v>99. Quầy Roman Tố Hữu</v>
          </cell>
          <cell r="K998" t="str">
            <v>Tầng 1 Tháp B2 Tòa nhà Roman Plaza, Phường Đại Mỗ, Quận Nam Từ Liêm, HN</v>
          </cell>
          <cell r="L998" t="str">
            <v/>
          </cell>
          <cell r="M998" t="str">
            <v>Tầng 1 Tháp B2 Tòa nhà Roman Plaza, Phường Đại Mỗ, Quận Nam Từ Liêm, HN</v>
          </cell>
          <cell r="N998">
            <v>51</v>
          </cell>
          <cell r="O998" t="b">
            <v>0</v>
          </cell>
          <cell r="P998" t="str">
            <v>CÔNG TY TNHH MTV THƯƠNG MẠI VÀ DỊCH VỤ NGỌC THƠM</v>
          </cell>
          <cell r="Q998" t="str">
            <v>Miền Bắc</v>
          </cell>
          <cell r="R998" t="str">
            <v>TMART</v>
          </cell>
        </row>
        <row r="999">
          <cell r="A999" t="str">
            <v>Tmart01081</v>
          </cell>
          <cell r="B999" t="str">
            <v>Tmart01081 100. Quầy Trâu Quỳ, Gia Lâm</v>
          </cell>
          <cell r="D999" t="str">
            <v>Thành phố Hà Nội</v>
          </cell>
          <cell r="E999" t="str">
            <v>Huyện Gia Lâm</v>
          </cell>
          <cell r="G999" t="str">
            <v>HN008</v>
          </cell>
          <cell r="H999" t="str">
            <v>Nguyễn Minh Sơn</v>
          </cell>
          <cell r="I999" t="str">
            <v>MIENBAC;9%</v>
          </cell>
          <cell r="J999" t="str">
            <v>100. Quầy Trâu Quỳ, Gia Lâm</v>
          </cell>
          <cell r="K999" t="str">
            <v>Đường Trâu Quỳ, Gia Lâm, HN</v>
          </cell>
          <cell r="L999" t="str">
            <v/>
          </cell>
          <cell r="M999" t="str">
            <v>Số 6 Biệt thự 2, bán đảo Linh Đàm, Phường Hoàng Liệt, Quận Hoàng Mai, HN</v>
          </cell>
          <cell r="N999">
            <v>51</v>
          </cell>
          <cell r="O999" t="b">
            <v>0</v>
          </cell>
          <cell r="P999" t="str">
            <v>CÔNG TY TNHH MTV THƯƠNG MẠI VÀ DỊCH VỤ NGỌC THƠM</v>
          </cell>
          <cell r="Q999" t="str">
            <v>Miền Bắc</v>
          </cell>
          <cell r="R999" t="str">
            <v>TMART</v>
          </cell>
        </row>
        <row r="1000">
          <cell r="A1000" t="str">
            <v>Tmart01082</v>
          </cell>
          <cell r="B1000" t="str">
            <v>Tmart01082 101. Quầy CT2-Epics Home-43 Phạm Văn Đồng</v>
          </cell>
          <cell r="D1000" t="str">
            <v>Thành phố Hà Nội</v>
          </cell>
          <cell r="E1000" t="str">
            <v>Quận Bắc Từ Liêm</v>
          </cell>
          <cell r="G1000" t="str">
            <v>HN004</v>
          </cell>
          <cell r="H1000" t="str">
            <v>Hoàng Thanh Huy</v>
          </cell>
          <cell r="I1000" t="str">
            <v>MIENBAC;9%</v>
          </cell>
          <cell r="J1000" t="str">
            <v>101. Quầy CT2-Epics Home-43 Phạm Văn Đồng</v>
          </cell>
          <cell r="K1000" t="str">
            <v>Tầng 1 &amp; Tầng 2 Tòa nhà CT2, số 43 đường Phạm Văn Đồng, phường Cổ Nhuế 2, quận Bắc Từ Liêm, HN</v>
          </cell>
          <cell r="L1000" t="str">
            <v/>
          </cell>
          <cell r="M1000" t="str">
            <v>Tầng 1 &amp; Tầng 2 Tòa nhà CT2, số 43 đường Phạm Văn Đồng, phường Cổ Nhuế 2, quận Bắc Từ Liêm, HN</v>
          </cell>
          <cell r="N1000">
            <v>51</v>
          </cell>
          <cell r="O1000" t="b">
            <v>0</v>
          </cell>
          <cell r="P1000" t="str">
            <v>CÔNG TY TNHH MTV THƯƠNG MẠI VÀ DỊCH VỤ NGỌC THƠM</v>
          </cell>
          <cell r="Q1000" t="str">
            <v>Miền Bắc</v>
          </cell>
          <cell r="R1000" t="str">
            <v>TMART</v>
          </cell>
        </row>
        <row r="1001">
          <cell r="A1001" t="str">
            <v>Tmart01083</v>
          </cell>
          <cell r="B1001" t="str">
            <v>Tmart01083 102. Quầy Đại Thanh 3, CT8A</v>
          </cell>
          <cell r="D1001" t="str">
            <v>Thành phố Hà Nội</v>
          </cell>
          <cell r="E1001" t="str">
            <v>Huyện Thanh Trì</v>
          </cell>
          <cell r="G1001" t="str">
            <v>HN008</v>
          </cell>
          <cell r="H1001" t="str">
            <v>Nguyễn Minh Sơn</v>
          </cell>
          <cell r="I1001" t="str">
            <v>MIENBAC;9%</v>
          </cell>
          <cell r="J1001" t="str">
            <v>102. Quầy Đại Thanh 3, CT8A</v>
          </cell>
          <cell r="K1001" t="str">
            <v>CT8A KĐT Đại Thanh, Tả Thanh Oai, Thanh Trì, Hà Nội</v>
          </cell>
          <cell r="L1001" t="str">
            <v/>
          </cell>
          <cell r="M1001" t="str">
            <v>CT8A KĐT Đại Thanh, Tả Thanh Oai, Thanh Trì, Hà Nội</v>
          </cell>
          <cell r="N1001">
            <v>51</v>
          </cell>
          <cell r="O1001" t="b">
            <v>0</v>
          </cell>
          <cell r="P1001" t="str">
            <v>CÔNG TY TNHH MTV THƯƠNG MẠI VÀ DỊCH VỤ NGỌC THƠM</v>
          </cell>
          <cell r="Q1001" t="str">
            <v>Miền Bắc</v>
          </cell>
          <cell r="R1001" t="str">
            <v>TMART</v>
          </cell>
        </row>
        <row r="1002">
          <cell r="A1002" t="str">
            <v>Tmart01084</v>
          </cell>
          <cell r="B1002" t="str">
            <v>Tmart01084 103. Quầy Kosmo</v>
          </cell>
          <cell r="D1002" t="str">
            <v>Thành phố Hà Nội</v>
          </cell>
          <cell r="E1002" t="str">
            <v>Quận Bắc Từ Liêm</v>
          </cell>
          <cell r="G1002" t="str">
            <v>HN004</v>
          </cell>
          <cell r="H1002" t="str">
            <v>Hoàng Thanh Huy</v>
          </cell>
          <cell r="I1002" t="str">
            <v>MIENBAC;9%</v>
          </cell>
          <cell r="J1002" t="str">
            <v>103. Quầy Kosmo</v>
          </cell>
          <cell r="K1002" t="str">
            <v>Lô S04, T1, Kosmo Xuân Tảo, Bắc Từ Liêm, HN</v>
          </cell>
          <cell r="L1002" t="str">
            <v/>
          </cell>
          <cell r="M1002" t="str">
            <v>Lô S04, T1, Kosmo Xuân Tảo, Bắc Từ Liêm, HN</v>
          </cell>
          <cell r="N1002">
            <v>51</v>
          </cell>
          <cell r="O1002" t="b">
            <v>0</v>
          </cell>
          <cell r="P1002" t="str">
            <v>CÔNG TY TNHH MTV THƯƠNG MẠI VÀ DỊCH VỤ NGỌC THƠM</v>
          </cell>
          <cell r="Q1002" t="str">
            <v>Miền Bắc</v>
          </cell>
          <cell r="R1002" t="str">
            <v>TMART</v>
          </cell>
        </row>
        <row r="1003">
          <cell r="A1003" t="str">
            <v>Tmart01085</v>
          </cell>
          <cell r="B1003" t="str">
            <v>Tmart01085 104. Quầy 44 Triều Khúc</v>
          </cell>
          <cell r="D1003" t="str">
            <v>Thành phố Hà Nội</v>
          </cell>
          <cell r="E1003" t="str">
            <v>Quận Thanh Xuân</v>
          </cell>
          <cell r="G1003" t="str">
            <v>HN008</v>
          </cell>
          <cell r="H1003" t="str">
            <v>Nguyễn Minh Sơn</v>
          </cell>
          <cell r="I1003" t="str">
            <v>MIENBAC;9%</v>
          </cell>
          <cell r="J1003" t="str">
            <v>104. Quầy 44 Triều Khúc</v>
          </cell>
          <cell r="K1003" t="str">
            <v>Tầng 1, Toà nhà PCC1 Thanh Xuân, số 44 Triều Khúc, Phường Thanh Xuân Nam, Quận Thanh Xuân, HN</v>
          </cell>
          <cell r="L1003" t="str">
            <v/>
          </cell>
          <cell r="M1003" t="str">
            <v>Tầng 1, Toà nhà PCC1 Thanh Xuân, số 44 Triều Khúc, Phường Thanh Xuân Nam, Quận Thanh Xuân, HN</v>
          </cell>
          <cell r="N1003">
            <v>51</v>
          </cell>
          <cell r="O1003" t="b">
            <v>0</v>
          </cell>
          <cell r="P1003" t="str">
            <v>CÔNG TY TNHH MTV THƯƠNG MẠI VÀ DỊCH VỤ NGỌC THƠM</v>
          </cell>
          <cell r="Q1003" t="str">
            <v>Miền Bắc</v>
          </cell>
          <cell r="R1003" t="str">
            <v>TMART</v>
          </cell>
        </row>
        <row r="1004">
          <cell r="A1004" t="str">
            <v>Tmart01086</v>
          </cell>
          <cell r="B1004" t="str">
            <v>Tmart01086 105. Quầy HomeLand</v>
          </cell>
          <cell r="D1004" t="str">
            <v>Thành phố Hà Nội</v>
          </cell>
          <cell r="E1004" t="str">
            <v>Quận Long Biên</v>
          </cell>
          <cell r="G1004" t="str">
            <v>HN003</v>
          </cell>
          <cell r="H1004" t="str">
            <v>Nguyễn Văn Thạch</v>
          </cell>
          <cell r="I1004" t="str">
            <v>MIENBAC;9%</v>
          </cell>
          <cell r="J1004" t="str">
            <v>105. Quầy HomeLand</v>
          </cell>
          <cell r="K1004" t="str">
            <v>T1, Homeland, Thượng Thanh, Long Biên, HN</v>
          </cell>
          <cell r="L1004" t="str">
            <v/>
          </cell>
          <cell r="M1004" t="str">
            <v>Số 6 Biệt thự 2, bán đảo Linh Đàm, Phường Hoàng Liệt, Quận Hoàng Mai, HN</v>
          </cell>
          <cell r="N1004">
            <v>51</v>
          </cell>
          <cell r="O1004" t="b">
            <v>0</v>
          </cell>
          <cell r="P1004" t="str">
            <v>CÔNG TY TNHH MTV THƯƠNG MẠI VÀ DỊCH VỤ NGỌC THƠM</v>
          </cell>
          <cell r="Q1004" t="str">
            <v>Miền Bắc</v>
          </cell>
          <cell r="R1004" t="str">
            <v>TMART</v>
          </cell>
        </row>
        <row r="1005">
          <cell r="A1005" t="str">
            <v>Tmart01087</v>
          </cell>
          <cell r="B1005" t="str">
            <v>Tmart01087 106. Quầy CT3B Nam Cường, Cổ Nhuế</v>
          </cell>
          <cell r="D1005" t="str">
            <v>Thành phố Hà Nội</v>
          </cell>
          <cell r="E1005" t="str">
            <v>Quận Bắc Từ Liêm</v>
          </cell>
          <cell r="G1005" t="str">
            <v>HN004</v>
          </cell>
          <cell r="H1005" t="str">
            <v>Hoàng Thanh Huy</v>
          </cell>
          <cell r="I1005" t="str">
            <v>MIENBAC;9%</v>
          </cell>
          <cell r="J1005" t="str">
            <v>106. Quầy CT3B Nam Cường, Cổ Nhuế</v>
          </cell>
          <cell r="K1005" t="str">
            <v>Tầng 1, Tòa nhà CT3B – Khu ĐTM Cổ Nhuế, Đường Phạm Văn Đồng, Phường Cổ Nhuế 1, Quận Bắc Từ Liêm, HN</v>
          </cell>
          <cell r="L1005" t="str">
            <v/>
          </cell>
          <cell r="M1005" t="str">
            <v>Tầng 1, Tòa nhà CT3B – Khu ĐTM Cổ Nhuế, Đường Phạm Văn Đồng, Phường Cổ Nhuế 1, Quận Bắc Từ Liêm, HN</v>
          </cell>
          <cell r="N1005">
            <v>51</v>
          </cell>
          <cell r="O1005" t="b">
            <v>0</v>
          </cell>
          <cell r="P1005" t="str">
            <v>CÔNG TY TNHH MTV THƯƠNG MẠI VÀ DỊCH VỤ NGỌC THƠM</v>
          </cell>
          <cell r="Q1005" t="str">
            <v>Miền Bắc</v>
          </cell>
          <cell r="R1005" t="str">
            <v>TMART</v>
          </cell>
        </row>
        <row r="1006">
          <cell r="A1006" t="str">
            <v>Tmart01088</v>
          </cell>
          <cell r="B1006" t="str">
            <v>Tmart01088 107. Quầy Ruby City Phúc Lợi</v>
          </cell>
          <cell r="D1006" t="str">
            <v>Thành phố Hà Nội</v>
          </cell>
          <cell r="E1006" t="str">
            <v>Quận Long Biên</v>
          </cell>
          <cell r="G1006" t="str">
            <v>HN003</v>
          </cell>
          <cell r="H1006" t="str">
            <v>Nguyễn Văn Thạch</v>
          </cell>
          <cell r="I1006" t="str">
            <v>MIENBAC;9%</v>
          </cell>
          <cell r="J1006" t="str">
            <v>107. Quầy Ruby City Phúc Lợi</v>
          </cell>
          <cell r="K1006" t="str">
            <v>Tầng 1, toà nhà chung cư Ruby CT3 Phúc Lợi, Phường Phúc Lợi, Quận Long Biên, HN sđt: 0377308677</v>
          </cell>
          <cell r="L1006" t="str">
            <v/>
          </cell>
          <cell r="M1006" t="str">
            <v>Tầng 1, toà nhà chung cư Ruby CT3 Phúc Lợi, Phường Phúc Lợi, Quận Long Biên, HN sđt: 0377308677</v>
          </cell>
          <cell r="N1006">
            <v>51</v>
          </cell>
          <cell r="O1006" t="b">
            <v>0</v>
          </cell>
          <cell r="P1006" t="str">
            <v>CÔNG TY TNHH MTV THƯƠNG MẠI VÀ DỊCH VỤ NGỌC THƠM</v>
          </cell>
          <cell r="Q1006" t="str">
            <v>Miền Bắc</v>
          </cell>
          <cell r="R1006" t="str">
            <v>TMART</v>
          </cell>
        </row>
        <row r="1007">
          <cell r="A1007" t="str">
            <v>Tmart01089</v>
          </cell>
          <cell r="B1007" t="str">
            <v>Tmart01089 108. Quầy Licogi 13</v>
          </cell>
          <cell r="D1007" t="str">
            <v>Thành phố Hà Nội</v>
          </cell>
          <cell r="E1007" t="str">
            <v>Quận Thanh Xuân</v>
          </cell>
          <cell r="G1007" t="str">
            <v>HN008</v>
          </cell>
          <cell r="H1007" t="str">
            <v>Nguyễn Minh Sơn</v>
          </cell>
          <cell r="I1007" t="str">
            <v>MIENBAC;9%</v>
          </cell>
          <cell r="J1007" t="str">
            <v>108. Quầy Licogi 13</v>
          </cell>
          <cell r="K1007" t="str">
            <v>Tầng 1, ĐN-B, Licogi 13 ngõ 164 Khuất Duy Tiến, Thanh Xuân, HN</v>
          </cell>
          <cell r="L1007" t="str">
            <v/>
          </cell>
          <cell r="M1007" t="str">
            <v>Tầng 1, ĐN-B, Licogi 13 ngõ 164 Khuất Duy Tiến, Thanh Xuân, HN</v>
          </cell>
          <cell r="N1007">
            <v>51</v>
          </cell>
          <cell r="O1007" t="b">
            <v>0</v>
          </cell>
          <cell r="P1007" t="str">
            <v>CÔNG TY TNHH MTV THƯƠNG MẠI VÀ DỊCH VỤ NGỌC THƠM</v>
          </cell>
          <cell r="Q1007" t="str">
            <v>Miền Bắc</v>
          </cell>
          <cell r="R1007" t="str">
            <v>TMART</v>
          </cell>
        </row>
        <row r="1008">
          <cell r="A1008" t="str">
            <v>Tmart01090</v>
          </cell>
          <cell r="B1008" t="str">
            <v>Tmart01090 109. Quầy Trần Thủ Độ 2, tòa South Building Pháp Vân - Tứ Hiệp</v>
          </cell>
          <cell r="D1008" t="str">
            <v>Thành phố Hà Nội</v>
          </cell>
          <cell r="E1008" t="str">
            <v>Quận Hoàng Mai</v>
          </cell>
          <cell r="G1008" t="str">
            <v>HN003</v>
          </cell>
          <cell r="H1008" t="str">
            <v>Nguyễn Văn Thạch</v>
          </cell>
          <cell r="I1008" t="str">
            <v>MIENBAC;9%</v>
          </cell>
          <cell r="J1008" t="str">
            <v>109. Quầy Trần Thủ Độ 2, tòa South Building Pháp Vân - Tứ Hiệp</v>
          </cell>
          <cell r="K1008" t="str">
            <v>Tầng 1, South Building, Khu đô thị mới Pháp Vân – Tứ Hiệp, Phường Hoàng Liệt, Quận Hoàng Mai, HN</v>
          </cell>
          <cell r="L1008" t="str">
            <v/>
          </cell>
          <cell r="M1008" t="str">
            <v>Tầng 1, South Building, Khu đô thị mới Pháp Vân – Tứ Hiệp, Phường Hoàng Liệt, Quận Hoàng Mai, HN</v>
          </cell>
          <cell r="N1008">
            <v>51</v>
          </cell>
          <cell r="O1008" t="b">
            <v>0</v>
          </cell>
          <cell r="P1008" t="str">
            <v>CÔNG TY TNHH MTV THƯƠNG MẠI VÀ DỊCH VỤ NGỌC THƠM</v>
          </cell>
          <cell r="Q1008" t="str">
            <v>Miền Bắc</v>
          </cell>
          <cell r="R1008" t="str">
            <v>TMART</v>
          </cell>
        </row>
        <row r="1009">
          <cell r="A1009" t="str">
            <v>Tmart01091</v>
          </cell>
          <cell r="B1009" t="str">
            <v>Tmart01091 110. Quầy HH03A Thanh Hà</v>
          </cell>
          <cell r="D1009" t="str">
            <v>Thành phố Hà Nội</v>
          </cell>
          <cell r="E1009" t="str">
            <v>Quận Hà Đông</v>
          </cell>
          <cell r="G1009" t="str">
            <v>HN004</v>
          </cell>
          <cell r="H1009" t="str">
            <v>Hoàng Thanh Huy</v>
          </cell>
          <cell r="I1009" t="str">
            <v>MIENBAC;9%</v>
          </cell>
          <cell r="J1009" t="str">
            <v>110. Quầy HH03A Thanh Hà</v>
          </cell>
          <cell r="K1009" t="str">
            <v>T1-B1.3 tòa HH03A, KĐT Thanh Hà, Hà Đông, HN</v>
          </cell>
          <cell r="L1009" t="str">
            <v/>
          </cell>
          <cell r="M1009" t="str">
            <v>T1-B1.3 tòa HH03A, KĐT Thanh Hà, Hà Đông, HN</v>
          </cell>
          <cell r="N1009">
            <v>51</v>
          </cell>
          <cell r="O1009" t="b">
            <v>0</v>
          </cell>
          <cell r="P1009" t="str">
            <v>CÔNG TY TNHH MTV THƯƠNG MẠI VÀ DỊCH VỤ NGỌC THƠM</v>
          </cell>
          <cell r="Q1009" t="str">
            <v>Miền Bắc</v>
          </cell>
          <cell r="R1009" t="str">
            <v>TMART</v>
          </cell>
        </row>
        <row r="1010">
          <cell r="A1010" t="str">
            <v>Tmart01092</v>
          </cell>
          <cell r="B1010" t="str">
            <v>Tmart01092 111. Quầy T1, tòa A7 An Bình City</v>
          </cell>
          <cell r="D1010" t="str">
            <v>Thành phố Hà Nội</v>
          </cell>
          <cell r="E1010" t="str">
            <v>Quận Bắc Từ Liêm</v>
          </cell>
          <cell r="G1010" t="str">
            <v>HN004</v>
          </cell>
          <cell r="H1010" t="str">
            <v>Hoàng Thanh Huy</v>
          </cell>
          <cell r="I1010" t="str">
            <v>MIENBAC;9%</v>
          </cell>
          <cell r="J1010" t="str">
            <v>111. Quầy T1, tòa A7 An Bình City</v>
          </cell>
          <cell r="K1010" t="str">
            <v>Lô 03-04 tầng 1, tòa A7, cc An Bình City, Cổ Nhuế, HN</v>
          </cell>
          <cell r="L1010" t="str">
            <v/>
          </cell>
          <cell r="M1010" t="str">
            <v>Lô 03-04 tầng 1, tòa A7, cc An Bình City, Cổ Nhuế, HN</v>
          </cell>
          <cell r="N1010">
            <v>51</v>
          </cell>
          <cell r="O1010" t="b">
            <v>0</v>
          </cell>
          <cell r="P1010" t="str">
            <v>CÔNG TY TNHH MTV THƯƠNG MẠI VÀ DỊCH VỤ NGỌC THƠM</v>
          </cell>
          <cell r="Q1010" t="str">
            <v>Miền Bắc</v>
          </cell>
          <cell r="R1010" t="str">
            <v>TMART</v>
          </cell>
        </row>
        <row r="1011">
          <cell r="A1011" t="str">
            <v>Tmart01093</v>
          </cell>
          <cell r="B1011" t="str">
            <v>Tmart01093 112. Quầy G2-Fivestar số 2 Kim Giang</v>
          </cell>
          <cell r="D1011" t="str">
            <v>Thành phố Hà Nội</v>
          </cell>
          <cell r="E1011" t="str">
            <v>Quận Thanh Xuân</v>
          </cell>
          <cell r="G1011" t="str">
            <v>HN008</v>
          </cell>
          <cell r="H1011" t="str">
            <v>Nguyễn Minh Sơn</v>
          </cell>
          <cell r="I1011" t="str">
            <v>MIENBAC;9%</v>
          </cell>
          <cell r="J1011" t="str">
            <v>112. Quầy G2-Fivestar số 2 Kim Giang</v>
          </cell>
          <cell r="K1011" t="str">
            <v>Tầng 1 Tòa Nhà G2 Thương mại dịch vụ 02, Số 2 Kim Giang, Phường Kim Giang, Quận Thanh Xuân, HN</v>
          </cell>
          <cell r="L1011" t="str">
            <v/>
          </cell>
          <cell r="M1011" t="str">
            <v>Tầng 1 Tòa Nhà G2 Thương mại dịch vụ 02, Số 2 Kim Giang, Phường Kim Giang, Quận Thanh Xuân, HN</v>
          </cell>
          <cell r="N1011">
            <v>51</v>
          </cell>
          <cell r="O1011" t="b">
            <v>0</v>
          </cell>
          <cell r="P1011" t="str">
            <v>CÔNG TY TNHH MTV THƯƠNG MẠI VÀ DỊCH VỤ NGỌC THƠM</v>
          </cell>
          <cell r="Q1011" t="str">
            <v>Miền Bắc</v>
          </cell>
          <cell r="R1011" t="str">
            <v>TMART</v>
          </cell>
        </row>
        <row r="1012">
          <cell r="A1012" t="str">
            <v>Tmart01094</v>
          </cell>
          <cell r="B1012" t="str">
            <v>Tmart01094 113. Quầy Thôn 7, Ninh Hiệp</v>
          </cell>
          <cell r="D1012" t="str">
            <v>Thành phố Hà Nội</v>
          </cell>
          <cell r="E1012" t="str">
            <v>Huyện Gia Lâm</v>
          </cell>
          <cell r="G1012" t="str">
            <v>HN008</v>
          </cell>
          <cell r="H1012" t="str">
            <v>Nguyễn Minh Sơn</v>
          </cell>
          <cell r="I1012" t="str">
            <v>MIENBAC;9%</v>
          </cell>
          <cell r="J1012" t="str">
            <v>113. Quầy Thôn 7, Ninh Hiệp</v>
          </cell>
          <cell r="K1012" t="str">
            <v>Thôn 7, xã Ninh Hiệp, huyện Gia Lâm, HN</v>
          </cell>
          <cell r="L1012" t="str">
            <v/>
          </cell>
          <cell r="M1012" t="str">
            <v>Thôn 7, xã Ninh Hiệp, huyện Gia Lâm, HN</v>
          </cell>
          <cell r="N1012">
            <v>51</v>
          </cell>
          <cell r="O1012" t="b">
            <v>0</v>
          </cell>
          <cell r="P1012" t="str">
            <v>CÔNG TY TNHH MTV THƯƠNG MẠI VÀ DỊCH VỤ NGỌC THƠM</v>
          </cell>
          <cell r="Q1012" t="str">
            <v>Miền Bắc</v>
          </cell>
          <cell r="R1012" t="str">
            <v>TMART</v>
          </cell>
        </row>
        <row r="1013">
          <cell r="A1013" t="str">
            <v>Tmart01095</v>
          </cell>
          <cell r="B1013" t="str">
            <v>Tmart01095 114. Quầy 317 Hà Huy Tập</v>
          </cell>
          <cell r="D1013" t="str">
            <v>Thành phố Hà Nội</v>
          </cell>
          <cell r="E1013" t="str">
            <v>Huyện Gia Lâm</v>
          </cell>
          <cell r="G1013" t="str">
            <v>HN003</v>
          </cell>
          <cell r="H1013" t="str">
            <v>Nguyễn Văn Thạch</v>
          </cell>
          <cell r="I1013" t="str">
            <v>MIENBAC;9%</v>
          </cell>
          <cell r="J1013" t="str">
            <v>114. Quầy 317 Hà Huy Tập</v>
          </cell>
          <cell r="K1013" t="str">
            <v>Số 317 Hà Huy Tập, TT Yên Viên, huyện Gia Lâm, HN</v>
          </cell>
          <cell r="L1013" t="str">
            <v/>
          </cell>
          <cell r="M1013" t="str">
            <v>Số 317 Hà Huy Tập, TT Yên Viên, huyện Gia Lâm, HN</v>
          </cell>
          <cell r="N1013">
            <v>51</v>
          </cell>
          <cell r="O1013" t="b">
            <v>0</v>
          </cell>
          <cell r="P1013" t="str">
            <v>CÔNG TY TNHH MTV THƯƠNG MẠI VÀ DỊCH VỤ NGỌC THƠM</v>
          </cell>
          <cell r="Q1013" t="str">
            <v>Miền Bắc</v>
          </cell>
          <cell r="R1013" t="str">
            <v>TMART</v>
          </cell>
        </row>
        <row r="1014">
          <cell r="A1014" t="str">
            <v>Tmart01096</v>
          </cell>
          <cell r="B1014" t="str">
            <v>Tmart01096 1096. Nhà máy Canon Thăng Long</v>
          </cell>
          <cell r="D1014" t="str">
            <v>Thành phố Hà Nội</v>
          </cell>
          <cell r="E1014" t="str">
            <v>Huyện Đông Anh</v>
          </cell>
          <cell r="G1014" t="str">
            <v>HN003</v>
          </cell>
          <cell r="H1014" t="str">
            <v>Nguyễn Văn Thạch</v>
          </cell>
          <cell r="I1014" t="str">
            <v>MIENBAC;9%</v>
          </cell>
          <cell r="J1014" t="str">
            <v>1096. Nhà máy Canon Thăng Long</v>
          </cell>
          <cell r="K1014" t="str">
            <v>Nhà máy Canon, KCN Bắc Thăng Long, huyện Đông Anh, HN - giao cổng số 4. sđt: 0376505352</v>
          </cell>
          <cell r="L1014" t="str">
            <v/>
          </cell>
          <cell r="M1014" t="str">
            <v>Nhà máy Canon, KCN Bắc Thăng Long, huyện Đông Anh, HN</v>
          </cell>
          <cell r="N1014">
            <v>51</v>
          </cell>
          <cell r="O1014" t="b">
            <v>0</v>
          </cell>
          <cell r="P1014" t="str">
            <v>CÔNG TY TNHH MTV THƯƠNG MẠI VÀ DỊCH VỤ NGỌC THƠM</v>
          </cell>
          <cell r="Q1014" t="str">
            <v>Miền Bắc</v>
          </cell>
          <cell r="R1014" t="str">
            <v>TMART</v>
          </cell>
        </row>
        <row r="1015">
          <cell r="A1015" t="str">
            <v>Tmart01097</v>
          </cell>
          <cell r="B1015" t="str">
            <v>Tmart01097 116. Quầy Iris Garden</v>
          </cell>
          <cell r="D1015" t="str">
            <v>Thành phố Hà Nội</v>
          </cell>
          <cell r="E1015" t="str">
            <v>Quận Nam Từ Liêm</v>
          </cell>
          <cell r="G1015" t="str">
            <v>HN004</v>
          </cell>
          <cell r="H1015" t="str">
            <v>Hoàng Thanh Huy</v>
          </cell>
          <cell r="I1015" t="str">
            <v>MIENBAC;9%</v>
          </cell>
          <cell r="J1015" t="str">
            <v>116. Quầy Iris Garden</v>
          </cell>
          <cell r="K1015" t="str">
            <v>30 Trần Hữu Dực, Cầu Diễn, Nam Từ Liêm, HN</v>
          </cell>
          <cell r="L1015" t="str">
            <v/>
          </cell>
          <cell r="M1015" t="str">
            <v>30 Trần Hữu Dực, Cầu Diễn, Nam Từ Liêm, HN</v>
          </cell>
          <cell r="N1015">
            <v>51</v>
          </cell>
          <cell r="O1015" t="b">
            <v>0</v>
          </cell>
          <cell r="P1015" t="str">
            <v>CÔNG TY TNHH MTV THƯƠNG MẠI VÀ DỊCH VỤ NGỌC THƠM</v>
          </cell>
          <cell r="Q1015" t="str">
            <v>Miền Bắc</v>
          </cell>
          <cell r="R1015" t="str">
            <v>TMART</v>
          </cell>
        </row>
        <row r="1016">
          <cell r="A1016" t="str">
            <v>Tmart01098</v>
          </cell>
          <cell r="B1016" t="str">
            <v>Tmart01098 117. Quầy 56 Huyền Quang, Bắc Ninh</v>
          </cell>
          <cell r="D1016" t="str">
            <v>Bắc Ninh</v>
          </cell>
          <cell r="I1016" t="str">
            <v>MIENBAC;9%</v>
          </cell>
          <cell r="J1016" t="str">
            <v>117. Quầy 56 Huyền Quang, Bắc Ninh</v>
          </cell>
          <cell r="K1016" t="str">
            <v>56 Huyền Quang, Bắc Ninh</v>
          </cell>
          <cell r="L1016" t="str">
            <v/>
          </cell>
          <cell r="M1016" t="str">
            <v>56 Huyền Quang, Bắc Ninh</v>
          </cell>
          <cell r="N1016">
            <v>51</v>
          </cell>
          <cell r="O1016" t="b">
            <v>0</v>
          </cell>
          <cell r="P1016" t="str">
            <v>CÔNG TY TNHH MTV THƯƠNG MẠI VÀ DỊCH VỤ NGỌC THƠM</v>
          </cell>
          <cell r="Q1016" t="str">
            <v>Miền Bắc</v>
          </cell>
          <cell r="R1016" t="str">
            <v>TMART</v>
          </cell>
        </row>
        <row r="1017">
          <cell r="A1017" t="str">
            <v>Tmart01099</v>
          </cell>
          <cell r="B1017" t="str">
            <v>Tmart01099 118 Quầy Văn Giang</v>
          </cell>
          <cell r="D1017" t="str">
            <v>Hưng Yên</v>
          </cell>
          <cell r="E1017" t="str">
            <v>Huyện Văn Giang</v>
          </cell>
          <cell r="G1017" t="str">
            <v>HN003</v>
          </cell>
          <cell r="H1017" t="str">
            <v>Nguyễn Văn Thạch</v>
          </cell>
          <cell r="I1017" t="str">
            <v>MIENBAC;9%</v>
          </cell>
          <cell r="J1017" t="str">
            <v>118. Quầy Văn Giang</v>
          </cell>
          <cell r="K1017" t="str">
            <v>Huyện Văn Giang - tỉnh Hưng Yên</v>
          </cell>
          <cell r="L1017" t="str">
            <v/>
          </cell>
          <cell r="M1017" t="str">
            <v>Văn Giang - Hưng Yên</v>
          </cell>
          <cell r="N1017">
            <v>51</v>
          </cell>
          <cell r="O1017" t="b">
            <v>0</v>
          </cell>
          <cell r="P1017" t="str">
            <v>CÔNG TY TNHH MTV THƯƠNG MẠI VÀ DỊCH VỤ NGỌC THƠM</v>
          </cell>
          <cell r="Q1017" t="str">
            <v>Miền Bắc</v>
          </cell>
          <cell r="R1017" t="str">
            <v>TMART</v>
          </cell>
        </row>
        <row r="1018">
          <cell r="A1018" t="str">
            <v>Tmart03001</v>
          </cell>
          <cell r="B1018" t="str">
            <v>Tmart03001 119 Quầy Yên Xá</v>
          </cell>
          <cell r="D1018" t="str">
            <v>Thành phố Hà Nội</v>
          </cell>
          <cell r="E1018" t="str">
            <v>Huyện Thanh Trì</v>
          </cell>
          <cell r="I1018" t="str">
            <v>MIENBAC;9%</v>
          </cell>
          <cell r="J1018" t="str">
            <v>119 Quầy Yên Xá</v>
          </cell>
          <cell r="K1018" t="str">
            <v>Thôn Yên Xá, xã Tân Triều, huyện Thanh Trì, thành phố Hà Nội</v>
          </cell>
          <cell r="L1018" t="str">
            <v/>
          </cell>
          <cell r="M1018" t="str">
            <v>Thôn Yên Xá, xã Tân Triều, huyện Thanh Trì, thành phố Hà Nội</v>
          </cell>
          <cell r="N1018">
            <v>51</v>
          </cell>
          <cell r="O1018" t="b">
            <v>0</v>
          </cell>
          <cell r="P1018" t="str">
            <v>CÔNG TY TNHH MTV THƯƠNG MẠI VÀ DỊCH VỤ NGỌC THƠM</v>
          </cell>
          <cell r="Q1018" t="str">
            <v>Miền Bắc</v>
          </cell>
          <cell r="R1018" t="str">
            <v>TMART</v>
          </cell>
        </row>
        <row r="1019">
          <cell r="A1019" t="str">
            <v>Tmart03002</v>
          </cell>
          <cell r="B1019" t="str">
            <v>Tmart03002 121. Quầy HH4B Linh Đàm</v>
          </cell>
          <cell r="D1019" t="str">
            <v>Thành phố Hà Nội</v>
          </cell>
          <cell r="E1019" t="str">
            <v>Quận Hoàng Mai</v>
          </cell>
          <cell r="G1019" t="str">
            <v>HN003</v>
          </cell>
          <cell r="H1019" t="str">
            <v>Nguyễn Văn Thạch</v>
          </cell>
          <cell r="I1019" t="str">
            <v>MIENBAC;9%</v>
          </cell>
          <cell r="J1019" t="str">
            <v>121. Quầy HH4B Linh Đàm</v>
          </cell>
          <cell r="K1019" t="str">
            <v>Tòa 4B, HH Linh Đàm, Hoàng Liệt, Hoàng Mai, Hà Nội</v>
          </cell>
          <cell r="L1019" t="str">
            <v/>
          </cell>
          <cell r="M1019" t="str">
            <v>Tòa 4B, HH Linh Đàm, Hoàng Liệt, Hoàng Mai, Hà Nội</v>
          </cell>
          <cell r="N1019">
            <v>51</v>
          </cell>
          <cell r="O1019" t="b">
            <v>0</v>
          </cell>
          <cell r="P1019" t="str">
            <v>CÔNG TY TNHH MTV THƯƠNG MẠI VÀ DỊCH VỤ NGỌC THƠM</v>
          </cell>
          <cell r="Q1019" t="str">
            <v>Miền Bắc</v>
          </cell>
          <cell r="R1019" t="str">
            <v>TMART</v>
          </cell>
        </row>
        <row r="1020">
          <cell r="A1020" t="str">
            <v>Tmart03002-1</v>
          </cell>
          <cell r="B1020" t="str">
            <v>Tmart03002-1 120. Quầy Xốm 2</v>
          </cell>
          <cell r="D1020" t="str">
            <v>Thành phố Hà Nội</v>
          </cell>
          <cell r="E1020" t="str">
            <v>Huyện Thanh Trì</v>
          </cell>
          <cell r="G1020" t="str">
            <v>HN004</v>
          </cell>
          <cell r="H1020" t="str">
            <v>Hoàng Thanh Huy</v>
          </cell>
          <cell r="I1020" t="str">
            <v>MIENBAC;9%</v>
          </cell>
          <cell r="J1020" t="str">
            <v>120. Quầy Xốm 2</v>
          </cell>
          <cell r="K1020" t="str">
            <v>Số 1 Ngõ 10, Phố Xốm, quận Hà Đông, thành phố Hà Nội</v>
          </cell>
          <cell r="L1020" t="str">
            <v/>
          </cell>
          <cell r="M1020" t="str">
            <v>Số 1 Ngõ 10, Phố Xốm, quận Hà Đông, thành phố Hà Nội</v>
          </cell>
          <cell r="N1020">
            <v>51</v>
          </cell>
          <cell r="O1020" t="b">
            <v>0</v>
          </cell>
          <cell r="P1020" t="str">
            <v>CÔNG TY TNHH MTV THƯƠNG MẠI VÀ DỊCH VỤ NGỌC THƠM</v>
          </cell>
          <cell r="Q1020" t="str">
            <v>Miền Bắc</v>
          </cell>
          <cell r="R1020" t="str">
            <v>TMART</v>
          </cell>
        </row>
        <row r="1021">
          <cell r="A1021" t="str">
            <v>Tmart03003</v>
          </cell>
          <cell r="B1021" t="str">
            <v>Tmart03003 122. Quầy TECCO Diamond</v>
          </cell>
          <cell r="D1021" t="str">
            <v>Thành phố Hà Nội</v>
          </cell>
          <cell r="E1021" t="str">
            <v>Huyện Thanh Trì</v>
          </cell>
          <cell r="F1021" t="str">
            <v>Xã Tứ Hiệp</v>
          </cell>
          <cell r="G1021" t="str">
            <v>HN008</v>
          </cell>
          <cell r="H1021" t="str">
            <v>Nguyễn Minh Sơn</v>
          </cell>
          <cell r="I1021" t="str">
            <v>MIENBAC</v>
          </cell>
          <cell r="K1021" t="str">
            <v>Tầng 1, tòa Tecco Diamond, Tứ Hiệp, Thanh Trì, Hà Nội</v>
          </cell>
          <cell r="M1021" t="str">
            <v>Tầng 1, tòa Tecco Diamond, Tứ Hiệp, Thanh Trì, Hà Nội</v>
          </cell>
          <cell r="N1021">
            <v>51</v>
          </cell>
          <cell r="O1021" t="b">
            <v>0</v>
          </cell>
          <cell r="P1021" t="str">
            <v>CÔNG TY TNHH MTV THƯƠNG MẠI VÀ DỊCH VỤ NGỌC THƠM</v>
          </cell>
          <cell r="Q1021" t="str">
            <v>Miền Bắc</v>
          </cell>
          <cell r="R1021" t="str">
            <v>TMART</v>
          </cell>
        </row>
        <row r="1022">
          <cell r="A1022" t="str">
            <v>Tmart03004</v>
          </cell>
          <cell r="B1022" t="str">
            <v>Tmart03004 123.Quầy 282 Nguyễn Huy Tưởng</v>
          </cell>
          <cell r="D1022" t="str">
            <v>Thành phố Hà Nội</v>
          </cell>
          <cell r="E1022" t="str">
            <v>Quận Thanh Xuân</v>
          </cell>
          <cell r="G1022" t="str">
            <v>HN008</v>
          </cell>
          <cell r="H1022" t="str">
            <v>Nguyễn Minh Sơn</v>
          </cell>
          <cell r="I1022" t="str">
            <v>MIENBAC;9%</v>
          </cell>
          <cell r="J1022" t="str">
            <v>123.Quầy 282 Nguyễn Huy Tưởng</v>
          </cell>
          <cell r="K1022" t="str">
            <v>Tầng 1 Chung cư 282 Nguyễn Huy Tưởng, Thanh Xuân, Hà Nội</v>
          </cell>
          <cell r="L1022" t="str">
            <v/>
          </cell>
          <cell r="M1022" t="str">
            <v>Tầng 1 Chung cư 282 Nguyễn Huy Tưởng, Thanh Xuân, Hà Nội</v>
          </cell>
          <cell r="N1022">
            <v>51</v>
          </cell>
          <cell r="O1022" t="b">
            <v>0</v>
          </cell>
          <cell r="P1022" t="str">
            <v>CÔNG TY TNHH MTV THƯƠNG MẠI VÀ DỊCH VỤ NGỌC THƠM</v>
          </cell>
          <cell r="Q1022" t="str">
            <v>Miền Bắc</v>
          </cell>
          <cell r="R1022" t="str">
            <v>TMART</v>
          </cell>
        </row>
        <row r="1023">
          <cell r="A1023" t="str">
            <v>Tmart03005</v>
          </cell>
          <cell r="B1023" t="str">
            <v>Tmart03005 1801. Quầy Cổ Nhuế</v>
          </cell>
          <cell r="D1023" t="str">
            <v>Thành phố Hà Nội</v>
          </cell>
          <cell r="E1023" t="str">
            <v>Quận Bắc Từ Liêm</v>
          </cell>
          <cell r="G1023" t="str">
            <v>HN004</v>
          </cell>
          <cell r="H1023" t="str">
            <v>Hoàng Thanh Huy</v>
          </cell>
          <cell r="I1023" t="str">
            <v>MIENBAC;9%</v>
          </cell>
          <cell r="J1023" t="str">
            <v>180. Quầy Cổ Nhuế</v>
          </cell>
          <cell r="K1023" t="str">
            <v>Số 180 Đường Cổ Nhuế, phường Cổ Nhuế, quận Bắc Từ Liêm, thành phố Hà Nội</v>
          </cell>
          <cell r="L1023" t="str">
            <v/>
          </cell>
          <cell r="M1023" t="str">
            <v>Số 180 Đường Cổ Nhuế, phường Cổ Nhuế, quận Bắc Từ Liêm, thành phố Hà Nội</v>
          </cell>
          <cell r="N1023">
            <v>51</v>
          </cell>
          <cell r="O1023" t="b">
            <v>0</v>
          </cell>
          <cell r="P1023" t="str">
            <v>CÔNG TY TNHH MTV THƯƠNG MẠI VÀ DỊCH VỤ NGỌC THƠM</v>
          </cell>
          <cell r="Q1023" t="str">
            <v>Miền Bắc</v>
          </cell>
          <cell r="R1023" t="str">
            <v>TMART</v>
          </cell>
        </row>
        <row r="1024">
          <cell r="A1024" t="str">
            <v>Tmart03006</v>
          </cell>
          <cell r="B1024" t="str">
            <v>Tmart03006 125. Quầy MIPEC Kiến Hưng</v>
          </cell>
          <cell r="D1024" t="str">
            <v>Thành phố Hà Nội</v>
          </cell>
          <cell r="E1024" t="str">
            <v>Quận Hà Đông</v>
          </cell>
          <cell r="G1024" t="str">
            <v>HN004</v>
          </cell>
          <cell r="H1024" t="str">
            <v>Hoàng Thanh Huy</v>
          </cell>
          <cell r="I1024" t="str">
            <v>MIENBAC;9%</v>
          </cell>
          <cell r="J1024" t="str">
            <v>125. Quầy MIPEC Kiến Hưng</v>
          </cell>
          <cell r="K1024" t="str">
            <v>T1 tòa Mipec Kiến Hưng, Hà Đông, thành phố Hà Nội</v>
          </cell>
          <cell r="L1024" t="str">
            <v/>
          </cell>
          <cell r="M1024" t="str">
            <v>T1 tòa Mipec Kiến Hưng, Hà Đông, thành phố Hà Nội</v>
          </cell>
          <cell r="N1024">
            <v>51</v>
          </cell>
          <cell r="O1024" t="b">
            <v>0</v>
          </cell>
          <cell r="P1024" t="str">
            <v>CÔNG TY TNHH MTV THƯƠNG MẠI VÀ DỊCH VỤ NGỌC THƠM</v>
          </cell>
          <cell r="Q1024" t="str">
            <v>Miền Bắc</v>
          </cell>
          <cell r="R1024" t="str">
            <v>TMART</v>
          </cell>
        </row>
        <row r="1025">
          <cell r="A1025" t="str">
            <v>Tmart03007</v>
          </cell>
          <cell r="B1025" t="str">
            <v>Tmart03007 126. Quầy G1 Sunshine</v>
          </cell>
          <cell r="D1025" t="str">
            <v>Thành phố Hà Nội</v>
          </cell>
          <cell r="E1025" t="str">
            <v>Quận Hoàng Mai</v>
          </cell>
          <cell r="F1025" t="str">
            <v>Phường Mai Động</v>
          </cell>
          <cell r="G1025" t="str">
            <v>HN003</v>
          </cell>
          <cell r="H1025" t="str">
            <v>Nguyễn Văn Thạch</v>
          </cell>
          <cell r="I1025" t="str">
            <v>MIENBAC;9%</v>
          </cell>
          <cell r="J1025" t="str">
            <v>126. Quầy G1 Sunshine</v>
          </cell>
          <cell r="K1025" t="str">
            <v>Tòa G1, Sunshine Garden Dương Văn Bé, Quận Hoàng Mai</v>
          </cell>
          <cell r="L1025" t="str">
            <v/>
          </cell>
          <cell r="M1025" t="str">
            <v>Tòa G1, Sunshine Garden Dương Văn Bé</v>
          </cell>
          <cell r="N1025">
            <v>51</v>
          </cell>
          <cell r="O1025" t="b">
            <v>0</v>
          </cell>
          <cell r="P1025" t="str">
            <v>CÔNG TY TNHH MTV THƯƠNG MẠI VÀ DỊCH VỤ NGỌC THƠM</v>
          </cell>
          <cell r="Q1025" t="str">
            <v>Miền Bắc</v>
          </cell>
          <cell r="R1025" t="str">
            <v>TMART</v>
          </cell>
        </row>
        <row r="1026">
          <cell r="A1026" t="str">
            <v>Tmart03008</v>
          </cell>
          <cell r="B1026" t="str">
            <v>Tmart03008 127. Quầy VOV</v>
          </cell>
          <cell r="D1026" t="str">
            <v>Thành phố Hà Nội</v>
          </cell>
          <cell r="E1026" t="str">
            <v>Quận Nam Từ Liêm</v>
          </cell>
          <cell r="F1026" t="str">
            <v>Phường Mễ Trì</v>
          </cell>
          <cell r="G1026" t="str">
            <v>HN004</v>
          </cell>
          <cell r="H1026" t="str">
            <v>Hoàng Thanh Huy</v>
          </cell>
          <cell r="I1026" t="str">
            <v>MIENBAC;9%</v>
          </cell>
          <cell r="J1026" t="str">
            <v>127. Quầy VOV</v>
          </cell>
          <cell r="K1026" t="str">
            <v>Lô số 01 tòa nhà CT1AB Khu VOV Mễ Trì , Phường Mễ Trì, Quận Nam Từ Liêm, Tp. Hà Nội</v>
          </cell>
          <cell r="L1026" t="str">
            <v/>
          </cell>
          <cell r="M1026" t="str">
            <v>Lô số 01 tòa nhà CT1AB Khu VOV Mễ Trì , Phường Mễ Trì, Quận Nam Từ Liêm, Tp. Hà Nội</v>
          </cell>
          <cell r="N1026">
            <v>51</v>
          </cell>
          <cell r="O1026" t="b">
            <v>0</v>
          </cell>
          <cell r="P1026" t="str">
            <v>CÔNG TY TNHH MTV THƯƠNG MẠI VÀ DỊCH VỤ NGỌC THƠM</v>
          </cell>
          <cell r="Q1026" t="str">
            <v>Miền Bắc</v>
          </cell>
          <cell r="R1026" t="str">
            <v>TMART</v>
          </cell>
        </row>
        <row r="1027">
          <cell r="A1027" t="str">
            <v>Tmart03009</v>
          </cell>
          <cell r="B1027" t="str">
            <v>Tmart03009 128. Quầy A2 Phương Đông Green Park</v>
          </cell>
          <cell r="D1027" t="str">
            <v>Thành phố Hà Nội</v>
          </cell>
          <cell r="E1027" t="str">
            <v>Quận Hoàng Mai</v>
          </cell>
          <cell r="F1027" t="str">
            <v>Phường Hoàng Liệt</v>
          </cell>
          <cell r="G1027" t="str">
            <v>HN003</v>
          </cell>
          <cell r="H1027" t="str">
            <v>Nguyễn Văn Thạch</v>
          </cell>
          <cell r="I1027" t="str">
            <v>MIENBAC;9%</v>
          </cell>
          <cell r="J1027" t="str">
            <v>128. Quầy A2 Phương Đông Green Park</v>
          </cell>
          <cell r="K1027" t="str">
            <v>Căn SH-3A; SH-4A, sàn thương mại tầng 1, tòa chung cư Phương Đông Green Park, số 1 Trần Thủ Độ, phường Hoàng Liệt, quận Hoàng Mai, Hà Nội</v>
          </cell>
          <cell r="L1027" t="str">
            <v/>
          </cell>
          <cell r="M1027" t="str">
            <v>Tòa A2 CC Phương Đông Green Park - Trần Thủ Độ</v>
          </cell>
          <cell r="N1027">
            <v>51</v>
          </cell>
          <cell r="O1027" t="b">
            <v>0</v>
          </cell>
          <cell r="P1027" t="str">
            <v>CÔNG TY TNHH MTV THƯƠNG MẠI VÀ DỊCH VỤ NGỌC THƠM</v>
          </cell>
          <cell r="Q1027" t="str">
            <v>Miền Bắc</v>
          </cell>
          <cell r="R1027" t="str">
            <v>TMART</v>
          </cell>
        </row>
        <row r="1028">
          <cell r="A1028" t="str">
            <v>Tmart03010</v>
          </cell>
          <cell r="B1028" t="str">
            <v>Tmart03010 129. Quầy HH Thái Hà 2</v>
          </cell>
          <cell r="D1028" t="str">
            <v>Thành phố Hà Nội</v>
          </cell>
          <cell r="E1028" t="str">
            <v>Quận Bắc Từ Liêm</v>
          </cell>
          <cell r="G1028" t="str">
            <v>HN004</v>
          </cell>
          <cell r="H1028" t="str">
            <v>Hoàng Thanh Huy</v>
          </cell>
          <cell r="I1028" t="str">
            <v>MIENBAC;9%</v>
          </cell>
          <cell r="J1028" t="str">
            <v>129. Quầy HH Thái Hà 2</v>
          </cell>
          <cell r="K1028" t="str">
            <v>Lô HH-01.1, Tòa nhà HH, Khu nhà ở xã hội cho cán bộ chiến sỹ Bộ Công An, đường Phạm Văn Đồng, quận Bắc Từ Liêm, TP Hà Nội.</v>
          </cell>
          <cell r="L1028" t="str">
            <v/>
          </cell>
          <cell r="M1028" t="str">
            <v>Lô HH-01.1, Tòa nhà HH, Khu nhà ở xã hội cho cán bộ chiến sỹ Bộ Công An, đường Phạm Văn Đồng, quận Bắc Từ Liêm, TP Hà Nội.</v>
          </cell>
          <cell r="N1028">
            <v>51</v>
          </cell>
          <cell r="O1028" t="b">
            <v>0</v>
          </cell>
          <cell r="P1028" t="str">
            <v>CÔNG TY TNHH MTV THƯƠNG MẠI VÀ DỊCH VỤ NGỌC THƠM</v>
          </cell>
          <cell r="Q1028" t="str">
            <v>Miền Bắc</v>
          </cell>
          <cell r="R1028" t="str">
            <v>TMART</v>
          </cell>
        </row>
        <row r="1029">
          <cell r="A1029" t="str">
            <v>Tmart03011</v>
          </cell>
          <cell r="B1029" t="str">
            <v>Tmart03011 130. Quầy Thạch Thất</v>
          </cell>
          <cell r="D1029" t="str">
            <v>Thành phố Hà Nội</v>
          </cell>
          <cell r="E1029" t="str">
            <v>Huyện Thạch Thất</v>
          </cell>
          <cell r="G1029" t="str">
            <v>HN008</v>
          </cell>
          <cell r="H1029" t="str">
            <v>Nguyễn Minh Sơn</v>
          </cell>
          <cell r="I1029" t="str">
            <v>MIENBAC;9%</v>
          </cell>
          <cell r="J1029" t="str">
            <v>130. Quầy Thạch Thất</v>
          </cell>
          <cell r="K1029" t="str">
            <v>Huyện Thạch Thất</v>
          </cell>
          <cell r="L1029" t="str">
            <v/>
          </cell>
          <cell r="M1029" t="str">
            <v>Huyện Thạch Thất</v>
          </cell>
          <cell r="N1029">
            <v>51</v>
          </cell>
          <cell r="O1029" t="b">
            <v>0</v>
          </cell>
          <cell r="P1029" t="str">
            <v>CÔNG TY TNHH MTV THƯƠNG MẠI VÀ DỊCH VỤ NGỌC THƠM</v>
          </cell>
          <cell r="Q1029" t="str">
            <v>Miền Bắc</v>
          </cell>
          <cell r="R1029" t="str">
            <v>TMART</v>
          </cell>
        </row>
        <row r="1030">
          <cell r="A1030" t="str">
            <v>Tmart03012</v>
          </cell>
          <cell r="B1030" t="str">
            <v>Tmart03012 131. Quầy Tam Trinh 2</v>
          </cell>
          <cell r="D1030" t="str">
            <v>Thành phố Hà Nội</v>
          </cell>
          <cell r="E1030" t="str">
            <v>Quận Hoàng Mai</v>
          </cell>
          <cell r="G1030" t="str">
            <v>HN003</v>
          </cell>
          <cell r="H1030" t="str">
            <v>Nguyễn Văn Thạch</v>
          </cell>
          <cell r="I1030" t="str">
            <v>MIENBAC;9%</v>
          </cell>
          <cell r="J1030" t="str">
            <v>131. Quầy Tam Trinh 2</v>
          </cell>
          <cell r="K1030" t="str">
            <v>Chung cư Ngõ 885 Tam Trinh, Phường Yên Sở, Quận Hoàng Mai, Hà Nội</v>
          </cell>
          <cell r="L1030" t="str">
            <v/>
          </cell>
          <cell r="M1030" t="str">
            <v>Chung cư Ngõ 885 Tam Trinh, Phường Yên Sở, Quận Hoàng Mai, Hà Nội</v>
          </cell>
          <cell r="N1030">
            <v>51</v>
          </cell>
          <cell r="O1030" t="b">
            <v>0</v>
          </cell>
          <cell r="P1030" t="str">
            <v>CÔNG TY TNHH MTV THƯƠNG MẠI VÀ DỊCH VỤ NGỌC THƠM</v>
          </cell>
          <cell r="Q1030" t="str">
            <v>Miền Bắc</v>
          </cell>
          <cell r="R1030" t="str">
            <v>TMART</v>
          </cell>
        </row>
        <row r="1031">
          <cell r="A1031" t="str">
            <v>Tmart03013</v>
          </cell>
          <cell r="B1031" t="str">
            <v>Tmart03013 Quầy Phúc Thọ</v>
          </cell>
          <cell r="D1031" t="str">
            <v>Thành phố Hà Nội</v>
          </cell>
          <cell r="E1031" t="str">
            <v>Huyện Phúc Thọ</v>
          </cell>
          <cell r="G1031" t="str">
            <v>HN008</v>
          </cell>
          <cell r="H1031" t="str">
            <v>Nguyễn Minh Sơn</v>
          </cell>
          <cell r="I1031" t="str">
            <v>MIENBAC;9%</v>
          </cell>
          <cell r="J1031" t="str">
            <v>Tmart03013 Quầy Phúc Thọ</v>
          </cell>
          <cell r="K1031" t="str">
            <v>Huyện Phúc Thọ</v>
          </cell>
          <cell r="L1031" t="str">
            <v/>
          </cell>
          <cell r="M1031" t="str">
            <v>Huyện Phúc Thọ</v>
          </cell>
          <cell r="N1031">
            <v>51</v>
          </cell>
          <cell r="O1031" t="b">
            <v>0</v>
          </cell>
          <cell r="P1031" t="str">
            <v>CÔNG TY TNHH MTV THƯƠNG MẠI VÀ DỊCH VỤ NGỌC THƠM</v>
          </cell>
          <cell r="Q1031" t="str">
            <v>Miền Bắc</v>
          </cell>
          <cell r="R1031" t="str">
            <v>TMART</v>
          </cell>
        </row>
        <row r="1032">
          <cell r="A1032" t="str">
            <v>Tmart03014</v>
          </cell>
          <cell r="B1032" t="str">
            <v>Tmart03014 133. Quầy Đa Sỹ</v>
          </cell>
          <cell r="D1032" t="str">
            <v>Thành phố Hà Nội</v>
          </cell>
          <cell r="E1032" t="str">
            <v>Quận Hà Đông</v>
          </cell>
          <cell r="G1032" t="str">
            <v>HN004</v>
          </cell>
          <cell r="H1032" t="str">
            <v>Hoàng Thanh Huy</v>
          </cell>
          <cell r="I1032" t="str">
            <v>MIENBAC;9%</v>
          </cell>
          <cell r="J1032" t="str">
            <v>133. Quầy Đa Sỹ</v>
          </cell>
          <cell r="K1032" t="str">
            <v>Số 1 Đa Sỹ, Kiến Hưng, Hà Đông</v>
          </cell>
          <cell r="L1032" t="str">
            <v/>
          </cell>
          <cell r="M1032" t="str">
            <v>Số 1 Đa Sỹ, Kiến Hưng, Hà Đông</v>
          </cell>
          <cell r="N1032">
            <v>51</v>
          </cell>
          <cell r="O1032" t="b">
            <v>0</v>
          </cell>
          <cell r="P1032" t="str">
            <v>CÔNG TY TNHH MTV THƯƠNG MẠI VÀ DỊCH VỤ NGỌC THƠM</v>
          </cell>
          <cell r="Q1032" t="str">
            <v>Miền Bắc</v>
          </cell>
          <cell r="R1032" t="str">
            <v>TMART</v>
          </cell>
        </row>
        <row r="1033">
          <cell r="A1033" t="str">
            <v>Tmart03015</v>
          </cell>
          <cell r="B1033" t="str">
            <v>Tmart03015 134. Quầy Phú Minh, Sóc Sơn</v>
          </cell>
          <cell r="D1033" t="str">
            <v>Thành phố Hà Nội</v>
          </cell>
          <cell r="E1033" t="str">
            <v>Huyện Sóc Sơn</v>
          </cell>
          <cell r="G1033" t="str">
            <v>HN003</v>
          </cell>
          <cell r="H1033" t="str">
            <v>Nguyễn Văn Thạch</v>
          </cell>
          <cell r="I1033" t="str">
            <v>9%; MIENBAC</v>
          </cell>
          <cell r="J1033" t="str">
            <v>134. Quầy Phú Minh, Sóc Sơn</v>
          </cell>
          <cell r="K1033" t="str">
            <v>25 QL 2A, xã Phú Minh, Sóc Sơn</v>
          </cell>
          <cell r="L1033" t="str">
            <v/>
          </cell>
          <cell r="M1033" t="str">
            <v>25 QL 2A, xã Phú Minh, Sóc Sơn</v>
          </cell>
          <cell r="N1033">
            <v>51</v>
          </cell>
          <cell r="O1033" t="b">
            <v>0</v>
          </cell>
          <cell r="P1033" t="str">
            <v>CÔNG TY TNHH MTV THƯƠNG MẠI VÀ DỊCH VỤ NGỌC THƠM</v>
          </cell>
          <cell r="Q1033" t="str">
            <v>Miền Bắc</v>
          </cell>
          <cell r="R1033" t="str">
            <v>TMART</v>
          </cell>
        </row>
        <row r="1034">
          <cell r="A1034" t="str">
            <v>Tmart03016</v>
          </cell>
          <cell r="B1034" t="str">
            <v>Tmart03016 135. Quầy 60 Vũ Xuân Thiều</v>
          </cell>
          <cell r="D1034" t="str">
            <v>Thành phố Hà Nội</v>
          </cell>
          <cell r="E1034" t="str">
            <v>Quận Long Biên</v>
          </cell>
          <cell r="G1034" t="str">
            <v>HN003</v>
          </cell>
          <cell r="H1034" t="str">
            <v>Nguyễn Văn Thạch</v>
          </cell>
          <cell r="I1034" t="str">
            <v>MIENBAC;9%</v>
          </cell>
          <cell r="J1034" t="str">
            <v>135. Quầy 60 Vũ Xuân Thiều</v>
          </cell>
          <cell r="K1034" t="str">
            <v>60 Vũ Xuân Thiều, Long Biên, HN</v>
          </cell>
          <cell r="L1034" t="str">
            <v/>
          </cell>
          <cell r="M1034" t="str">
            <v>60 Vũ Xuân Thiều, Long Biên, HN</v>
          </cell>
          <cell r="N1034">
            <v>51</v>
          </cell>
          <cell r="O1034" t="b">
            <v>0</v>
          </cell>
          <cell r="P1034" t="str">
            <v>CÔNG TY TNHH MTV THƯƠNG MẠI VÀ DỊCH VỤ NGỌC THƠM</v>
          </cell>
          <cell r="Q1034" t="str">
            <v>Miền Bắc</v>
          </cell>
          <cell r="R1034" t="str">
            <v>TMART</v>
          </cell>
        </row>
        <row r="1035">
          <cell r="A1035" t="str">
            <v>Tmart03017</v>
          </cell>
          <cell r="B1035" t="str">
            <v>Tmart03017 Ecohome5</v>
          </cell>
          <cell r="D1035" t="str">
            <v>Thành phố Hà Nội</v>
          </cell>
          <cell r="G1035" t="str">
            <v>HN008</v>
          </cell>
          <cell r="H1035" t="str">
            <v>Nguyễn Minh Sơn</v>
          </cell>
          <cell r="I1035" t="str">
            <v>MIENBAC;9%</v>
          </cell>
          <cell r="J1035" t="str">
            <v>Ecohome5</v>
          </cell>
          <cell r="K1035" t="str">
            <v>Ecohome5</v>
          </cell>
          <cell r="L1035" t="str">
            <v/>
          </cell>
          <cell r="M1035" t="str">
            <v>Ecohome5</v>
          </cell>
          <cell r="N1035">
            <v>51</v>
          </cell>
          <cell r="O1035" t="b">
            <v>0</v>
          </cell>
          <cell r="P1035" t="str">
            <v>CÔNG TY TNHH MTV THƯƠNG MẠI VÀ DỊCH VỤ NGỌC THƠM</v>
          </cell>
          <cell r="Q1035" t="str">
            <v>Miền Bắc</v>
          </cell>
          <cell r="R1035" t="str">
            <v>TMART</v>
          </cell>
        </row>
        <row r="1036">
          <cell r="A1036" t="str">
            <v>Tmart99996</v>
          </cell>
          <cell r="B1036" t="str">
            <v>Tmart Store Mỹ Đình, Nam Từ Liêm - A.Đăng</v>
          </cell>
          <cell r="D1036" t="str">
            <v>Thành phố Hà Nội</v>
          </cell>
          <cell r="E1036" t="str">
            <v>Quận Nam Từ Liêm</v>
          </cell>
          <cell r="G1036" t="str">
            <v>HN004</v>
          </cell>
          <cell r="H1036" t="str">
            <v>Hoàng Thanh Huy</v>
          </cell>
          <cell r="I1036" t="str">
            <v>9%; MIENBAC</v>
          </cell>
          <cell r="J1036" t="str">
            <v>Tmart Store Mỹ Đình, Nam Từ Liêm - A.Đăng</v>
          </cell>
          <cell r="K1036" t="str">
            <v>tầng 01 chung cư A4, Khu đô thị Mỹ Đình 1, P.Cầu Diễn, Q.Nam Từ Liêm, HN (Ngã 3 đường Hàm nghi và Nguyễn Đổng Chi)</v>
          </cell>
          <cell r="L1036" t="str">
            <v/>
          </cell>
          <cell r="M1036" t="str">
            <v>tầng 01 chung cư A4, Khu đô thị Mỹ Đình 1, P.Cầu Diễn, Q.Nam Từ Liêm, HN (Ngã 3 đường Hàm nghi và Nguyễn Đổng Chi)</v>
          </cell>
          <cell r="N1036">
            <v>51</v>
          </cell>
          <cell r="O1036" t="b">
            <v>0</v>
          </cell>
          <cell r="P1036" t="str">
            <v>CÔNG TY TNHH MTV THƯƠNG MẠI VÀ DỊCH VỤ NGỌC THƠM</v>
          </cell>
          <cell r="Q1036" t="str">
            <v>Miền Bắc</v>
          </cell>
          <cell r="R1036" t="str">
            <v>TMART</v>
          </cell>
        </row>
        <row r="1037">
          <cell r="A1037" t="str">
            <v>Tmart99997</v>
          </cell>
          <cell r="B1037" t="str">
            <v>Tmart Store 70 Nguyễn Đức Cảnh - A.Đăng</v>
          </cell>
          <cell r="D1037" t="str">
            <v>Thành phố Hà Nội</v>
          </cell>
          <cell r="E1037" t="str">
            <v>Quận Thanh Xuân</v>
          </cell>
          <cell r="G1037" t="str">
            <v>HN008</v>
          </cell>
          <cell r="H1037" t="str">
            <v>Nguyễn Minh Sơn</v>
          </cell>
          <cell r="I1037" t="str">
            <v>9%; MIENBAC</v>
          </cell>
          <cell r="J1037" t="str">
            <v>Tmart Store 70 Nguyễn Đức Cảnh - A.Đăng</v>
          </cell>
          <cell r="K1037" t="str">
            <v>70 Nguyễn Đức Cảnh, Q.Thanh Xuân, HN</v>
          </cell>
          <cell r="L1037" t="str">
            <v/>
          </cell>
          <cell r="M1037" t="str">
            <v>70 Nguyễn Đức Cảnh, Q.Thanh Xuân, HN</v>
          </cell>
          <cell r="N1037">
            <v>51</v>
          </cell>
          <cell r="O1037" t="b">
            <v>0</v>
          </cell>
          <cell r="P1037" t="str">
            <v>CÔNG TY TNHH MTV THƯƠNG MẠI VÀ DỊCH VỤ NGỌC THƠM</v>
          </cell>
          <cell r="Q1037" t="str">
            <v>Miền Bắc</v>
          </cell>
          <cell r="R1037" t="str">
            <v>TMART</v>
          </cell>
        </row>
        <row r="1038">
          <cell r="A1038" t="str">
            <v>Tmart99998</v>
          </cell>
          <cell r="B1038" t="str">
            <v>Tmart Store Nghĩa Đô - A.Đăng</v>
          </cell>
          <cell r="D1038" t="str">
            <v>Thành phố Hà Nội</v>
          </cell>
          <cell r="E1038" t="str">
            <v>Quận Cầu Giấy</v>
          </cell>
          <cell r="G1038" t="str">
            <v>HN004</v>
          </cell>
          <cell r="H1038" t="str">
            <v>Hoàng Thanh Huy</v>
          </cell>
          <cell r="I1038" t="str">
            <v>9%; MIENBAC</v>
          </cell>
          <cell r="J1038" t="str">
            <v>Tmart Store Nghĩa Đô - A.Đăng</v>
          </cell>
          <cell r="K1038" t="str">
            <v>Nghĩa Đô, Q.Cầu Giấy, HN</v>
          </cell>
          <cell r="L1038" t="str">
            <v/>
          </cell>
          <cell r="M1038" t="str">
            <v>Nghĩa Đô, Q.Cầu Giấy, HN</v>
          </cell>
          <cell r="N1038">
            <v>51</v>
          </cell>
          <cell r="O1038" t="b">
            <v>0</v>
          </cell>
          <cell r="P1038" t="str">
            <v>CÔNG TY TNHH MTV THƯƠNG MẠI VÀ DỊCH VỤ NGỌC THƠM</v>
          </cell>
          <cell r="Q1038" t="str">
            <v>Miền Bắc</v>
          </cell>
          <cell r="R1038" t="str">
            <v>TMART</v>
          </cell>
        </row>
        <row r="1039">
          <cell r="A1039" t="str">
            <v>Tmart99999</v>
          </cell>
          <cell r="B1039" t="str">
            <v>Tmart Store Hateco Yên Sở - A.Đăng</v>
          </cell>
          <cell r="D1039" t="str">
            <v>Thành phố Hà Nội</v>
          </cell>
          <cell r="E1039" t="str">
            <v>Quận Hoàng Mai</v>
          </cell>
          <cell r="G1039" t="str">
            <v>HN003</v>
          </cell>
          <cell r="H1039" t="str">
            <v>Nguyễn Văn Thạch</v>
          </cell>
          <cell r="I1039" t="str">
            <v>9%; MIENBAC</v>
          </cell>
          <cell r="J1039" t="str">
            <v>Tmart Store Hateco Yên Sở - A.Đăng</v>
          </cell>
          <cell r="K1039" t="str">
            <v>Yên Sở, Q.Hoàng Mai, HN</v>
          </cell>
          <cell r="L1039" t="str">
            <v/>
          </cell>
          <cell r="M1039" t="str">
            <v>Yên Sở, Q.Hoàng Mai, HN</v>
          </cell>
          <cell r="N1039">
            <v>51</v>
          </cell>
          <cell r="O1039" t="b">
            <v>0</v>
          </cell>
          <cell r="P1039" t="str">
            <v>CÔNG TY TNHH MTV THƯƠNG MẠI VÀ DỊCH VỤ NGỌC THƠM</v>
          </cell>
          <cell r="Q1039" t="str">
            <v>Miền Bắc</v>
          </cell>
          <cell r="R1039" t="str">
            <v>TMART</v>
          </cell>
        </row>
        <row r="1040">
          <cell r="A1040" t="str">
            <v>TMARTHATECO</v>
          </cell>
          <cell r="B1040" t="str">
            <v>TRẦN HẢI ĐĂNG</v>
          </cell>
          <cell r="D1040" t="str">
            <v>Thành phố Hà Nội</v>
          </cell>
          <cell r="G1040" t="str">
            <v>HN003</v>
          </cell>
          <cell r="H1040" t="str">
            <v>Nguyễn Văn Thạch</v>
          </cell>
          <cell r="I1040" t="str">
            <v>MIENBAC</v>
          </cell>
          <cell r="L1040" t="str">
            <v/>
          </cell>
          <cell r="M1040" t="str">
            <v>Tầng 1, Tòa B, Dự Án Hateco Hoàng Mai, Sở Thượng, Phường Yên Sở, Quận Hoàng Mai, TP.Hà Nội</v>
          </cell>
          <cell r="N1040">
            <v>51</v>
          </cell>
          <cell r="O1040" t="b">
            <v>0</v>
          </cell>
          <cell r="P1040" t="str">
            <v>CÔNG TY TNHH MTV THƯƠNG MẠI VÀ DỊCH VỤ NGỌC THƠM</v>
          </cell>
          <cell r="Q1040" t="str">
            <v>Miền Bắc</v>
          </cell>
          <cell r="R1040" t="str">
            <v>TMARTHATECO</v>
          </cell>
        </row>
        <row r="1041">
          <cell r="A1041" t="str">
            <v>TOMITA</v>
          </cell>
          <cell r="B1041" t="str">
            <v>CÔNG TY CỔ PHẦN TRANG TRẠI TOMITA VIỆT NAM</v>
          </cell>
          <cell r="D1041" t="str">
            <v>Thành phố Hà Nội</v>
          </cell>
          <cell r="G1041" t="str">
            <v>HN006</v>
          </cell>
          <cell r="H1041" t="str">
            <v>Phan Trọng Cường</v>
          </cell>
          <cell r="I1041" t="str">
            <v>MIENBAC</v>
          </cell>
          <cell r="J1041" t="str">
            <v>Cừa hàng Tomita</v>
          </cell>
          <cell r="K1041" t="str">
            <v>568 phường Phúc Diễn, quận Bắc Từ Liêm, thành phố Hà Nội</v>
          </cell>
          <cell r="L1041" t="str">
            <v>0107499688</v>
          </cell>
          <cell r="M1041" t="str">
            <v>Thôn Nhuế, Xã Thiên Lộc, Thành phố Hà Nội, Việt Nam</v>
          </cell>
          <cell r="N1041">
            <v>45</v>
          </cell>
          <cell r="O1041" t="b">
            <v>0</v>
          </cell>
          <cell r="P1041" t="str">
            <v>CÔNG TY TNHH MTV THƯƠNG MẠI VÀ DỊCH VỤ NGỌC THƠM</v>
          </cell>
          <cell r="Q1041" t="str">
            <v>Miền Bắc</v>
          </cell>
          <cell r="R1041" t="str">
            <v>TOMITA</v>
          </cell>
        </row>
        <row r="1042">
          <cell r="A1042" t="str">
            <v>Tomita0001</v>
          </cell>
          <cell r="B1042" t="str">
            <v>Tomita Mart-Số 122 -TT3</v>
          </cell>
          <cell r="C1042" t="str">
            <v/>
          </cell>
          <cell r="D1042" t="str">
            <v>Thành phố Hà Nội</v>
          </cell>
          <cell r="E1042" t="str">
            <v>Quận Nam Từ Liêm</v>
          </cell>
          <cell r="G1042" t="str">
            <v>HN006</v>
          </cell>
          <cell r="H1042" t="str">
            <v>Phan Trọng Cường</v>
          </cell>
          <cell r="I1042" t="str">
            <v>MIENBAC</v>
          </cell>
          <cell r="K1042" t="str">
            <v>Số 122 -TT3, Trần Văn Lai, Mỹ Đình, Nam Từ Liêm, Hà Nội</v>
          </cell>
          <cell r="M1042" t="str">
            <v>Số 122 -TT3, Trần Văn Lai, Mỹ Đình, Nam Từ Liêm, Hà Nội</v>
          </cell>
          <cell r="O1042" t="b">
            <v>0</v>
          </cell>
          <cell r="P1042" t="str">
            <v>CÔNG TY TNHH MTV THƯƠNG MẠI VÀ DỊCH VỤ NGỌC THƠM</v>
          </cell>
          <cell r="Q1042" t="str">
            <v>Miền Bắc</v>
          </cell>
          <cell r="R1042" t="str">
            <v>TOMITA</v>
          </cell>
        </row>
        <row r="1043">
          <cell r="A1043" t="str">
            <v>Tomita0002</v>
          </cell>
          <cell r="B1043" t="str">
            <v>Tomita Mart - GS1.01S29 Vinhomes Smart City Tây Mỗ</v>
          </cell>
          <cell r="C1043" t="str">
            <v/>
          </cell>
          <cell r="D1043" t="str">
            <v>Thành phố Hà Nội</v>
          </cell>
          <cell r="E1043" t="str">
            <v>Quận Nam Từ Liêm</v>
          </cell>
          <cell r="G1043" t="str">
            <v>HN006</v>
          </cell>
          <cell r="H1043" t="str">
            <v>Phan Trọng Cường</v>
          </cell>
          <cell r="I1043" t="str">
            <v>MIENBAC</v>
          </cell>
          <cell r="K1043" t="str">
            <v>GS1.01S29 Vinhomes Smart City Tây Mỗ, phường Đại Mỗ, quận Nam Từ Liêm, Thành phố Hà Nội</v>
          </cell>
          <cell r="M1043" t="str">
            <v>GS1.01S29 Vinhomes Smart City Tây Mỗ, phường Đại Mỗ, quận Nam Từ Liêm, Thành phố Hà Nội</v>
          </cell>
          <cell r="O1043" t="b">
            <v>0</v>
          </cell>
          <cell r="P1043" t="str">
            <v>CÔNG TY TNHH MTV THƯƠNG MẠI VÀ DỊCH VỤ NGỌC THƠM</v>
          </cell>
          <cell r="Q1043" t="str">
            <v>Miền Bắc</v>
          </cell>
          <cell r="R1043" t="str">
            <v>TOMITA</v>
          </cell>
        </row>
        <row r="1044">
          <cell r="A1044" t="str">
            <v>Tomita0003</v>
          </cell>
          <cell r="B1044" t="str">
            <v>Tomita Mart - 15 Villa 2 Huyndai</v>
          </cell>
          <cell r="C1044" t="str">
            <v/>
          </cell>
          <cell r="D1044" t="str">
            <v>Thành phố Hà Nội</v>
          </cell>
          <cell r="E1044" t="str">
            <v>Quận Hà Đông</v>
          </cell>
          <cell r="G1044" t="str">
            <v>HN006</v>
          </cell>
          <cell r="H1044" t="str">
            <v>Phan Trọng Cường</v>
          </cell>
          <cell r="I1044" t="str">
            <v>MIENBAC</v>
          </cell>
          <cell r="K1044" t="str">
            <v>Số 15 Villa 2 Huyndai, Hà Trì 5, Hà Cầu, Hà Đông, Hà Nội</v>
          </cell>
          <cell r="M1044" t="str">
            <v>Số 15 Villa 2 Huyndai, Hà Trì 5, Hà Cầu, Hà Đông, Hà Nội</v>
          </cell>
          <cell r="N1044">
            <v>45</v>
          </cell>
          <cell r="O1044" t="b">
            <v>0</v>
          </cell>
          <cell r="P1044" t="str">
            <v>CÔNG TY TNHH MTV THƯƠNG MẠI VÀ DỊCH VỤ NGỌC THƠM</v>
          </cell>
          <cell r="Q1044" t="str">
            <v>Miền Bắc</v>
          </cell>
          <cell r="R1044" t="str">
            <v>TOMITA</v>
          </cell>
        </row>
        <row r="1045">
          <cell r="A1045" t="str">
            <v>Tomita0004</v>
          </cell>
          <cell r="B1045" t="str">
            <v>Tomita Mart - Tây Mỗ 3</v>
          </cell>
          <cell r="C1045" t="str">
            <v/>
          </cell>
          <cell r="D1045" t="str">
            <v>Thành phố Hà Nội</v>
          </cell>
          <cell r="E1045" t="str">
            <v>Quận Nam Từ Liêm</v>
          </cell>
          <cell r="G1045" t="str">
            <v>HN006</v>
          </cell>
          <cell r="H1045" t="str">
            <v>Phan Trọng Cường</v>
          </cell>
          <cell r="I1045" t="str">
            <v>MIENBAC</v>
          </cell>
          <cell r="K1045" t="str">
            <v>TMDV 12A tòa D Masteri West Height - Vinhomes Smart City, Phường Đại Mỗ, Quận Nam Từ Liêm, Thành phố Hà Nội</v>
          </cell>
          <cell r="M1045" t="str">
            <v>TMDV 12A tòa D Masteri West Height - Vinhomes Smart City, Phường Đại Mỗ, Quận Nam Từ Liêm, Thành phố Hà Nội</v>
          </cell>
          <cell r="O1045" t="b">
            <v>0</v>
          </cell>
          <cell r="P1045" t="str">
            <v>CÔNG TY TNHH MTV THƯƠNG MẠI VÀ DỊCH VỤ NGỌC THƠM</v>
          </cell>
          <cell r="Q1045" t="str">
            <v>Miền Bắc</v>
          </cell>
          <cell r="R1045" t="str">
            <v>TOMITA</v>
          </cell>
        </row>
        <row r="1046">
          <cell r="A1046" t="str">
            <v>Tomita0005</v>
          </cell>
          <cell r="B1046" t="str">
            <v>Tomita Mart - Tây Mỗ 4</v>
          </cell>
          <cell r="C1046" t="str">
            <v/>
          </cell>
          <cell r="D1046" t="str">
            <v>Thành phố Hà Nội</v>
          </cell>
          <cell r="E1046" t="str">
            <v>Quận Nam Từ Liêm</v>
          </cell>
          <cell r="G1046" t="str">
            <v>HN006</v>
          </cell>
          <cell r="H1046" t="str">
            <v>Phan Trọng Cường</v>
          </cell>
          <cell r="I1046" t="str">
            <v>MIENBAC</v>
          </cell>
          <cell r="K1046" t="str">
            <v>Shophouse I1.CH 19 và I1. CH05A Tòa Imperia Smart City, Tây Mỗ, Nam Từ Liêm, Hà Nội</v>
          </cell>
          <cell r="M1046" t="str">
            <v>Shophouse I1.CH 19 và I1. CH05A Tòa Imperia Smart City, Tây Mỗ, Nam Từ Liêm, Hà Nội</v>
          </cell>
          <cell r="O1046" t="b">
            <v>0</v>
          </cell>
          <cell r="P1046" t="str">
            <v>CÔNG TY TNHH MTV THƯƠNG MẠI VÀ DỊCH VỤ NGỌC THƠM</v>
          </cell>
          <cell r="Q1046" t="str">
            <v>Miền Bắc</v>
          </cell>
          <cell r="R1046" t="str">
            <v>TOMITA</v>
          </cell>
        </row>
        <row r="1047">
          <cell r="A1047" t="str">
            <v>TTMFARM</v>
          </cell>
          <cell r="B1047" t="str">
            <v>CÔNG TY TNHH ĐẦU TƯ VÀ PHÁT TRIỂN TTM FARM</v>
          </cell>
          <cell r="C1047" t="str">
            <v>Khách không lấy hóa đơn (Bách báo 27/12/2022)</v>
          </cell>
          <cell r="D1047" t="str">
            <v>Hưng Yên</v>
          </cell>
          <cell r="I1047" t="str">
            <v>MIENBAC</v>
          </cell>
          <cell r="L1047" t="str">
            <v>0901019013</v>
          </cell>
          <cell r="M1047" t="str">
            <v>Thôn Đồng Mỹ, Xã Tân Minh, Huyện Yên Mỹ, Tỉnh Hưng Yên, Việt Nam</v>
          </cell>
          <cell r="N1047">
            <v>50</v>
          </cell>
          <cell r="O1047" t="b">
            <v>0</v>
          </cell>
          <cell r="P1047" t="str">
            <v>CÔNG TY TNHH MTV THƯƠNG MẠI VÀ DỊCH VỤ NGỌC THƠM</v>
          </cell>
          <cell r="Q1047" t="str">
            <v>Miền Bắc</v>
          </cell>
          <cell r="R1047" t="str">
            <v>TTMFARM</v>
          </cell>
        </row>
        <row r="1048">
          <cell r="A1048" t="str">
            <v>TTMFARM2TT1B</v>
          </cell>
          <cell r="B1048" t="str">
            <v>TTMFARM - Số 2 TT1B Ngõ 622 Minh Khai</v>
          </cell>
          <cell r="D1048" t="str">
            <v>Thành phố Hà Nội</v>
          </cell>
          <cell r="E1048" t="str">
            <v>Quận Hai Bà Trưng</v>
          </cell>
          <cell r="G1048" t="str">
            <v>HN007</v>
          </cell>
          <cell r="H1048" t="str">
            <v>Đỗ Minh Quang</v>
          </cell>
          <cell r="I1048" t="str">
            <v>MIENBAC; TTMFARM</v>
          </cell>
          <cell r="J1048" t="str">
            <v>TTMFARM - Số 2 TT1B Ngõ 622 Minh Khai</v>
          </cell>
          <cell r="K1048" t="str">
            <v>Số 2 TT1B Ngõ 622 Minh Khai, Hai Bà Trưng, HN</v>
          </cell>
          <cell r="M1048" t="str">
            <v>Số 2 TT1B Ngõ 622 Minh Khai, Hai Bà Trưng, HN</v>
          </cell>
          <cell r="N1048">
            <v>50</v>
          </cell>
          <cell r="O1048" t="b">
            <v>0</v>
          </cell>
          <cell r="P1048" t="str">
            <v>CÔNG TY TNHH MTV THƯƠNG MẠI VÀ DỊCH VỤ NGỌC THƠM</v>
          </cell>
          <cell r="Q1048" t="str">
            <v>Miền Bắc</v>
          </cell>
          <cell r="R1048" t="str">
            <v>TTMFARM</v>
          </cell>
        </row>
        <row r="1049">
          <cell r="A1049" t="str">
            <v>TTMFARM87</v>
          </cell>
          <cell r="B1049" t="str">
            <v>TTMFARM - 87 Lĩnh Nam</v>
          </cell>
          <cell r="D1049" t="str">
            <v>Thành phố Hà Nội</v>
          </cell>
          <cell r="G1049" t="str">
            <v>HN003</v>
          </cell>
          <cell r="H1049" t="str">
            <v>Nguyễn Văn Thạch</v>
          </cell>
          <cell r="I1049" t="str">
            <v>MIENBAC; TTMFARM</v>
          </cell>
          <cell r="M1049" t="str">
            <v>87 Lĩnh Nam, Hoàng Mai, HN</v>
          </cell>
          <cell r="N1049">
            <v>50</v>
          </cell>
          <cell r="O1049" t="b">
            <v>0</v>
          </cell>
          <cell r="P1049" t="str">
            <v>CÔNG TY TNHH MTV THƯƠNG MẠI VÀ DỊCH VỤ NGỌC THƠM</v>
          </cell>
          <cell r="Q1049" t="str">
            <v>Miền Bắc</v>
          </cell>
          <cell r="R1049" t="str">
            <v>TTMFARM</v>
          </cell>
        </row>
        <row r="1050">
          <cell r="A1050" t="str">
            <v>TTMFARMB423</v>
          </cell>
          <cell r="B1050" t="str">
            <v>TTMFARM - Sảnh B 423 Minh Khai</v>
          </cell>
          <cell r="D1050" t="str">
            <v>Thành phố Hà Nội</v>
          </cell>
          <cell r="G1050" t="str">
            <v>HN007</v>
          </cell>
          <cell r="H1050" t="str">
            <v>Đỗ Minh Quang</v>
          </cell>
          <cell r="I1050" t="str">
            <v>MIENBAC; TTMFARM</v>
          </cell>
          <cell r="M1050" t="str">
            <v>Sảnh B 423 Minh Khai, Hai Bà Trưng, HN</v>
          </cell>
          <cell r="N1050">
            <v>50</v>
          </cell>
          <cell r="O1050" t="b">
            <v>0</v>
          </cell>
          <cell r="P1050" t="str">
            <v>CÔNG TY TNHH MTV THƯƠNG MẠI VÀ DỊCH VỤ NGỌC THƠM</v>
          </cell>
          <cell r="Q1050" t="str">
            <v>Miền Bắc</v>
          </cell>
          <cell r="R1050" t="str">
            <v>TTMFARM</v>
          </cell>
        </row>
        <row r="1051">
          <cell r="A1051" t="str">
            <v>TTMFARMC423</v>
          </cell>
          <cell r="B1051" t="str">
            <v>TTMFARM - Sảnh C 423 Minh Khai</v>
          </cell>
          <cell r="D1051" t="str">
            <v>Thành phố Hà Nội</v>
          </cell>
          <cell r="G1051" t="str">
            <v>HN007</v>
          </cell>
          <cell r="H1051" t="str">
            <v>Đỗ Minh Quang</v>
          </cell>
          <cell r="I1051" t="str">
            <v>MIENBAC; TTMFARM</v>
          </cell>
          <cell r="M1051" t="str">
            <v>Sảnh C 423 Minh Khai, Hai Bà Trưng, HN</v>
          </cell>
          <cell r="N1051">
            <v>50</v>
          </cell>
          <cell r="O1051" t="b">
            <v>0</v>
          </cell>
          <cell r="P1051" t="str">
            <v>CÔNG TY TNHH MTV THƯƠNG MẠI VÀ DỊCH VỤ NGỌC THƠM</v>
          </cell>
          <cell r="Q1051" t="str">
            <v>Miền Bắc</v>
          </cell>
          <cell r="R1051" t="str">
            <v>TTMFARM</v>
          </cell>
        </row>
        <row r="1052">
          <cell r="A1052" t="str">
            <v>TTMFARMG378</v>
          </cell>
          <cell r="B1052" t="str">
            <v>TTMFARM - G 378 Minh Khai</v>
          </cell>
          <cell r="D1052" t="str">
            <v>Thành phố Hà Nội</v>
          </cell>
          <cell r="G1052" t="str">
            <v>HN007</v>
          </cell>
          <cell r="H1052" t="str">
            <v>Đỗ Minh Quang</v>
          </cell>
          <cell r="I1052" t="str">
            <v>MIENBAC; TTMFARM</v>
          </cell>
          <cell r="M1052" t="str">
            <v>G 378 Minh Khai, Hai Bà Trưng, HN</v>
          </cell>
          <cell r="N1052">
            <v>50</v>
          </cell>
          <cell r="O1052" t="b">
            <v>0</v>
          </cell>
          <cell r="P1052" t="str">
            <v>207 PHẠM VĂN HAI</v>
          </cell>
          <cell r="Q1052" t="str">
            <v>Miền Bắc</v>
          </cell>
          <cell r="R1052" t="str">
            <v>TTMFARM</v>
          </cell>
        </row>
        <row r="1053">
          <cell r="A1053" t="str">
            <v>TTMFARMH3B</v>
          </cell>
          <cell r="B1053" t="str">
            <v>TTMFARM - HH3B Đại từ</v>
          </cell>
          <cell r="D1053" t="str">
            <v>Thành phố Hà Nội</v>
          </cell>
          <cell r="G1053" t="str">
            <v>HN007</v>
          </cell>
          <cell r="H1053" t="str">
            <v>Đỗ Minh Quang</v>
          </cell>
          <cell r="I1053" t="str">
            <v>MIENBAC; TTMFARM</v>
          </cell>
          <cell r="M1053" t="str">
            <v>HH3B Đại từ, Hoàng Mai, HN</v>
          </cell>
          <cell r="N1053">
            <v>50</v>
          </cell>
          <cell r="O1053" t="b">
            <v>0</v>
          </cell>
          <cell r="P1053" t="str">
            <v>CÔNG TY TNHH MTV THƯƠNG MẠI VÀ DỊCH VỤ NGỌC THƠM</v>
          </cell>
          <cell r="Q1053" t="str">
            <v>Miền Bắc</v>
          </cell>
          <cell r="R1053" t="str">
            <v>TTMFARM</v>
          </cell>
        </row>
        <row r="1054">
          <cell r="A1054" t="str">
            <v>TTMFARMM2</v>
          </cell>
          <cell r="B1054" t="str">
            <v>TTMFARM - Sảnh M2, Căn TMDV 16, Vinhome Ocean Park</v>
          </cell>
          <cell r="D1054" t="str">
            <v>Thành phố Hà Nội</v>
          </cell>
          <cell r="E1054" t="str">
            <v>Huyện Gia Lâm</v>
          </cell>
          <cell r="G1054" t="str">
            <v>HN008</v>
          </cell>
          <cell r="H1054" t="str">
            <v>Nguyễn Minh Sơn</v>
          </cell>
          <cell r="I1054" t="str">
            <v>MIENBAC; TTMFARM</v>
          </cell>
          <cell r="J1054" t="str">
            <v>TTMFARM - Shophouse S1.0101.S19 Vinhome Ocean Park</v>
          </cell>
          <cell r="K1054" t="str">
            <v>Sảnh M2, Căn TMDV 16, Vinhome Ocean Park, xã Đa Tốn, huyện Gia Lâm, Hà Nội</v>
          </cell>
          <cell r="M1054" t="str">
            <v>Sảnh M2, Căn TMDV 16, Vinhome Ocean Park, xã Đa Tốn, huyện Gia Lâm, Hà Nội</v>
          </cell>
          <cell r="N1054">
            <v>50</v>
          </cell>
          <cell r="O1054" t="b">
            <v>0</v>
          </cell>
          <cell r="P1054" t="str">
            <v>CÔNG TY TNHH MTV THƯƠNG MẠI VÀ DỊCH VỤ NGỌC THƠM</v>
          </cell>
          <cell r="Q1054" t="str">
            <v>Miền Bắc</v>
          </cell>
          <cell r="R1054" t="str">
            <v>TTMFARM</v>
          </cell>
        </row>
        <row r="1055">
          <cell r="A1055" t="str">
            <v>TTMFARMP1</v>
          </cell>
          <cell r="B1055" t="str">
            <v>TTMFARM - P1 Pavilion Ocean Park</v>
          </cell>
          <cell r="D1055" t="str">
            <v>Thành phố Hà Nội</v>
          </cell>
          <cell r="E1055" t="str">
            <v>Huyện Gia Lâm</v>
          </cell>
          <cell r="G1055" t="str">
            <v>HN009</v>
          </cell>
          <cell r="H1055" t="str">
            <v>Vũ Anh Tuấn</v>
          </cell>
          <cell r="I1055" t="str">
            <v>MIENBAC; TTMFARM</v>
          </cell>
          <cell r="J1055" t="str">
            <v>TTMFARM - P1 Pavilion Ocean Park</v>
          </cell>
          <cell r="K1055" t="str">
            <v>P1 Pavilion Ocean Park, xã Đa Tốn, huyện Gia Lâm, Hà Nội</v>
          </cell>
          <cell r="M1055" t="str">
            <v>P1 Pavilion Ocean Park, xã Đa Tốn, huyện Gia Lâm, Hà Nội</v>
          </cell>
          <cell r="N1055">
            <v>50</v>
          </cell>
          <cell r="O1055" t="b">
            <v>0</v>
          </cell>
          <cell r="P1055" t="str">
            <v>CÔNG TY TNHH MTV THƯƠNG MẠI VÀ DỊCH VỤ NGỌC THƠM</v>
          </cell>
          <cell r="Q1055" t="str">
            <v>Miền Bắc</v>
          </cell>
          <cell r="R1055" t="str">
            <v>TTMFARM</v>
          </cell>
        </row>
        <row r="1056">
          <cell r="A1056" t="str">
            <v>TTMFARMP2</v>
          </cell>
          <cell r="B1056" t="str">
            <v>TTMFARM - Sảnh Park 2 Times City</v>
          </cell>
          <cell r="D1056" t="str">
            <v>Thành phố Hà Nội</v>
          </cell>
          <cell r="G1056" t="str">
            <v>HN007</v>
          </cell>
          <cell r="H1056" t="str">
            <v>Đỗ Minh Quang</v>
          </cell>
          <cell r="I1056" t="str">
            <v>MIENBAC; TTMFARM</v>
          </cell>
          <cell r="M1056" t="str">
            <v>Sảnh Park 2 Times City, Hoàng Mai , HN</v>
          </cell>
          <cell r="N1056">
            <v>50</v>
          </cell>
          <cell r="O1056" t="b">
            <v>0</v>
          </cell>
          <cell r="P1056" t="str">
            <v>CÔNG TY TNHH MTV THƯƠNG MẠI VÀ DỊCH VỤ NGỌC THƠM</v>
          </cell>
          <cell r="Q1056" t="str">
            <v>Miền Bắc</v>
          </cell>
          <cell r="R1056" t="str">
            <v>TTMFARM</v>
          </cell>
        </row>
        <row r="1057">
          <cell r="A1057" t="str">
            <v>TTMFARMP5</v>
          </cell>
          <cell r="B1057" t="str">
            <v>TTMFARM - Sảnh Park 5 Times City</v>
          </cell>
          <cell r="D1057" t="str">
            <v>Thành phố Hà Nội</v>
          </cell>
          <cell r="G1057" t="str">
            <v>HN003</v>
          </cell>
          <cell r="H1057" t="str">
            <v>Nguyễn Văn Thạch</v>
          </cell>
          <cell r="I1057" t="str">
            <v>MIENBAC; TTMFARM</v>
          </cell>
          <cell r="M1057" t="str">
            <v>P5 Times City, Hoàng Mai, HN</v>
          </cell>
          <cell r="N1057">
            <v>50</v>
          </cell>
          <cell r="O1057" t="b">
            <v>0</v>
          </cell>
          <cell r="P1057" t="str">
            <v>CÔNG TY TNHH MTV THƯƠNG MẠI VÀ DỊCH VỤ NGỌC THƠM</v>
          </cell>
          <cell r="Q1057" t="str">
            <v>Miền Bắc</v>
          </cell>
          <cell r="R1057" t="str">
            <v>TTMFARM</v>
          </cell>
        </row>
        <row r="1058">
          <cell r="A1058" t="str">
            <v>TTMFARMP9</v>
          </cell>
          <cell r="B1058" t="str">
            <v>TTMFARM - Sảnh Park 9 Times City</v>
          </cell>
          <cell r="D1058" t="str">
            <v>Thành phố Hà Nội</v>
          </cell>
          <cell r="G1058" t="str">
            <v>HN007</v>
          </cell>
          <cell r="H1058" t="str">
            <v>Đỗ Minh Quang</v>
          </cell>
          <cell r="I1058" t="str">
            <v>MIENBAC; TTMFARM</v>
          </cell>
          <cell r="M1058" t="str">
            <v>P9 Times City, Hoàng Mai, HN</v>
          </cell>
          <cell r="N1058">
            <v>50</v>
          </cell>
          <cell r="O1058" t="b">
            <v>0</v>
          </cell>
          <cell r="P1058" t="str">
            <v>CÔNG TY TNHH MTV THƯƠNG MẠI VÀ DỊCH VỤ NGỌC THƠM</v>
          </cell>
          <cell r="Q1058" t="str">
            <v>Miền Bắc</v>
          </cell>
          <cell r="R1058" t="str">
            <v>TTMFARM</v>
          </cell>
        </row>
        <row r="1059">
          <cell r="A1059" t="str">
            <v>TTMFARMS1.0101.S19</v>
          </cell>
          <cell r="B1059" t="str">
            <v>TTMFARM - Shophouse S1.0101.S19 Vinhome Ocean Park</v>
          </cell>
          <cell r="D1059" t="str">
            <v>Thành phố Hà Nội</v>
          </cell>
          <cell r="E1059" t="str">
            <v>Huyện Gia Lâm</v>
          </cell>
          <cell r="G1059" t="str">
            <v>HN008</v>
          </cell>
          <cell r="H1059" t="str">
            <v>Nguyễn Minh Sơn</v>
          </cell>
          <cell r="I1059" t="str">
            <v>MIENBAC; TTMFARM</v>
          </cell>
          <cell r="J1059" t="str">
            <v>TTMFARM - Shophouse S1.0101.S19 Vinhome Ocean Park</v>
          </cell>
          <cell r="K1059" t="str">
            <v>Shophouse S1.0101.S19 Vinhome Ocean Park, xã Đa Tốn, huyện Gia Lâm, Hà Nội</v>
          </cell>
          <cell r="M1059" t="str">
            <v>Shophouse S1.0101.S19 Vinhome Ocean Park, xã Đa Tốn, huyện Gia Lâm, Hà Nội</v>
          </cell>
          <cell r="N1059">
            <v>50</v>
          </cell>
          <cell r="O1059" t="b">
            <v>0</v>
          </cell>
          <cell r="P1059" t="str">
            <v>CÔNG TY TNHH MTV THƯƠNG MẠI VÀ DỊCH VỤ NGỌC THƠM</v>
          </cell>
          <cell r="Q1059" t="str">
            <v>Miền Bắc</v>
          </cell>
          <cell r="R1059" t="str">
            <v>TTMFARM</v>
          </cell>
        </row>
        <row r="1060">
          <cell r="A1060" t="str">
            <v>TTMFARMT2</v>
          </cell>
          <cell r="B1060" t="str">
            <v>TTMFARM - Tòa T2 Times City</v>
          </cell>
          <cell r="D1060" t="str">
            <v>Thành phố Hà Nội</v>
          </cell>
          <cell r="E1060" t="str">
            <v>Quận Hai Bà Trưng</v>
          </cell>
          <cell r="F1060" t="str">
            <v>Phường Minh Khai</v>
          </cell>
          <cell r="G1060" t="str">
            <v>HN007</v>
          </cell>
          <cell r="H1060" t="str">
            <v>Đỗ Minh Quang</v>
          </cell>
          <cell r="I1060" t="str">
            <v>MIENBAC; TTMFARM</v>
          </cell>
          <cell r="K1060" t="str">
            <v>458 P. Minh Khai, Khu đô thị Times City, Hai Bà Trưng, Hà Nội</v>
          </cell>
          <cell r="M1060" t="str">
            <v>458 Minh Khai, Khu đô thị Times City, Hai Bà Trưng, Hà Nội</v>
          </cell>
          <cell r="N1060">
            <v>50</v>
          </cell>
          <cell r="O1060" t="b">
            <v>0</v>
          </cell>
          <cell r="P1060" t="str">
            <v>CÔNG TY TNHH MTV THƯƠNG MẠI VÀ DỊCH VỤ NGỌC THƠM</v>
          </cell>
          <cell r="Q1060" t="str">
            <v>Miền Bắc</v>
          </cell>
          <cell r="R1060" t="str">
            <v>TTMFARM</v>
          </cell>
        </row>
        <row r="1061">
          <cell r="A1061" t="str">
            <v>TTMFARMT3</v>
          </cell>
          <cell r="B1061" t="str">
            <v>TTMFARM - Tòa T3 Times City</v>
          </cell>
          <cell r="D1061" t="str">
            <v>Thành phố Hà Nội</v>
          </cell>
          <cell r="E1061" t="str">
            <v>Quận Hai Bà Trưng</v>
          </cell>
          <cell r="F1061" t="str">
            <v>Phường Minh Khai</v>
          </cell>
          <cell r="G1061" t="str">
            <v>HN007</v>
          </cell>
          <cell r="H1061" t="str">
            <v>Đỗ Minh Quang</v>
          </cell>
          <cell r="I1061" t="str">
            <v>MIENBAC; TTMFARM</v>
          </cell>
          <cell r="K1061" t="str">
            <v>Tòa T3 458 P. Minh Khai, Khu đô thị Times City, Hoàng Mai, Hà Nội</v>
          </cell>
          <cell r="M1061" t="str">
            <v>458 Minh Khai, Khu đô thị Times City, Hoàng Mai, Hà Nội</v>
          </cell>
          <cell r="N1061">
            <v>50</v>
          </cell>
          <cell r="O1061" t="b">
            <v>0</v>
          </cell>
          <cell r="P1061" t="str">
            <v>CÔNG TY TNHH MTV THƯƠNG MẠI VÀ DỊCH VỤ NGỌC THƠM</v>
          </cell>
          <cell r="Q1061" t="str">
            <v>Miền Bắc</v>
          </cell>
          <cell r="R1061" t="str">
            <v>TTMFARM</v>
          </cell>
        </row>
        <row r="1062">
          <cell r="A1062" t="str">
            <v>UBOFOOD</v>
          </cell>
          <cell r="B1062" t="str">
            <v>CÔNG TY CỔ PHẦN UBOFOOD VIỆT NAM</v>
          </cell>
          <cell r="C1062" t="str">
            <v>Khách của Diễm</v>
          </cell>
          <cell r="D1062" t="str">
            <v>Thành phố Hà Nội</v>
          </cell>
          <cell r="E1062" t="str">
            <v>Quận Nam Từ Liêm</v>
          </cell>
          <cell r="G1062" t="str">
            <v>HN007</v>
          </cell>
          <cell r="H1062" t="str">
            <v>Đỗ Minh Quang</v>
          </cell>
          <cell r="I1062" t="str">
            <v>MIENNAM</v>
          </cell>
          <cell r="J1062" t="str">
            <v/>
          </cell>
          <cell r="L1062" t="str">
            <v>0108713373</v>
          </cell>
          <cell r="M1062" t="str">
            <v>Tầng 2, nhà A, Khu thương mại dịch vụ Trung Văn 1, Phường Trung Văn, Quận Nam Từ Liêm, Thành phố Hà Nội, Việt Nam</v>
          </cell>
          <cell r="O1062" t="b">
            <v>0</v>
          </cell>
          <cell r="P1062" t="str">
            <v>CÔNG TY TNHH MTV THƯƠNG MẠI VÀ DỊCH VỤ NGỌC THƠM</v>
          </cell>
          <cell r="Q1062" t="str">
            <v>Miền Bắc</v>
          </cell>
          <cell r="R1062" t="str">
            <v>UBOFOOD</v>
          </cell>
        </row>
        <row r="1063">
          <cell r="A1063" t="str">
            <v>UNIK</v>
          </cell>
          <cell r="B1063" t="str">
            <v>CÔNG TY CỔ PHẦN THƯƠNG MẠI UNIK VIỆT NAM</v>
          </cell>
          <cell r="D1063" t="str">
            <v>Thành phố Hà Nội</v>
          </cell>
          <cell r="E1063" t="str">
            <v>Quận Ba Đình</v>
          </cell>
          <cell r="F1063" t="str">
            <v>Phường Liễu Giai</v>
          </cell>
          <cell r="G1063" t="str">
            <v>HN006</v>
          </cell>
          <cell r="H1063" t="str">
            <v>Phan Trọng Cường</v>
          </cell>
          <cell r="L1063" t="str">
            <v>0108689762</v>
          </cell>
          <cell r="M1063" t="str">
            <v>Tầng 18, số 266 Đội Cấn, Phường Liễu Giai, Quận Ba Đình, Thành phố Hà Nội, Việt Nam</v>
          </cell>
          <cell r="O1063" t="b">
            <v>0</v>
          </cell>
          <cell r="P1063" t="str">
            <v>C6 HÀ NỘI</v>
          </cell>
          <cell r="Q1063" t="str">
            <v>Miền Bắc</v>
          </cell>
          <cell r="R1063" t="str">
            <v>UNIK</v>
          </cell>
        </row>
        <row r="1064">
          <cell r="A1064" t="str">
            <v>Unikmart0001</v>
          </cell>
          <cell r="B1064" t="str">
            <v>Siêu Thị Unikmart Nguyễn Tuân</v>
          </cell>
          <cell r="C1064" t="str">
            <v/>
          </cell>
          <cell r="D1064" t="str">
            <v>Thành phố Hà Nội</v>
          </cell>
          <cell r="E1064" t="str">
            <v>Quận Thanh Xuân</v>
          </cell>
          <cell r="G1064" t="str">
            <v>HN006</v>
          </cell>
          <cell r="H1064" t="str">
            <v>Phan Trọng Cường</v>
          </cell>
          <cell r="I1064" t="str">
            <v>MIENBAC;5%</v>
          </cell>
          <cell r="J1064" t="str">
            <v>Siêu Thị Unikmart Nguyễn Tuân</v>
          </cell>
          <cell r="K1064" t="str">
            <v>Số 143 Nguyễn Tuân, Tòa nhà Imperial Garden Sảnh D. Thanh Xuân</v>
          </cell>
          <cell r="M1064" t="str">
            <v>Số 143 Nguyễn Tuân, Tòa nhà Imperial Garden Sảnh D. Thanh Xuân</v>
          </cell>
          <cell r="O1064" t="b">
            <v>0</v>
          </cell>
          <cell r="P1064" t="str">
            <v>CÔNG TY TNHH MTV THƯƠNG MẠI VÀ DỊCH VỤ NGỌC THƠM</v>
          </cell>
          <cell r="Q1064" t="str">
            <v>Miền Bắc</v>
          </cell>
          <cell r="R1064" t="str">
            <v>UNIK</v>
          </cell>
        </row>
        <row r="1065">
          <cell r="A1065" t="str">
            <v>Unikmart0002</v>
          </cell>
          <cell r="B1065" t="str">
            <v>Siêu Thị Unikmart Lê Văn Thiêm</v>
          </cell>
          <cell r="C1065" t="str">
            <v/>
          </cell>
          <cell r="D1065" t="str">
            <v>Thành phố Hà Nội</v>
          </cell>
          <cell r="E1065" t="str">
            <v>Quận Thanh Xuân</v>
          </cell>
          <cell r="G1065" t="str">
            <v>HN006</v>
          </cell>
          <cell r="H1065" t="str">
            <v>Phan Trọng Cường</v>
          </cell>
          <cell r="I1065" t="str">
            <v>MIENBAC;5%</v>
          </cell>
          <cell r="J1065" t="str">
            <v>Siêu Thị Unikmart Lê Văn Thiêm</v>
          </cell>
          <cell r="K1065" t="str">
            <v>Số 2 Lê Văn Thiêm. Tòa nhà Goldenwest. Nhân Chính. Thanh Xuân</v>
          </cell>
          <cell r="M1065" t="str">
            <v>Số 2 Lê Văn Thiêm. Tòa nhà Goldenwest. Nhân Chính. Thanh Xuân</v>
          </cell>
          <cell r="O1065" t="b">
            <v>0</v>
          </cell>
          <cell r="P1065" t="str">
            <v>CÔNG TY TNHH MTV THƯƠNG MẠI VÀ DỊCH VỤ NGỌC THƠM</v>
          </cell>
          <cell r="Q1065" t="str">
            <v>Miền Bắc</v>
          </cell>
          <cell r="R1065" t="str">
            <v>UNIK</v>
          </cell>
        </row>
        <row r="1066">
          <cell r="A1066" t="str">
            <v>Unikmart0003</v>
          </cell>
          <cell r="B1066" t="str">
            <v>Siêu Thị Unikmart Tây Sơn</v>
          </cell>
          <cell r="C1066" t="str">
            <v/>
          </cell>
          <cell r="D1066" t="str">
            <v>Thành phố Hà Nội</v>
          </cell>
          <cell r="E1066" t="str">
            <v>Quận Đống Đa</v>
          </cell>
          <cell r="G1066" t="str">
            <v>HN006</v>
          </cell>
          <cell r="H1066" t="str">
            <v>Phan Trọng Cường</v>
          </cell>
          <cell r="I1066" t="str">
            <v>MIENBAC;5%</v>
          </cell>
          <cell r="J1066" t="str">
            <v>Siêu Thị Unikmart Tây Sơn</v>
          </cell>
          <cell r="K1066" t="str">
            <v>Số 187 Nguyễn Lương Bằng. Tòa nhà 187 Nguyễn Lương Bằng, Đống Đa</v>
          </cell>
          <cell r="M1066" t="str">
            <v>Số 187 Nguyễn Lương Bằng. Tòa nhà 187 Nguyễn Lương Bằng, Đống Đa</v>
          </cell>
          <cell r="O1066" t="b">
            <v>0</v>
          </cell>
          <cell r="P1066" t="str">
            <v>CÔNG TY TNHH MTV THƯƠNG MẠI VÀ DỊCH VỤ NGỌC THƠM</v>
          </cell>
          <cell r="Q1066" t="str">
            <v>Miền Bắc</v>
          </cell>
          <cell r="R1066" t="str">
            <v>UNIK</v>
          </cell>
        </row>
        <row r="1067">
          <cell r="A1067" t="str">
            <v>Unikmart0004</v>
          </cell>
          <cell r="B1067" t="str">
            <v>Siêu Thị Unikmart Ha Noi Tower</v>
          </cell>
          <cell r="C1067" t="str">
            <v/>
          </cell>
          <cell r="D1067" t="str">
            <v>Thành phố Hà Nội</v>
          </cell>
          <cell r="E1067" t="str">
            <v>Quận Hoàn Kiếm</v>
          </cell>
          <cell r="G1067" t="str">
            <v>HN006</v>
          </cell>
          <cell r="H1067" t="str">
            <v>Phan Trọng Cường</v>
          </cell>
          <cell r="I1067" t="str">
            <v>MIENBAC;5%</v>
          </cell>
          <cell r="J1067" t="str">
            <v>Siêu Thị Unikmart Ha Noi Tower</v>
          </cell>
          <cell r="K1067" t="str">
            <v>Số 49, Phố Hai Bà Trưng, Hà Nội</v>
          </cell>
          <cell r="M1067" t="str">
            <v>Số 49, Phố Hai Bà Trưng, Hà Nội</v>
          </cell>
          <cell r="O1067" t="b">
            <v>0</v>
          </cell>
          <cell r="P1067" t="str">
            <v>CÔNG TY TNHH MTV THƯƠNG MẠI VÀ DỊCH VỤ NGỌC THƠM</v>
          </cell>
          <cell r="Q1067" t="str">
            <v>Miền Bắc</v>
          </cell>
          <cell r="R1067" t="str">
            <v>UNIK</v>
          </cell>
        </row>
        <row r="1068">
          <cell r="A1068" t="str">
            <v>UNIT</v>
          </cell>
          <cell r="B1068" t="str">
            <v>CÔNG TY TNHH HÀNG TIÊU DÙNG UNIT</v>
          </cell>
          <cell r="D1068" t="str">
            <v>Thành phố Hà Nội</v>
          </cell>
          <cell r="G1068" t="str">
            <v>HN007</v>
          </cell>
          <cell r="H1068" t="str">
            <v>Đỗ Minh Quang</v>
          </cell>
          <cell r="I1068" t="str">
            <v>MIENBAC</v>
          </cell>
          <cell r="L1068" t="str">
            <v>0109197918</v>
          </cell>
          <cell r="M1068" t="str">
            <v>Số nhà 9, Ngõ 7, Đường Lê Đức Thọ, Phường Mỹ Đình 2, Quận Nam Từ Liêm, Thành phố Hà Nội, Việt Nam</v>
          </cell>
          <cell r="N1068">
            <v>45</v>
          </cell>
          <cell r="O1068" t="b">
            <v>0</v>
          </cell>
          <cell r="P1068" t="str">
            <v>CÔNG TY TNHH MTV THƯƠNG MẠI VÀ DỊCH VỤ NGỌC THƠM</v>
          </cell>
          <cell r="Q1068" t="str">
            <v>Miền Bắc</v>
          </cell>
          <cell r="R1068" t="str">
            <v>UNIT</v>
          </cell>
        </row>
        <row r="1069">
          <cell r="A1069" t="str">
            <v>Unit0001</v>
          </cell>
          <cell r="B1069" t="str">
            <v>Ecomart Helios 75 Tam Trinh</v>
          </cell>
          <cell r="C1069" t="str">
            <v>khách của Trường</v>
          </cell>
          <cell r="D1069" t="str">
            <v>Thành phố Hà Nội</v>
          </cell>
          <cell r="E1069" t="str">
            <v>Quận Hoàng Mai</v>
          </cell>
          <cell r="G1069" t="str">
            <v>HN006</v>
          </cell>
          <cell r="H1069" t="str">
            <v>Phan Trọng Cường</v>
          </cell>
          <cell r="I1069" t="str">
            <v>MIENBAC</v>
          </cell>
          <cell r="J1069" t="str">
            <v>Ecomart Helios 75 tam trinh</v>
          </cell>
          <cell r="K1069" t="str">
            <v>ecomart tầng 1 tòa nhà Helios 75 Đường Tam Trinh, Hoàng Mai, Hà Nội</v>
          </cell>
          <cell r="L1069" t="str">
            <v/>
          </cell>
          <cell r="M1069" t="str">
            <v>ecomart tầng 1 tòa nhà Helios 75 Đường Tam Trinh, Hoàng Mai, Hà Nội</v>
          </cell>
          <cell r="O1069" t="b">
            <v>0</v>
          </cell>
          <cell r="P1069" t="str">
            <v>CÔNG TY TNHH MTV THƯƠNG MẠI VÀ DỊCH VỤ NGỌC THƠM</v>
          </cell>
          <cell r="Q1069" t="str">
            <v>Miền Bắc</v>
          </cell>
          <cell r="R1069" t="str">
            <v>UNIT</v>
          </cell>
        </row>
        <row r="1070">
          <cell r="A1070" t="str">
            <v>Unit0002</v>
          </cell>
          <cell r="B1070" t="str">
            <v>Ecomart chung cư OSAKA</v>
          </cell>
          <cell r="C1070" t="str">
            <v/>
          </cell>
          <cell r="D1070" t="str">
            <v>Thành phố Hà Nội</v>
          </cell>
          <cell r="G1070" t="str">
            <v>HN007</v>
          </cell>
          <cell r="H1070" t="str">
            <v>Đỗ Minh Quang</v>
          </cell>
          <cell r="I1070" t="str">
            <v>MIENBAC</v>
          </cell>
          <cell r="J1070" t="str">
            <v>Ecomart chung cư osaka</v>
          </cell>
          <cell r="K1070" t="str">
            <v>Ecomart chung cư osaka ngõ 48 Ngọc Hồi) 02471002626</v>
          </cell>
          <cell r="L1070" t="str">
            <v/>
          </cell>
          <cell r="M1070" t="str">
            <v>Ecomart chung cư osaka ngõ 48 Ngọc Hồi) 02471002626</v>
          </cell>
          <cell r="O1070" t="b">
            <v>0</v>
          </cell>
          <cell r="P1070" t="str">
            <v>CÔNG TY TNHH MTV THƯƠNG MẠI VÀ DỊCH VỤ NGỌC THƠM</v>
          </cell>
          <cell r="Q1070" t="str">
            <v>Miền Bắc</v>
          </cell>
          <cell r="R1070" t="str">
            <v>UNIT</v>
          </cell>
        </row>
        <row r="1071">
          <cell r="A1071" t="str">
            <v>Unit0003</v>
          </cell>
          <cell r="B1071" t="str">
            <v>Ecomart Tầng 1 Green Park</v>
          </cell>
          <cell r="C1071" t="str">
            <v/>
          </cell>
          <cell r="D1071" t="str">
            <v>Thành phố Hà Nội</v>
          </cell>
          <cell r="G1071" t="str">
            <v>HN007</v>
          </cell>
          <cell r="H1071" t="str">
            <v>Đỗ Minh Quang</v>
          </cell>
          <cell r="I1071" t="str">
            <v>MIENBAC</v>
          </cell>
          <cell r="J1071" t="str">
            <v>Ecomart Tầng 1 Green Park</v>
          </cell>
          <cell r="K1071" t="str">
            <v>Ecomart Tầng 1 Green Park Trần Thủ Độ, Phường Hoàng Liệt, quận Hoàng Mai, thành phố Hà Nội 0364957899</v>
          </cell>
          <cell r="L1071" t="str">
            <v/>
          </cell>
          <cell r="M1071" t="str">
            <v>Tầng 1 Green Park Trần Thủ Độ, Phường Hoàng Liệt, quận Hoàng Mai, thành phố Hà Nội</v>
          </cell>
          <cell r="O1071" t="b">
            <v>0</v>
          </cell>
          <cell r="P1071" t="str">
            <v>CÔNG TY TNHH MTV THƯƠNG MẠI VÀ DỊCH VỤ NGỌC THƠM</v>
          </cell>
          <cell r="Q1071" t="str">
            <v>Miền Bắc</v>
          </cell>
          <cell r="R1071" t="str">
            <v>UNIT</v>
          </cell>
        </row>
        <row r="1072">
          <cell r="A1072" t="str">
            <v>Unit0004</v>
          </cell>
          <cell r="B1072" t="str">
            <v>Ecomart S2.12 Vinhome Ocean Park</v>
          </cell>
          <cell r="C1072" t="str">
            <v/>
          </cell>
          <cell r="D1072" t="str">
            <v>Thành phố Hà Nội</v>
          </cell>
          <cell r="G1072" t="str">
            <v>HN006</v>
          </cell>
          <cell r="H1072" t="str">
            <v>Phan Trọng Cường</v>
          </cell>
          <cell r="I1072" t="str">
            <v>MIENBAC</v>
          </cell>
          <cell r="J1072" t="str">
            <v>Ecomart S2.12 Vinhome Ocean Park</v>
          </cell>
          <cell r="K1072" t="str">
            <v>Ecomart S2.12 Vinhome Ocean Park, huyện Gia Lâm, thành phố Hà Nội 02471097686</v>
          </cell>
          <cell r="L1072" t="str">
            <v/>
          </cell>
          <cell r="M1072" t="str">
            <v>Ecomart S2.12 Vinhome Ocean Park, huyện Gia Lâm, thành phố Hà Nội</v>
          </cell>
          <cell r="O1072" t="b">
            <v>0</v>
          </cell>
          <cell r="P1072" t="str">
            <v>CÔNG TY TNHH MTV THƯƠNG MẠI VÀ DỊCH VỤ NGỌC THƠM</v>
          </cell>
          <cell r="Q1072" t="str">
            <v>Miền Bắc</v>
          </cell>
          <cell r="R1072" t="str">
            <v>UNIT</v>
          </cell>
        </row>
        <row r="1073">
          <cell r="A1073" t="str">
            <v>Unit0005</v>
          </cell>
          <cell r="B1073" t="str">
            <v>Ecomart Tầng 1 HUB3 60 Nguyễn Đức Cảnh</v>
          </cell>
          <cell r="C1073" t="str">
            <v/>
          </cell>
          <cell r="D1073" t="str">
            <v>Thành phố Hà Nội</v>
          </cell>
          <cell r="G1073" t="str">
            <v>HN007</v>
          </cell>
          <cell r="H1073" t="str">
            <v>Đỗ Minh Quang</v>
          </cell>
          <cell r="I1073" t="str">
            <v>MIENBAC</v>
          </cell>
          <cell r="J1073" t="str">
            <v>Ecomart Tầng 1 HUB3 60 Nguyễn Đức Cảnh</v>
          </cell>
          <cell r="K1073" t="str">
            <v>HUB3 60 Nguyễn Đức Cảnh, phường Tương Mai, quận Hoàng Mai, thành phố Hà Nội 0979670766</v>
          </cell>
          <cell r="L1073" t="str">
            <v/>
          </cell>
          <cell r="M1073" t="str">
            <v>HUB3 60 Nguyễn Đức Cảnh, phường Tương Mai, quận Hoàng Mai, thành phố Hà Nội</v>
          </cell>
          <cell r="O1073" t="b">
            <v>0</v>
          </cell>
          <cell r="P1073" t="str">
            <v>CÔNG TY TNHH MTV THƯƠNG MẠI VÀ DỊCH VỤ NGỌC THƠM</v>
          </cell>
          <cell r="Q1073" t="str">
            <v>Miền Bắc</v>
          </cell>
          <cell r="R1073" t="str">
            <v>UNIT</v>
          </cell>
        </row>
        <row r="1074">
          <cell r="A1074" t="str">
            <v>Unit0006</v>
          </cell>
          <cell r="B1074" t="str">
            <v>Ecomart Ngõ 21 Lê Văn Lương</v>
          </cell>
          <cell r="C1074" t="str">
            <v/>
          </cell>
          <cell r="D1074" t="str">
            <v>Thành phố Hà Nội</v>
          </cell>
          <cell r="G1074" t="str">
            <v>HN006</v>
          </cell>
          <cell r="H1074" t="str">
            <v>Phan Trọng Cường</v>
          </cell>
          <cell r="I1074" t="str">
            <v>MIENBAC</v>
          </cell>
          <cell r="J1074" t="str">
            <v>Ecomart Ngõ 21 Lê Văn Lương</v>
          </cell>
          <cell r="K1074" t="str">
            <v>Ngõ 21 Lê Văn Lương, phường Nhân Chính, quận Thanh Xuân, thành phố Hà Nội , Đối diện toà golden Parm 0979670766</v>
          </cell>
          <cell r="L1074" t="str">
            <v/>
          </cell>
          <cell r="M1074" t="str">
            <v>Ngõ 21 Lê Văn Lương, phường Nhân Chính, quận Thanh Xuân, thành phố Hà Nội</v>
          </cell>
          <cell r="O1074" t="b">
            <v>0</v>
          </cell>
          <cell r="P1074" t="str">
            <v>CÔNG TY TNHH MTV THƯƠNG MẠI VÀ DỊCH VỤ NGỌC THƠM</v>
          </cell>
          <cell r="Q1074" t="str">
            <v>Miền Bắc</v>
          </cell>
          <cell r="R1074" t="str">
            <v>UNIT</v>
          </cell>
        </row>
        <row r="1075">
          <cell r="A1075" t="str">
            <v>Unit0007</v>
          </cell>
          <cell r="B1075" t="str">
            <v>Ecomart Tầng 1 chung cư Park Home</v>
          </cell>
          <cell r="C1075" t="str">
            <v/>
          </cell>
          <cell r="D1075" t="str">
            <v>Thành phố Hà Nội</v>
          </cell>
          <cell r="G1075" t="str">
            <v>HN006</v>
          </cell>
          <cell r="H1075" t="str">
            <v>Phan Trọng Cường</v>
          </cell>
          <cell r="I1075" t="str">
            <v>MIENBAC</v>
          </cell>
          <cell r="J1075" t="str">
            <v>Ecomart Tầng 1 chung cư Park Home</v>
          </cell>
          <cell r="K1075" t="str">
            <v>Tầng 1 chung cư Park Home, Số 1 Thành Thái, quận Cầu Giấy, thành phố Hà Nội, trang 0867598428</v>
          </cell>
          <cell r="L1075" t="str">
            <v/>
          </cell>
          <cell r="M1075" t="str">
            <v>Tầng 1 chung cư Park Home, Số 1 Thành Thái, quận Cầu Giấy, thành phố Hà Nội</v>
          </cell>
          <cell r="O1075" t="b">
            <v>0</v>
          </cell>
          <cell r="P1075" t="str">
            <v>CÔNG TY TNHH MTV THƯƠNG MẠI VÀ DỊCH VỤ NGỌC THƠM</v>
          </cell>
          <cell r="Q1075" t="str">
            <v>Miền Bắc</v>
          </cell>
          <cell r="R1075" t="str">
            <v>UNIT</v>
          </cell>
        </row>
        <row r="1076">
          <cell r="A1076" t="str">
            <v>Unit0008</v>
          </cell>
          <cell r="B1076" t="str">
            <v>Ecomart Tầng 1, CT3, KĐT nam cường</v>
          </cell>
          <cell r="C1076" t="str">
            <v/>
          </cell>
          <cell r="D1076" t="str">
            <v>Thành phố Hà Nội</v>
          </cell>
          <cell r="G1076" t="str">
            <v>HN006</v>
          </cell>
          <cell r="H1076" t="str">
            <v>Phan Trọng Cường</v>
          </cell>
          <cell r="I1076" t="str">
            <v>MIENBAC</v>
          </cell>
          <cell r="J1076" t="str">
            <v>Ecomart Tầng 1, ct3, KĐT nam cường</v>
          </cell>
          <cell r="K1076" t="str">
            <v>Tầng 1, CT3, KĐT Nam Cường, ngõ 6 Phạm Văn Đồng, phường Cổ Nhuế 1, quận Bắc Từ Liêm, thành phố Hà Nội 02462926807</v>
          </cell>
          <cell r="L1076" t="str">
            <v/>
          </cell>
          <cell r="M1076" t="str">
            <v>Tầng 1, CT3, KĐT Nam Cường, ngõ 6 Phạm Văn Đồng, phường Cổ Nhuế 1, quận Bắc Từ Liêm, thành phố Hà Nội</v>
          </cell>
          <cell r="O1076" t="b">
            <v>0</v>
          </cell>
          <cell r="P1076" t="str">
            <v>CÔNG TY TNHH MTV THƯƠNG MẠI VÀ DỊCH VỤ NGỌC THƠM</v>
          </cell>
          <cell r="Q1076" t="str">
            <v>Miền Bắc</v>
          </cell>
          <cell r="R1076" t="str">
            <v>UNIT</v>
          </cell>
        </row>
        <row r="1077">
          <cell r="A1077" t="str">
            <v>Unit0009</v>
          </cell>
          <cell r="B1077" t="str">
            <v>Ecomart chung cư GELEXIA, 885 Tam Trinh</v>
          </cell>
          <cell r="C1077" t="str">
            <v/>
          </cell>
          <cell r="D1077" t="str">
            <v>Thành phố Hà Nội</v>
          </cell>
          <cell r="G1077" t="str">
            <v>HN007</v>
          </cell>
          <cell r="H1077" t="str">
            <v>Đỗ Minh Quang</v>
          </cell>
          <cell r="I1077" t="str">
            <v>MIENBAC</v>
          </cell>
          <cell r="J1077" t="str">
            <v>Ecomart chung cư GELEXIA, 885 Tam Trinh</v>
          </cell>
          <cell r="K1077" t="str">
            <v>Chung cư GELEXIA, 885 Tam Trinh, phường Yên Sở, quận Hoàng Mai, thành phố Hà Nội 02462926807</v>
          </cell>
          <cell r="L1077" t="str">
            <v/>
          </cell>
          <cell r="M1077" t="str">
            <v>Chung cư GELEXIA, 885 Tam Trinh, phường Yên Sở, quận Hoàng Mai, thành phố Hà Nội</v>
          </cell>
          <cell r="O1077" t="b">
            <v>0</v>
          </cell>
          <cell r="P1077" t="str">
            <v>CÔNG TY TNHH MTV THƯƠNG MẠI VÀ DỊCH VỤ NGỌC THƠM</v>
          </cell>
          <cell r="Q1077" t="str">
            <v>Miền Bắc</v>
          </cell>
          <cell r="R1077" t="str">
            <v>UNIT</v>
          </cell>
        </row>
        <row r="1078">
          <cell r="A1078" t="str">
            <v>Unit0010</v>
          </cell>
          <cell r="B1078" t="str">
            <v>Ecomart Tầng 1 chung cư Ecolife Tây Hồ</v>
          </cell>
          <cell r="C1078" t="str">
            <v/>
          </cell>
          <cell r="D1078" t="str">
            <v>Thành phố Hà Nội</v>
          </cell>
          <cell r="G1078" t="str">
            <v>HN006</v>
          </cell>
          <cell r="H1078" t="str">
            <v>Phan Trọng Cường</v>
          </cell>
          <cell r="I1078" t="str">
            <v>MIENBAC</v>
          </cell>
          <cell r="J1078" t="str">
            <v>Ecomart Tầng 1 chung cư Ecolife Tây Hồ</v>
          </cell>
          <cell r="K1078" t="str">
            <v>Tầng 1 chung cư Ecolife Tây Hồ, Khu đô thị mới Tây Hồ, phường Xuân La, quận Tây Hồ, thành phố Hà Nội 02471008282</v>
          </cell>
          <cell r="L1078" t="str">
            <v/>
          </cell>
          <cell r="M1078" t="str">
            <v>Tầng 1 chung cư Ecolife Tây Hồ, Đường Võ Chí Công, phường Xuân La, quận Tây Hồ, thành phố Hà Nội</v>
          </cell>
          <cell r="O1078" t="b">
            <v>0</v>
          </cell>
          <cell r="P1078" t="str">
            <v>CÔNG TY TNHH MTV THƯƠNG MẠI VÀ DỊCH VỤ NGỌC THƠM</v>
          </cell>
          <cell r="Q1078" t="str">
            <v>Miền Bắc</v>
          </cell>
          <cell r="R1078" t="str">
            <v>UNIT</v>
          </cell>
        </row>
        <row r="1079">
          <cell r="A1079" t="str">
            <v>Unit0011</v>
          </cell>
          <cell r="B1079" t="str">
            <v>Ecomart Tầng 1 Sảnh G5 CC Five Star Kim Giang, Thanh Xuân</v>
          </cell>
          <cell r="C1079" t="str">
            <v/>
          </cell>
          <cell r="D1079" t="str">
            <v>Thành phố Hà Nội</v>
          </cell>
          <cell r="E1079" t="str">
            <v>Quận Thanh Xuân</v>
          </cell>
          <cell r="G1079" t="str">
            <v>HN007</v>
          </cell>
          <cell r="H1079" t="str">
            <v>Đỗ Minh Quang</v>
          </cell>
          <cell r="I1079" t="str">
            <v>MIENBAC</v>
          </cell>
          <cell r="J1079" t="str">
            <v>Ecomart Tầng 1 Sảnh G5 CC Five Star Kim Giang, Thanh Xuân</v>
          </cell>
          <cell r="K1079" t="str">
            <v>Ecomart Tầng 1 Sảnh G5 CC Five Star Số 2 Kim Giang, Quận Thanh Xuân, thành phố Hà Nội, chị Dương 02471093686</v>
          </cell>
          <cell r="L1079" t="str">
            <v/>
          </cell>
          <cell r="M1079" t="str">
            <v>Ecomart Tầng 1 Sảnh G5 CC Five Star Số 2 Kim Giang, Quận Thanh Xuân, thành phố Hà Nội</v>
          </cell>
          <cell r="O1079" t="b">
            <v>0</v>
          </cell>
          <cell r="P1079" t="str">
            <v>CÔNG TY TNHH MTV THƯƠNG MẠI VÀ DỊCH VỤ NGỌC THƠM</v>
          </cell>
          <cell r="Q1079" t="str">
            <v>Miền Bắc</v>
          </cell>
          <cell r="R1079" t="str">
            <v>UNIT</v>
          </cell>
        </row>
        <row r="1080">
          <cell r="A1080" t="str">
            <v>Unit0012</v>
          </cell>
          <cell r="B1080" t="str">
            <v>Ecomart An Hưng, Hà Đông</v>
          </cell>
          <cell r="C1080" t="str">
            <v>đơn khai trương ck 10%, công nợ 15 hàng tháng</v>
          </cell>
          <cell r="D1080" t="str">
            <v>Thành phố Hà Nội</v>
          </cell>
          <cell r="E1080" t="str">
            <v>Quận Hà Đông</v>
          </cell>
          <cell r="G1080" t="str">
            <v>HN007</v>
          </cell>
          <cell r="H1080" t="str">
            <v>Đỗ Minh Quang</v>
          </cell>
          <cell r="I1080" t="str">
            <v>MIENBAC</v>
          </cell>
          <cell r="J1080" t="str">
            <v>Ecomart An Hưng, Hà Đông</v>
          </cell>
          <cell r="K1080" t="str">
            <v>Tầng 1, V2 Khu đô thị An Hưng, quận Hà Đông, thành phố Hà Nội . sđt A Vinh 0979670766</v>
          </cell>
          <cell r="L1080" t="str">
            <v/>
          </cell>
          <cell r="M1080" t="str">
            <v>Tầng 1, V2 Khu đô thị An Hưng, quận Hà Đông, thành phố Hà Nội</v>
          </cell>
          <cell r="O1080" t="b">
            <v>0</v>
          </cell>
          <cell r="P1080" t="str">
            <v>CÔNG TY TNHH MTV THƯƠNG MẠI VÀ DỊCH VỤ NGỌC THƠM</v>
          </cell>
          <cell r="Q1080" t="str">
            <v>Miền Bắc</v>
          </cell>
          <cell r="R1080" t="str">
            <v>UNIT</v>
          </cell>
        </row>
        <row r="1081">
          <cell r="A1081" t="str">
            <v>Unit0013</v>
          </cell>
          <cell r="B1081" t="str">
            <v>Ecomart Lê Đức Thọ</v>
          </cell>
          <cell r="C1081" t="str">
            <v>đơn khai trương ck 10%, công nợ 15 hàng tháng</v>
          </cell>
          <cell r="D1081" t="str">
            <v>Thành phố Hà Nội</v>
          </cell>
          <cell r="E1081" t="str">
            <v>Quận Nam Từ Liêm</v>
          </cell>
          <cell r="G1081" t="str">
            <v>HN006</v>
          </cell>
          <cell r="H1081" t="str">
            <v>Phan Trọng Cường</v>
          </cell>
          <cell r="I1081" t="str">
            <v>MIENBAC</v>
          </cell>
          <cell r="J1081" t="str">
            <v>Ecomart Lê Đức Thọ</v>
          </cell>
          <cell r="K1081" t="str">
            <v>8 Lê Đức Thọ, Nam Từ Liêm, Hà Nội</v>
          </cell>
          <cell r="L1081" t="str">
            <v/>
          </cell>
          <cell r="M1081" t="str">
            <v>8 Lê Đức Thọ, Nam Từ Liêm, Hà Nội</v>
          </cell>
          <cell r="O1081" t="b">
            <v>0</v>
          </cell>
          <cell r="P1081" t="str">
            <v>CÔNG TY TNHH MTV THƯƠNG MẠI VÀ DỊCH VỤ NGỌC THƠM</v>
          </cell>
          <cell r="Q1081" t="str">
            <v>Miền Bắc</v>
          </cell>
          <cell r="R1081" t="str">
            <v>UNIT</v>
          </cell>
        </row>
        <row r="1082">
          <cell r="A1082" t="str">
            <v>Unit0014</v>
          </cell>
          <cell r="B1082" t="str">
            <v>Eco Mart SA3 Vin Smart City</v>
          </cell>
          <cell r="C1082" t="str">
            <v/>
          </cell>
          <cell r="D1082" t="str">
            <v>Thành phố Hà Nội</v>
          </cell>
          <cell r="E1082" t="str">
            <v>Quận Nam Từ Liêm</v>
          </cell>
          <cell r="I1082" t="str">
            <v>MIENBAC</v>
          </cell>
          <cell r="K1082" t="str">
            <v>Eco Mart SA3 Vin Smart City, Nam Từ Liêm, thành phố Hà Nội</v>
          </cell>
          <cell r="M1082" t="str">
            <v>Eco Mart SA3 Vin Smart City, Nam Từ Liêm, thành phố Hà Nội</v>
          </cell>
          <cell r="O1082" t="b">
            <v>0</v>
          </cell>
          <cell r="P1082" t="str">
            <v>CÔNG TY TNHH MTV THƯƠNG MẠI VÀ DỊCH VỤ NGỌC THƠM</v>
          </cell>
          <cell r="Q1082" t="str">
            <v>Miền Bắc</v>
          </cell>
          <cell r="R1082" t="str">
            <v>UNIT</v>
          </cell>
        </row>
        <row r="1083">
          <cell r="A1083" t="str">
            <v>UNO</v>
          </cell>
          <cell r="B1083" t="str">
            <v>CÔNG TY CỔ PHẦN ĐẦU TƯ UNO VIỆT NAM</v>
          </cell>
          <cell r="D1083" t="str">
            <v>Thành phố Hà Nội</v>
          </cell>
          <cell r="E1083" t="str">
            <v>Quận Bắc Từ Liêm</v>
          </cell>
          <cell r="G1083" t="str">
            <v>HN005</v>
          </cell>
          <cell r="H1083" t="str">
            <v>Nguyễn Đắc Trường</v>
          </cell>
          <cell r="I1083" t="str">
            <v>MIENBAC</v>
          </cell>
          <cell r="L1083" t="str">
            <v>0109417271</v>
          </cell>
          <cell r="M1083" t="str">
            <v>Số 22, ngõ 381 đường Thụy Phương, Phường Thụy Phương, Quận Bắc Từ Liêm, Thành phố Hà Nội, Việt Nam</v>
          </cell>
          <cell r="O1083" t="b">
            <v>0</v>
          </cell>
          <cell r="P1083" t="str">
            <v>C6 HÀ NỘI</v>
          </cell>
          <cell r="Q1083" t="str">
            <v>Miền Bắc</v>
          </cell>
          <cell r="R1083" t="str">
            <v>UNO</v>
          </cell>
        </row>
        <row r="1084">
          <cell r="A1084" t="str">
            <v>UNO0101</v>
          </cell>
          <cell r="B1084" t="str">
            <v>Unomart - Ecohome 3 Goldentime</v>
          </cell>
          <cell r="D1084" t="str">
            <v>Thành phố Hà Nội</v>
          </cell>
          <cell r="E1084" t="str">
            <v>Quận Bắc Từ Liêm</v>
          </cell>
          <cell r="G1084" t="str">
            <v>HN006</v>
          </cell>
          <cell r="H1084" t="str">
            <v>Phan Trọng Cường</v>
          </cell>
          <cell r="I1084" t="str">
            <v>4%; MIENBAC</v>
          </cell>
          <cell r="J1084" t="str">
            <v>Unomart - Ecohome 3 Goldentime</v>
          </cell>
          <cell r="K1084" t="str">
            <v>Tòa N04 Ecohome 3 (Goldentime), Đông Ngạc, Bắc Từ Liêm, HN</v>
          </cell>
          <cell r="L1084" t="str">
            <v/>
          </cell>
          <cell r="M1084" t="str">
            <v>Tòa N04 Ecohome 3 (Goldentime), Đông Ngạc, Bắc Từ Liêm, HN</v>
          </cell>
          <cell r="O1084" t="b">
            <v>0</v>
          </cell>
          <cell r="P1084" t="str">
            <v>C6 HÀ NỘI</v>
          </cell>
          <cell r="Q1084" t="str">
            <v>Miền Bắc</v>
          </cell>
          <cell r="R1084" t="str">
            <v>UNO</v>
          </cell>
        </row>
        <row r="1085">
          <cell r="A1085" t="str">
            <v>V+HÒA BÌNH</v>
          </cell>
          <cell r="B1085" t="str">
            <v>CÔNG TY CỔ PHẦN TRUNG TÂM THƯƠNG MẠI V+HÒA BÌNH</v>
          </cell>
          <cell r="C1085" t="str">
            <v/>
          </cell>
          <cell r="D1085" t="str">
            <v>Thành phố Hà Nội</v>
          </cell>
          <cell r="E1085" t="str">
            <v>Quận Hai Bà Trưng</v>
          </cell>
          <cell r="G1085" t="str">
            <v>HN007</v>
          </cell>
          <cell r="H1085" t="str">
            <v>Đỗ Minh Quang</v>
          </cell>
          <cell r="I1085" t="str">
            <v>5%; MIENBAC</v>
          </cell>
          <cell r="K1085" t="str">
            <v>505 MINH KHAI, HAI BÀ TRƯNG, HÀ NỘI</v>
          </cell>
          <cell r="L1085" t="str">
            <v>0106757174</v>
          </cell>
          <cell r="M1085" t="str">
            <v>Số 505, phố Minh Khai, Phường Vĩnh Tuy, Quận Hai Bà Trưng, Thành phố Hà Nội, Việt Nam</v>
          </cell>
          <cell r="O1085" t="b">
            <v>0</v>
          </cell>
          <cell r="P1085" t="str">
            <v>CÔNG TY TNHH MTV THƯƠNG MẠI VÀ DỊCH VỤ NGỌC THƠM</v>
          </cell>
          <cell r="Q1085" t="str">
            <v>Miền Bắc</v>
          </cell>
          <cell r="R1085" t="str">
            <v>V+HÒA BÌNH</v>
          </cell>
        </row>
        <row r="1086">
          <cell r="A1086" t="str">
            <v>VIETY</v>
          </cell>
          <cell r="B1086" t="str">
            <v>CÔNG TY TNHH VIỆT Ý HÀ NỘI CENTER</v>
          </cell>
          <cell r="D1086" t="str">
            <v>Thành phố Hà Nội</v>
          </cell>
          <cell r="G1086" t="str">
            <v>HN007</v>
          </cell>
          <cell r="H1086" t="str">
            <v>Đỗ Minh Quang</v>
          </cell>
          <cell r="I1086" t="str">
            <v>MIENBAC</v>
          </cell>
          <cell r="J1086" t="str">
            <v>Siêu Thị Việt Ý</v>
          </cell>
          <cell r="K1086" t="str">
            <v>Ki ốt số 2, tầng 1 TTTM tòa nhà CT12A, KĐT Kim Văn Kim Lũ, Phường Định Công, Thành phố Hà Nội, Việt Nam</v>
          </cell>
          <cell r="L1086" t="str">
            <v>0106621328</v>
          </cell>
          <cell r="M1086" t="str">
            <v>Ki ốt số 2, tầng 1 TTTM tòa nhà CT12A, KĐT Kim Văn Kim Lũ, Phường Định Công, Thành phố Hà Nội, Việt Nam</v>
          </cell>
          <cell r="N1086">
            <v>36</v>
          </cell>
          <cell r="O1086" t="b">
            <v>0</v>
          </cell>
          <cell r="P1086" t="str">
            <v>CÔNG TY TNHH MTV THƯƠNG MẠI VÀ DỊCH VỤ NGỌC THƠM</v>
          </cell>
          <cell r="Q1086" t="str">
            <v>Miền Bắc</v>
          </cell>
          <cell r="R1086" t="str">
            <v>VIETY</v>
          </cell>
        </row>
        <row r="1087">
          <cell r="A1087" t="str">
            <v>viety0001</v>
          </cell>
          <cell r="B1087" t="str">
            <v>Việt Ý The Manor Park, Đại lộ Chu Văn An</v>
          </cell>
          <cell r="D1087" t="str">
            <v>Thành phố Hà Nội</v>
          </cell>
          <cell r="E1087" t="str">
            <v>Huyện Thanh Trì</v>
          </cell>
          <cell r="G1087" t="str">
            <v>HN007</v>
          </cell>
          <cell r="H1087" t="str">
            <v>Đỗ Minh Quang</v>
          </cell>
          <cell r="I1087" t="str">
            <v>MIENBAC</v>
          </cell>
          <cell r="J1087" t="str">
            <v>Việt Ý The Manor Park, Đại lộ Chu Văn An</v>
          </cell>
          <cell r="K1087" t="str">
            <v>Việt Ý Mart, số 15 Central, Sunrise C, The Manor Park, Đại lộ Chu Văn An, đường Nguyễn Xiển, Thanh Trì, HN</v>
          </cell>
          <cell r="L1087" t="str">
            <v/>
          </cell>
          <cell r="M1087" t="str">
            <v>Việt Ý Mart, số 15 Central, Sunrise C, The Manor Park, Đại lộ Chu Văn An, đường Nguyễn Xiển, Thanh Trì, HN</v>
          </cell>
          <cell r="N1087">
            <v>36</v>
          </cell>
          <cell r="O1087" t="b">
            <v>0</v>
          </cell>
          <cell r="P1087" t="str">
            <v>CÔNG TY TNHH MTV THƯƠNG MẠI VÀ DỊCH VỤ NGỌC THƠM</v>
          </cell>
          <cell r="Q1087" t="str">
            <v>Miền Bắc</v>
          </cell>
          <cell r="R1087" t="str">
            <v>VIETY</v>
          </cell>
        </row>
        <row r="1088">
          <cell r="A1088" t="str">
            <v>viety0002</v>
          </cell>
          <cell r="B1088" t="str">
            <v>Việt Ý Tòa H2 Vinhomes Ocean Park 1</v>
          </cell>
          <cell r="D1088" t="str">
            <v>Thành phố Hà Nội</v>
          </cell>
          <cell r="E1088" t="str">
            <v>Huyện Gia Lâm</v>
          </cell>
          <cell r="G1088" t="str">
            <v>HN007</v>
          </cell>
          <cell r="H1088" t="str">
            <v>Đỗ Minh Quang</v>
          </cell>
          <cell r="I1088" t="str">
            <v>MIENBAC</v>
          </cell>
          <cell r="J1088" t="str">
            <v>Việt Ý Tòa H2 Vinhomes Ocean Park 1</v>
          </cell>
          <cell r="K1088" t="str">
            <v>Tòa H2 Vinhomes Ocean Park 1, Đa Tốn - Gia Lâm, Hà Nội</v>
          </cell>
          <cell r="L1088" t="str">
            <v/>
          </cell>
          <cell r="M1088" t="str">
            <v>Tòa H2 Vinhomes Ocean Park 1, Đa Tốn - Gia Lâm, Hà Nội</v>
          </cell>
          <cell r="N1088">
            <v>36</v>
          </cell>
          <cell r="O1088" t="b">
            <v>0</v>
          </cell>
          <cell r="P1088" t="str">
            <v>CÔNG TY TNHH MTV THƯƠNG MẠI VÀ DỊCH VỤ NGỌC THƠM</v>
          </cell>
          <cell r="Q1088" t="str">
            <v>Miền Bắc</v>
          </cell>
          <cell r="R1088" t="str">
            <v>VIETY</v>
          </cell>
        </row>
        <row r="1089">
          <cell r="A1089" t="str">
            <v>viety0003</v>
          </cell>
          <cell r="B1089" t="str">
            <v>Việt Ý SP3B-33, Hải Âu 9, Vinhomes Ocean Park 1</v>
          </cell>
          <cell r="D1089" t="str">
            <v>Thành phố Hà Nội</v>
          </cell>
          <cell r="E1089" t="str">
            <v>Huyện Gia Lâm</v>
          </cell>
          <cell r="G1089" t="str">
            <v>HN007</v>
          </cell>
          <cell r="H1089" t="str">
            <v>Đỗ Minh Quang</v>
          </cell>
          <cell r="I1089" t="str">
            <v>MIENBAC</v>
          </cell>
          <cell r="J1089" t="str">
            <v>Việt Ý SP3B-33, Hải Âu 9, Vinhomes Ocean Park 1</v>
          </cell>
          <cell r="K1089" t="str">
            <v>SP3B-33, Hải Âu 9, Vinhomes Ocean Park 1, Đa Tốn, Gia Lâm, Hà Nội</v>
          </cell>
          <cell r="L1089" t="str">
            <v/>
          </cell>
          <cell r="M1089" t="str">
            <v>SP3B-33, Hải Âu 9, Vinhomes Ocean Park 1, Đa Tốn, Gia Lâm, Hà Nội</v>
          </cell>
          <cell r="N1089">
            <v>36</v>
          </cell>
          <cell r="O1089" t="b">
            <v>0</v>
          </cell>
          <cell r="P1089" t="str">
            <v>CÔNG TY TNHH MTV THƯƠNG MẠI VÀ DỊCH VỤ NGỌC THƠM</v>
          </cell>
          <cell r="Q1089" t="str">
            <v>Miền Bắc</v>
          </cell>
          <cell r="R1089" t="str">
            <v>VIETY</v>
          </cell>
        </row>
        <row r="1090">
          <cell r="A1090" t="str">
            <v>viety0004</v>
          </cell>
          <cell r="B1090" t="str">
            <v>Việt Ý SP02 Hải Âu 11, Vinhomes Ocean Park 1</v>
          </cell>
          <cell r="D1090" t="str">
            <v>Thành phố Hà Nội</v>
          </cell>
          <cell r="G1090" t="str">
            <v>HN007</v>
          </cell>
          <cell r="H1090" t="str">
            <v>Đỗ Minh Quang</v>
          </cell>
          <cell r="I1090" t="str">
            <v>MIENBAC</v>
          </cell>
          <cell r="J1090" t="str">
            <v>Việt Ý SP02 Hải Âu 11, Vinhomes Ocean Park 1</v>
          </cell>
          <cell r="K1090" t="str">
            <v>SP02 Hải Âu 11, Vinhomes Ocean Park 1, Đa Tốn - Gia Lâm, Hà Nội</v>
          </cell>
          <cell r="L1090" t="str">
            <v/>
          </cell>
          <cell r="M1090" t="str">
            <v>SP02 Hải Âu 11, Vinhomes Ocean Park 1, Đa Tốn - Gia Lâm, Hà Nội</v>
          </cell>
          <cell r="N1090">
            <v>36</v>
          </cell>
          <cell r="O1090" t="b">
            <v>0</v>
          </cell>
          <cell r="P1090" t="str">
            <v>CÔNG TY TNHH MTV THƯƠNG MẠI VÀ DỊCH VỤ NGỌC THƠM</v>
          </cell>
          <cell r="Q1090" t="str">
            <v>Miền Bắc</v>
          </cell>
          <cell r="R1090" t="str">
            <v>VIETY</v>
          </cell>
        </row>
        <row r="1091">
          <cell r="A1091" t="str">
            <v>VINOTEK</v>
          </cell>
          <cell r="B1091" t="str">
            <v>Công Ty Cổ Phần Vinotek</v>
          </cell>
          <cell r="D1091" t="str">
            <v>Thành phố Hà Nội</v>
          </cell>
          <cell r="G1091" t="str">
            <v>HN006</v>
          </cell>
          <cell r="H1091" t="str">
            <v>Phan Trọng Cường</v>
          </cell>
          <cell r="I1091" t="str">
            <v>MIENBAC</v>
          </cell>
          <cell r="L1091" t="str">
            <v>0105947334</v>
          </cell>
          <cell r="M1091" t="str">
            <v>Số 11 ngõ 26, đường Xuân Diệu, Phường Quản An, Quận Tây Hồ, Hà Nội</v>
          </cell>
          <cell r="O1091" t="b">
            <v>0</v>
          </cell>
          <cell r="P1091" t="str">
            <v>CÔNG TY TNHH MTV THƯƠNG MẠI VÀ DỊCH VỤ NGỌC THƠM</v>
          </cell>
          <cell r="Q1091" t="str">
            <v>Miền Bắc</v>
          </cell>
          <cell r="R1091" t="str">
            <v>VINOTEK</v>
          </cell>
        </row>
        <row r="1092">
          <cell r="A1092" t="str">
            <v>VINSUNGROP</v>
          </cell>
          <cell r="B1092" t="str">
            <v>CTY CỔ PHẦN VINSUN GROUP</v>
          </cell>
          <cell r="D1092" t="str">
            <v>Thành phố Hà Nội</v>
          </cell>
          <cell r="G1092" t="str">
            <v>HN003</v>
          </cell>
          <cell r="H1092" t="str">
            <v>Nguyễn Văn Thạch</v>
          </cell>
          <cell r="I1092" t="str">
            <v>MIENBAC</v>
          </cell>
          <cell r="L1092" t="str">
            <v>0107740511</v>
          </cell>
          <cell r="M1092" t="str">
            <v>Số 25, ngách 1, ngõ An Sơn, phố Đại La, Phường Trương Định, Quận Hai Bà Trưng, Thành phố Hà Nội</v>
          </cell>
          <cell r="O1092" t="b">
            <v>0</v>
          </cell>
          <cell r="P1092" t="str">
            <v>CÔNG TY TNHH MTV THƯƠNG MẠI VÀ DỊCH VỤ NGỌC THƠM</v>
          </cell>
          <cell r="Q1092" t="str">
            <v>Miền Bắc</v>
          </cell>
          <cell r="R1092" t="str">
            <v>VINSUNGROP</v>
          </cell>
        </row>
        <row r="1093">
          <cell r="A1093" t="str">
            <v>VITALMART</v>
          </cell>
          <cell r="B1093" t="str">
            <v>CÔNG TY CỔ PHẦN DỊCH VỤ THƯƠNG MẠI VITAL GO</v>
          </cell>
          <cell r="D1093" t="str">
            <v>Thành phố Hà Nội</v>
          </cell>
          <cell r="I1093" t="str">
            <v>MIENBAC</v>
          </cell>
          <cell r="L1093" t="str">
            <v>0108264128</v>
          </cell>
          <cell r="M1093" t="str">
            <v>Số nhà 12 Lê Quý Đôn 2, Phường Hà Đông, Thành phố Hà Nội, Việt Nam</v>
          </cell>
          <cell r="N1093">
            <v>46</v>
          </cell>
          <cell r="O1093" t="b">
            <v>0</v>
          </cell>
          <cell r="P1093" t="str">
            <v>CÔNG TY TNHH MTV THƯƠNG MẠI VÀ DỊCH VỤ NGỌC THƠM</v>
          </cell>
          <cell r="Q1093" t="str">
            <v>Miền Bắc</v>
          </cell>
          <cell r="R1093" t="str">
            <v>VITALMART</v>
          </cell>
        </row>
        <row r="1094">
          <cell r="A1094" t="str">
            <v>Vitalmart001</v>
          </cell>
          <cell r="B1094" t="str">
            <v>Cửa hàng Vitalmart - Số 108, ngõ 110 Trần Duy Hưng</v>
          </cell>
          <cell r="D1094" t="str">
            <v>Thành phố Hà Nội</v>
          </cell>
          <cell r="E1094" t="str">
            <v>Quận Cầu Giấy</v>
          </cell>
          <cell r="G1094" t="str">
            <v>HN007</v>
          </cell>
          <cell r="H1094" t="str">
            <v>Đỗ Minh Quang</v>
          </cell>
          <cell r="I1094" t="str">
            <v>MIENBAC</v>
          </cell>
          <cell r="J1094" t="str">
            <v>Cửa hàng Vitalmart - Số 108, ngõ 110 Trần Duy Hưng</v>
          </cell>
          <cell r="K1094" t="str">
            <v>Số 108 Ngõ 110 Trần Duy Hưng, quận Cầu Giấy, thành phố Hà Nội, Việt Nam</v>
          </cell>
          <cell r="M1094" t="str">
            <v>Số 108 Ngõ 110 Trần Duy Hưng, quận Cầu Giấy, thành phố Hà Nội, Việt Nam</v>
          </cell>
          <cell r="N1094">
            <v>46</v>
          </cell>
          <cell r="O1094" t="b">
            <v>0</v>
          </cell>
          <cell r="P1094" t="str">
            <v>CÔNG TY TNHH MTV THƯƠNG MẠI VÀ DỊCH VỤ NGỌC THƠM</v>
          </cell>
          <cell r="Q1094" t="str">
            <v>Miền Bắc</v>
          </cell>
          <cell r="R1094" t="str">
            <v>VITALMART</v>
          </cell>
        </row>
        <row r="1095">
          <cell r="A1095" t="str">
            <v>Vitalmart002</v>
          </cell>
          <cell r="B1095" t="str">
            <v>Cửa hàng Vitalmart - Số 27 ngõ 110 Trần Duy Hưng</v>
          </cell>
          <cell r="D1095" t="str">
            <v>Thành phố Hà Nội</v>
          </cell>
          <cell r="E1095" t="str">
            <v>Quận Cầu Giấy</v>
          </cell>
          <cell r="G1095" t="str">
            <v>HN007</v>
          </cell>
          <cell r="H1095" t="str">
            <v>Đỗ Minh Quang</v>
          </cell>
          <cell r="I1095" t="str">
            <v>MIENBAC</v>
          </cell>
          <cell r="J1095" t="str">
            <v>Cửa hàng Vitalmart - Số 27 ngõ 110 Trần Duy Hưng</v>
          </cell>
          <cell r="K1095" t="str">
            <v>Số 27 Ngõ 110 Trần Duy Hưng, quận Cầu Giấy, thành phố Hà Nội, Việt Nam</v>
          </cell>
          <cell r="M1095" t="str">
            <v>Số 27 Ngõ 110 Trần Duy Hưng, quận Cầu Giấy, thành phố Hà Nội, Việt Nam</v>
          </cell>
          <cell r="N1095">
            <v>46</v>
          </cell>
          <cell r="O1095" t="b">
            <v>0</v>
          </cell>
          <cell r="P1095" t="str">
            <v>CÔNG TY TNHH MTV THƯƠNG MẠI VÀ DỊCH VỤ NGỌC THƠM</v>
          </cell>
          <cell r="Q1095" t="str">
            <v>Miền Bắc</v>
          </cell>
          <cell r="R1095" t="str">
            <v>VITALMART</v>
          </cell>
        </row>
        <row r="1096">
          <cell r="A1096" t="str">
            <v>Vitalmart003</v>
          </cell>
          <cell r="B1096" t="str">
            <v>Cửa hàng Vitalmart - Số 18A21 Nghĩa Tân</v>
          </cell>
          <cell r="D1096" t="str">
            <v>Thành phố Hà Nội</v>
          </cell>
          <cell r="E1096" t="str">
            <v>Quận Cầu Giấy</v>
          </cell>
          <cell r="G1096" t="str">
            <v>HN007</v>
          </cell>
          <cell r="H1096" t="str">
            <v>Đỗ Minh Quang</v>
          </cell>
          <cell r="I1096" t="str">
            <v>MIENBAC</v>
          </cell>
          <cell r="J1096" t="str">
            <v>Cửa hàng Vitalmart - Số 18A21 Nghĩa Tân</v>
          </cell>
          <cell r="K1096" t="str">
            <v>Số 18A21 Nghĩa Tân, quận Cầu Giấy, thành phố Hà Nội, Việt Nam</v>
          </cell>
          <cell r="M1096" t="str">
            <v>Số 18A21 Nghĩa Tân, quận Cầu Giấy, thành phố Hà Nội, Việt Nam</v>
          </cell>
          <cell r="N1096">
            <v>46</v>
          </cell>
          <cell r="O1096" t="b">
            <v>0</v>
          </cell>
          <cell r="P1096" t="str">
            <v>CÔNG TY TNHH MTV THƯƠNG MẠI VÀ DỊCH VỤ NGỌC THƠM</v>
          </cell>
          <cell r="Q1096" t="str">
            <v>Miền Bắc</v>
          </cell>
          <cell r="R1096" t="str">
            <v>VITALMART</v>
          </cell>
        </row>
        <row r="1097">
          <cell r="A1097" t="str">
            <v>Vitalmart004</v>
          </cell>
          <cell r="B1097" t="str">
            <v>Cửa hàng Vitalmart - HM01a-3 Hoàng Thành</v>
          </cell>
          <cell r="D1097" t="str">
            <v>Thành phố Hà Nội</v>
          </cell>
          <cell r="E1097" t="str">
            <v>Quận Hà Đông</v>
          </cell>
          <cell r="G1097" t="str">
            <v>HN007</v>
          </cell>
          <cell r="H1097" t="str">
            <v>Đỗ Minh Quang</v>
          </cell>
          <cell r="I1097" t="str">
            <v>MIENBAC</v>
          </cell>
          <cell r="J1097" t="str">
            <v>Cửa hàng Vitalmart - HM01a-3 Hoàng Thành</v>
          </cell>
          <cell r="K1097" t="str">
            <v>HM01a-3 Hoàng Thành, phường Mỗ Lao, quận Hà Đông, thành phố Hà Nội, Việt Nam</v>
          </cell>
          <cell r="M1097" t="str">
            <v>HM01a-3 Hoàng Thành, phường Mỗ Lao, quận Hà Đông, thành phố Hà Nội, Việt Nam</v>
          </cell>
          <cell r="N1097">
            <v>46</v>
          </cell>
          <cell r="O1097" t="b">
            <v>0</v>
          </cell>
          <cell r="P1097" t="str">
            <v>CÔNG TY TNHH MTV THƯƠNG MẠI VÀ DỊCH VỤ NGỌC THƠM</v>
          </cell>
          <cell r="Q1097" t="str">
            <v>Miền Bắc</v>
          </cell>
          <cell r="R1097" t="str">
            <v>VITALMART</v>
          </cell>
        </row>
        <row r="1098">
          <cell r="A1098" t="str">
            <v>Vitalmart005</v>
          </cell>
          <cell r="B1098" t="str">
            <v>Cửa hàng Vitalmart - CT1A - Số 30 Trần Hữu Dực</v>
          </cell>
          <cell r="D1098" t="str">
            <v>Thành phố Hà Nội</v>
          </cell>
          <cell r="E1098" t="str">
            <v>Quận Nam Từ Liêm</v>
          </cell>
          <cell r="G1098" t="str">
            <v>HN007</v>
          </cell>
          <cell r="H1098" t="str">
            <v>Đỗ Minh Quang</v>
          </cell>
          <cell r="I1098" t="str">
            <v>MIENBAC</v>
          </cell>
          <cell r="J1098" t="str">
            <v>Cửa hàng Vitalmart - CT1A - Số 30 Trần Hữu Dực</v>
          </cell>
          <cell r="K1098" t="str">
            <v>CT1A - Số 30 Trần Hữu Dực, phường Cầu Diễn, quận Nam Từ Liêm, thành phố Hà Nội, Việt Nam</v>
          </cell>
          <cell r="M1098" t="str">
            <v>CT1A - Số 30 Trần Hữu Dực, phường Cầu Diễn, quận Nam Từ Liêm, thành phố Hà Nội, Việt Nam</v>
          </cell>
          <cell r="N1098">
            <v>46</v>
          </cell>
          <cell r="O1098" t="b">
            <v>0</v>
          </cell>
          <cell r="P1098" t="str">
            <v>CÔNG TY TNHH MTV THƯƠNG MẠI VÀ DỊCH VỤ NGỌC THƠM</v>
          </cell>
          <cell r="Q1098" t="str">
            <v>Miền Bắc</v>
          </cell>
          <cell r="R1098" t="str">
            <v>VITALMART</v>
          </cell>
        </row>
        <row r="1099">
          <cell r="A1099" t="str">
            <v>Vitalmart006</v>
          </cell>
          <cell r="B1099" t="str">
            <v>Cửa hàng Vitalmart - S401.01S02-S03 Vinhome Smart City - Tây Mỗ</v>
          </cell>
          <cell r="D1099" t="str">
            <v>Thành phố Hà Nội</v>
          </cell>
          <cell r="E1099" t="str">
            <v>Quận Nam Từ Liêm</v>
          </cell>
          <cell r="G1099" t="str">
            <v>HN007</v>
          </cell>
          <cell r="H1099" t="str">
            <v>Đỗ Minh Quang</v>
          </cell>
          <cell r="I1099" t="str">
            <v>MIENBAC</v>
          </cell>
          <cell r="J1099" t="str">
            <v>Cửa hàng Vitalmart - S401.01S02-S03 Vinhome Smart City - Tây Mỗ</v>
          </cell>
          <cell r="K1099" t="str">
            <v>S401.01S02-S03 Vinhome Smart City - Tây Mỗ, quận Nam Từ Liêm, thành phố Hà Nội, Việt Nam</v>
          </cell>
          <cell r="M1099" t="str">
            <v>S401.01S02-S03 Vinhome Smart City - Tây Mỗ, quận Nam Từ Liêm, thành phố Hà Nội, Việt Nam</v>
          </cell>
          <cell r="N1099">
            <v>46</v>
          </cell>
          <cell r="O1099" t="b">
            <v>0</v>
          </cell>
          <cell r="P1099" t="str">
            <v>CÔNG TY TNHH MTV THƯƠNG MẠI VÀ DỊCH VỤ NGỌC THƠM</v>
          </cell>
          <cell r="Q1099" t="str">
            <v>Miền Bắc</v>
          </cell>
          <cell r="R1099" t="str">
            <v>VITALMART</v>
          </cell>
        </row>
        <row r="1100">
          <cell r="A1100" t="str">
            <v>Vitalmart007</v>
          </cell>
          <cell r="B1100" t="str">
            <v>Cửa hàng Vitalmart - S402 Vinhome Smart City - Tây Mỗ</v>
          </cell>
          <cell r="D1100" t="str">
            <v>Thành phố Hà Nội</v>
          </cell>
          <cell r="E1100" t="str">
            <v>Quận Nam Từ Liêm</v>
          </cell>
          <cell r="G1100" t="str">
            <v>HN007</v>
          </cell>
          <cell r="H1100" t="str">
            <v>Đỗ Minh Quang</v>
          </cell>
          <cell r="I1100" t="str">
            <v>MIENBAC</v>
          </cell>
          <cell r="J1100" t="str">
            <v>Cửa hàng Vitalmart - S402 Vinhome Smart City - Tây Mỗ</v>
          </cell>
          <cell r="K1100" t="str">
            <v>S402 Vinhome Smart City - Tây Mỗ, quận Nam Từ Liêm, thành phố Hà Nội, Việt Nam</v>
          </cell>
          <cell r="M1100" t="str">
            <v>S402 Vinhome Smart City - Tây Mỗ, quận Nam Từ Liêm, thành phố Hà Nội, Việt Nam</v>
          </cell>
          <cell r="N1100">
            <v>46</v>
          </cell>
          <cell r="O1100" t="b">
            <v>0</v>
          </cell>
          <cell r="P1100" t="str">
            <v>CÔNG TY TNHH MTV THƯƠNG MẠI VÀ DỊCH VỤ NGỌC THƠM</v>
          </cell>
          <cell r="Q1100" t="str">
            <v>Miền Bắc</v>
          </cell>
          <cell r="R1100" t="str">
            <v>VITALMART</v>
          </cell>
        </row>
        <row r="1101">
          <cell r="A1101" t="str">
            <v>Vitalmart008</v>
          </cell>
          <cell r="B1101" t="str">
            <v>Cửa hàng Vitalmart - Lô 1.04 số 97 Trần Bình</v>
          </cell>
          <cell r="D1101" t="str">
            <v>Thành phố Hà Nội</v>
          </cell>
          <cell r="E1101" t="str">
            <v>Quận Nam Từ Liêm</v>
          </cell>
          <cell r="G1101" t="str">
            <v>HN007</v>
          </cell>
          <cell r="H1101" t="str">
            <v>Đỗ Minh Quang</v>
          </cell>
          <cell r="I1101" t="str">
            <v>MIENBAC</v>
          </cell>
          <cell r="J1101" t="str">
            <v>Cửa hàng Vitalmart - Lô 1.04 số 97 Trần Bình</v>
          </cell>
          <cell r="K1101" t="str">
            <v>Lô 1.04 số 97 Trần Bình, phường Mỹ Đình 2, quận Nam Từ Liêm, thành phố Hà Nội, Việt Nam</v>
          </cell>
          <cell r="M1101" t="str">
            <v>Lô 1.04 số 97 Trần Bình, phường Mỹ Đình 2, quận Nam Từ Liêm, thành phố Hà Nội, Việt Nam</v>
          </cell>
          <cell r="N1101">
            <v>46</v>
          </cell>
          <cell r="O1101" t="b">
            <v>0</v>
          </cell>
          <cell r="P1101" t="str">
            <v>CÔNG TY TNHH MTV THƯƠNG MẠI VÀ DỊCH VỤ NGỌC THƠM</v>
          </cell>
          <cell r="Q1101" t="str">
            <v>Miền Bắc</v>
          </cell>
          <cell r="R1101" t="str">
            <v>VITALMART</v>
          </cell>
        </row>
        <row r="1102">
          <cell r="A1102" t="str">
            <v>Vitalmart009</v>
          </cell>
          <cell r="B1102" t="str">
            <v>Cửa hàng Vitalmart - Kho tổng</v>
          </cell>
          <cell r="D1102" t="str">
            <v>Thành phố Hà Nội</v>
          </cell>
          <cell r="E1102" t="str">
            <v>Quận Nam Từ Liêm</v>
          </cell>
          <cell r="G1102" t="str">
            <v>HN007</v>
          </cell>
          <cell r="H1102" t="str">
            <v>Đỗ Minh Quang</v>
          </cell>
          <cell r="I1102" t="str">
            <v>MIENBAC</v>
          </cell>
          <cell r="J1102" t="str">
            <v>Cửa hàng Vitalmart - Kho tổng</v>
          </cell>
          <cell r="K1102" t="str">
            <v>Số 499 Lương Thế Vinh, quận Nam Từ Liêm, thành phố Hà Nội, Việt Nam</v>
          </cell>
          <cell r="M1102" t="str">
            <v>Số 499 Lương Thế Vinh, quận Nam Từ Liêm, thành phố Hà Nội, Việt Nam</v>
          </cell>
          <cell r="N1102">
            <v>46</v>
          </cell>
          <cell r="O1102" t="b">
            <v>0</v>
          </cell>
          <cell r="P1102" t="str">
            <v>CÔNG TY TNHH MTV THƯƠNG MẠI VÀ DỊCH VỤ NGỌC THƠM</v>
          </cell>
          <cell r="Q1102" t="str">
            <v>Miền Bắc</v>
          </cell>
          <cell r="R1102" t="str">
            <v>VITALMART</v>
          </cell>
        </row>
        <row r="1103">
          <cell r="A1103" t="str">
            <v>Vitalmart010</v>
          </cell>
          <cell r="B1103" t="str">
            <v>Cửa hàng Vitalmart - 01.S02 Vinhome Smart City - Tây Mỗ</v>
          </cell>
          <cell r="D1103" t="str">
            <v>Thành phố Hà Nội</v>
          </cell>
          <cell r="E1103" t="str">
            <v>Quận Nam Từ Liêm</v>
          </cell>
          <cell r="G1103" t="str">
            <v>HN007</v>
          </cell>
          <cell r="H1103" t="str">
            <v>Đỗ Minh Quang</v>
          </cell>
          <cell r="I1103" t="str">
            <v>MIENBAC</v>
          </cell>
          <cell r="J1103" t="str">
            <v>Cửa hàng Vitalmart - 01.S02 Vinhome Smart City - Tây Mỗ</v>
          </cell>
          <cell r="K1103" t="str">
            <v>TK2-01.S02 Vinhome Smart City - Tây Mỗ, Quận Nam Từ Liêm, Thành phố Hà Nội, Việt Nam</v>
          </cell>
          <cell r="M1103" t="str">
            <v>TK2-01.S02 Vinhome Smart City - Tây Mỗ, Quận Nam Từ Liêm, Thành phố Hà Nội, Việt Nam</v>
          </cell>
          <cell r="N1103">
            <v>46</v>
          </cell>
          <cell r="O1103" t="b">
            <v>0</v>
          </cell>
          <cell r="P1103" t="str">
            <v>CÔNG TY TNHH MTV THƯƠNG MẠI VÀ DỊCH VỤ NGỌC THƠM</v>
          </cell>
          <cell r="Q1103" t="str">
            <v>Miền Bắc</v>
          </cell>
          <cell r="R1103" t="str">
            <v>VITALMART</v>
          </cell>
        </row>
        <row r="1104">
          <cell r="A1104" t="str">
            <v>VNPOST</v>
          </cell>
          <cell r="B1104" t="str">
            <v>TỔNG CÔNG TY BƯU ĐIỆN VIỆT NAM</v>
          </cell>
          <cell r="D1104" t="str">
            <v>Thành phố Hà Nội</v>
          </cell>
          <cell r="J1104" t="str">
            <v/>
          </cell>
          <cell r="L1104" t="str">
            <v>0102595740</v>
          </cell>
          <cell r="M1104" t="str">
            <v>Số 05, đường Phạm Hùng, Phường Cầu Giấy, Thành phố Hà Nội, Việt Nam</v>
          </cell>
          <cell r="N1104">
            <v>60</v>
          </cell>
          <cell r="O1104" t="b">
            <v>0</v>
          </cell>
          <cell r="P1104" t="str">
            <v>CÔNG TY TNHH MTV THƯƠNG MẠI VÀ DỊCH VỤ NGỌC THƠM</v>
          </cell>
          <cell r="Q1104" t="str">
            <v>Miền Bắc</v>
          </cell>
          <cell r="R1104" t="str">
            <v>VNPOST</v>
          </cell>
        </row>
        <row r="1105">
          <cell r="A1105" t="str">
            <v>WIN-001</v>
          </cell>
          <cell r="B1105" t="str">
            <v>CHI NHÁNH NINH BÌNH - CÔNG TY CỔ PHẦN DỊCH VỤ THƯƠNG MẠI TỔNG HỢP WINCOMMERCE</v>
          </cell>
          <cell r="D1105" t="str">
            <v>Ninh Bình</v>
          </cell>
          <cell r="I1105" t="str">
            <v>MIENBAC;WIN</v>
          </cell>
          <cell r="L1105" t="str">
            <v>0104918404-001</v>
          </cell>
          <cell r="M1105" t="str">
            <v>Số nhà 848, Đường Trần Hưng Đạo, Phường Hoa Lư, Tỉnh Ninh Bình, Việt Nam</v>
          </cell>
          <cell r="N1105">
            <v>60</v>
          </cell>
          <cell r="O1105" t="b">
            <v>0</v>
          </cell>
          <cell r="P1105" t="str">
            <v>CÔNG TY TNHH MTV THƯƠNG MẠI VÀ DỊCH VỤ NGỌC THƠM</v>
          </cell>
          <cell r="Q1105" t="str">
            <v>Miền Bắc</v>
          </cell>
          <cell r="R1105" t="str">
            <v>WIN</v>
          </cell>
        </row>
        <row r="1106">
          <cell r="A1106" t="str">
            <v>WIN-HNI-00-002</v>
          </cell>
          <cell r="B1106" t="str">
            <v>CHI NHÁNH HÀ NỘI - CÔNG TY CỔ PHẦN DỊCH VỤ THƯƠNG MẠI TỔNG HỢP WINCOMMERCE</v>
          </cell>
          <cell r="D1106" t="str">
            <v>Thành phố Hà Nội</v>
          </cell>
          <cell r="E1106" t="str">
            <v>Quận Hoàn Kiếm</v>
          </cell>
          <cell r="G1106" t="str">
            <v>HN003</v>
          </cell>
          <cell r="H1106" t="str">
            <v>Nguyễn Văn Thạch</v>
          </cell>
          <cell r="I1106" t="str">
            <v>MIENBAC;WIN</v>
          </cell>
          <cell r="L1106" t="str">
            <v>0104918404-002</v>
          </cell>
          <cell r="M1106" t="str">
            <v>Tầng 6, Tòa nhà Trung tâm Quốc tế, số 17 Ngô Quyền, phường Hoàn Kiếm, Thành phố Hà Nội, Việt Nam</v>
          </cell>
          <cell r="N1106">
            <v>60</v>
          </cell>
          <cell r="O1106" t="b">
            <v>0</v>
          </cell>
          <cell r="P1106" t="str">
            <v>CÔNG TY TNHH MTV THƯƠNG MẠI VÀ DỊCH VỤ NGỌC THƠM</v>
          </cell>
          <cell r="Q1106" t="str">
            <v>Miền Bắc</v>
          </cell>
          <cell r="R1106" t="str">
            <v>WIN</v>
          </cell>
        </row>
        <row r="1107">
          <cell r="A1107" t="str">
            <v>WIN-PTO-00-003</v>
          </cell>
          <cell r="B1107" t="str">
            <v>CHI NHÁNH PHÚ THỌ - CÔNG TY CỔ PHẦN DỊCH VỤ THƯƠNG MẠI TỔNG HỢP WINCOMMERCE</v>
          </cell>
          <cell r="D1107" t="str">
            <v>Phú Thọ</v>
          </cell>
          <cell r="I1107" t="str">
            <v>MIENBAC;WIN</v>
          </cell>
          <cell r="L1107" t="str">
            <v>0104918404-003</v>
          </cell>
          <cell r="M1107" t="str">
            <v>Tầng 2, Trung tâm thương mại Vincom Việt Trì Plaza, số 2 đường Hùng Vương, Phường Thanh Miếu, Tỉnh Phú Thọ, Việt Nam</v>
          </cell>
          <cell r="N1107">
            <v>60</v>
          </cell>
          <cell r="O1107" t="b">
            <v>0</v>
          </cell>
          <cell r="P1107" t="str">
            <v>CÔNG TY TNHH MTV THƯƠNG MẠI VÀ DỊCH VỤ NGỌC THƠM</v>
          </cell>
          <cell r="Q1107" t="str">
            <v>Miền Bắc</v>
          </cell>
          <cell r="R1107" t="str">
            <v>WIN</v>
          </cell>
        </row>
        <row r="1108">
          <cell r="A1108" t="str">
            <v>WIN-HTH-00-004</v>
          </cell>
          <cell r="B1108" t="str">
            <v>CHI NHÁNH HÀ TĨNH - CÔNG TY CỔ PHẦN DỊCH VỤ THƯƠNG MẠI TỔNG HỢP WINCOMMERCE</v>
          </cell>
          <cell r="D1108" t="str">
            <v>Hà Tĩnh</v>
          </cell>
          <cell r="I1108" t="str">
            <v>MIENBAC;WIN</v>
          </cell>
          <cell r="L1108" t="str">
            <v>0104918404-004</v>
          </cell>
          <cell r="M1108" t="str">
            <v>TTTM Vincom Hà Tĩnh, Góc ngã tư, Đường Hà Huy Tập, Phường Thành Sen, Tỉnh Hà Tĩnh, Việt Nam</v>
          </cell>
          <cell r="N1108">
            <v>60</v>
          </cell>
          <cell r="O1108" t="b">
            <v>0</v>
          </cell>
          <cell r="P1108" t="str">
            <v>CÔNG TY TNHH MTV THƯƠNG MẠI VÀ DỊCH VỤ NGỌC THƠM</v>
          </cell>
          <cell r="Q1108" t="str">
            <v>Miền Bắc</v>
          </cell>
          <cell r="R1108" t="str">
            <v>WIN</v>
          </cell>
        </row>
        <row r="1109">
          <cell r="A1109" t="str">
            <v>WIN-HDG-00-006</v>
          </cell>
          <cell r="B1109" t="str">
            <v>CHI NHÁNH HẢI DƯƠNG - CÔNG TY CỔ PHẦN DỊCH VỤ THƯƠNG MẠI TỔNG HỢP WINCOMMERCE</v>
          </cell>
          <cell r="D1109" t="str">
            <v>Hải Dương</v>
          </cell>
          <cell r="I1109" t="str">
            <v>MIENBAC;WIN</v>
          </cell>
          <cell r="L1109" t="str">
            <v>0104918404-006</v>
          </cell>
          <cell r="M1109" t="str">
            <v>Khu dân cư Nguyễn Trãi 1, Phường Chu Văn An, Thành phố Hải Phòng, Việt Nam</v>
          </cell>
          <cell r="N1109">
            <v>60</v>
          </cell>
          <cell r="O1109" t="b">
            <v>0</v>
          </cell>
          <cell r="P1109" t="str">
            <v>CÔNG TY TNHH MTV THƯƠNG MẠI VÀ DỊCH VỤ NGỌC THƠM</v>
          </cell>
          <cell r="Q1109" t="str">
            <v>Miền Bắc</v>
          </cell>
          <cell r="R1109" t="str">
            <v>WIN</v>
          </cell>
        </row>
        <row r="1110">
          <cell r="A1110" t="str">
            <v>WIN-QNH-00-007</v>
          </cell>
          <cell r="B1110" t="str">
            <v>CHI NHÁNH QUẢNG NINH - CÔNG TY CỔ PHẦN DỊCH VỤ THƯƠNG MẠI TỔNG HỢP WINCOMMERCE</v>
          </cell>
          <cell r="D1110" t="str">
            <v>Quảng Ninh</v>
          </cell>
          <cell r="I1110" t="str">
            <v>MIENBAC;WIN</v>
          </cell>
          <cell r="L1110" t="str">
            <v>0104918404-007</v>
          </cell>
          <cell r="M1110" t="str">
            <v>Tầng 2, khu TTTM Vincom Plaza Hạ Long, Khu vực Cột đồng hồ, Phường Hồng Gai, Tỉnh Quảng Ninh, Việt Nam</v>
          </cell>
          <cell r="N1110">
            <v>60</v>
          </cell>
          <cell r="O1110" t="b">
            <v>0</v>
          </cell>
          <cell r="P1110" t="str">
            <v>CÔNG TY TNHH MTV THƯƠNG MẠI VÀ DỊCH VỤ NGỌC THƠM</v>
          </cell>
          <cell r="Q1110" t="str">
            <v>Miền Bắc</v>
          </cell>
          <cell r="R1110" t="str">
            <v>WIN</v>
          </cell>
        </row>
        <row r="1111">
          <cell r="A1111" t="str">
            <v>WIN-020</v>
          </cell>
          <cell r="B1111" t="str">
            <v>CHI NHÁNH THANH HÓA - CÔNG TY CỔ PHẦN DỊCH VỤ THƯƠNG MẠI TỔNG HỢP WINCOMMERCE</v>
          </cell>
          <cell r="D1111" t="str">
            <v>Thanh Hóa</v>
          </cell>
          <cell r="I1111" t="str">
            <v>MIENBAC;WIN</v>
          </cell>
          <cell r="L1111" t="str">
            <v>0104918404-020</v>
          </cell>
          <cell r="M1111" t="str">
            <v>Tầng 1, Vincom+ Tĩnh Gia, Thôn Nam Yến, Phường Đào Duy Từ, tỉnh Thanh Hóa, Việt Nam</v>
          </cell>
          <cell r="N1111">
            <v>60</v>
          </cell>
          <cell r="O1111" t="b">
            <v>0</v>
          </cell>
          <cell r="P1111" t="str">
            <v>CÔNG TY TNHH MTV THƯƠNG MẠI VÀ DỊCH VỤ NGỌC THƠM</v>
          </cell>
          <cell r="Q1111" t="str">
            <v>Miền Bắc</v>
          </cell>
          <cell r="R1111" t="str">
            <v>WIN</v>
          </cell>
        </row>
        <row r="1112">
          <cell r="A1112" t="str">
            <v>WIN-025</v>
          </cell>
          <cell r="B1112" t="str">
            <v>CHI NHÁNH HẢI PHÒNG - CÔNG TY CỔ PHẦN DỊCH VỤ THƯƠNG MẠI TỔNG HỢP WINCOMMERCE</v>
          </cell>
          <cell r="D1112" t="str">
            <v>Hải Phòng</v>
          </cell>
          <cell r="I1112" t="str">
            <v>MIENBAC;WIN</v>
          </cell>
          <cell r="L1112" t="str">
            <v>0104918404-025</v>
          </cell>
          <cell r="M1112" t="str">
            <v>Khu trung tâm thương mại Vincom Lê Thánh Tông, Số 5 đường Lê Thánh Tông, phường Gia Viên, Thành phố Hải Phòng, Việt Nam</v>
          </cell>
          <cell r="N1112">
            <v>60</v>
          </cell>
          <cell r="O1112" t="b">
            <v>0</v>
          </cell>
          <cell r="P1112" t="str">
            <v>CÔNG TY TNHH MTV THƯƠNG MẠI VÀ DỊCH VỤ NGỌC THƠM</v>
          </cell>
          <cell r="Q1112" t="str">
            <v>Miền Bắc</v>
          </cell>
          <cell r="R1112" t="str">
            <v>WIN</v>
          </cell>
        </row>
        <row r="1113">
          <cell r="A1113" t="str">
            <v>WIN-029</v>
          </cell>
          <cell r="B1113" t="str">
            <v>CHI NHÁNH VĨNH PHÚC - CÔNG TY CỔ PHẦN DỊCH VỤ THƯƠNG MẠI TỔNG HỢP WINCOMMERCE</v>
          </cell>
          <cell r="D1113" t="str">
            <v>Vĩnh Phúc</v>
          </cell>
          <cell r="I1113" t="str">
            <v>MIENBAC;WIN</v>
          </cell>
          <cell r="L1113" t="str">
            <v>0104918404-029</v>
          </cell>
          <cell r="M1113" t="str">
            <v>82 Lý Thường Kiệt, Phường Vĩnh Yên, Tỉnh Phú Thọ, Việt Nam</v>
          </cell>
          <cell r="N1113">
            <v>60</v>
          </cell>
          <cell r="O1113" t="b">
            <v>0</v>
          </cell>
          <cell r="P1113" t="str">
            <v>CÔNG TY TNHH MTV THƯƠNG MẠI VÀ DỊCH VỤ NGỌC THƠM</v>
          </cell>
          <cell r="Q1113" t="str">
            <v>Miền Bắc</v>
          </cell>
          <cell r="R1113" t="str">
            <v>WIN</v>
          </cell>
        </row>
        <row r="1114">
          <cell r="A1114" t="str">
            <v>WIN-030</v>
          </cell>
          <cell r="B1114" t="str">
            <v>CHI NHÁNH HÀ NAM - CÔNG TY CỔ PHẦN DỊCH VỤ THƯƠNG MẠI TỔNG HỢP WINCOMMERCE</v>
          </cell>
          <cell r="D1114" t="str">
            <v>Hà Nam</v>
          </cell>
          <cell r="I1114" t="str">
            <v>MIENBAC;WIN</v>
          </cell>
          <cell r="L1114" t="str">
            <v>0104918404-030</v>
          </cell>
          <cell r="M1114" t="str">
            <v>TTTM Vincom Hà Nam, Phường Phủ Lý, Tỉnh Ninh Bình, Việt Nam</v>
          </cell>
          <cell r="N1114">
            <v>60</v>
          </cell>
          <cell r="O1114" t="b">
            <v>0</v>
          </cell>
          <cell r="P1114" t="str">
            <v>CÔNG TY TNHH MTV THƯƠNG MẠI VÀ DỊCH VỤ NGỌC THƠM</v>
          </cell>
          <cell r="Q1114" t="str">
            <v>Miền Bắc</v>
          </cell>
          <cell r="R1114" t="str">
            <v>WIN</v>
          </cell>
        </row>
        <row r="1115">
          <cell r="A1115" t="str">
            <v>WIN-031</v>
          </cell>
          <cell r="B1115" t="str">
            <v>CHI NHÁNH BẮC NINH - CÔNG TY CỔ PHẦN DỊCH VỤ THƯƠNG MẠI TỔNG HỢP WINCOMMERCE</v>
          </cell>
          <cell r="D1115" t="str">
            <v>Bắc Ninh</v>
          </cell>
          <cell r="I1115" t="str">
            <v>MIENBAC;WIN</v>
          </cell>
          <cell r="L1115" t="str">
            <v>0104918404-031</v>
          </cell>
          <cell r="M1115" t="str">
            <v>Đường Lê Quang Đạo, Phường Từ Sơn, tỉnh Bắc Ninh, Việt Nam</v>
          </cell>
          <cell r="N1115">
            <v>60</v>
          </cell>
          <cell r="O1115" t="b">
            <v>0</v>
          </cell>
          <cell r="P1115" t="str">
            <v>CÔNG TY TNHH MTV THƯƠNG MẠI VÀ DỊCH VỤ NGỌC THƠM</v>
          </cell>
          <cell r="Q1115" t="str">
            <v>Miền Bắc</v>
          </cell>
          <cell r="R1115" t="str">
            <v>WIN</v>
          </cell>
        </row>
        <row r="1116">
          <cell r="A1116" t="str">
            <v>WIN-034</v>
          </cell>
          <cell r="B1116" t="str">
            <v>CHI NHÁNH HÒA BÌNH - CÔNG TY CỔ PHẦN DỊCH VỤ THƯƠNG MẠI TỔNG HỢP WINCOMMERCE</v>
          </cell>
          <cell r="D1116" t="str">
            <v>Hòa Bình</v>
          </cell>
          <cell r="I1116" t="str">
            <v>MIENBAC;WIN</v>
          </cell>
          <cell r="L1116" t="str">
            <v>0104918404-034</v>
          </cell>
          <cell r="M1116" t="str">
            <v>Tầng 2, TTTM Vincom Plaza Hòa Bình, Phường Hòa Bình, Tỉnh Phú Thọ, Việt Nam</v>
          </cell>
          <cell r="N1116">
            <v>60</v>
          </cell>
          <cell r="O1116" t="b">
            <v>0</v>
          </cell>
          <cell r="P1116" t="str">
            <v>CÔNG TY TNHH MTV THƯƠNG MẠI VÀ DỊCH VỤ NGỌC THƠM</v>
          </cell>
          <cell r="Q1116" t="str">
            <v>Miền Bắc</v>
          </cell>
          <cell r="R1116" t="str">
            <v>WIN</v>
          </cell>
        </row>
        <row r="1117">
          <cell r="A1117" t="str">
            <v>WIN-035</v>
          </cell>
          <cell r="B1117" t="str">
            <v>CHI NHÁNH YÊN BÁI - CÔNG TY CỔ PHẦN DỊCH VỤ THƯƠNG MẠI TỔNG HỢP WINCOMMERCE</v>
          </cell>
          <cell r="D1117" t="str">
            <v>Yên Bái</v>
          </cell>
          <cell r="I1117" t="str">
            <v>MIENBAC;WIN</v>
          </cell>
          <cell r="L1117" t="str">
            <v>0104918404-035</v>
          </cell>
          <cell r="M1117" t="str">
            <v>TTTM Vincom Yên Bái, Đường Thành Công, Phường Yên Bái, Tỉnh Lào Cai, Việt Nam</v>
          </cell>
          <cell r="N1117">
            <v>60</v>
          </cell>
          <cell r="O1117" t="b">
            <v>0</v>
          </cell>
          <cell r="P1117" t="str">
            <v>CÔNG TY TNHH MTV THƯƠNG MẠI VÀ DỊCH VỤ NGỌC THƠM</v>
          </cell>
          <cell r="Q1117" t="str">
            <v>Miền Bắc</v>
          </cell>
          <cell r="R1117" t="str">
            <v>WIN</v>
          </cell>
        </row>
        <row r="1118">
          <cell r="A1118" t="str">
            <v>WIN-038</v>
          </cell>
          <cell r="B1118" t="str">
            <v>CHI NHÁNH TUYÊN QUANG - CÔNG TY CỔ PHẦN DỊCH VỤ THƯƠNG MẠI TỔNG HỢP WINCOMMERCE</v>
          </cell>
          <cell r="D1118" t="str">
            <v>Tuyên Quang</v>
          </cell>
          <cell r="I1118" t="str">
            <v>MIENBAC;WIN</v>
          </cell>
          <cell r="L1118" t="str">
            <v>0104918404-038</v>
          </cell>
          <cell r="M1118" t="str">
            <v>Tầng 2, TTTM Vincom Tuyên Quang, Số 260 đường Quang Trung, Phường Minh Xuân, Tỉnh Tuyên Quang, Việt Nam</v>
          </cell>
          <cell r="N1118">
            <v>60</v>
          </cell>
          <cell r="O1118" t="b">
            <v>0</v>
          </cell>
          <cell r="P1118" t="str">
            <v>CÔNG TY TNHH MTV THƯƠNG MẠI VÀ DỊCH VỤ NGỌC THƠM</v>
          </cell>
          <cell r="Q1118" t="str">
            <v>Miền Bắc</v>
          </cell>
          <cell r="R1118" t="str">
            <v>WIN</v>
          </cell>
        </row>
        <row r="1119">
          <cell r="A1119" t="str">
            <v>WIN-044</v>
          </cell>
          <cell r="B1119" t="str">
            <v>CHI NHÁNH THÁI BÌNH - CÔNG TY CỔ PHẦN DỊCH VỤ THƯƠNG MẠI TỔNG HỢP WINCOMMERCE</v>
          </cell>
          <cell r="D1119" t="str">
            <v>Thái Bình</v>
          </cell>
          <cell r="I1119" t="str">
            <v>MIENBAC;WIN</v>
          </cell>
          <cell r="L1119" t="str">
            <v>0104918404-044</v>
          </cell>
          <cell r="M1119" t="str">
            <v>Số 460, phố Lý Bôn, Phường Trần Hưng Đạo, Tỉnh Hưng Yên, Việt Nam</v>
          </cell>
          <cell r="N1119">
            <v>60</v>
          </cell>
          <cell r="O1119" t="b">
            <v>0</v>
          </cell>
          <cell r="P1119" t="str">
            <v>CÔNG TY TNHH MTV THƯƠNG MẠI VÀ DỊCH VỤ NGỌC THƠM</v>
          </cell>
          <cell r="Q1119" t="str">
            <v>Miền Bắc</v>
          </cell>
          <cell r="R1119" t="str">
            <v>WIN</v>
          </cell>
        </row>
        <row r="1120">
          <cell r="A1120" t="str">
            <v>WIN-045</v>
          </cell>
          <cell r="B1120" t="str">
            <v>CHI NHÁNH QUẢNG BÌNH - CÔNG TY CỔ PHẦN DỊCH VỤ THƯƠNG MẠI TỔNG HỢP WINCOMMERCE</v>
          </cell>
          <cell r="D1120" t="str">
            <v>Quảng Bình</v>
          </cell>
          <cell r="I1120" t="str">
            <v>MIENBAC;WIN</v>
          </cell>
          <cell r="L1120" t="str">
            <v>0104918404-045</v>
          </cell>
          <cell r="M1120" t="str">
            <v>TTTM Đồng Hới, Đường Quách Xuân Kỳ, Phường Đồng Hới, Tỉnh Quảng Trị, Việt Nam</v>
          </cell>
          <cell r="N1120">
            <v>60</v>
          </cell>
          <cell r="O1120" t="b">
            <v>0</v>
          </cell>
          <cell r="P1120" t="str">
            <v>CÔNG TY TNHH MTV THƯƠNG MẠI VÀ DỊCH VỤ NGỌC THƠM</v>
          </cell>
          <cell r="Q1120" t="str">
            <v>Miền Bắc</v>
          </cell>
          <cell r="R1120" t="str">
            <v>WIN</v>
          </cell>
        </row>
        <row r="1121">
          <cell r="A1121" t="str">
            <v>WIN-049</v>
          </cell>
          <cell r="B1121" t="str">
            <v>CHI NHÁNH SƠN LA - CÔNG TY CỔ PHẦN DỊCH VỤ THƯƠNG MẠI TỔNG HỢP WINCOMMERCE</v>
          </cell>
          <cell r="D1121" t="str">
            <v>Sơn La</v>
          </cell>
          <cell r="I1121" t="str">
            <v>MIENBAC;WIN</v>
          </cell>
          <cell r="L1121" t="str">
            <v>0104918404-049</v>
          </cell>
          <cell r="M1121" t="str">
            <v>TTTM Vincom Sơn La, Tổ 3, Phường Tô Hiệu, Tỉnh Sơn La, Việt Nam</v>
          </cell>
          <cell r="N1121">
            <v>60</v>
          </cell>
          <cell r="O1121" t="b">
            <v>0</v>
          </cell>
          <cell r="P1121" t="str">
            <v>CÔNG TY TNHH MTV THƯƠNG MẠI VÀ DỊCH VỤ NGỌC THƠM</v>
          </cell>
          <cell r="Q1121" t="str">
            <v>Miền Bắc</v>
          </cell>
          <cell r="R1121" t="str">
            <v>WIN</v>
          </cell>
        </row>
        <row r="1122">
          <cell r="A1122" t="str">
            <v>WIN-052</v>
          </cell>
          <cell r="B1122" t="str">
            <v>CHI NHÁNH LẠNG SƠN - CÔNG TY CỔ PHẦN DỊCH VỤ THƯƠNG MẠI TỔNG HỢP WINCOMMERCE</v>
          </cell>
          <cell r="D1122" t="str">
            <v>Lạng Sơn</v>
          </cell>
          <cell r="I1122" t="str">
            <v>MIENBAC;WIN</v>
          </cell>
          <cell r="L1122" t="str">
            <v>0104918404-052</v>
          </cell>
          <cell r="M1122" t="str">
            <v>TTTM Vincom Lạng Sơn, Cầu Kỳ Lừa, Phường Lương Văn Tri, Tỉnh Lạng Sơn, Việt Nam</v>
          </cell>
          <cell r="N1122">
            <v>60</v>
          </cell>
          <cell r="O1122" t="b">
            <v>0</v>
          </cell>
          <cell r="P1122" t="str">
            <v>CÔNG TY TNHH MTV THƯƠNG MẠI VÀ DỊCH VỤ NGỌC THƠM</v>
          </cell>
          <cell r="Q1122" t="str">
            <v>Miền Bắc</v>
          </cell>
          <cell r="R1122" t="str">
            <v>WIN</v>
          </cell>
        </row>
        <row r="1123">
          <cell r="A1123" t="str">
            <v>WIN-056</v>
          </cell>
          <cell r="B1123" t="str">
            <v>CHI NHÁNH HƯNG YÊN - CÔNG TY CỔ PHẦN DỊCH VỤ THƯƠNG MẠI TỔNG HỢP WINCOMMERCE</v>
          </cell>
          <cell r="D1123" t="str">
            <v>Hưng Yên</v>
          </cell>
          <cell r="I1123" t="str">
            <v>MIENBAC;WIN</v>
          </cell>
          <cell r="L1123" t="str">
            <v>0104918404-056</v>
          </cell>
          <cell r="M1123" t="str">
            <v>Căn RA1, Tầng 01, Tòa A1 Khu căn hộ Rừng Cọ, KĐT TM và DL Văn Giang, Xã Phụng Công, Tỉnh Hưng Yên, Việt Nam</v>
          </cell>
          <cell r="N1123">
            <v>60</v>
          </cell>
          <cell r="O1123" t="b">
            <v>0</v>
          </cell>
          <cell r="P1123" t="str">
            <v>CÔNG TY TNHH MTV THƯƠNG MẠI VÀ DỊCH VỤ NGỌC THƠM</v>
          </cell>
          <cell r="Q1123" t="str">
            <v>Miền Bắc</v>
          </cell>
          <cell r="R1123" t="str">
            <v>WIN</v>
          </cell>
        </row>
        <row r="1124">
          <cell r="A1124" t="str">
            <v>WIN-058</v>
          </cell>
          <cell r="B1124" t="str">
            <v>CHI NHÁNH NGHỆ AN - CÔNG TY CỔ PHẦN DỊCH VỤ THƯƠNG MẠI TỔNG HỢP WINCOMMERCE</v>
          </cell>
          <cell r="D1124" t="str">
            <v>Nghệ An</v>
          </cell>
          <cell r="I1124" t="str">
            <v>MIENBAC;WIN</v>
          </cell>
          <cell r="L1124" t="str">
            <v>0104918404-058</v>
          </cell>
          <cell r="M1124" t="str">
            <v>Vincom+ Nam Đàn, Xã Vạn An, Tỉnh Nghệ An, Việt Nam</v>
          </cell>
          <cell r="N1124">
            <v>60</v>
          </cell>
          <cell r="O1124" t="b">
            <v>0</v>
          </cell>
          <cell r="P1124" t="str">
            <v>CÔNG TY TNHH MTV THƯƠNG MẠI VÀ DỊCH VỤ NGỌC THƠM</v>
          </cell>
          <cell r="Q1124" t="str">
            <v>Miền Bắc</v>
          </cell>
          <cell r="R1124" t="str">
            <v>WIN</v>
          </cell>
        </row>
        <row r="1125">
          <cell r="A1125" t="str">
            <v>WIN-059</v>
          </cell>
          <cell r="B1125" t="str">
            <v>CHI NHÁNH THÁI NGUYÊN - CÔNG TY CỔ PHẦN DỊCH VỤ THƯƠNG MẠI TỔNG HỢP WINCOMMERCE</v>
          </cell>
          <cell r="D1125" t="str">
            <v>Thái Nguyên</v>
          </cell>
          <cell r="I1125" t="str">
            <v>MIENBAC;WIN</v>
          </cell>
          <cell r="L1125" t="str">
            <v>0104918404-059</v>
          </cell>
          <cell r="M1125" t="str">
            <v>TTTM Vincom Thái Nguyên, Đường Lương Ngọc Quyến, Phường Phan Đình Phùng, Tỉnh Thái Nguyên, Việt Nam</v>
          </cell>
          <cell r="N1125">
            <v>60</v>
          </cell>
          <cell r="O1125" t="b">
            <v>0</v>
          </cell>
          <cell r="P1125" t="str">
            <v>CÔNG TY TNHH MTV THƯƠNG MẠI VÀ DỊCH VỤ NGỌC THƠM</v>
          </cell>
          <cell r="Q1125" t="str">
            <v>Miền Bắc</v>
          </cell>
          <cell r="R1125" t="str">
            <v>WIN</v>
          </cell>
        </row>
        <row r="1126">
          <cell r="A1126" t="str">
            <v>WIN-064</v>
          </cell>
          <cell r="B1126" t="str">
            <v>CHI NHÁNH NAM ĐỊNH - CÔNG TY CỔ PHẦN DỊCH VỤ THƯƠNG MẠI TỔNG HỢP WINCOMMERCE</v>
          </cell>
          <cell r="D1126" t="str">
            <v>Nam Định</v>
          </cell>
          <cell r="I1126" t="str">
            <v>MIENBAC;WIN</v>
          </cell>
          <cell r="L1126" t="str">
            <v>0104918404-064</v>
          </cell>
          <cell r="M1126" t="str">
            <v>186 Hùng Vương, Phường Nam Định, Tỉnh Ninh Bình, Việt Nam</v>
          </cell>
          <cell r="N1126">
            <v>60</v>
          </cell>
          <cell r="O1126" t="b">
            <v>0</v>
          </cell>
          <cell r="P1126" t="str">
            <v>CÔNG TY TNHH MTV THƯƠNG MẠI VÀ DỊCH VỤ NGỌC THƠM</v>
          </cell>
          <cell r="Q1126" t="str">
            <v>Miền Bắc</v>
          </cell>
          <cell r="R1126" t="str">
            <v>WIN</v>
          </cell>
        </row>
        <row r="1127">
          <cell r="A1127" t="str">
            <v>WIN-065</v>
          </cell>
          <cell r="B1127" t="str">
            <v>CHI NHÁNH BẮC GIANG - CÔNG TY CỔ PHẦN DỊCH VỤ THƯƠNG MẠI TỔNG HỢP WINCOMMERCE</v>
          </cell>
          <cell r="D1127" t="str">
            <v>Bắc Giang</v>
          </cell>
          <cell r="I1127" t="str">
            <v>MIENBAC;WIN</v>
          </cell>
          <cell r="L1127" t="str">
            <v>0104918404-065</v>
          </cell>
          <cell r="M1127" t="str">
            <v>545 Lê Lợi, Phường Bắc Giang, Tỉnh Bắc Ninh, Việt Nam</v>
          </cell>
          <cell r="N1127">
            <v>60</v>
          </cell>
          <cell r="O1127" t="b">
            <v>0</v>
          </cell>
          <cell r="P1127" t="str">
            <v>CÔNG TY TNHH MTV THƯƠNG MẠI VÀ DỊCH VỤ NGỌC THƠM</v>
          </cell>
          <cell r="Q1127" t="str">
            <v>Miền Bắc</v>
          </cell>
          <cell r="R1127" t="str">
            <v>WIN</v>
          </cell>
        </row>
        <row r="1128">
          <cell r="A1128" t="str">
            <v>WIN-072</v>
          </cell>
          <cell r="B1128" t="str">
            <v>CHI NHÁNH LÀO CAI - CÔNG TY CỔ PHẦN DỊCH VỤ THƯƠNG MẠI TỔNG HỢP WINCOMMERCE</v>
          </cell>
          <cell r="D1128" t="str">
            <v>Lào Cai</v>
          </cell>
          <cell r="I1128" t="str">
            <v>MIENBAC;WIN</v>
          </cell>
          <cell r="L1128" t="str">
            <v>0104918404-072</v>
          </cell>
          <cell r="M1128" t="str">
            <v>Số 02-04 Võ Nguyên Giáp, Phường Cam Đường, Tỉnh Lào Cai, Việt Nam</v>
          </cell>
          <cell r="N1128">
            <v>60</v>
          </cell>
          <cell r="O1128" t="b">
            <v>0</v>
          </cell>
          <cell r="P1128" t="str">
            <v>CÔNG TY TNHH MTV THƯƠNG MẠI VÀ DỊCH VỤ NGỌC THƠM</v>
          </cell>
          <cell r="Q1128" t="str">
            <v>Miền Bắc</v>
          </cell>
          <cell r="R1128" t="str">
            <v>WIN</v>
          </cell>
        </row>
        <row r="1129">
          <cell r="A1129" t="str">
            <v>WIN-091</v>
          </cell>
          <cell r="B1129" t="str">
            <v>CHI NHÁNH HÀ GIANG - CÔNG TY CỔ PHẦN DỊCH VỤ THƯƠNG MẠI TỔNG HỢP WINCOMMERCE</v>
          </cell>
          <cell r="D1129" t="str">
            <v>Hà Giang</v>
          </cell>
          <cell r="I1129" t="str">
            <v>MIENBAC;WIN</v>
          </cell>
          <cell r="L1129" t="str">
            <v>0104918404-091</v>
          </cell>
          <cell r="M1129" t="str">
            <v>89 Nguyễn Thái Học, Phường Hà Giang 2, Tỉnh Tuyên Quang, Việt Nam</v>
          </cell>
          <cell r="N1129">
            <v>60</v>
          </cell>
          <cell r="O1129" t="b">
            <v>0</v>
          </cell>
          <cell r="P1129" t="str">
            <v>CÔNG TY TNHH MTV THƯƠNG MẠI VÀ DỊCH VỤ NGỌC THƠM</v>
          </cell>
          <cell r="Q1129" t="str">
            <v>Miền Bắc</v>
          </cell>
          <cell r="R1129" t="str">
            <v>WIN</v>
          </cell>
        </row>
        <row r="1130">
          <cell r="A1130" t="str">
            <v>WIN-093</v>
          </cell>
          <cell r="B1130" t="str">
            <v>CHI NHÁNH BẮC KẠN - CÔNG TY CỔ PHẦN DỊCH VỤ THƯƠNG MẠI TỔNG HỢP WINCOMMERCE</v>
          </cell>
          <cell r="D1130" t="str">
            <v>Bắc Kạn</v>
          </cell>
          <cell r="I1130" t="str">
            <v>MIENBAC;WIN</v>
          </cell>
          <cell r="L1130" t="str">
            <v>0104918404-093</v>
          </cell>
          <cell r="M1130" t="str">
            <v>Tầng 2 và 3, TTTM Vincom Bắc Kạn, đường Trường Chinh, Phường Đức Xuân, Tỉnh Thái Nguyên, Việt Nam</v>
          </cell>
          <cell r="N1130">
            <v>60</v>
          </cell>
          <cell r="O1130" t="b">
            <v>0</v>
          </cell>
          <cell r="P1130" t="str">
            <v>CÔNG TY TNHH MTV THƯƠNG MẠI VÀ DỊCH VỤ NGỌC THƠM</v>
          </cell>
          <cell r="Q1130" t="str">
            <v>Miền Bắc</v>
          </cell>
          <cell r="R1130" t="str">
            <v>WIN</v>
          </cell>
        </row>
        <row r="1131">
          <cell r="A1131" t="str">
            <v>WIN-094</v>
          </cell>
          <cell r="B1131" t="str">
            <v>CHI NHÁNH LAI CHÂU - CÔNG TY CỔ PHẦN DỊCH VỤ THƯƠNG MẠI TỔNG HỢP WINCOMMERCE</v>
          </cell>
          <cell r="D1131" t="str">
            <v>Lai Châu</v>
          </cell>
          <cell r="I1131" t="str">
            <v>MIENBAC;WIN</v>
          </cell>
          <cell r="L1131" t="str">
            <v>0104918404-094</v>
          </cell>
          <cell r="M1131" t="str">
            <v>Đường Điện Biên Phủ, Tổ 9, Phường Tân Phong, Tỉnh Lai Châu, Việt Nam</v>
          </cell>
          <cell r="N1131">
            <v>60</v>
          </cell>
          <cell r="O1131" t="b">
            <v>0</v>
          </cell>
          <cell r="P1131" t="str">
            <v>CÔNG TY TNHH MTV THƯƠNG MẠI VÀ DỊCH VỤ NGỌC THƠM</v>
          </cell>
          <cell r="Q1131" t="str">
            <v>Miền Bắc</v>
          </cell>
          <cell r="R1131" t="str">
            <v>WIN</v>
          </cell>
        </row>
        <row r="1132">
          <cell r="A1132" t="str">
            <v>WIN-095</v>
          </cell>
          <cell r="B1132" t="str">
            <v>CHI NHÁNH CAO BẰNG - CÔNG TY CỔ PHẦN DỊCH VỤ THƯƠNG MẠI TỔNG HỢP WINCOMMERCE</v>
          </cell>
          <cell r="D1132" t="str">
            <v>Cao Bằng</v>
          </cell>
          <cell r="I1132" t="str">
            <v>MIENBAC;WIN</v>
          </cell>
          <cell r="L1132" t="str">
            <v>0104918404-095</v>
          </cell>
          <cell r="M1132" t="str">
            <v>Số 39 Phố Cũ, Phường Thục Phán, Tỉnh Cao Bằng, Việt Nam</v>
          </cell>
          <cell r="N1132">
            <v>60</v>
          </cell>
          <cell r="O1132" t="b">
            <v>0</v>
          </cell>
          <cell r="P1132" t="str">
            <v>CÔNG TY TNHH MTV THƯƠNG MẠI VÀ DỊCH VỤ NGỌC THƠM</v>
          </cell>
          <cell r="Q1132" t="str">
            <v>Miền Bắc</v>
          </cell>
          <cell r="R1132" t="str">
            <v>WIN</v>
          </cell>
        </row>
        <row r="1133">
          <cell r="A1133" t="str">
            <v>WIN-096</v>
          </cell>
          <cell r="B1133" t="str">
            <v>CHI NHÁNH ĐIỆN BIÊN - CÔNG TY CỔ PHẦN DỊCH VỤ THƯƠNG MẠI TỔNG HỢP WINCOMMERCE</v>
          </cell>
          <cell r="D1133" t="str">
            <v>Điện Biên</v>
          </cell>
          <cell r="I1133" t="str">
            <v>MIENBAC;WIN</v>
          </cell>
          <cell r="L1133" t="str">
            <v>0104918404-096</v>
          </cell>
          <cell r="M1133" t="str">
            <v>Số nhà 310 Trường Chinh, Tổ dân phố 06, Phường Điện Biên Phủ, Tỉnh Điện Biên, Việt Nam</v>
          </cell>
          <cell r="N1133">
            <v>60</v>
          </cell>
          <cell r="O1133" t="b">
            <v>0</v>
          </cell>
          <cell r="P1133" t="str">
            <v>C6 HÀ NỘI</v>
          </cell>
          <cell r="Q1133" t="str">
            <v>Miền Bắc</v>
          </cell>
          <cell r="R1133" t="str">
            <v>WIN</v>
          </cell>
        </row>
        <row r="1134">
          <cell r="A1134" t="str">
            <v>win1530</v>
          </cell>
          <cell r="B1134" t="str">
            <v>CN HÀ NỘI - wincommerce</v>
          </cell>
          <cell r="C1134" t="str">
            <v/>
          </cell>
          <cell r="D1134" t="str">
            <v>Thành phố Hà Nội</v>
          </cell>
          <cell r="E1134" t="str">
            <v>Quận Hà Đông</v>
          </cell>
          <cell r="G1134" t="str">
            <v>HN004</v>
          </cell>
          <cell r="H1134" t="str">
            <v>Hoàng Thanh Huy</v>
          </cell>
          <cell r="I1134" t="str">
            <v>MIENBAC;WIN</v>
          </cell>
          <cell r="J1134" t="str">
            <v/>
          </cell>
          <cell r="M1134" t="str">
            <v>Phố Xa La, P. Phúc La, Hà Đông, Hà Nội</v>
          </cell>
          <cell r="N1134">
            <v>60</v>
          </cell>
          <cell r="O1134" t="b">
            <v>0</v>
          </cell>
          <cell r="P1134" t="str">
            <v>C6 HÀ NỘI</v>
          </cell>
          <cell r="Q1134" t="str">
            <v>Miền Bắc</v>
          </cell>
          <cell r="R1134" t="str">
            <v>WIN</v>
          </cell>
        </row>
        <row r="1135">
          <cell r="A1135" t="str">
            <v>WIN1531</v>
          </cell>
          <cell r="B1135" t="str">
            <v>CN HÀ NỘI - CÔNG TY CỔ PHẦN DỊCH VỤ THƯƠNG MẠI TỔNG HỢP WINCOMMERCE</v>
          </cell>
          <cell r="C1135" t="str">
            <v/>
          </cell>
          <cell r="D1135" t="str">
            <v>Thành phố Hà Nội</v>
          </cell>
          <cell r="E1135" t="str">
            <v>Quận Cầu Giấy</v>
          </cell>
          <cell r="G1135" t="str">
            <v>HN004</v>
          </cell>
          <cell r="H1135" t="str">
            <v>Hoàng Thanh Huy</v>
          </cell>
          <cell r="I1135" t="str">
            <v>MIENBAC;WIN</v>
          </cell>
          <cell r="J1135" t="str">
            <v/>
          </cell>
          <cell r="M1135" t="str">
            <v>Tòa Nhà 28T Làng QT Thăng Long, Trần Đăng Ninh,  Quận Cầu Giấy, Hà Nội</v>
          </cell>
          <cell r="N1135">
            <v>60</v>
          </cell>
          <cell r="O1135" t="b">
            <v>0</v>
          </cell>
          <cell r="P1135" t="str">
            <v>C6 HÀ NỘI</v>
          </cell>
          <cell r="Q1135" t="str">
            <v>Miền Bắc</v>
          </cell>
          <cell r="R1135" t="str">
            <v>WIN</v>
          </cell>
        </row>
        <row r="1136">
          <cell r="A1136" t="str">
            <v>win1532</v>
          </cell>
          <cell r="B1136" t="str">
            <v>CN HÀ NỘI - wincommerce</v>
          </cell>
          <cell r="C1136" t="str">
            <v/>
          </cell>
          <cell r="D1136" t="str">
            <v>Thành phố Hà Nội</v>
          </cell>
          <cell r="E1136" t="str">
            <v>Quận Thanh Xuân</v>
          </cell>
          <cell r="G1136" t="str">
            <v>HN008</v>
          </cell>
          <cell r="H1136" t="str">
            <v>Nguyễn Minh Sơn</v>
          </cell>
          <cell r="I1136" t="str">
            <v>MIENBAC;WIN</v>
          </cell>
          <cell r="J1136" t="str">
            <v/>
          </cell>
          <cell r="M1136" t="str">
            <v>Tầng Hầm 2,  B2 Royal City, 72A Nguyễn Trãi,  Quận Thanh Xuân, Hà Nội</v>
          </cell>
          <cell r="N1136">
            <v>60</v>
          </cell>
          <cell r="O1136" t="b">
            <v>0</v>
          </cell>
          <cell r="P1136" t="str">
            <v>C6 HÀ NỘI</v>
          </cell>
          <cell r="Q1136" t="str">
            <v>Miền Bắc</v>
          </cell>
          <cell r="R1136" t="str">
            <v>WIN</v>
          </cell>
        </row>
        <row r="1137">
          <cell r="A1137" t="str">
            <v>WIN1533</v>
          </cell>
          <cell r="B1137" t="str">
            <v>CN HÀ NỘI - CÔNG TY CỔ PHẦN DỊCH VỤ THƯƠNG MẠI TỔNG HỢP WINCOMMERCE</v>
          </cell>
          <cell r="C1137" t="str">
            <v/>
          </cell>
          <cell r="D1137" t="str">
            <v>Thành phố Hà Nội</v>
          </cell>
          <cell r="E1137" t="str">
            <v>Quận Cầu Giấy</v>
          </cell>
          <cell r="G1137" t="str">
            <v>HN004</v>
          </cell>
          <cell r="H1137" t="str">
            <v>Hoàng Thanh Huy</v>
          </cell>
          <cell r="I1137" t="str">
            <v>MIENBAC;WIN</v>
          </cell>
          <cell r="J1137" t="str">
            <v/>
          </cell>
          <cell r="M1137" t="str">
            <v>Tầng B1 N05, KĐT Trung Hòa Nhân Chính, Hoàng Đạo Thúy,  Quận Cầu Giấy, Hà Nội</v>
          </cell>
          <cell r="N1137">
            <v>60</v>
          </cell>
          <cell r="O1137" t="b">
            <v>0</v>
          </cell>
          <cell r="P1137" t="str">
            <v>C6 HÀ NỘI</v>
          </cell>
          <cell r="Q1137" t="str">
            <v>Miền Bắc</v>
          </cell>
          <cell r="R1137" t="str">
            <v>WIN</v>
          </cell>
        </row>
        <row r="1138">
          <cell r="A1138" t="str">
            <v>WIN1535</v>
          </cell>
          <cell r="B1138" t="str">
            <v>CN HÀ NỘI - CÔNG TY CỔ PHẦN DỊCH VỤ THƯƠNG MẠI TỔNG HỢP WINCOMMERCE</v>
          </cell>
          <cell r="C1138" t="str">
            <v/>
          </cell>
          <cell r="D1138" t="str">
            <v>Thành phố Hà Nội</v>
          </cell>
          <cell r="E1138" t="str">
            <v>Quận Hai Bà Trưng</v>
          </cell>
          <cell r="G1138" t="str">
            <v>HN003</v>
          </cell>
          <cell r="H1138" t="str">
            <v>Nguyễn Văn Thạch</v>
          </cell>
          <cell r="I1138" t="str">
            <v>MIENBAC;WIN</v>
          </cell>
          <cell r="J1138" t="str">
            <v/>
          </cell>
          <cell r="M1138" t="str">
            <v>Tầng B1, Times City, 458 Minh Khai,  Quận Hai Bà Trưng, Hà Nội</v>
          </cell>
          <cell r="N1138">
            <v>60</v>
          </cell>
          <cell r="O1138" t="b">
            <v>0</v>
          </cell>
          <cell r="P1138" t="str">
            <v>C6 HÀ NỘI</v>
          </cell>
          <cell r="Q1138" t="str">
            <v>Miền Bắc</v>
          </cell>
          <cell r="R1138" t="str">
            <v>WIN</v>
          </cell>
        </row>
        <row r="1139">
          <cell r="A1139" t="str">
            <v>WIN1539</v>
          </cell>
          <cell r="B1139" t="str">
            <v>CN HÀ NỘI - CÔNG TY CỔ PHẦN DỊCH VỤ THƯƠNG MẠI TỔNG HỢP WINCOMMERCE</v>
          </cell>
          <cell r="C1139" t="str">
            <v/>
          </cell>
          <cell r="D1139" t="str">
            <v>Thành phố Hà Nội</v>
          </cell>
          <cell r="E1139" t="str">
            <v>Quận Hai Bà Trưng</v>
          </cell>
          <cell r="G1139" t="str">
            <v>HN003</v>
          </cell>
          <cell r="H1139" t="str">
            <v>Nguyễn Văn Thạch</v>
          </cell>
          <cell r="I1139" t="str">
            <v>MIENBAC;WIN</v>
          </cell>
          <cell r="J1139" t="str">
            <v/>
          </cell>
          <cell r="M1139" t="str">
            <v>Số 191 Bà Triệu, Q.Hai Bà Trưng, Hà Nội</v>
          </cell>
          <cell r="N1139">
            <v>60</v>
          </cell>
          <cell r="O1139" t="b">
            <v>0</v>
          </cell>
          <cell r="P1139" t="str">
            <v>C6 HÀ NỘI</v>
          </cell>
          <cell r="Q1139" t="str">
            <v>Miền Bắc</v>
          </cell>
          <cell r="R1139" t="str">
            <v>WIN</v>
          </cell>
        </row>
        <row r="1140">
          <cell r="A1140" t="str">
            <v>win1541</v>
          </cell>
          <cell r="B1140" t="str">
            <v>CN HÀ NỘI - WINCOMMERCE</v>
          </cell>
          <cell r="C1140" t="str">
            <v/>
          </cell>
          <cell r="D1140" t="str">
            <v>Thành phố Hà Nội</v>
          </cell>
          <cell r="E1140" t="str">
            <v>Quận Long Biên</v>
          </cell>
          <cell r="G1140" t="str">
            <v>HN003</v>
          </cell>
          <cell r="H1140" t="str">
            <v>Nguyễn Văn Thạch</v>
          </cell>
          <cell r="I1140" t="str">
            <v>MIENBAC;WIN</v>
          </cell>
          <cell r="J1140" t="str">
            <v/>
          </cell>
          <cell r="M1140" t="str">
            <v>Trung tâm thương mại Vincom Plaza Long Biên. Đường Chu Huy Mân, Phường Việt Hưng, Long Biên, Hà Nội</v>
          </cell>
          <cell r="N1140">
            <v>60</v>
          </cell>
          <cell r="O1140" t="b">
            <v>0</v>
          </cell>
          <cell r="P1140" t="str">
            <v>C6 HÀ NỘI</v>
          </cell>
          <cell r="Q1140" t="str">
            <v>Miền Bắc</v>
          </cell>
          <cell r="R1140" t="str">
            <v>WIN</v>
          </cell>
        </row>
        <row r="1141">
          <cell r="A1141" t="str">
            <v>win1542</v>
          </cell>
          <cell r="B1141" t="str">
            <v>CN HÀ NỘI - wincommerce</v>
          </cell>
          <cell r="C1141" t="str">
            <v/>
          </cell>
          <cell r="D1141" t="str">
            <v>Thành phố Hà Nội</v>
          </cell>
          <cell r="E1141" t="str">
            <v>Quận Hà Đông</v>
          </cell>
          <cell r="G1141" t="str">
            <v>HN004</v>
          </cell>
          <cell r="H1141" t="str">
            <v>Hoàng Thanh Huy</v>
          </cell>
          <cell r="I1141" t="str">
            <v>MIENBAC;WIN</v>
          </cell>
          <cell r="J1141" t="str">
            <v/>
          </cell>
          <cell r="M1141" t="str">
            <v>Tầng 1 Nhà CT7A, KĐT Văn Quán,  Quận Hà Đông, Hà Nội</v>
          </cell>
          <cell r="N1141">
            <v>60</v>
          </cell>
          <cell r="O1141" t="b">
            <v>0</v>
          </cell>
          <cell r="P1141" t="str">
            <v>C6 HÀ NỘI</v>
          </cell>
          <cell r="Q1141" t="str">
            <v>Miền Bắc</v>
          </cell>
          <cell r="R1141" t="str">
            <v>WIN</v>
          </cell>
        </row>
        <row r="1142">
          <cell r="A1142" t="str">
            <v>WIN1553</v>
          </cell>
          <cell r="B1142" t="str">
            <v>CN HÀ NỘI - CÔNG TY CỔ PHẦN DỊCH VỤ THƯƠNG MẠI TỔNG HỢP WINCOMMERCE</v>
          </cell>
          <cell r="C1142" t="str">
            <v/>
          </cell>
          <cell r="D1142" t="str">
            <v>Thành phố Hà Nội</v>
          </cell>
          <cell r="E1142" t="str">
            <v>Quận Đống Đa</v>
          </cell>
          <cell r="G1142" t="str">
            <v>HN004</v>
          </cell>
          <cell r="H1142" t="str">
            <v>Hoàng Thanh Huy</v>
          </cell>
          <cell r="I1142" t="str">
            <v>MIENBAC;WIN</v>
          </cell>
          <cell r="J1142" t="str">
            <v/>
          </cell>
          <cell r="M1142" t="str">
            <v>54A Nguyễn Chí Thanh, Quận Đống Đa, HN</v>
          </cell>
          <cell r="N1142">
            <v>60</v>
          </cell>
          <cell r="O1142" t="b">
            <v>0</v>
          </cell>
          <cell r="P1142" t="str">
            <v>C6 HÀ NỘI</v>
          </cell>
          <cell r="Q1142" t="str">
            <v>Miền Bắc</v>
          </cell>
          <cell r="R1142" t="str">
            <v>WIN</v>
          </cell>
        </row>
        <row r="1143">
          <cell r="A1143" t="str">
            <v>win1569</v>
          </cell>
          <cell r="B1143" t="str">
            <v>CN HÀ NỘI - wincommerce</v>
          </cell>
          <cell r="C1143" t="str">
            <v/>
          </cell>
          <cell r="D1143" t="str">
            <v>Thành phố Hà Nội</v>
          </cell>
          <cell r="E1143" t="str">
            <v>Huyện Đan Phượng</v>
          </cell>
          <cell r="G1143" t="str">
            <v>HN004</v>
          </cell>
          <cell r="H1143" t="str">
            <v>Hoàng Thanh Huy</v>
          </cell>
          <cell r="I1143" t="str">
            <v>MIENBAC;WIN</v>
          </cell>
          <cell r="J1143" t="str">
            <v/>
          </cell>
          <cell r="M1143" t="str">
            <v>Số 188 phố Tây Sơn, TT.Phùng, H.Đan Phượng, HN</v>
          </cell>
          <cell r="N1143">
            <v>60</v>
          </cell>
          <cell r="O1143" t="b">
            <v>0</v>
          </cell>
          <cell r="P1143" t="str">
            <v>C6 HÀ NỘI</v>
          </cell>
          <cell r="Q1143" t="str">
            <v>Miền Bắc</v>
          </cell>
          <cell r="R1143" t="str">
            <v>WIN</v>
          </cell>
        </row>
        <row r="1144">
          <cell r="A1144" t="str">
            <v>WIN1585</v>
          </cell>
          <cell r="B1144" t="str">
            <v>CN HÀ NỘI - CÔNG TY CỔ PHẦN DỊCH VỤ THƯƠNG MẠI TỔNG HỢP WINCOMMERCE</v>
          </cell>
          <cell r="C1144" t="str">
            <v/>
          </cell>
          <cell r="D1144" t="str">
            <v>Thành phố Hà Nội</v>
          </cell>
          <cell r="E1144" t="str">
            <v>Quận Tây Hồ</v>
          </cell>
          <cell r="G1144" t="str">
            <v>HN008</v>
          </cell>
          <cell r="H1144" t="str">
            <v>Nguyễn Minh Sơn</v>
          </cell>
          <cell r="I1144" t="str">
            <v>MIENBAC;WIN</v>
          </cell>
          <cell r="J1144" t="str">
            <v/>
          </cell>
          <cell r="M1144" t="str">
            <v>Nhà F, Ngõ 28 Xuân La. Phường Xuân La, Quận Tây Hồ, Hà Nội</v>
          </cell>
          <cell r="N1144">
            <v>60</v>
          </cell>
          <cell r="O1144" t="b">
            <v>0</v>
          </cell>
          <cell r="P1144" t="str">
            <v>C6 HÀ NỘI</v>
          </cell>
          <cell r="Q1144" t="str">
            <v>Miền Bắc</v>
          </cell>
          <cell r="R1144" t="str">
            <v>WIN</v>
          </cell>
        </row>
        <row r="1145">
          <cell r="A1145" t="str">
            <v>win1588</v>
          </cell>
          <cell r="B1145" t="str">
            <v>CN HÀ NỘI - wincommerce</v>
          </cell>
          <cell r="C1145" t="str">
            <v/>
          </cell>
          <cell r="D1145" t="str">
            <v>Thành phố Hà Nội</v>
          </cell>
          <cell r="E1145" t="str">
            <v>Huyện Hoài Đức</v>
          </cell>
          <cell r="G1145" t="str">
            <v>HN004</v>
          </cell>
          <cell r="H1145" t="str">
            <v>Hoàng Thanh Huy</v>
          </cell>
          <cell r="I1145" t="str">
            <v>MIENBAC;WIN</v>
          </cell>
          <cell r="J1145" t="str">
            <v/>
          </cell>
          <cell r="M1145" t="str">
            <v>Khu đô thị Tân Tây Đô, Xã Tân Lập, Hoài Đức, TP. Hà Nội</v>
          </cell>
          <cell r="N1145">
            <v>60</v>
          </cell>
          <cell r="O1145" t="b">
            <v>0</v>
          </cell>
          <cell r="P1145" t="str">
            <v>C6 HÀ NỘI</v>
          </cell>
          <cell r="Q1145" t="str">
            <v>Miền Bắc</v>
          </cell>
          <cell r="R1145" t="str">
            <v>WIN</v>
          </cell>
        </row>
        <row r="1146">
          <cell r="A1146" t="str">
            <v>WIN1589</v>
          </cell>
          <cell r="B1146" t="str">
            <v>CN HÀ NỘI - CÔNG TY CỔ PHẦN DỊCH VỤ THƯƠNG MẠI TỔNG HỢP WINCOMMERCE</v>
          </cell>
          <cell r="C1146" t="str">
            <v/>
          </cell>
          <cell r="D1146" t="str">
            <v>Thành phố Hà Nội</v>
          </cell>
          <cell r="E1146" t="str">
            <v>Quận Đống Đa</v>
          </cell>
          <cell r="G1146" t="str">
            <v>HN004</v>
          </cell>
          <cell r="H1146" t="str">
            <v>Hoàng Thanh Huy</v>
          </cell>
          <cell r="I1146" t="str">
            <v>MIENBAC;WIN</v>
          </cell>
          <cell r="J1146" t="str">
            <v/>
          </cell>
          <cell r="M1146" t="str">
            <v>Tầng B1, Vincom Center Phạm Ngọc Thạch, 2 Phạm Ngọc Thạch,  Quận Đống Đa, Hà Nội</v>
          </cell>
          <cell r="N1146">
            <v>60</v>
          </cell>
          <cell r="O1146" t="b">
            <v>0</v>
          </cell>
          <cell r="P1146" t="str">
            <v>C6 HÀ NỘI</v>
          </cell>
          <cell r="Q1146" t="str">
            <v>Miền Bắc</v>
          </cell>
          <cell r="R1146" t="str">
            <v>WIN</v>
          </cell>
        </row>
        <row r="1147">
          <cell r="A1147" t="str">
            <v>win1590</v>
          </cell>
          <cell r="B1147" t="str">
            <v>CN HÀ NỘI - wincommerce</v>
          </cell>
          <cell r="C1147" t="str">
            <v/>
          </cell>
          <cell r="D1147" t="str">
            <v>Thành phố Hà Nội</v>
          </cell>
          <cell r="E1147" t="str">
            <v>Quận Bắc Từ Liêm</v>
          </cell>
          <cell r="G1147" t="str">
            <v>HN004</v>
          </cell>
          <cell r="H1147" t="str">
            <v>Hoàng Thanh Huy</v>
          </cell>
          <cell r="I1147" t="str">
            <v>MIENBAC;WIN</v>
          </cell>
          <cell r="J1147" t="str">
            <v/>
          </cell>
          <cell r="M1147" t="str">
            <v>Tầng B1, TTTM Vincom Plaza Bắc Từ Liêm, CC Green Stars, 234 Phạm Văn Đồng,  Quận Bắc Từ Liêm, Hà Nội</v>
          </cell>
          <cell r="N1147">
            <v>60</v>
          </cell>
          <cell r="O1147" t="b">
            <v>0</v>
          </cell>
          <cell r="P1147" t="str">
            <v>C6 HÀ NỘI</v>
          </cell>
          <cell r="Q1147" t="str">
            <v>Miền Bắc</v>
          </cell>
          <cell r="R1147" t="str">
            <v>WIN</v>
          </cell>
        </row>
        <row r="1148">
          <cell r="A1148" t="str">
            <v>win1606</v>
          </cell>
          <cell r="B1148" t="str">
            <v>CN HÀ NỘI - WINCOMMERCE</v>
          </cell>
          <cell r="C1148" t="str">
            <v/>
          </cell>
          <cell r="D1148" t="str">
            <v>Thành phố Hà Nội</v>
          </cell>
          <cell r="E1148" t="str">
            <v>Quận Đống Đa</v>
          </cell>
          <cell r="G1148" t="str">
            <v>HN008</v>
          </cell>
          <cell r="H1148" t="str">
            <v>Nguyễn Minh Sơn</v>
          </cell>
          <cell r="I1148" t="str">
            <v>MIENBAC;WIN</v>
          </cell>
          <cell r="J1148" t="str">
            <v/>
          </cell>
          <cell r="M1148" t="str">
            <v>Ngõ 34 Hoàng Cầu, Chợ Dừa, Đống Đa, Đống Đa Hà Nội</v>
          </cell>
          <cell r="N1148">
            <v>60</v>
          </cell>
          <cell r="O1148" t="b">
            <v>0</v>
          </cell>
          <cell r="P1148" t="str">
            <v>C6 HÀ NỘI</v>
          </cell>
          <cell r="Q1148" t="str">
            <v>Miền Bắc</v>
          </cell>
          <cell r="R1148" t="str">
            <v>WIN</v>
          </cell>
        </row>
        <row r="1149">
          <cell r="A1149" t="str">
            <v>win1608</v>
          </cell>
          <cell r="B1149" t="str">
            <v>CN HÀ NỘI - wincommerce</v>
          </cell>
          <cell r="C1149" t="str">
            <v/>
          </cell>
          <cell r="D1149" t="str">
            <v>Thành phố Hà Nội</v>
          </cell>
          <cell r="E1149" t="str">
            <v>Quận Ba Đình</v>
          </cell>
          <cell r="G1149" t="str">
            <v>HN004</v>
          </cell>
          <cell r="H1149" t="str">
            <v>Hoàng Thanh Huy</v>
          </cell>
          <cell r="I1149" t="str">
            <v>MIENBAC;WIN</v>
          </cell>
          <cell r="J1149" t="str">
            <v/>
          </cell>
          <cell r="M1149" t="str">
            <v>Tầng B1, TTTM VinCom Center Liễu Giai, Số 29 Liễu Giai, Phường Ngọc Khánh, Quận Ba Đình, Hà Nội</v>
          </cell>
          <cell r="N1149">
            <v>60</v>
          </cell>
          <cell r="O1149" t="b">
            <v>0</v>
          </cell>
          <cell r="P1149" t="str">
            <v>C6 HÀ NỘI</v>
          </cell>
          <cell r="Q1149" t="str">
            <v>Miền Bắc</v>
          </cell>
          <cell r="R1149" t="str">
            <v>WIN</v>
          </cell>
        </row>
        <row r="1150">
          <cell r="A1150" t="str">
            <v>win1620</v>
          </cell>
          <cell r="B1150" t="str">
            <v>CN HÀ NỘI - wincommerce</v>
          </cell>
          <cell r="C1150" t="str">
            <v/>
          </cell>
          <cell r="D1150" t="str">
            <v>Thành phố Hà Nội</v>
          </cell>
          <cell r="E1150" t="str">
            <v>Quận Bắc Từ Liêm</v>
          </cell>
          <cell r="G1150" t="str">
            <v>HN004</v>
          </cell>
          <cell r="H1150" t="str">
            <v>Hoàng Thanh Huy</v>
          </cell>
          <cell r="I1150" t="str">
            <v>MIENBAC;WIN</v>
          </cell>
          <cell r="J1150" t="str">
            <v/>
          </cell>
          <cell r="M1150" t="str">
            <v>SO05A. tầng 1. Tòa A3 (CT03). KCH Vinhomes Gardenia. Hàm Nghi phường Cầu Diễn, Từ Liêm, Hà Nội</v>
          </cell>
          <cell r="N1150">
            <v>60</v>
          </cell>
          <cell r="O1150" t="b">
            <v>0</v>
          </cell>
          <cell r="P1150" t="str">
            <v>C6 HÀ NỘI</v>
          </cell>
          <cell r="Q1150" t="str">
            <v>Miền Bắc</v>
          </cell>
          <cell r="R1150" t="str">
            <v>WIN</v>
          </cell>
        </row>
        <row r="1151">
          <cell r="A1151" t="str">
            <v>WIN1635</v>
          </cell>
          <cell r="B1151" t="str">
            <v>1635 - WM VCP HNI Skylake</v>
          </cell>
          <cell r="C1151" t="str">
            <v/>
          </cell>
          <cell r="D1151" t="str">
            <v>Thành phố Hà Nội</v>
          </cell>
          <cell r="E1151" t="str">
            <v>Quận Nam Từ Liêm</v>
          </cell>
          <cell r="G1151" t="str">
            <v>HN004</v>
          </cell>
          <cell r="H1151" t="str">
            <v>Hoàng Thanh Huy</v>
          </cell>
          <cell r="I1151" t="str">
            <v>MIENBAC;WIN</v>
          </cell>
          <cell r="J1151" t="str">
            <v/>
          </cell>
          <cell r="M1151" t="str">
            <v>Tầng 1, TTTM Vincom Plaza Skylake, Khu đô thị mới Cầu Giấy, phường Mỹ Đình 1, Quận Nam Từ Liêm, thành phố Hà Nội</v>
          </cell>
          <cell r="N1151">
            <v>60</v>
          </cell>
          <cell r="O1151" t="b">
            <v>0</v>
          </cell>
          <cell r="P1151" t="str">
            <v>C6 HÀ NỘI</v>
          </cell>
          <cell r="Q1151" t="str">
            <v>Miền Bắc</v>
          </cell>
          <cell r="R1151" t="str">
            <v>WIN</v>
          </cell>
        </row>
        <row r="1152">
          <cell r="A1152" t="str">
            <v>win1644</v>
          </cell>
          <cell r="B1152" t="str">
            <v>CN HÀ NỘI - wincommerce</v>
          </cell>
          <cell r="C1152" t="str">
            <v/>
          </cell>
          <cell r="D1152" t="str">
            <v>Thành phố Hà Nội</v>
          </cell>
          <cell r="E1152" t="str">
            <v>Quận Hoàng Mai</v>
          </cell>
          <cell r="G1152" t="str">
            <v>HN003</v>
          </cell>
          <cell r="H1152" t="str">
            <v>Nguyễn Văn Thạch</v>
          </cell>
          <cell r="I1152" t="str">
            <v>MIENBAC;WIN</v>
          </cell>
          <cell r="J1152" t="str">
            <v/>
          </cell>
          <cell r="M1152" t="str">
            <v>Tầng 1, tòa CT2, khu đô thị Gamuda Gardens, phường Trần Phú, quận Hoàng Mai, Hà Nội</v>
          </cell>
          <cell r="N1152">
            <v>60</v>
          </cell>
          <cell r="O1152" t="b">
            <v>0</v>
          </cell>
          <cell r="P1152" t="str">
            <v>C6 HÀ NỘI</v>
          </cell>
          <cell r="Q1152" t="str">
            <v>Miền Bắc</v>
          </cell>
          <cell r="R1152" t="str">
            <v>WIN</v>
          </cell>
        </row>
        <row r="1153">
          <cell r="A1153" t="str">
            <v>WIN1645</v>
          </cell>
          <cell r="B1153" t="str">
            <v>CN HÀ NỘI - CÔNG TY CỔ PHẦN DỊCH VỤ THƯƠNG MẠI TỔNG HỢP WINCOMMERCE</v>
          </cell>
          <cell r="C1153" t="str">
            <v/>
          </cell>
          <cell r="D1153" t="str">
            <v>Thành phố Hà Nội</v>
          </cell>
          <cell r="E1153" t="str">
            <v>Quận Cầu Giấy</v>
          </cell>
          <cell r="G1153" t="str">
            <v>HN004</v>
          </cell>
          <cell r="H1153" t="str">
            <v>Hoàng Thanh Huy</v>
          </cell>
          <cell r="I1153" t="str">
            <v>MIENBAC;WIN</v>
          </cell>
          <cell r="J1153" t="str">
            <v/>
          </cell>
          <cell r="M1153" t="str">
            <v>Ngõ 3 Tôn Thất thuyết, Dịch Vọng Hậu, Cầu Giấy, Hà Nội</v>
          </cell>
          <cell r="N1153">
            <v>60</v>
          </cell>
          <cell r="O1153" t="b">
            <v>0</v>
          </cell>
          <cell r="P1153" t="str">
            <v>C6 HÀ NỘI</v>
          </cell>
          <cell r="Q1153" t="str">
            <v>Miền Bắc</v>
          </cell>
          <cell r="R1153" t="str">
            <v>WIN</v>
          </cell>
        </row>
        <row r="1154">
          <cell r="A1154" t="str">
            <v>WIN1646</v>
          </cell>
          <cell r="B1154" t="str">
            <v>CN HÀ NỘI - CÔNG TY CỔ PHẦN DỊCH VỤ THƯƠNG MẠI TỔNG HỢP WINCOMMERCE</v>
          </cell>
          <cell r="C1154" t="str">
            <v/>
          </cell>
          <cell r="D1154" t="str">
            <v>Thành phố Hà Nội</v>
          </cell>
          <cell r="E1154" t="str">
            <v>Quận Cầu Giấy</v>
          </cell>
          <cell r="G1154" t="str">
            <v>HN004</v>
          </cell>
          <cell r="H1154" t="str">
            <v>Hoàng Thanh Huy</v>
          </cell>
          <cell r="I1154" t="str">
            <v>MIENBAC;WIN</v>
          </cell>
          <cell r="J1154" t="str">
            <v/>
          </cell>
          <cell r="M1154" t="str">
            <v>119 Trần Duy Hưng, Trung Hoà, Cầu Giấy, Hà Nội</v>
          </cell>
          <cell r="N1154">
            <v>60</v>
          </cell>
          <cell r="O1154" t="b">
            <v>0</v>
          </cell>
          <cell r="P1154" t="str">
            <v>C6 HÀ NỘI</v>
          </cell>
          <cell r="Q1154" t="str">
            <v>Miền Bắc</v>
          </cell>
          <cell r="R1154" t="str">
            <v>WIN</v>
          </cell>
        </row>
        <row r="1155">
          <cell r="A1155" t="str">
            <v>WIN1650</v>
          </cell>
          <cell r="B1155" t="str">
            <v>CN HÀ NỘI - CÔNG TY CỔ PHẦN DỊCH VỤ THƯƠNG MẠI TỔNG HỢP WINCOMMERCE</v>
          </cell>
          <cell r="C1155" t="str">
            <v/>
          </cell>
          <cell r="D1155" t="str">
            <v>Thành phố Hà Nội</v>
          </cell>
          <cell r="E1155" t="str">
            <v>Quận Đống Đa</v>
          </cell>
          <cell r="G1155" t="str">
            <v>HN003</v>
          </cell>
          <cell r="H1155" t="str">
            <v>Nguyễn Văn Thạch</v>
          </cell>
          <cell r="I1155" t="str">
            <v>MIENBAC;WIN</v>
          </cell>
          <cell r="J1155" t="str">
            <v/>
          </cell>
          <cell r="M1155" t="str">
            <v>19 Trúc Khê - P. Láng Hạ. Q. Đống Đa. Hà Nội</v>
          </cell>
          <cell r="N1155">
            <v>60</v>
          </cell>
          <cell r="O1155" t="b">
            <v>0</v>
          </cell>
          <cell r="P1155" t="str">
            <v>C6 HÀ NỘI</v>
          </cell>
          <cell r="Q1155" t="str">
            <v>Miền Bắc</v>
          </cell>
          <cell r="R1155" t="str">
            <v>WIN</v>
          </cell>
        </row>
        <row r="1156">
          <cell r="A1156" t="str">
            <v>win1651</v>
          </cell>
          <cell r="B1156" t="str">
            <v>CN HÀ NỘI - wincommerce</v>
          </cell>
          <cell r="C1156" t="str">
            <v/>
          </cell>
          <cell r="D1156" t="str">
            <v>Thành phố Hà Nội</v>
          </cell>
          <cell r="E1156" t="str">
            <v>Quận Hoàng Mai</v>
          </cell>
          <cell r="G1156" t="str">
            <v>HN003</v>
          </cell>
          <cell r="H1156" t="str">
            <v>Nguyễn Văn Thạch</v>
          </cell>
          <cell r="I1156" t="str">
            <v>MIENBAC;WIN</v>
          </cell>
          <cell r="J1156" t="str">
            <v/>
          </cell>
          <cell r="M1156" t="str">
            <v>Tầng 1, số 609 đường Trương Định, Quận Hoàng Mai, Hà Nội</v>
          </cell>
          <cell r="N1156">
            <v>60</v>
          </cell>
          <cell r="O1156" t="b">
            <v>0</v>
          </cell>
          <cell r="P1156" t="str">
            <v>C6 HÀ NỘI</v>
          </cell>
          <cell r="Q1156" t="str">
            <v>Miền Bắc</v>
          </cell>
          <cell r="R1156" t="str">
            <v>WIN</v>
          </cell>
        </row>
        <row r="1157">
          <cell r="A1157" t="str">
            <v>win1653</v>
          </cell>
          <cell r="B1157" t="str">
            <v>CN HÀ NỘI - wincommerce</v>
          </cell>
          <cell r="C1157" t="str">
            <v/>
          </cell>
          <cell r="D1157" t="str">
            <v>Thành phố Hà Nội</v>
          </cell>
          <cell r="E1157" t="str">
            <v>Quận Ba Đình</v>
          </cell>
          <cell r="G1157" t="str">
            <v>HN003</v>
          </cell>
          <cell r="H1157" t="str">
            <v>Nguyễn Văn Thạch</v>
          </cell>
          <cell r="I1157" t="str">
            <v>MIENBAC;WIN</v>
          </cell>
          <cell r="J1157" t="str">
            <v/>
          </cell>
          <cell r="M1157" t="str">
            <v>281 , Đội cấn Ba Đình, Hà Nội</v>
          </cell>
          <cell r="N1157">
            <v>60</v>
          </cell>
          <cell r="O1157" t="b">
            <v>0</v>
          </cell>
          <cell r="P1157" t="str">
            <v>C6 HÀ NỘI</v>
          </cell>
          <cell r="Q1157" t="str">
            <v>Miền Bắc</v>
          </cell>
          <cell r="R1157" t="str">
            <v>WIN</v>
          </cell>
        </row>
        <row r="1158">
          <cell r="A1158" t="str">
            <v>WIN1654</v>
          </cell>
          <cell r="B1158" t="str">
            <v>CN HÀ NỘI - CÔNG TY CỔ PHẦN DỊCH VỤ THƯƠNG MẠI TỔNG HỢP WINCOMMERCE</v>
          </cell>
          <cell r="C1158" t="str">
            <v/>
          </cell>
          <cell r="D1158" t="str">
            <v>Thành phố Hà Nội</v>
          </cell>
          <cell r="E1158" t="str">
            <v>Quận Hai Bà Trưng</v>
          </cell>
          <cell r="G1158" t="str">
            <v>HN003</v>
          </cell>
          <cell r="H1158" t="str">
            <v>Nguyễn Văn Thạch</v>
          </cell>
          <cell r="I1158" t="str">
            <v>MIENBAC;WIN</v>
          </cell>
          <cell r="J1158" t="str">
            <v/>
          </cell>
          <cell r="M1158" t="str">
            <v>46 Thanh Nhàn, P.thanh Nhàn, Q.Hai Bà Trưng, Hà Nội</v>
          </cell>
          <cell r="N1158">
            <v>60</v>
          </cell>
          <cell r="O1158" t="b">
            <v>0</v>
          </cell>
          <cell r="P1158" t="str">
            <v>C6 HÀ NỘI</v>
          </cell>
          <cell r="Q1158" t="str">
            <v>Miền Bắc</v>
          </cell>
          <cell r="R1158" t="str">
            <v>WIN</v>
          </cell>
        </row>
        <row r="1159">
          <cell r="A1159" t="str">
            <v>WIN1655</v>
          </cell>
          <cell r="B1159" t="str">
            <v>CN HÀ NỘI - CÔNG TY CỔ PHẦN DỊCH VỤ THƯƠNG MẠI TỔNG HỢP WINCOMMERCE</v>
          </cell>
          <cell r="C1159" t="str">
            <v/>
          </cell>
          <cell r="D1159" t="str">
            <v>Thành phố Hà Nội</v>
          </cell>
          <cell r="E1159" t="str">
            <v>Quận Tây Hồ</v>
          </cell>
          <cell r="G1159" t="str">
            <v>HN008</v>
          </cell>
          <cell r="H1159" t="str">
            <v>Nguyễn Minh Sơn</v>
          </cell>
          <cell r="I1159" t="str">
            <v>MIENBAC;WIN</v>
          </cell>
          <cell r="J1159" t="str">
            <v/>
          </cell>
          <cell r="M1159" t="str">
            <v>Lô E khu đất D1 tòa nhà hỗn hợp Vườn Đào, Phường Phú Thượng, Quận Tây Hồ, HN</v>
          </cell>
          <cell r="N1159">
            <v>60</v>
          </cell>
          <cell r="O1159" t="b">
            <v>0</v>
          </cell>
          <cell r="P1159" t="str">
            <v>C6 HÀ NỘI</v>
          </cell>
          <cell r="Q1159" t="str">
            <v>Miền Bắc</v>
          </cell>
          <cell r="R1159" t="str">
            <v>WIN</v>
          </cell>
        </row>
        <row r="1160">
          <cell r="A1160" t="str">
            <v>win1656</v>
          </cell>
          <cell r="B1160" t="str">
            <v>CN HÀ NỘI - wincommerce</v>
          </cell>
          <cell r="C1160" t="str">
            <v/>
          </cell>
          <cell r="D1160" t="str">
            <v>Thành phố Hà Nội</v>
          </cell>
          <cell r="E1160" t="str">
            <v>Quận Hà Đông</v>
          </cell>
          <cell r="G1160" t="str">
            <v>HN004</v>
          </cell>
          <cell r="H1160" t="str">
            <v>Hoàng Thanh Huy</v>
          </cell>
          <cell r="I1160" t="str">
            <v>MIENBAC;WIN</v>
          </cell>
          <cell r="J1160" t="str">
            <v/>
          </cell>
          <cell r="M1160" t="str">
            <v>8 Đường Quang Trung, P. Nguyễn Trãi, Hà Đông, Hà Nội</v>
          </cell>
          <cell r="N1160">
            <v>60</v>
          </cell>
          <cell r="O1160" t="b">
            <v>0</v>
          </cell>
          <cell r="P1160" t="str">
            <v>C6 HÀ NỘI</v>
          </cell>
          <cell r="Q1160" t="str">
            <v>Miền Bắc</v>
          </cell>
          <cell r="R1160" t="str">
            <v>WIN</v>
          </cell>
        </row>
        <row r="1161">
          <cell r="A1161" t="str">
            <v>WIN1657</v>
          </cell>
          <cell r="B1161" t="str">
            <v>CN HÀ NỘI - CÔNG TY CỔ PHẦN DỊCH VỤ THƯƠNG MẠI TỔNG HỢP WINCOMMERCE</v>
          </cell>
          <cell r="C1161" t="str">
            <v/>
          </cell>
          <cell r="D1161" t="str">
            <v>Thành phố Hà Nội</v>
          </cell>
          <cell r="E1161" t="str">
            <v>Quận Nam Từ Liêm</v>
          </cell>
          <cell r="G1161" t="str">
            <v>HN004</v>
          </cell>
          <cell r="H1161" t="str">
            <v>Hoàng Thanh Huy</v>
          </cell>
          <cell r="I1161" t="str">
            <v>MIENBAC;WIN</v>
          </cell>
          <cell r="J1161" t="str">
            <v/>
          </cell>
          <cell r="M1161" t="str">
            <v>89 Lê Đức Thọ, Mỹ Đình 2, Nam Từ Liêm, Hà Nội</v>
          </cell>
          <cell r="N1161">
            <v>60</v>
          </cell>
          <cell r="O1161" t="b">
            <v>0</v>
          </cell>
          <cell r="P1161" t="str">
            <v>C6 HÀ NỘI</v>
          </cell>
          <cell r="Q1161" t="str">
            <v>Miền Bắc</v>
          </cell>
          <cell r="R1161" t="str">
            <v>WIN</v>
          </cell>
        </row>
        <row r="1162">
          <cell r="A1162" t="str">
            <v>win1658</v>
          </cell>
          <cell r="B1162" t="str">
            <v>CN HÀ NỘI - WINCOMMERCE</v>
          </cell>
          <cell r="C1162" t="str">
            <v/>
          </cell>
          <cell r="D1162" t="str">
            <v>Thành phố Hà Nội</v>
          </cell>
          <cell r="E1162" t="str">
            <v>Quận Hai Bà Trưng</v>
          </cell>
          <cell r="G1162" t="str">
            <v>HN003</v>
          </cell>
          <cell r="H1162" t="str">
            <v>Nguyễn Văn Thạch</v>
          </cell>
          <cell r="I1162" t="str">
            <v>MIENBAC;WIN</v>
          </cell>
          <cell r="J1162" t="str">
            <v/>
          </cell>
          <cell r="M1162" t="str">
            <v>163 VinMart Đại La</v>
          </cell>
          <cell r="N1162">
            <v>60</v>
          </cell>
          <cell r="O1162" t="b">
            <v>0</v>
          </cell>
          <cell r="P1162" t="str">
            <v>C6 HÀ NỘI</v>
          </cell>
          <cell r="Q1162" t="str">
            <v>Miền Bắc</v>
          </cell>
          <cell r="R1162" t="str">
            <v>WIN</v>
          </cell>
        </row>
        <row r="1163">
          <cell r="A1163" t="str">
            <v>WIN1660</v>
          </cell>
          <cell r="B1163" t="str">
            <v>CN HÀ NỘI - CÔNG TY CỔ PHẦN DỊCH VỤ THƯƠNG MẠI TỔNG HỢP WINCOMMERCE</v>
          </cell>
          <cell r="C1163" t="str">
            <v/>
          </cell>
          <cell r="D1163" t="str">
            <v>Thành phố Hà Nội</v>
          </cell>
          <cell r="E1163" t="str">
            <v>Quận Đống Đa</v>
          </cell>
          <cell r="G1163" t="str">
            <v>HN004</v>
          </cell>
          <cell r="H1163" t="str">
            <v>Hoàng Thanh Huy</v>
          </cell>
          <cell r="I1163" t="str">
            <v>MIENBAC;WIN</v>
          </cell>
          <cell r="J1163" t="str">
            <v/>
          </cell>
          <cell r="M1163" t="str">
            <v>98 Thái Thịnh, Ngã Tư Sở, Đống Đa, Hà Nội</v>
          </cell>
          <cell r="N1163">
            <v>60</v>
          </cell>
          <cell r="O1163" t="b">
            <v>0</v>
          </cell>
          <cell r="P1163" t="str">
            <v>C6 HÀ NỘI</v>
          </cell>
          <cell r="Q1163" t="str">
            <v>Miền Bắc</v>
          </cell>
          <cell r="R1163" t="str">
            <v>WIN</v>
          </cell>
        </row>
        <row r="1164">
          <cell r="A1164" t="str">
            <v>WIN1661</v>
          </cell>
          <cell r="B1164" t="str">
            <v>CN HÀ NỘI - CÔNG TY CỔ PHẦN DỊCH VỤ THƯƠNG MẠI TỔNG HỢP WINCOMMERCE</v>
          </cell>
          <cell r="C1164" t="str">
            <v/>
          </cell>
          <cell r="D1164" t="str">
            <v>Thành phố Hà Nội</v>
          </cell>
          <cell r="E1164" t="str">
            <v>Quận Cầu Giấy</v>
          </cell>
          <cell r="G1164" t="str">
            <v>HN004</v>
          </cell>
          <cell r="H1164" t="str">
            <v>Hoàng Thanh Huy</v>
          </cell>
          <cell r="I1164" t="str">
            <v>MIENBAC;WIN</v>
          </cell>
          <cell r="J1164" t="str">
            <v/>
          </cell>
          <cell r="M1164" t="str">
            <v>Tầng 1 chung cư Trung Yên 1, Khu đô thị Nam Trung Yên, Cầu Giấy, Hà Nội</v>
          </cell>
          <cell r="N1164">
            <v>60</v>
          </cell>
          <cell r="O1164" t="b">
            <v>0</v>
          </cell>
          <cell r="P1164" t="str">
            <v>C6 HÀ NỘI</v>
          </cell>
          <cell r="Q1164" t="str">
            <v>Miền Bắc</v>
          </cell>
          <cell r="R1164" t="str">
            <v>WIN</v>
          </cell>
        </row>
        <row r="1165">
          <cell r="A1165" t="str">
            <v>WIN1663</v>
          </cell>
          <cell r="B1165" t="str">
            <v>CN HÀ NỘI - CÔNG TY CỔ PHẦN DỊCH VỤ THƯƠNG MẠI TỔNG HỢP WINCOMMERCE</v>
          </cell>
          <cell r="C1165" t="str">
            <v/>
          </cell>
          <cell r="D1165" t="str">
            <v>Thành phố Hà Nội</v>
          </cell>
          <cell r="E1165" t="str">
            <v>Quận Tây Hồ</v>
          </cell>
          <cell r="G1165" t="str">
            <v>HN003</v>
          </cell>
          <cell r="H1165" t="str">
            <v>Nguyễn Văn Thạch</v>
          </cell>
          <cell r="I1165" t="str">
            <v>MIENBAC;WIN</v>
          </cell>
          <cell r="J1165" t="str">
            <v/>
          </cell>
          <cell r="M1165" t="str">
            <v>51 Xuân Diệu, P. Tứ Liên,  Quận Tây Hồ, Hà Nội</v>
          </cell>
          <cell r="N1165">
            <v>60</v>
          </cell>
          <cell r="O1165" t="b">
            <v>0</v>
          </cell>
          <cell r="P1165" t="str">
            <v>C6 HÀ NỘI</v>
          </cell>
          <cell r="Q1165" t="str">
            <v>Miền Bắc</v>
          </cell>
          <cell r="R1165" t="str">
            <v>WIN</v>
          </cell>
        </row>
        <row r="1166">
          <cell r="A1166" t="str">
            <v>WIN1664</v>
          </cell>
          <cell r="B1166" t="str">
            <v>CN HÀ NỘI - CÔNG TY CỔ PHẦN DỊCH VỤ THƯƠNG MẠI TỔNG HỢP WINCOMMERCE</v>
          </cell>
          <cell r="C1166" t="str">
            <v/>
          </cell>
          <cell r="D1166" t="str">
            <v>Thành phố Hà Nội</v>
          </cell>
          <cell r="E1166" t="str">
            <v>Quận Đống Đa</v>
          </cell>
          <cell r="G1166" t="str">
            <v>HN004</v>
          </cell>
          <cell r="H1166" t="str">
            <v>Hoàng Thanh Huy</v>
          </cell>
          <cell r="I1166" t="str">
            <v>MIENBAC;WIN</v>
          </cell>
          <cell r="J1166" t="str">
            <v/>
          </cell>
          <cell r="M1166" t="str">
            <v>Tầng 1, Toàn nhà 170 La Thành, Ô Chợ Dừa, Quận Đống Đa, Hà Nội</v>
          </cell>
          <cell r="N1166">
            <v>60</v>
          </cell>
          <cell r="O1166" t="b">
            <v>0</v>
          </cell>
          <cell r="P1166" t="str">
            <v>C6 HÀ NỘI</v>
          </cell>
          <cell r="Q1166" t="str">
            <v>Miền Bắc</v>
          </cell>
          <cell r="R1166" t="str">
            <v>WIN</v>
          </cell>
        </row>
        <row r="1167">
          <cell r="A1167" t="str">
            <v>WIN1665</v>
          </cell>
          <cell r="B1167" t="str">
            <v>CN HÀ NỘI - CÔNG TY CỔ PHẦN DỊCH VỤ THƯƠNG MẠI TỔNG HỢP WINCOMMERCE</v>
          </cell>
          <cell r="C1167" t="str">
            <v/>
          </cell>
          <cell r="D1167" t="str">
            <v>Thành phố Hà Nội</v>
          </cell>
          <cell r="E1167" t="str">
            <v>Quận Cầu Giấy</v>
          </cell>
          <cell r="G1167" t="str">
            <v>HN004</v>
          </cell>
          <cell r="H1167" t="str">
            <v>Hoàng Thanh Huy</v>
          </cell>
          <cell r="I1167" t="str">
            <v>MIENBAC;WIN</v>
          </cell>
          <cell r="J1167" t="str">
            <v/>
          </cell>
          <cell r="M1167" t="str">
            <v>Tràng An Complex, 1 Phùng Chí Kiên, Nghĩa Đô, Cầu Giấy, Hà Nội</v>
          </cell>
          <cell r="N1167">
            <v>60</v>
          </cell>
          <cell r="O1167" t="b">
            <v>0</v>
          </cell>
          <cell r="P1167" t="str">
            <v>C6 HÀ NỘI</v>
          </cell>
          <cell r="Q1167" t="str">
            <v>Miền Bắc</v>
          </cell>
          <cell r="R1167" t="str">
            <v>WIN</v>
          </cell>
        </row>
        <row r="1168">
          <cell r="A1168" t="str">
            <v>WIN1666</v>
          </cell>
          <cell r="B1168" t="str">
            <v>CN HÀ NỘI - CÔNG TY CỔ PHẦN DỊCH VỤ THƯƠNG MẠI TỔNG HỢP WINCOMMERCE</v>
          </cell>
          <cell r="C1168" t="str">
            <v/>
          </cell>
          <cell r="D1168" t="str">
            <v>Thành phố Hà Nội</v>
          </cell>
          <cell r="E1168" t="str">
            <v>Quận Đống Đa</v>
          </cell>
          <cell r="G1168" t="str">
            <v>HN003</v>
          </cell>
          <cell r="H1168" t="str">
            <v>Nguyễn Văn Thạch</v>
          </cell>
          <cell r="I1168" t="str">
            <v>MIENBAC;WIN</v>
          </cell>
          <cell r="J1168" t="str">
            <v/>
          </cell>
          <cell r="M1168" t="str">
            <v>HH2 - Meco Complex, Tầng 1, Toà, Ng. 102 Trường Chinh, Phương Đình, Đống Đa, Hà Nội</v>
          </cell>
          <cell r="N1168">
            <v>60</v>
          </cell>
          <cell r="O1168" t="b">
            <v>0</v>
          </cell>
          <cell r="P1168" t="str">
            <v>C6 HÀ NỘI</v>
          </cell>
          <cell r="Q1168" t="str">
            <v>Miền Bắc</v>
          </cell>
          <cell r="R1168" t="str">
            <v>WIN</v>
          </cell>
        </row>
        <row r="1169">
          <cell r="A1169" t="str">
            <v>win1669</v>
          </cell>
          <cell r="B1169" t="str">
            <v>CN HÀ NỘI - wincommerce</v>
          </cell>
          <cell r="C1169" t="str">
            <v/>
          </cell>
          <cell r="D1169" t="str">
            <v>Thành phố Hà Nội</v>
          </cell>
          <cell r="E1169" t="str">
            <v>Quận Hoàng Mai</v>
          </cell>
          <cell r="G1169" t="str">
            <v>HN003</v>
          </cell>
          <cell r="H1169" t="str">
            <v>Nguyễn Văn Thạch</v>
          </cell>
          <cell r="I1169" t="str">
            <v>MIENBAC;WIN</v>
          </cell>
          <cell r="J1169" t="str">
            <v/>
          </cell>
          <cell r="M1169" t="str">
            <v>Tầng 1- Tòa Bắc RiceCity- KĐT Tây Nam Linh Đàm - Hoàng Liệt- Hoàng Mai- Hà Nội</v>
          </cell>
          <cell r="N1169">
            <v>60</v>
          </cell>
          <cell r="O1169" t="b">
            <v>0</v>
          </cell>
          <cell r="P1169" t="str">
            <v>C6 HÀ NỘI</v>
          </cell>
          <cell r="Q1169" t="str">
            <v>Miền Bắc</v>
          </cell>
          <cell r="R1169" t="str">
            <v>WIN</v>
          </cell>
        </row>
        <row r="1170">
          <cell r="A1170" t="str">
            <v>win1671</v>
          </cell>
          <cell r="B1170" t="str">
            <v>CN HÀ NỘI - WINCOMMERCE</v>
          </cell>
          <cell r="C1170" t="str">
            <v/>
          </cell>
          <cell r="D1170" t="str">
            <v>Thành phố Hà Nội</v>
          </cell>
          <cell r="E1170" t="str">
            <v>Quận Thanh Xuân</v>
          </cell>
          <cell r="G1170" t="str">
            <v>HN008</v>
          </cell>
          <cell r="H1170" t="str">
            <v>Nguyễn Minh Sơn</v>
          </cell>
          <cell r="I1170" t="str">
            <v>MIENBAC;WIN</v>
          </cell>
          <cell r="J1170" t="str">
            <v/>
          </cell>
          <cell r="M1170" t="str">
            <v>Tầng 1 Nhà 17T1, 17T2 số 1 Nguyễn Huy Tưởng, Phường Thanh Xuân Trung, Quận Thanh Xuân, TP. Hà Nội Việt Nam</v>
          </cell>
          <cell r="N1170">
            <v>60</v>
          </cell>
          <cell r="O1170" t="b">
            <v>0</v>
          </cell>
          <cell r="P1170" t="str">
            <v>C6 HÀ NỘI</v>
          </cell>
          <cell r="Q1170" t="str">
            <v>Miền Bắc</v>
          </cell>
          <cell r="R1170" t="str">
            <v>WIN</v>
          </cell>
        </row>
        <row r="1171">
          <cell r="A1171" t="str">
            <v>win1672</v>
          </cell>
          <cell r="B1171" t="str">
            <v>CN HÀ NỘI - WINCOMMERCE</v>
          </cell>
          <cell r="C1171" t="str">
            <v/>
          </cell>
          <cell r="D1171" t="str">
            <v>Thành phố Hà Nội</v>
          </cell>
          <cell r="E1171" t="str">
            <v>Quận Long Biên</v>
          </cell>
          <cell r="G1171" t="str">
            <v>HN003</v>
          </cell>
          <cell r="H1171" t="str">
            <v>Nguyễn Văn Thạch</v>
          </cell>
          <cell r="I1171" t="str">
            <v>MIENBAC;WIN</v>
          </cell>
          <cell r="J1171" t="str">
            <v/>
          </cell>
          <cell r="M1171" t="str">
            <v>131 Đ. Nguyễn Văn Cừ, Ngọc Lâm, Long Biên, Hà Nội</v>
          </cell>
          <cell r="N1171">
            <v>60</v>
          </cell>
          <cell r="O1171" t="b">
            <v>0</v>
          </cell>
          <cell r="P1171" t="str">
            <v>C6 HÀ NỘI</v>
          </cell>
          <cell r="Q1171" t="str">
            <v>Miền Bắc</v>
          </cell>
          <cell r="R1171" t="str">
            <v>WIN</v>
          </cell>
        </row>
        <row r="1172">
          <cell r="A1172" t="str">
            <v>WIN1673</v>
          </cell>
          <cell r="B1172" t="str">
            <v>CN HÀ NỘI - CÔNG TY CỔ PHẦN DỊCH VỤ THƯƠNG MẠI TỔNG HỢP WINCOMMERCE</v>
          </cell>
          <cell r="C1172" t="str">
            <v/>
          </cell>
          <cell r="D1172" t="str">
            <v>Thành phố Hà Nội</v>
          </cell>
          <cell r="E1172" t="str">
            <v>Quận Tây Hồ</v>
          </cell>
          <cell r="G1172" t="str">
            <v>HN008</v>
          </cell>
          <cell r="H1172" t="str">
            <v>Nguyễn Minh Sơn</v>
          </cell>
          <cell r="I1172" t="str">
            <v>MIENBAC;WIN</v>
          </cell>
          <cell r="J1172" t="str">
            <v/>
          </cell>
          <cell r="M1172" t="str">
            <v>Tòa nhà Sun Plaza Thụy Khuê, Số nhà 69B đường Thụy Khuê, P. Thụy Khuê, Quận Tây Hồ, Hà Nội</v>
          </cell>
          <cell r="N1172">
            <v>60</v>
          </cell>
          <cell r="O1172" t="b">
            <v>0</v>
          </cell>
          <cell r="P1172" t="str">
            <v>C6 HÀ NỘI</v>
          </cell>
          <cell r="Q1172" t="str">
            <v>Miền Bắc</v>
          </cell>
          <cell r="R1172" t="str">
            <v>WIN</v>
          </cell>
        </row>
        <row r="1173">
          <cell r="A1173" t="str">
            <v>WIN1675</v>
          </cell>
          <cell r="B1173" t="str">
            <v>CN HÀ NỘI - CÔNG TY CỔ PHẦN DỊCH VỤ THƯƠNG MẠI TỔNG HỢP WINCOMMERCE</v>
          </cell>
          <cell r="C1173" t="str">
            <v/>
          </cell>
          <cell r="D1173" t="str">
            <v>Thành phố Hà Nội</v>
          </cell>
          <cell r="E1173" t="str">
            <v>Quận Hai Bà Trưng</v>
          </cell>
          <cell r="G1173" t="str">
            <v>HN003</v>
          </cell>
          <cell r="H1173" t="str">
            <v>Nguyễn Văn Thạch</v>
          </cell>
          <cell r="I1173" t="str">
            <v>MIENBAC;WIN</v>
          </cell>
          <cell r="J1173" t="str">
            <v/>
          </cell>
          <cell r="M1173" t="str">
            <v>Sun Plaza - số 3 Lương Yên, Bạch Đằng, Hai Bà Trưng, Hà Nội.</v>
          </cell>
          <cell r="N1173">
            <v>60</v>
          </cell>
          <cell r="O1173" t="b">
            <v>0</v>
          </cell>
          <cell r="P1173" t="str">
            <v>C6 HÀ NỘI</v>
          </cell>
          <cell r="Q1173" t="str">
            <v>Miền Bắc</v>
          </cell>
          <cell r="R1173" t="str">
            <v>WIN</v>
          </cell>
        </row>
        <row r="1174">
          <cell r="A1174" t="str">
            <v>WIN1698</v>
          </cell>
          <cell r="B1174" t="str">
            <v>CN HÀ NỘI - CÔNG TY CỔ PHẦN DỊCH VỤ THƯƠNG MẠI TỔNG HỢP WINCOMMERCE</v>
          </cell>
          <cell r="C1174" t="str">
            <v/>
          </cell>
          <cell r="D1174" t="str">
            <v>Thành phố Hà Nội</v>
          </cell>
          <cell r="E1174" t="str">
            <v>Quận Nam Từ Liêm</v>
          </cell>
          <cell r="G1174" t="str">
            <v>HN004</v>
          </cell>
          <cell r="H1174" t="str">
            <v>Hoàng Thanh Huy</v>
          </cell>
          <cell r="I1174" t="str">
            <v>MIENBAC;WIN</v>
          </cell>
          <cell r="J1174" t="str">
            <v/>
          </cell>
          <cell r="M1174" t="str">
            <v>Tầng 1, TTTM Vincom Mega Mall Smart City, Khu vực ô GS-CCTP1 thuộc DA KĐTM Tây Mỗ - Đại Mỗ - Vinhomes P.Tây Mỗ, Q.Nam Từ Liêm, Hà Nội</v>
          </cell>
          <cell r="N1174">
            <v>60</v>
          </cell>
          <cell r="O1174" t="b">
            <v>0</v>
          </cell>
          <cell r="P1174" t="str">
            <v>C6 HÀ NỘI</v>
          </cell>
          <cell r="Q1174" t="str">
            <v>Miền Bắc</v>
          </cell>
          <cell r="R1174" t="str">
            <v>WIN</v>
          </cell>
        </row>
        <row r="1175">
          <cell r="A1175" t="str">
            <v>win1699</v>
          </cell>
          <cell r="B1175" t="str">
            <v>CN HÀ NỘI - Wincommerce</v>
          </cell>
          <cell r="C1175" t="str">
            <v/>
          </cell>
          <cell r="D1175" t="str">
            <v>Thành phố Hà Nội</v>
          </cell>
          <cell r="E1175" t="str">
            <v>Huyện Gia Lâm</v>
          </cell>
          <cell r="G1175" t="str">
            <v>HN003</v>
          </cell>
          <cell r="H1175" t="str">
            <v>Nguyễn Văn Thạch</v>
          </cell>
          <cell r="I1175" t="str">
            <v>MIENBAC;WIN</v>
          </cell>
          <cell r="J1175" t="str">
            <v/>
          </cell>
          <cell r="M1175" t="str">
            <v>Tầng 2 và Tầng 3, TTTM Vincom Mega Mall Ocean Park, Lô đất số CCTP-10 thuộc DA KĐT Gia Lâm, TT Trâu Quỳ và các xã Dương Xá, Kiêu Kỵ, Hà Nội</v>
          </cell>
          <cell r="N1175">
            <v>60</v>
          </cell>
          <cell r="O1175" t="b">
            <v>0</v>
          </cell>
          <cell r="P1175" t="str">
            <v>C6 HÀ NỘI</v>
          </cell>
          <cell r="Q1175" t="str">
            <v>Miền Bắc</v>
          </cell>
          <cell r="R1175" t="str">
            <v>WIN</v>
          </cell>
        </row>
        <row r="1176">
          <cell r="A1176" t="str">
            <v>win1706</v>
          </cell>
          <cell r="B1176" t="str">
            <v>CN HÀ NỘI - WINCOMMERCE</v>
          </cell>
          <cell r="C1176" t="str">
            <v/>
          </cell>
          <cell r="D1176" t="str">
            <v>Thành phố Hà Nội</v>
          </cell>
          <cell r="E1176" t="str">
            <v>Huyện Đông Anh</v>
          </cell>
          <cell r="G1176" t="str">
            <v>HN003</v>
          </cell>
          <cell r="H1176" t="str">
            <v>Nguyễn Văn Thạch</v>
          </cell>
          <cell r="I1176" t="str">
            <v>MIENBAC;WIN</v>
          </cell>
          <cell r="J1176" t="str">
            <v/>
          </cell>
          <cell r="M1176" t="str">
            <v>Eurowindow River Park, khu tái định cư Đông Hội, xã Đông Hội, H.Đông Anh, HN</v>
          </cell>
          <cell r="N1176">
            <v>60</v>
          </cell>
          <cell r="O1176" t="b">
            <v>0</v>
          </cell>
          <cell r="P1176" t="str">
            <v>C6 HÀ NỘI</v>
          </cell>
          <cell r="Q1176" t="str">
            <v>Miền Bắc</v>
          </cell>
          <cell r="R1176" t="str">
            <v>WIN</v>
          </cell>
        </row>
        <row r="1177">
          <cell r="A1177" t="str">
            <v>win1708</v>
          </cell>
          <cell r="B1177" t="str">
            <v>1708 - WM HNI Lê Văn Thiêm</v>
          </cell>
          <cell r="C1177" t="str">
            <v/>
          </cell>
          <cell r="D1177" t="str">
            <v>Thành phố Hà Nội</v>
          </cell>
          <cell r="E1177" t="str">
            <v>Quận Thanh Xuân</v>
          </cell>
          <cell r="G1177" t="str">
            <v>HN008</v>
          </cell>
          <cell r="H1177" t="str">
            <v>Nguyễn Minh Sơn</v>
          </cell>
          <cell r="I1177" t="str">
            <v>MIENBAC;WIN</v>
          </cell>
          <cell r="J1177" t="str">
            <v>1708 - WM HNI Lê Văn Thiêm</v>
          </cell>
          <cell r="K1177" t="str">
            <v>35 Lê Văn Thiêm, phường Thanh Xuân Trung, quận Thanh Xuân TP. Hà Nội Việt Nam</v>
          </cell>
          <cell r="M1177" t="str">
            <v>35 Lê Văn Thiêm, phường Thanh Xuân Trung, quận Thanh Xuân TP. Hà Nội Việt Nam</v>
          </cell>
          <cell r="N1177">
            <v>60</v>
          </cell>
          <cell r="O1177" t="b">
            <v>0</v>
          </cell>
          <cell r="P1177" t="str">
            <v>C6 HÀ NỘI</v>
          </cell>
          <cell r="Q1177" t="str">
            <v>Miền Bắc</v>
          </cell>
          <cell r="R1177" t="str">
            <v>WIN</v>
          </cell>
        </row>
        <row r="1178">
          <cell r="A1178" t="str">
            <v>win2011</v>
          </cell>
          <cell r="B1178" t="str">
            <v>CN HÀ NỘI - WINCOMMERCE</v>
          </cell>
          <cell r="C1178" t="str">
            <v/>
          </cell>
          <cell r="D1178" t="str">
            <v>Thành phố Hà Nội</v>
          </cell>
          <cell r="E1178" t="str">
            <v>Quận Long Biên</v>
          </cell>
          <cell r="G1178" t="str">
            <v>HN003</v>
          </cell>
          <cell r="H1178" t="str">
            <v>Nguyễn Văn Thạch</v>
          </cell>
          <cell r="I1178" t="str">
            <v>MIENBAC;WIN</v>
          </cell>
          <cell r="J1178" t="str">
            <v/>
          </cell>
          <cell r="M1178" t="str">
            <v>L1 - 01, khu TTTM Almaz Long Biên, đường Hoa Lan, khu đô thị sinh thái, Vinhomes River side, P.Phúc Lợi, Hà Nội</v>
          </cell>
          <cell r="N1178">
            <v>60</v>
          </cell>
          <cell r="O1178" t="b">
            <v>0</v>
          </cell>
          <cell r="P1178" t="str">
            <v>C6 HÀ NỘI</v>
          </cell>
          <cell r="Q1178" t="str">
            <v>Miền Bắc</v>
          </cell>
          <cell r="R1178" t="str">
            <v>WIN</v>
          </cell>
        </row>
        <row r="1179">
          <cell r="A1179" t="str">
            <v>WIN2012</v>
          </cell>
          <cell r="B1179" t="str">
            <v>CN HÀ NỘI - CÔNG TY CỔ PHẦN DỊCH VỤ THƯƠNG MẠI TỔNG HỢP WINCOMMERCE</v>
          </cell>
          <cell r="C1179" t="str">
            <v/>
          </cell>
          <cell r="D1179" t="str">
            <v>Thành phố Hà Nội</v>
          </cell>
          <cell r="E1179" t="str">
            <v>Quận Nam Từ Liêm</v>
          </cell>
          <cell r="G1179" t="str">
            <v>HN004</v>
          </cell>
          <cell r="H1179" t="str">
            <v>Hoàng Thanh Huy</v>
          </cell>
          <cell r="I1179" t="str">
            <v>MIENBAC;WIN</v>
          </cell>
          <cell r="J1179" t="str">
            <v/>
          </cell>
          <cell r="M1179" t="str">
            <v>Tầng 1, nhà CT9, khu đô thị Mỹ Đình, phường Mỹ Đình 1, quận Nam Từ Liêm, Hà Nội</v>
          </cell>
          <cell r="N1179">
            <v>60</v>
          </cell>
          <cell r="O1179" t="b">
            <v>0</v>
          </cell>
          <cell r="P1179" t="str">
            <v>C6 HÀ NỘI</v>
          </cell>
          <cell r="Q1179" t="str">
            <v>Miền Bắc</v>
          </cell>
          <cell r="R1179" t="str">
            <v>WIN</v>
          </cell>
        </row>
        <row r="1180">
          <cell r="A1180" t="str">
            <v>win2013</v>
          </cell>
          <cell r="B1180" t="str">
            <v>CN HÀ NỘI - WINCOMMERCE</v>
          </cell>
          <cell r="C1180" t="str">
            <v/>
          </cell>
          <cell r="D1180" t="str">
            <v>Thành phố Hà Nội</v>
          </cell>
          <cell r="E1180" t="str">
            <v>Quận Thanh Xuân</v>
          </cell>
          <cell r="G1180" t="str">
            <v>HN008</v>
          </cell>
          <cell r="H1180" t="str">
            <v>Nguyễn Minh Sơn</v>
          </cell>
          <cell r="I1180" t="str">
            <v>MIENBAC;WIN</v>
          </cell>
          <cell r="J1180" t="str">
            <v/>
          </cell>
          <cell r="M1180" t="str">
            <v>Số 183 Hoàng Văn Thái, Phường Khương, Trung, Quận Thanh Xuân, HN</v>
          </cell>
          <cell r="N1180">
            <v>60</v>
          </cell>
          <cell r="O1180" t="b">
            <v>0</v>
          </cell>
          <cell r="P1180" t="str">
            <v>C6 HÀ NỘI</v>
          </cell>
          <cell r="Q1180" t="str">
            <v>Miền Bắc</v>
          </cell>
          <cell r="R1180" t="str">
            <v>WIN</v>
          </cell>
        </row>
        <row r="1181">
          <cell r="A1181" t="str">
            <v>WIN2014</v>
          </cell>
          <cell r="B1181" t="str">
            <v>CN HÀ NỘI - CÔNG TY CỔ PHẦN DỊCH VỤ THƯƠNG MẠI TỔNG HỢP WINCOMMERCE</v>
          </cell>
          <cell r="C1181" t="str">
            <v/>
          </cell>
          <cell r="D1181" t="str">
            <v>Thành phố Hà Nội</v>
          </cell>
          <cell r="E1181" t="str">
            <v>Quận Hai Bà Trưng</v>
          </cell>
          <cell r="G1181" t="str">
            <v>HN003</v>
          </cell>
          <cell r="H1181" t="str">
            <v>Nguyễn Văn Thạch</v>
          </cell>
          <cell r="I1181" t="str">
            <v>MIENBAC;WIN</v>
          </cell>
          <cell r="J1181" t="str">
            <v/>
          </cell>
          <cell r="M1181" t="str">
            <v>Tầng 1, tòa chung cư số 46/230 Lạc Trung, phường Thanh Lương, quận Hai Bà Trưng, Hà Nội</v>
          </cell>
          <cell r="N1181">
            <v>60</v>
          </cell>
          <cell r="O1181" t="b">
            <v>0</v>
          </cell>
          <cell r="P1181" t="str">
            <v>C6 HÀ NỘI</v>
          </cell>
          <cell r="Q1181" t="str">
            <v>Miền Bắc</v>
          </cell>
          <cell r="R1181" t="str">
            <v>WIN</v>
          </cell>
        </row>
        <row r="1182">
          <cell r="A1182" t="str">
            <v>WIN2015</v>
          </cell>
          <cell r="B1182" t="str">
            <v>CN HÀ NỘI - CÔNG TY CỔ PHẦN DỊCH VỤ THƯƠNG MẠI TỔNG HỢP WINCOMMERCE</v>
          </cell>
          <cell r="C1182" t="str">
            <v/>
          </cell>
          <cell r="D1182" t="str">
            <v>Thành phố Hà Nội</v>
          </cell>
          <cell r="E1182" t="str">
            <v>Quận Hai Bà Trưng</v>
          </cell>
          <cell r="G1182" t="str">
            <v>HN003</v>
          </cell>
          <cell r="H1182" t="str">
            <v>Nguyễn Văn Thạch</v>
          </cell>
          <cell r="I1182" t="str">
            <v>MIENBAC;WIN</v>
          </cell>
          <cell r="J1182" t="str">
            <v/>
          </cell>
          <cell r="M1182" t="str">
            <v>Số 250 Minh Khai, phường Minh Khai, quận Hai Bà Trưng, Hà Nội</v>
          </cell>
          <cell r="N1182">
            <v>60</v>
          </cell>
          <cell r="O1182" t="b">
            <v>0</v>
          </cell>
          <cell r="P1182" t="str">
            <v>C6 HÀ NỘI</v>
          </cell>
          <cell r="Q1182" t="str">
            <v>Miền Bắc</v>
          </cell>
          <cell r="R1182" t="str">
            <v>WIN</v>
          </cell>
        </row>
        <row r="1183">
          <cell r="A1183" t="str">
            <v>win2016</v>
          </cell>
          <cell r="B1183" t="str">
            <v>CN HÀ NỘI - WINCOMMERCE</v>
          </cell>
          <cell r="C1183" t="str">
            <v/>
          </cell>
          <cell r="D1183" t="str">
            <v>Thành phố Hà Nội</v>
          </cell>
          <cell r="E1183" t="str">
            <v>Quận Thanh Xuân</v>
          </cell>
          <cell r="G1183" t="str">
            <v>HN008</v>
          </cell>
          <cell r="H1183" t="str">
            <v>Nguyễn Minh Sơn</v>
          </cell>
          <cell r="I1183" t="str">
            <v>MIENBAC;WIN</v>
          </cell>
          <cell r="J1183" t="str">
            <v/>
          </cell>
          <cell r="M1183" t="str">
            <v>Royal City R3-L1-08B, tổ hợp trung tâm thương mại, giáo dục và căn hộ, Royal City, số 72 Nguyễn Trãi, P., Thanh Xuân, TP. Hà Nội</v>
          </cell>
          <cell r="N1183">
            <v>60</v>
          </cell>
          <cell r="O1183" t="b">
            <v>0</v>
          </cell>
          <cell r="P1183" t="str">
            <v>C6 HÀ NỘI</v>
          </cell>
          <cell r="Q1183" t="str">
            <v>Miền Bắc</v>
          </cell>
          <cell r="R1183" t="str">
            <v>WIN</v>
          </cell>
        </row>
        <row r="1184">
          <cell r="A1184" t="str">
            <v>WIN2017</v>
          </cell>
          <cell r="B1184" t="str">
            <v>CN HÀ NỘI - CÔNG TY CỔ PHẦN DỊCH VỤ THƯƠNG MẠI TỔNG HỢP WINCOMMERCE</v>
          </cell>
          <cell r="C1184" t="str">
            <v/>
          </cell>
          <cell r="D1184" t="str">
            <v>Thành phố Hà Nội</v>
          </cell>
          <cell r="E1184" t="str">
            <v>Quận Thanh Xuân</v>
          </cell>
          <cell r="G1184" t="str">
            <v>HN008</v>
          </cell>
          <cell r="H1184" t="str">
            <v>Nguyễn Minh Sơn</v>
          </cell>
          <cell r="I1184" t="str">
            <v>MIENBAC;WIN</v>
          </cell>
          <cell r="J1184" t="str">
            <v/>
          </cell>
          <cell r="M1184" t="str">
            <v>R3 - L1 - 09B, tổ hợp trung tâm thương mại, giáo dục và căn hộ Royal City,</v>
          </cell>
          <cell r="N1184">
            <v>60</v>
          </cell>
          <cell r="O1184" t="b">
            <v>0</v>
          </cell>
          <cell r="P1184" t="str">
            <v>C6 HÀ NỘI</v>
          </cell>
          <cell r="Q1184" t="str">
            <v>Miền Bắc</v>
          </cell>
          <cell r="R1184" t="str">
            <v>WIN</v>
          </cell>
        </row>
        <row r="1185">
          <cell r="A1185" t="str">
            <v>WIN2018</v>
          </cell>
          <cell r="B1185" t="str">
            <v>CN HÀ NỘI - CÔNG TY CỔ PHẦN DỊCH VỤ THƯƠNG MẠI TỔNG HỢP WINCOMMERCE</v>
          </cell>
          <cell r="C1185" t="str">
            <v/>
          </cell>
          <cell r="D1185" t="str">
            <v>Thành phố Hà Nội</v>
          </cell>
          <cell r="E1185" t="str">
            <v>Quận Hai Bà Trưng</v>
          </cell>
          <cell r="G1185" t="str">
            <v>HN003</v>
          </cell>
          <cell r="H1185" t="str">
            <v>Nguyễn Văn Thạch</v>
          </cell>
          <cell r="I1185" t="str">
            <v>MIENBAC;WIN</v>
          </cell>
          <cell r="J1185" t="str">
            <v/>
          </cell>
          <cell r="M1185" t="str">
            <v>T4 - L1 - 07, tổ hợp TTTM, giáo dục và căn hộ Times City, số 458, phố Minh Khai, phường Vĩnh Tuy, quận Hai Bà Trưng, Hà Nội</v>
          </cell>
          <cell r="N1185">
            <v>60</v>
          </cell>
          <cell r="O1185" t="b">
            <v>0</v>
          </cell>
          <cell r="P1185" t="str">
            <v>C6 HÀ NỘI</v>
          </cell>
          <cell r="Q1185" t="str">
            <v>Miền Bắc</v>
          </cell>
          <cell r="R1185" t="str">
            <v>WIN</v>
          </cell>
        </row>
        <row r="1186">
          <cell r="A1186" t="str">
            <v>WIN2020</v>
          </cell>
          <cell r="B1186" t="str">
            <v>CN HÀ NỘI - CÔNG TY CỔ PHẦN DỊCH VỤ THƯƠNG MẠI TỔNG HỢP WINCOMMERCE</v>
          </cell>
          <cell r="C1186" t="str">
            <v/>
          </cell>
          <cell r="D1186" t="str">
            <v>Thành phố Hà Nội</v>
          </cell>
          <cell r="E1186" t="str">
            <v>Quận Hoàng Mai</v>
          </cell>
          <cell r="G1186" t="str">
            <v>HN003</v>
          </cell>
          <cell r="H1186" t="str">
            <v>Nguyễn Văn Thạch</v>
          </cell>
          <cell r="I1186" t="str">
            <v>MIENBAC;WIN</v>
          </cell>
          <cell r="J1186" t="str">
            <v/>
          </cell>
          <cell r="M1186" t="str">
            <v>Tầng 1, CT 6, khu đô thị Định Công, đường Trần Điền, phường Định Công, quận Hoàng Mai, Hà Nội</v>
          </cell>
          <cell r="N1186">
            <v>60</v>
          </cell>
          <cell r="O1186" t="b">
            <v>0</v>
          </cell>
          <cell r="P1186" t="str">
            <v>C6 HÀ NỘI</v>
          </cell>
          <cell r="Q1186" t="str">
            <v>Miền Bắc</v>
          </cell>
          <cell r="R1186" t="str">
            <v>WIN</v>
          </cell>
        </row>
        <row r="1187">
          <cell r="A1187" t="str">
            <v>WIN2021</v>
          </cell>
          <cell r="B1187" t="str">
            <v>CN HÀ NỘI - CÔNG TY CỔ PHẦN DỊCH VỤ THƯƠNG MẠI TỔNG HỢP WINCOMMERCE</v>
          </cell>
          <cell r="C1187" t="str">
            <v/>
          </cell>
          <cell r="D1187" t="str">
            <v>Thành phố Hà Nội</v>
          </cell>
          <cell r="E1187" t="str">
            <v>Quận Cầu Giấy</v>
          </cell>
          <cell r="G1187" t="str">
            <v>HN004</v>
          </cell>
          <cell r="H1187" t="str">
            <v>Hoàng Thanh Huy</v>
          </cell>
          <cell r="I1187" t="str">
            <v>MIENBAC;WIN</v>
          </cell>
          <cell r="J1187" t="str">
            <v/>
          </cell>
          <cell r="M1187" t="str">
            <v>Tầng 1, tòa nhà Chelsea Park, đường Trung Kính, phường Yên Hòa, quận Cầu Giấy, Hà Nội</v>
          </cell>
          <cell r="N1187">
            <v>60</v>
          </cell>
          <cell r="O1187" t="b">
            <v>0</v>
          </cell>
          <cell r="P1187" t="str">
            <v>C6 HÀ NỘI</v>
          </cell>
          <cell r="Q1187" t="str">
            <v>Miền Bắc</v>
          </cell>
          <cell r="R1187" t="str">
            <v>WIN</v>
          </cell>
        </row>
        <row r="1188">
          <cell r="A1188" t="str">
            <v>WIN2024</v>
          </cell>
          <cell r="B1188" t="str">
            <v>CN HÀ NỘI - CÔNG TY CỔ PHẦN DỊCH VỤ THƯƠNG MẠI TỔNG HỢP WINCOMMERCE</v>
          </cell>
          <cell r="C1188" t="str">
            <v/>
          </cell>
          <cell r="D1188" t="str">
            <v>Thành phố Hà Nội</v>
          </cell>
          <cell r="E1188" t="str">
            <v>Quận Nam Từ Liêm</v>
          </cell>
          <cell r="G1188" t="str">
            <v>HN004</v>
          </cell>
          <cell r="H1188" t="str">
            <v>Hoàng Thanh Huy</v>
          </cell>
          <cell r="I1188" t="str">
            <v>MIENBAC;WIN</v>
          </cell>
          <cell r="J1188" t="str">
            <v/>
          </cell>
          <cell r="M1188" t="str">
            <v>Tầng 1, tòa nhà Viglacera, số 1 đại lộ Thăng Long, phường Mễ Trì, quận Nam Từ Liêm, Hà Nội</v>
          </cell>
          <cell r="N1188">
            <v>60</v>
          </cell>
          <cell r="O1188" t="b">
            <v>0</v>
          </cell>
          <cell r="P1188" t="str">
            <v>C6 HÀ NỘI</v>
          </cell>
          <cell r="Q1188" t="str">
            <v>Miền Bắc</v>
          </cell>
          <cell r="R1188" t="str">
            <v>WIN</v>
          </cell>
        </row>
        <row r="1189">
          <cell r="A1189" t="str">
            <v>WIN2031</v>
          </cell>
          <cell r="B1189" t="str">
            <v>CN HÀ NỘI - CÔNG TY CỔ PHẦN DỊCH VỤ THƯƠNG MẠI TỔNG HỢP WINCOMMERCE</v>
          </cell>
          <cell r="C1189" t="str">
            <v/>
          </cell>
          <cell r="D1189" t="str">
            <v>Thành phố Hà Nội</v>
          </cell>
          <cell r="E1189" t="str">
            <v>Quận Hai Bà Trưng</v>
          </cell>
          <cell r="G1189" t="str">
            <v>HN003</v>
          </cell>
          <cell r="H1189" t="str">
            <v>Nguyễn Văn Thạch</v>
          </cell>
          <cell r="I1189" t="str">
            <v>MIENBAC;WIN</v>
          </cell>
          <cell r="J1189" t="str">
            <v/>
          </cell>
          <cell r="M1189" t="str">
            <v>Số 150 Bạch Mai, phường Cầu Dền, quận Hai Bà Trưng, Hà Nội (CN02015 Bạch Mai)</v>
          </cell>
          <cell r="N1189">
            <v>60</v>
          </cell>
          <cell r="O1189" t="b">
            <v>0</v>
          </cell>
          <cell r="P1189" t="str">
            <v>C6 HÀ NỘI</v>
          </cell>
          <cell r="Q1189" t="str">
            <v>Miền Bắc</v>
          </cell>
          <cell r="R1189" t="str">
            <v>WIN</v>
          </cell>
        </row>
        <row r="1190">
          <cell r="A1190" t="str">
            <v>WIN2032</v>
          </cell>
          <cell r="B1190" t="str">
            <v>CN HÀ NỘI - CÔNG TY CỔ PHẦN DỊCH VỤ THƯƠNG MẠI TỔNG HỢP WINCOMMERCE</v>
          </cell>
          <cell r="C1190" t="str">
            <v/>
          </cell>
          <cell r="D1190" t="str">
            <v>Thành phố Hà Nội</v>
          </cell>
          <cell r="E1190" t="str">
            <v>Quận Tây Hồ</v>
          </cell>
          <cell r="G1190" t="str">
            <v>HN008</v>
          </cell>
          <cell r="H1190" t="str">
            <v>Nguyễn Minh Sơn</v>
          </cell>
          <cell r="I1190" t="str">
            <v>MIENBAC;WIN</v>
          </cell>
          <cell r="J1190" t="str">
            <v/>
          </cell>
          <cell r="M1190" t="str">
            <v>Tòa nhà Packexim, số 49/15 An Dương, phường Phú Thượng, quận Tây Hồ, Hà Nội</v>
          </cell>
          <cell r="N1190">
            <v>60</v>
          </cell>
          <cell r="O1190" t="b">
            <v>0</v>
          </cell>
          <cell r="P1190" t="str">
            <v>C6 HÀ NỘI</v>
          </cell>
          <cell r="Q1190" t="str">
            <v>Miền Bắc</v>
          </cell>
          <cell r="R1190" t="str">
            <v>WIN</v>
          </cell>
        </row>
        <row r="1191">
          <cell r="A1191" t="str">
            <v>WIN2040</v>
          </cell>
          <cell r="B1191" t="str">
            <v>CN HÀ NỘI - CÔNG TY CỔ PHẦN DỊCH VỤ THƯƠNG MẠI TỔNG HỢP WINCOMMERCE</v>
          </cell>
          <cell r="C1191" t="str">
            <v/>
          </cell>
          <cell r="D1191" t="str">
            <v>Thành phố Hà Nội</v>
          </cell>
          <cell r="E1191" t="str">
            <v>Quận Hai Bà Trưng</v>
          </cell>
          <cell r="G1191" t="str">
            <v>HN003</v>
          </cell>
          <cell r="H1191" t="str">
            <v>Nguyễn Văn Thạch</v>
          </cell>
          <cell r="I1191" t="str">
            <v>MIENBAC;WIN</v>
          </cell>
          <cell r="J1191" t="str">
            <v/>
          </cell>
          <cell r="M1191" t="str">
            <v>Số 70 phố Vạn Kiếp, tổ 58A, phường Bạch Đằng, quận Hai Bà Trưng, Hà Nội</v>
          </cell>
          <cell r="N1191">
            <v>60</v>
          </cell>
          <cell r="O1191" t="b">
            <v>0</v>
          </cell>
          <cell r="P1191" t="str">
            <v>C6 HÀ NỘI</v>
          </cell>
          <cell r="Q1191" t="str">
            <v>Miền Bắc</v>
          </cell>
          <cell r="R1191" t="str">
            <v>WIN</v>
          </cell>
        </row>
        <row r="1192">
          <cell r="A1192" t="str">
            <v>win2046</v>
          </cell>
          <cell r="B1192" t="str">
            <v>CN HÀ NỘI - wincommerce</v>
          </cell>
          <cell r="C1192" t="str">
            <v/>
          </cell>
          <cell r="D1192" t="str">
            <v>Thành phố Hà Nội</v>
          </cell>
          <cell r="E1192" t="str">
            <v>Quận Bắc Từ Liêm</v>
          </cell>
          <cell r="G1192" t="str">
            <v>HN004</v>
          </cell>
          <cell r="H1192" t="str">
            <v>Hoàng Thanh Huy</v>
          </cell>
          <cell r="I1192" t="str">
            <v>MIENBAC;WIN</v>
          </cell>
          <cell r="J1192" t="str">
            <v/>
          </cell>
          <cell r="M1192" t="str">
            <v>Tầng 1, tòa E4, khu nhà ở xã hội Ecohome 1, khu đô thị Bắc Cổ Nhuế - Chèm, 
phường Đông Ngạc, quận Bắc Từ Liêm, HN</v>
          </cell>
          <cell r="N1192">
            <v>60</v>
          </cell>
          <cell r="O1192" t="b">
            <v>0</v>
          </cell>
          <cell r="P1192" t="str">
            <v>C6 HÀ NỘI</v>
          </cell>
          <cell r="Q1192" t="str">
            <v>Miền Bắc</v>
          </cell>
          <cell r="R1192" t="str">
            <v>WIN</v>
          </cell>
        </row>
        <row r="1193">
          <cell r="A1193" t="str">
            <v>WIN2050</v>
          </cell>
          <cell r="B1193" t="str">
            <v>CN HÀ NỘI - CÔNG TY CỔ PHẦN DỊCH VỤ THƯƠNG MẠI TỔNG HỢP WINCOMMERCE</v>
          </cell>
          <cell r="C1193" t="str">
            <v/>
          </cell>
          <cell r="D1193" t="str">
            <v>Thành phố Hà Nội</v>
          </cell>
          <cell r="E1193" t="str">
            <v>Quận Hai Bà Trưng</v>
          </cell>
          <cell r="G1193" t="str">
            <v>HN003</v>
          </cell>
          <cell r="H1193" t="str">
            <v>Nguyễn Văn Thạch</v>
          </cell>
          <cell r="I1193" t="str">
            <v>MIENBAC;WIN</v>
          </cell>
          <cell r="J1193" t="str">
            <v/>
          </cell>
          <cell r="M1193" t="str">
            <v>T2-L1-03, tổ hợp TTTM, giáo dục và căn hộ Times City, số 458 đường Minh Khai, phường Vĩnh Tuy, quận Hai Bà Trưng, Hà Nội</v>
          </cell>
          <cell r="N1193">
            <v>60</v>
          </cell>
          <cell r="O1193" t="b">
            <v>0</v>
          </cell>
          <cell r="P1193" t="str">
            <v>C6 HÀ NỘI</v>
          </cell>
          <cell r="Q1193" t="str">
            <v>Miền Bắc</v>
          </cell>
          <cell r="R1193" t="str">
            <v>WIN</v>
          </cell>
        </row>
        <row r="1194">
          <cell r="A1194" t="str">
            <v>WIN2054</v>
          </cell>
          <cell r="B1194" t="str">
            <v>CN HÀ NỘI - CÔNG TY CỔ PHẦN DỊCH VỤ THƯƠNG MẠI TỔNG HỢP WINCOMMERCE</v>
          </cell>
          <cell r="C1194" t="str">
            <v/>
          </cell>
          <cell r="D1194" t="str">
            <v>Thành phố Hà Nội</v>
          </cell>
          <cell r="E1194" t="str">
            <v>Quận Hai Bà Trưng</v>
          </cell>
          <cell r="G1194" t="str">
            <v>HN003</v>
          </cell>
          <cell r="H1194" t="str">
            <v>Nguyễn Văn Thạch</v>
          </cell>
          <cell r="I1194" t="str">
            <v>MIENBAC;WIN</v>
          </cell>
          <cell r="J1194" t="str">
            <v/>
          </cell>
          <cell r="M1194" t="str">
            <v>Số 81 đường Thanh Nhàn, phường Quỳnh Lôi, quận Hai Bà Trưng, Hà Nội</v>
          </cell>
          <cell r="N1194">
            <v>60</v>
          </cell>
          <cell r="O1194" t="b">
            <v>0</v>
          </cell>
          <cell r="P1194" t="str">
            <v>C6 HÀ NỘI</v>
          </cell>
          <cell r="Q1194" t="str">
            <v>Miền Bắc</v>
          </cell>
          <cell r="R1194" t="str">
            <v>WIN</v>
          </cell>
        </row>
        <row r="1195">
          <cell r="A1195" t="str">
            <v>WIN2056</v>
          </cell>
          <cell r="B1195" t="str">
            <v>CN HÀ NỘI - CÔNG TY CỔ PHẦN DỊCH VỤ THƯƠNG MẠI TỔNG HỢP WINCOMMERCE</v>
          </cell>
          <cell r="C1195" t="str">
            <v/>
          </cell>
          <cell r="D1195" t="str">
            <v>Thành phố Hà Nội</v>
          </cell>
          <cell r="E1195" t="str">
            <v>Quận Hoàn Kiếm</v>
          </cell>
          <cell r="G1195" t="str">
            <v>HN008</v>
          </cell>
          <cell r="H1195" t="str">
            <v>Nguyễn Minh Sơn</v>
          </cell>
          <cell r="I1195" t="str">
            <v>MIENBAC;WIN</v>
          </cell>
          <cell r="J1195" t="str">
            <v/>
          </cell>
          <cell r="M1195" t="str">
            <v>Số 4A đường Hàng Chiếu, phường Đồng Xuân, quận Hoàn Kiếm, Hà Nội</v>
          </cell>
          <cell r="N1195">
            <v>60</v>
          </cell>
          <cell r="O1195" t="b">
            <v>0</v>
          </cell>
          <cell r="P1195" t="str">
            <v>C6 HÀ NỘI</v>
          </cell>
          <cell r="Q1195" t="str">
            <v>Miền Bắc</v>
          </cell>
          <cell r="R1195" t="str">
            <v>WIN</v>
          </cell>
        </row>
        <row r="1196">
          <cell r="A1196" t="str">
            <v>win2057</v>
          </cell>
          <cell r="B1196" t="str">
            <v>CN HÀ NỘI - WINCOMMERCE</v>
          </cell>
          <cell r="C1196" t="str">
            <v/>
          </cell>
          <cell r="D1196" t="str">
            <v>Thành phố Hà Nội</v>
          </cell>
          <cell r="E1196" t="str">
            <v>Quận Long Biên</v>
          </cell>
          <cell r="G1196" t="str">
            <v>HN003</v>
          </cell>
          <cell r="H1196" t="str">
            <v>Nguyễn Văn Thạch</v>
          </cell>
          <cell r="I1196" t="str">
            <v>MIENBAC;WIN</v>
          </cell>
          <cell r="J1196" t="str">
            <v/>
          </cell>
          <cell r="M1196" t="str">
            <v>Số 100 đường Nguyễn Sơn, phường Ngọc Lâm, quận Long Biên, Hà Nội</v>
          </cell>
          <cell r="N1196">
            <v>60</v>
          </cell>
          <cell r="O1196" t="b">
            <v>0</v>
          </cell>
          <cell r="P1196" t="str">
            <v>C6 HÀ NỘI</v>
          </cell>
          <cell r="Q1196" t="str">
            <v>Miền Bắc</v>
          </cell>
          <cell r="R1196" t="str">
            <v>WIN</v>
          </cell>
        </row>
        <row r="1197">
          <cell r="A1197" t="str">
            <v>WIN2058</v>
          </cell>
          <cell r="B1197" t="str">
            <v>CN HÀ NỘI - CÔNG TY CỔ PHẦN DỊCH VỤ THƯƠNG MẠI TỔNG HỢP WINCOMMERCE</v>
          </cell>
          <cell r="C1197" t="str">
            <v/>
          </cell>
          <cell r="D1197" t="str">
            <v>Thành phố Hà Nội</v>
          </cell>
          <cell r="E1197" t="str">
            <v>Quận Cầu Giấy</v>
          </cell>
          <cell r="G1197" t="str">
            <v>HN004</v>
          </cell>
          <cell r="H1197" t="str">
            <v>Hoàng Thanh Huy</v>
          </cell>
          <cell r="I1197" t="str">
            <v>MIENBAC;WIN</v>
          </cell>
          <cell r="J1197" t="str">
            <v/>
          </cell>
          <cell r="M1197" t="str">
            <v>Số 2 nhà B20 đường Nghĩa Tân, phường Nghĩa Tân, quận Cầu Giấy Hà Nội (Số 2 Đường Nghĩa Tân)</v>
          </cell>
          <cell r="N1197">
            <v>60</v>
          </cell>
          <cell r="O1197" t="b">
            <v>0</v>
          </cell>
          <cell r="P1197" t="str">
            <v>C6 HÀ NỘI</v>
          </cell>
          <cell r="Q1197" t="str">
            <v>Miền Bắc</v>
          </cell>
          <cell r="R1197" t="str">
            <v>WIN</v>
          </cell>
        </row>
        <row r="1198">
          <cell r="A1198" t="str">
            <v>WIN2059</v>
          </cell>
          <cell r="B1198" t="str">
            <v>CN HÀ NỘI - CÔNG TY CỔ PHẦN DỊCH VỤ THƯƠNG MẠI TỔNG HỢP WINCOMMERCE</v>
          </cell>
          <cell r="C1198" t="str">
            <v/>
          </cell>
          <cell r="D1198" t="str">
            <v>Thành phố Hà Nội</v>
          </cell>
          <cell r="E1198" t="str">
            <v>Quận Hai Bà Trưng</v>
          </cell>
          <cell r="G1198" t="str">
            <v>HN003</v>
          </cell>
          <cell r="H1198" t="str">
            <v>Nguyễn Văn Thạch</v>
          </cell>
          <cell r="I1198" t="str">
            <v>MIENBAC;WIN</v>
          </cell>
          <cell r="J1198" t="str">
            <v/>
          </cell>
          <cell r="M1198" t="str">
            <v>T10-L1-07C, tổ hợp TTTM, giáo dục và căn hộ Times City, số 458 đường Minh Khai, phường Vĩnh Tuy, quận Hai Bà Trưng, Hà Nội</v>
          </cell>
          <cell r="N1198">
            <v>60</v>
          </cell>
          <cell r="O1198" t="b">
            <v>0</v>
          </cell>
          <cell r="P1198" t="str">
            <v>C6 HÀ NỘI</v>
          </cell>
          <cell r="Q1198" t="str">
            <v>Miền Bắc</v>
          </cell>
          <cell r="R1198" t="str">
            <v>WIN</v>
          </cell>
        </row>
        <row r="1199">
          <cell r="A1199" t="str">
            <v>WIN2061</v>
          </cell>
          <cell r="B1199" t="str">
            <v>CN HÀ NỘI - CÔNG TY CỔ PHẦN DỊCH VỤ THƯƠNG MẠI TỔNG HỢP WINCOMMERCE</v>
          </cell>
          <cell r="C1199" t="str">
            <v/>
          </cell>
          <cell r="D1199" t="str">
            <v>Thành phố Hà Nội</v>
          </cell>
          <cell r="E1199" t="str">
            <v>Quận Hai Bà Trưng</v>
          </cell>
          <cell r="G1199" t="str">
            <v>HN003</v>
          </cell>
          <cell r="H1199" t="str">
            <v>Nguyễn Văn Thạch</v>
          </cell>
          <cell r="I1199" t="str">
            <v>MIENBAC;WIN</v>
          </cell>
          <cell r="J1199" t="str">
            <v/>
          </cell>
          <cell r="M1199" t="str">
            <v>Số 227 đường Thanh Nhàn, phường Thanh Nhàn, quận Hai Bà Trưng, Hà Nội</v>
          </cell>
          <cell r="N1199">
            <v>60</v>
          </cell>
          <cell r="O1199" t="b">
            <v>0</v>
          </cell>
          <cell r="P1199" t="str">
            <v>C6 HÀ NỘI</v>
          </cell>
          <cell r="Q1199" t="str">
            <v>Miền Bắc</v>
          </cell>
          <cell r="R1199" t="str">
            <v>WIN</v>
          </cell>
        </row>
        <row r="1200">
          <cell r="A1200" t="str">
            <v>WIN2063</v>
          </cell>
          <cell r="B1200" t="str">
            <v>CN HÀ NỘI - CÔNG TY CỔ PHẦN DỊCH VỤ THƯƠNG MẠI TỔNG HỢP WINCOMMERCE</v>
          </cell>
          <cell r="C1200" t="str">
            <v/>
          </cell>
          <cell r="D1200" t="str">
            <v>Thành phố Hà Nội</v>
          </cell>
          <cell r="E1200" t="str">
            <v>Quận Hoàng Mai</v>
          </cell>
          <cell r="G1200" t="str">
            <v>HN003</v>
          </cell>
          <cell r="H1200" t="str">
            <v>Nguyễn Văn Thạch</v>
          </cell>
          <cell r="I1200" t="str">
            <v>MIENBAC;WIN</v>
          </cell>
          <cell r="J1200" t="str">
            <v/>
          </cell>
          <cell r="M1200" t="str">
            <v>Số 304 Hoàng Mai, phường Hoàng Văn Thụ, quận Hoàng Mai, Hà Nội</v>
          </cell>
          <cell r="N1200">
            <v>60</v>
          </cell>
          <cell r="O1200" t="b">
            <v>0</v>
          </cell>
          <cell r="P1200" t="str">
            <v>C6 HÀ NỘI</v>
          </cell>
          <cell r="Q1200" t="str">
            <v>Miền Bắc</v>
          </cell>
          <cell r="R1200" t="str">
            <v>WIN</v>
          </cell>
        </row>
        <row r="1201">
          <cell r="A1201" t="str">
            <v>WIN2066</v>
          </cell>
          <cell r="B1201" t="str">
            <v>CN HÀ NỘI - CÔNG TY CỔ PHẦN DỊCH VỤ THƯƠNG MẠI TỔNG HỢP WINCOMMERCE</v>
          </cell>
          <cell r="C1201" t="str">
            <v/>
          </cell>
          <cell r="D1201" t="str">
            <v>Thành phố Hà Nội</v>
          </cell>
          <cell r="E1201" t="str">
            <v>Quận Thanh Xuân</v>
          </cell>
          <cell r="G1201" t="str">
            <v>HN008</v>
          </cell>
          <cell r="H1201" t="str">
            <v>Nguyễn Minh Sơn</v>
          </cell>
          <cell r="I1201" t="str">
            <v>MIENBAC;WIN</v>
          </cell>
          <cell r="J1201" t="str">
            <v/>
          </cell>
          <cell r="M1201" t="str">
            <v>Số 208L Lê Trọng Tấn, phường Khương Mai, quận Thanh Xuân, Hà Nội</v>
          </cell>
          <cell r="N1201">
            <v>60</v>
          </cell>
          <cell r="O1201" t="b">
            <v>0</v>
          </cell>
          <cell r="P1201" t="str">
            <v>C6 HÀ NỘI</v>
          </cell>
          <cell r="Q1201" t="str">
            <v>Miền Bắc</v>
          </cell>
          <cell r="R1201" t="str">
            <v>WIN</v>
          </cell>
        </row>
        <row r="1202">
          <cell r="A1202" t="str">
            <v>win2067</v>
          </cell>
          <cell r="B1202" t="str">
            <v>CN HÀ NỘI - wincommerce</v>
          </cell>
          <cell r="C1202" t="str">
            <v/>
          </cell>
          <cell r="D1202" t="str">
            <v>Thành phố Hà Nội</v>
          </cell>
          <cell r="E1202" t="str">
            <v>Quận Ba Đình</v>
          </cell>
          <cell r="G1202" t="str">
            <v>HN008</v>
          </cell>
          <cell r="H1202" t="str">
            <v>Nguyễn Minh Sơn</v>
          </cell>
          <cell r="I1202" t="str">
            <v>MIENBAC;WIN</v>
          </cell>
          <cell r="J1202" t="str">
            <v/>
          </cell>
          <cell r="M1202" t="str">
            <v>Số 105 nhà K2, đường khu TT 7,2ha phường Vĩnh Phúc, quận Ba Đình, HN</v>
          </cell>
          <cell r="N1202">
            <v>60</v>
          </cell>
          <cell r="O1202" t="b">
            <v>0</v>
          </cell>
          <cell r="P1202" t="str">
            <v>C6 HÀ NỘI</v>
          </cell>
          <cell r="Q1202" t="str">
            <v>Miền Bắc</v>
          </cell>
          <cell r="R1202" t="str">
            <v>WIN</v>
          </cell>
        </row>
        <row r="1203">
          <cell r="A1203" t="str">
            <v>WIN2069</v>
          </cell>
          <cell r="B1203" t="str">
            <v>CN HÀ NỘI - CÔNG TY CỔ PHẦN DỊCH VỤ THƯƠNG MẠI TỔNG HỢP WINCOMMERCE</v>
          </cell>
          <cell r="C1203" t="str">
            <v/>
          </cell>
          <cell r="D1203" t="str">
            <v>Thành phố Hà Nội</v>
          </cell>
          <cell r="E1203" t="str">
            <v>Quận Cầu Giấy</v>
          </cell>
          <cell r="G1203" t="str">
            <v>HN004</v>
          </cell>
          <cell r="H1203" t="str">
            <v>Hoàng Thanh Huy</v>
          </cell>
          <cell r="I1203" t="str">
            <v>MIENBAC;WIN</v>
          </cell>
          <cell r="J1203" t="str">
            <v/>
          </cell>
          <cell r="M1203" t="str">
            <v>Số 1 Lô 2 tập thể Viện Kỹ thuật Quân sự, phường Nghĩa Đô, quận Cầu Giấy, Hà Nội (66 Hoàng Sâm)</v>
          </cell>
          <cell r="N1203">
            <v>60</v>
          </cell>
          <cell r="O1203" t="b">
            <v>0</v>
          </cell>
          <cell r="P1203" t="str">
            <v>C6 HÀ NỘI</v>
          </cell>
          <cell r="Q1203" t="str">
            <v>Miền Bắc</v>
          </cell>
          <cell r="R1203" t="str">
            <v>WIN</v>
          </cell>
        </row>
        <row r="1204">
          <cell r="A1204" t="str">
            <v>WIN2070</v>
          </cell>
          <cell r="B1204" t="str">
            <v>CN HÀ NỘI - CÔNG TY CỔ PHẦN DỊCH VỤ THƯƠNG MẠI TỔNG HỢP WINCOMMERCE</v>
          </cell>
          <cell r="C1204" t="str">
            <v/>
          </cell>
          <cell r="D1204" t="str">
            <v>Thành phố Hà Nội</v>
          </cell>
          <cell r="E1204" t="str">
            <v>Quận Hoàn Kiếm</v>
          </cell>
          <cell r="G1204" t="str">
            <v>HN003</v>
          </cell>
          <cell r="H1204" t="str">
            <v>Nguyễn Văn Thạch</v>
          </cell>
          <cell r="I1204" t="str">
            <v>MIENBAC;WIN</v>
          </cell>
          <cell r="J1204" t="str">
            <v/>
          </cell>
          <cell r="M1204" t="str">
            <v>Số 49 Lê Duẩn, phường Cửa Nam, quận Hoàn Kiếm, Hà Nội</v>
          </cell>
          <cell r="N1204">
            <v>60</v>
          </cell>
          <cell r="O1204" t="b">
            <v>0</v>
          </cell>
          <cell r="P1204" t="str">
            <v>C6 HÀ NỘI</v>
          </cell>
          <cell r="Q1204" t="str">
            <v>Miền Bắc</v>
          </cell>
          <cell r="R1204" t="str">
            <v>WIN</v>
          </cell>
        </row>
        <row r="1205">
          <cell r="A1205" t="str">
            <v>WIN2071</v>
          </cell>
          <cell r="B1205" t="str">
            <v>CN HÀ NỘI - CÔNG TY CỔ PHẦN DỊCH VỤ THƯƠNG MẠI TỔNG HỢP WINCOMMERCE</v>
          </cell>
          <cell r="C1205" t="str">
            <v/>
          </cell>
          <cell r="D1205" t="str">
            <v>Thành phố Hà Nội</v>
          </cell>
          <cell r="E1205" t="str">
            <v>Quận Hai Bà Trưng</v>
          </cell>
          <cell r="G1205" t="str">
            <v>HN003</v>
          </cell>
          <cell r="H1205" t="str">
            <v>Nguyễn Văn Thạch</v>
          </cell>
          <cell r="I1205" t="str">
            <v>MIENBAC;WIN</v>
          </cell>
          <cell r="J1205" t="str">
            <v/>
          </cell>
          <cell r="M1205" t="str">
            <v>Số 194 phố Minh Khai, tổ 14, phường Minh Khai, quận Hai Bà Trưng, Hà Nội</v>
          </cell>
          <cell r="N1205">
            <v>60</v>
          </cell>
          <cell r="O1205" t="b">
            <v>0</v>
          </cell>
          <cell r="P1205" t="str">
            <v>C6 HÀ NỘI</v>
          </cell>
          <cell r="Q1205" t="str">
            <v>Miền Bắc</v>
          </cell>
          <cell r="R1205" t="str">
            <v>WIN</v>
          </cell>
        </row>
        <row r="1206">
          <cell r="A1206" t="str">
            <v>WIN2072</v>
          </cell>
          <cell r="B1206" t="str">
            <v>CN HÀ NỘI - CÔNG TY CỔ PHẦN DỊCH VỤ THƯƠNG MẠI TỔNG HỢP WINCOMMERCE</v>
          </cell>
          <cell r="C1206" t="str">
            <v/>
          </cell>
          <cell r="D1206" t="str">
            <v>Thành phố Hà Nội</v>
          </cell>
          <cell r="E1206" t="str">
            <v>Quận Cầu Giấy</v>
          </cell>
          <cell r="G1206" t="str">
            <v>HN004</v>
          </cell>
          <cell r="H1206" t="str">
            <v>Hoàng Thanh Huy</v>
          </cell>
          <cell r="I1206" t="str">
            <v>MIENBAC;WIN</v>
          </cell>
          <cell r="J1206" t="str">
            <v/>
          </cell>
          <cell r="M1206" t="str">
            <v>Số 149 phố Hoàng Ngân, Phường Trung Hòa, Quận Cầu Giấy, Hà Nội.</v>
          </cell>
          <cell r="N1206">
            <v>60</v>
          </cell>
          <cell r="O1206" t="b">
            <v>0</v>
          </cell>
          <cell r="P1206" t="str">
            <v>C6 HÀ NỘI</v>
          </cell>
          <cell r="Q1206" t="str">
            <v>Miền Bắc</v>
          </cell>
          <cell r="R1206" t="str">
            <v>WIN</v>
          </cell>
        </row>
        <row r="1207">
          <cell r="A1207" t="str">
            <v>win2075</v>
          </cell>
          <cell r="B1207" t="str">
            <v>CN HÀ NỘI - wincommerce</v>
          </cell>
          <cell r="C1207" t="str">
            <v/>
          </cell>
          <cell r="D1207" t="str">
            <v>Thành phố Hà Nội</v>
          </cell>
          <cell r="E1207" t="str">
            <v>Quận Ba Đình</v>
          </cell>
          <cell r="G1207" t="str">
            <v>HN008</v>
          </cell>
          <cell r="H1207" t="str">
            <v>Nguyễn Minh Sơn</v>
          </cell>
          <cell r="I1207" t="str">
            <v>MIENBAC;WIN</v>
          </cell>
          <cell r="J1207" t="str">
            <v/>
          </cell>
          <cell r="M1207" t="str">
            <v>Số 23, phố Cửa Bắc, phường Trúc Bạch, quận Ba Đình, Hà Nội</v>
          </cell>
          <cell r="N1207">
            <v>60</v>
          </cell>
          <cell r="O1207" t="b">
            <v>0</v>
          </cell>
          <cell r="P1207" t="str">
            <v>C6 HÀ NỘI</v>
          </cell>
          <cell r="Q1207" t="str">
            <v>Miền Bắc</v>
          </cell>
          <cell r="R1207" t="str">
            <v>WIN</v>
          </cell>
        </row>
        <row r="1208">
          <cell r="A1208" t="str">
            <v>WIN2078</v>
          </cell>
          <cell r="B1208" t="str">
            <v>CN HÀ NỘI - CÔNG TY CỔ PHẦN DỊCH VỤ THƯƠNG MẠI TỔNG HỢP WINCOMMERCE</v>
          </cell>
          <cell r="C1208" t="str">
            <v/>
          </cell>
          <cell r="D1208" t="str">
            <v>Thành phố Hà Nội</v>
          </cell>
          <cell r="E1208" t="str">
            <v>Quận Đống Đa</v>
          </cell>
          <cell r="G1208" t="str">
            <v>HN003</v>
          </cell>
          <cell r="H1208" t="str">
            <v>Nguyễn Văn Thạch</v>
          </cell>
          <cell r="I1208" t="str">
            <v>MIENBAC;WIN</v>
          </cell>
          <cell r="J1208" t="str">
            <v/>
          </cell>
          <cell r="M1208" t="str">
            <v>Số 210 Ngõ Xã Đàn 2, Phường Nam Đồng, Quận Đống Đa, Hà Nội</v>
          </cell>
          <cell r="N1208">
            <v>60</v>
          </cell>
          <cell r="O1208" t="b">
            <v>0</v>
          </cell>
          <cell r="P1208" t="str">
            <v>C6 HÀ NỘI</v>
          </cell>
          <cell r="Q1208" t="str">
            <v>Miền Bắc</v>
          </cell>
          <cell r="R1208" t="str">
            <v>WIN</v>
          </cell>
        </row>
        <row r="1209">
          <cell r="A1209" t="str">
            <v>WIN2079</v>
          </cell>
          <cell r="B1209" t="str">
            <v>CN HÀ NỘI - CÔNG TY CỔ PHẦN DỊCH VỤ THƯƠNG MẠI TỔNG HỢP WINCOMMERCE</v>
          </cell>
          <cell r="C1209" t="str">
            <v/>
          </cell>
          <cell r="D1209" t="str">
            <v>Thành phố Hà Nội</v>
          </cell>
          <cell r="E1209" t="str">
            <v>Quận Thanh Xuân</v>
          </cell>
          <cell r="G1209" t="str">
            <v>HN008</v>
          </cell>
          <cell r="H1209" t="str">
            <v>Nguyễn Minh Sơn</v>
          </cell>
          <cell r="I1209" t="str">
            <v>MIENBAC;WIN</v>
          </cell>
          <cell r="J1209" t="str">
            <v/>
          </cell>
          <cell r="M1209" t="str">
            <v>Số 44/116 Nhân Hòa, phường Nhân Chính, quận Thanh Xuân, Hà Nội</v>
          </cell>
          <cell r="N1209">
            <v>60</v>
          </cell>
          <cell r="O1209" t="b">
            <v>0</v>
          </cell>
          <cell r="P1209" t="str">
            <v>C6 HÀ NỘI</v>
          </cell>
          <cell r="Q1209" t="str">
            <v>Miền Bắc</v>
          </cell>
          <cell r="R1209" t="str">
            <v>WIN</v>
          </cell>
        </row>
        <row r="1210">
          <cell r="A1210" t="str">
            <v>WIN2080</v>
          </cell>
          <cell r="B1210" t="str">
            <v>CN HÀ NỘI - CÔNG TY CỔ PHẦN DỊCH VỤ THƯƠNG MẠI TỔNG HỢP WINCOMMERCE</v>
          </cell>
          <cell r="C1210" t="str">
            <v/>
          </cell>
          <cell r="D1210" t="str">
            <v>Thành phố Hà Nội</v>
          </cell>
          <cell r="E1210" t="str">
            <v>Quận Hai Bà Trưng</v>
          </cell>
          <cell r="G1210" t="str">
            <v>HN003</v>
          </cell>
          <cell r="H1210" t="str">
            <v>Nguyễn Văn Thạch</v>
          </cell>
          <cell r="I1210" t="str">
            <v>MIENBAC;WIN</v>
          </cell>
          <cell r="J1210" t="str">
            <v/>
          </cell>
          <cell r="M1210" t="str">
            <v>Số 347 đường Bạch Mai, phường Bạch Mai, quận Hai Bà Trưng, Hà Nội</v>
          </cell>
          <cell r="N1210">
            <v>60</v>
          </cell>
          <cell r="O1210" t="b">
            <v>0</v>
          </cell>
          <cell r="P1210" t="str">
            <v>C6 HÀ NỘI</v>
          </cell>
          <cell r="Q1210" t="str">
            <v>Miền Bắc</v>
          </cell>
          <cell r="R1210" t="str">
            <v>WIN</v>
          </cell>
        </row>
        <row r="1211">
          <cell r="A1211" t="str">
            <v>WIN2082</v>
          </cell>
          <cell r="B1211" t="str">
            <v>CN HÀ NỘI - CÔNG TY CỔ PHẦN DỊCH VỤ THƯƠNG MẠI TỔNG HỢP WINCOMMERCE</v>
          </cell>
          <cell r="C1211" t="str">
            <v/>
          </cell>
          <cell r="D1211" t="str">
            <v>Thành phố Hà Nội</v>
          </cell>
          <cell r="E1211" t="str">
            <v>Quận Hoàng Mai</v>
          </cell>
          <cell r="G1211" t="str">
            <v>HN003</v>
          </cell>
          <cell r="H1211" t="str">
            <v>Nguyễn Văn Thạch</v>
          </cell>
          <cell r="I1211" t="str">
            <v>MIENBAC;WIN</v>
          </cell>
          <cell r="J1211" t="str">
            <v/>
          </cell>
          <cell r="M1211" t="str">
            <v>41 tương mai,  Nguyễn An Ninh, Phường Giáp Bát, Quận Hoàng Mai, Hà Nội</v>
          </cell>
          <cell r="N1211">
            <v>60</v>
          </cell>
          <cell r="O1211" t="b">
            <v>0</v>
          </cell>
          <cell r="P1211" t="str">
            <v>C6 HÀ NỘI</v>
          </cell>
          <cell r="Q1211" t="str">
            <v>Miền Bắc</v>
          </cell>
          <cell r="R1211" t="str">
            <v>WIN</v>
          </cell>
        </row>
        <row r="1212">
          <cell r="A1212" t="str">
            <v>win2083</v>
          </cell>
          <cell r="B1212" t="str">
            <v>CN HÀ NỘI - wincommerce</v>
          </cell>
          <cell r="C1212" t="str">
            <v/>
          </cell>
          <cell r="D1212" t="str">
            <v>Thành phố Hà Nội</v>
          </cell>
          <cell r="E1212" t="str">
            <v>Quận Bắc Từ Liêm</v>
          </cell>
          <cell r="G1212" t="str">
            <v>HN003</v>
          </cell>
          <cell r="H1212" t="str">
            <v>Nguyễn Văn Thạch</v>
          </cell>
          <cell r="I1212" t="str">
            <v>MIENBAC;WIN</v>
          </cell>
          <cell r="J1212" t="str">
            <v/>
          </cell>
          <cell r="M1212" t="str">
            <v>Số 138 Phú Diễn, phường Phú Diễn, Quận Bắc Từ Liêm, Hà Nội</v>
          </cell>
          <cell r="N1212">
            <v>60</v>
          </cell>
          <cell r="O1212" t="b">
            <v>0</v>
          </cell>
          <cell r="P1212" t="str">
            <v>C6 HÀ NỘI</v>
          </cell>
          <cell r="Q1212" t="str">
            <v>Miền Bắc</v>
          </cell>
          <cell r="R1212" t="str">
            <v>WIN</v>
          </cell>
        </row>
        <row r="1213">
          <cell r="A1213" t="str">
            <v>WIN2085</v>
          </cell>
          <cell r="B1213" t="str">
            <v>CN HÀ NỘI - CÔNG TY CỔ PHẦN DỊCH VỤ THƯƠNG MẠI TỔNG HỢP WINCOMMERCE</v>
          </cell>
          <cell r="C1213" t="str">
            <v/>
          </cell>
          <cell r="D1213" t="str">
            <v>Thành phố Hà Nội</v>
          </cell>
          <cell r="E1213" t="str">
            <v>Quận Hai Bà Trưng</v>
          </cell>
          <cell r="G1213" t="str">
            <v>HN003</v>
          </cell>
          <cell r="H1213" t="str">
            <v>Nguyễn Văn Thạch</v>
          </cell>
          <cell r="I1213" t="str">
            <v>MIENBAC;WIN</v>
          </cell>
          <cell r="J1213" t="str">
            <v/>
          </cell>
          <cell r="M1213" t="str">
            <v>Số 17A Phố Hàn Thuyên, Tổ 2, Phường Phạm Đình Hổ, Quận Hai Bà Trưng, Hà Nội</v>
          </cell>
          <cell r="N1213">
            <v>60</v>
          </cell>
          <cell r="O1213" t="b">
            <v>0</v>
          </cell>
          <cell r="P1213" t="str">
            <v>C6 HÀ NỘI</v>
          </cell>
          <cell r="Q1213" t="str">
            <v>Miền Bắc</v>
          </cell>
          <cell r="R1213" t="str">
            <v>WIN</v>
          </cell>
        </row>
        <row r="1214">
          <cell r="A1214" t="str">
            <v>win2088</v>
          </cell>
          <cell r="B1214" t="str">
            <v>CN HÀ NỘI - wincommerce</v>
          </cell>
          <cell r="C1214" t="str">
            <v/>
          </cell>
          <cell r="D1214" t="str">
            <v>Thành phố Hà Nội</v>
          </cell>
          <cell r="E1214" t="str">
            <v>Quận Ba Đình</v>
          </cell>
          <cell r="G1214" t="str">
            <v>HN008</v>
          </cell>
          <cell r="H1214" t="str">
            <v>Nguyễn Minh Sơn</v>
          </cell>
          <cell r="I1214" t="str">
            <v>MIENBAC;WIN</v>
          </cell>
          <cell r="J1214" t="str">
            <v/>
          </cell>
          <cell r="M1214" t="str">
            <v>Số 47 Phó Đức Chính, phường Trúc Bạch, quận Ba Đình, HN</v>
          </cell>
          <cell r="N1214">
            <v>60</v>
          </cell>
          <cell r="O1214" t="b">
            <v>0</v>
          </cell>
          <cell r="P1214" t="str">
            <v>C6 HÀ NỘI</v>
          </cell>
          <cell r="Q1214" t="str">
            <v>Miền Bắc</v>
          </cell>
          <cell r="R1214" t="str">
            <v>WIN</v>
          </cell>
        </row>
        <row r="1215">
          <cell r="A1215" t="str">
            <v>WIN2091</v>
          </cell>
          <cell r="B1215" t="str">
            <v>CN HÀ NỘI - CÔNG TY CỔ PHẦN DỊCH VỤ THƯƠNG MẠI TỔNG HỢP WINCOMMERCE</v>
          </cell>
          <cell r="C1215" t="str">
            <v/>
          </cell>
          <cell r="D1215" t="str">
            <v>Thành phố Hà Nội</v>
          </cell>
          <cell r="E1215" t="str">
            <v>Quận Hai Bà Trưng</v>
          </cell>
          <cell r="G1215" t="str">
            <v>HN003</v>
          </cell>
          <cell r="H1215" t="str">
            <v>Nguyễn Văn Thạch</v>
          </cell>
          <cell r="I1215" t="str">
            <v>MIENBAC;WIN</v>
          </cell>
          <cell r="J1215" t="str">
            <v/>
          </cell>
          <cell r="M1215" t="str">
            <v>Căn 22 Lô 1 khu Lạc Trung, Phường Vĩnh Tuy, quận Hai Bà Trưng, Hà Nội (Số 2, Ngõ 61 Lạc Trung)</v>
          </cell>
          <cell r="N1215">
            <v>60</v>
          </cell>
          <cell r="O1215" t="b">
            <v>0</v>
          </cell>
          <cell r="P1215" t="str">
            <v>C6 HÀ NỘI</v>
          </cell>
          <cell r="Q1215" t="str">
            <v>Miền Bắc</v>
          </cell>
          <cell r="R1215" t="str">
            <v>WIN</v>
          </cell>
        </row>
        <row r="1216">
          <cell r="A1216" t="str">
            <v>WIN2092</v>
          </cell>
          <cell r="B1216" t="str">
            <v>CN HÀ NỘI - CÔNG TY CỔ PHẦN DỊCH VỤ THƯƠNG MẠI TỔNG HỢP WINCOMMERCE</v>
          </cell>
          <cell r="C1216" t="str">
            <v/>
          </cell>
          <cell r="D1216" t="str">
            <v>Thành phố Hà Nội</v>
          </cell>
          <cell r="E1216" t="str">
            <v>Quận Cầu Giấy</v>
          </cell>
          <cell r="G1216" t="str">
            <v>HN004</v>
          </cell>
          <cell r="H1216" t="str">
            <v>Hoàng Thanh Huy</v>
          </cell>
          <cell r="I1216" t="str">
            <v>MIENBAC;WIN</v>
          </cell>
          <cell r="J1216" t="str">
            <v/>
          </cell>
          <cell r="M1216" t="str">
            <v>Số 41, Tổ 5, Phố Trung Kính, Phường Trung Hòa, Quận Cầu Giấy, Hà Nội (41 Trung Kính)</v>
          </cell>
          <cell r="N1216">
            <v>60</v>
          </cell>
          <cell r="O1216" t="b">
            <v>0</v>
          </cell>
          <cell r="P1216" t="str">
            <v>C6 HÀ NỘI</v>
          </cell>
          <cell r="Q1216" t="str">
            <v>Miền Bắc</v>
          </cell>
          <cell r="R1216" t="str">
            <v>WIN</v>
          </cell>
        </row>
        <row r="1217">
          <cell r="A1217" t="str">
            <v>win2094</v>
          </cell>
          <cell r="B1217" t="str">
            <v>CN HÀ NỘI - wincommerce</v>
          </cell>
          <cell r="C1217" t="str">
            <v/>
          </cell>
          <cell r="D1217" t="str">
            <v>Thành phố Hà Nội</v>
          </cell>
          <cell r="E1217" t="str">
            <v>Quận Ba Đình</v>
          </cell>
          <cell r="G1217" t="str">
            <v>HN008</v>
          </cell>
          <cell r="H1217" t="str">
            <v>Nguyễn Minh Sơn</v>
          </cell>
          <cell r="I1217" t="str">
            <v>MIENBAC;WIN</v>
          </cell>
          <cell r="J1217" t="str">
            <v/>
          </cell>
          <cell r="M1217" t="str">
            <v>Số 210 Đội Cấn, phường , quận Ba Đình, Hà Nội</v>
          </cell>
          <cell r="N1217">
            <v>60</v>
          </cell>
          <cell r="O1217" t="b">
            <v>0</v>
          </cell>
          <cell r="P1217" t="str">
            <v>C6 HÀ NỘI</v>
          </cell>
          <cell r="Q1217" t="str">
            <v>Miền Bắc</v>
          </cell>
          <cell r="R1217" t="str">
            <v>WIN</v>
          </cell>
        </row>
        <row r="1218">
          <cell r="A1218" t="str">
            <v>WIN2098</v>
          </cell>
          <cell r="B1218" t="str">
            <v>CN HÀ NỘI - CÔNG TY CỔ PHẦN DỊCH VỤ THƯƠNG MẠI TỔNG HỢP WINCOMMERCE</v>
          </cell>
          <cell r="C1218" t="str">
            <v/>
          </cell>
          <cell r="D1218" t="str">
            <v>Thành phố Hà Nội</v>
          </cell>
          <cell r="E1218" t="str">
            <v>Quận Tây Hồ</v>
          </cell>
          <cell r="G1218" t="str">
            <v>HN008</v>
          </cell>
          <cell r="H1218" t="str">
            <v>Nguyễn Minh Sơn</v>
          </cell>
          <cell r="I1218" t="str">
            <v>MIENBAC;WIN</v>
          </cell>
          <cell r="J1218" t="str">
            <v/>
          </cell>
          <cell r="M1218" t="str">
            <v>Số 50 -52 Nguyễn Hoàng Tôn, phường Xuân La, quận Tây Hồ, thành phố Hà Nội</v>
          </cell>
          <cell r="N1218">
            <v>60</v>
          </cell>
          <cell r="O1218" t="b">
            <v>0</v>
          </cell>
          <cell r="P1218" t="str">
            <v>C6 HÀ NỘI</v>
          </cell>
          <cell r="Q1218" t="str">
            <v>Miền Bắc</v>
          </cell>
          <cell r="R1218" t="str">
            <v>WIN</v>
          </cell>
        </row>
        <row r="1219">
          <cell r="A1219" t="str">
            <v>WIN2100</v>
          </cell>
          <cell r="B1219" t="str">
            <v>CN HÀ NỘI - CÔNG TY CỔ PHẦN DỊCH VỤ THƯƠNG MẠI TỔNG HỢP WINCOMMERCE</v>
          </cell>
          <cell r="C1219" t="str">
            <v/>
          </cell>
          <cell r="D1219" t="str">
            <v>Thành phố Hà Nội</v>
          </cell>
          <cell r="E1219" t="str">
            <v>Quận Tây Hồ</v>
          </cell>
          <cell r="G1219" t="str">
            <v>HN008</v>
          </cell>
          <cell r="H1219" t="str">
            <v>Nguyễn Minh Sơn</v>
          </cell>
          <cell r="I1219" t="str">
            <v>MIENBAC;WIN</v>
          </cell>
          <cell r="J1219" t="str">
            <v/>
          </cell>
          <cell r="M1219" t="str">
            <v>55 Thụy Khuê, phường Thụy Khuê, quận Tây Hồ, Hà Nội</v>
          </cell>
          <cell r="N1219">
            <v>60</v>
          </cell>
          <cell r="O1219" t="b">
            <v>0</v>
          </cell>
          <cell r="P1219" t="str">
            <v>C6 HÀ NỘI</v>
          </cell>
          <cell r="Q1219" t="str">
            <v>Miền Bắc</v>
          </cell>
          <cell r="R1219" t="str">
            <v>WIN</v>
          </cell>
        </row>
        <row r="1220">
          <cell r="A1220" t="str">
            <v>WIN2101</v>
          </cell>
          <cell r="B1220" t="str">
            <v>CN HÀ NỘI - CÔNG TY CỔ PHẦN DỊCH VỤ THƯƠNG MẠI TỔNG HỢP WINCOMMERCE</v>
          </cell>
          <cell r="C1220" t="str">
            <v/>
          </cell>
          <cell r="D1220" t="str">
            <v>Thành phố Hà Nội</v>
          </cell>
          <cell r="E1220" t="str">
            <v>Quận Thanh Xuân</v>
          </cell>
          <cell r="G1220" t="str">
            <v>HN008</v>
          </cell>
          <cell r="H1220" t="str">
            <v>Nguyễn Minh Sơn</v>
          </cell>
          <cell r="I1220" t="str">
            <v>MIENBAC;WIN</v>
          </cell>
          <cell r="J1220" t="str">
            <v/>
          </cell>
          <cell r="M1220" t="str">
            <v>Số 30C, Ngõ 477 đường Nguyễn Trãi, phường Thanh Xuân Nam, quận Thanh Xuân, Hà Nội</v>
          </cell>
          <cell r="N1220">
            <v>60</v>
          </cell>
          <cell r="O1220" t="b">
            <v>0</v>
          </cell>
          <cell r="P1220" t="str">
            <v>C6 HÀ NỘI</v>
          </cell>
          <cell r="Q1220" t="str">
            <v>Miền Bắc</v>
          </cell>
          <cell r="R1220" t="str">
            <v>WIN</v>
          </cell>
        </row>
        <row r="1221">
          <cell r="A1221" t="str">
            <v>WIN2116</v>
          </cell>
          <cell r="B1221" t="str">
            <v>CN HÀ NỘI - CÔNG TY CỔ PHẦN DỊCH VỤ THƯƠNG MẠI TỔNG HỢP WINCOMMERCE</v>
          </cell>
          <cell r="C1221" t="str">
            <v/>
          </cell>
          <cell r="D1221" t="str">
            <v>Thành phố Hà Nội</v>
          </cell>
          <cell r="E1221" t="str">
            <v>Quận Tây Hồ</v>
          </cell>
          <cell r="G1221" t="str">
            <v>HN008</v>
          </cell>
          <cell r="H1221" t="str">
            <v>Nguyễn Minh Sơn</v>
          </cell>
          <cell r="I1221" t="str">
            <v>MIENBAC;WIN</v>
          </cell>
          <cell r="J1221" t="str">
            <v/>
          </cell>
          <cell r="M1221" t="str">
            <v>35B đường Xuân La, P. Xuân La, Q.Tây Hồ, Hà Nội</v>
          </cell>
          <cell r="N1221">
            <v>60</v>
          </cell>
          <cell r="O1221" t="b">
            <v>0</v>
          </cell>
          <cell r="P1221" t="str">
            <v>C6 HÀ NỘI</v>
          </cell>
          <cell r="Q1221" t="str">
            <v>Miền Bắc</v>
          </cell>
          <cell r="R1221" t="str">
            <v>WIN</v>
          </cell>
        </row>
        <row r="1222">
          <cell r="A1222" t="str">
            <v>WIN2117</v>
          </cell>
          <cell r="B1222" t="str">
            <v>CN HÀ NỘI - CÔNG TY CỔ PHẦN DỊCH VỤ THƯƠNG MẠI TỔNG HỢP WINCOMMERCE</v>
          </cell>
          <cell r="C1222" t="str">
            <v/>
          </cell>
          <cell r="D1222" t="str">
            <v>Thành phố Hà Nội</v>
          </cell>
          <cell r="E1222" t="str">
            <v>Quận Đống Đa</v>
          </cell>
          <cell r="G1222" t="str">
            <v>HN008</v>
          </cell>
          <cell r="H1222" t="str">
            <v>Nguyễn Minh Sơn</v>
          </cell>
          <cell r="I1222" t="str">
            <v>MIENBAC;WIN</v>
          </cell>
          <cell r="J1222" t="str">
            <v/>
          </cell>
          <cell r="M1222" t="str">
            <v>Số 16 Võ Văn Dũng, phường Ô Chợ Dừa, quận Đống Đa, Hà Nội</v>
          </cell>
          <cell r="N1222">
            <v>60</v>
          </cell>
          <cell r="O1222" t="b">
            <v>0</v>
          </cell>
          <cell r="P1222" t="str">
            <v>C6 HÀ NỘI</v>
          </cell>
          <cell r="Q1222" t="str">
            <v>Miền Bắc</v>
          </cell>
          <cell r="R1222" t="str">
            <v>WIN</v>
          </cell>
        </row>
        <row r="1223">
          <cell r="A1223" t="str">
            <v>WIN2118</v>
          </cell>
          <cell r="B1223" t="str">
            <v>CN HÀ NỘI - CÔNG TY CỔ PHẦN DỊCH VỤ THƯƠNG MẠI TỔNG HỢP WINCOMMERCE</v>
          </cell>
          <cell r="C1223" t="str">
            <v/>
          </cell>
          <cell r="D1223" t="str">
            <v>Thành phố Hà Nội</v>
          </cell>
          <cell r="E1223" t="str">
            <v>Quận Ba Đình</v>
          </cell>
          <cell r="G1223" t="str">
            <v>HN008</v>
          </cell>
          <cell r="H1223" t="str">
            <v>Nguyễn Minh Sơn</v>
          </cell>
          <cell r="I1223" t="str">
            <v>MIENBAC;WIN</v>
          </cell>
          <cell r="J1223" t="str">
            <v/>
          </cell>
          <cell r="M1223" t="str">
            <v>Số 140 Phó Đức Chính, phường Trúc Bạch, quận Ba Đình, HN</v>
          </cell>
          <cell r="N1223">
            <v>60</v>
          </cell>
          <cell r="O1223" t="b">
            <v>0</v>
          </cell>
          <cell r="P1223" t="str">
            <v>C6 HÀ NỘI</v>
          </cell>
          <cell r="Q1223" t="str">
            <v>Miền Bắc</v>
          </cell>
          <cell r="R1223" t="str">
            <v>WIN</v>
          </cell>
        </row>
        <row r="1224">
          <cell r="A1224" t="str">
            <v>WIN2119</v>
          </cell>
          <cell r="B1224" t="str">
            <v>CN HÀ NỘI - CÔNG TY CỔ PHẦN DỊCH VỤ THƯƠNG MẠI TỔNG HỢP WINCOMMERCE</v>
          </cell>
          <cell r="C1224" t="str">
            <v/>
          </cell>
          <cell r="D1224" t="str">
            <v>Thành phố Hà Nội</v>
          </cell>
          <cell r="E1224" t="str">
            <v>Quận Nam Từ Liêm</v>
          </cell>
          <cell r="G1224" t="str">
            <v>HN004</v>
          </cell>
          <cell r="H1224" t="str">
            <v>Hoàng Thanh Huy</v>
          </cell>
          <cell r="I1224" t="str">
            <v>MIENBAC;WIN</v>
          </cell>
          <cell r="J1224" t="str">
            <v/>
          </cell>
          <cell r="M1224" t="str">
            <v>Số 3 dãy N1, Học viện chính trị quân sự, phường Trung Văn, quận Nam Từ Liêm, Hà Nội (Số 3 Đại học Hà Nội)</v>
          </cell>
          <cell r="N1224">
            <v>60</v>
          </cell>
          <cell r="O1224" t="b">
            <v>0</v>
          </cell>
          <cell r="P1224" t="str">
            <v>C6 HÀ NỘI</v>
          </cell>
          <cell r="Q1224" t="str">
            <v>Miền Bắc</v>
          </cell>
          <cell r="R1224" t="str">
            <v>WIN</v>
          </cell>
        </row>
        <row r="1225">
          <cell r="A1225" t="str">
            <v>WIN2122</v>
          </cell>
          <cell r="B1225" t="str">
            <v>CN HÀ NỘI - CÔNG TY CỔ PHẦN DỊCH VỤ THƯƠNG MẠI TỔNG HỢP WINCOMMERCE</v>
          </cell>
          <cell r="C1225" t="str">
            <v/>
          </cell>
          <cell r="D1225" t="str">
            <v>Thành phố Hà Nội</v>
          </cell>
          <cell r="E1225" t="str">
            <v>Quận Cầu Giấy</v>
          </cell>
          <cell r="G1225" t="str">
            <v>HN004</v>
          </cell>
          <cell r="H1225" t="str">
            <v>Hoàng Thanh Huy</v>
          </cell>
          <cell r="I1225" t="str">
            <v>MIENBAC;WIN</v>
          </cell>
          <cell r="J1225" t="str">
            <v/>
          </cell>
          <cell r="M1225" t="str">
            <v>Số 10 ngõ 118 Nguyễn Khánh Toàn, P. Quan Hoa, Q.Cầu Giấy, Hà Nội</v>
          </cell>
          <cell r="N1225">
            <v>60</v>
          </cell>
          <cell r="O1225" t="b">
            <v>0</v>
          </cell>
          <cell r="P1225" t="str">
            <v>C6 HÀ NỘI</v>
          </cell>
          <cell r="Q1225" t="str">
            <v>Miền Bắc</v>
          </cell>
          <cell r="R1225" t="str">
            <v>WIN</v>
          </cell>
        </row>
        <row r="1226">
          <cell r="A1226" t="str">
            <v>WIN2123</v>
          </cell>
          <cell r="B1226" t="str">
            <v>CN HÀ NỘI - CÔNG TY CỔ PHẦN DỊCH VỤ THƯƠNG MẠI TỔNG HỢP WINCOMMERCE</v>
          </cell>
          <cell r="C1226" t="str">
            <v/>
          </cell>
          <cell r="D1226" t="str">
            <v>Thành phố Hà Nội</v>
          </cell>
          <cell r="E1226" t="str">
            <v>Quận Hai Bà Trưng</v>
          </cell>
          <cell r="G1226" t="str">
            <v>HN003</v>
          </cell>
          <cell r="H1226" t="str">
            <v>Nguyễn Văn Thạch</v>
          </cell>
          <cell r="I1226" t="str">
            <v>MIENBAC;WIN</v>
          </cell>
          <cell r="J1226" t="str">
            <v/>
          </cell>
          <cell r="M1226" t="str">
            <v>Số 57 Phố 8/3, P. Minh Khai, Q. Hai Bà Trưng, Hà Nội</v>
          </cell>
          <cell r="N1226">
            <v>60</v>
          </cell>
          <cell r="O1226" t="b">
            <v>0</v>
          </cell>
          <cell r="P1226" t="str">
            <v>C6 HÀ NỘI</v>
          </cell>
          <cell r="Q1226" t="str">
            <v>Miền Bắc</v>
          </cell>
          <cell r="R1226" t="str">
            <v>WIN</v>
          </cell>
        </row>
        <row r="1227">
          <cell r="A1227" t="str">
            <v>WIN2124</v>
          </cell>
          <cell r="B1227" t="str">
            <v>CN HÀ NỘI - CÔNG TY CỔ PHẦN DỊCH VỤ THƯƠNG MẠI TỔNG HỢP WINCOMMERCE</v>
          </cell>
          <cell r="C1227" t="str">
            <v/>
          </cell>
          <cell r="D1227" t="str">
            <v>Thành phố Hà Nội</v>
          </cell>
          <cell r="E1227" t="str">
            <v>Quận Tây Hồ</v>
          </cell>
          <cell r="G1227" t="str">
            <v>HN003</v>
          </cell>
          <cell r="H1227" t="str">
            <v>Nguyễn Văn Thạch</v>
          </cell>
          <cell r="I1227" t="str">
            <v>MIENBAC;WIN</v>
          </cell>
          <cell r="J1227" t="str">
            <v/>
          </cell>
          <cell r="M1227" t="str">
            <v>Số 133, phố Thụy Khuê, P. Thụy Khuê, Q. Tây Hồ, Hà Nội</v>
          </cell>
          <cell r="N1227">
            <v>60</v>
          </cell>
          <cell r="O1227" t="b">
            <v>0</v>
          </cell>
          <cell r="P1227" t="str">
            <v>C6 HÀ NỘI</v>
          </cell>
          <cell r="Q1227" t="str">
            <v>Miền Bắc</v>
          </cell>
          <cell r="R1227" t="str">
            <v>WIN</v>
          </cell>
        </row>
        <row r="1228">
          <cell r="A1228" t="str">
            <v>WIN2125</v>
          </cell>
          <cell r="B1228" t="str">
            <v>CN HÀ NỘI - CÔNG TY CỔ PHẦN DỊCH VỤ THƯƠNG MẠI TỔNG HỢP WINCOMMERCE</v>
          </cell>
          <cell r="C1228" t="str">
            <v/>
          </cell>
          <cell r="D1228" t="str">
            <v>Thành phố Hà Nội</v>
          </cell>
          <cell r="E1228" t="str">
            <v>Quận Hai Bà Trưng</v>
          </cell>
          <cell r="G1228" t="str">
            <v>HN003</v>
          </cell>
          <cell r="H1228" t="str">
            <v>Nguyễn Văn Thạch</v>
          </cell>
          <cell r="I1228" t="str">
            <v>MIENBAC;WIN</v>
          </cell>
          <cell r="J1228" t="str">
            <v/>
          </cell>
          <cell r="M1228" t="str">
            <v>Số 409 Bạch Mai, P. Bạch Mai, Q. Hai Bà Trưng, Hà Nội</v>
          </cell>
          <cell r="N1228">
            <v>60</v>
          </cell>
          <cell r="O1228" t="b">
            <v>0</v>
          </cell>
          <cell r="P1228" t="str">
            <v>C6 HÀ NỘI</v>
          </cell>
          <cell r="Q1228" t="str">
            <v>Miền Bắc</v>
          </cell>
          <cell r="R1228" t="str">
            <v>WIN</v>
          </cell>
        </row>
        <row r="1229">
          <cell r="A1229" t="str">
            <v>WIN2126</v>
          </cell>
          <cell r="B1229" t="str">
            <v>CN HÀ NỘI - CÔNG TY CỔ PHẦN DỊCH VỤ THƯƠNG MẠI TỔNG HỢP WINCOMMERCE</v>
          </cell>
          <cell r="C1229" t="str">
            <v/>
          </cell>
          <cell r="D1229" t="str">
            <v>Thành phố Hà Nội</v>
          </cell>
          <cell r="E1229" t="str">
            <v>Quận Ba Đình</v>
          </cell>
          <cell r="G1229" t="str">
            <v>HN008</v>
          </cell>
          <cell r="H1229" t="str">
            <v>Nguyễn Minh Sơn</v>
          </cell>
          <cell r="I1229" t="str">
            <v>MIENBAC;WIN</v>
          </cell>
          <cell r="J1229" t="str">
            <v/>
          </cell>
          <cell r="M1229" t="str">
            <v>Số 18B Nguyễn Biểu, P. Quán Thánh, Q. Ba Đình, Hà Nội</v>
          </cell>
          <cell r="N1229">
            <v>60</v>
          </cell>
          <cell r="O1229" t="b">
            <v>0</v>
          </cell>
          <cell r="P1229" t="str">
            <v>C6 HÀ NỘI</v>
          </cell>
          <cell r="Q1229" t="str">
            <v>Miền Bắc</v>
          </cell>
          <cell r="R1229" t="str">
            <v>WIN</v>
          </cell>
        </row>
        <row r="1230">
          <cell r="A1230" t="str">
            <v>WIN2138</v>
          </cell>
          <cell r="B1230" t="str">
            <v>CN HÀ NỘI - CÔNG TY CỔ PHẦN DỊCH VỤ THƯƠNG MẠI TỔNG HỢP WINCOMMERCE</v>
          </cell>
          <cell r="C1230" t="str">
            <v/>
          </cell>
          <cell r="D1230" t="str">
            <v>Thành phố Hà Nội</v>
          </cell>
          <cell r="E1230" t="str">
            <v>Quận Cầu Giấy</v>
          </cell>
          <cell r="G1230" t="str">
            <v>HN004</v>
          </cell>
          <cell r="H1230" t="str">
            <v>Hoàng Thanh Huy</v>
          </cell>
          <cell r="I1230" t="str">
            <v>MIENBAC;WIN</v>
          </cell>
          <cell r="J1230" t="str">
            <v/>
          </cell>
          <cell r="M1230" t="str">
            <v>"Lô B2/D7 Khu đô thị mới Cầu Giấy, đường Trần Đăng Ninh kéo dài, 
P. Dịch Vọng, Q. Cầu Giấy, Hà Nội</v>
          </cell>
          <cell r="N1230">
            <v>60</v>
          </cell>
          <cell r="O1230" t="b">
            <v>0</v>
          </cell>
          <cell r="P1230" t="str">
            <v>C6 HÀ NỘI</v>
          </cell>
          <cell r="Q1230" t="str">
            <v>Miền Bắc</v>
          </cell>
          <cell r="R1230" t="str">
            <v>WIN</v>
          </cell>
        </row>
        <row r="1231">
          <cell r="A1231" t="str">
            <v>WIN2139</v>
          </cell>
          <cell r="B1231" t="str">
            <v>CN HÀ NỘI - CÔNG TY CỔ PHẦN DỊCH VỤ THƯƠNG MẠI TỔNG HỢP WINCOMMERCE</v>
          </cell>
          <cell r="C1231" t="str">
            <v/>
          </cell>
          <cell r="D1231" t="str">
            <v>Thành phố Hà Nội</v>
          </cell>
          <cell r="E1231" t="str">
            <v>Quận Hai Bà Trưng</v>
          </cell>
          <cell r="G1231" t="str">
            <v>HN003</v>
          </cell>
          <cell r="H1231" t="str">
            <v>Nguyễn Văn Thạch</v>
          </cell>
          <cell r="I1231" t="str">
            <v>MIENBAC;WIN</v>
          </cell>
          <cell r="J1231" t="str">
            <v/>
          </cell>
          <cell r="M1231" t="str">
            <v>102 phố Lê Thanh Nghị, phường Bách Khoa, quận Hai Bà Trưng, Hà Nội</v>
          </cell>
          <cell r="N1231">
            <v>60</v>
          </cell>
          <cell r="O1231" t="b">
            <v>0</v>
          </cell>
          <cell r="P1231" t="str">
            <v>C6 HÀ NỘI</v>
          </cell>
          <cell r="Q1231" t="str">
            <v>Miền Bắc</v>
          </cell>
          <cell r="R1231" t="str">
            <v>WIN</v>
          </cell>
        </row>
        <row r="1232">
          <cell r="A1232" t="str">
            <v>WIN2141</v>
          </cell>
          <cell r="B1232" t="str">
            <v>CN HÀ NỘI - CÔNG TY CỔ PHẦN DỊCH VỤ THƯƠNG MẠI TỔNG HỢP WINCOMMERCE</v>
          </cell>
          <cell r="C1232" t="str">
            <v/>
          </cell>
          <cell r="D1232" t="str">
            <v>Thành phố Hà Nội</v>
          </cell>
          <cell r="E1232" t="str">
            <v>Quận Hai Bà Trưng</v>
          </cell>
          <cell r="G1232" t="str">
            <v>HN003</v>
          </cell>
          <cell r="H1232" t="str">
            <v>Nguyễn Văn Thạch</v>
          </cell>
          <cell r="I1232" t="str">
            <v>MIENBAC;WIN</v>
          </cell>
          <cell r="J1232" t="str">
            <v/>
          </cell>
          <cell r="M1232" t="str">
            <v>601 phố Kim Ngưu, P. Vĩnh Tuy, Q. Hai Bà Trưng, Hà Nội</v>
          </cell>
          <cell r="N1232">
            <v>60</v>
          </cell>
          <cell r="O1232" t="b">
            <v>0</v>
          </cell>
          <cell r="P1232" t="str">
            <v>C6 HÀ NỘI</v>
          </cell>
          <cell r="Q1232" t="str">
            <v>Miền Bắc</v>
          </cell>
          <cell r="R1232" t="str">
            <v>WIN</v>
          </cell>
        </row>
        <row r="1233">
          <cell r="A1233" t="str">
            <v>WIN2142</v>
          </cell>
          <cell r="B1233" t="str">
            <v>CN HÀ NỘI - CÔNG TY CỔ PHẦN DỊCH VỤ THƯƠNG MẠI TỔNG HỢP WINCOMMERCE</v>
          </cell>
          <cell r="C1233" t="str">
            <v/>
          </cell>
          <cell r="D1233" t="str">
            <v>Thành phố Hà Nội</v>
          </cell>
          <cell r="E1233" t="str">
            <v>Quận Thanh Xuân</v>
          </cell>
          <cell r="G1233" t="str">
            <v>HN008</v>
          </cell>
          <cell r="H1233" t="str">
            <v>Nguyễn Minh Sơn</v>
          </cell>
          <cell r="I1233" t="str">
            <v>MIENBAC;WIN</v>
          </cell>
          <cell r="J1233" t="str">
            <v/>
          </cell>
          <cell r="M1233" t="str">
            <v>268 phố Lê Trọng Tấn, P. Khương Mai, Q. Thanh Xuân, Hà Nội</v>
          </cell>
          <cell r="N1233">
            <v>60</v>
          </cell>
          <cell r="O1233" t="b">
            <v>0</v>
          </cell>
          <cell r="P1233" t="str">
            <v>C6 HÀ NỘI</v>
          </cell>
          <cell r="Q1233" t="str">
            <v>Miền Bắc</v>
          </cell>
          <cell r="R1233" t="str">
            <v>WIN</v>
          </cell>
        </row>
        <row r="1234">
          <cell r="A1234" t="str">
            <v>win2143</v>
          </cell>
          <cell r="B1234" t="str">
            <v>CN HÀ NỘI - wincommerce</v>
          </cell>
          <cell r="C1234" t="str">
            <v/>
          </cell>
          <cell r="D1234" t="str">
            <v>Thành phố Hà Nội</v>
          </cell>
          <cell r="E1234" t="str">
            <v>Quận Hà Đông</v>
          </cell>
          <cell r="G1234" t="str">
            <v>HN004</v>
          </cell>
          <cell r="H1234" t="str">
            <v>Hoàng Thanh Huy</v>
          </cell>
          <cell r="I1234" t="str">
            <v>MIENBAC;WIN</v>
          </cell>
          <cell r="J1234" t="str">
            <v/>
          </cell>
          <cell r="M1234" t="str">
            <v>LK6C-8 Làng Việt Kiều Châu Âu, Khu, đô thị mới Mỗ Lao, Phường Mộ Lao, Quận Hà Đông, HN</v>
          </cell>
          <cell r="N1234">
            <v>60</v>
          </cell>
          <cell r="O1234" t="b">
            <v>0</v>
          </cell>
          <cell r="P1234" t="str">
            <v>C6 HÀ NỘI</v>
          </cell>
          <cell r="Q1234" t="str">
            <v>Miền Bắc</v>
          </cell>
          <cell r="R1234" t="str">
            <v>WIN</v>
          </cell>
        </row>
        <row r="1235">
          <cell r="A1235" t="str">
            <v>WIN2144</v>
          </cell>
          <cell r="B1235" t="str">
            <v>CN HÀ NỘI - CÔNG TY CỔ PHẦN DỊCH VỤ THƯƠNG MẠI TỔNG HỢP WINCOMMERCE</v>
          </cell>
          <cell r="C1235" t="str">
            <v/>
          </cell>
          <cell r="D1235" t="str">
            <v>Thành phố Hà Nội</v>
          </cell>
          <cell r="E1235" t="str">
            <v>Quận Đống Đa</v>
          </cell>
          <cell r="G1235" t="str">
            <v>HN008</v>
          </cell>
          <cell r="H1235" t="str">
            <v>Nguyễn Minh Sơn</v>
          </cell>
          <cell r="I1235" t="str">
            <v>MIENBAC;WIN</v>
          </cell>
          <cell r="J1235" t="str">
            <v/>
          </cell>
          <cell r="M1235" t="str">
            <v>28 phố Tôn Đức Thắng, P. Cát Linh, Q. Đống Đa, Hà Nội</v>
          </cell>
          <cell r="N1235">
            <v>60</v>
          </cell>
          <cell r="O1235" t="b">
            <v>0</v>
          </cell>
          <cell r="P1235" t="str">
            <v>C6 HÀ NỘI</v>
          </cell>
          <cell r="Q1235" t="str">
            <v>Miền Bắc</v>
          </cell>
          <cell r="R1235" t="str">
            <v>WIN</v>
          </cell>
        </row>
        <row r="1236">
          <cell r="A1236" t="str">
            <v>WIN2145</v>
          </cell>
          <cell r="B1236" t="str">
            <v>CN HÀ NỘI - CÔNG TY CỔ PHẦN DỊCH VỤ THƯƠNG MẠI TỔNG HỢP WINCOMMERCE</v>
          </cell>
          <cell r="C1236" t="str">
            <v/>
          </cell>
          <cell r="D1236" t="str">
            <v>Thành phố Hà Nội</v>
          </cell>
          <cell r="E1236" t="str">
            <v>Quận Thanh Xuân</v>
          </cell>
          <cell r="G1236" t="str">
            <v>HN008</v>
          </cell>
          <cell r="H1236" t="str">
            <v>Nguyễn Minh Sơn</v>
          </cell>
          <cell r="I1236" t="str">
            <v>MIENBAC;WIN</v>
          </cell>
          <cell r="J1236" t="str">
            <v/>
          </cell>
          <cell r="M1236" t="str">
            <v>Số 147 phố Hoàng Văn Thái, P. Khương Trung, Q. Thanh Xuân, Hà Nội</v>
          </cell>
          <cell r="N1236">
            <v>60</v>
          </cell>
          <cell r="O1236" t="b">
            <v>0</v>
          </cell>
          <cell r="P1236" t="str">
            <v>C6 HÀ NỘI</v>
          </cell>
          <cell r="Q1236" t="str">
            <v>Miền Bắc</v>
          </cell>
          <cell r="R1236" t="str">
            <v>WIN</v>
          </cell>
        </row>
        <row r="1237">
          <cell r="A1237" t="str">
            <v>WIN2146</v>
          </cell>
          <cell r="B1237" t="str">
            <v>CN HÀ NỘI - CÔNG TY CỔ PHẦN DỊCH VỤ THƯƠNG MẠI TỔNG HỢP WINCOMMERCE</v>
          </cell>
          <cell r="C1237" t="str">
            <v/>
          </cell>
          <cell r="D1237" t="str">
            <v>Thành phố Hà Nội</v>
          </cell>
          <cell r="E1237" t="str">
            <v>Quận Thanh Xuân</v>
          </cell>
          <cell r="G1237" t="str">
            <v>HN008</v>
          </cell>
          <cell r="H1237" t="str">
            <v>Nguyễn Minh Sơn</v>
          </cell>
          <cell r="I1237" t="str">
            <v>MIENBAC;WIN</v>
          </cell>
          <cell r="J1237" t="str">
            <v/>
          </cell>
          <cell r="M1237" t="str">
            <v>Số 91 , đường Hoàng Văn Thái, P. Khương Trung, Q.Thanh Xuân, Hà Nội</v>
          </cell>
          <cell r="N1237">
            <v>60</v>
          </cell>
          <cell r="O1237" t="b">
            <v>0</v>
          </cell>
          <cell r="P1237" t="str">
            <v>C6 HÀ NỘI</v>
          </cell>
          <cell r="Q1237" t="str">
            <v>Miền Bắc</v>
          </cell>
          <cell r="R1237" t="str">
            <v>WIN</v>
          </cell>
        </row>
        <row r="1238">
          <cell r="A1238" t="str">
            <v>WIN2148</v>
          </cell>
          <cell r="B1238" t="str">
            <v>CN HÀ NỘI - CÔNG TY CỔ PHẦN DỊCH VỤ THƯƠNG MẠI TỔNG HỢP WINCOMMERCE</v>
          </cell>
          <cell r="C1238" t="str">
            <v/>
          </cell>
          <cell r="D1238" t="str">
            <v>Thành phố Hà Nội</v>
          </cell>
          <cell r="E1238" t="str">
            <v>Quận Long Biên</v>
          </cell>
          <cell r="G1238" t="str">
            <v>HN003</v>
          </cell>
          <cell r="H1238" t="str">
            <v>Nguyễn Văn Thạch</v>
          </cell>
          <cell r="I1238" t="str">
            <v>MIENBAC;WIN</v>
          </cell>
          <cell r="J1238" t="str">
            <v/>
          </cell>
          <cell r="M1238" t="str">
            <v>Số 24, đường Sài Đồng, Tổ 13, P. Sài Đồng, Q. Long Biên, Hà Nội</v>
          </cell>
          <cell r="N1238">
            <v>60</v>
          </cell>
          <cell r="O1238" t="b">
            <v>0</v>
          </cell>
          <cell r="P1238" t="str">
            <v>C6 HÀ NỘI</v>
          </cell>
          <cell r="Q1238" t="str">
            <v>Miền Bắc</v>
          </cell>
          <cell r="R1238" t="str">
            <v>WIN</v>
          </cell>
        </row>
        <row r="1239">
          <cell r="A1239" t="str">
            <v>WIN2150</v>
          </cell>
          <cell r="B1239" t="str">
            <v>CN HÀ NỘI - CÔNG TY CỔ PHẦN DỊCH VỤ THƯƠNG MẠI TỔNG HỢP WINCOMMERCE</v>
          </cell>
          <cell r="C1239" t="str">
            <v/>
          </cell>
          <cell r="D1239" t="str">
            <v>Thành phố Hà Nội</v>
          </cell>
          <cell r="E1239" t="str">
            <v>Quận Ba Đình</v>
          </cell>
          <cell r="G1239" t="str">
            <v>HN008</v>
          </cell>
          <cell r="H1239" t="str">
            <v>Nguyễn Minh Sơn</v>
          </cell>
          <cell r="I1239" t="str">
            <v>MIENBAC;WIN</v>
          </cell>
          <cell r="J1239" t="str">
            <v/>
          </cell>
          <cell r="M1239" t="str">
            <v>26B Phố Hòe Nhai, P. Nguyễn Trung Trực, Q. Ba Đình, Hà Nội</v>
          </cell>
          <cell r="N1239">
            <v>60</v>
          </cell>
          <cell r="O1239" t="b">
            <v>0</v>
          </cell>
          <cell r="P1239" t="str">
            <v>C6 HÀ NỘI</v>
          </cell>
          <cell r="Q1239" t="str">
            <v>Miền Bắc</v>
          </cell>
          <cell r="R1239" t="str">
            <v>WIN</v>
          </cell>
        </row>
        <row r="1240">
          <cell r="A1240" t="str">
            <v>WIN2151</v>
          </cell>
          <cell r="B1240" t="str">
            <v>CN HÀ NỘI - CÔNG TY CỔ PHẦN DỊCH VỤ THƯƠNG MẠI TỔNG HỢP WINCOMMERCE</v>
          </cell>
          <cell r="C1240" t="str">
            <v/>
          </cell>
          <cell r="D1240" t="str">
            <v>Thành phố Hà Nội</v>
          </cell>
          <cell r="E1240" t="str">
            <v>Quận Hai Bà Trưng</v>
          </cell>
          <cell r="G1240" t="str">
            <v>HN003</v>
          </cell>
          <cell r="H1240" t="str">
            <v>Nguyễn Văn Thạch</v>
          </cell>
          <cell r="I1240" t="str">
            <v>MIENBAC;WIN</v>
          </cell>
          <cell r="J1240" t="str">
            <v/>
          </cell>
          <cell r="M1240" t="str">
            <v>59 phố Mai Hắc Đế, P. Bùi Thị Xuân, Q. Hai Bà Trưng, Hà Nội</v>
          </cell>
          <cell r="N1240">
            <v>60</v>
          </cell>
          <cell r="O1240" t="b">
            <v>0</v>
          </cell>
          <cell r="P1240" t="str">
            <v>C6 HÀ NỘI</v>
          </cell>
          <cell r="Q1240" t="str">
            <v>Miền Bắc</v>
          </cell>
          <cell r="R1240" t="str">
            <v>WIN</v>
          </cell>
        </row>
        <row r="1241">
          <cell r="A1241" t="str">
            <v>WIN2164</v>
          </cell>
          <cell r="B1241" t="str">
            <v>CN HÀ NỘI - CÔNG TY CỔ PHẦN DỊCH VỤ THƯƠNG MẠI TỔNG HỢP WINCOMMERCE</v>
          </cell>
          <cell r="C1241" t="str">
            <v/>
          </cell>
          <cell r="D1241" t="str">
            <v>Thành phố Hà Nội</v>
          </cell>
          <cell r="E1241" t="str">
            <v>Quận Đống Đa</v>
          </cell>
          <cell r="G1241" t="str">
            <v>HN003</v>
          </cell>
          <cell r="H1241" t="str">
            <v>Nguyễn Văn Thạch</v>
          </cell>
          <cell r="I1241" t="str">
            <v>MIENBAC;WIN</v>
          </cell>
          <cell r="J1241" t="str">
            <v/>
          </cell>
          <cell r="M1241" t="str">
            <v>Số 9, Ngõ Chợ Khâm Thiên, P. Khâm Thiên, Q. Đống Đa, Hà Nội</v>
          </cell>
          <cell r="N1241">
            <v>60</v>
          </cell>
          <cell r="O1241" t="b">
            <v>0</v>
          </cell>
          <cell r="P1241" t="str">
            <v>C6 HÀ NỘI</v>
          </cell>
          <cell r="Q1241" t="str">
            <v>Miền Bắc</v>
          </cell>
          <cell r="R1241" t="str">
            <v>WIN</v>
          </cell>
        </row>
        <row r="1242">
          <cell r="A1242" t="str">
            <v>WIN2165</v>
          </cell>
          <cell r="B1242" t="str">
            <v>CN HÀ NỘI - CÔNG TY CỔ PHẦN DỊCH VỤ THƯƠNG MẠI TỔNG HỢP WINCOMMERCE</v>
          </cell>
          <cell r="C1242" t="str">
            <v/>
          </cell>
          <cell r="D1242" t="str">
            <v>Thành phố Hà Nội</v>
          </cell>
          <cell r="E1242" t="str">
            <v>Quận Hoàng Mai</v>
          </cell>
          <cell r="G1242" t="str">
            <v>HN003</v>
          </cell>
          <cell r="H1242" t="str">
            <v>Nguyễn Văn Thạch</v>
          </cell>
          <cell r="I1242" t="str">
            <v>MIENBAC;WIN</v>
          </cell>
          <cell r="J1242" t="str">
            <v/>
          </cell>
          <cell r="M1242" t="str">
            <v>Số 163 phố Tân Mai, P. Tân Mai, Quận Hoàng Mai, Hà Nội</v>
          </cell>
          <cell r="N1242">
            <v>60</v>
          </cell>
          <cell r="O1242" t="b">
            <v>0</v>
          </cell>
          <cell r="P1242" t="str">
            <v>C6 HÀ NỘI</v>
          </cell>
          <cell r="Q1242" t="str">
            <v>Miền Bắc</v>
          </cell>
          <cell r="R1242" t="str">
            <v>WIN</v>
          </cell>
        </row>
        <row r="1243">
          <cell r="A1243" t="str">
            <v>win2166</v>
          </cell>
          <cell r="B1243" t="str">
            <v>CN HÀ NỘI - wincommerce</v>
          </cell>
          <cell r="C1243" t="str">
            <v/>
          </cell>
          <cell r="D1243" t="str">
            <v>Thành phố Hà Nội</v>
          </cell>
          <cell r="E1243" t="str">
            <v>Quận Hà Đông</v>
          </cell>
          <cell r="G1243" t="str">
            <v>HN004</v>
          </cell>
          <cell r="H1243" t="str">
            <v>Hoàng Thanh Huy</v>
          </cell>
          <cell r="I1243" t="str">
            <v>MIENBAC;WIN</v>
          </cell>
          <cell r="J1243" t="str">
            <v/>
          </cell>
          <cell r="M1243" t="str">
            <v>Số 148 phố Lê Lợi, P. Nguyễn Trãi, quận Hà Đông, Hà Nội</v>
          </cell>
          <cell r="N1243">
            <v>60</v>
          </cell>
          <cell r="O1243" t="b">
            <v>0</v>
          </cell>
          <cell r="P1243" t="str">
            <v>C6 HÀ NỘI</v>
          </cell>
          <cell r="Q1243" t="str">
            <v>Miền Bắc</v>
          </cell>
          <cell r="R1243" t="str">
            <v>WIN</v>
          </cell>
        </row>
        <row r="1244">
          <cell r="A1244" t="str">
            <v>WIN2167</v>
          </cell>
          <cell r="B1244" t="str">
            <v>CN HÀ NỘI - CÔNG TY CỔ PHẦN DỊCH VỤ THƯƠNG MẠI TỔNG HỢP WINCOMMERCE</v>
          </cell>
          <cell r="C1244" t="str">
            <v/>
          </cell>
          <cell r="D1244" t="str">
            <v>Thành phố Hà Nội</v>
          </cell>
          <cell r="E1244" t="str">
            <v>Quận Hai Bà Trưng</v>
          </cell>
          <cell r="G1244" t="str">
            <v>HN003</v>
          </cell>
          <cell r="H1244" t="str">
            <v>Nguyễn Văn Thạch</v>
          </cell>
          <cell r="I1244" t="str">
            <v>MIENBAC;WIN</v>
          </cell>
          <cell r="J1244" t="str">
            <v/>
          </cell>
          <cell r="M1244" t="str">
            <v>Số 242 phố Lê Thanh Nghị, P. Đồng Tâm, Q. Hai Bà Trưng, Hà Nội</v>
          </cell>
          <cell r="N1244">
            <v>60</v>
          </cell>
          <cell r="O1244" t="b">
            <v>0</v>
          </cell>
          <cell r="P1244" t="str">
            <v>C6 HÀ NỘI</v>
          </cell>
          <cell r="Q1244" t="str">
            <v>Miền Bắc</v>
          </cell>
          <cell r="R1244" t="str">
            <v>WIN</v>
          </cell>
        </row>
        <row r="1245">
          <cell r="A1245" t="str">
            <v>win2168</v>
          </cell>
          <cell r="B1245" t="str">
            <v>CN HÀ NỘI - wincommerce</v>
          </cell>
          <cell r="C1245" t="str">
            <v/>
          </cell>
          <cell r="D1245" t="str">
            <v>Thành phố Hà Nội</v>
          </cell>
          <cell r="E1245" t="str">
            <v>Quận Hà Đông</v>
          </cell>
          <cell r="G1245" t="str">
            <v>HN004</v>
          </cell>
          <cell r="H1245" t="str">
            <v>Hoàng Thanh Huy</v>
          </cell>
          <cell r="I1245" t="str">
            <v>MIENBAC;WIN</v>
          </cell>
          <cell r="J1245" t="str">
            <v/>
          </cell>
          <cell r="M1245" t="str">
            <v>Số 70 phố Lê Trọng Tấn, , P.Dương Nội, Q. Hà Đông, Hà Nội</v>
          </cell>
          <cell r="N1245">
            <v>60</v>
          </cell>
          <cell r="O1245" t="b">
            <v>0</v>
          </cell>
          <cell r="P1245" t="str">
            <v>C6 HÀ NỘI</v>
          </cell>
          <cell r="Q1245" t="str">
            <v>Miền Bắc</v>
          </cell>
          <cell r="R1245" t="str">
            <v>WIN</v>
          </cell>
        </row>
        <row r="1246">
          <cell r="A1246" t="str">
            <v>WIN2169</v>
          </cell>
          <cell r="B1246" t="str">
            <v>CN HÀ NỘI - CÔNG TY CỔ PHẦN DỊCH VỤ THƯƠNG MẠI TỔNG HỢP WINCOMMERCE</v>
          </cell>
          <cell r="C1246" t="str">
            <v/>
          </cell>
          <cell r="D1246" t="str">
            <v>Thành phố Hà Nội</v>
          </cell>
          <cell r="E1246" t="str">
            <v>Quận Long Biên</v>
          </cell>
          <cell r="G1246" t="str">
            <v>HN003</v>
          </cell>
          <cell r="H1246" t="str">
            <v>Nguyễn Văn Thạch</v>
          </cell>
          <cell r="I1246" t="str">
            <v>MIENBAC;WIN</v>
          </cell>
          <cell r="J1246" t="str">
            <v/>
          </cell>
          <cell r="M1246" t="str">
            <v>Số 48 Phố Trạm, P. Long Biên, Q. Long Biên, Hà Nội</v>
          </cell>
          <cell r="N1246">
            <v>60</v>
          </cell>
          <cell r="O1246" t="b">
            <v>0</v>
          </cell>
          <cell r="P1246" t="str">
            <v>C6 HÀ NỘI</v>
          </cell>
          <cell r="Q1246" t="str">
            <v>Miền Bắc</v>
          </cell>
          <cell r="R1246" t="str">
            <v>WIN</v>
          </cell>
        </row>
        <row r="1247">
          <cell r="A1247" t="str">
            <v>WIN2171</v>
          </cell>
          <cell r="B1247" t="str">
            <v>CN HÀ NỘI - CÔNG TY CỔ PHẦN DỊCH VỤ THƯƠNG MẠI TỔNG HỢP WINCOMMERCE</v>
          </cell>
          <cell r="C1247" t="str">
            <v/>
          </cell>
          <cell r="D1247" t="str">
            <v>Thành phố Hà Nội</v>
          </cell>
          <cell r="E1247" t="str">
            <v>Quận Ba Đình</v>
          </cell>
          <cell r="G1247" t="str">
            <v>HN004</v>
          </cell>
          <cell r="H1247" t="str">
            <v>Hoàng Thanh Huy</v>
          </cell>
          <cell r="I1247" t="str">
            <v>MIENBAC;WIN</v>
          </cell>
          <cell r="J1247" t="str">
            <v/>
          </cell>
          <cell r="M1247" t="str">
            <v>Số 1088 Đường La Thành, Phường Ngọc Khánh, Quận Ba Đình, Hà Nội</v>
          </cell>
          <cell r="N1247">
            <v>60</v>
          </cell>
          <cell r="O1247" t="b">
            <v>0</v>
          </cell>
          <cell r="P1247" t="str">
            <v>C6 HÀ NỘI</v>
          </cell>
          <cell r="Q1247" t="str">
            <v>Miền Bắc</v>
          </cell>
          <cell r="R1247" t="str">
            <v>WIN</v>
          </cell>
        </row>
        <row r="1248">
          <cell r="A1248" t="str">
            <v>WIN2173</v>
          </cell>
          <cell r="B1248" t="str">
            <v>CN HÀ NỘI - CÔNG TY CỔ PHẦN DỊCH VỤ THƯƠNG MẠI TỔNG HỢP WINCOMMERCE</v>
          </cell>
          <cell r="C1248" t="str">
            <v/>
          </cell>
          <cell r="D1248" t="str">
            <v>Thành phố Hà Nội</v>
          </cell>
          <cell r="E1248" t="str">
            <v>Quận Cầu Giấy</v>
          </cell>
          <cell r="G1248" t="str">
            <v>HN004</v>
          </cell>
          <cell r="H1248" t="str">
            <v>Hoàng Thanh Huy</v>
          </cell>
          <cell r="I1248" t="str">
            <v>MIENBAC;WIN</v>
          </cell>
          <cell r="J1248" t="str">
            <v/>
          </cell>
          <cell r="M1248" t="str">
            <v>Số 37 phố Doãn Kế Thiện, P. Mai Dịch, quận Cầu Giấy, Hà Nội</v>
          </cell>
          <cell r="N1248">
            <v>60</v>
          </cell>
          <cell r="O1248" t="b">
            <v>0</v>
          </cell>
          <cell r="P1248" t="str">
            <v>C6 HÀ NỘI</v>
          </cell>
          <cell r="Q1248" t="str">
            <v>Miền Bắc</v>
          </cell>
          <cell r="R1248" t="str">
            <v>WIN</v>
          </cell>
        </row>
        <row r="1249">
          <cell r="A1249" t="str">
            <v>win2174</v>
          </cell>
          <cell r="B1249" t="str">
            <v>CN HÀ NỘI - wincommerce</v>
          </cell>
          <cell r="C1249" t="str">
            <v/>
          </cell>
          <cell r="D1249" t="str">
            <v>Thành phố Hà Nội</v>
          </cell>
          <cell r="E1249" t="str">
            <v>Quận Bắc Từ Liêm</v>
          </cell>
          <cell r="G1249" t="str">
            <v>HN004</v>
          </cell>
          <cell r="H1249" t="str">
            <v>Hoàng Thanh Huy</v>
          </cell>
          <cell r="I1249" t="str">
            <v>MIENBAC;WIN</v>
          </cell>
          <cell r="J1249" t="str">
            <v/>
          </cell>
          <cell r="M1249" t="str">
            <v>Khu dịch vụ tầng 1&amp;2, chung cư C2 Xuân Đỉnh, lô C2, P. Xuân Đỉnh, Q.Bắc Từ Liêm, Hà Nội</v>
          </cell>
          <cell r="N1249">
            <v>60</v>
          </cell>
          <cell r="O1249" t="b">
            <v>0</v>
          </cell>
          <cell r="P1249" t="str">
            <v>C6 HÀ NỘI</v>
          </cell>
          <cell r="Q1249" t="str">
            <v>Miền Bắc</v>
          </cell>
          <cell r="R1249" t="str">
            <v>WIN</v>
          </cell>
        </row>
        <row r="1250">
          <cell r="A1250" t="str">
            <v>WIN2175</v>
          </cell>
          <cell r="B1250" t="str">
            <v>CN HÀ NỘI - CÔNG TY CỔ PHẦN DỊCH VỤ THƯƠNG MẠI TỔNG HỢP WINCOMMERCE</v>
          </cell>
          <cell r="C1250" t="str">
            <v/>
          </cell>
          <cell r="D1250" t="str">
            <v>Thành phố Hà Nội</v>
          </cell>
          <cell r="E1250" t="str">
            <v>Quận Hoàng Mai</v>
          </cell>
          <cell r="G1250" t="str">
            <v>HN003</v>
          </cell>
          <cell r="H1250" t="str">
            <v>Nguyễn Văn Thạch</v>
          </cell>
          <cell r="I1250" t="str">
            <v>MIENBAC;WIN</v>
          </cell>
          <cell r="J1250" t="str">
            <v/>
          </cell>
          <cell r="M1250" t="str">
            <v>"Số 4A, lô 12 khu đô thị Định Công, phố Trần Nguyên Đán
, phường Định Công, quận Hoàng Mai, Hà Nội (12A4 khu đô thị Định Công)"</v>
          </cell>
          <cell r="N1250">
            <v>60</v>
          </cell>
          <cell r="O1250" t="b">
            <v>0</v>
          </cell>
          <cell r="P1250" t="str">
            <v>C6 HÀ NỘI</v>
          </cell>
          <cell r="Q1250" t="str">
            <v>Miền Bắc</v>
          </cell>
          <cell r="R1250" t="str">
            <v>WIN</v>
          </cell>
        </row>
        <row r="1251">
          <cell r="A1251" t="str">
            <v>WIN2178</v>
          </cell>
          <cell r="B1251" t="str">
            <v>CN HÀ NỘI - CÔNG TY CỔ PHẦN DỊCH VỤ THƯƠNG MẠI TỔNG HỢP WINCOMMERCE</v>
          </cell>
          <cell r="C1251" t="str">
            <v/>
          </cell>
          <cell r="D1251" t="str">
            <v>Thành phố Hà Nội</v>
          </cell>
          <cell r="E1251" t="str">
            <v>Quận Hai Bà Trưng</v>
          </cell>
          <cell r="G1251" t="str">
            <v>HN003</v>
          </cell>
          <cell r="H1251" t="str">
            <v>Nguyễn Văn Thạch</v>
          </cell>
          <cell r="I1251" t="str">
            <v>MIENBAC;WIN</v>
          </cell>
          <cell r="J1251" t="str">
            <v/>
          </cell>
          <cell r="M1251" t="str">
            <v>Số 35B Phố Nguyễn Bỉnh Khiêm, P. Lê Đại Hành, Q. Hai Bà Trưng, Hà Nội</v>
          </cell>
          <cell r="N1251">
            <v>60</v>
          </cell>
          <cell r="O1251" t="b">
            <v>0</v>
          </cell>
          <cell r="P1251" t="str">
            <v>C6 HÀ NỘI</v>
          </cell>
          <cell r="Q1251" t="str">
            <v>Miền Bắc</v>
          </cell>
          <cell r="R1251" t="str">
            <v>WIN</v>
          </cell>
        </row>
        <row r="1252">
          <cell r="A1252" t="str">
            <v>WIN2188</v>
          </cell>
          <cell r="B1252" t="str">
            <v>CN HÀ NỘI - CÔNG TY CỔ PHẦN DỊCH VỤ THƯƠNG MẠI TỔNG HỢP WINCOMMERCE</v>
          </cell>
          <cell r="C1252" t="str">
            <v/>
          </cell>
          <cell r="D1252" t="str">
            <v>Thành phố Hà Nội</v>
          </cell>
          <cell r="E1252" t="str">
            <v>Quận Cầu Giấy</v>
          </cell>
          <cell r="G1252" t="str">
            <v>HN004</v>
          </cell>
          <cell r="H1252" t="str">
            <v>Hoàng Thanh Huy</v>
          </cell>
          <cell r="I1252" t="str">
            <v>MIENBAC;WIN</v>
          </cell>
          <cell r="J1252" t="str">
            <v/>
          </cell>
          <cell r="M1252" t="str">
            <v>Số 373 đường Nguyễn Khang, P. Yên Hòa, Q. Cầu Giấy, Hà Nội</v>
          </cell>
          <cell r="N1252">
            <v>60</v>
          </cell>
          <cell r="O1252" t="b">
            <v>0</v>
          </cell>
          <cell r="P1252" t="str">
            <v>C6 HÀ NỘI</v>
          </cell>
          <cell r="Q1252" t="str">
            <v>Miền Bắc</v>
          </cell>
          <cell r="R1252" t="str">
            <v>WIN</v>
          </cell>
        </row>
        <row r="1253">
          <cell r="A1253" t="str">
            <v>WIN2189</v>
          </cell>
          <cell r="B1253" t="str">
            <v>CN HÀ NỘI - CÔNG TY CỔ PHẦN DỊCH VỤ THƯƠNG MẠI TỔNG HỢP WINCOMMERCE</v>
          </cell>
          <cell r="C1253" t="str">
            <v/>
          </cell>
          <cell r="D1253" t="str">
            <v>Thành phố Hà Nội</v>
          </cell>
          <cell r="E1253" t="str">
            <v>Quận Ba Đình</v>
          </cell>
          <cell r="G1253" t="str">
            <v>HN008</v>
          </cell>
          <cell r="H1253" t="str">
            <v>Nguyễn Minh Sơn</v>
          </cell>
          <cell r="I1253" t="str">
            <v>MIENBAC;WIN</v>
          </cell>
          <cell r="J1253" t="str">
            <v/>
          </cell>
          <cell r="M1253" t="str">
            <v>29A phố Nguyễn Công Hoan, P. Ngọc Khánh, Q. Ba Đình, Hà Nội</v>
          </cell>
          <cell r="N1253">
            <v>60</v>
          </cell>
          <cell r="O1253" t="b">
            <v>0</v>
          </cell>
          <cell r="P1253" t="str">
            <v>C6 HÀ NỘI</v>
          </cell>
          <cell r="Q1253" t="str">
            <v>Miền Bắc</v>
          </cell>
          <cell r="R1253" t="str">
            <v>WIN</v>
          </cell>
        </row>
        <row r="1254">
          <cell r="A1254" t="str">
            <v>WIN2190</v>
          </cell>
          <cell r="B1254" t="str">
            <v>CN HÀ NỘI - CÔNG TY CỔ PHẦN DỊCH VỤ THƯƠNG MẠI TỔNG HỢP WINCOMMERCE</v>
          </cell>
          <cell r="C1254" t="str">
            <v/>
          </cell>
          <cell r="D1254" t="str">
            <v>Thành phố Hà Nội</v>
          </cell>
          <cell r="E1254" t="str">
            <v>Quận Hai Bà Trưng</v>
          </cell>
          <cell r="G1254" t="str">
            <v>HN003</v>
          </cell>
          <cell r="H1254" t="str">
            <v>Nguyễn Văn Thạch</v>
          </cell>
          <cell r="I1254" t="str">
            <v>MIENBAC;WIN</v>
          </cell>
          <cell r="J1254" t="str">
            <v/>
          </cell>
          <cell r="M1254" t="str">
            <v>Số 17, phố Hòa Mã, phường Ngô Thì Nhậm, quận Hai Bà Trưng, Hà Nội</v>
          </cell>
          <cell r="N1254">
            <v>60</v>
          </cell>
          <cell r="O1254" t="b">
            <v>0</v>
          </cell>
          <cell r="P1254" t="str">
            <v>C6 HÀ NỘI</v>
          </cell>
          <cell r="Q1254" t="str">
            <v>Miền Bắc</v>
          </cell>
          <cell r="R1254" t="str">
            <v>WIN</v>
          </cell>
        </row>
        <row r="1255">
          <cell r="A1255" t="str">
            <v>WIN2192</v>
          </cell>
          <cell r="B1255" t="str">
            <v>CN HÀ NỘI - CÔNG TY CỔ PHẦN DỊCH VỤ THƯƠNG MẠI TỔNG HỢP WINCOMMERCE</v>
          </cell>
          <cell r="C1255" t="str">
            <v/>
          </cell>
          <cell r="D1255" t="str">
            <v>Thành phố Hà Nội</v>
          </cell>
          <cell r="E1255" t="str">
            <v>Quận Đống Đa</v>
          </cell>
          <cell r="G1255" t="str">
            <v>HN003</v>
          </cell>
          <cell r="H1255" t="str">
            <v>Nguyễn Văn Thạch</v>
          </cell>
          <cell r="I1255" t="str">
            <v>MIENBAC;WIN</v>
          </cell>
          <cell r="J1255" t="str">
            <v/>
          </cell>
          <cell r="M1255" t="str">
            <v>Số 37, ngõ 91 đường Nguyễn Chí Thanh, P. Láng Hạ, Q.Đống Đa, Hà Nội</v>
          </cell>
          <cell r="N1255">
            <v>60</v>
          </cell>
          <cell r="O1255" t="b">
            <v>0</v>
          </cell>
          <cell r="P1255" t="str">
            <v>C6 HÀ NỘI</v>
          </cell>
          <cell r="Q1255" t="str">
            <v>Miền Bắc</v>
          </cell>
          <cell r="R1255" t="str">
            <v>WIN</v>
          </cell>
        </row>
        <row r="1256">
          <cell r="A1256" t="str">
            <v>WIN2210</v>
          </cell>
          <cell r="B1256" t="str">
            <v>CN HÀ NỘI - CÔNG TY CỔ PHẦN DỊCH VỤ THƯƠNG MẠI TỔNG HỢP WINCOMMERCE</v>
          </cell>
          <cell r="C1256" t="str">
            <v/>
          </cell>
          <cell r="D1256" t="str">
            <v>Thành phố Hà Nội</v>
          </cell>
          <cell r="E1256" t="str">
            <v>Quận Cầu Giấy</v>
          </cell>
          <cell r="G1256" t="str">
            <v>HN004</v>
          </cell>
          <cell r="H1256" t="str">
            <v>Hoàng Thanh Huy</v>
          </cell>
          <cell r="I1256" t="str">
            <v>MIENBAC;WIN</v>
          </cell>
          <cell r="J1256" t="str">
            <v/>
          </cell>
          <cell r="M1256" t="str">
            <v>Số 12 phố Phạm Tuấn Tài, phường Dịch Vọng Hậu, quận Cầu Giấy, Hà Nội</v>
          </cell>
          <cell r="N1256">
            <v>60</v>
          </cell>
          <cell r="O1256" t="b">
            <v>0</v>
          </cell>
          <cell r="P1256" t="str">
            <v>C6 HÀ NỘI</v>
          </cell>
          <cell r="Q1256" t="str">
            <v>Miền Bắc</v>
          </cell>
          <cell r="R1256" t="str">
            <v>WIN</v>
          </cell>
        </row>
        <row r="1257">
          <cell r="A1257" t="str">
            <v>WIN2213</v>
          </cell>
          <cell r="B1257" t="str">
            <v>CN HÀ NỘI - CÔNG TY CỔ PHẦN DỊCH VỤ THƯƠNG MẠI TỔNG HỢP WINCOMMERCE</v>
          </cell>
          <cell r="C1257" t="str">
            <v/>
          </cell>
          <cell r="D1257" t="str">
            <v>Thành phố Hà Nội</v>
          </cell>
          <cell r="E1257" t="str">
            <v>Quận Ba Đình</v>
          </cell>
          <cell r="G1257" t="str">
            <v>HN008</v>
          </cell>
          <cell r="H1257" t="str">
            <v>Nguyễn Minh Sơn</v>
          </cell>
          <cell r="I1257" t="str">
            <v>MIENBAC;WIN</v>
          </cell>
          <cell r="J1257" t="str">
            <v/>
          </cell>
          <cell r="M1257" t="str">
            <v>Số 38 phố Linh Lang, phường Cống Vị, quận Ba Đình, Hà Nội</v>
          </cell>
          <cell r="N1257">
            <v>60</v>
          </cell>
          <cell r="O1257" t="b">
            <v>0</v>
          </cell>
          <cell r="P1257" t="str">
            <v>C6 HÀ NỘI</v>
          </cell>
          <cell r="Q1257" t="str">
            <v>Miền Bắc</v>
          </cell>
          <cell r="R1257" t="str">
            <v>WIN</v>
          </cell>
        </row>
        <row r="1258">
          <cell r="A1258" t="str">
            <v>WIN2215</v>
          </cell>
          <cell r="B1258" t="str">
            <v>CN HÀ NỘI - CÔNG TY CỔ PHẦN DỊCH VỤ THƯƠNG MẠI TỔNG HỢP WINCOMMERCE</v>
          </cell>
          <cell r="C1258" t="str">
            <v/>
          </cell>
          <cell r="D1258" t="str">
            <v>Thành phố Hà Nội</v>
          </cell>
          <cell r="E1258" t="str">
            <v>Quận Ba Đình</v>
          </cell>
          <cell r="G1258" t="str">
            <v>HN008</v>
          </cell>
          <cell r="H1258" t="str">
            <v>Nguyễn Minh Sơn</v>
          </cell>
          <cell r="I1258" t="str">
            <v>MIENBAC;WIN</v>
          </cell>
          <cell r="J1258" t="str">
            <v/>
          </cell>
          <cell r="M1258" t="str">
            <v>Số 93 Ngõ Núi Trúc, phố Giang Văn Minh, phường Kim Mã, quận Ba Đình, Hà Nội</v>
          </cell>
          <cell r="N1258">
            <v>60</v>
          </cell>
          <cell r="O1258" t="b">
            <v>0</v>
          </cell>
          <cell r="P1258" t="str">
            <v>C6 HÀ NỘI</v>
          </cell>
          <cell r="Q1258" t="str">
            <v>Miền Bắc</v>
          </cell>
          <cell r="R1258" t="str">
            <v>WIN</v>
          </cell>
        </row>
        <row r="1259">
          <cell r="A1259" t="str">
            <v>WIN2216</v>
          </cell>
          <cell r="B1259" t="str">
            <v>CN HÀ NỘI - CÔNG TY CỔ PHẦN DỊCH VỤ THƯƠNG MẠI TỔNG HỢP WINCOMMERCE</v>
          </cell>
          <cell r="C1259" t="str">
            <v/>
          </cell>
          <cell r="D1259" t="str">
            <v>Thành phố Hà Nội</v>
          </cell>
          <cell r="E1259" t="str">
            <v>Quận Tây Hồ</v>
          </cell>
          <cell r="G1259" t="str">
            <v>HN008</v>
          </cell>
          <cell r="H1259" t="str">
            <v>Nguyễn Minh Sơn</v>
          </cell>
          <cell r="I1259" t="str">
            <v>MIENBAC;WIN</v>
          </cell>
          <cell r="J1259" t="str">
            <v/>
          </cell>
          <cell r="M1259" t="str">
            <v>Số 5, ngõ 32 đường An Dương, phường Yên Phụ, quận Tây Hồ, Hà Nội</v>
          </cell>
          <cell r="N1259">
            <v>60</v>
          </cell>
          <cell r="O1259" t="b">
            <v>0</v>
          </cell>
          <cell r="P1259" t="str">
            <v>C6 HÀ NỘI</v>
          </cell>
          <cell r="Q1259" t="str">
            <v>Miền Bắc</v>
          </cell>
          <cell r="R1259" t="str">
            <v>WIN</v>
          </cell>
        </row>
        <row r="1260">
          <cell r="A1260" t="str">
            <v>win2217</v>
          </cell>
          <cell r="B1260" t="str">
            <v>CN HÀ NỘI - wincommerce</v>
          </cell>
          <cell r="C1260" t="str">
            <v/>
          </cell>
          <cell r="D1260" t="str">
            <v>Thành phố Hà Nội</v>
          </cell>
          <cell r="E1260" t="str">
            <v>Quận Hà Đông</v>
          </cell>
          <cell r="G1260" t="str">
            <v>HN004</v>
          </cell>
          <cell r="H1260" t="str">
            <v>Hoàng Thanh Huy</v>
          </cell>
          <cell r="I1260" t="str">
            <v>MIENBAC;WIN</v>
          </cell>
          <cell r="J1260" t="str">
            <v/>
          </cell>
          <cell r="M1260" t="str">
            <v>20 Ngô Thì Nhậm, phường Hà Cầu, quận Hà Đông, thành phố Hà Nội</v>
          </cell>
          <cell r="N1260">
            <v>60</v>
          </cell>
          <cell r="O1260" t="b">
            <v>0</v>
          </cell>
          <cell r="P1260" t="str">
            <v>C6 HÀ NỘI</v>
          </cell>
          <cell r="Q1260" t="str">
            <v>Miền Bắc</v>
          </cell>
          <cell r="R1260" t="str">
            <v>WIN</v>
          </cell>
        </row>
        <row r="1261">
          <cell r="A1261" t="str">
            <v>WIN2219</v>
          </cell>
          <cell r="B1261" t="str">
            <v>CN HÀ NỘI - CÔNG TY CỔ PHẦN DỊCH VỤ THƯƠNG MẠI TỔNG HỢP WINCOMMERCE</v>
          </cell>
          <cell r="C1261" t="str">
            <v/>
          </cell>
          <cell r="D1261" t="str">
            <v>Thành phố Hà Nội</v>
          </cell>
          <cell r="E1261" t="str">
            <v>Quận Đống Đa</v>
          </cell>
          <cell r="G1261" t="str">
            <v>HN003</v>
          </cell>
          <cell r="H1261" t="str">
            <v>Nguyễn Văn Thạch</v>
          </cell>
          <cell r="I1261" t="str">
            <v>MIENBAC;WIN</v>
          </cell>
          <cell r="J1261" t="str">
            <v/>
          </cell>
          <cell r="M1261" t="str">
            <v>Số 129 phố Pháo Đài Láng, phường Láng Thượng, quận Đống Đa, Hà Nội</v>
          </cell>
          <cell r="N1261">
            <v>60</v>
          </cell>
          <cell r="O1261" t="b">
            <v>0</v>
          </cell>
          <cell r="P1261" t="str">
            <v>C6 HÀ NỘI</v>
          </cell>
          <cell r="Q1261" t="str">
            <v>Miền Bắc</v>
          </cell>
          <cell r="R1261" t="str">
            <v>WIN</v>
          </cell>
        </row>
        <row r="1262">
          <cell r="A1262" t="str">
            <v>WIN2220</v>
          </cell>
          <cell r="B1262" t="str">
            <v>CN HÀ NỘI - CÔNG TY CỔ PHẦN DỊCH VỤ THƯƠNG MẠI TỔNG HỢP WINCOMMERCE</v>
          </cell>
          <cell r="C1262" t="str">
            <v/>
          </cell>
          <cell r="D1262" t="str">
            <v>Thành phố Hà Nội</v>
          </cell>
          <cell r="E1262" t="str">
            <v>Quận Đống Đa</v>
          </cell>
          <cell r="G1262" t="str">
            <v>HN003</v>
          </cell>
          <cell r="H1262" t="str">
            <v>Nguyễn Văn Thạch</v>
          </cell>
          <cell r="I1262" t="str">
            <v>MIENBAC;WIN</v>
          </cell>
          <cell r="J1262" t="str">
            <v/>
          </cell>
          <cell r="M1262" t="str">
            <v>Số 166 phố Kim Hoa, phường Phương Liên, quận Đống Đa, Hà Nội</v>
          </cell>
          <cell r="N1262">
            <v>60</v>
          </cell>
          <cell r="O1262" t="b">
            <v>0</v>
          </cell>
          <cell r="P1262" t="str">
            <v>C6 HÀ NỘI</v>
          </cell>
          <cell r="Q1262" t="str">
            <v>Miền Bắc</v>
          </cell>
          <cell r="R1262" t="str">
            <v>WIN</v>
          </cell>
        </row>
        <row r="1263">
          <cell r="A1263" t="str">
            <v>WIN2232</v>
          </cell>
          <cell r="B1263" t="str">
            <v>CN HÀ NỘI - CÔNG TY CỔ PHẦN DỊCH VỤ THƯƠNG MẠI TỔNG HỢP WINCOMMERCE</v>
          </cell>
          <cell r="C1263" t="str">
            <v/>
          </cell>
          <cell r="D1263" t="str">
            <v>Thành phố Hà Nội</v>
          </cell>
          <cell r="E1263" t="str">
            <v>Quận Hai Bà Trưng</v>
          </cell>
          <cell r="G1263" t="str">
            <v>HN003</v>
          </cell>
          <cell r="H1263" t="str">
            <v>Nguyễn Văn Thạch</v>
          </cell>
          <cell r="I1263" t="str">
            <v>MIENBAC;WIN</v>
          </cell>
          <cell r="J1263" t="str">
            <v/>
          </cell>
          <cell r="M1263" t="str">
            <v>Số 66 đường Đại Cồ Việt, phường Lê Đại Hành, quận Hai Bà Trưng, Hà Nội</v>
          </cell>
          <cell r="N1263">
            <v>60</v>
          </cell>
          <cell r="O1263" t="b">
            <v>0</v>
          </cell>
          <cell r="P1263" t="str">
            <v>C6 HÀ NỘI</v>
          </cell>
          <cell r="Q1263" t="str">
            <v>Miền Bắc</v>
          </cell>
          <cell r="R1263" t="str">
            <v>WIN</v>
          </cell>
        </row>
        <row r="1264">
          <cell r="A1264" t="str">
            <v>WIN2233</v>
          </cell>
          <cell r="B1264" t="str">
            <v>CN HÀ NỘI - CÔNG TY CỔ PHẦN DỊCH VỤ THƯƠNG MẠI TỔNG HỢP WINCOMMERCE</v>
          </cell>
          <cell r="C1264" t="str">
            <v/>
          </cell>
          <cell r="D1264" t="str">
            <v>Thành phố Hà Nội</v>
          </cell>
          <cell r="E1264" t="str">
            <v>Quận Hoàng Mai</v>
          </cell>
          <cell r="G1264" t="str">
            <v>HN003</v>
          </cell>
          <cell r="H1264" t="str">
            <v>Nguyễn Văn Thạch</v>
          </cell>
          <cell r="I1264" t="str">
            <v>MIENBAC;WIN</v>
          </cell>
          <cell r="J1264" t="str">
            <v/>
          </cell>
          <cell r="M1264" t="str">
            <v>Số 58, lô 6, tổ 44 Đền Lừ II, phường Hoàng Văn Thụ, quận Hoàng Mai, Hà Nội</v>
          </cell>
          <cell r="N1264">
            <v>60</v>
          </cell>
          <cell r="O1264" t="b">
            <v>0</v>
          </cell>
          <cell r="P1264" t="str">
            <v>C6 HÀ NỘI</v>
          </cell>
          <cell r="Q1264" t="str">
            <v>Miền Bắc</v>
          </cell>
          <cell r="R1264" t="str">
            <v>WIN</v>
          </cell>
        </row>
        <row r="1265">
          <cell r="A1265" t="str">
            <v>WIN2234</v>
          </cell>
          <cell r="B1265" t="str">
            <v>CN HÀ NỘI - CÔNG TY CỔ PHẦN DỊCH VỤ THƯƠNG MẠI TỔNG HỢP WINCOMMERCE</v>
          </cell>
          <cell r="C1265" t="str">
            <v/>
          </cell>
          <cell r="D1265" t="str">
            <v>Thành phố Hà Nội</v>
          </cell>
          <cell r="E1265" t="str">
            <v>Quận Cầu Giấy</v>
          </cell>
          <cell r="G1265" t="str">
            <v>HN004</v>
          </cell>
          <cell r="H1265" t="str">
            <v>Hoàng Thanh Huy</v>
          </cell>
          <cell r="I1265" t="str">
            <v>MIENBAC;WIN</v>
          </cell>
          <cell r="J1265" t="str">
            <v/>
          </cell>
          <cell r="M1265" t="str">
            <v>Số 121B phố Quan Hoa, phường Quan Hoa, quận Cầu Giấy, Hà Nội</v>
          </cell>
          <cell r="N1265">
            <v>60</v>
          </cell>
          <cell r="O1265" t="b">
            <v>0</v>
          </cell>
          <cell r="P1265" t="str">
            <v>C6 HÀ NỘI</v>
          </cell>
          <cell r="Q1265" t="str">
            <v>Miền Bắc</v>
          </cell>
          <cell r="R1265" t="str">
            <v>WIN</v>
          </cell>
        </row>
        <row r="1266">
          <cell r="A1266" t="str">
            <v>WIN2240</v>
          </cell>
          <cell r="B1266" t="str">
            <v>CN HÀ NỘI - CÔNG TY CỔ PHẦN DỊCH VỤ THƯƠNG MẠI TỔNG HỢP WINCOMMERCE</v>
          </cell>
          <cell r="C1266" t="str">
            <v/>
          </cell>
          <cell r="D1266" t="str">
            <v>Thành phố Hà Nội</v>
          </cell>
          <cell r="E1266" t="str">
            <v>Quận Thanh Xuân</v>
          </cell>
          <cell r="G1266" t="str">
            <v>HN008</v>
          </cell>
          <cell r="H1266" t="str">
            <v>Nguyễn Minh Sơn</v>
          </cell>
          <cell r="I1266" t="str">
            <v>MIENBAC;WIN</v>
          </cell>
          <cell r="J1266" t="str">
            <v/>
          </cell>
          <cell r="M1266" t="str">
            <v>Số 1 Ngõ 12 Chính Kinh, Phường Nhân Chính, Quận Thanh Xuân, Hà Nội</v>
          </cell>
          <cell r="N1266">
            <v>60</v>
          </cell>
          <cell r="O1266" t="b">
            <v>0</v>
          </cell>
          <cell r="P1266" t="str">
            <v>C6 HÀ NỘI</v>
          </cell>
          <cell r="Q1266" t="str">
            <v>Miền Bắc</v>
          </cell>
          <cell r="R1266" t="str">
            <v>WIN</v>
          </cell>
        </row>
        <row r="1267">
          <cell r="A1267" t="str">
            <v>win2241</v>
          </cell>
          <cell r="B1267" t="str">
            <v>CN HÀ NỘI - wincommerce</v>
          </cell>
          <cell r="C1267" t="str">
            <v/>
          </cell>
          <cell r="D1267" t="str">
            <v>Thành phố Hà Nội</v>
          </cell>
          <cell r="E1267" t="str">
            <v>Quận Hà Đông</v>
          </cell>
          <cell r="G1267" t="str">
            <v>HN004</v>
          </cell>
          <cell r="H1267" t="str">
            <v>Hoàng Thanh Huy</v>
          </cell>
          <cell r="I1267" t="str">
            <v>MIENBAC;WIN</v>
          </cell>
          <cell r="J1267" t="str">
            <v/>
          </cell>
          <cell r="M1267" t="str">
            <v>Số 70 phố Lê Trọng Tấn, , P.Dương Nội, Q. Hà Đông, Hà Nội</v>
          </cell>
          <cell r="N1267">
            <v>60</v>
          </cell>
          <cell r="O1267" t="b">
            <v>0</v>
          </cell>
          <cell r="P1267" t="str">
            <v>C6 HÀ NỘI</v>
          </cell>
          <cell r="Q1267" t="str">
            <v>Miền Bắc</v>
          </cell>
          <cell r="R1267" t="str">
            <v>WIN</v>
          </cell>
        </row>
        <row r="1268">
          <cell r="A1268" t="str">
            <v>WIN2242</v>
          </cell>
          <cell r="B1268" t="str">
            <v>CN HÀ NỘI - CÔNG TY CỔ PHẦN DỊCH VỤ THƯƠNG MẠI TỔNG HỢP WINCOMMERCE</v>
          </cell>
          <cell r="C1268" t="str">
            <v/>
          </cell>
          <cell r="D1268" t="str">
            <v>Thành phố Hà Nội</v>
          </cell>
          <cell r="E1268" t="str">
            <v>Quận Tây Hồ</v>
          </cell>
          <cell r="G1268" t="str">
            <v>HN008</v>
          </cell>
          <cell r="H1268" t="str">
            <v>Nguyễn Minh Sơn</v>
          </cell>
          <cell r="I1268" t="str">
            <v>MIENBAC;WIN</v>
          </cell>
          <cell r="J1268" t="str">
            <v/>
          </cell>
          <cell r="M1268" t="str">
            <v>Số 688 đường Lạc Long Quân, Tổ 13 cụm 2 phường Nhật Tân, quận Tây Hồ, HN</v>
          </cell>
          <cell r="N1268">
            <v>60</v>
          </cell>
          <cell r="O1268" t="b">
            <v>0</v>
          </cell>
          <cell r="P1268" t="str">
            <v>C6 HÀ NỘI</v>
          </cell>
          <cell r="Q1268" t="str">
            <v>Miền Bắc</v>
          </cell>
          <cell r="R1268" t="str">
            <v>WIN</v>
          </cell>
        </row>
        <row r="1269">
          <cell r="A1269" t="str">
            <v>WIN2243</v>
          </cell>
          <cell r="B1269" t="str">
            <v>CN HÀ NỘI - CÔNG TY CỔ PHẦN DỊCH VỤ THƯƠNG MẠI TỔNG HỢP WINCOMMERCE</v>
          </cell>
          <cell r="C1269" t="str">
            <v/>
          </cell>
          <cell r="D1269" t="str">
            <v>Thành phố Hà Nội</v>
          </cell>
          <cell r="E1269" t="str">
            <v>Quận Hoàn Kiếm</v>
          </cell>
          <cell r="G1269" t="str">
            <v>HN003</v>
          </cell>
          <cell r="H1269" t="str">
            <v>Nguyễn Văn Thạch</v>
          </cell>
          <cell r="I1269" t="str">
            <v>MIENBAC;WIN</v>
          </cell>
          <cell r="J1269" t="str">
            <v/>
          </cell>
          <cell r="M1269" t="str">
            <v>Số 95 phố Lý Nam Đế, phường Cửa Đông, quận Hoàn Kiếm, Hà Nội</v>
          </cell>
          <cell r="N1269">
            <v>60</v>
          </cell>
          <cell r="O1269" t="b">
            <v>1</v>
          </cell>
          <cell r="P1269" t="str">
            <v>C6 HÀ NỘI</v>
          </cell>
          <cell r="Q1269" t="str">
            <v>Miền Bắc</v>
          </cell>
          <cell r="R1269" t="str">
            <v>WIN</v>
          </cell>
        </row>
        <row r="1270">
          <cell r="A1270" t="str">
            <v>WIN2244</v>
          </cell>
          <cell r="B1270" t="str">
            <v>CN HÀ NỘI - CÔNG TY CỔ PHẦN DỊCH VỤ THƯƠNG MẠI TỔNG HỢP WINCOMMERCE</v>
          </cell>
          <cell r="C1270" t="str">
            <v/>
          </cell>
          <cell r="D1270" t="str">
            <v>Thành phố Hà Nội</v>
          </cell>
          <cell r="E1270" t="str">
            <v>Quận Long Biên</v>
          </cell>
          <cell r="G1270" t="str">
            <v>HN003</v>
          </cell>
          <cell r="H1270" t="str">
            <v>Nguyễn Văn Thạch</v>
          </cell>
          <cell r="I1270" t="str">
            <v>MIENBAC;WIN</v>
          </cell>
          <cell r="J1270" t="str">
            <v/>
          </cell>
          <cell r="M1270" t="str">
            <v>Số 227 đường Ngọc Lâm, phường Ngọc Lâm, Long Biên - Hà Nội</v>
          </cell>
          <cell r="N1270">
            <v>60</v>
          </cell>
          <cell r="O1270" t="b">
            <v>0</v>
          </cell>
          <cell r="P1270" t="str">
            <v>C6 HÀ NỘI</v>
          </cell>
          <cell r="Q1270" t="str">
            <v>Miền Bắc</v>
          </cell>
          <cell r="R1270" t="str">
            <v>WIN</v>
          </cell>
        </row>
        <row r="1271">
          <cell r="A1271" t="str">
            <v>WIN2254</v>
          </cell>
          <cell r="B1271" t="str">
            <v>WM+ HNI 164 Trương Định</v>
          </cell>
          <cell r="C1271" t="str">
            <v/>
          </cell>
          <cell r="D1271" t="str">
            <v>Thành phố Hà Nội</v>
          </cell>
          <cell r="E1271" t="str">
            <v>Quận Hai Bà Trưng</v>
          </cell>
          <cell r="G1271" t="str">
            <v>HN003</v>
          </cell>
          <cell r="H1271" t="str">
            <v>Nguyễn Văn Thạch</v>
          </cell>
          <cell r="I1271" t="str">
            <v>MIENBAC;WIN</v>
          </cell>
          <cell r="J1271" t="str">
            <v/>
          </cell>
          <cell r="M1271" t="str">
            <v>Số 164 đường Trương Định, phường Trương Định, quận Hai Bà Trưng, Hà Nội</v>
          </cell>
          <cell r="N1271">
            <v>60</v>
          </cell>
          <cell r="O1271" t="b">
            <v>0</v>
          </cell>
          <cell r="P1271" t="str">
            <v>C6 HÀ NỘI</v>
          </cell>
          <cell r="Q1271" t="str">
            <v>Miền Bắc</v>
          </cell>
          <cell r="R1271" t="str">
            <v>WIN</v>
          </cell>
        </row>
        <row r="1272">
          <cell r="A1272" t="str">
            <v>WIN2256</v>
          </cell>
          <cell r="B1272" t="str">
            <v>CN HÀ NỘI - CÔNG TY CỔ PHẦN DỊCH VỤ THƯƠNG MẠI TỔNG HỢP WINCOMMERCE</v>
          </cell>
          <cell r="C1272" t="str">
            <v/>
          </cell>
          <cell r="D1272" t="str">
            <v>Thành phố Hà Nội</v>
          </cell>
          <cell r="E1272" t="str">
            <v>Quận Hai Bà Trưng</v>
          </cell>
          <cell r="G1272" t="str">
            <v>HN003</v>
          </cell>
          <cell r="H1272" t="str">
            <v>Nguyễn Văn Thạch</v>
          </cell>
          <cell r="I1272" t="str">
            <v>MIENBAC;WIN</v>
          </cell>
          <cell r="J1272" t="str">
            <v/>
          </cell>
          <cell r="M1272" t="str">
            <v>Số 27 phố Ngô Thì Nhậm, phường Ngô Thì Nhậm, quận Hai Bà Trưng, Hà Nội</v>
          </cell>
          <cell r="N1272">
            <v>60</v>
          </cell>
          <cell r="O1272" t="b">
            <v>0</v>
          </cell>
          <cell r="P1272" t="str">
            <v>C6 HÀ NỘI</v>
          </cell>
          <cell r="Q1272" t="str">
            <v>Miền Bắc</v>
          </cell>
          <cell r="R1272" t="str">
            <v>WIN</v>
          </cell>
        </row>
        <row r="1273">
          <cell r="A1273" t="str">
            <v>WIN2260</v>
          </cell>
          <cell r="B1273" t="str">
            <v>CN HÀ NỘI - CÔNG TY CỔ PHẦN DỊCH VỤ THƯƠNG MẠI TỔNG HỢP WINCOMMERCE</v>
          </cell>
          <cell r="C1273" t="str">
            <v/>
          </cell>
          <cell r="D1273" t="str">
            <v>Thành phố Hà Nội</v>
          </cell>
          <cell r="E1273" t="str">
            <v>Quận Đống Đa</v>
          </cell>
          <cell r="G1273" t="str">
            <v>HN003</v>
          </cell>
          <cell r="H1273" t="str">
            <v>Nguyễn Văn Thạch</v>
          </cell>
          <cell r="I1273" t="str">
            <v>MIENBAC;WIN</v>
          </cell>
          <cell r="J1273" t="str">
            <v/>
          </cell>
          <cell r="M1273" t="str">
            <v>Số 19 phố Lương Định Của, phường Kim Liên, quận Đống Đa, Hà Nội</v>
          </cell>
          <cell r="N1273">
            <v>60</v>
          </cell>
          <cell r="O1273" t="b">
            <v>0</v>
          </cell>
          <cell r="P1273" t="str">
            <v>C6 HÀ NỘI</v>
          </cell>
          <cell r="Q1273" t="str">
            <v>Miền Bắc</v>
          </cell>
          <cell r="R1273" t="str">
            <v>WIN</v>
          </cell>
        </row>
        <row r="1274">
          <cell r="A1274" t="str">
            <v>WIN2262</v>
          </cell>
          <cell r="B1274" t="str">
            <v>CN HÀ NỘI - CÔNG TY CỔ PHẦN DỊCH VỤ THƯƠNG MẠI TỔNG HỢP WINCOMMERCE</v>
          </cell>
          <cell r="C1274" t="str">
            <v/>
          </cell>
          <cell r="D1274" t="str">
            <v>Thành phố Hà Nội</v>
          </cell>
          <cell r="E1274" t="str">
            <v>Quận Long Biên</v>
          </cell>
          <cell r="G1274" t="str">
            <v>HN003</v>
          </cell>
          <cell r="H1274" t="str">
            <v>Nguyễn Văn Thạch</v>
          </cell>
          <cell r="I1274" t="str">
            <v>MIENBAC;WIN</v>
          </cell>
          <cell r="J1274" t="str">
            <v/>
          </cell>
          <cell r="M1274" t="str">
            <v>Số 38 đường Trường Lâm, phường Đức Giang, quận Long Biên, Hà Nội</v>
          </cell>
          <cell r="N1274">
            <v>60</v>
          </cell>
          <cell r="O1274" t="b">
            <v>0</v>
          </cell>
          <cell r="P1274" t="str">
            <v>C6 HÀ NỘI</v>
          </cell>
          <cell r="Q1274" t="str">
            <v>Miền Bắc</v>
          </cell>
          <cell r="R1274" t="str">
            <v>WIN</v>
          </cell>
        </row>
        <row r="1275">
          <cell r="A1275" t="str">
            <v>win2263</v>
          </cell>
          <cell r="B1275" t="str">
            <v>CN HÀ NỘI - wincommerce</v>
          </cell>
          <cell r="C1275" t="str">
            <v/>
          </cell>
          <cell r="D1275" t="str">
            <v>Thành phố Hà Nội</v>
          </cell>
          <cell r="E1275" t="str">
            <v>Quận Bắc Từ Liêm</v>
          </cell>
          <cell r="G1275" t="str">
            <v>HN004</v>
          </cell>
          <cell r="H1275" t="str">
            <v>Hoàng Thanh Huy</v>
          </cell>
          <cell r="I1275" t="str">
            <v>MIENBAC;WIN</v>
          </cell>
          <cell r="J1275" t="str">
            <v/>
          </cell>
          <cell r="M1275" t="str">
            <v>Số 272 Thụy Phương, phường Thụy Phương, quận Bắc Từ Liêm, Hà Nội</v>
          </cell>
          <cell r="N1275">
            <v>60</v>
          </cell>
          <cell r="O1275" t="b">
            <v>0</v>
          </cell>
          <cell r="P1275" t="str">
            <v>C6 HÀ NỘI</v>
          </cell>
          <cell r="Q1275" t="str">
            <v>Miền Bắc</v>
          </cell>
          <cell r="R1275" t="str">
            <v>WIN</v>
          </cell>
        </row>
        <row r="1276">
          <cell r="A1276" t="str">
            <v>WIN2274</v>
          </cell>
          <cell r="B1276" t="str">
            <v>CN HÀ NỘI - CÔNG TY CỔ PHẦN DỊCH VỤ THƯƠNG MẠI TỔNG HỢP WINCOMMERCE</v>
          </cell>
          <cell r="C1276" t="str">
            <v/>
          </cell>
          <cell r="D1276" t="str">
            <v>Thành phố Hà Nội</v>
          </cell>
          <cell r="E1276" t="str">
            <v>Quận Hoàng Mai</v>
          </cell>
          <cell r="G1276" t="str">
            <v>HN003</v>
          </cell>
          <cell r="H1276" t="str">
            <v>Nguyễn Văn Thạch</v>
          </cell>
          <cell r="I1276" t="str">
            <v>MIENBAC;WIN</v>
          </cell>
          <cell r="J1276" t="str">
            <v/>
          </cell>
          <cell r="M1276" t="str">
            <v>Số 169 đường Nam Dư, phường Lĩnh Nam, quận Hoàng Mai, Hà Nội</v>
          </cell>
          <cell r="N1276">
            <v>60</v>
          </cell>
          <cell r="O1276" t="b">
            <v>0</v>
          </cell>
          <cell r="P1276" t="str">
            <v>C6 HÀ NỘI</v>
          </cell>
          <cell r="Q1276" t="str">
            <v>Miền Bắc</v>
          </cell>
          <cell r="R1276" t="str">
            <v>WIN</v>
          </cell>
        </row>
        <row r="1277">
          <cell r="A1277" t="str">
            <v>WIN2275</v>
          </cell>
          <cell r="B1277" t="str">
            <v>CN HÀ NỘI - CÔNG TY CỔ PHẦN DỊCH VỤ THƯƠNG MẠI TỔNG HỢP WINCOMMERCE</v>
          </cell>
          <cell r="C1277" t="str">
            <v/>
          </cell>
          <cell r="D1277" t="str">
            <v>Thành phố Hà Nội</v>
          </cell>
          <cell r="E1277" t="str">
            <v>Quận Nam Từ Liêm</v>
          </cell>
          <cell r="G1277" t="str">
            <v>HN004</v>
          </cell>
          <cell r="H1277" t="str">
            <v>Hoàng Thanh Huy</v>
          </cell>
          <cell r="I1277" t="str">
            <v>MIENBAC;WIN</v>
          </cell>
          <cell r="J1277" t="str">
            <v/>
          </cell>
          <cell r="M1277" t="str">
            <v>Số 16 khu tái định cư 7.3 - 8.1, phường Mỹ Đình 2, quận Nam Từ Liêm, Hà Nội</v>
          </cell>
          <cell r="N1277">
            <v>60</v>
          </cell>
          <cell r="O1277" t="b">
            <v>0</v>
          </cell>
          <cell r="P1277" t="str">
            <v>C6 HÀ NỘI</v>
          </cell>
          <cell r="Q1277" t="str">
            <v>Miền Bắc</v>
          </cell>
          <cell r="R1277" t="str">
            <v>WIN</v>
          </cell>
        </row>
        <row r="1278">
          <cell r="A1278" t="str">
            <v>WIN2291</v>
          </cell>
          <cell r="B1278" t="str">
            <v>CN HÀ NỘI - CÔNG TY CỔ PHẦN DỊCH VỤ THƯƠNG MẠI TỔNG HỢP WINCOMMERCE</v>
          </cell>
          <cell r="C1278" t="str">
            <v/>
          </cell>
          <cell r="D1278" t="str">
            <v>Thành phố Hà Nội</v>
          </cell>
          <cell r="E1278" t="str">
            <v>Quận Long Biên</v>
          </cell>
          <cell r="G1278" t="str">
            <v>HN003</v>
          </cell>
          <cell r="H1278" t="str">
            <v>Nguyễn Văn Thạch</v>
          </cell>
          <cell r="I1278" t="str">
            <v>MIENBAC;WIN</v>
          </cell>
          <cell r="J1278" t="str">
            <v/>
          </cell>
          <cell r="M1278" t="str">
            <v>Số 21 tổ 7, khu đấu giá Giang Biên phường Giang Biên, quận Long Biên, Hà Nội</v>
          </cell>
          <cell r="N1278">
            <v>60</v>
          </cell>
          <cell r="O1278" t="b">
            <v>0</v>
          </cell>
          <cell r="P1278" t="str">
            <v>C6 HÀ NỘI</v>
          </cell>
          <cell r="Q1278" t="str">
            <v>Miền Bắc</v>
          </cell>
          <cell r="R1278" t="str">
            <v>WIN</v>
          </cell>
        </row>
        <row r="1279">
          <cell r="A1279" t="str">
            <v>WIN2292</v>
          </cell>
          <cell r="B1279" t="str">
            <v>CN HÀ NỘI - CÔNG TY CỔ PHẦN DỊCH VỤ THƯƠNG MẠI TỔNG HỢP WINCOMMERCE</v>
          </cell>
          <cell r="C1279" t="str">
            <v/>
          </cell>
          <cell r="D1279" t="str">
            <v>Thành phố Hà Nội</v>
          </cell>
          <cell r="E1279" t="str">
            <v>Quận Hoàng Mai</v>
          </cell>
          <cell r="G1279" t="str">
            <v>HN003</v>
          </cell>
          <cell r="H1279" t="str">
            <v>Nguyễn Văn Thạch</v>
          </cell>
          <cell r="I1279" t="str">
            <v>MIENBAC;WIN</v>
          </cell>
          <cell r="J1279" t="str">
            <v/>
          </cell>
          <cell r="M1279" t="str">
            <v>"Tòa nhà lô II - 1 chung cư 151, Nguyễn Đức Cảnh, Tương Mai,
 Hoàng Mai, Hà Nội (Số 151 đường Nguyễn Đức Cảnh)"</v>
          </cell>
          <cell r="N1279">
            <v>60</v>
          </cell>
          <cell r="O1279" t="b">
            <v>0</v>
          </cell>
          <cell r="P1279" t="str">
            <v>C6 HÀ NỘI</v>
          </cell>
          <cell r="Q1279" t="str">
            <v>Miền Bắc</v>
          </cell>
          <cell r="R1279" t="str">
            <v>WIN</v>
          </cell>
        </row>
        <row r="1280">
          <cell r="A1280" t="str">
            <v>WIN2295</v>
          </cell>
          <cell r="B1280" t="str">
            <v>CN HÀ NỘI - CÔNG TY CỔ PHẦN DỊCH VỤ THƯƠNG MẠI TỔNG HỢP WINCOMMERCE</v>
          </cell>
          <cell r="C1280" t="str">
            <v/>
          </cell>
          <cell r="D1280" t="str">
            <v>Thành phố Hà Nội</v>
          </cell>
          <cell r="E1280" t="str">
            <v>Quận Long Biên</v>
          </cell>
          <cell r="G1280" t="str">
            <v>HN003</v>
          </cell>
          <cell r="H1280" t="str">
            <v>Nguyễn Văn Thạch</v>
          </cell>
          <cell r="I1280" t="str">
            <v>MIENBAC;WIN</v>
          </cell>
          <cell r="J1280" t="str">
            <v/>
          </cell>
          <cell r="M1280" t="str">
            <v>Số 10 phố Đức Giang, phường Đức Giang, quận Long Biên, Hà Nội</v>
          </cell>
          <cell r="N1280">
            <v>60</v>
          </cell>
          <cell r="O1280" t="b">
            <v>0</v>
          </cell>
          <cell r="P1280" t="str">
            <v>C6 HÀ NỘI</v>
          </cell>
          <cell r="Q1280" t="str">
            <v>Miền Bắc</v>
          </cell>
          <cell r="R1280" t="str">
            <v>WIN</v>
          </cell>
        </row>
        <row r="1281">
          <cell r="A1281" t="str">
            <v>WIN2296</v>
          </cell>
          <cell r="B1281" t="str">
            <v>CN HÀ NỘI - CÔNG TY CỔ PHẦN DỊCH VỤ THƯƠNG MẠI TỔNG HỢP WINCOMMERCE</v>
          </cell>
          <cell r="C1281" t="str">
            <v/>
          </cell>
          <cell r="D1281" t="str">
            <v>Thành phố Hà Nội</v>
          </cell>
          <cell r="E1281" t="str">
            <v>Quận Đống Đa</v>
          </cell>
          <cell r="G1281" t="str">
            <v>HN003</v>
          </cell>
          <cell r="H1281" t="str">
            <v>Nguyễn Văn Thạch</v>
          </cell>
          <cell r="I1281" t="str">
            <v>MIENBAC;WIN</v>
          </cell>
          <cell r="J1281" t="str">
            <v/>
          </cell>
          <cell r="M1281" t="str">
            <v>Số 40 Ngõ Thông Phong, phố Tôn Đức Thắng, phường Quốc Tử Giám, quận Đống Đa, Hà Nội</v>
          </cell>
          <cell r="N1281">
            <v>60</v>
          </cell>
          <cell r="O1281" t="b">
            <v>0</v>
          </cell>
          <cell r="P1281" t="str">
            <v>C6 HÀ NỘI</v>
          </cell>
          <cell r="Q1281" t="str">
            <v>Miền Bắc</v>
          </cell>
          <cell r="R1281" t="str">
            <v>WIN</v>
          </cell>
        </row>
        <row r="1282">
          <cell r="A1282" t="str">
            <v>WIN2297</v>
          </cell>
          <cell r="B1282" t="str">
            <v>CN HÀ NỘI - CÔNG TY CỔ PHẦN DỊCH VỤ THƯƠNG MẠI TỔNG HỢP WINCOMMERCE</v>
          </cell>
          <cell r="C1282" t="str">
            <v/>
          </cell>
          <cell r="D1282" t="str">
            <v>Thành phố Hà Nội</v>
          </cell>
          <cell r="E1282" t="str">
            <v>Quận Đống Đa</v>
          </cell>
          <cell r="G1282" t="str">
            <v>HN003</v>
          </cell>
          <cell r="H1282" t="str">
            <v>Nguyễn Văn Thạch</v>
          </cell>
          <cell r="I1282" t="str">
            <v>MIENBAC;WIN</v>
          </cell>
          <cell r="J1282" t="str">
            <v/>
          </cell>
          <cell r="M1282" t="str">
            <v>Số 102 đường Nguyễn Chí Thanh, phường Láng Thượng, quận Đống Đa, Hà Nội</v>
          </cell>
          <cell r="N1282">
            <v>60</v>
          </cell>
          <cell r="O1282" t="b">
            <v>0</v>
          </cell>
          <cell r="P1282" t="str">
            <v>C6 HÀ NỘI</v>
          </cell>
          <cell r="Q1282" t="str">
            <v>Miền Bắc</v>
          </cell>
          <cell r="R1282" t="str">
            <v>WIN</v>
          </cell>
        </row>
        <row r="1283">
          <cell r="A1283" t="str">
            <v>WIN2301</v>
          </cell>
          <cell r="B1283" t="str">
            <v>CN HÀ NỘI - CÔNG TY CỔ PHẦN DỊCH VỤ THƯƠNG MẠI TỔNG HỢP WINCOMMERCE</v>
          </cell>
          <cell r="C1283" t="str">
            <v/>
          </cell>
          <cell r="D1283" t="str">
            <v>Thành phố Hà Nội</v>
          </cell>
          <cell r="E1283" t="str">
            <v>Quận Hoàn Kiếm</v>
          </cell>
          <cell r="G1283" t="str">
            <v>HN008</v>
          </cell>
          <cell r="H1283" t="str">
            <v>Nguyễn Minh Sơn</v>
          </cell>
          <cell r="I1283" t="str">
            <v>MIENBAC;WIN</v>
          </cell>
          <cell r="J1283" t="str">
            <v/>
          </cell>
          <cell r="M1283" t="str">
            <v>Số 1 phố Đường Thành, phường Cửa Đông, quận Hoàn Kiếm, HN</v>
          </cell>
          <cell r="N1283">
            <v>60</v>
          </cell>
          <cell r="O1283" t="b">
            <v>0</v>
          </cell>
          <cell r="P1283" t="str">
            <v>C6 HÀ NỘI</v>
          </cell>
          <cell r="Q1283" t="str">
            <v>Miền Bắc</v>
          </cell>
          <cell r="R1283" t="str">
            <v>WIN</v>
          </cell>
        </row>
        <row r="1284">
          <cell r="A1284" t="str">
            <v>WIN2303</v>
          </cell>
          <cell r="B1284" t="str">
            <v>CN HÀ NỘI - CÔNG TY CỔ PHẦN DỊCH VỤ THƯƠNG MẠI TỔNG HỢP WINCOMMERCE</v>
          </cell>
          <cell r="C1284" t="str">
            <v/>
          </cell>
          <cell r="D1284" t="str">
            <v>Thành phố Hà Nội</v>
          </cell>
          <cell r="E1284" t="str">
            <v>Quận Hoàng Mai</v>
          </cell>
          <cell r="G1284" t="str">
            <v>HN003</v>
          </cell>
          <cell r="H1284" t="str">
            <v>Nguyễn Văn Thạch</v>
          </cell>
          <cell r="I1284" t="str">
            <v>MIENBAC;WIN</v>
          </cell>
          <cell r="J1284" t="str">
            <v/>
          </cell>
          <cell r="M1284" t="str">
            <v>Ô số 62 + 63 khu di dân Đền Lừ II, phường Hoàng Văn Thụ, quận Hoàng Mai, Hà Nội</v>
          </cell>
          <cell r="N1284">
            <v>60</v>
          </cell>
          <cell r="O1284" t="b">
            <v>0</v>
          </cell>
          <cell r="P1284" t="str">
            <v>C6 HÀ NỘI</v>
          </cell>
          <cell r="Q1284" t="str">
            <v>Miền Bắc</v>
          </cell>
          <cell r="R1284" t="str">
            <v>WIN</v>
          </cell>
        </row>
        <row r="1285">
          <cell r="A1285" t="str">
            <v>WIN2306</v>
          </cell>
          <cell r="B1285" t="str">
            <v>CN HÀ NỘI - CÔNG TY CỔ PHẦN DỊCH VỤ THƯƠNG MẠI TỔNG HỢP WINCOMMERCE</v>
          </cell>
          <cell r="C1285" t="str">
            <v/>
          </cell>
          <cell r="D1285" t="str">
            <v>Thành phố Hà Nội</v>
          </cell>
          <cell r="E1285" t="str">
            <v>Quận Cầu Giấy</v>
          </cell>
          <cell r="G1285" t="str">
            <v>HN004</v>
          </cell>
          <cell r="H1285" t="str">
            <v>Hoàng Thanh Huy</v>
          </cell>
          <cell r="I1285" t="str">
            <v>MIENBAC;WIN</v>
          </cell>
          <cell r="J1285" t="str">
            <v/>
          </cell>
          <cell r="M1285" t="str">
            <v>Số 1, tổ 24 Dịch Vọng, phường Dịch Vọng, quận Cầu Giấy, Hà Nội</v>
          </cell>
          <cell r="N1285">
            <v>60</v>
          </cell>
          <cell r="O1285" t="b">
            <v>0</v>
          </cell>
          <cell r="P1285" t="str">
            <v>C6 HÀ NỘI</v>
          </cell>
          <cell r="Q1285" t="str">
            <v>Miền Bắc</v>
          </cell>
          <cell r="R1285" t="str">
            <v>WIN</v>
          </cell>
        </row>
        <row r="1286">
          <cell r="A1286" t="str">
            <v>WIN2308</v>
          </cell>
          <cell r="B1286" t="str">
            <v>CN HÀ NỘI - CÔNG TY CỔ PHẦN DỊCH VỤ THƯƠNG MẠI TỔNG HỢP WINCOMMERCE</v>
          </cell>
          <cell r="C1286" t="str">
            <v/>
          </cell>
          <cell r="D1286" t="str">
            <v>Thành phố Hà Nội</v>
          </cell>
          <cell r="E1286" t="str">
            <v>Quận Hoàng Mai</v>
          </cell>
          <cell r="G1286" t="str">
            <v>HN003</v>
          </cell>
          <cell r="H1286" t="str">
            <v>Nguyễn Văn Thạch</v>
          </cell>
          <cell r="I1286" t="str">
            <v>MIENBAC;WIN</v>
          </cell>
          <cell r="J1286" t="str">
            <v/>
          </cell>
          <cell r="M1286" t="str">
            <v>Số 345 phố Bùi Xương Trạch, phường Định Công, quận Hoàng Mai, Hà Nội</v>
          </cell>
          <cell r="N1286">
            <v>60</v>
          </cell>
          <cell r="O1286" t="b">
            <v>0</v>
          </cell>
          <cell r="P1286" t="str">
            <v>C6 HÀ NỘI</v>
          </cell>
          <cell r="Q1286" t="str">
            <v>Miền Bắc</v>
          </cell>
          <cell r="R1286" t="str">
            <v>WIN</v>
          </cell>
        </row>
        <row r="1287">
          <cell r="A1287" t="str">
            <v>WIN2309</v>
          </cell>
          <cell r="B1287" t="str">
            <v>CN HÀ NỘI - CÔNG TY CỔ PHẦN DỊCH VỤ THƯƠNG MẠI TỔNG HỢP WINCOMMERCE</v>
          </cell>
          <cell r="C1287" t="str">
            <v/>
          </cell>
          <cell r="D1287" t="str">
            <v>Thành phố Hà Nội</v>
          </cell>
          <cell r="E1287" t="str">
            <v>Quận Ba Đình</v>
          </cell>
          <cell r="G1287" t="str">
            <v>HN008</v>
          </cell>
          <cell r="H1287" t="str">
            <v>Nguyễn Minh Sơn</v>
          </cell>
          <cell r="I1287" t="str">
            <v>MIENBAC;WIN</v>
          </cell>
          <cell r="J1287" t="str">
            <v/>
          </cell>
          <cell r="M1287" t="str">
            <v>Số 104C phố Ngọc Hà, phường , quận Ba Đình, Hà Nội</v>
          </cell>
          <cell r="N1287">
            <v>60</v>
          </cell>
          <cell r="O1287" t="b">
            <v>0</v>
          </cell>
          <cell r="P1287" t="str">
            <v>C6 HÀ NỘI</v>
          </cell>
          <cell r="Q1287" t="str">
            <v>Miền Bắc</v>
          </cell>
          <cell r="R1287" t="str">
            <v>WIN</v>
          </cell>
        </row>
        <row r="1288">
          <cell r="A1288" t="str">
            <v>WIN2321</v>
          </cell>
          <cell r="B1288" t="str">
            <v>CN HÀ NỘI - CÔNG TY CỔ PHẦN DỊCH VỤ THƯƠNG MẠI TỔNG HỢP WINCOMMERCE</v>
          </cell>
          <cell r="C1288" t="str">
            <v/>
          </cell>
          <cell r="D1288" t="str">
            <v>Thành phố Hà Nội</v>
          </cell>
          <cell r="E1288" t="str">
            <v>Quận Hai Bà Trưng</v>
          </cell>
          <cell r="G1288" t="str">
            <v>HN003</v>
          </cell>
          <cell r="H1288" t="str">
            <v>Nguyễn Văn Thạch</v>
          </cell>
          <cell r="I1288" t="str">
            <v>MIENBAC;WIN</v>
          </cell>
          <cell r="J1288" t="str">
            <v/>
          </cell>
          <cell r="M1288" t="str">
            <v>Số 317 Phố Vọng, tổ 64B, phường Đồng Tâm, quận Hai Bà Trưng, Hà Nội</v>
          </cell>
          <cell r="N1288">
            <v>60</v>
          </cell>
          <cell r="O1288" t="b">
            <v>0</v>
          </cell>
          <cell r="P1288" t="str">
            <v>C6 HÀ NỘI</v>
          </cell>
          <cell r="Q1288" t="str">
            <v>Miền Bắc</v>
          </cell>
          <cell r="R1288" t="str">
            <v>WIN</v>
          </cell>
        </row>
        <row r="1289">
          <cell r="A1289" t="str">
            <v>WIN2322</v>
          </cell>
          <cell r="B1289" t="str">
            <v>CN HÀ NỘI - CÔNG TY CỔ PHẦN DỊCH VỤ THƯƠNG MẠI TỔNG HỢP WINCOMMERCE</v>
          </cell>
          <cell r="C1289" t="str">
            <v/>
          </cell>
          <cell r="D1289" t="str">
            <v>Thành phố Hà Nội</v>
          </cell>
          <cell r="E1289" t="str">
            <v>Quận Hai Bà Trưng</v>
          </cell>
          <cell r="G1289" t="str">
            <v>HN003</v>
          </cell>
          <cell r="H1289" t="str">
            <v>Nguyễn Văn Thạch</v>
          </cell>
          <cell r="I1289" t="str">
            <v>MIENBAC;WIN</v>
          </cell>
          <cell r="J1289" t="str">
            <v/>
          </cell>
          <cell r="M1289" t="str">
            <v>Số 47 ngõ 187 phố Hồng Mai, phường Quỳnh Lôi, quận Hai Bà Trưng, Hà Nội</v>
          </cell>
          <cell r="N1289">
            <v>60</v>
          </cell>
          <cell r="O1289" t="b">
            <v>0</v>
          </cell>
          <cell r="P1289" t="str">
            <v>C6 HÀ NỘI</v>
          </cell>
          <cell r="Q1289" t="str">
            <v>Miền Bắc</v>
          </cell>
          <cell r="R1289" t="str">
            <v>WIN</v>
          </cell>
        </row>
        <row r="1290">
          <cell r="A1290" t="str">
            <v>WIN2323</v>
          </cell>
          <cell r="B1290" t="str">
            <v>CN HÀ NỘI - CÔNG TY CỔ PHẦN DỊCH VỤ THƯƠNG MẠI TỔNG HỢP WINCOMMERCE</v>
          </cell>
          <cell r="C1290" t="str">
            <v/>
          </cell>
          <cell r="D1290" t="str">
            <v>Thành phố Hà Nội</v>
          </cell>
          <cell r="E1290" t="str">
            <v>Quận Hai Bà Trưng</v>
          </cell>
          <cell r="G1290" t="str">
            <v>HN003</v>
          </cell>
          <cell r="H1290" t="str">
            <v>Nguyễn Văn Thạch</v>
          </cell>
          <cell r="I1290" t="str">
            <v>MIENBAC;WIN</v>
          </cell>
          <cell r="J1290" t="str">
            <v/>
          </cell>
          <cell r="M1290" t="str">
            <v>Số 69 phố Hồng Mai, phường Bạch Mai, quận Hai Bà Trưng, Hà Nội</v>
          </cell>
          <cell r="N1290">
            <v>60</v>
          </cell>
          <cell r="O1290" t="b">
            <v>0</v>
          </cell>
          <cell r="P1290" t="str">
            <v>C6 HÀ NỘI</v>
          </cell>
          <cell r="Q1290" t="str">
            <v>Miền Bắc</v>
          </cell>
          <cell r="R1290" t="str">
            <v>WIN</v>
          </cell>
        </row>
        <row r="1291">
          <cell r="A1291" t="str">
            <v>WIN2338</v>
          </cell>
          <cell r="B1291" t="str">
            <v>CN HÀ NỘI - CÔNG TY CỔ PHẦN DỊCH VỤ THƯƠNG MẠI TỔNG HỢP WINCOMMERCE</v>
          </cell>
          <cell r="C1291" t="str">
            <v/>
          </cell>
          <cell r="D1291" t="str">
            <v>Thành phố Hà Nội</v>
          </cell>
          <cell r="E1291" t="str">
            <v>Quận Thanh Xuân</v>
          </cell>
          <cell r="G1291" t="str">
            <v>HN008</v>
          </cell>
          <cell r="H1291" t="str">
            <v>Nguyễn Minh Sơn</v>
          </cell>
          <cell r="I1291" t="str">
            <v>MIENBAC;WIN</v>
          </cell>
          <cell r="J1291" t="str">
            <v/>
          </cell>
          <cell r="M1291" t="str">
            <v>Số 72+76 phố Nguyễn Lân, Phường Phương Liệt, Quận Thanh Xuân, TP. Hà Nội Việt Nam</v>
          </cell>
          <cell r="N1291">
            <v>60</v>
          </cell>
          <cell r="O1291" t="b">
            <v>0</v>
          </cell>
          <cell r="P1291" t="str">
            <v>C6 HÀ NỘI</v>
          </cell>
          <cell r="Q1291" t="str">
            <v>Miền Bắc</v>
          </cell>
          <cell r="R1291" t="str">
            <v>WIN</v>
          </cell>
        </row>
        <row r="1292">
          <cell r="A1292" t="str">
            <v>WIN2340</v>
          </cell>
          <cell r="B1292" t="str">
            <v>CN HÀ NỘI - CÔNG TY CỔ PHẦN DỊCH VỤ THƯƠNG MẠI TỔNG HỢP WINCOMMERCE</v>
          </cell>
          <cell r="C1292" t="str">
            <v/>
          </cell>
          <cell r="D1292" t="str">
            <v>Thành phố Hà Nội</v>
          </cell>
          <cell r="E1292" t="str">
            <v>Quận Đống Đa</v>
          </cell>
          <cell r="G1292" t="str">
            <v>HN004</v>
          </cell>
          <cell r="H1292" t="str">
            <v>Hoàng Thanh Huy</v>
          </cell>
          <cell r="I1292" t="str">
            <v>MIENBAC;WIN</v>
          </cell>
          <cell r="J1292" t="str">
            <v/>
          </cell>
          <cell r="M1292" t="str">
            <v>Số 281 phố Khâm Thiên, phường Thổ Quan, quận Đống Đa, Hà Nội</v>
          </cell>
          <cell r="N1292">
            <v>60</v>
          </cell>
          <cell r="O1292" t="b">
            <v>0</v>
          </cell>
          <cell r="P1292" t="str">
            <v>C6 HÀ NỘI</v>
          </cell>
          <cell r="Q1292" t="str">
            <v>Miền Bắc</v>
          </cell>
          <cell r="R1292" t="str">
            <v>WIN</v>
          </cell>
        </row>
        <row r="1293">
          <cell r="A1293" t="str">
            <v>win2343</v>
          </cell>
          <cell r="B1293" t="str">
            <v>CN HÀ NỘI - wincommerce</v>
          </cell>
          <cell r="C1293" t="str">
            <v/>
          </cell>
          <cell r="D1293" t="str">
            <v>Thành phố Hà Nội</v>
          </cell>
          <cell r="E1293" t="str">
            <v>Quận Hà Đông</v>
          </cell>
          <cell r="G1293" t="str">
            <v>HN004</v>
          </cell>
          <cell r="H1293" t="str">
            <v>Hoàng Thanh Huy</v>
          </cell>
          <cell r="I1293" t="str">
            <v>MIENBAC;WIN</v>
          </cell>
          <cell r="J1293" t="str">
            <v/>
          </cell>
          <cell r="M1293" t="str">
            <v>Số 23 đường Vạn Phúc, tổ dân số 7, phường Vạn Phúc, quận Hà Đông, Hà Nội</v>
          </cell>
          <cell r="N1293">
            <v>60</v>
          </cell>
          <cell r="O1293" t="b">
            <v>0</v>
          </cell>
          <cell r="P1293" t="str">
            <v>C6 HÀ NỘI</v>
          </cell>
          <cell r="Q1293" t="str">
            <v>Miền Bắc</v>
          </cell>
          <cell r="R1293" t="str">
            <v>WIN</v>
          </cell>
        </row>
        <row r="1294">
          <cell r="A1294" t="str">
            <v>WIN2346</v>
          </cell>
          <cell r="B1294" t="str">
            <v>CN HÀ NỘI - CÔNG TY CỔ PHẦN DỊCH VỤ THƯƠNG MẠI TỔNG HỢP WINCOMMERCE</v>
          </cell>
          <cell r="C1294" t="str">
            <v/>
          </cell>
          <cell r="D1294" t="str">
            <v>Thành phố Hà Nội</v>
          </cell>
          <cell r="E1294" t="str">
            <v>Quận Ba Đình</v>
          </cell>
          <cell r="G1294" t="str">
            <v>HN004</v>
          </cell>
          <cell r="H1294" t="str">
            <v>Hoàng Thanh Huy</v>
          </cell>
          <cell r="I1294" t="str">
            <v>MIENBAC;WIN</v>
          </cell>
          <cell r="J1294" t="str">
            <v/>
          </cell>
          <cell r="M1294" t="str">
            <v>63 phố Hàng Bún, phường Quán Thánh, quận Ba Đình, HN</v>
          </cell>
          <cell r="N1294">
            <v>60</v>
          </cell>
          <cell r="O1294" t="b">
            <v>0</v>
          </cell>
          <cell r="P1294" t="str">
            <v>C6 HÀ NỘI</v>
          </cell>
          <cell r="Q1294" t="str">
            <v>Miền Bắc</v>
          </cell>
          <cell r="R1294" t="str">
            <v>WIN</v>
          </cell>
        </row>
        <row r="1295">
          <cell r="A1295" t="str">
            <v>WIN2347</v>
          </cell>
          <cell r="B1295" t="str">
            <v>CN HÀ NỘI - CÔNG TY CỔ PHẦN DỊCH VỤ THƯƠNG MẠI TỔNG HỢP WINCOMMERCE</v>
          </cell>
          <cell r="C1295" t="str">
            <v/>
          </cell>
          <cell r="D1295" t="str">
            <v>Thành phố Hà Nội</v>
          </cell>
          <cell r="E1295" t="str">
            <v>Quận Long Biên</v>
          </cell>
          <cell r="G1295" t="str">
            <v>HN003</v>
          </cell>
          <cell r="H1295" t="str">
            <v>Nguyễn Văn Thạch</v>
          </cell>
          <cell r="I1295" t="str">
            <v>MIENBAC;WIN</v>
          </cell>
          <cell r="J1295" t="str">
            <v/>
          </cell>
          <cell r="M1295" t="str">
            <v>Số 22 đường Thạch Bàn, phường Thạch Bàn, quận Long Biên, Hà Nội</v>
          </cell>
          <cell r="N1295">
            <v>60</v>
          </cell>
          <cell r="O1295" t="b">
            <v>0</v>
          </cell>
          <cell r="P1295" t="str">
            <v>C6 HÀ NỘI</v>
          </cell>
          <cell r="Q1295" t="str">
            <v>Miền Bắc</v>
          </cell>
          <cell r="R1295" t="str">
            <v>WIN</v>
          </cell>
        </row>
        <row r="1296">
          <cell r="A1296" t="str">
            <v>WIN2349</v>
          </cell>
          <cell r="B1296" t="str">
            <v>CN HÀ NỘI - CÔNG TY CỔ PHẦN DỊCH VỤ THƯƠNG MẠI TỔNG HỢP WINCOMMERCE</v>
          </cell>
          <cell r="C1296" t="str">
            <v/>
          </cell>
          <cell r="D1296" t="str">
            <v>Thành phố Hà Nội</v>
          </cell>
          <cell r="E1296" t="str">
            <v>Quận Thanh Xuân</v>
          </cell>
          <cell r="G1296" t="str">
            <v>HN008</v>
          </cell>
          <cell r="H1296" t="str">
            <v>Nguyễn Minh Sơn</v>
          </cell>
          <cell r="I1296" t="str">
            <v>MIENBAC;WIN</v>
          </cell>
          <cell r="J1296" t="str">
            <v/>
          </cell>
          <cell r="M1296" t="str">
            <v>Số 142 phố Phương Liệt, phường Phương Liệt, quận Thanh Xuân, Hà Nội</v>
          </cell>
          <cell r="N1296">
            <v>60</v>
          </cell>
          <cell r="O1296" t="b">
            <v>0</v>
          </cell>
          <cell r="P1296" t="str">
            <v>C6 HÀ NỘI</v>
          </cell>
          <cell r="Q1296" t="str">
            <v>Miền Bắc</v>
          </cell>
          <cell r="R1296" t="str">
            <v>WIN</v>
          </cell>
        </row>
        <row r="1297">
          <cell r="A1297" t="str">
            <v>WIN2351</v>
          </cell>
          <cell r="B1297" t="str">
            <v>CN HÀ NỘI - CÔNG TY CỔ PHẦN DỊCH VỤ THƯƠNG MẠI TỔNG HỢP WINCOMMERCE</v>
          </cell>
          <cell r="C1297" t="str">
            <v/>
          </cell>
          <cell r="D1297" t="str">
            <v>Thành phố Hà Nội</v>
          </cell>
          <cell r="E1297" t="str">
            <v>Quận Hai Bà Trưng</v>
          </cell>
          <cell r="G1297" t="str">
            <v>HN003</v>
          </cell>
          <cell r="H1297" t="str">
            <v>Nguyễn Văn Thạch</v>
          </cell>
          <cell r="I1297" t="str">
            <v>MIENBAC;WIN</v>
          </cell>
          <cell r="J1297" t="str">
            <v/>
          </cell>
          <cell r="M1297" t="str">
            <v>Số 7 phố Nguyễn Cao, tổ 14, phường Đống Mác, quận Hai Bà Trưng, Hà Nội</v>
          </cell>
          <cell r="N1297">
            <v>60</v>
          </cell>
          <cell r="O1297" t="b">
            <v>0</v>
          </cell>
          <cell r="P1297" t="str">
            <v>C6 HÀ NỘI</v>
          </cell>
          <cell r="Q1297" t="str">
            <v>Miền Bắc</v>
          </cell>
          <cell r="R1297" t="str">
            <v>WIN</v>
          </cell>
        </row>
        <row r="1298">
          <cell r="A1298" t="str">
            <v>WIN2352</v>
          </cell>
          <cell r="B1298" t="str">
            <v>CN HÀ NỘI - CÔNG TY CỔ PHẦN DỊCH VỤ THƯƠNG MẠI TỔNG HỢP WINCOMMERCE</v>
          </cell>
          <cell r="C1298" t="str">
            <v/>
          </cell>
          <cell r="D1298" t="str">
            <v>Thành phố Hà Nội</v>
          </cell>
          <cell r="E1298" t="str">
            <v>Quận Hai Bà Trưng</v>
          </cell>
          <cell r="G1298" t="str">
            <v>HN003</v>
          </cell>
          <cell r="H1298" t="str">
            <v>Nguyễn Văn Thạch</v>
          </cell>
          <cell r="I1298" t="str">
            <v>MIENBAC;WIN</v>
          </cell>
          <cell r="J1298" t="str">
            <v/>
          </cell>
          <cell r="M1298" t="str">
            <v>Số 70 phố Vạn Kiếp, tổ 58A, phường Bạch Đằng, quận Hai Bà Trưng, Hà Nội</v>
          </cell>
          <cell r="N1298">
            <v>60</v>
          </cell>
          <cell r="O1298" t="b">
            <v>0</v>
          </cell>
          <cell r="P1298" t="str">
            <v>C6 HÀ NỘI</v>
          </cell>
          <cell r="Q1298" t="str">
            <v>Miền Bắc</v>
          </cell>
          <cell r="R1298" t="str">
            <v>WIN</v>
          </cell>
        </row>
        <row r="1299">
          <cell r="A1299" t="str">
            <v>WIN2355</v>
          </cell>
          <cell r="B1299" t="str">
            <v>CN HÀ NỘI - CÔNG TY CỔ PHẦN DỊCH VỤ THƯƠNG MẠI TỔNG HỢP WINCOMMERCE</v>
          </cell>
          <cell r="C1299" t="str">
            <v/>
          </cell>
          <cell r="D1299" t="str">
            <v>Thành phố Hà Nội</v>
          </cell>
          <cell r="E1299" t="str">
            <v>Quận Cầu Giấy</v>
          </cell>
          <cell r="G1299" t="str">
            <v>HN004</v>
          </cell>
          <cell r="H1299" t="str">
            <v>Hoàng Thanh Huy</v>
          </cell>
          <cell r="I1299" t="str">
            <v>MIENBAC;WIN</v>
          </cell>
          <cell r="J1299" t="str">
            <v/>
          </cell>
          <cell r="M1299" t="str">
            <v>Số 41 phố Nguyễn Ngọc Vũ, phường Trung Hòa, quận Cầu Giấy, Hà Nội</v>
          </cell>
          <cell r="N1299">
            <v>60</v>
          </cell>
          <cell r="O1299" t="b">
            <v>0</v>
          </cell>
          <cell r="P1299" t="str">
            <v>C6 HÀ NỘI</v>
          </cell>
          <cell r="Q1299" t="str">
            <v>Miền Bắc</v>
          </cell>
          <cell r="R1299" t="str">
            <v>WIN</v>
          </cell>
        </row>
        <row r="1300">
          <cell r="A1300" t="str">
            <v>WIN2357</v>
          </cell>
          <cell r="B1300" t="str">
            <v>CN HÀ NỘI - CÔNG TY CỔ PHẦN DỊCH VỤ THƯƠNG MẠI TỔNG HỢP WINCOMMERCE</v>
          </cell>
          <cell r="C1300" t="str">
            <v/>
          </cell>
          <cell r="D1300" t="str">
            <v>Thành phố Hà Nội</v>
          </cell>
          <cell r="E1300" t="str">
            <v>Quận Hoàng Mai</v>
          </cell>
          <cell r="G1300" t="str">
            <v>HN003</v>
          </cell>
          <cell r="H1300" t="str">
            <v>Nguyễn Văn Thạch</v>
          </cell>
          <cell r="I1300" t="str">
            <v>MIENBAC;WIN</v>
          </cell>
          <cell r="J1300" t="str">
            <v/>
          </cell>
          <cell r="M1300" t="str">
            <v>Số 103 đường Thanh Đàm, phường Thanh Trì, quận Hoàng Mai, Hà Nội</v>
          </cell>
          <cell r="N1300">
            <v>60</v>
          </cell>
          <cell r="O1300" t="b">
            <v>0</v>
          </cell>
          <cell r="P1300" t="str">
            <v>C6 HÀ NỘI</v>
          </cell>
          <cell r="Q1300" t="str">
            <v>Miền Bắc</v>
          </cell>
          <cell r="R1300" t="str">
            <v>WIN</v>
          </cell>
        </row>
        <row r="1301">
          <cell r="A1301" t="str">
            <v>WIN2358</v>
          </cell>
          <cell r="B1301" t="str">
            <v>CN HÀ NỘI - CÔNG TY CỔ PHẦN DỊCH VỤ THƯƠNG MẠI TỔNG HỢP WINCOMMERCE</v>
          </cell>
          <cell r="C1301" t="str">
            <v/>
          </cell>
          <cell r="D1301" t="str">
            <v>Thành phố Hà Nội</v>
          </cell>
          <cell r="E1301" t="str">
            <v>Quận Cầu Giấy</v>
          </cell>
          <cell r="G1301" t="str">
            <v>HN004</v>
          </cell>
          <cell r="H1301" t="str">
            <v>Hoàng Thanh Huy</v>
          </cell>
          <cell r="I1301" t="str">
            <v>MIENBAC;WIN</v>
          </cell>
          <cell r="J1301" t="str">
            <v/>
          </cell>
          <cell r="M1301" t="str">
            <v>Số 19 đường Nguyễn Văn Huyên kéo dài, phường Quan Hoa, quận Cầu Giấy, Hà Nội</v>
          </cell>
          <cell r="N1301">
            <v>60</v>
          </cell>
          <cell r="O1301" t="b">
            <v>0</v>
          </cell>
          <cell r="P1301" t="str">
            <v>C6 HÀ NỘI</v>
          </cell>
          <cell r="Q1301" t="str">
            <v>Miền Bắc</v>
          </cell>
          <cell r="R1301" t="str">
            <v>WIN</v>
          </cell>
        </row>
        <row r="1302">
          <cell r="A1302" t="str">
            <v>WIN2361</v>
          </cell>
          <cell r="B1302" t="str">
            <v>CN HÀ NỘI - CÔNG TY CỔ PHẦN DỊCH VỤ THƯƠNG MẠI TỔNG HỢP WINCOMMERCE</v>
          </cell>
          <cell r="C1302" t="str">
            <v/>
          </cell>
          <cell r="D1302" t="str">
            <v>Thành phố Hà Nội</v>
          </cell>
          <cell r="E1302" t="str">
            <v>Quận Hoàng Mai</v>
          </cell>
          <cell r="G1302" t="str">
            <v>HN003</v>
          </cell>
          <cell r="H1302" t="str">
            <v>Nguyễn Văn Thạch</v>
          </cell>
          <cell r="I1302" t="str">
            <v>MIENBAC;WIN</v>
          </cell>
          <cell r="J1302" t="str">
            <v/>
          </cell>
          <cell r="M1302" t="str">
            <v>Số 353 đường Nam Dư, phường Trần Phú, quận Hoàng Mai, Hà Nội</v>
          </cell>
          <cell r="N1302">
            <v>60</v>
          </cell>
          <cell r="O1302" t="b">
            <v>0</v>
          </cell>
          <cell r="P1302" t="str">
            <v>C6 HÀ NỘI</v>
          </cell>
          <cell r="Q1302" t="str">
            <v>Miền Bắc</v>
          </cell>
          <cell r="R1302" t="str">
            <v>WIN</v>
          </cell>
        </row>
        <row r="1303">
          <cell r="A1303" t="str">
            <v>WIN2362</v>
          </cell>
          <cell r="B1303" t="str">
            <v>CN HÀ NỘI - CÔNG TY CỔ PHẦN DỊCH VỤ THƯƠNG MẠI TỔNG HỢP WINCOMMERCE</v>
          </cell>
          <cell r="C1303" t="str">
            <v/>
          </cell>
          <cell r="D1303" t="str">
            <v>Thành phố Hà Nội</v>
          </cell>
          <cell r="E1303" t="str">
            <v>Quận Ba Đình</v>
          </cell>
          <cell r="G1303" t="str">
            <v>HN003</v>
          </cell>
          <cell r="H1303" t="str">
            <v>Nguyễn Văn Thạch</v>
          </cell>
          <cell r="I1303" t="str">
            <v>MIENBAC;WIN</v>
          </cell>
          <cell r="J1303" t="str">
            <v/>
          </cell>
          <cell r="M1303" t="str">
            <v>Số 20 phố Nghĩa Dũng, phường Phúc Xá, quận Ba Đình, Hà Nội (31 đường Bờ Sông)</v>
          </cell>
          <cell r="N1303">
            <v>60</v>
          </cell>
          <cell r="O1303" t="b">
            <v>0</v>
          </cell>
          <cell r="P1303" t="str">
            <v>C6 HÀ NỘI</v>
          </cell>
          <cell r="Q1303" t="str">
            <v>Miền Bắc</v>
          </cell>
          <cell r="R1303" t="str">
            <v>WIN</v>
          </cell>
        </row>
        <row r="1304">
          <cell r="A1304" t="str">
            <v>WIN2364</v>
          </cell>
          <cell r="B1304" t="str">
            <v>CN HÀ NỘI - CÔNG TY CỔ PHẦN DỊCH VỤ THƯƠNG MẠI TỔNG HỢP WINCOMMERCE</v>
          </cell>
          <cell r="C1304" t="str">
            <v/>
          </cell>
          <cell r="D1304" t="str">
            <v>Thành phố Hà Nội</v>
          </cell>
          <cell r="E1304" t="str">
            <v>Quận Long Biên</v>
          </cell>
          <cell r="G1304" t="str">
            <v>HN003</v>
          </cell>
          <cell r="H1304" t="str">
            <v>Nguyễn Văn Thạch</v>
          </cell>
          <cell r="I1304" t="str">
            <v>MIENBAC;WIN</v>
          </cell>
          <cell r="J1304" t="str">
            <v/>
          </cell>
          <cell r="M1304" t="str">
            <v>Số 102 Nhà K9, khu đô thị mới Việt Hưng, phường Giang Biên, quận Long Biên, thành phố Hà Nội, Việt Nam</v>
          </cell>
          <cell r="N1304">
            <v>60</v>
          </cell>
          <cell r="O1304" t="b">
            <v>0</v>
          </cell>
          <cell r="P1304" t="str">
            <v>C6 HÀ NỘI</v>
          </cell>
          <cell r="Q1304" t="str">
            <v>Miền Bắc</v>
          </cell>
          <cell r="R1304" t="str">
            <v>WIN</v>
          </cell>
        </row>
        <row r="1305">
          <cell r="A1305" t="str">
            <v>WIN2368</v>
          </cell>
          <cell r="B1305" t="str">
            <v>CN HÀ NỘI - CÔNG TY CỔ PHẦN DỊCH VỤ THƯƠNG MẠI TỔNG HỢP WINCOMMERCE</v>
          </cell>
          <cell r="C1305" t="str">
            <v/>
          </cell>
          <cell r="D1305" t="str">
            <v>Thành phố Hà Nội</v>
          </cell>
          <cell r="E1305" t="str">
            <v>Quận Hoàng Mai</v>
          </cell>
          <cell r="G1305" t="str">
            <v>HN003</v>
          </cell>
          <cell r="H1305" t="str">
            <v>Nguyễn Văn Thạch</v>
          </cell>
          <cell r="I1305" t="str">
            <v>MIENBAC;WIN</v>
          </cell>
          <cell r="J1305" t="str">
            <v/>
          </cell>
          <cell r="M1305" t="str">
            <v>Số 87 ngõ 192 phố Lê Trọng Tấn, phường Định Công, quận Hoàng Mai, Hà Nội</v>
          </cell>
          <cell r="N1305">
            <v>60</v>
          </cell>
          <cell r="O1305" t="b">
            <v>0</v>
          </cell>
          <cell r="P1305" t="str">
            <v>C6 HÀ NỘI</v>
          </cell>
          <cell r="Q1305" t="str">
            <v>Miền Bắc</v>
          </cell>
          <cell r="R1305" t="str">
            <v>WIN</v>
          </cell>
        </row>
        <row r="1306">
          <cell r="A1306" t="str">
            <v>WIN2369</v>
          </cell>
          <cell r="B1306" t="str">
            <v>CN HÀ NỘI - CÔNG TY CỔ PHẦN DỊCH VỤ THƯƠNG MẠI TỔNG HỢP WINCOMMERCE</v>
          </cell>
          <cell r="C1306" t="str">
            <v/>
          </cell>
          <cell r="D1306" t="str">
            <v>Thành phố Hà Nội</v>
          </cell>
          <cell r="E1306" t="str">
            <v>Quận Thanh Xuân</v>
          </cell>
          <cell r="G1306" t="str">
            <v>HN008</v>
          </cell>
          <cell r="H1306" t="str">
            <v>Nguyễn Minh Sơn</v>
          </cell>
          <cell r="I1306" t="str">
            <v>MIENBAC;WIN</v>
          </cell>
          <cell r="J1306" t="str">
            <v/>
          </cell>
          <cell r="M1306" t="str">
            <v>Số nhà 67 ngõ 213 phố Giáp Nhất, phường Nhân Chính, quận Thanh Xuân, Hà Nội</v>
          </cell>
          <cell r="N1306">
            <v>60</v>
          </cell>
          <cell r="O1306" t="b">
            <v>0</v>
          </cell>
          <cell r="P1306" t="str">
            <v>C6 HÀ NỘI</v>
          </cell>
          <cell r="Q1306" t="str">
            <v>Miền Bắc</v>
          </cell>
          <cell r="R1306" t="str">
            <v>WIN</v>
          </cell>
        </row>
        <row r="1307">
          <cell r="A1307" t="str">
            <v>WIN2370</v>
          </cell>
          <cell r="B1307" t="str">
            <v>CN HÀ NỘI - CÔNG TY CỔ PHẦN DỊCH VỤ THƯƠNG MẠI TỔNG HỢP WINCOMMERCE</v>
          </cell>
          <cell r="C1307" t="str">
            <v/>
          </cell>
          <cell r="D1307" t="str">
            <v>Thành phố Hà Nội</v>
          </cell>
          <cell r="E1307" t="str">
            <v>Quận Hoàng Mai</v>
          </cell>
          <cell r="G1307" t="str">
            <v>HN003</v>
          </cell>
          <cell r="H1307" t="str">
            <v>Nguyễn Văn Thạch</v>
          </cell>
          <cell r="I1307" t="str">
            <v>MIENBAC;WIN</v>
          </cell>
          <cell r="J1307" t="str">
            <v/>
          </cell>
          <cell r="M1307" t="str">
            <v>Số 1 ngõ 250 đường Kim Giang, phường Đại Kim, quận Hoàng Mai, Hà Nội</v>
          </cell>
          <cell r="N1307">
            <v>60</v>
          </cell>
          <cell r="O1307" t="b">
            <v>0</v>
          </cell>
          <cell r="P1307" t="str">
            <v>C6 HÀ NỘI</v>
          </cell>
          <cell r="Q1307" t="str">
            <v>Miền Bắc</v>
          </cell>
          <cell r="R1307" t="str">
            <v>WIN</v>
          </cell>
        </row>
        <row r="1308">
          <cell r="A1308" t="str">
            <v>WIN2371</v>
          </cell>
          <cell r="B1308" t="str">
            <v>CN HÀ NỘI - CÔNG TY CỔ PHẦN DỊCH VỤ THƯƠNG MẠI TỔNG HỢP WINCOMMERCE</v>
          </cell>
          <cell r="C1308" t="str">
            <v/>
          </cell>
          <cell r="D1308" t="str">
            <v>Thành phố Hà Nội</v>
          </cell>
          <cell r="E1308" t="str">
            <v>Quận Đống Đa</v>
          </cell>
          <cell r="G1308" t="str">
            <v>HN003</v>
          </cell>
          <cell r="H1308" t="str">
            <v>Nguyễn Văn Thạch</v>
          </cell>
          <cell r="I1308" t="str">
            <v>MIENBAC;WIN</v>
          </cell>
          <cell r="J1308" t="str">
            <v/>
          </cell>
          <cell r="M1308" t="str">
            <v>79 ngõ 1194 Đường Láng, phường Láng Thượng, quận Đống Đa, Hà Nội</v>
          </cell>
          <cell r="N1308">
            <v>60</v>
          </cell>
          <cell r="O1308" t="b">
            <v>0</v>
          </cell>
          <cell r="P1308" t="str">
            <v>C6 HÀ NỘI</v>
          </cell>
          <cell r="Q1308" t="str">
            <v>Miền Bắc</v>
          </cell>
          <cell r="R1308" t="str">
            <v>WIN</v>
          </cell>
        </row>
        <row r="1309">
          <cell r="A1309" t="str">
            <v>WIN2375</v>
          </cell>
          <cell r="B1309" t="str">
            <v>CN HÀ NỘI - CÔNG TY CỔ PHẦN DỊCH VỤ THƯƠNG MẠI TỔNG HỢP WINCOMMERCE</v>
          </cell>
          <cell r="C1309" t="str">
            <v/>
          </cell>
          <cell r="D1309" t="str">
            <v>Thành phố Hà Nội</v>
          </cell>
          <cell r="E1309" t="str">
            <v>Quận Tây Hồ</v>
          </cell>
          <cell r="G1309" t="str">
            <v>HN008</v>
          </cell>
          <cell r="H1309" t="str">
            <v>Nguyễn Minh Sơn</v>
          </cell>
          <cell r="I1309" t="str">
            <v>MIENBAC;WIN</v>
          </cell>
          <cell r="J1309" t="str">
            <v/>
          </cell>
          <cell r="M1309" t="str">
            <v>Số 219 đường Thụy Khuê, phường Thụy Khuê, quận Tây Hồ, Hà Nội</v>
          </cell>
          <cell r="N1309">
            <v>60</v>
          </cell>
          <cell r="O1309" t="b">
            <v>0</v>
          </cell>
          <cell r="P1309" t="str">
            <v>C6 HÀ NỘI</v>
          </cell>
          <cell r="Q1309" t="str">
            <v>Miền Bắc</v>
          </cell>
          <cell r="R1309" t="str">
            <v>WIN</v>
          </cell>
        </row>
        <row r="1310">
          <cell r="A1310" t="str">
            <v>WIN2377</v>
          </cell>
          <cell r="B1310" t="str">
            <v>CN HÀ NỘI - CÔNG TY CỔ PHẦN DỊCH VỤ THƯƠNG MẠI TỔNG HỢP WINCOMMERCE</v>
          </cell>
          <cell r="C1310" t="str">
            <v/>
          </cell>
          <cell r="D1310" t="str">
            <v>Thành phố Hà Nội</v>
          </cell>
          <cell r="E1310" t="str">
            <v>Quận Long Biên</v>
          </cell>
          <cell r="G1310" t="str">
            <v>HN003</v>
          </cell>
          <cell r="H1310" t="str">
            <v>Nguyễn Văn Thạch</v>
          </cell>
          <cell r="I1310" t="str">
            <v>MIENBAC;WIN</v>
          </cell>
          <cell r="J1310" t="str">
            <v/>
          </cell>
          <cell r="M1310" t="str">
            <v>Số 211, đường Thạch Bàn, phường Thạch Bàn, quận Long Biên, Hà Nội</v>
          </cell>
          <cell r="N1310">
            <v>60</v>
          </cell>
          <cell r="O1310" t="b">
            <v>0</v>
          </cell>
          <cell r="P1310" t="str">
            <v>C6 HÀ NỘI</v>
          </cell>
          <cell r="Q1310" t="str">
            <v>Miền Bắc</v>
          </cell>
          <cell r="R1310" t="str">
            <v>WIN</v>
          </cell>
        </row>
        <row r="1311">
          <cell r="A1311" t="str">
            <v>WIN2380</v>
          </cell>
          <cell r="B1311" t="str">
            <v>CN HÀ NỘI - CÔNG TY CỔ PHẦN DỊCH VỤ THƯƠNG MẠI TỔNG HỢP WINCOMMERCE</v>
          </cell>
          <cell r="C1311" t="str">
            <v/>
          </cell>
          <cell r="D1311" t="str">
            <v>Thành phố Hà Nội</v>
          </cell>
          <cell r="E1311" t="str">
            <v>Quận Thanh Xuân</v>
          </cell>
          <cell r="G1311" t="str">
            <v>HN008</v>
          </cell>
          <cell r="H1311" t="str">
            <v>Nguyễn Minh Sơn</v>
          </cell>
          <cell r="I1311" t="str">
            <v>MIENBAC;WIN</v>
          </cell>
          <cell r="J1311" t="str">
            <v/>
          </cell>
          <cell r="M1311" t="str">
            <v>Số 3, phố Tô Vĩnh Diện, phường Khương Trung, quận Thanh Xuân, Hà Nội</v>
          </cell>
          <cell r="N1311">
            <v>60</v>
          </cell>
          <cell r="O1311" t="b">
            <v>0</v>
          </cell>
          <cell r="P1311" t="str">
            <v>C6 HÀ NỘI</v>
          </cell>
          <cell r="Q1311" t="str">
            <v>Miền Bắc</v>
          </cell>
          <cell r="R1311" t="str">
            <v>WIN</v>
          </cell>
        </row>
        <row r="1312">
          <cell r="A1312" t="str">
            <v>WIN2390</v>
          </cell>
          <cell r="B1312" t="str">
            <v>CN HÀ NỘI - CÔNG TY CỔ PHẦN DỊCH VỤ THƯƠNG MẠI TỔNG HỢP WINCOMMERCE</v>
          </cell>
          <cell r="C1312" t="str">
            <v/>
          </cell>
          <cell r="D1312" t="str">
            <v>Thành phố Hà Nội</v>
          </cell>
          <cell r="E1312" t="str">
            <v>Quận Tây Hồ</v>
          </cell>
          <cell r="G1312" t="str">
            <v>HN008</v>
          </cell>
          <cell r="H1312" t="str">
            <v>Nguyễn Minh Sơn</v>
          </cell>
          <cell r="I1312" t="str">
            <v>MIENBAC;WIN</v>
          </cell>
          <cell r="J1312" t="str">
            <v/>
          </cell>
          <cell r="M1312" t="str">
            <v>Dịch vụ tầng 1-CT2A, khu nhà ở Xuân La, phường Xuân La, quận Tây Hồ, Hà Nội</v>
          </cell>
          <cell r="N1312">
            <v>60</v>
          </cell>
          <cell r="O1312" t="b">
            <v>0</v>
          </cell>
          <cell r="P1312" t="str">
            <v>C6 HÀ NỘI</v>
          </cell>
          <cell r="Q1312" t="str">
            <v>Miền Bắc</v>
          </cell>
          <cell r="R1312" t="str">
            <v>WIN</v>
          </cell>
        </row>
        <row r="1313">
          <cell r="A1313" t="str">
            <v>WIN2392</v>
          </cell>
          <cell r="B1313" t="str">
            <v>CN HÀ NỘI - CÔNG TY CỔ PHẦN DỊCH VỤ THƯƠNG MẠI TỔNG HỢP WINCOMMERCE</v>
          </cell>
          <cell r="C1313" t="str">
            <v/>
          </cell>
          <cell r="D1313" t="str">
            <v>Thành phố Hà Nội</v>
          </cell>
          <cell r="E1313" t="str">
            <v>Quận Hoàng Mai</v>
          </cell>
          <cell r="G1313" t="str">
            <v>HN003</v>
          </cell>
          <cell r="H1313" t="str">
            <v>Nguyễn Văn Thạch</v>
          </cell>
          <cell r="I1313" t="str">
            <v>MIENBAC;WIN</v>
          </cell>
          <cell r="J1313" t="str">
            <v/>
          </cell>
          <cell r="M1313" t="str">
            <v>Số 56 ngõ 143 đường Nguyễn Chính, phường Thịnh Liệt, quận Hoàng Mai, Hà Nội</v>
          </cell>
          <cell r="N1313">
            <v>60</v>
          </cell>
          <cell r="O1313" t="b">
            <v>0</v>
          </cell>
          <cell r="P1313" t="str">
            <v>C6 HÀ NỘI</v>
          </cell>
          <cell r="Q1313" t="str">
            <v>Miền Bắc</v>
          </cell>
          <cell r="R1313" t="str">
            <v>WIN</v>
          </cell>
        </row>
        <row r="1314">
          <cell r="A1314" t="str">
            <v>WIN2395</v>
          </cell>
          <cell r="B1314" t="str">
            <v>CN HÀ NỘI - CÔNG TY CỔ PHẦN DỊCH VỤ THƯƠNG MẠI TỔNG HỢP WINCOMMERCE</v>
          </cell>
          <cell r="C1314" t="str">
            <v/>
          </cell>
          <cell r="D1314" t="str">
            <v>Thành phố Hà Nội</v>
          </cell>
          <cell r="E1314" t="str">
            <v>Quận Nam Từ Liêm</v>
          </cell>
          <cell r="G1314" t="str">
            <v>HN004</v>
          </cell>
          <cell r="H1314" t="str">
            <v>Hoàng Thanh Huy</v>
          </cell>
          <cell r="I1314" t="str">
            <v>MIENBAC;WIN</v>
          </cell>
          <cell r="J1314" t="str">
            <v/>
          </cell>
          <cell r="M1314" t="str">
            <v>Số 29 đường Tây Mỗ, phường Tây Mỗ, quận Nam Từ Liêm, Hà Nội</v>
          </cell>
          <cell r="N1314">
            <v>60</v>
          </cell>
          <cell r="O1314" t="b">
            <v>0</v>
          </cell>
          <cell r="P1314" t="str">
            <v>C6 HÀ NỘI</v>
          </cell>
          <cell r="Q1314" t="str">
            <v>Miền Bắc</v>
          </cell>
          <cell r="R1314" t="str">
            <v>WIN</v>
          </cell>
        </row>
        <row r="1315">
          <cell r="A1315" t="str">
            <v>WIN2400</v>
          </cell>
          <cell r="B1315" t="str">
            <v>CN HÀ NỘI - CÔNG TY CỔ PHẦN DỊCH VỤ THƯƠNG MẠI TỔNG HỢP WINCOMMERCE</v>
          </cell>
          <cell r="C1315" t="str">
            <v/>
          </cell>
          <cell r="D1315" t="str">
            <v>Thành phố Hà Nội</v>
          </cell>
          <cell r="E1315" t="str">
            <v>Quận Hai Bà Trưng</v>
          </cell>
          <cell r="G1315" t="str">
            <v>HN003</v>
          </cell>
          <cell r="H1315" t="str">
            <v>Nguyễn Văn Thạch</v>
          </cell>
          <cell r="I1315" t="str">
            <v>MIENBAC;WIN</v>
          </cell>
          <cell r="J1315" t="str">
            <v/>
          </cell>
          <cell r="M1315" t="str">
            <v>Số 31 Mạc Thị Bưởi, P. Vĩnh Tuy, Q., Quận Hai Bà Trưng, TP. Hà Nội Việt Nam</v>
          </cell>
          <cell r="N1315">
            <v>60</v>
          </cell>
          <cell r="O1315" t="b">
            <v>0</v>
          </cell>
          <cell r="P1315" t="str">
            <v>C6 HÀ NỘI</v>
          </cell>
          <cell r="Q1315" t="str">
            <v>Miền Bắc</v>
          </cell>
          <cell r="R1315" t="str">
            <v>WIN</v>
          </cell>
        </row>
        <row r="1316">
          <cell r="A1316" t="str">
            <v>WIN2402</v>
          </cell>
          <cell r="B1316" t="str">
            <v>CN HÀ NỘI - CÔNG TY CỔ PHẦN DỊCH VỤ THƯƠNG MẠI TỔNG HỢP WINCOMMERCE</v>
          </cell>
          <cell r="C1316" t="str">
            <v/>
          </cell>
          <cell r="D1316" t="str">
            <v>Thành phố Hà Nội</v>
          </cell>
          <cell r="E1316" t="str">
            <v>Quận Tây Hồ</v>
          </cell>
          <cell r="G1316" t="str">
            <v>HN008</v>
          </cell>
          <cell r="H1316" t="str">
            <v>Nguyễn Minh Sơn</v>
          </cell>
          <cell r="I1316" t="str">
            <v>MIENBAC;WIN</v>
          </cell>
          <cell r="J1316" t="str">
            <v/>
          </cell>
          <cell r="M1316" t="str">
            <v>Số 19B đường Tô Ngọc Vân, phường Quảng An, quận Tây Hồ, Hà Nội</v>
          </cell>
          <cell r="N1316">
            <v>60</v>
          </cell>
          <cell r="O1316" t="b">
            <v>0</v>
          </cell>
          <cell r="P1316" t="str">
            <v>C6 HÀ NỘI</v>
          </cell>
          <cell r="Q1316" t="str">
            <v>Miền Bắc</v>
          </cell>
          <cell r="R1316" t="str">
            <v>WIN</v>
          </cell>
        </row>
        <row r="1317">
          <cell r="A1317" t="str">
            <v>WIN2403</v>
          </cell>
          <cell r="B1317" t="str">
            <v>CN HÀ NỘI - CÔNG TY CỔ PHẦN DỊCH VỤ THƯƠNG MẠI TỔNG HỢP WINCOMMERCE</v>
          </cell>
          <cell r="C1317" t="str">
            <v/>
          </cell>
          <cell r="D1317" t="str">
            <v>Thành phố Hà Nội</v>
          </cell>
          <cell r="E1317" t="str">
            <v>Quận Đống Đa</v>
          </cell>
          <cell r="G1317" t="str">
            <v>HN003</v>
          </cell>
          <cell r="H1317" t="str">
            <v>Nguyễn Văn Thạch</v>
          </cell>
          <cell r="I1317" t="str">
            <v>MIENBAC;WIN</v>
          </cell>
          <cell r="J1317" t="str">
            <v/>
          </cell>
          <cell r="M1317" t="str">
            <v>Số 6-8 Phố Vọng, phường Phương Mai, quận Đống Đa, Hà Nội</v>
          </cell>
          <cell r="N1317">
            <v>60</v>
          </cell>
          <cell r="O1317" t="b">
            <v>0</v>
          </cell>
          <cell r="P1317" t="str">
            <v>C6 HÀ NỘI</v>
          </cell>
          <cell r="Q1317" t="str">
            <v>Miền Bắc</v>
          </cell>
          <cell r="R1317" t="str">
            <v>WIN</v>
          </cell>
        </row>
        <row r="1318">
          <cell r="A1318" t="str">
            <v>WIN2406</v>
          </cell>
          <cell r="B1318" t="str">
            <v>CN HÀ NỘI - CÔNG TY CỔ PHẦN DỊCH VỤ THƯƠNG MẠI TỔNG HỢP WINCOMMERCE</v>
          </cell>
          <cell r="C1318" t="str">
            <v/>
          </cell>
          <cell r="D1318" t="str">
            <v>Thành phố Hà Nội</v>
          </cell>
          <cell r="E1318" t="str">
            <v>Quận Đống Đa</v>
          </cell>
          <cell r="G1318" t="str">
            <v>HN004</v>
          </cell>
          <cell r="H1318" t="str">
            <v>Hoàng Thanh Huy</v>
          </cell>
          <cell r="I1318" t="str">
            <v>MIENBAC;WIN</v>
          </cell>
          <cell r="J1318" t="str">
            <v/>
          </cell>
          <cell r="M1318" t="str">
            <v>Số 11 phố Ngô Sỹ Liên, phường Văn Miếu, quận Đống Đa, Hà Nội</v>
          </cell>
          <cell r="N1318">
            <v>60</v>
          </cell>
          <cell r="O1318" t="b">
            <v>0</v>
          </cell>
          <cell r="P1318" t="str">
            <v>C6 HÀ NỘI</v>
          </cell>
          <cell r="Q1318" t="str">
            <v>Miền Bắc</v>
          </cell>
          <cell r="R1318" t="str">
            <v>WIN</v>
          </cell>
        </row>
        <row r="1319">
          <cell r="A1319" t="str">
            <v>win2408</v>
          </cell>
          <cell r="B1319" t="str">
            <v>CN HÀ NỘI - wincommerce</v>
          </cell>
          <cell r="C1319" t="str">
            <v/>
          </cell>
          <cell r="D1319" t="str">
            <v>Thành phố Hà Nội</v>
          </cell>
          <cell r="E1319" t="str">
            <v>Quận Bắc Từ Liêm</v>
          </cell>
          <cell r="G1319" t="str">
            <v>HN004</v>
          </cell>
          <cell r="H1319" t="str">
            <v>Hoàng Thanh Huy</v>
          </cell>
          <cell r="I1319" t="str">
            <v>MIENBAC;WIN</v>
          </cell>
          <cell r="J1319" t="str">
            <v/>
          </cell>
          <cell r="M1319" t="str">
            <v>Số 31 đường Xuân Đỉnh, phường Xuân Đỉnh, quận Bắc Từ Liêm, Hà Nội</v>
          </cell>
          <cell r="N1319">
            <v>60</v>
          </cell>
          <cell r="O1319" t="b">
            <v>0</v>
          </cell>
          <cell r="P1319" t="str">
            <v>C6 HÀ NỘI</v>
          </cell>
          <cell r="Q1319" t="str">
            <v>Miền Bắc</v>
          </cell>
          <cell r="R1319" t="str">
            <v>WIN</v>
          </cell>
        </row>
        <row r="1320">
          <cell r="A1320" t="str">
            <v>WIN2409</v>
          </cell>
          <cell r="B1320" t="str">
            <v>CN HÀ NỘI - CÔNG TY CỔ PHẦN DỊCH VỤ THƯƠNG MẠI TỔNG HỢP WINCOMMERCE</v>
          </cell>
          <cell r="C1320" t="str">
            <v/>
          </cell>
          <cell r="D1320" t="str">
            <v>Thành phố Hà Nội</v>
          </cell>
          <cell r="E1320" t="str">
            <v>Quận Nam Từ Liêm</v>
          </cell>
          <cell r="G1320" t="str">
            <v>HN004</v>
          </cell>
          <cell r="H1320" t="str">
            <v>Hoàng Thanh Huy</v>
          </cell>
          <cell r="I1320" t="str">
            <v>MIENBAC;WIN</v>
          </cell>
          <cell r="J1320" t="str">
            <v/>
          </cell>
          <cell r="M1320" t="str">
            <v>Số 354-356 Mỹ Đình, phường Mỹ Đình 1, quận Nam Từ Liêm, Hà Nội</v>
          </cell>
          <cell r="N1320">
            <v>60</v>
          </cell>
          <cell r="O1320" t="b">
            <v>0</v>
          </cell>
          <cell r="P1320" t="str">
            <v>C6 HÀ NỘI</v>
          </cell>
          <cell r="Q1320" t="str">
            <v>Miền Bắc</v>
          </cell>
          <cell r="R1320" t="str">
            <v>WIN</v>
          </cell>
        </row>
        <row r="1321">
          <cell r="A1321" t="str">
            <v>WIN2410</v>
          </cell>
          <cell r="B1321" t="str">
            <v>CN HÀ NỘI - CÔNG TY CỔ PHẦN DỊCH VỤ THƯƠNG MẠI TỔNG HỢP WINCOMMERCE</v>
          </cell>
          <cell r="C1321" t="str">
            <v/>
          </cell>
          <cell r="D1321" t="str">
            <v>Thành phố Hà Nội</v>
          </cell>
          <cell r="E1321" t="str">
            <v>Quận Tây Hồ</v>
          </cell>
          <cell r="G1321" t="str">
            <v>HN008</v>
          </cell>
          <cell r="H1321" t="str">
            <v>Nguyễn Minh Sơn</v>
          </cell>
          <cell r="I1321" t="str">
            <v>MIENBAC;WIN</v>
          </cell>
          <cell r="J1321" t="str">
            <v/>
          </cell>
          <cell r="M1321" t="str">
            <v>Số 123 phố Trịnh Công Sơn, Phường Nhật Tân, Quận Tây Hồ, TP. Hà Nội</v>
          </cell>
          <cell r="N1321">
            <v>60</v>
          </cell>
          <cell r="O1321" t="b">
            <v>0</v>
          </cell>
          <cell r="P1321" t="str">
            <v>C6 HÀ NỘI</v>
          </cell>
          <cell r="Q1321" t="str">
            <v>Miền Bắc</v>
          </cell>
          <cell r="R1321" t="str">
            <v>WIN</v>
          </cell>
        </row>
        <row r="1322">
          <cell r="A1322" t="str">
            <v>WIN2412</v>
          </cell>
          <cell r="B1322" t="str">
            <v>CN HÀ NỘI - CÔNG TY CỔ PHẦN DỊCH VỤ THƯƠNG MẠI TỔNG HỢP WINCOMMERCE</v>
          </cell>
          <cell r="C1322" t="str">
            <v/>
          </cell>
          <cell r="D1322" t="str">
            <v>Thành phố Hà Nội</v>
          </cell>
          <cell r="E1322" t="str">
            <v>Quận Đống Đa</v>
          </cell>
          <cell r="G1322" t="str">
            <v>HN003</v>
          </cell>
          <cell r="H1322" t="str">
            <v>Nguyễn Văn Thạch</v>
          </cell>
          <cell r="I1322" t="str">
            <v>MIENBAC;WIN</v>
          </cell>
          <cell r="J1322" t="str">
            <v/>
          </cell>
          <cell r="M1322" t="str">
            <v>Số 158 phố Thái Thịnh, phường Láng Hạ, quận Đống Đa, Hà Nội</v>
          </cell>
          <cell r="N1322">
            <v>60</v>
          </cell>
          <cell r="O1322" t="b">
            <v>0</v>
          </cell>
          <cell r="P1322" t="str">
            <v>C6 HÀ NỘI</v>
          </cell>
          <cell r="Q1322" t="str">
            <v>Miền Bắc</v>
          </cell>
          <cell r="R1322" t="str">
            <v>WIN</v>
          </cell>
        </row>
        <row r="1323">
          <cell r="A1323" t="str">
            <v>WIN2413</v>
          </cell>
          <cell r="B1323" t="str">
            <v>CN HÀ NỘI - CÔNG TY CỔ PHẦN DỊCH VỤ THƯƠNG MẠI TỔNG HỢP WINCOMMERCE</v>
          </cell>
          <cell r="C1323" t="str">
            <v/>
          </cell>
          <cell r="D1323" t="str">
            <v>Thành phố Hà Nội</v>
          </cell>
          <cell r="E1323" t="str">
            <v>Quận Đống Đa</v>
          </cell>
          <cell r="G1323" t="str">
            <v>HN003</v>
          </cell>
          <cell r="H1323" t="str">
            <v>Nguyễn Văn Thạch</v>
          </cell>
          <cell r="I1323" t="str">
            <v>MIENBAC;WIN</v>
          </cell>
          <cell r="J1323" t="str">
            <v/>
          </cell>
          <cell r="M1323" t="str">
            <v>Số 150 đường Nguyễn Lương Bằng, phường Nam Đồng, quận Đống Đa, Hà Nội</v>
          </cell>
          <cell r="N1323">
            <v>60</v>
          </cell>
          <cell r="O1323" t="b">
            <v>0</v>
          </cell>
          <cell r="P1323" t="str">
            <v>C6 HÀ NỘI</v>
          </cell>
          <cell r="Q1323" t="str">
            <v>Miền Bắc</v>
          </cell>
          <cell r="R1323" t="str">
            <v>WIN</v>
          </cell>
        </row>
        <row r="1324">
          <cell r="A1324" t="str">
            <v>WIN2416</v>
          </cell>
          <cell r="B1324" t="str">
            <v>CN HÀ NỘI - CÔNG TY CỔ PHẦN DỊCH VỤ THƯƠNG MẠI TỔNG HỢP WINCOMMERCE</v>
          </cell>
          <cell r="C1324" t="str">
            <v/>
          </cell>
          <cell r="D1324" t="str">
            <v>Thành phố Hà Nội</v>
          </cell>
          <cell r="E1324" t="str">
            <v>Quận Hai Bà Trưng</v>
          </cell>
          <cell r="G1324" t="str">
            <v>HN003</v>
          </cell>
          <cell r="H1324" t="str">
            <v>Nguyễn Văn Thạch</v>
          </cell>
          <cell r="I1324" t="str">
            <v>MIENBAC;WIN</v>
          </cell>
          <cell r="J1324" t="str">
            <v/>
          </cell>
          <cell r="M1324" t="str">
            <v>Số 101 phố Hương Viên, phường Đống Mác, quận Hai Bà Trưng, Hà Nội</v>
          </cell>
          <cell r="N1324">
            <v>60</v>
          </cell>
          <cell r="O1324" t="b">
            <v>0</v>
          </cell>
          <cell r="P1324" t="str">
            <v>C6 HÀ NỘI</v>
          </cell>
          <cell r="Q1324" t="str">
            <v>Miền Bắc</v>
          </cell>
          <cell r="R1324" t="str">
            <v>WIN</v>
          </cell>
        </row>
        <row r="1325">
          <cell r="A1325" t="str">
            <v>WIN2418</v>
          </cell>
          <cell r="B1325" t="str">
            <v>CN HÀ NỘI - CÔNG TY CỔ PHẦN DỊCH VỤ THƯƠNG MẠI TỔNG HỢP WINCOMMERCE</v>
          </cell>
          <cell r="C1325" t="str">
            <v/>
          </cell>
          <cell r="D1325" t="str">
            <v>Thành phố Hà Nội</v>
          </cell>
          <cell r="E1325" t="str">
            <v>Quận Hoàng Mai</v>
          </cell>
          <cell r="G1325" t="str">
            <v>HN003</v>
          </cell>
          <cell r="H1325" t="str">
            <v>Nguyễn Văn Thạch</v>
          </cell>
          <cell r="I1325" t="str">
            <v>MIENBAC;WIN</v>
          </cell>
          <cell r="J1325" t="str">
            <v/>
          </cell>
          <cell r="M1325" t="str">
            <v>Số 33 đường Lương Khánh Thiện, tổ 62 phường Tương Mai, quận Hoàng Mai, Hà Nội</v>
          </cell>
          <cell r="N1325">
            <v>60</v>
          </cell>
          <cell r="O1325" t="b">
            <v>0</v>
          </cell>
          <cell r="P1325" t="str">
            <v>C6 HÀ NỘI</v>
          </cell>
          <cell r="Q1325" t="str">
            <v>Miền Bắc</v>
          </cell>
          <cell r="R1325" t="str">
            <v>WIN</v>
          </cell>
        </row>
        <row r="1326">
          <cell r="A1326" t="str">
            <v>WIN2419</v>
          </cell>
          <cell r="B1326" t="str">
            <v>CN HÀ NỘI - CÔNG TY CỔ PHẦN DỊCH VỤ THƯƠNG MẠI TỔNG HỢP WINCOMMERCE</v>
          </cell>
          <cell r="C1326" t="str">
            <v/>
          </cell>
          <cell r="D1326" t="str">
            <v>Thành phố Hà Nội</v>
          </cell>
          <cell r="E1326" t="str">
            <v>Quận Hoàng Mai</v>
          </cell>
          <cell r="G1326" t="str">
            <v>HN003</v>
          </cell>
          <cell r="H1326" t="str">
            <v>Nguyễn Văn Thạch</v>
          </cell>
          <cell r="I1326" t="str">
            <v>MIENBAC;WIN</v>
          </cell>
          <cell r="J1326" t="str">
            <v/>
          </cell>
          <cell r="M1326" t="str">
            <v>Số 17 ngõ 77 phố Đặng Xuân Bảng, phường Đại Kim, quận Hoàng Mai, Hà Nội</v>
          </cell>
          <cell r="N1326">
            <v>60</v>
          </cell>
          <cell r="O1326" t="b">
            <v>0</v>
          </cell>
          <cell r="P1326" t="str">
            <v>C6 HÀ NỘI</v>
          </cell>
          <cell r="Q1326" t="str">
            <v>Miền Bắc</v>
          </cell>
          <cell r="R1326" t="str">
            <v>WIN</v>
          </cell>
        </row>
        <row r="1327">
          <cell r="A1327" t="str">
            <v>WIN2424</v>
          </cell>
          <cell r="B1327" t="str">
            <v>CN HÀ NỘI - CÔNG TY CỔ PHẦN DỊCH VỤ THƯƠNG MẠI TỔNG HỢP WINCOMMERCE</v>
          </cell>
          <cell r="C1327" t="str">
            <v/>
          </cell>
          <cell r="D1327" t="str">
            <v>Thành phố Hà Nội</v>
          </cell>
          <cell r="E1327" t="str">
            <v>Quận Hoàng Mai</v>
          </cell>
          <cell r="G1327" t="str">
            <v>HN003</v>
          </cell>
          <cell r="H1327" t="str">
            <v>Nguyễn Văn Thạch</v>
          </cell>
          <cell r="I1327" t="str">
            <v>MIENBAC;WIN</v>
          </cell>
          <cell r="J1327" t="str">
            <v/>
          </cell>
          <cell r="M1327" t="str">
            <v>Số 207 phố Định Công Thượng, P. Định Công, Q. Hoàng Mai, Hà Nội</v>
          </cell>
          <cell r="N1327">
            <v>60</v>
          </cell>
          <cell r="O1327" t="b">
            <v>0</v>
          </cell>
          <cell r="P1327" t="str">
            <v>C6 HÀ NỘI</v>
          </cell>
          <cell r="Q1327" t="str">
            <v>Miền Bắc</v>
          </cell>
          <cell r="R1327" t="str">
            <v>WIN</v>
          </cell>
        </row>
        <row r="1328">
          <cell r="A1328" t="str">
            <v>WIN2426</v>
          </cell>
          <cell r="B1328" t="str">
            <v>CN HÀ NỘI - CÔNG TY CỔ PHẦN DỊCH VỤ THƯƠNG MẠI TỔNG HỢP WINCOMMERCE</v>
          </cell>
          <cell r="C1328" t="str">
            <v/>
          </cell>
          <cell r="D1328" t="str">
            <v>Thành phố Hà Nội</v>
          </cell>
          <cell r="E1328" t="str">
            <v>Quận Long Biên</v>
          </cell>
          <cell r="G1328" t="str">
            <v>HN003</v>
          </cell>
          <cell r="H1328" t="str">
            <v>Nguyễn Văn Thạch</v>
          </cell>
          <cell r="I1328" t="str">
            <v>MIENBAC;WIN</v>
          </cell>
          <cell r="J1328" t="str">
            <v/>
          </cell>
          <cell r="M1328" t="str">
            <v>51 ngõ 53 đường Vũ Xuân Thiều, P. Sài Đồng, Q. Long Biên, Hà Nội</v>
          </cell>
          <cell r="N1328">
            <v>60</v>
          </cell>
          <cell r="O1328" t="b">
            <v>0</v>
          </cell>
          <cell r="P1328" t="str">
            <v>C6 HÀ NỘI</v>
          </cell>
          <cell r="Q1328" t="str">
            <v>Miền Bắc</v>
          </cell>
          <cell r="R1328" t="str">
            <v>WIN</v>
          </cell>
        </row>
        <row r="1329">
          <cell r="A1329" t="str">
            <v>WIN2427</v>
          </cell>
          <cell r="B1329" t="str">
            <v>CN HÀ NỘI - CÔNG TY CỔ PHẦN DỊCH VỤ THƯƠNG MẠI TỔNG HỢP WINCOMMERCE</v>
          </cell>
          <cell r="C1329" t="str">
            <v/>
          </cell>
          <cell r="D1329" t="str">
            <v>Thành phố Hà Nội</v>
          </cell>
          <cell r="E1329" t="str">
            <v>Quận Hoàng Mai</v>
          </cell>
          <cell r="G1329" t="str">
            <v>HN003</v>
          </cell>
          <cell r="H1329" t="str">
            <v>Nguyễn Văn Thạch</v>
          </cell>
          <cell r="I1329" t="str">
            <v>MIENBAC;WIN</v>
          </cell>
          <cell r="J1329" t="str">
            <v/>
          </cell>
          <cell r="M1329" t="str">
            <v>10 tổ 30 Thịnh Liệt - KĐT Đồng Tàu, P.Thịnh Liệt, Q.Hoàng Mai, Hà Nội</v>
          </cell>
          <cell r="N1329">
            <v>60</v>
          </cell>
          <cell r="O1329" t="b">
            <v>0</v>
          </cell>
          <cell r="P1329" t="str">
            <v>C6 HÀ NỘI</v>
          </cell>
          <cell r="Q1329" t="str">
            <v>Miền Bắc</v>
          </cell>
          <cell r="R1329" t="str">
            <v>WIN</v>
          </cell>
        </row>
        <row r="1330">
          <cell r="A1330" t="str">
            <v>WIN2428</v>
          </cell>
          <cell r="B1330" t="str">
            <v>CN HÀ NỘI - CÔNG TY CỔ PHẦN DỊCH VỤ THƯƠNG MẠI TỔNG HỢP WINCOMMERCE</v>
          </cell>
          <cell r="C1330" t="str">
            <v/>
          </cell>
          <cell r="D1330" t="str">
            <v>Thành phố Hà Nội</v>
          </cell>
          <cell r="E1330" t="str">
            <v>Quận Hoàng Mai</v>
          </cell>
          <cell r="G1330" t="str">
            <v>HN003</v>
          </cell>
          <cell r="H1330" t="str">
            <v>Nguyễn Văn Thạch</v>
          </cell>
          <cell r="I1330" t="str">
            <v>MIENBAC;WIN</v>
          </cell>
          <cell r="J1330" t="str">
            <v/>
          </cell>
          <cell r="M1330" t="str">
            <v>Ô số 12 Lô B Đại Kim - Định Công, P. Đại Kim, Q. Hoàng Mai, Hà Nội</v>
          </cell>
          <cell r="N1330">
            <v>60</v>
          </cell>
          <cell r="O1330" t="b">
            <v>0</v>
          </cell>
          <cell r="P1330" t="str">
            <v>C6 HÀ NỘI</v>
          </cell>
          <cell r="Q1330" t="str">
            <v>Miền Bắc</v>
          </cell>
          <cell r="R1330" t="str">
            <v>WIN</v>
          </cell>
        </row>
        <row r="1331">
          <cell r="A1331" t="str">
            <v>WIN2430</v>
          </cell>
          <cell r="B1331" t="str">
            <v>CN HÀ NỘI - CÔNG TY CỔ PHẦN DỊCH VỤ THƯƠNG MẠI TỔNG HỢP WINCOMMERCE</v>
          </cell>
          <cell r="C1331" t="str">
            <v/>
          </cell>
          <cell r="D1331" t="str">
            <v>Thành phố Hà Nội</v>
          </cell>
          <cell r="E1331" t="str">
            <v>Quận Đống Đa</v>
          </cell>
          <cell r="G1331" t="str">
            <v>HN003</v>
          </cell>
          <cell r="H1331" t="str">
            <v>Nguyễn Văn Thạch</v>
          </cell>
          <cell r="I1331" t="str">
            <v>MIENBAC;WIN</v>
          </cell>
          <cell r="J1331" t="str">
            <v/>
          </cell>
          <cell r="M1331" t="str">
            <v>Số 17B phố Đoàn Thị Điểm, phường Quốc Tử Giám, quận Đống Đa, Hà Nội</v>
          </cell>
          <cell r="N1331">
            <v>60</v>
          </cell>
          <cell r="O1331" t="b">
            <v>0</v>
          </cell>
          <cell r="P1331" t="str">
            <v>C6 HÀ NỘI</v>
          </cell>
          <cell r="Q1331" t="str">
            <v>Miền Bắc</v>
          </cell>
          <cell r="R1331" t="str">
            <v>WIN</v>
          </cell>
        </row>
        <row r="1332">
          <cell r="A1332" t="str">
            <v>WIN2434</v>
          </cell>
          <cell r="B1332" t="str">
            <v>CN HÀ NỘI - CÔNG TY CỔ PHẦN DỊCH VỤ THƯƠNG MẠI TỔNG HỢP WINCOMMERCE</v>
          </cell>
          <cell r="C1332" t="str">
            <v/>
          </cell>
          <cell r="D1332" t="str">
            <v>Thành phố Hà Nội</v>
          </cell>
          <cell r="E1332" t="str">
            <v>Quận Hoàn Kiếm</v>
          </cell>
          <cell r="G1332" t="str">
            <v>HN008</v>
          </cell>
          <cell r="H1332" t="str">
            <v>Nguyễn Minh Sơn</v>
          </cell>
          <cell r="I1332" t="str">
            <v>MIENBAC;WIN</v>
          </cell>
          <cell r="J1332" t="str">
            <v/>
          </cell>
          <cell r="M1332" t="str">
            <v>Số 23 phố Gia Ngư, phường Hàng Bạc, quận Hoàn Kiếm, Hà Nội</v>
          </cell>
          <cell r="N1332">
            <v>60</v>
          </cell>
          <cell r="O1332" t="b">
            <v>0</v>
          </cell>
          <cell r="P1332" t="str">
            <v>C6 HÀ NỘI</v>
          </cell>
          <cell r="Q1332" t="str">
            <v>Miền Bắc</v>
          </cell>
          <cell r="R1332" t="str">
            <v>WIN</v>
          </cell>
        </row>
        <row r="1333">
          <cell r="A1333" t="str">
            <v>WIN2435</v>
          </cell>
          <cell r="B1333" t="str">
            <v>CN HÀ NỘI - CÔNG TY CỔ PHẦN DỊCH VỤ THƯƠNG MẠI TỔNG HỢP WINCOMMERCE</v>
          </cell>
          <cell r="C1333" t="str">
            <v/>
          </cell>
          <cell r="D1333" t="str">
            <v>Thành phố Hà Nội</v>
          </cell>
          <cell r="E1333" t="str">
            <v>Quận Cầu Giấy</v>
          </cell>
          <cell r="G1333" t="str">
            <v>HN004</v>
          </cell>
          <cell r="H1333" t="str">
            <v>Hoàng Thanh Huy</v>
          </cell>
          <cell r="I1333" t="str">
            <v>MIENBAC;WIN</v>
          </cell>
          <cell r="J1333" t="str">
            <v/>
          </cell>
          <cell r="M1333" t="str">
            <v>Số 16 ngõ 12 phố Trần Quý Kiên, Tổ 58A, P. Dịch Vọng, Q. Cầu Giấy, Hà Nội</v>
          </cell>
          <cell r="N1333">
            <v>60</v>
          </cell>
          <cell r="O1333" t="b">
            <v>0</v>
          </cell>
          <cell r="P1333" t="str">
            <v>C6 HÀ NỘI</v>
          </cell>
          <cell r="Q1333" t="str">
            <v>Miền Bắc</v>
          </cell>
          <cell r="R1333" t="str">
            <v>WIN</v>
          </cell>
        </row>
        <row r="1334">
          <cell r="A1334" t="str">
            <v>WIN2437</v>
          </cell>
          <cell r="B1334" t="str">
            <v>CN HÀ NỘI - CÔNG TY CỔ PHẦN DỊCH VỤ THƯƠNG MẠI TỔNG HỢP WINCOMMERCE</v>
          </cell>
          <cell r="C1334" t="str">
            <v/>
          </cell>
          <cell r="D1334" t="str">
            <v>Thành phố Hà Nội</v>
          </cell>
          <cell r="E1334" t="str">
            <v>Quận Long Biên</v>
          </cell>
          <cell r="G1334" t="str">
            <v>HN003</v>
          </cell>
          <cell r="H1334" t="str">
            <v>Nguyễn Văn Thạch</v>
          </cell>
          <cell r="I1334" t="str">
            <v>MIENBAC;WIN</v>
          </cell>
          <cell r="J1334" t="str">
            <v/>
          </cell>
          <cell r="M1334" t="str">
            <v>Số 97 phố Sài Đồng, phường Sài Đồng, quận Long Biên, Hà Nội</v>
          </cell>
          <cell r="N1334">
            <v>60</v>
          </cell>
          <cell r="O1334" t="b">
            <v>0</v>
          </cell>
          <cell r="P1334" t="str">
            <v>C6 HÀ NỘI</v>
          </cell>
          <cell r="Q1334" t="str">
            <v>Miền Bắc</v>
          </cell>
          <cell r="R1334" t="str">
            <v>WIN</v>
          </cell>
        </row>
        <row r="1335">
          <cell r="A1335" t="str">
            <v>WIN2439</v>
          </cell>
          <cell r="B1335" t="str">
            <v>CN HÀ NỘI - CÔNG TY CỔ PHẦN DỊCH VỤ THƯƠNG MẠI TỔNG HỢP WINCOMMERCE</v>
          </cell>
          <cell r="C1335" t="str">
            <v/>
          </cell>
          <cell r="D1335" t="str">
            <v>Thành phố Hà Nội</v>
          </cell>
          <cell r="E1335" t="str">
            <v>Quận Cầu Giấy</v>
          </cell>
          <cell r="G1335" t="str">
            <v>HN004</v>
          </cell>
          <cell r="H1335" t="str">
            <v>Hoàng Thanh Huy</v>
          </cell>
          <cell r="I1335" t="str">
            <v>MIENBAC;WIN</v>
          </cell>
          <cell r="J1335" t="str">
            <v/>
          </cell>
          <cell r="M1335" t="str">
            <v>Số 17 phốTrần Quốc Hoàn, P. Dịch Vọng Hậu, Q. Cầu Giấy, Hà Nội</v>
          </cell>
          <cell r="N1335">
            <v>60</v>
          </cell>
          <cell r="O1335" t="b">
            <v>0</v>
          </cell>
          <cell r="P1335" t="str">
            <v>C6 HÀ NỘI</v>
          </cell>
          <cell r="Q1335" t="str">
            <v>Miền Bắc</v>
          </cell>
          <cell r="R1335" t="str">
            <v>WIN</v>
          </cell>
        </row>
        <row r="1336">
          <cell r="A1336" t="str">
            <v>WIN2441</v>
          </cell>
          <cell r="B1336" t="str">
            <v>CN HÀ NỘI - CÔNG TY CỔ PHẦN DỊCH VỤ THƯƠNG MẠI TỔNG HỢP WINCOMMERCE</v>
          </cell>
          <cell r="C1336" t="str">
            <v/>
          </cell>
          <cell r="D1336" t="str">
            <v>Thành phố Hà Nội</v>
          </cell>
          <cell r="E1336" t="str">
            <v>Quận Hai Bà Trưng</v>
          </cell>
          <cell r="G1336" t="str">
            <v>HN003</v>
          </cell>
          <cell r="H1336" t="str">
            <v>Nguyễn Văn Thạch</v>
          </cell>
          <cell r="I1336" t="str">
            <v>MIENBAC;WIN</v>
          </cell>
          <cell r="J1336" t="str">
            <v/>
          </cell>
          <cell r="M1336" t="str">
            <v>Số 310 đường Minh Khai, P. Minh Khai, Q. Hai Bà Trưng, Hà Nội</v>
          </cell>
          <cell r="N1336">
            <v>60</v>
          </cell>
          <cell r="O1336" t="b">
            <v>0</v>
          </cell>
          <cell r="P1336" t="str">
            <v>C6 HÀ NỘI</v>
          </cell>
          <cell r="Q1336" t="str">
            <v>Miền Bắc</v>
          </cell>
          <cell r="R1336" t="str">
            <v>WIN</v>
          </cell>
        </row>
        <row r="1337">
          <cell r="A1337" t="str">
            <v>WIN2443</v>
          </cell>
          <cell r="B1337" t="str">
            <v>CN HÀ NỘI - CÔNG TY CỔ PHẦN DỊCH VỤ THƯƠNG MẠI TỔNG HỢP WINCOMMERCE</v>
          </cell>
          <cell r="C1337" t="str">
            <v/>
          </cell>
          <cell r="D1337" t="str">
            <v>Thành phố Hà Nội</v>
          </cell>
          <cell r="E1337" t="str">
            <v>Quận Cầu Giấy</v>
          </cell>
          <cell r="G1337" t="str">
            <v>HN004</v>
          </cell>
          <cell r="H1337" t="str">
            <v>Hoàng Thanh Huy</v>
          </cell>
          <cell r="I1337" t="str">
            <v>MIENBAC;WIN</v>
          </cell>
          <cell r="J1337" t="str">
            <v/>
          </cell>
          <cell r="M1337" t="str">
            <v>Số 16 Lô M2 Khu đô thị Yên Hòa, phường Yên Hòa, quận Cầu Giấy, Hà Nội</v>
          </cell>
          <cell r="N1337">
            <v>60</v>
          </cell>
          <cell r="O1337" t="b">
            <v>0</v>
          </cell>
          <cell r="P1337" t="str">
            <v>C6 HÀ NỘI</v>
          </cell>
          <cell r="Q1337" t="str">
            <v>Miền Bắc</v>
          </cell>
          <cell r="R1337" t="str">
            <v>WIN</v>
          </cell>
        </row>
        <row r="1338">
          <cell r="A1338" t="str">
            <v>WIN2444</v>
          </cell>
          <cell r="B1338" t="str">
            <v>CN HÀ NỘI - CÔNG TY CỔ PHẦN DỊCH VỤ THƯƠNG MẠI TỔNG HỢP WINCOMMERCE</v>
          </cell>
          <cell r="C1338" t="str">
            <v/>
          </cell>
          <cell r="D1338" t="str">
            <v>Thành phố Hà Nội</v>
          </cell>
          <cell r="E1338" t="str">
            <v>Quận Hoàn Kiếm</v>
          </cell>
          <cell r="G1338" t="str">
            <v>HN003</v>
          </cell>
          <cell r="H1338" t="str">
            <v>Nguyễn Văn Thạch</v>
          </cell>
          <cell r="I1338" t="str">
            <v>MIENBAC;WIN</v>
          </cell>
          <cell r="J1338" t="str">
            <v/>
          </cell>
          <cell r="M1338" t="str">
            <v>Số 120 đường Lê Duẩn, phường Cửa Nam, quận Hoàn Kiếm, Thành phố Hà Nội</v>
          </cell>
          <cell r="N1338">
            <v>60</v>
          </cell>
          <cell r="O1338" t="b">
            <v>1</v>
          </cell>
          <cell r="P1338" t="str">
            <v>C6 HÀ NỘI</v>
          </cell>
          <cell r="Q1338" t="str">
            <v>Miền Bắc</v>
          </cell>
          <cell r="R1338" t="str">
            <v>WIN</v>
          </cell>
        </row>
        <row r="1339">
          <cell r="A1339" t="str">
            <v>WIN2518</v>
          </cell>
          <cell r="B1339" t="str">
            <v>CN HÀ NỘI - CÔNG TY CỔ PHẦN DỊCH VỤ THƯƠNG MẠI TỔNG HỢP WINCOMMERCE</v>
          </cell>
          <cell r="C1339" t="str">
            <v/>
          </cell>
          <cell r="D1339" t="str">
            <v>Thành phố Hà Nội</v>
          </cell>
          <cell r="E1339" t="str">
            <v>Quận Thanh Xuân</v>
          </cell>
          <cell r="G1339" t="str">
            <v>HN008</v>
          </cell>
          <cell r="H1339" t="str">
            <v>Nguyễn Minh Sơn</v>
          </cell>
          <cell r="I1339" t="str">
            <v>MIENBAC;WIN</v>
          </cell>
          <cell r="J1339" t="str">
            <v/>
          </cell>
          <cell r="M1339" t="str">
            <v>Số 101/1 phố Nguyễn Quý Đức, phường Thanh Xuân Bắc, quận Thanh Xuân, Hà Nội</v>
          </cell>
          <cell r="N1339">
            <v>60</v>
          </cell>
          <cell r="O1339" t="b">
            <v>0</v>
          </cell>
          <cell r="P1339" t="str">
            <v>C6 HÀ NỘI</v>
          </cell>
          <cell r="Q1339" t="str">
            <v>Miền Bắc</v>
          </cell>
          <cell r="R1339" t="str">
            <v>WIN</v>
          </cell>
        </row>
        <row r="1340">
          <cell r="A1340" t="str">
            <v>win2520</v>
          </cell>
          <cell r="B1340" t="str">
            <v>CN HÀ NỘI - wincommerce</v>
          </cell>
          <cell r="C1340" t="str">
            <v/>
          </cell>
          <cell r="D1340" t="str">
            <v>Thành phố Hà Nội</v>
          </cell>
          <cell r="E1340" t="str">
            <v>Quận Bắc Từ Liêm</v>
          </cell>
          <cell r="G1340" t="str">
            <v>HN004</v>
          </cell>
          <cell r="H1340" t="str">
            <v>Hoàng Thanh Huy</v>
          </cell>
          <cell r="I1340" t="str">
            <v>MIENBAC;WIN</v>
          </cell>
          <cell r="J1340" t="str">
            <v/>
          </cell>
          <cell r="M1340" t="str">
            <v>Số 116-118 đường Cầu Diễn, phường Phúc Diễn, quận Bắc Từ Liêm, HN</v>
          </cell>
          <cell r="N1340">
            <v>60</v>
          </cell>
          <cell r="O1340" t="b">
            <v>0</v>
          </cell>
          <cell r="P1340" t="str">
            <v>C6 HÀ NỘI</v>
          </cell>
          <cell r="Q1340" t="str">
            <v>Miền Bắc</v>
          </cell>
          <cell r="R1340" t="str">
            <v>WIN</v>
          </cell>
        </row>
        <row r="1341">
          <cell r="A1341" t="str">
            <v>WIN2524</v>
          </cell>
          <cell r="B1341" t="str">
            <v>CN HÀ NỘI - CÔNG TY CỔ PHẦN DỊCH VỤ THƯƠNG MẠI TỔNG HỢP WINCOMMERCE</v>
          </cell>
          <cell r="C1341" t="str">
            <v/>
          </cell>
          <cell r="D1341" t="str">
            <v>Thành phố Hà Nội</v>
          </cell>
          <cell r="E1341" t="str">
            <v>Quận Ba Đình</v>
          </cell>
          <cell r="G1341" t="str">
            <v>HN008</v>
          </cell>
          <cell r="H1341" t="str">
            <v>Nguyễn Minh Sơn</v>
          </cell>
          <cell r="I1341" t="str">
            <v>MIENBAC;WIN</v>
          </cell>
          <cell r="J1341" t="str">
            <v/>
          </cell>
          <cell r="M1341" t="str">
            <v>Số 70B Đội cấn , phường , quận Ba Đình, Hà Nội</v>
          </cell>
          <cell r="N1341">
            <v>60</v>
          </cell>
          <cell r="O1341" t="b">
            <v>0</v>
          </cell>
          <cell r="P1341" t="str">
            <v>C6 HÀ NỘI</v>
          </cell>
          <cell r="Q1341" t="str">
            <v>Miền Bắc</v>
          </cell>
          <cell r="R1341" t="str">
            <v>WIN</v>
          </cell>
        </row>
        <row r="1342">
          <cell r="A1342" t="str">
            <v>win2531</v>
          </cell>
          <cell r="B1342" t="str">
            <v>CN HÀ NỘI - wincommerce</v>
          </cell>
          <cell r="C1342" t="str">
            <v/>
          </cell>
          <cell r="D1342" t="str">
            <v>Thành phố Hà Nội</v>
          </cell>
          <cell r="E1342" t="str">
            <v>Huyện Thanh Trì</v>
          </cell>
          <cell r="G1342" t="str">
            <v>HN008</v>
          </cell>
          <cell r="H1342" t="str">
            <v>Nguyễn Minh Sơn</v>
          </cell>
          <cell r="I1342" t="str">
            <v>MIENBAC;WIN</v>
          </cell>
          <cell r="J1342" t="str">
            <v/>
          </cell>
          <cell r="M1342" t="str">
            <v>Số 139 đường Chiến Thắng, xã Tân Triều, huyện Thanh Trì, Hà Nội</v>
          </cell>
          <cell r="N1342">
            <v>60</v>
          </cell>
          <cell r="O1342" t="b">
            <v>0</v>
          </cell>
          <cell r="P1342" t="str">
            <v>C6 HÀ NỘI</v>
          </cell>
          <cell r="Q1342" t="str">
            <v>Miền Bắc</v>
          </cell>
          <cell r="R1342" t="str">
            <v>WIN</v>
          </cell>
        </row>
        <row r="1343">
          <cell r="A1343" t="str">
            <v>WIN2532</v>
          </cell>
          <cell r="B1343" t="str">
            <v>CN HÀ NỘI - CÔNG TY CỔ PHẦN DỊCH VỤ THƯƠNG MẠI TỔNG HỢP WINCOMMERCE</v>
          </cell>
          <cell r="C1343" t="str">
            <v/>
          </cell>
          <cell r="D1343" t="str">
            <v>Thành phố Hà Nội</v>
          </cell>
          <cell r="E1343" t="str">
            <v>Quận Long Biên</v>
          </cell>
          <cell r="G1343" t="str">
            <v>HN003</v>
          </cell>
          <cell r="H1343" t="str">
            <v>Nguyễn Văn Thạch</v>
          </cell>
          <cell r="I1343" t="str">
            <v>MIENBAC;WIN</v>
          </cell>
          <cell r="J1343" t="str">
            <v/>
          </cell>
          <cell r="M1343" t="str">
            <v>Số 11 đường Nguyễn Sơn, phường Ngọc Lâm, quận Long Biên, Hà Nội</v>
          </cell>
          <cell r="N1343">
            <v>60</v>
          </cell>
          <cell r="O1343" t="b">
            <v>0</v>
          </cell>
          <cell r="P1343" t="str">
            <v>C6 HÀ NỘI</v>
          </cell>
          <cell r="Q1343" t="str">
            <v>Miền Bắc</v>
          </cell>
          <cell r="R1343" t="str">
            <v>WIN</v>
          </cell>
        </row>
        <row r="1344">
          <cell r="A1344" t="str">
            <v>WIN2534</v>
          </cell>
          <cell r="B1344" t="str">
            <v>CN HÀ NỘI - CÔNG TY CỔ PHẦN DỊCH VỤ THƯƠNG MẠI TỔNG HỢP WINCOMMERCE</v>
          </cell>
          <cell r="C1344" t="str">
            <v/>
          </cell>
          <cell r="D1344" t="str">
            <v>Thành phố Hà Nội</v>
          </cell>
          <cell r="E1344" t="str">
            <v>Quận Cầu Giấy</v>
          </cell>
          <cell r="G1344" t="str">
            <v>HN004</v>
          </cell>
          <cell r="H1344" t="str">
            <v>Hoàng Thanh Huy</v>
          </cell>
          <cell r="I1344" t="str">
            <v>MIENBAC;WIN</v>
          </cell>
          <cell r="J1344" t="str">
            <v/>
          </cell>
          <cell r="M1344" t="str">
            <v>Số 152 phố Yên Hòa, Phường Yên Hòa, Quận Cầu Giấy, Hà Nội</v>
          </cell>
          <cell r="N1344">
            <v>60</v>
          </cell>
          <cell r="O1344" t="b">
            <v>0</v>
          </cell>
          <cell r="P1344" t="str">
            <v>C6 HÀ NỘI</v>
          </cell>
          <cell r="Q1344" t="str">
            <v>Miền Bắc</v>
          </cell>
          <cell r="R1344" t="str">
            <v>WIN</v>
          </cell>
        </row>
        <row r="1345">
          <cell r="A1345" t="str">
            <v>WIN2535</v>
          </cell>
          <cell r="B1345" t="str">
            <v>CN HÀ NỘI - WINCOMMERCE</v>
          </cell>
          <cell r="C1345" t="str">
            <v/>
          </cell>
          <cell r="D1345" t="str">
            <v>Thành phố Hà Nội</v>
          </cell>
          <cell r="E1345" t="str">
            <v>Quận Hoàn Kiếm</v>
          </cell>
          <cell r="G1345" t="str">
            <v>HN008</v>
          </cell>
          <cell r="H1345" t="str">
            <v>Nguyễn Minh Sơn</v>
          </cell>
          <cell r="I1345" t="str">
            <v>MIENBAC;WIN</v>
          </cell>
          <cell r="J1345" t="str">
            <v/>
          </cell>
          <cell r="M1345" t="str">
            <v>Số 20 Phố Nguyễn Thiệp, Phường Nguyễn Trung Trực, Quận Hoàn Kiếm, HN</v>
          </cell>
          <cell r="N1345">
            <v>60</v>
          </cell>
          <cell r="O1345" t="b">
            <v>0</v>
          </cell>
          <cell r="P1345" t="str">
            <v>C6 HÀ NỘI</v>
          </cell>
          <cell r="Q1345" t="str">
            <v>Miền Bắc</v>
          </cell>
          <cell r="R1345" t="str">
            <v>WIN</v>
          </cell>
        </row>
        <row r="1346">
          <cell r="A1346" t="str">
            <v>WIN2536</v>
          </cell>
          <cell r="B1346" t="str">
            <v>CN HÀ NỘI - CÔNG TY CỔ PHẦN DỊCH VỤ THƯƠNG MẠI TỔNG HỢP WINCOMMERCE</v>
          </cell>
          <cell r="C1346" t="str">
            <v/>
          </cell>
          <cell r="D1346" t="str">
            <v>Thành phố Hà Nội</v>
          </cell>
          <cell r="E1346" t="str">
            <v>Quận Ba Đình</v>
          </cell>
          <cell r="G1346" t="str">
            <v>HN008</v>
          </cell>
          <cell r="H1346" t="str">
            <v>Nguyễn Minh Sơn</v>
          </cell>
          <cell r="I1346" t="str">
            <v>MIENBAC;WIN</v>
          </cell>
          <cell r="J1346" t="str">
            <v/>
          </cell>
          <cell r="M1346" t="str">
            <v>Số 8 Ngõ 140 Giảng Võ, phường Giảng Võ, quận Ba Đình, Hà Nội</v>
          </cell>
          <cell r="N1346">
            <v>60</v>
          </cell>
          <cell r="O1346" t="b">
            <v>0</v>
          </cell>
          <cell r="P1346" t="str">
            <v>C6 HÀ NỘI</v>
          </cell>
          <cell r="Q1346" t="str">
            <v>Miền Bắc</v>
          </cell>
          <cell r="R1346" t="str">
            <v>WIN</v>
          </cell>
        </row>
        <row r="1347">
          <cell r="A1347" t="str">
            <v>WIN2537</v>
          </cell>
          <cell r="B1347" t="str">
            <v>CN HÀ NỘI - CÔNG TY CỔ PHẦN DỊCH VỤ THƯƠNG MẠI TỔNG HỢP WINCOMMERCE</v>
          </cell>
          <cell r="C1347" t="str">
            <v/>
          </cell>
          <cell r="D1347" t="str">
            <v>Thành phố Hà Nội</v>
          </cell>
          <cell r="E1347" t="str">
            <v>Quận Đống Đa</v>
          </cell>
          <cell r="G1347" t="str">
            <v>HN003</v>
          </cell>
          <cell r="H1347" t="str">
            <v>Nguyễn Văn Thạch</v>
          </cell>
          <cell r="I1347" t="str">
            <v>MIENBAC;WIN</v>
          </cell>
          <cell r="J1347" t="str">
            <v/>
          </cell>
          <cell r="M1347" t="str">
            <v>Số 71 phố Khương Thượng, phường Trung Liệt, quận Đống Đa, Hà Nội</v>
          </cell>
          <cell r="N1347">
            <v>60</v>
          </cell>
          <cell r="O1347" t="b">
            <v>0</v>
          </cell>
          <cell r="P1347" t="str">
            <v>C6 HÀ NỘI</v>
          </cell>
          <cell r="Q1347" t="str">
            <v>Miền Bắc</v>
          </cell>
          <cell r="R1347" t="str">
            <v>WIN</v>
          </cell>
        </row>
        <row r="1348">
          <cell r="A1348" t="str">
            <v>WIN2538</v>
          </cell>
          <cell r="B1348" t="str">
            <v>CN HÀ NỘI - CÔNG TY CỔ PHẦN DỊCH VỤ THƯƠNG MẠI TỔNG HỢP WINCOMMERCE</v>
          </cell>
          <cell r="C1348" t="str">
            <v/>
          </cell>
          <cell r="D1348" t="str">
            <v>Thành phố Hà Nội</v>
          </cell>
          <cell r="E1348" t="str">
            <v>Quận Hoàng Mai</v>
          </cell>
          <cell r="G1348" t="str">
            <v>HN003</v>
          </cell>
          <cell r="H1348" t="str">
            <v>Nguyễn Văn Thạch</v>
          </cell>
          <cell r="I1348" t="str">
            <v>MIENBAC;WIN</v>
          </cell>
          <cell r="J1348" t="str">
            <v/>
          </cell>
          <cell r="M1348" t="str">
            <v>Lô N3-1, ngõ 13, đường Lĩnh Nam, phường Mai Động, quận Hoàng Mai, Hà Nội</v>
          </cell>
          <cell r="N1348">
            <v>60</v>
          </cell>
          <cell r="O1348" t="b">
            <v>0</v>
          </cell>
          <cell r="P1348" t="str">
            <v>C6 HÀ NỘI</v>
          </cell>
          <cell r="Q1348" t="str">
            <v>Miền Bắc</v>
          </cell>
          <cell r="R1348" t="str">
            <v>WIN</v>
          </cell>
        </row>
        <row r="1349">
          <cell r="A1349" t="str">
            <v>WIN2539</v>
          </cell>
          <cell r="B1349" t="str">
            <v>CN HÀ NỘI - CÔNG TY CỔ PHẦN DỊCH VỤ THƯƠNG MẠI TỔNG HỢP WINCOMMERCE</v>
          </cell>
          <cell r="C1349" t="str">
            <v/>
          </cell>
          <cell r="D1349" t="str">
            <v>Thành phố Hà Nội</v>
          </cell>
          <cell r="E1349" t="str">
            <v>Quận Hai Bà Trưng</v>
          </cell>
          <cell r="G1349" t="str">
            <v>HN003</v>
          </cell>
          <cell r="H1349" t="str">
            <v>Nguyễn Văn Thạch</v>
          </cell>
          <cell r="I1349" t="str">
            <v>MIENBAC;WIN</v>
          </cell>
          <cell r="J1349" t="str">
            <v/>
          </cell>
          <cell r="M1349" t="str">
            <v>Số 79 ngõ 34 đường Vĩnh Tuy, phường Vĩnh Tuy, quận Hai Bà Trưng, Hà Nội</v>
          </cell>
          <cell r="N1349">
            <v>60</v>
          </cell>
          <cell r="O1349" t="b">
            <v>0</v>
          </cell>
          <cell r="P1349" t="str">
            <v>C6 HÀ NỘI</v>
          </cell>
          <cell r="Q1349" t="str">
            <v>Miền Bắc</v>
          </cell>
          <cell r="R1349" t="str">
            <v>WIN</v>
          </cell>
        </row>
        <row r="1350">
          <cell r="A1350" t="str">
            <v>WIN2542</v>
          </cell>
          <cell r="B1350" t="str">
            <v>CN HÀ NỘI - CÔNG TY CỔ PHẦN DỊCH VỤ THƯƠNG MẠI TỔNG HỢP WINCOMMERCE</v>
          </cell>
          <cell r="C1350" t="str">
            <v/>
          </cell>
          <cell r="D1350" t="str">
            <v>Thành phố Hà Nội</v>
          </cell>
          <cell r="E1350" t="str">
            <v>Quận Hoàn Kiếm</v>
          </cell>
          <cell r="G1350" t="str">
            <v>HN008</v>
          </cell>
          <cell r="H1350" t="str">
            <v>Nguyễn Minh Sơn</v>
          </cell>
          <cell r="I1350" t="str">
            <v>MIENBAC;WIN</v>
          </cell>
          <cell r="J1350" t="str">
            <v/>
          </cell>
          <cell r="M1350" t="str">
            <v>Số 384 đường Bạch Đằng, phường Chương Dương, quận Hoàn Kiếm, Hà Nội</v>
          </cell>
          <cell r="N1350">
            <v>60</v>
          </cell>
          <cell r="O1350" t="b">
            <v>0</v>
          </cell>
          <cell r="P1350" t="str">
            <v>C6 HÀ NỘI</v>
          </cell>
          <cell r="Q1350" t="str">
            <v>Miền Bắc</v>
          </cell>
          <cell r="R1350" t="str">
            <v>WIN</v>
          </cell>
        </row>
        <row r="1351">
          <cell r="A1351" t="str">
            <v>WIN2545</v>
          </cell>
          <cell r="B1351" t="str">
            <v>CN HÀ NỘI - CÔNG TY CỔ PHẦN DỊCH VỤ THƯƠNG MẠI TỔNG HỢP WINCOMMERCE</v>
          </cell>
          <cell r="C1351" t="str">
            <v/>
          </cell>
          <cell r="D1351" t="str">
            <v>Thành phố Hà Nội</v>
          </cell>
          <cell r="E1351" t="str">
            <v>Quận Thanh Xuân</v>
          </cell>
          <cell r="G1351" t="str">
            <v>HN008</v>
          </cell>
          <cell r="H1351" t="str">
            <v>Nguyễn Minh Sơn</v>
          </cell>
          <cell r="I1351" t="str">
            <v>MIENBAC;WIN</v>
          </cell>
          <cell r="J1351" t="str">
            <v/>
          </cell>
          <cell r="M1351" t="str">
            <v>Số 232 Khương Đình, phường Hạ Đình, quận Thanh Xuân, Hà Nội</v>
          </cell>
          <cell r="N1351">
            <v>60</v>
          </cell>
          <cell r="O1351" t="b">
            <v>0</v>
          </cell>
          <cell r="P1351" t="str">
            <v>C6 HÀ NỘI</v>
          </cell>
          <cell r="Q1351" t="str">
            <v>Miền Bắc</v>
          </cell>
          <cell r="R1351" t="str">
            <v>WIN</v>
          </cell>
        </row>
        <row r="1352">
          <cell r="A1352" t="str">
            <v>WIN2552</v>
          </cell>
          <cell r="B1352" t="str">
            <v>CN HÀ NỘI - CÔNG TY CỔ PHẦN DỊCH VỤ THƯƠNG MẠI TỔNG HỢP WINCOMMERCE</v>
          </cell>
          <cell r="C1352" t="str">
            <v/>
          </cell>
          <cell r="D1352" t="str">
            <v>Thành phố Hà Nội</v>
          </cell>
          <cell r="E1352" t="str">
            <v>Quận Long Biên</v>
          </cell>
          <cell r="G1352" t="str">
            <v>HN003</v>
          </cell>
          <cell r="H1352" t="str">
            <v>Nguyễn Văn Thạch</v>
          </cell>
          <cell r="I1352" t="str">
            <v>MIENBAC;WIN</v>
          </cell>
          <cell r="J1352" t="str">
            <v/>
          </cell>
          <cell r="M1352" t="str">
            <v>Số 195 phố Hoa Lâm, phường Việt Hưng, quận Long Biên, Hà Nội</v>
          </cell>
          <cell r="N1352">
            <v>60</v>
          </cell>
          <cell r="O1352" t="b">
            <v>0</v>
          </cell>
          <cell r="P1352" t="str">
            <v>C6 HÀ NỘI</v>
          </cell>
          <cell r="Q1352" t="str">
            <v>Miền Bắc</v>
          </cell>
          <cell r="R1352" t="str">
            <v>WIN</v>
          </cell>
        </row>
        <row r="1353">
          <cell r="A1353" t="str">
            <v>WIN2554</v>
          </cell>
          <cell r="B1353" t="str">
            <v>CN HÀ NỘI - CÔNG TY CỔ PHẦN DỊCH VỤ THƯƠNG MẠI TỔNG HỢP WINCOMMERCE</v>
          </cell>
          <cell r="C1353" t="str">
            <v/>
          </cell>
          <cell r="D1353" t="str">
            <v>Thành phố Hà Nội</v>
          </cell>
          <cell r="E1353" t="str">
            <v>Quận Thanh Xuân</v>
          </cell>
          <cell r="G1353" t="str">
            <v>HN008</v>
          </cell>
          <cell r="H1353" t="str">
            <v>Nguyễn Minh Sơn</v>
          </cell>
          <cell r="I1353" t="str">
            <v>MIENBAC;WIN</v>
          </cell>
          <cell r="J1353" t="str">
            <v/>
          </cell>
          <cell r="M1353" t="str">
            <v>Số 1 ngõ 71 đường Lê Văn Lương, phường Nhân Chính, quận Thanh Xuân, Hà Nội</v>
          </cell>
          <cell r="N1353">
            <v>60</v>
          </cell>
          <cell r="O1353" t="b">
            <v>0</v>
          </cell>
          <cell r="P1353" t="str">
            <v>C6 HÀ NỘI</v>
          </cell>
          <cell r="Q1353" t="str">
            <v>Miền Bắc</v>
          </cell>
          <cell r="R1353" t="str">
            <v>WIN</v>
          </cell>
        </row>
        <row r="1354">
          <cell r="A1354" t="str">
            <v>WIN2556</v>
          </cell>
          <cell r="B1354" t="str">
            <v>CN HÀ NỘI - CÔNG TY CỔ PHẦN DỊCH VỤ THƯƠNG MẠI TỔNG HỢP WINCOMMERCE</v>
          </cell>
          <cell r="C1354" t="str">
            <v/>
          </cell>
          <cell r="D1354" t="str">
            <v>Thành phố Hà Nội</v>
          </cell>
          <cell r="E1354" t="str">
            <v>Quận Đống Đa</v>
          </cell>
          <cell r="G1354" t="str">
            <v>HN003</v>
          </cell>
          <cell r="H1354" t="str">
            <v>Nguyễn Văn Thạch</v>
          </cell>
          <cell r="I1354" t="str">
            <v>MIENBAC;WIN</v>
          </cell>
          <cell r="J1354" t="str">
            <v/>
          </cell>
          <cell r="M1354" t="str">
            <v>Số 2 ngõ 167 Phương Mai, phường Kim Liên, quận Đống Đa, Hà Nội</v>
          </cell>
          <cell r="N1354">
            <v>60</v>
          </cell>
          <cell r="O1354" t="b">
            <v>0</v>
          </cell>
          <cell r="P1354" t="str">
            <v>C6 HÀ NỘI</v>
          </cell>
          <cell r="Q1354" t="str">
            <v>Miền Bắc</v>
          </cell>
          <cell r="R1354" t="str">
            <v>WIN</v>
          </cell>
        </row>
        <row r="1355">
          <cell r="A1355" t="str">
            <v>WIN2557</v>
          </cell>
          <cell r="B1355" t="str">
            <v>CN HÀ NỘI - CÔNG TY CỔ PHẦN DỊCH VỤ THƯƠNG MẠI TỔNG HỢP WINCOMMERCE</v>
          </cell>
          <cell r="C1355" t="str">
            <v/>
          </cell>
          <cell r="D1355" t="str">
            <v>Thành phố Hà Nội</v>
          </cell>
          <cell r="E1355" t="str">
            <v>Quận Đống Đa</v>
          </cell>
          <cell r="G1355" t="str">
            <v>HN003</v>
          </cell>
          <cell r="H1355" t="str">
            <v>Nguyễn Văn Thạch</v>
          </cell>
          <cell r="I1355" t="str">
            <v>MIENBAC;WIN</v>
          </cell>
          <cell r="J1355" t="str">
            <v/>
          </cell>
          <cell r="M1355" t="str">
            <v>Số 230 ngõ Văn Chương, phố Khâm Thiên, phường Văn Chương, quận Đống Đa, Hà Nội</v>
          </cell>
          <cell r="N1355">
            <v>60</v>
          </cell>
          <cell r="O1355" t="b">
            <v>0</v>
          </cell>
          <cell r="P1355" t="str">
            <v>C6 HÀ NỘI</v>
          </cell>
          <cell r="Q1355" t="str">
            <v>Miền Bắc</v>
          </cell>
          <cell r="R1355" t="str">
            <v>WIN</v>
          </cell>
        </row>
        <row r="1356">
          <cell r="A1356" t="str">
            <v>WIN2558</v>
          </cell>
          <cell r="B1356" t="str">
            <v>CN HÀ NỘI - CÔNG TY CỔ PHẦN DỊCH VỤ THƯƠNG MẠI TỔNG HỢP WINCOMMERCE</v>
          </cell>
          <cell r="C1356" t="str">
            <v/>
          </cell>
          <cell r="D1356" t="str">
            <v>Thành phố Hà Nội</v>
          </cell>
          <cell r="E1356" t="str">
            <v>Quận Long Biên</v>
          </cell>
          <cell r="G1356" t="str">
            <v>HN003</v>
          </cell>
          <cell r="H1356" t="str">
            <v>Nguyễn Văn Thạch</v>
          </cell>
          <cell r="I1356" t="str">
            <v>MIENBAC;WIN</v>
          </cell>
          <cell r="J1356" t="str">
            <v/>
          </cell>
          <cell r="M1356" t="str">
            <v>Số 70 ngõ 268 phố Ngọc Thụy, phường Ngọc Thụy, quận Long Biên, Hà Nội</v>
          </cell>
          <cell r="N1356">
            <v>60</v>
          </cell>
          <cell r="O1356" t="b">
            <v>0</v>
          </cell>
          <cell r="P1356" t="str">
            <v>C6 HÀ NỘI</v>
          </cell>
          <cell r="Q1356" t="str">
            <v>Miền Bắc</v>
          </cell>
          <cell r="R1356" t="str">
            <v>WIN</v>
          </cell>
        </row>
        <row r="1357">
          <cell r="A1357" t="str">
            <v>WIN2559</v>
          </cell>
          <cell r="B1357" t="str">
            <v>CN HÀ NỘI - CÔNG TY CỔ PHẦN DỊCH VỤ THƯƠNG MẠI TỔNG HỢP WINCOMMERCE</v>
          </cell>
          <cell r="C1357" t="str">
            <v/>
          </cell>
          <cell r="D1357" t="str">
            <v>Thành phố Hà Nội</v>
          </cell>
          <cell r="E1357" t="str">
            <v>Quận Cầu Giấy</v>
          </cell>
          <cell r="G1357" t="str">
            <v>HN004</v>
          </cell>
          <cell r="H1357" t="str">
            <v>Hoàng Thanh Huy</v>
          </cell>
          <cell r="I1357" t="str">
            <v>MIENBAC;WIN</v>
          </cell>
          <cell r="J1357" t="str">
            <v/>
          </cell>
          <cell r="M1357" t="str">
            <v>Số 3 ngõ 55 phố Đỗ Quang, phường Trung Hòa, quận Cầu Giấy, Hà Nội</v>
          </cell>
          <cell r="N1357">
            <v>60</v>
          </cell>
          <cell r="O1357" t="b">
            <v>0</v>
          </cell>
          <cell r="P1357" t="str">
            <v>C6 HÀ NỘI</v>
          </cell>
          <cell r="Q1357" t="str">
            <v>Miền Bắc</v>
          </cell>
          <cell r="R1357" t="str">
            <v>WIN</v>
          </cell>
        </row>
        <row r="1358">
          <cell r="A1358" t="str">
            <v>WIN2560</v>
          </cell>
          <cell r="B1358" t="str">
            <v>CN HÀ NỘI - CÔNG TY CỔ PHẦN DỊCH VỤ THƯƠNG MẠI TỔNG HỢP WINCOMMERCE</v>
          </cell>
          <cell r="C1358" t="str">
            <v/>
          </cell>
          <cell r="D1358" t="str">
            <v>Thành phố Hà Nội</v>
          </cell>
          <cell r="E1358" t="str">
            <v>Quận Ba Đình</v>
          </cell>
          <cell r="G1358" t="str">
            <v>HN008</v>
          </cell>
          <cell r="H1358" t="str">
            <v>Nguyễn Minh Sơn</v>
          </cell>
          <cell r="I1358" t="str">
            <v>MIENBAC;WIN</v>
          </cell>
          <cell r="J1358" t="str">
            <v/>
          </cell>
          <cell r="M1358" t="str">
            <v>Số 28 đường Nguyễn Thái Học, phường Điện Biên, quận Ba Đình, thành phố Hà Nội</v>
          </cell>
          <cell r="N1358">
            <v>60</v>
          </cell>
          <cell r="O1358" t="b">
            <v>0</v>
          </cell>
          <cell r="P1358" t="str">
            <v>C6 HÀ NỘI</v>
          </cell>
          <cell r="Q1358" t="str">
            <v>Miền Bắc</v>
          </cell>
          <cell r="R1358" t="str">
            <v>WIN</v>
          </cell>
        </row>
        <row r="1359">
          <cell r="A1359" t="str">
            <v>win2561</v>
          </cell>
          <cell r="B1359" t="str">
            <v>CN HÀ NỘI - wincommerce</v>
          </cell>
          <cell r="C1359" t="str">
            <v/>
          </cell>
          <cell r="D1359" t="str">
            <v>Thành phố Hà Nội</v>
          </cell>
          <cell r="E1359" t="str">
            <v>Quận Hà Đông</v>
          </cell>
          <cell r="G1359" t="str">
            <v>HN004</v>
          </cell>
          <cell r="H1359" t="str">
            <v>Hoàng Thanh Huy</v>
          </cell>
          <cell r="I1359" t="str">
            <v>MIENBAC;WIN</v>
          </cell>
          <cell r="J1359" t="str">
            <v/>
          </cell>
          <cell r="M1359" t="str">
            <v>Liền kề LK1-30 Khu đô thị mới Văn Phú, phường Phú La, quận Hà Đông, thành phố Hà Nội</v>
          </cell>
          <cell r="N1359">
            <v>60</v>
          </cell>
          <cell r="O1359" t="b">
            <v>0</v>
          </cell>
          <cell r="P1359" t="str">
            <v>C6 HÀ NỘI</v>
          </cell>
          <cell r="Q1359" t="str">
            <v>Miền Bắc</v>
          </cell>
          <cell r="R1359" t="str">
            <v>WIN</v>
          </cell>
        </row>
        <row r="1360">
          <cell r="A1360" t="str">
            <v>WIN2563</v>
          </cell>
          <cell r="B1360" t="str">
            <v>CN HÀ NỘI - CÔNG TY CỔ PHẦN DỊCH VỤ THƯƠNG MẠI TỔNG HỢP WINCOMMERCE</v>
          </cell>
          <cell r="C1360" t="str">
            <v/>
          </cell>
          <cell r="D1360" t="str">
            <v>Thành phố Hà Nội</v>
          </cell>
          <cell r="E1360" t="str">
            <v>Quận Hoàng Mai</v>
          </cell>
          <cell r="G1360" t="str">
            <v>HN003</v>
          </cell>
          <cell r="H1360" t="str">
            <v>Nguyễn Văn Thạch</v>
          </cell>
          <cell r="I1360" t="str">
            <v>MIENBAC;WIN</v>
          </cell>
          <cell r="J1360" t="str">
            <v/>
          </cell>
          <cell r="M1360" t="str">
            <v>Liền kề C15 NƠ 19, khu đô thị mới định Công, phường Định Công, quận Hoàng Mai, Hà Nội</v>
          </cell>
          <cell r="N1360">
            <v>60</v>
          </cell>
          <cell r="O1360" t="b">
            <v>0</v>
          </cell>
          <cell r="P1360" t="str">
            <v>C6 HÀ NỘI</v>
          </cell>
          <cell r="Q1360" t="str">
            <v>Miền Bắc</v>
          </cell>
          <cell r="R1360" t="str">
            <v>WIN</v>
          </cell>
        </row>
        <row r="1361">
          <cell r="A1361" t="str">
            <v>win2564</v>
          </cell>
          <cell r="B1361" t="str">
            <v>CN HÀ NỘI - wincommerce</v>
          </cell>
          <cell r="C1361" t="str">
            <v/>
          </cell>
          <cell r="D1361" t="str">
            <v>Thành phố Hà Nội</v>
          </cell>
          <cell r="E1361" t="str">
            <v>Quận Bắc Từ Liêm</v>
          </cell>
          <cell r="G1361" t="str">
            <v>HN004</v>
          </cell>
          <cell r="H1361" t="str">
            <v>Hoàng Thanh Huy</v>
          </cell>
          <cell r="I1361" t="str">
            <v>MIENBAC;WIN</v>
          </cell>
          <cell r="J1361" t="str">
            <v/>
          </cell>
          <cell r="M1361" t="str">
            <v>Số 21 đường Văn Tiến Dũng, phường Phúc Diễn, quận Bắc Từ Liêm, Hà Nội</v>
          </cell>
          <cell r="N1361">
            <v>60</v>
          </cell>
          <cell r="O1361" t="b">
            <v>0</v>
          </cell>
          <cell r="P1361" t="str">
            <v>C6 HÀ NỘI</v>
          </cell>
          <cell r="Q1361" t="str">
            <v>Miền Bắc</v>
          </cell>
          <cell r="R1361" t="str">
            <v>WIN</v>
          </cell>
        </row>
        <row r="1362">
          <cell r="A1362" t="str">
            <v>WIN2565</v>
          </cell>
          <cell r="B1362" t="str">
            <v>CN HÀ NỘI - CÔNG TY CỔ PHẦN DỊCH VỤ THƯƠNG MẠI TỔNG HỢP WINCOMMERCE</v>
          </cell>
          <cell r="C1362" t="str">
            <v/>
          </cell>
          <cell r="D1362" t="str">
            <v>Thành phố Hà Nội</v>
          </cell>
          <cell r="E1362" t="str">
            <v>Quận Thanh Xuân</v>
          </cell>
          <cell r="G1362" t="str">
            <v>HN008</v>
          </cell>
          <cell r="H1362" t="str">
            <v>Nguyễn Minh Sơn</v>
          </cell>
          <cell r="I1362" t="str">
            <v>MIENBAC;WIN</v>
          </cell>
          <cell r="J1362" t="str">
            <v/>
          </cell>
          <cell r="M1362" t="str">
            <v>Số 101B13 Tập thể Thanh Xuân Bắc, phường Thanh Xuân Bắc, quận Thanh Xuân, Hà Nội</v>
          </cell>
          <cell r="N1362">
            <v>60</v>
          </cell>
          <cell r="O1362" t="b">
            <v>0</v>
          </cell>
          <cell r="P1362" t="str">
            <v>C6 HÀ NỘI</v>
          </cell>
          <cell r="Q1362" t="str">
            <v>Miền Bắc</v>
          </cell>
          <cell r="R1362" t="str">
            <v>WIN</v>
          </cell>
        </row>
        <row r="1363">
          <cell r="A1363" t="str">
            <v>WIN2737</v>
          </cell>
          <cell r="B1363" t="str">
            <v>CN HÀ NỘI - CÔNG TY CỔ PHẦN DỊCH VỤ THƯƠNG MẠI TỔNG HỢP WINCOMMERCE</v>
          </cell>
          <cell r="C1363" t="str">
            <v/>
          </cell>
          <cell r="D1363" t="str">
            <v>Thành phố Hà Nội</v>
          </cell>
          <cell r="E1363" t="str">
            <v>Quận Hai Bà Trưng</v>
          </cell>
          <cell r="G1363" t="str">
            <v>HN003</v>
          </cell>
          <cell r="H1363" t="str">
            <v>Nguyễn Văn Thạch</v>
          </cell>
          <cell r="I1363" t="str">
            <v>MIENBAC;WIN</v>
          </cell>
          <cell r="J1363" t="str">
            <v/>
          </cell>
          <cell r="M1363" t="str">
            <v>T7 - SO - 05 tổ hợp TTTM, giáo dục và căn hộ Times City, số 458 đường Minh Khai, phường Vĩnh Tuy, quận Hai Bà Trưng, thành phố Hà Nội</v>
          </cell>
          <cell r="N1363">
            <v>60</v>
          </cell>
          <cell r="O1363" t="b">
            <v>0</v>
          </cell>
          <cell r="P1363" t="str">
            <v>C6 HÀ NỘI</v>
          </cell>
          <cell r="Q1363" t="str">
            <v>Miền Bắc</v>
          </cell>
          <cell r="R1363" t="str">
            <v>WIN</v>
          </cell>
        </row>
        <row r="1364">
          <cell r="A1364" t="str">
            <v>WIN2743</v>
          </cell>
          <cell r="B1364" t="str">
            <v>CN HÀ NỘI - CÔNG TY CỔ PHẦN DỊCH VỤ THƯƠNG MẠI TỔNG HỢP WINCOMMERCE</v>
          </cell>
          <cell r="C1364" t="str">
            <v/>
          </cell>
          <cell r="D1364" t="str">
            <v>Thành phố Hà Nội</v>
          </cell>
          <cell r="E1364" t="str">
            <v>Quận Đống Đa</v>
          </cell>
          <cell r="G1364" t="str">
            <v>HN003</v>
          </cell>
          <cell r="H1364" t="str">
            <v>Nguyễn Văn Thạch</v>
          </cell>
          <cell r="I1364" t="str">
            <v>MIENBAC;WIN</v>
          </cell>
          <cell r="J1364" t="str">
            <v/>
          </cell>
          <cell r="M1364" t="str">
            <v>Số 18B ngõ 28 phố Nguyên Hồng, phường Láng Hạ, quận Đống Đa, thành phố Hà Nội</v>
          </cell>
          <cell r="N1364">
            <v>60</v>
          </cell>
          <cell r="O1364" t="b">
            <v>0</v>
          </cell>
          <cell r="P1364" t="str">
            <v>C6 HÀ NỘI</v>
          </cell>
          <cell r="Q1364" t="str">
            <v>Miền Bắc</v>
          </cell>
          <cell r="R1364" t="str">
            <v>WIN</v>
          </cell>
        </row>
        <row r="1365">
          <cell r="A1365" t="str">
            <v>WIN2745</v>
          </cell>
          <cell r="B1365" t="str">
            <v>CN HÀ NỘI - CÔNG TY CỔ PHẦN DỊCH VỤ THƯƠNG MẠI TỔNG HỢP WINCOMMERCE</v>
          </cell>
          <cell r="C1365" t="str">
            <v/>
          </cell>
          <cell r="D1365" t="str">
            <v>Thành phố Hà Nội</v>
          </cell>
          <cell r="E1365" t="str">
            <v>Quận Nam Từ Liêm</v>
          </cell>
          <cell r="G1365" t="str">
            <v>HN004</v>
          </cell>
          <cell r="H1365" t="str">
            <v>Hoàng Thanh Huy</v>
          </cell>
          <cell r="I1365" t="str">
            <v>MIENBAC;WIN</v>
          </cell>
          <cell r="J1365" t="str">
            <v/>
          </cell>
          <cell r="M1365" t="str">
            <v>N4-A5 nhà số 4 thuộc dự án Khu nhà ở để bán, phường Mỹ Đình 2, quận Nam Từ Liêm, Hà Nội</v>
          </cell>
          <cell r="N1365">
            <v>60</v>
          </cell>
          <cell r="O1365" t="b">
            <v>0</v>
          </cell>
          <cell r="P1365" t="str">
            <v>C6 HÀ NỘI</v>
          </cell>
          <cell r="Q1365" t="str">
            <v>Miền Bắc</v>
          </cell>
          <cell r="R1365" t="str">
            <v>WIN</v>
          </cell>
        </row>
        <row r="1366">
          <cell r="A1366" t="str">
            <v>WIN2747</v>
          </cell>
          <cell r="B1366" t="str">
            <v>CN HÀ NỘI - CÔNG TY CỔ PHẦN DỊCH VỤ THƯƠNG MẠI TỔNG HỢP WINCOMMERCE</v>
          </cell>
          <cell r="C1366" t="str">
            <v/>
          </cell>
          <cell r="D1366" t="str">
            <v>Thành phố Hà Nội</v>
          </cell>
          <cell r="E1366" t="str">
            <v>Quận Hoàng Mai</v>
          </cell>
          <cell r="G1366" t="str">
            <v>HN003</v>
          </cell>
          <cell r="H1366" t="str">
            <v>Nguyễn Văn Thạch</v>
          </cell>
          <cell r="I1366" t="str">
            <v>MIENBAC;WIN</v>
          </cell>
          <cell r="J1366" t="str">
            <v/>
          </cell>
          <cell r="M1366" t="str">
            <v>Số 9, phố Thịnh Liệt, phường Thịnh Liệt, quận Hoàng Mai, Hà Nội</v>
          </cell>
          <cell r="N1366">
            <v>60</v>
          </cell>
          <cell r="O1366" t="b">
            <v>0</v>
          </cell>
          <cell r="P1366" t="str">
            <v>C6 HÀ NỘI</v>
          </cell>
          <cell r="Q1366" t="str">
            <v>Miền Bắc</v>
          </cell>
          <cell r="R1366" t="str">
            <v>WIN</v>
          </cell>
        </row>
        <row r="1367">
          <cell r="A1367" t="str">
            <v>win2748</v>
          </cell>
          <cell r="B1367" t="str">
            <v>CN HÀ NỘI - wincommerce</v>
          </cell>
          <cell r="C1367" t="str">
            <v/>
          </cell>
          <cell r="D1367" t="str">
            <v>Thành phố Hà Nội</v>
          </cell>
          <cell r="E1367" t="str">
            <v>Quận Hà Đông</v>
          </cell>
          <cell r="G1367" t="str">
            <v>HN004</v>
          </cell>
          <cell r="H1367" t="str">
            <v>Hoàng Thanh Huy</v>
          </cell>
          <cell r="I1367" t="str">
            <v>MIENBAC;WIN</v>
          </cell>
          <cell r="J1367" t="str">
            <v/>
          </cell>
          <cell r="M1367" t="str">
            <v>Lô 11, liền kề 19 khu đấu giá Mậu Lương, Phường Kiến Hưng, quận Hà Đông, Hà Nội</v>
          </cell>
          <cell r="N1367">
            <v>60</v>
          </cell>
          <cell r="O1367" t="b">
            <v>0</v>
          </cell>
          <cell r="P1367" t="str">
            <v>C6 HÀ NỘI</v>
          </cell>
          <cell r="Q1367" t="str">
            <v>Miền Bắc</v>
          </cell>
          <cell r="R1367" t="str">
            <v>WIN</v>
          </cell>
        </row>
        <row r="1368">
          <cell r="A1368" t="str">
            <v>WIN2751</v>
          </cell>
          <cell r="B1368" t="str">
            <v>CN HÀ NỘI - CÔNG TY CỔ PHẦN DỊCH VỤ THƯƠNG MẠI TỔNG HỢP WINCOMMERCE</v>
          </cell>
          <cell r="C1368" t="str">
            <v/>
          </cell>
          <cell r="D1368" t="str">
            <v>Thành phố Hà Nội</v>
          </cell>
          <cell r="E1368" t="str">
            <v>Quận Hoàn Kiếm</v>
          </cell>
          <cell r="G1368" t="str">
            <v>HN008</v>
          </cell>
          <cell r="H1368" t="str">
            <v>Nguyễn Minh Sơn</v>
          </cell>
          <cell r="I1368" t="str">
            <v>MIENBAC;WIN</v>
          </cell>
          <cell r="J1368" t="str">
            <v/>
          </cell>
          <cell r="M1368" t="str">
            <v>Số 453 phố Bạch Đằng, phường Chương Dương, quận Hoàn Kiếm, thành phố Hà Nội</v>
          </cell>
          <cell r="N1368">
            <v>60</v>
          </cell>
          <cell r="O1368" t="b">
            <v>0</v>
          </cell>
          <cell r="P1368" t="str">
            <v>C6 HÀ NỘI</v>
          </cell>
          <cell r="Q1368" t="str">
            <v>Miền Bắc</v>
          </cell>
          <cell r="R1368" t="str">
            <v>WIN</v>
          </cell>
        </row>
        <row r="1369">
          <cell r="A1369" t="str">
            <v>WIN2752</v>
          </cell>
          <cell r="B1369" t="str">
            <v>CN HÀ NỘI - CÔNG TY CỔ PHẦN DỊCH VỤ THƯƠNG MẠI TỔNG HỢP WINCOMMERCE</v>
          </cell>
          <cell r="C1369" t="str">
            <v/>
          </cell>
          <cell r="D1369" t="str">
            <v>Thành phố Hà Nội</v>
          </cell>
          <cell r="E1369" t="str">
            <v>Quận Ba Đình</v>
          </cell>
          <cell r="G1369" t="str">
            <v>HN008</v>
          </cell>
          <cell r="H1369" t="str">
            <v>Nguyễn Minh Sơn</v>
          </cell>
          <cell r="I1369" t="str">
            <v>MIENBAC;WIN</v>
          </cell>
          <cell r="J1369" t="str">
            <v/>
          </cell>
          <cell r="M1369" t="str">
            <v>Số 109,Trần Huy Liệu tổ dân phố 7A, P. Giảng Võ, Ba Đình, Hà Nội</v>
          </cell>
          <cell r="N1369">
            <v>60</v>
          </cell>
          <cell r="O1369" t="b">
            <v>0</v>
          </cell>
          <cell r="P1369" t="str">
            <v>C6 HÀ NỘI</v>
          </cell>
          <cell r="Q1369" t="str">
            <v>Miền Bắc</v>
          </cell>
          <cell r="R1369" t="str">
            <v>WIN</v>
          </cell>
        </row>
        <row r="1370">
          <cell r="A1370" t="str">
            <v>win2753</v>
          </cell>
          <cell r="B1370" t="str">
            <v>CN HÀ NỘI - wincommerce</v>
          </cell>
          <cell r="C1370" t="str">
            <v/>
          </cell>
          <cell r="D1370" t="str">
            <v>Thành phố Hà Nội</v>
          </cell>
          <cell r="E1370" t="str">
            <v>Quận Bắc Từ Liêm</v>
          </cell>
          <cell r="G1370" t="str">
            <v>HN004</v>
          </cell>
          <cell r="H1370" t="str">
            <v>Hoàng Thanh Huy</v>
          </cell>
          <cell r="I1370" t="str">
            <v>MIENBAC;WIN</v>
          </cell>
          <cell r="J1370" t="str">
            <v/>
          </cell>
          <cell r="M1370" t="str">
            <v>Số 24 ngõ 1 phố Đỗ Nhuận, phường Xuân Đỉnh, quận Bắc Từ Liêm, HN</v>
          </cell>
          <cell r="N1370">
            <v>60</v>
          </cell>
          <cell r="O1370" t="b">
            <v>0</v>
          </cell>
          <cell r="P1370" t="str">
            <v>C6 HÀ NỘI</v>
          </cell>
          <cell r="Q1370" t="str">
            <v>Miền Bắc</v>
          </cell>
          <cell r="R1370" t="str">
            <v>WIN</v>
          </cell>
        </row>
        <row r="1371">
          <cell r="A1371" t="str">
            <v>win2755</v>
          </cell>
          <cell r="B1371" t="str">
            <v>CN HÀ NỘI - wincommerce</v>
          </cell>
          <cell r="C1371" t="str">
            <v/>
          </cell>
          <cell r="D1371" t="str">
            <v>Thành phố Hà Nội</v>
          </cell>
          <cell r="E1371" t="str">
            <v>Quận Hà Đông</v>
          </cell>
          <cell r="G1371" t="str">
            <v>HN004</v>
          </cell>
          <cell r="H1371" t="str">
            <v>Hoàng Thanh Huy</v>
          </cell>
          <cell r="I1371" t="str">
            <v>MIENBAC;WIN</v>
          </cell>
          <cell r="J1371" t="str">
            <v/>
          </cell>
          <cell r="M1371" t="str">
            <v>Số 121-123 phố Tô Hiệu, phường Nguyễn Trãi, quận Hà Đông, Hà Nội</v>
          </cell>
          <cell r="N1371">
            <v>60</v>
          </cell>
          <cell r="O1371" t="b">
            <v>0</v>
          </cell>
          <cell r="P1371" t="str">
            <v>C6 HÀ NỘI</v>
          </cell>
          <cell r="Q1371" t="str">
            <v>Miền Bắc</v>
          </cell>
          <cell r="R1371" t="str">
            <v>WIN</v>
          </cell>
        </row>
        <row r="1372">
          <cell r="A1372" t="str">
            <v>WIN2756</v>
          </cell>
          <cell r="B1372" t="str">
            <v>CN HÀ NỘI - CÔNG TY CỔ PHẦN DỊCH VỤ THƯƠNG MẠI TỔNG HỢP WINCOMMERCE</v>
          </cell>
          <cell r="C1372" t="str">
            <v/>
          </cell>
          <cell r="D1372" t="str">
            <v>Thành phố Hà Nội</v>
          </cell>
          <cell r="E1372" t="str">
            <v>Quận Tây Hồ</v>
          </cell>
          <cell r="G1372" t="str">
            <v>HN008</v>
          </cell>
          <cell r="H1372" t="str">
            <v>Nguyễn Minh Sơn</v>
          </cell>
          <cell r="I1372" t="str">
            <v>MIENBAC;WIN</v>
          </cell>
          <cell r="J1372" t="str">
            <v/>
          </cell>
          <cell r="M1372" t="str">
            <v>Số 387 đường Thụy Khuê, P.Bưởi, Q.Tây Hồ, Hà Nội</v>
          </cell>
          <cell r="N1372">
            <v>60</v>
          </cell>
          <cell r="O1372" t="b">
            <v>0</v>
          </cell>
          <cell r="P1372" t="str">
            <v>C6 HÀ NỘI</v>
          </cell>
          <cell r="Q1372" t="str">
            <v>Miền Bắc</v>
          </cell>
          <cell r="R1372" t="str">
            <v>WIN</v>
          </cell>
        </row>
        <row r="1373">
          <cell r="A1373" t="str">
            <v>WIN2758</v>
          </cell>
          <cell r="B1373" t="str">
            <v>CN HÀ NỘI - CÔNG TY CỔ PHẦN DỊCH VỤ THƯƠNG MẠI TỔNG HỢP WINCOMMERCE</v>
          </cell>
          <cell r="C1373" t="str">
            <v/>
          </cell>
          <cell r="D1373" t="str">
            <v>Thành phố Hà Nội</v>
          </cell>
          <cell r="E1373" t="str">
            <v>Quận Hai Bà Trưng</v>
          </cell>
          <cell r="G1373" t="str">
            <v>HN003</v>
          </cell>
          <cell r="H1373" t="str">
            <v>Nguyễn Văn Thạch</v>
          </cell>
          <cell r="I1373" t="str">
            <v>MIENBAC;WIN</v>
          </cell>
          <cell r="J1373" t="str">
            <v/>
          </cell>
          <cell r="M1373" t="str">
            <v>Số 167 đườngTrần Đại Nghĩa, phường Bách Khoa, quận Hai Bà Trưng, thành phố Hà Nội</v>
          </cell>
          <cell r="N1373">
            <v>60</v>
          </cell>
          <cell r="O1373" t="b">
            <v>0</v>
          </cell>
          <cell r="P1373" t="str">
            <v>C6 HÀ NỘI</v>
          </cell>
          <cell r="Q1373" t="str">
            <v>Miền Bắc</v>
          </cell>
          <cell r="R1373" t="str">
            <v>WIN</v>
          </cell>
        </row>
        <row r="1374">
          <cell r="A1374" t="str">
            <v>WIN2759</v>
          </cell>
          <cell r="B1374" t="str">
            <v>CN HÀ NỘI - CÔNG TY CỔ PHẦN DỊCH VỤ THƯƠNG MẠI TỔNG HỢP WINCOMMERCE</v>
          </cell>
          <cell r="C1374" t="str">
            <v/>
          </cell>
          <cell r="D1374" t="str">
            <v>Thành phố Hà Nội</v>
          </cell>
          <cell r="E1374" t="str">
            <v>Quận Hai Bà Trưng</v>
          </cell>
          <cell r="G1374" t="str">
            <v>HN003</v>
          </cell>
          <cell r="H1374" t="str">
            <v>Nguyễn Văn Thạch</v>
          </cell>
          <cell r="I1374" t="str">
            <v>MIENBAC;WIN</v>
          </cell>
          <cell r="J1374" t="str">
            <v/>
          </cell>
          <cell r="M1374" t="str">
            <v>2 ngách E8/2 , phố Kim Ngưu, phường Quỳnh Mai, quận Hai Bà Trưng, Hà Nội</v>
          </cell>
          <cell r="N1374">
            <v>60</v>
          </cell>
          <cell r="O1374" t="b">
            <v>0</v>
          </cell>
          <cell r="P1374" t="str">
            <v>C6 HÀ NỘI</v>
          </cell>
          <cell r="Q1374" t="str">
            <v>Miền Bắc</v>
          </cell>
          <cell r="R1374" t="str">
            <v>WIN</v>
          </cell>
        </row>
        <row r="1375">
          <cell r="A1375" t="str">
            <v>WIN2760</v>
          </cell>
          <cell r="B1375" t="str">
            <v>CN HÀ NỘI - CÔNG TY CỔ PHẦN DỊCH VỤ THƯƠNG MẠI TỔNG HỢP WINCOMMERCE</v>
          </cell>
          <cell r="C1375" t="str">
            <v/>
          </cell>
          <cell r="D1375" t="str">
            <v>Thành phố Hà Nội</v>
          </cell>
          <cell r="E1375" t="str">
            <v>Quận Nam Từ Liêm</v>
          </cell>
          <cell r="G1375" t="str">
            <v>HN004</v>
          </cell>
          <cell r="H1375" t="str">
            <v>Hoàng Thanh Huy</v>
          </cell>
          <cell r="I1375" t="str">
            <v>MIENBAC;WIN</v>
          </cell>
          <cell r="J1375" t="str">
            <v/>
          </cell>
          <cell r="M1375" t="str">
            <v>Toà Tây Hà Số 5/11 đường Tố Hữu, phường Trung Văn, quận Nam Từ Liêm, HN</v>
          </cell>
          <cell r="N1375">
            <v>60</v>
          </cell>
          <cell r="O1375" t="b">
            <v>0</v>
          </cell>
          <cell r="P1375" t="str">
            <v>C6 HÀ NỘI</v>
          </cell>
          <cell r="Q1375" t="str">
            <v>Miền Bắc</v>
          </cell>
          <cell r="R1375" t="str">
            <v>WIN</v>
          </cell>
        </row>
        <row r="1376">
          <cell r="A1376" t="str">
            <v>WIN2761</v>
          </cell>
          <cell r="B1376" t="str">
            <v>CN HÀ NỘI - CÔNG TY CỔ PHẦN DỊCH VỤ THƯƠNG MẠI TỔNG HỢP WINCOMMERCE</v>
          </cell>
          <cell r="C1376" t="str">
            <v/>
          </cell>
          <cell r="D1376" t="str">
            <v>Thành phố Hà Nội</v>
          </cell>
          <cell r="E1376" t="str">
            <v>Quận Bắc Từ Liêm</v>
          </cell>
          <cell r="G1376" t="str">
            <v>HN004</v>
          </cell>
          <cell r="H1376" t="str">
            <v>Hoàng Thanh Huy</v>
          </cell>
          <cell r="I1376" t="str">
            <v>MIENBAC;WIN</v>
          </cell>
          <cell r="J1376" t="str">
            <v/>
          </cell>
          <cell r="M1376" t="str">
            <v>22A Đức Diễn, Phường Phúc Diễn, Quận Bắc Từ Liêm, TP. Hà Nội Việt Nam</v>
          </cell>
          <cell r="N1376">
            <v>60</v>
          </cell>
          <cell r="O1376" t="b">
            <v>0</v>
          </cell>
          <cell r="P1376" t="str">
            <v>C6 HÀ NỘI</v>
          </cell>
          <cell r="Q1376" t="str">
            <v>Miền Bắc</v>
          </cell>
          <cell r="R1376" t="str">
            <v>WIN</v>
          </cell>
        </row>
        <row r="1377">
          <cell r="A1377" t="str">
            <v>WIN2762</v>
          </cell>
          <cell r="B1377" t="str">
            <v>CN HÀ NỘI - CÔNG TY CỔ PHẦN DỊCH VỤ THƯƠNG MẠI TỔNG HỢP WINCOMMERCE</v>
          </cell>
          <cell r="C1377" t="str">
            <v/>
          </cell>
          <cell r="D1377" t="str">
            <v>Thành phố Hà Nội</v>
          </cell>
          <cell r="E1377" t="str">
            <v>Quận Long Biên</v>
          </cell>
          <cell r="G1377" t="str">
            <v>HN003</v>
          </cell>
          <cell r="H1377" t="str">
            <v>Nguyễn Văn Thạch</v>
          </cell>
          <cell r="I1377" t="str">
            <v>MIENBAC;WIN</v>
          </cell>
          <cell r="J1377" t="str">
            <v/>
          </cell>
          <cell r="M1377" t="str">
            <v>Số 15 ngõ 68 phốTrung Hà, P. Ngọc Thụy, quận Long Biên, Hà Nội</v>
          </cell>
          <cell r="N1377">
            <v>60</v>
          </cell>
          <cell r="O1377" t="b">
            <v>0</v>
          </cell>
          <cell r="P1377" t="str">
            <v>C6 HÀ NỘI</v>
          </cell>
          <cell r="Q1377" t="str">
            <v>Miền Bắc</v>
          </cell>
          <cell r="R1377" t="str">
            <v>WIN</v>
          </cell>
        </row>
        <row r="1378">
          <cell r="A1378" t="str">
            <v>WIN2763</v>
          </cell>
          <cell r="B1378" t="str">
            <v>CN HÀ NỘI - CÔNG TY CỔ PHẦN DỊCH VỤ THƯƠNG MẠI TỔNG HỢP WINCOMMERCE</v>
          </cell>
          <cell r="C1378" t="str">
            <v/>
          </cell>
          <cell r="D1378" t="str">
            <v>Thành phố Hà Nội</v>
          </cell>
          <cell r="E1378" t="str">
            <v>Quận Hoàng Mai</v>
          </cell>
          <cell r="G1378" t="str">
            <v>HN003</v>
          </cell>
          <cell r="H1378" t="str">
            <v>Nguyễn Văn Thạch</v>
          </cell>
          <cell r="I1378" t="str">
            <v>MIENBAC;WIN</v>
          </cell>
          <cell r="J1378" t="str">
            <v/>
          </cell>
          <cell r="M1378" t="str">
            <v>Số 179 phố Thịnh Liệt, phường Thịnh Liệt, quận Hoàng Mai, Hà Nội</v>
          </cell>
          <cell r="N1378">
            <v>60</v>
          </cell>
          <cell r="O1378" t="b">
            <v>0</v>
          </cell>
          <cell r="P1378" t="str">
            <v>C6 HÀ NỘI</v>
          </cell>
          <cell r="Q1378" t="str">
            <v>Miền Bắc</v>
          </cell>
          <cell r="R1378" t="str">
            <v>WIN</v>
          </cell>
        </row>
        <row r="1379">
          <cell r="A1379" t="str">
            <v>WIN2767</v>
          </cell>
          <cell r="B1379" t="str">
            <v>WM+ HNI 31 ngõ 260 đường Cầu Giấy</v>
          </cell>
          <cell r="C1379" t="str">
            <v/>
          </cell>
          <cell r="D1379" t="str">
            <v>Thành phố Hà Nội</v>
          </cell>
          <cell r="E1379" t="str">
            <v>Quận Cầu Giấy</v>
          </cell>
          <cell r="G1379" t="str">
            <v>HN004</v>
          </cell>
          <cell r="H1379" t="str">
            <v>Hoàng Thanh Huy</v>
          </cell>
          <cell r="I1379" t="str">
            <v>MIENBAC;WIN</v>
          </cell>
          <cell r="J1379" t="str">
            <v/>
          </cell>
          <cell r="M1379" t="str">
            <v>Số 31 ngõ 260 đường Cầu Giấy, phường Quan Hoa, quận Cầu Giấy, thành phố Hà Nội</v>
          </cell>
          <cell r="N1379">
            <v>60</v>
          </cell>
          <cell r="O1379" t="b">
            <v>0</v>
          </cell>
          <cell r="P1379" t="str">
            <v>C6 HÀ NỘI</v>
          </cell>
          <cell r="Q1379" t="str">
            <v>Miền Bắc</v>
          </cell>
          <cell r="R1379" t="str">
            <v>WIN</v>
          </cell>
        </row>
        <row r="1380">
          <cell r="A1380" t="str">
            <v>WIN2768</v>
          </cell>
          <cell r="B1380" t="str">
            <v>CN HÀ NỘI - CÔNG TY CỔ PHẦN DỊCH VỤ THƯƠNG MẠI TỔNG HỢP WINCOMMERCE</v>
          </cell>
          <cell r="C1380" t="str">
            <v/>
          </cell>
          <cell r="D1380" t="str">
            <v>Thành phố Hà Nội</v>
          </cell>
          <cell r="E1380" t="str">
            <v>Quận Ba Đình</v>
          </cell>
          <cell r="G1380" t="str">
            <v>HN008</v>
          </cell>
          <cell r="H1380" t="str">
            <v>Nguyễn Minh Sơn</v>
          </cell>
          <cell r="I1380" t="str">
            <v>MIENBAC;WIN</v>
          </cell>
          <cell r="J1380" t="str">
            <v/>
          </cell>
          <cell r="M1380" t="str">
            <v>Số 31 Tân Ấp, phường Phúc Xá, quận Ba Đình, Hà Nội</v>
          </cell>
          <cell r="N1380">
            <v>60</v>
          </cell>
          <cell r="O1380" t="b">
            <v>0</v>
          </cell>
          <cell r="P1380" t="str">
            <v>C6 HÀ NỘI</v>
          </cell>
          <cell r="Q1380" t="str">
            <v>Miền Bắc</v>
          </cell>
          <cell r="R1380" t="str">
            <v>WIN</v>
          </cell>
        </row>
        <row r="1381">
          <cell r="A1381" t="str">
            <v>WIN2770</v>
          </cell>
          <cell r="B1381" t="str">
            <v>CN HÀ NỘI - CÔNG TY CỔ PHẦN DỊCH VỤ THƯƠNG MẠI TỔNG HỢP WINCOMMERCE</v>
          </cell>
          <cell r="C1381" t="str">
            <v/>
          </cell>
          <cell r="D1381" t="str">
            <v>Thành phố Hà Nội</v>
          </cell>
          <cell r="E1381" t="str">
            <v>Quận Hai Bà Trưng</v>
          </cell>
          <cell r="G1381" t="str">
            <v>HN003</v>
          </cell>
          <cell r="H1381" t="str">
            <v>Nguyễn Văn Thạch</v>
          </cell>
          <cell r="I1381" t="str">
            <v>MIENBAC;WIN</v>
          </cell>
          <cell r="J1381" t="str">
            <v/>
          </cell>
          <cell r="M1381" t="str">
            <v>Số 118 Ngõ Hòa Bình 7, phường Minh Khai, quận Hai Bà Trưng, Hà Nội</v>
          </cell>
          <cell r="N1381">
            <v>60</v>
          </cell>
          <cell r="O1381" t="b">
            <v>0</v>
          </cell>
          <cell r="P1381" t="str">
            <v>C6 HÀ NỘI</v>
          </cell>
          <cell r="Q1381" t="str">
            <v>Miền Bắc</v>
          </cell>
          <cell r="R1381" t="str">
            <v>WIN</v>
          </cell>
        </row>
        <row r="1382">
          <cell r="A1382" t="str">
            <v>WIN2771</v>
          </cell>
          <cell r="B1382" t="str">
            <v>CN HÀ NỘI - CÔNG TY CỔ PHẦN DỊCH VỤ THƯƠNG MẠI TỔNG HỢP WINCOMMERCE</v>
          </cell>
          <cell r="C1382" t="str">
            <v/>
          </cell>
          <cell r="D1382" t="str">
            <v>Thành phố Hà Nội</v>
          </cell>
          <cell r="E1382" t="str">
            <v>Quận Đống Đa</v>
          </cell>
          <cell r="G1382" t="str">
            <v>HN003</v>
          </cell>
          <cell r="H1382" t="str">
            <v>Nguyễn Văn Thạch</v>
          </cell>
          <cell r="I1382" t="str">
            <v>MIENBAC;WIN</v>
          </cell>
          <cell r="J1382" t="str">
            <v/>
          </cell>
          <cell r="M1382" t="str">
            <v>Số 169 Đặng Tiến Đông, phường Trung Liệt, quận Đống Đa, Hà Nội</v>
          </cell>
          <cell r="N1382">
            <v>60</v>
          </cell>
          <cell r="O1382" t="b">
            <v>0</v>
          </cell>
          <cell r="P1382" t="str">
            <v>C6 HÀ NỘI</v>
          </cell>
          <cell r="Q1382" t="str">
            <v>Miền Bắc</v>
          </cell>
          <cell r="R1382" t="str">
            <v>WIN</v>
          </cell>
        </row>
        <row r="1383">
          <cell r="A1383" t="str">
            <v>WIN2773</v>
          </cell>
          <cell r="B1383" t="str">
            <v>CN HÀ NỘI - CÔNG TY CỔ PHẦN DỊCH VỤ THƯƠNG MẠI TỔNG HỢP WINCOMMERCE</v>
          </cell>
          <cell r="C1383" t="str">
            <v/>
          </cell>
          <cell r="D1383" t="str">
            <v>Thành phố Hà Nội</v>
          </cell>
          <cell r="E1383" t="str">
            <v>Quận Hoàng Mai</v>
          </cell>
          <cell r="G1383" t="str">
            <v>HN003</v>
          </cell>
          <cell r="H1383" t="str">
            <v>Nguyễn Văn Thạch</v>
          </cell>
          <cell r="I1383" t="str">
            <v>MIENBAC;WIN</v>
          </cell>
          <cell r="J1383" t="str">
            <v/>
          </cell>
          <cell r="M1383" t="str">
            <v>86 Thanh Lân, phường Thanh Trì, quận Hoàng Mai, Hà Nội</v>
          </cell>
          <cell r="N1383">
            <v>60</v>
          </cell>
          <cell r="O1383" t="b">
            <v>0</v>
          </cell>
          <cell r="P1383" t="str">
            <v>C6 HÀ NỘI</v>
          </cell>
          <cell r="Q1383" t="str">
            <v>Miền Bắc</v>
          </cell>
          <cell r="R1383" t="str">
            <v>WIN</v>
          </cell>
        </row>
        <row r="1384">
          <cell r="A1384" t="str">
            <v>WIN2775</v>
          </cell>
          <cell r="B1384" t="str">
            <v>CN HÀ NỘI - CÔNG TY CỔ PHẦN DỊCH VỤ THƯƠNG MẠI TỔNG HỢP WINCOMMERCE</v>
          </cell>
          <cell r="C1384" t="str">
            <v/>
          </cell>
          <cell r="D1384" t="str">
            <v>Thành phố Hà Nội</v>
          </cell>
          <cell r="E1384" t="str">
            <v>Quận Thanh Xuân</v>
          </cell>
          <cell r="G1384" t="str">
            <v>HN008</v>
          </cell>
          <cell r="H1384" t="str">
            <v>Nguyễn Minh Sơn</v>
          </cell>
          <cell r="I1384" t="str">
            <v>MIENBAC;WIN</v>
          </cell>
          <cell r="J1384" t="str">
            <v/>
          </cell>
          <cell r="M1384" t="str">
            <v>25I Ngõ 358 Bùi Xương Trạch, phường Khương Đình, quận Thanh Xuân, Hà Nội</v>
          </cell>
          <cell r="N1384">
            <v>60</v>
          </cell>
          <cell r="O1384" t="b">
            <v>0</v>
          </cell>
          <cell r="P1384" t="str">
            <v>C6 HÀ NỘI</v>
          </cell>
          <cell r="Q1384" t="str">
            <v>Miền Bắc</v>
          </cell>
          <cell r="R1384" t="str">
            <v>WIN</v>
          </cell>
        </row>
        <row r="1385">
          <cell r="A1385" t="str">
            <v>WIN2776</v>
          </cell>
          <cell r="B1385" t="str">
            <v>CN HÀ NỘI - CÔNG TY CỔ PHẦN DỊCH VỤ THƯƠNG MẠI TỔNG HỢP WINCOMMERCE</v>
          </cell>
          <cell r="C1385" t="str">
            <v/>
          </cell>
          <cell r="D1385" t="str">
            <v>Thành phố Hà Nội</v>
          </cell>
          <cell r="E1385" t="str">
            <v>Quận Hai Bà Trưng</v>
          </cell>
          <cell r="G1385" t="str">
            <v>HN003</v>
          </cell>
          <cell r="H1385" t="str">
            <v>Nguyễn Văn Thạch</v>
          </cell>
          <cell r="I1385" t="str">
            <v>MIENBAC;WIN</v>
          </cell>
          <cell r="J1385" t="str">
            <v/>
          </cell>
          <cell r="M1385" t="str">
            <v>348 Lạc Trung, phường Vĩnh Tuy, quận Hai Bà Trưng, Hà Nội</v>
          </cell>
          <cell r="N1385">
            <v>60</v>
          </cell>
          <cell r="O1385" t="b">
            <v>0</v>
          </cell>
          <cell r="P1385" t="str">
            <v>C6 HÀ NỘI</v>
          </cell>
          <cell r="Q1385" t="str">
            <v>Miền Bắc</v>
          </cell>
          <cell r="R1385" t="str">
            <v>WIN</v>
          </cell>
        </row>
        <row r="1386">
          <cell r="A1386" t="str">
            <v>WIN2777</v>
          </cell>
          <cell r="B1386" t="str">
            <v>CN HÀ NỘI - CÔNG TY CỔ PHẦN DỊCH VỤ THƯƠNG MẠI TỔNG HỢP WINCOMMERCE</v>
          </cell>
          <cell r="C1386" t="str">
            <v/>
          </cell>
          <cell r="D1386" t="str">
            <v>Thành phố Hà Nội</v>
          </cell>
          <cell r="E1386" t="str">
            <v>Quận Ba Đình</v>
          </cell>
          <cell r="G1386" t="str">
            <v>HN008</v>
          </cell>
          <cell r="H1386" t="str">
            <v>Nguyễn Minh Sơn</v>
          </cell>
          <cell r="I1386" t="str">
            <v>MIENBAC;WIN</v>
          </cell>
          <cell r="J1386" t="str">
            <v/>
          </cell>
          <cell r="M1386" t="str">
            <v>575 La Thành, phường Thành Công, quận Ba Đình, Hà Nội</v>
          </cell>
          <cell r="N1386">
            <v>60</v>
          </cell>
          <cell r="O1386" t="b">
            <v>0</v>
          </cell>
          <cell r="P1386" t="str">
            <v>C6 HÀ NỘI</v>
          </cell>
          <cell r="Q1386" t="str">
            <v>Miền Bắc</v>
          </cell>
          <cell r="R1386" t="str">
            <v>WIN</v>
          </cell>
        </row>
        <row r="1387">
          <cell r="A1387" t="str">
            <v>WIN2781</v>
          </cell>
          <cell r="B1387" t="str">
            <v>CN HÀ NỘI - CÔNG TY CỔ PHẦN DỊCH VỤ THƯƠNG MẠI TỔNG HỢP WINCOMMERCE</v>
          </cell>
          <cell r="C1387" t="str">
            <v/>
          </cell>
          <cell r="D1387" t="str">
            <v>Thành phố Hà Nội</v>
          </cell>
          <cell r="E1387" t="str">
            <v>Quận Đống Đa</v>
          </cell>
          <cell r="G1387" t="str">
            <v>HN003</v>
          </cell>
          <cell r="H1387" t="str">
            <v>Nguyễn Văn Thạch</v>
          </cell>
          <cell r="I1387" t="str">
            <v>MIENBAC;WIN</v>
          </cell>
          <cell r="J1387" t="str">
            <v/>
          </cell>
          <cell r="M1387" t="str">
            <v>Số 44 ngõ 81 phố Đặng Văn Ngữ, phường Trung Tự, quận Đống Đa, Hà Nội</v>
          </cell>
          <cell r="N1387">
            <v>60</v>
          </cell>
          <cell r="O1387" t="b">
            <v>0</v>
          </cell>
          <cell r="P1387" t="str">
            <v>C6 HÀ NỘI</v>
          </cell>
          <cell r="Q1387" t="str">
            <v>Miền Bắc</v>
          </cell>
          <cell r="R1387" t="str">
            <v>WIN</v>
          </cell>
        </row>
        <row r="1388">
          <cell r="A1388" t="str">
            <v>WIN2782</v>
          </cell>
          <cell r="B1388" t="str">
            <v>CN HÀ NỘI - CÔNG TY CỔ PHẦN DỊCH VỤ THƯƠNG MẠI TỔNG HỢP WINCOMMERCE</v>
          </cell>
          <cell r="C1388" t="str">
            <v/>
          </cell>
          <cell r="D1388" t="str">
            <v>Thành phố Hà Nội</v>
          </cell>
          <cell r="E1388" t="str">
            <v>Quận Đống Đa</v>
          </cell>
          <cell r="G1388" t="str">
            <v>HN008</v>
          </cell>
          <cell r="H1388" t="str">
            <v>Nguyễn Minh Sơn</v>
          </cell>
          <cell r="I1388" t="str">
            <v>MIENBAC;WIN</v>
          </cell>
          <cell r="J1388" t="str">
            <v/>
          </cell>
          <cell r="M1388" t="str">
            <v>Số 1132 đường Láng, phường Láng Thượng, quận Đống Đa, Hà Nội</v>
          </cell>
          <cell r="N1388">
            <v>60</v>
          </cell>
          <cell r="O1388" t="b">
            <v>0</v>
          </cell>
          <cell r="P1388" t="str">
            <v>C6 HÀ NỘI</v>
          </cell>
          <cell r="Q1388" t="str">
            <v>Miền Bắc</v>
          </cell>
          <cell r="R1388" t="str">
            <v>WIN</v>
          </cell>
        </row>
        <row r="1389">
          <cell r="A1389" t="str">
            <v>WIN2785</v>
          </cell>
          <cell r="B1389" t="str">
            <v>CN HÀ NỘI - CÔNG TY CỔ PHẦN DỊCH VỤ THƯƠNG MẠI TỔNG HỢP WINCOMMERCE</v>
          </cell>
          <cell r="C1389" t="str">
            <v/>
          </cell>
          <cell r="D1389" t="str">
            <v>Thành phố Hà Nội</v>
          </cell>
          <cell r="E1389" t="str">
            <v>Quận Tây Hồ</v>
          </cell>
          <cell r="G1389" t="str">
            <v>HN003</v>
          </cell>
          <cell r="H1389" t="str">
            <v>Nguyễn Văn Thạch</v>
          </cell>
          <cell r="I1389" t="str">
            <v>MIENBAC;WIN</v>
          </cell>
          <cell r="J1389" t="str">
            <v/>
          </cell>
          <cell r="M1389" t="str">
            <v>Số 175 phố An Dương, phường Yên Phụ, quận Tây Hồ, Hà Nội</v>
          </cell>
          <cell r="N1389">
            <v>60</v>
          </cell>
          <cell r="O1389" t="b">
            <v>0</v>
          </cell>
          <cell r="P1389" t="str">
            <v>C6 HÀ NỘI</v>
          </cell>
          <cell r="Q1389" t="str">
            <v>Miền Bắc</v>
          </cell>
          <cell r="R1389" t="str">
            <v>WIN</v>
          </cell>
        </row>
        <row r="1390">
          <cell r="A1390" t="str">
            <v>WIN2790</v>
          </cell>
          <cell r="B1390" t="str">
            <v>CN HÀ NỘI - CÔNG TY CỔ PHẦN DỊCH VỤ THƯƠNG MẠI TỔNG HỢP WINCOMMERCE</v>
          </cell>
          <cell r="C1390" t="str">
            <v/>
          </cell>
          <cell r="D1390" t="str">
            <v>Thành phố Hà Nội</v>
          </cell>
          <cell r="E1390" t="str">
            <v>Quận Long Biên</v>
          </cell>
          <cell r="G1390" t="str">
            <v>HN003</v>
          </cell>
          <cell r="H1390" t="str">
            <v>Nguyễn Văn Thạch</v>
          </cell>
          <cell r="I1390" t="str">
            <v>MIENBAC;WIN</v>
          </cell>
          <cell r="J1390" t="str">
            <v/>
          </cell>
          <cell r="M1390" t="str">
            <v>Số 166 Ái Mộ, phường Bồ Đề, quận Long Biên, Hà Nội</v>
          </cell>
          <cell r="N1390">
            <v>60</v>
          </cell>
          <cell r="O1390" t="b">
            <v>0</v>
          </cell>
          <cell r="P1390" t="str">
            <v>C6 HÀ NỘI</v>
          </cell>
          <cell r="Q1390" t="str">
            <v>Miền Bắc</v>
          </cell>
          <cell r="R1390" t="str">
            <v>WIN</v>
          </cell>
        </row>
        <row r="1391">
          <cell r="A1391" t="str">
            <v>WIN2792</v>
          </cell>
          <cell r="B1391" t="str">
            <v>CN HÀ NỘI - CÔNG TY CỔ PHẦN DỊCH VỤ THƯƠNG MẠI TỔNG HỢP WINCOMMERCE</v>
          </cell>
          <cell r="C1391" t="str">
            <v/>
          </cell>
          <cell r="D1391" t="str">
            <v>Thành phố Hà Nội</v>
          </cell>
          <cell r="E1391" t="str">
            <v>Quận Hai Bà Trưng</v>
          </cell>
          <cell r="G1391" t="str">
            <v>HN003</v>
          </cell>
          <cell r="H1391" t="str">
            <v>Nguyễn Văn Thạch</v>
          </cell>
          <cell r="I1391" t="str">
            <v>MIENBAC;WIN</v>
          </cell>
          <cell r="J1391" t="str">
            <v/>
          </cell>
          <cell r="M1391" t="str">
            <v>Số 38 Đê Tô Hoàng, phường Cầu Dền, quận Hai Bà Trưng, Hà Nội</v>
          </cell>
          <cell r="N1391">
            <v>60</v>
          </cell>
          <cell r="O1391" t="b">
            <v>0</v>
          </cell>
          <cell r="P1391" t="str">
            <v>C6 HÀ NỘI</v>
          </cell>
          <cell r="Q1391" t="str">
            <v>Miền Bắc</v>
          </cell>
          <cell r="R1391" t="str">
            <v>WIN</v>
          </cell>
        </row>
        <row r="1392">
          <cell r="A1392" t="str">
            <v>WIN2795</v>
          </cell>
          <cell r="B1392" t="str">
            <v>CN HÀ NỘI - CÔNG TY CỔ PHẦN DỊCH VỤ THƯƠNG MẠI TỔNG HỢP WINCOMMERCE</v>
          </cell>
          <cell r="C1392" t="str">
            <v/>
          </cell>
          <cell r="D1392" t="str">
            <v>Thành phố Hà Nội</v>
          </cell>
          <cell r="E1392" t="str">
            <v>Quận Long Biên</v>
          </cell>
          <cell r="G1392" t="str">
            <v>HN003</v>
          </cell>
          <cell r="H1392" t="str">
            <v>Nguyễn Văn Thạch</v>
          </cell>
          <cell r="I1392" t="str">
            <v>MIENBAC;WIN</v>
          </cell>
          <cell r="J1392" t="str">
            <v/>
          </cell>
          <cell r="M1392" t="str">
            <v>Nhà 1, tổ 7, khu đấu giá Giang Biên, phường Giang Biên, quận Long Biên, Hà Nội</v>
          </cell>
          <cell r="N1392">
            <v>60</v>
          </cell>
          <cell r="O1392" t="b">
            <v>0</v>
          </cell>
          <cell r="P1392" t="str">
            <v>C6 HÀ NỘI</v>
          </cell>
          <cell r="Q1392" t="str">
            <v>Miền Bắc</v>
          </cell>
          <cell r="R1392" t="str">
            <v>WIN</v>
          </cell>
        </row>
        <row r="1393">
          <cell r="A1393" t="str">
            <v>WIN2796</v>
          </cell>
          <cell r="B1393" t="str">
            <v>CN HÀ NỘI - CÔNG TY CỔ PHẦN DỊCH VỤ THƯƠNG MẠI TỔNG HỢP WINCOMMERCE</v>
          </cell>
          <cell r="C1393" t="str">
            <v/>
          </cell>
          <cell r="D1393" t="str">
            <v>Thành phố Hà Nội</v>
          </cell>
          <cell r="E1393" t="str">
            <v>Quận Long Biên</v>
          </cell>
          <cell r="G1393" t="str">
            <v>HN003</v>
          </cell>
          <cell r="H1393" t="str">
            <v>Nguyễn Văn Thạch</v>
          </cell>
          <cell r="I1393" t="str">
            <v>MIENBAC;WIN</v>
          </cell>
          <cell r="J1393" t="str">
            <v/>
          </cell>
          <cell r="M1393" t="str">
            <v>Số 8 nhà 01B Đô thị mới Sài Đồng, phường Phúc Đồng, quận Long Biên, Hà Nội</v>
          </cell>
          <cell r="N1393">
            <v>60</v>
          </cell>
          <cell r="O1393" t="b">
            <v>0</v>
          </cell>
          <cell r="P1393" t="str">
            <v>C6 HÀ NỘI</v>
          </cell>
          <cell r="Q1393" t="str">
            <v>Miền Bắc</v>
          </cell>
          <cell r="R1393" t="str">
            <v>WIN</v>
          </cell>
        </row>
        <row r="1394">
          <cell r="A1394" t="str">
            <v>win2797</v>
          </cell>
          <cell r="B1394" t="str">
            <v>CN HÀ NỘI - Wincommerce</v>
          </cell>
          <cell r="C1394" t="str">
            <v/>
          </cell>
          <cell r="D1394" t="str">
            <v>Thành phố Hà Nội</v>
          </cell>
          <cell r="E1394" t="str">
            <v>Huyện Gia Lâm</v>
          </cell>
          <cell r="G1394" t="str">
            <v>HN008</v>
          </cell>
          <cell r="H1394" t="str">
            <v>Nguyễn Minh Sơn</v>
          </cell>
          <cell r="I1394" t="str">
            <v>MIENBAC;WIN</v>
          </cell>
          <cell r="J1394" t="str">
            <v/>
          </cell>
          <cell r="M1394" t="str">
            <v>Số 42, phố Sủi, xã Phú Thị, huyện Gia Lâm, Hà Nội</v>
          </cell>
          <cell r="N1394">
            <v>60</v>
          </cell>
          <cell r="O1394" t="b">
            <v>0</v>
          </cell>
          <cell r="P1394" t="str">
            <v>C6 HÀ NỘI</v>
          </cell>
          <cell r="Q1394" t="str">
            <v>Miền Bắc</v>
          </cell>
          <cell r="R1394" t="str">
            <v>WIN</v>
          </cell>
        </row>
        <row r="1395">
          <cell r="A1395" t="str">
            <v>WIN2798</v>
          </cell>
          <cell r="B1395" t="str">
            <v>CN HÀ NỘI - CÔNG TY CỔ PHẦN DỊCH VỤ THƯƠNG MẠI TỔNG HỢP WINCOMMERCE</v>
          </cell>
          <cell r="C1395" t="str">
            <v/>
          </cell>
          <cell r="D1395" t="str">
            <v>Thành phố Hà Nội</v>
          </cell>
          <cell r="E1395" t="str">
            <v>Quận Long Biên</v>
          </cell>
          <cell r="G1395" t="str">
            <v>HN003</v>
          </cell>
          <cell r="H1395" t="str">
            <v>Nguyễn Văn Thạch</v>
          </cell>
          <cell r="I1395" t="str">
            <v>MIENBAC;WIN</v>
          </cell>
          <cell r="J1395" t="str">
            <v/>
          </cell>
          <cell r="M1395" t="str">
            <v>Số 207, phố Đức Giang, phường Thượng Thanh, quận Long Biên, Hà Nội</v>
          </cell>
          <cell r="N1395">
            <v>60</v>
          </cell>
          <cell r="O1395" t="b">
            <v>0</v>
          </cell>
          <cell r="P1395" t="str">
            <v>C6 HÀ NỘI</v>
          </cell>
          <cell r="Q1395" t="str">
            <v>Miền Bắc</v>
          </cell>
          <cell r="R1395" t="str">
            <v>WIN</v>
          </cell>
        </row>
        <row r="1396">
          <cell r="A1396" t="str">
            <v>WIN2799</v>
          </cell>
          <cell r="B1396" t="str">
            <v>CN HÀ NỘI - CÔNG TY CỔ PHẦN DỊCH VỤ THƯƠNG MẠI TỔNG HỢP WINCOMMERCE</v>
          </cell>
          <cell r="C1396" t="str">
            <v/>
          </cell>
          <cell r="D1396" t="str">
            <v>Thành phố Hà Nội</v>
          </cell>
          <cell r="E1396" t="str">
            <v>Quận Hoàng Mai</v>
          </cell>
          <cell r="G1396" t="str">
            <v>HN003</v>
          </cell>
          <cell r="H1396" t="str">
            <v>Nguyễn Văn Thạch</v>
          </cell>
          <cell r="I1396" t="str">
            <v>MIENBAC;WIN</v>
          </cell>
          <cell r="J1396" t="str">
            <v/>
          </cell>
          <cell r="M1396" t="str">
            <v>Số 120A Nguyễn An Ninh, phường Tương Mai, quận Hoàng Mai, Hà Nội</v>
          </cell>
          <cell r="N1396">
            <v>60</v>
          </cell>
          <cell r="O1396" t="b">
            <v>0</v>
          </cell>
          <cell r="P1396" t="str">
            <v>C6 HÀ NỘI</v>
          </cell>
          <cell r="Q1396" t="str">
            <v>Miền Bắc</v>
          </cell>
          <cell r="R1396" t="str">
            <v>WIN</v>
          </cell>
        </row>
        <row r="1397">
          <cell r="A1397" t="str">
            <v>WIN2801</v>
          </cell>
          <cell r="B1397" t="str">
            <v>CN HÀ NỘI - CÔNG TY CỔ PHẦN DỊCH VỤ THƯƠNG MẠI TỔNG HỢP WINCOMMERCE</v>
          </cell>
          <cell r="C1397" t="str">
            <v/>
          </cell>
          <cell r="D1397" t="str">
            <v>Thành phố Hà Nội</v>
          </cell>
          <cell r="E1397" t="str">
            <v>Quận Hoàng Mai</v>
          </cell>
          <cell r="G1397" t="str">
            <v>HN003</v>
          </cell>
          <cell r="H1397" t="str">
            <v>Nguyễn Văn Thạch</v>
          </cell>
          <cell r="I1397" t="str">
            <v>MIENBAC;WIN</v>
          </cell>
          <cell r="J1397" t="str">
            <v/>
          </cell>
          <cell r="M1397" t="str">
            <v>Số 261 phố Tân Mai, phường Tân Mai, quận Hoàng Mai, Hà Nội</v>
          </cell>
          <cell r="N1397">
            <v>60</v>
          </cell>
          <cell r="O1397" t="b">
            <v>0</v>
          </cell>
          <cell r="P1397" t="str">
            <v>C6 HÀ NỘI</v>
          </cell>
          <cell r="Q1397" t="str">
            <v>Miền Bắc</v>
          </cell>
          <cell r="R1397" t="str">
            <v>WIN</v>
          </cell>
        </row>
        <row r="1398">
          <cell r="A1398" t="str">
            <v>WIN2802</v>
          </cell>
          <cell r="B1398" t="str">
            <v>CN HÀ NỘI - CÔNG TY CỔ PHẦN DỊCH VỤ THƯƠNG MẠI TỔNG HỢP WINCOMMERCE</v>
          </cell>
          <cell r="C1398" t="str">
            <v/>
          </cell>
          <cell r="D1398" t="str">
            <v>Thành phố Hà Nội</v>
          </cell>
          <cell r="E1398" t="str">
            <v>Quận Tây Hồ</v>
          </cell>
          <cell r="G1398" t="str">
            <v>HN008</v>
          </cell>
          <cell r="H1398" t="str">
            <v>Nguyễn Minh Sơn</v>
          </cell>
          <cell r="I1398" t="str">
            <v>MIENBAC;WIN</v>
          </cell>
          <cell r="J1398" t="str">
            <v/>
          </cell>
          <cell r="M1398" t="str">
            <v>Số 31, ngõ 310 đường Nghi Tàm, phường Yên Phụ, quận Tây Hồ, Hà Nội</v>
          </cell>
          <cell r="N1398">
            <v>60</v>
          </cell>
          <cell r="O1398" t="b">
            <v>0</v>
          </cell>
          <cell r="P1398" t="str">
            <v>C6 HÀ NỘI</v>
          </cell>
          <cell r="Q1398" t="str">
            <v>Miền Bắc</v>
          </cell>
          <cell r="R1398" t="str">
            <v>WIN</v>
          </cell>
        </row>
        <row r="1399">
          <cell r="A1399" t="str">
            <v>WIN2803</v>
          </cell>
          <cell r="B1399" t="str">
            <v>CN HÀ NỘI - CÔNG TY CỔ PHẦN DỊCH VỤ THƯƠNG MẠI TỔNG HỢP WINCOMMERCE</v>
          </cell>
          <cell r="C1399" t="str">
            <v/>
          </cell>
          <cell r="D1399" t="str">
            <v>Thành phố Hà Nội</v>
          </cell>
          <cell r="E1399" t="str">
            <v>Quận Long Biên</v>
          </cell>
          <cell r="G1399" t="str">
            <v>HN003</v>
          </cell>
          <cell r="H1399" t="str">
            <v>Nguyễn Văn Thạch</v>
          </cell>
          <cell r="I1399" t="str">
            <v>MIENBAC;WIN</v>
          </cell>
          <cell r="J1399" t="str">
            <v/>
          </cell>
          <cell r="M1399" t="str">
            <v>Số 528 ngõ 528 phố Ngô Gia Tự, phường Đức Giang, quận Long Biên, Hà Nội</v>
          </cell>
          <cell r="N1399">
            <v>60</v>
          </cell>
          <cell r="O1399" t="b">
            <v>0</v>
          </cell>
          <cell r="P1399" t="str">
            <v>C6 HÀ NỘI</v>
          </cell>
          <cell r="Q1399" t="str">
            <v>Miền Bắc</v>
          </cell>
          <cell r="R1399" t="str">
            <v>WIN</v>
          </cell>
        </row>
        <row r="1400">
          <cell r="A1400" t="str">
            <v>win2804</v>
          </cell>
          <cell r="B1400" t="str">
            <v>CN HÀ NỘI - wincommerce</v>
          </cell>
          <cell r="C1400" t="str">
            <v/>
          </cell>
          <cell r="D1400" t="str">
            <v>Thành phố Hà Nội</v>
          </cell>
          <cell r="E1400" t="str">
            <v>Quận Hà Đông</v>
          </cell>
          <cell r="G1400" t="str">
            <v>HN004</v>
          </cell>
          <cell r="H1400" t="str">
            <v>Hoàng Thanh Huy</v>
          </cell>
          <cell r="I1400" t="str">
            <v>MIENBAC;WIN</v>
          </cell>
          <cell r="J1400" t="str">
            <v/>
          </cell>
          <cell r="M1400" t="str">
            <v>LK 16-19 Khu đô thị Ngô Thì Nhậm, phường La Khê, quận Hà Đông, Hà Nội</v>
          </cell>
          <cell r="N1400">
            <v>60</v>
          </cell>
          <cell r="O1400" t="b">
            <v>0</v>
          </cell>
          <cell r="P1400" t="str">
            <v>C6 HÀ NỘI</v>
          </cell>
          <cell r="Q1400" t="str">
            <v>Miền Bắc</v>
          </cell>
          <cell r="R1400" t="str">
            <v>WIN</v>
          </cell>
        </row>
        <row r="1401">
          <cell r="A1401" t="str">
            <v>WIN2806</v>
          </cell>
          <cell r="B1401" t="str">
            <v>CN HÀ NỘI - CÔNG TY CỔ PHẦN DỊCH VỤ THƯƠNG MẠI TỔNG HỢP WINCOMMERCE</v>
          </cell>
          <cell r="C1401" t="str">
            <v/>
          </cell>
          <cell r="D1401" t="str">
            <v>Thành phố Hà Nội</v>
          </cell>
          <cell r="E1401" t="str">
            <v>Quận Hoàn Kiếm</v>
          </cell>
          <cell r="G1401" t="str">
            <v>HN008</v>
          </cell>
          <cell r="H1401" t="str">
            <v>Nguyễn Minh Sơn</v>
          </cell>
          <cell r="I1401" t="str">
            <v>MIENBAC;WIN</v>
          </cell>
          <cell r="J1401" t="str">
            <v/>
          </cell>
          <cell r="M1401" t="str">
            <v>Số 3, phố Hàng Bút, phường Hàng Bồ, quận Hoàn Kiếm, Hà Nội</v>
          </cell>
          <cell r="N1401">
            <v>60</v>
          </cell>
          <cell r="O1401" t="b">
            <v>0</v>
          </cell>
          <cell r="P1401" t="str">
            <v>C6 HÀ NỘI</v>
          </cell>
          <cell r="Q1401" t="str">
            <v>Miền Bắc</v>
          </cell>
          <cell r="R1401" t="str">
            <v>WIN</v>
          </cell>
        </row>
        <row r="1402">
          <cell r="A1402" t="str">
            <v>WIN2807</v>
          </cell>
          <cell r="B1402" t="str">
            <v>CN HÀ NỘI - CÔNG TY CỔ PHẦN DỊCH VỤ THƯƠNG MẠI TỔNG HỢP WINCOMMERCE</v>
          </cell>
          <cell r="C1402" t="str">
            <v/>
          </cell>
          <cell r="D1402" t="str">
            <v>Thành phố Hà Nội</v>
          </cell>
          <cell r="E1402" t="str">
            <v>Quận Hoàng Mai</v>
          </cell>
          <cell r="G1402" t="str">
            <v>HN003</v>
          </cell>
          <cell r="H1402" t="str">
            <v>Nguyễn Văn Thạch</v>
          </cell>
          <cell r="I1402" t="str">
            <v>MIENBAC;WIN</v>
          </cell>
          <cell r="J1402" t="str">
            <v/>
          </cell>
          <cell r="M1402" t="str">
            <v>Số 9 ngõ 293 đường Tam Trinh, phường Hoàng Văn Thụ, quận Hoàng Mai, Hà Nội</v>
          </cell>
          <cell r="N1402">
            <v>60</v>
          </cell>
          <cell r="O1402" t="b">
            <v>0</v>
          </cell>
          <cell r="P1402" t="str">
            <v>C6 HÀ NỘI</v>
          </cell>
          <cell r="Q1402" t="str">
            <v>Miền Bắc</v>
          </cell>
          <cell r="R1402" t="str">
            <v>WIN</v>
          </cell>
        </row>
        <row r="1403">
          <cell r="A1403" t="str">
            <v>WIN2808</v>
          </cell>
          <cell r="B1403" t="str">
            <v>CN HÀ NỘI - CÔNG TY CỔ PHẦN DỊCH VỤ THƯƠNG MẠI TỔNG HỢP WINCOMMERCE</v>
          </cell>
          <cell r="C1403" t="str">
            <v/>
          </cell>
          <cell r="D1403" t="str">
            <v>Thành phố Hà Nội</v>
          </cell>
          <cell r="E1403" t="str">
            <v>Quận Ba Đình</v>
          </cell>
          <cell r="G1403" t="str">
            <v>HN004</v>
          </cell>
          <cell r="H1403" t="str">
            <v>Hoàng Thanh Huy</v>
          </cell>
          <cell r="I1403" t="str">
            <v>MIENBAC;WIN</v>
          </cell>
          <cell r="J1403" t="str">
            <v/>
          </cell>
          <cell r="M1403" t="str">
            <v>Số 27 phố Phạm Hồng Thái, phường Trúc Bạch, quận Ba Đình, Hà Nội</v>
          </cell>
          <cell r="N1403">
            <v>60</v>
          </cell>
          <cell r="O1403" t="b">
            <v>0</v>
          </cell>
          <cell r="P1403" t="str">
            <v>C6 HÀ NỘI</v>
          </cell>
          <cell r="Q1403" t="str">
            <v>Miền Bắc</v>
          </cell>
          <cell r="R1403" t="str">
            <v>WIN</v>
          </cell>
        </row>
        <row r="1404">
          <cell r="A1404" t="str">
            <v>WIN2810</v>
          </cell>
          <cell r="B1404" t="str">
            <v>CN HÀ NỘI - CÔNG TY CỔ PHẦN DỊCH VỤ THƯƠNG MẠI TỔNG HỢP WINCOMMERCE</v>
          </cell>
          <cell r="C1404" t="str">
            <v/>
          </cell>
          <cell r="D1404" t="str">
            <v>Thành phố Hà Nội</v>
          </cell>
          <cell r="E1404" t="str">
            <v>Quận Bắc Từ Liêm</v>
          </cell>
          <cell r="G1404" t="str">
            <v>HN004</v>
          </cell>
          <cell r="H1404" t="str">
            <v>Hoàng Thanh Huy</v>
          </cell>
          <cell r="I1404" t="str">
            <v>MIENBAC;WIN</v>
          </cell>
          <cell r="J1404" t="str">
            <v/>
          </cell>
          <cell r="M1404" t="str">
            <v>"Nhà 2B, ngõ 361 Phạm Văn Đồng, tổ dân phố Hoàng Bẩy, 
phường Cổ Nhuế 1, quận Bắc Từ Liêm, Hà Nội"</v>
          </cell>
          <cell r="N1404">
            <v>60</v>
          </cell>
          <cell r="O1404" t="b">
            <v>0</v>
          </cell>
          <cell r="P1404" t="str">
            <v>C6 HÀ NỘI</v>
          </cell>
          <cell r="Q1404" t="str">
            <v>Miền Bắc</v>
          </cell>
          <cell r="R1404" t="str">
            <v>WIN</v>
          </cell>
        </row>
        <row r="1405">
          <cell r="A1405" t="str">
            <v>WIN2811</v>
          </cell>
          <cell r="B1405" t="str">
            <v>CN HÀ NỘI - CÔNG TY CỔ PHẦN DỊCH VỤ THƯƠNG MẠI TỔNG HỢP WINCOMMERCE</v>
          </cell>
          <cell r="C1405" t="str">
            <v/>
          </cell>
          <cell r="D1405" t="str">
            <v>Thành phố Hà Nội</v>
          </cell>
          <cell r="E1405" t="str">
            <v>Quận Hoàng Mai</v>
          </cell>
          <cell r="G1405" t="str">
            <v>HN003</v>
          </cell>
          <cell r="H1405" t="str">
            <v>Nguyễn Văn Thạch</v>
          </cell>
          <cell r="I1405" t="str">
            <v>MIENBAC;WIN</v>
          </cell>
          <cell r="J1405" t="str">
            <v/>
          </cell>
          <cell r="M1405" t="str">
            <v>Số 402 đường Kim Giang, phường Đại Kim, quận Hoàng Mai, Hà Nội</v>
          </cell>
          <cell r="N1405">
            <v>60</v>
          </cell>
          <cell r="O1405" t="b">
            <v>0</v>
          </cell>
          <cell r="P1405" t="str">
            <v>C6 HÀ NỘI</v>
          </cell>
          <cell r="Q1405" t="str">
            <v>Miền Bắc</v>
          </cell>
          <cell r="R1405" t="str">
            <v>WIN</v>
          </cell>
        </row>
        <row r="1406">
          <cell r="A1406" t="str">
            <v>WIN2812</v>
          </cell>
          <cell r="B1406" t="str">
            <v>CN HÀ NỘI - CÔNG TY CỔ PHẦN DỊCH VỤ THƯƠNG MẠI TỔNG HỢP WINCOMMERCE</v>
          </cell>
          <cell r="C1406" t="str">
            <v/>
          </cell>
          <cell r="D1406" t="str">
            <v>Thành phố Hà Nội</v>
          </cell>
          <cell r="E1406" t="str">
            <v>Quận Cầu Giấy</v>
          </cell>
          <cell r="G1406" t="str">
            <v>HN004</v>
          </cell>
          <cell r="H1406" t="str">
            <v>Hoàng Thanh Huy</v>
          </cell>
          <cell r="I1406" t="str">
            <v>MIENBAC;WIN</v>
          </cell>
          <cell r="J1406" t="str">
            <v/>
          </cell>
          <cell r="M1406" t="str">
            <v>Số 27 ngõ 165 đường Xuân Thủy, phường Dịch Vọng Hậu, quận Cầu Giấy, Hà Nội</v>
          </cell>
          <cell r="N1406">
            <v>60</v>
          </cell>
          <cell r="O1406" t="b">
            <v>0</v>
          </cell>
          <cell r="P1406" t="str">
            <v>C6 HÀ NỘI</v>
          </cell>
          <cell r="Q1406" t="str">
            <v>Miền Bắc</v>
          </cell>
          <cell r="R1406" t="str">
            <v>WIN</v>
          </cell>
        </row>
        <row r="1407">
          <cell r="A1407" t="str">
            <v>WIN2814</v>
          </cell>
          <cell r="B1407" t="str">
            <v>CN HÀ NỘI - CÔNG TY CỔ PHẦN DỊCH VỤ THƯƠNG MẠI TỔNG HỢP WINCOMMERCE</v>
          </cell>
          <cell r="C1407" t="str">
            <v/>
          </cell>
          <cell r="D1407" t="str">
            <v>Thành phố Hà Nội</v>
          </cell>
          <cell r="E1407" t="str">
            <v>Quận Đống Đa</v>
          </cell>
          <cell r="G1407" t="str">
            <v>HN003</v>
          </cell>
          <cell r="H1407" t="str">
            <v>Nguyễn Văn Thạch</v>
          </cell>
          <cell r="I1407" t="str">
            <v>MIENBAC;WIN</v>
          </cell>
          <cell r="J1407" t="str">
            <v/>
          </cell>
          <cell r="M1407" t="str">
            <v>Số 116 đường Đê La Thành, phường Phương Liên, quận Đống Đa, Hà Nội</v>
          </cell>
          <cell r="N1407">
            <v>60</v>
          </cell>
          <cell r="O1407" t="b">
            <v>0</v>
          </cell>
          <cell r="P1407" t="str">
            <v>C6 HÀ NỘI</v>
          </cell>
          <cell r="Q1407" t="str">
            <v>Miền Bắc</v>
          </cell>
          <cell r="R1407" t="str">
            <v>WIN</v>
          </cell>
        </row>
        <row r="1408">
          <cell r="A1408" t="str">
            <v>WIN2816</v>
          </cell>
          <cell r="B1408" t="str">
            <v>CN HÀ NỘI - CÔNG TY CỔ PHẦN DỊCH VỤ THƯƠNG MẠI TỔNG HỢP WINCOMMERCE</v>
          </cell>
          <cell r="C1408" t="str">
            <v/>
          </cell>
          <cell r="D1408" t="str">
            <v>Thành phố Hà Nội</v>
          </cell>
          <cell r="E1408" t="str">
            <v>Quận Hoàng Mai</v>
          </cell>
          <cell r="G1408" t="str">
            <v>HN003</v>
          </cell>
          <cell r="H1408" t="str">
            <v>Nguyễn Văn Thạch</v>
          </cell>
          <cell r="I1408" t="str">
            <v>MIENBAC;WIN</v>
          </cell>
          <cell r="J1408" t="str">
            <v/>
          </cell>
          <cell r="M1408" t="str">
            <v>Số 198 đường Hoàng Mai, phường Hoàng Văn Thụ, quận Hoàng Mai, Hà Nội</v>
          </cell>
          <cell r="N1408">
            <v>60</v>
          </cell>
          <cell r="O1408" t="b">
            <v>0</v>
          </cell>
          <cell r="P1408" t="str">
            <v>C6 HÀ NỘI</v>
          </cell>
          <cell r="Q1408" t="str">
            <v>Miền Bắc</v>
          </cell>
          <cell r="R1408" t="str">
            <v>WIN</v>
          </cell>
        </row>
        <row r="1409">
          <cell r="A1409" t="str">
            <v>win2817</v>
          </cell>
          <cell r="B1409" t="str">
            <v>CN HÀ NỘI - wincommerce</v>
          </cell>
          <cell r="C1409" t="str">
            <v/>
          </cell>
          <cell r="D1409" t="str">
            <v>Thành phố Hà Nội</v>
          </cell>
          <cell r="E1409" t="str">
            <v>Huyện Thanh Trì</v>
          </cell>
          <cell r="G1409" t="str">
            <v>HN004</v>
          </cell>
          <cell r="H1409" t="str">
            <v>Hoàng Thanh Huy</v>
          </cell>
          <cell r="I1409" t="str">
            <v>MIENBAC;WIN</v>
          </cell>
          <cell r="J1409" t="str">
            <v/>
          </cell>
          <cell r="M1409" t="str">
            <v>Số 18 đường Cầu Dậu, xã Thanh Liệt, huyện Thanh Trì, Hà Nội</v>
          </cell>
          <cell r="N1409">
            <v>60</v>
          </cell>
          <cell r="O1409" t="b">
            <v>0</v>
          </cell>
          <cell r="P1409" t="str">
            <v>C6 HÀ NỘI</v>
          </cell>
          <cell r="Q1409" t="str">
            <v>Miền Bắc</v>
          </cell>
          <cell r="R1409" t="str">
            <v>WIN</v>
          </cell>
        </row>
        <row r="1410">
          <cell r="A1410" t="str">
            <v>win2820</v>
          </cell>
          <cell r="B1410" t="str">
            <v>CN HÀ NỘI - wincommerce</v>
          </cell>
          <cell r="C1410" t="str">
            <v/>
          </cell>
          <cell r="D1410" t="str">
            <v>Thành phố Hà Nội</v>
          </cell>
          <cell r="E1410" t="str">
            <v>Quận Bắc Từ Liêm</v>
          </cell>
          <cell r="G1410" t="str">
            <v>HN004</v>
          </cell>
          <cell r="H1410" t="str">
            <v>Hoàng Thanh Huy</v>
          </cell>
          <cell r="I1410" t="str">
            <v>MIENBAC;WIN</v>
          </cell>
          <cell r="J1410" t="str">
            <v/>
          </cell>
          <cell r="M1410" t="str">
            <v>Số 29 ngõ 126 đường Xuân Đỉnh, phường Xuân Đỉnh, quận Bắc Từ Liêm, Hà Nội</v>
          </cell>
          <cell r="N1410">
            <v>60</v>
          </cell>
          <cell r="O1410" t="b">
            <v>0</v>
          </cell>
          <cell r="P1410" t="str">
            <v>C6 HÀ NỘI</v>
          </cell>
          <cell r="Q1410" t="str">
            <v>Miền Bắc</v>
          </cell>
          <cell r="R1410" t="str">
            <v>WIN</v>
          </cell>
        </row>
        <row r="1411">
          <cell r="A1411" t="str">
            <v>WIN2823</v>
          </cell>
          <cell r="B1411" t="str">
            <v>CN HÀ NỘI - CÔNG TY CỔ PHẦN DỊCH VỤ THƯƠNG MẠI TỔNG HỢP WINCOMMERCE</v>
          </cell>
          <cell r="C1411" t="str">
            <v/>
          </cell>
          <cell r="D1411" t="str">
            <v>Thành phố Hà Nội</v>
          </cell>
          <cell r="E1411" t="str">
            <v>Quận Hoàng Mai</v>
          </cell>
          <cell r="G1411" t="str">
            <v>HN003</v>
          </cell>
          <cell r="H1411" t="str">
            <v>Nguyễn Văn Thạch</v>
          </cell>
          <cell r="I1411" t="str">
            <v>MIENBAC;WIN</v>
          </cell>
          <cell r="J1411" t="str">
            <v/>
          </cell>
          <cell r="M1411" t="str">
            <v>Số 10 ngõ 15 phố Hoàng Liệt, phường Hoàng Liệt, quận Hoàng Mai, Hà Nội</v>
          </cell>
          <cell r="N1411">
            <v>60</v>
          </cell>
          <cell r="O1411" t="b">
            <v>0</v>
          </cell>
          <cell r="P1411" t="str">
            <v>C6 HÀ NỘI</v>
          </cell>
          <cell r="Q1411" t="str">
            <v>Miền Bắc</v>
          </cell>
          <cell r="R1411" t="str">
            <v>WIN</v>
          </cell>
        </row>
        <row r="1412">
          <cell r="A1412" t="str">
            <v>WIN2825</v>
          </cell>
          <cell r="B1412" t="str">
            <v>CN HÀ NỘI - CÔNG TY CỔ PHẦN DỊCH VỤ THƯƠNG MẠI TỔNG HỢP WINCOMMERCE</v>
          </cell>
          <cell r="C1412" t="str">
            <v/>
          </cell>
          <cell r="D1412" t="str">
            <v>Thành phố Hà Nội</v>
          </cell>
          <cell r="E1412" t="str">
            <v>Quận Cầu Giấy</v>
          </cell>
          <cell r="G1412" t="str">
            <v>HN004</v>
          </cell>
          <cell r="H1412" t="str">
            <v>Hoàng Thanh Huy</v>
          </cell>
          <cell r="I1412" t="str">
            <v>MIENBAC;WIN</v>
          </cell>
          <cell r="J1412" t="str">
            <v/>
          </cell>
          <cell r="M1412" t="str">
            <v>Số 10 ngõ 100 Hoàng Quốc Việt, phường Nghĩa Đô, quận Cầu Giấy, Hà Nội</v>
          </cell>
          <cell r="N1412">
            <v>60</v>
          </cell>
          <cell r="O1412" t="b">
            <v>0</v>
          </cell>
          <cell r="P1412" t="str">
            <v>C6 HÀ NỘI</v>
          </cell>
          <cell r="Q1412" t="str">
            <v>Miền Bắc</v>
          </cell>
          <cell r="R1412" t="str">
            <v>WIN</v>
          </cell>
        </row>
        <row r="1413">
          <cell r="A1413" t="str">
            <v>WIN2826</v>
          </cell>
          <cell r="B1413" t="str">
            <v>CN HÀ NỘI - CÔNG TY CỔ PHẦN DỊCH VỤ THƯƠNG MẠI TỔNG HỢP WINCOMMERCE</v>
          </cell>
          <cell r="C1413" t="str">
            <v/>
          </cell>
          <cell r="D1413" t="str">
            <v>Thành phố Hà Nội</v>
          </cell>
          <cell r="E1413" t="str">
            <v>Quận Long Biên</v>
          </cell>
          <cell r="G1413" t="str">
            <v>HN003</v>
          </cell>
          <cell r="H1413" t="str">
            <v>Nguyễn Văn Thạch</v>
          </cell>
          <cell r="I1413" t="str">
            <v>MIENBAC;WIN</v>
          </cell>
          <cell r="J1413" t="str">
            <v/>
          </cell>
          <cell r="M1413" t="str">
            <v>Số 18 phố Lệ Mật, phường Việt Hưng, quận Long Biên, Hà Nội</v>
          </cell>
          <cell r="N1413">
            <v>60</v>
          </cell>
          <cell r="O1413" t="b">
            <v>0</v>
          </cell>
          <cell r="P1413" t="str">
            <v>C6 HÀ NỘI</v>
          </cell>
          <cell r="Q1413" t="str">
            <v>Miền Bắc</v>
          </cell>
          <cell r="R1413" t="str">
            <v>WIN</v>
          </cell>
        </row>
        <row r="1414">
          <cell r="A1414" t="str">
            <v>WIN2827</v>
          </cell>
          <cell r="B1414" t="str">
            <v>CN HÀ NỘI - CÔNG TY CỔ PHẦN DỊCH VỤ THƯƠNG MẠI TỔNG HỢP WINCOMMERCE</v>
          </cell>
          <cell r="C1414" t="str">
            <v/>
          </cell>
          <cell r="D1414" t="str">
            <v>Thành phố Hà Nội</v>
          </cell>
          <cell r="E1414" t="str">
            <v>Quận Long Biên</v>
          </cell>
          <cell r="G1414" t="str">
            <v>HN003</v>
          </cell>
          <cell r="H1414" t="str">
            <v>Nguyễn Văn Thạch</v>
          </cell>
          <cell r="I1414" t="str">
            <v>MIENBAC;WIN</v>
          </cell>
          <cell r="J1414" t="str">
            <v/>
          </cell>
          <cell r="M1414" t="str">
            <v>Số 29 ngách 32 ngõ 564 Nguyễn Văn Cừ, phường Gia Thụy, quận Long Biên, Hà Nội</v>
          </cell>
          <cell r="N1414">
            <v>60</v>
          </cell>
          <cell r="O1414" t="b">
            <v>0</v>
          </cell>
          <cell r="P1414" t="str">
            <v>C6 HÀ NỘI</v>
          </cell>
          <cell r="Q1414" t="str">
            <v>Miền Bắc</v>
          </cell>
          <cell r="R1414" t="str">
            <v>WIN</v>
          </cell>
        </row>
        <row r="1415">
          <cell r="A1415" t="str">
            <v>WIN2829</v>
          </cell>
          <cell r="B1415" t="str">
            <v>CN HÀ NỘI - CÔNG TY CỔ PHẦN DỊCH VỤ THƯƠNG MẠI TỔNG HỢP WINCOMMERCE</v>
          </cell>
          <cell r="C1415" t="str">
            <v/>
          </cell>
          <cell r="D1415" t="str">
            <v>Thành phố Hà Nội</v>
          </cell>
          <cell r="E1415" t="str">
            <v>Quận Nam Từ Liêm</v>
          </cell>
          <cell r="G1415" t="str">
            <v>HN004</v>
          </cell>
          <cell r="H1415" t="str">
            <v>Hoàng Thanh Huy</v>
          </cell>
          <cell r="I1415" t="str">
            <v>MIENBAC;WIN</v>
          </cell>
          <cell r="J1415" t="str">
            <v/>
          </cell>
          <cell r="M1415" t="str">
            <v>Số 44 đường Nguyễn Hoàng, phường Mỹ Đình 2, quận Nam Từ Liêm, Hà Nội</v>
          </cell>
          <cell r="N1415">
            <v>60</v>
          </cell>
          <cell r="O1415" t="b">
            <v>0</v>
          </cell>
          <cell r="P1415" t="str">
            <v>C6 HÀ NỘI</v>
          </cell>
          <cell r="Q1415" t="str">
            <v>Miền Bắc</v>
          </cell>
          <cell r="R1415" t="str">
            <v>WIN</v>
          </cell>
        </row>
        <row r="1416">
          <cell r="A1416" t="str">
            <v>WIN2830</v>
          </cell>
          <cell r="B1416" t="str">
            <v>CN HÀ NỘI - CÔNG TY CỔ PHẦN DỊCH VỤ THƯƠNG MẠI TỔNG HỢP WINCOMMERCE</v>
          </cell>
          <cell r="C1416" t="str">
            <v/>
          </cell>
          <cell r="D1416" t="str">
            <v>Thành phố Hà Nội</v>
          </cell>
          <cell r="E1416" t="str">
            <v>Quận Thanh Xuân</v>
          </cell>
          <cell r="G1416" t="str">
            <v>HN008</v>
          </cell>
          <cell r="H1416" t="str">
            <v>Nguyễn Minh Sơn</v>
          </cell>
          <cell r="I1416" t="str">
            <v>MIENBAC;WIN</v>
          </cell>
          <cell r="J1416" t="str">
            <v/>
          </cell>
          <cell r="M1416" t="str">
            <v>Số 76 phố Nhân Hòa, P. Nhân Chính, Q. Thanh Xuân, Hà Nội</v>
          </cell>
          <cell r="N1416">
            <v>60</v>
          </cell>
          <cell r="O1416" t="b">
            <v>0</v>
          </cell>
          <cell r="P1416" t="str">
            <v>C6 HÀ NỘI</v>
          </cell>
          <cell r="Q1416" t="str">
            <v>Miền Bắc</v>
          </cell>
          <cell r="R1416" t="str">
            <v>WIN</v>
          </cell>
        </row>
        <row r="1417">
          <cell r="A1417" t="str">
            <v>WIN2833</v>
          </cell>
          <cell r="B1417" t="str">
            <v>CN HÀ NỘI - CÔNG TY CỔ PHẦN DỊCH VỤ THƯƠNG MẠI TỔNG HỢP WINCOMMERCE</v>
          </cell>
          <cell r="C1417" t="str">
            <v/>
          </cell>
          <cell r="D1417" t="str">
            <v>Thành phố Hà Nội</v>
          </cell>
          <cell r="E1417" t="str">
            <v>Quận Cầu Giấy</v>
          </cell>
          <cell r="G1417" t="str">
            <v>HN004</v>
          </cell>
          <cell r="H1417" t="str">
            <v>Hoàng Thanh Huy</v>
          </cell>
          <cell r="I1417" t="str">
            <v>MIENBAC;WIN</v>
          </cell>
          <cell r="J1417" t="str">
            <v/>
          </cell>
          <cell r="M1417" t="str">
            <v>Số 28, ngõ 68 đường Cầu Giấy, Phường Quan Hoa, quận Cầu Giấy, Tp. Hà Nội</v>
          </cell>
          <cell r="N1417">
            <v>60</v>
          </cell>
          <cell r="O1417" t="b">
            <v>0</v>
          </cell>
          <cell r="P1417" t="str">
            <v>C6 HÀ NỘI</v>
          </cell>
          <cell r="Q1417" t="str">
            <v>Miền Bắc</v>
          </cell>
          <cell r="R1417" t="str">
            <v>WIN</v>
          </cell>
        </row>
        <row r="1418">
          <cell r="A1418" t="str">
            <v>WIN2835</v>
          </cell>
          <cell r="B1418" t="str">
            <v>CN HÀ NỘI - CÔNG TY CỔ PHẦN DỊCH VỤ THƯƠNG MẠI TỔNG HỢP WINCOMMERCE</v>
          </cell>
          <cell r="C1418" t="str">
            <v/>
          </cell>
          <cell r="D1418" t="str">
            <v>Thành phố Hà Nội</v>
          </cell>
          <cell r="E1418" t="str">
            <v>Quận Nam Từ Liêm</v>
          </cell>
          <cell r="G1418" t="str">
            <v>HN004</v>
          </cell>
          <cell r="H1418" t="str">
            <v>Hoàng Thanh Huy</v>
          </cell>
          <cell r="I1418" t="str">
            <v>MIENBAC;WIN</v>
          </cell>
          <cell r="J1418" t="str">
            <v/>
          </cell>
          <cell r="M1418" t="str">
            <v>Số 66 đường Trung Văn, Phường Trung Văn, Quận Nam Từ Liêm, Hà Nội</v>
          </cell>
          <cell r="N1418">
            <v>60</v>
          </cell>
          <cell r="O1418" t="b">
            <v>0</v>
          </cell>
          <cell r="P1418" t="str">
            <v>C6 HÀ NỘI</v>
          </cell>
          <cell r="Q1418" t="str">
            <v>Miền Bắc</v>
          </cell>
          <cell r="R1418" t="str">
            <v>WIN</v>
          </cell>
        </row>
        <row r="1419">
          <cell r="A1419" t="str">
            <v>WIN2841</v>
          </cell>
          <cell r="B1419" t="str">
            <v>CN HÀ NỘI - CÔNG TY CỔ PHẦN DỊCH VỤ THƯƠNG MẠI TỔNG HỢP WINCOMMERCE</v>
          </cell>
          <cell r="C1419" t="str">
            <v/>
          </cell>
          <cell r="D1419" t="str">
            <v>Thành phố Hà Nội</v>
          </cell>
          <cell r="E1419" t="str">
            <v>Quận Đống Đa</v>
          </cell>
          <cell r="G1419" t="str">
            <v>HN003</v>
          </cell>
          <cell r="H1419" t="str">
            <v>Nguyễn Văn Thạch</v>
          </cell>
          <cell r="I1419" t="str">
            <v>MIENBAC;WIN</v>
          </cell>
          <cell r="J1419" t="str">
            <v/>
          </cell>
          <cell r="M1419" t="str">
            <v>Số 80 phố Nguyễn Phúc Lai, phường Ô Chợ Dừa, quận Đống Đa, Hà Nội</v>
          </cell>
          <cell r="N1419">
            <v>60</v>
          </cell>
          <cell r="O1419" t="b">
            <v>0</v>
          </cell>
          <cell r="P1419" t="str">
            <v>C6 HÀ NỘI</v>
          </cell>
          <cell r="Q1419" t="str">
            <v>Miền Bắc</v>
          </cell>
          <cell r="R1419" t="str">
            <v>WIN</v>
          </cell>
        </row>
        <row r="1420">
          <cell r="A1420" t="str">
            <v>WIN2846</v>
          </cell>
          <cell r="B1420" t="str">
            <v>CN HÀ NỘI - CÔNG TY CỔ PHẦN DỊCH VỤ THƯƠNG MẠI TỔNG HỢP WINCOMMERCE</v>
          </cell>
          <cell r="C1420" t="str">
            <v/>
          </cell>
          <cell r="D1420" t="str">
            <v>Thành phố Hà Nội</v>
          </cell>
          <cell r="E1420" t="str">
            <v>Quận Hoàng Mai</v>
          </cell>
          <cell r="G1420" t="str">
            <v>HN003</v>
          </cell>
          <cell r="H1420" t="str">
            <v>Nguyễn Văn Thạch</v>
          </cell>
          <cell r="I1420" t="str">
            <v>MIENBAC;WIN</v>
          </cell>
          <cell r="J1420" t="str">
            <v/>
          </cell>
          <cell r="M1420" t="str">
            <v>Số 90 ngõ 24 phố Kim Đồng, phường Giáp Bát, quận Hoàng Mai, Hà Nội</v>
          </cell>
          <cell r="N1420">
            <v>60</v>
          </cell>
          <cell r="O1420" t="b">
            <v>0</v>
          </cell>
          <cell r="P1420" t="str">
            <v>C6 HÀ NỘI</v>
          </cell>
          <cell r="Q1420" t="str">
            <v>Miền Bắc</v>
          </cell>
          <cell r="R1420" t="str">
            <v>WIN</v>
          </cell>
        </row>
        <row r="1421">
          <cell r="A1421" t="str">
            <v>WIN2850</v>
          </cell>
          <cell r="B1421" t="str">
            <v>CN HÀ NỘI - CÔNG TY CỔ PHẦN DỊCH VỤ THƯƠNG MẠI TỔNG HỢP WINCOMMERCE</v>
          </cell>
          <cell r="C1421" t="str">
            <v/>
          </cell>
          <cell r="D1421" t="str">
            <v>Thành phố Hà Nội</v>
          </cell>
          <cell r="E1421" t="str">
            <v>Quận Thanh Xuân</v>
          </cell>
          <cell r="G1421" t="str">
            <v>HN008</v>
          </cell>
          <cell r="H1421" t="str">
            <v>Nguyễn Minh Sơn</v>
          </cell>
          <cell r="I1421" t="str">
            <v>MIENBAC;WIN</v>
          </cell>
          <cell r="J1421" t="str">
            <v/>
          </cell>
          <cell r="M1421" t="str">
            <v>Số 639 Vũ Tông Phan, phường Khương Đình, quận Thanh Xuân, Hà Nội</v>
          </cell>
          <cell r="N1421">
            <v>60</v>
          </cell>
          <cell r="O1421" t="b">
            <v>0</v>
          </cell>
          <cell r="P1421" t="str">
            <v>C6 HÀ NỘI</v>
          </cell>
          <cell r="Q1421" t="str">
            <v>Miền Bắc</v>
          </cell>
          <cell r="R1421" t="str">
            <v>WIN</v>
          </cell>
        </row>
        <row r="1422">
          <cell r="A1422" t="str">
            <v>WIN2853</v>
          </cell>
          <cell r="B1422" t="str">
            <v>CN HÀ NỘI - CÔNG TY CỔ PHẦN DỊCH VỤ THƯƠNG MẠI TỔNG HỢP WINCOMMERCE</v>
          </cell>
          <cell r="C1422" t="str">
            <v/>
          </cell>
          <cell r="D1422" t="str">
            <v>Thành phố Hà Nội</v>
          </cell>
          <cell r="E1422" t="str">
            <v>Quận Hoàng Mai</v>
          </cell>
          <cell r="G1422" t="str">
            <v>HN003</v>
          </cell>
          <cell r="H1422" t="str">
            <v>Nguyễn Văn Thạch</v>
          </cell>
          <cell r="I1422" t="str">
            <v>MIENBAC;WIN</v>
          </cell>
          <cell r="J1422" t="str">
            <v/>
          </cell>
          <cell r="M1422" t="str">
            <v>Số 85 Yên Sở, P. Yên Sở, quận Hoàng Mai, Hà Nội</v>
          </cell>
          <cell r="N1422">
            <v>60</v>
          </cell>
          <cell r="O1422" t="b">
            <v>0</v>
          </cell>
          <cell r="P1422" t="str">
            <v>C6 HÀ NỘI</v>
          </cell>
          <cell r="Q1422" t="str">
            <v>Miền Bắc</v>
          </cell>
          <cell r="R1422" t="str">
            <v>WIN</v>
          </cell>
        </row>
        <row r="1423">
          <cell r="A1423" t="str">
            <v>WIN2909</v>
          </cell>
          <cell r="B1423" t="str">
            <v>CN HÀ NỘI - CÔNG TY CỔ PHẦN DỊCH VỤ THƯƠNG MẠI TỔNG HỢP WINCOMMERCE</v>
          </cell>
          <cell r="C1423" t="str">
            <v/>
          </cell>
          <cell r="D1423" t="str">
            <v>Thành phố Hà Nội</v>
          </cell>
          <cell r="E1423" t="str">
            <v>Quận Cầu Giấy</v>
          </cell>
          <cell r="G1423" t="str">
            <v>HN004</v>
          </cell>
          <cell r="H1423" t="str">
            <v>Hoàng Thanh Huy</v>
          </cell>
          <cell r="I1423" t="str">
            <v>MIENBAC;WIN</v>
          </cell>
          <cell r="J1423" t="str">
            <v/>
          </cell>
          <cell r="M1423" t="str">
            <v>Số 38 ngõ 76 phố Mai Dịch, phường Mai Dịch, quận Cầu Giấy, Hà Nội</v>
          </cell>
          <cell r="N1423">
            <v>60</v>
          </cell>
          <cell r="O1423" t="b">
            <v>0</v>
          </cell>
          <cell r="P1423" t="str">
            <v>C6 HÀ NỘI</v>
          </cell>
          <cell r="Q1423" t="str">
            <v>Miền Bắc</v>
          </cell>
          <cell r="R1423" t="str">
            <v>WIN</v>
          </cell>
        </row>
        <row r="1424">
          <cell r="A1424" t="str">
            <v>WIN2918</v>
          </cell>
          <cell r="B1424" t="str">
            <v>CN HÀ NỘI - CÔNG TY CỔ PHẦN DỊCH VỤ THƯƠNG MẠI TỔNG HỢP WINCOMMERCE</v>
          </cell>
          <cell r="C1424" t="str">
            <v/>
          </cell>
          <cell r="D1424" t="str">
            <v>Thành phố Hà Nội</v>
          </cell>
          <cell r="E1424" t="str">
            <v>Quận Bắc Từ Liêm</v>
          </cell>
          <cell r="G1424" t="str">
            <v>HN004</v>
          </cell>
          <cell r="H1424" t="str">
            <v>Hoàng Thanh Huy</v>
          </cell>
          <cell r="I1424" t="str">
            <v>MIENBAC;WIN</v>
          </cell>
          <cell r="J1424" t="str">
            <v/>
          </cell>
          <cell r="M1424" t="str">
            <v>Số 5 phố Nhật Tảo, phường Đông Ngạc, quận Bắc Từ Liêm, Hà Nội</v>
          </cell>
          <cell r="N1424">
            <v>60</v>
          </cell>
          <cell r="O1424" t="b">
            <v>0</v>
          </cell>
          <cell r="P1424" t="str">
            <v>C6 HÀ NỘI</v>
          </cell>
          <cell r="Q1424" t="str">
            <v>Miền Bắc</v>
          </cell>
          <cell r="R1424" t="str">
            <v>WIN</v>
          </cell>
        </row>
        <row r="1425">
          <cell r="A1425" t="str">
            <v>win2924</v>
          </cell>
          <cell r="B1425" t="str">
            <v>CN HÀ NỘI - Wincommerce</v>
          </cell>
          <cell r="C1425" t="str">
            <v/>
          </cell>
          <cell r="D1425" t="str">
            <v>Thành phố Hà Nội</v>
          </cell>
          <cell r="E1425" t="str">
            <v>Huyện Gia Lâm</v>
          </cell>
          <cell r="G1425" t="str">
            <v>HN008</v>
          </cell>
          <cell r="H1425" t="str">
            <v>Nguyễn Minh Sơn</v>
          </cell>
          <cell r="I1425" t="str">
            <v>MIENBAC;WIN</v>
          </cell>
          <cell r="J1425" t="str">
            <v/>
          </cell>
          <cell r="M1425" t="str">
            <v>Số 391 Ngô Xuân Quảng, thị trấn Trâu Quỳ, huyện Gia Lâm, Hà Nội</v>
          </cell>
          <cell r="N1425">
            <v>60</v>
          </cell>
          <cell r="O1425" t="b">
            <v>0</v>
          </cell>
          <cell r="P1425" t="str">
            <v>C6 HÀ NỘI</v>
          </cell>
          <cell r="Q1425" t="str">
            <v>Miền Bắc</v>
          </cell>
          <cell r="R1425" t="str">
            <v>WIN</v>
          </cell>
        </row>
        <row r="1426">
          <cell r="A1426" t="str">
            <v>WIN2926</v>
          </cell>
          <cell r="B1426" t="str">
            <v>CN HÀ NỘI - CÔNG TY CỔ PHẦN DỊCH VỤ THƯƠNG MẠI TỔNG HỢP WINCOMMERCE</v>
          </cell>
          <cell r="C1426" t="str">
            <v/>
          </cell>
          <cell r="D1426" t="str">
            <v>Thành phố Hà Nội</v>
          </cell>
          <cell r="E1426" t="str">
            <v>Quận Đống Đa</v>
          </cell>
          <cell r="G1426" t="str">
            <v>HN003</v>
          </cell>
          <cell r="H1426" t="str">
            <v>Nguyễn Văn Thạch</v>
          </cell>
          <cell r="I1426" t="str">
            <v>MIENBAC;WIN</v>
          </cell>
          <cell r="J1426" t="str">
            <v/>
          </cell>
          <cell r="M1426" t="str">
            <v>Số 224 phố Khâm Thiên, phường Thổ Quan, quận Đống Đa, Hà Nội</v>
          </cell>
          <cell r="N1426">
            <v>60</v>
          </cell>
          <cell r="O1426" t="b">
            <v>0</v>
          </cell>
          <cell r="P1426" t="str">
            <v>C6 HÀ NỘI</v>
          </cell>
          <cell r="Q1426" t="str">
            <v>Miền Bắc</v>
          </cell>
          <cell r="R1426" t="str">
            <v>WIN</v>
          </cell>
        </row>
        <row r="1427">
          <cell r="A1427" t="str">
            <v>WIN2969</v>
          </cell>
          <cell r="B1427" t="str">
            <v>CN HÀ NỘI - CÔNG TY CỔ PHẦN DỊCH VỤ THƯƠNG MẠI TỔNG HỢP WINCOMMERCE</v>
          </cell>
          <cell r="C1427" t="str">
            <v/>
          </cell>
          <cell r="D1427" t="str">
            <v>Thành phố Hà Nội</v>
          </cell>
          <cell r="E1427" t="str">
            <v>Quận Hoàng Mai</v>
          </cell>
          <cell r="G1427" t="str">
            <v>HN003</v>
          </cell>
          <cell r="H1427" t="str">
            <v>Nguyễn Văn Thạch</v>
          </cell>
          <cell r="I1427" t="str">
            <v>MIENBAC;WIN</v>
          </cell>
          <cell r="J1427" t="str">
            <v/>
          </cell>
          <cell r="M1427" t="str">
            <v>"Dịch vụ tầng 1, nhà C lô CT3, khu đô thị mới Tây Nam hồ Linh Đàm
, đường Linh Đường, phường Hoàng Liệt, quận Hoàng Mai, Hà Nội"</v>
          </cell>
          <cell r="N1427">
            <v>60</v>
          </cell>
          <cell r="O1427" t="b">
            <v>0</v>
          </cell>
          <cell r="P1427" t="str">
            <v>C6 HÀ NỘI</v>
          </cell>
          <cell r="Q1427" t="str">
            <v>Miền Bắc</v>
          </cell>
          <cell r="R1427" t="str">
            <v>WIN</v>
          </cell>
        </row>
        <row r="1428">
          <cell r="A1428" t="str">
            <v>WIN2982</v>
          </cell>
          <cell r="B1428" t="str">
            <v>CN HÀ NỘI - CÔNG TY CỔ PHẦN DỊCH VỤ THƯƠNG MẠI TỔNG HỢP WINCOMMERCE</v>
          </cell>
          <cell r="C1428" t="str">
            <v/>
          </cell>
          <cell r="D1428" t="str">
            <v>Thành phố Hà Nội</v>
          </cell>
          <cell r="E1428" t="str">
            <v>Quận Hoàng Mai</v>
          </cell>
          <cell r="G1428" t="str">
            <v>HN003</v>
          </cell>
          <cell r="H1428" t="str">
            <v>Nguyễn Văn Thạch</v>
          </cell>
          <cell r="I1428" t="str">
            <v>MIENBAC;WIN</v>
          </cell>
          <cell r="J1428" t="str">
            <v/>
          </cell>
          <cell r="M1428" t="str">
            <v>Số 848 đường Trương Định, Phường Giáp Bát, Quận Hoàng Mai, HN</v>
          </cell>
          <cell r="N1428">
            <v>60</v>
          </cell>
          <cell r="O1428" t="b">
            <v>0</v>
          </cell>
          <cell r="P1428" t="str">
            <v>C6 HÀ NỘI</v>
          </cell>
          <cell r="Q1428" t="str">
            <v>Miền Bắc</v>
          </cell>
          <cell r="R1428" t="str">
            <v>WIN</v>
          </cell>
        </row>
        <row r="1429">
          <cell r="A1429" t="str">
            <v>win2984</v>
          </cell>
          <cell r="B1429" t="str">
            <v>CN HÀ NỘI - Wincommerce</v>
          </cell>
          <cell r="C1429" t="str">
            <v/>
          </cell>
          <cell r="D1429" t="str">
            <v>Thành phố Hà Nội</v>
          </cell>
          <cell r="E1429" t="str">
            <v>Huyện Gia Lâm</v>
          </cell>
          <cell r="G1429" t="str">
            <v>HN003</v>
          </cell>
          <cell r="H1429" t="str">
            <v>Nguyễn Văn Thạch</v>
          </cell>
          <cell r="I1429" t="str">
            <v>MIENBAC;WIN</v>
          </cell>
          <cell r="J1429" t="str">
            <v/>
          </cell>
          <cell r="M1429" t="str">
            <v>Căn RA1 tầng 1 tòa A1 khu rừng cọ ecopark</v>
          </cell>
          <cell r="N1429">
            <v>60</v>
          </cell>
          <cell r="O1429" t="b">
            <v>0</v>
          </cell>
          <cell r="P1429" t="str">
            <v>C6 HÀ NỘI</v>
          </cell>
          <cell r="Q1429" t="str">
            <v>Miền Bắc</v>
          </cell>
          <cell r="R1429" t="str">
            <v>WIN</v>
          </cell>
        </row>
        <row r="1430">
          <cell r="A1430" t="str">
            <v>WIN2995</v>
          </cell>
          <cell r="B1430" t="str">
            <v>CN HÀ NỘI - CÔNG TY CỔ PHẦN DỊCH VỤ THƯƠNG MẠI TỔNG HỢP WINCOMMERCE</v>
          </cell>
          <cell r="C1430" t="str">
            <v/>
          </cell>
          <cell r="D1430" t="str">
            <v>Thành phố Hà Nội</v>
          </cell>
          <cell r="E1430" t="str">
            <v>Quận Hoàng Mai</v>
          </cell>
          <cell r="G1430" t="str">
            <v>HN003</v>
          </cell>
          <cell r="H1430" t="str">
            <v>Nguyễn Văn Thạch</v>
          </cell>
          <cell r="I1430" t="str">
            <v>MIENBAC;WIN</v>
          </cell>
          <cell r="J1430" t="str">
            <v/>
          </cell>
          <cell r="M1430" t="str">
            <v>"Lô 8-3A, Khu công nghiệp quận Hoàng Mai, đường Tam Trinh,
 phường Hoàng Văn Thụ, quận Hoàng Mai, thành phố Hà Nội."</v>
          </cell>
          <cell r="N1430">
            <v>60</v>
          </cell>
          <cell r="O1430" t="b">
            <v>0</v>
          </cell>
          <cell r="P1430" t="str">
            <v>C6 HÀ NỘI</v>
          </cell>
          <cell r="Q1430" t="str">
            <v>Miền Bắc</v>
          </cell>
          <cell r="R1430" t="str">
            <v>WIN</v>
          </cell>
        </row>
        <row r="1431">
          <cell r="A1431" t="str">
            <v>WIN2999</v>
          </cell>
          <cell r="B1431" t="str">
            <v>CN HÀ NỘI - CÔNG TY CỔ PHẦN DỊCH VỤ THƯƠNG MẠI TỔNG HỢP WINCOMMERCE</v>
          </cell>
          <cell r="C1431" t="str">
            <v/>
          </cell>
          <cell r="D1431" t="str">
            <v>Thành phố Hà Nội</v>
          </cell>
          <cell r="E1431" t="str">
            <v>Quận Long Biên</v>
          </cell>
          <cell r="G1431" t="str">
            <v>HN003</v>
          </cell>
          <cell r="H1431" t="str">
            <v>Nguyễn Văn Thạch</v>
          </cell>
          <cell r="I1431" t="str">
            <v>MIENBAC;WIN</v>
          </cell>
          <cell r="J1431" t="str">
            <v/>
          </cell>
          <cell r="M1431" t="str">
            <v>Số 12 ngõ 253 phố Nguyễn Văn Linh, phường Phúc Đồng, quận Long Biên, Hà Nội</v>
          </cell>
          <cell r="N1431">
            <v>60</v>
          </cell>
          <cell r="O1431" t="b">
            <v>0</v>
          </cell>
          <cell r="P1431" t="str">
            <v>C6 HÀ NỘI</v>
          </cell>
          <cell r="Q1431" t="str">
            <v>Miền Bắc</v>
          </cell>
          <cell r="R1431" t="str">
            <v>WIN</v>
          </cell>
        </row>
        <row r="1432">
          <cell r="A1432" t="str">
            <v>win2A00</v>
          </cell>
          <cell r="B1432" t="str">
            <v>2A00 - WM+ HNI Vĩnh Ninh, Thanh Trì</v>
          </cell>
          <cell r="C1432" t="str">
            <v/>
          </cell>
          <cell r="D1432" t="str">
            <v>Thành phố Hà Nội</v>
          </cell>
          <cell r="E1432" t="str">
            <v>Huyện Thanh Trì</v>
          </cell>
          <cell r="G1432" t="str">
            <v>HN008</v>
          </cell>
          <cell r="H1432" t="str">
            <v>Nguyễn Minh Sơn</v>
          </cell>
          <cell r="I1432" t="str">
            <v>MIENBAC;WIN</v>
          </cell>
          <cell r="J1432" t="str">
            <v>2A00 - WM+ HNI Vĩnh Ninh, Thanh Trì</v>
          </cell>
          <cell r="M1432" t="str">
            <v>Thôn Vĩnh Ninh, Xã Vĩnh Quỳnh, Huyện Thanh Trì TP. Hà Nội Việt Nam</v>
          </cell>
          <cell r="N1432">
            <v>60</v>
          </cell>
          <cell r="O1432" t="b">
            <v>0</v>
          </cell>
          <cell r="P1432" t="str">
            <v>C6 HÀ NỘI</v>
          </cell>
          <cell r="Q1432" t="str">
            <v>Miền Bắc</v>
          </cell>
          <cell r="R1432" t="str">
            <v>WIN</v>
          </cell>
        </row>
        <row r="1433">
          <cell r="A1433" t="str">
            <v>win2A16</v>
          </cell>
          <cell r="B1433" t="str">
            <v>2A16 - WM+ HNI Thôn 1, Cát Quế</v>
          </cell>
          <cell r="C1433" t="str">
            <v/>
          </cell>
          <cell r="D1433" t="str">
            <v>Thành phố Hà Nội</v>
          </cell>
          <cell r="E1433" t="str">
            <v>Huyện Hoài Đức</v>
          </cell>
          <cell r="G1433" t="str">
            <v>HN004</v>
          </cell>
          <cell r="H1433" t="str">
            <v>Hoàng Thanh Huy</v>
          </cell>
          <cell r="I1433" t="str">
            <v>MIENBAC;WIN</v>
          </cell>
          <cell r="J1433" t="str">
            <v>2A16 - WM+ HNI Thôn 1, Cát Quế</v>
          </cell>
          <cell r="K1433" t="str">
            <v>Thôn 01, Xã Cát Quế, Huyện Hoài Đức TP. Hà Nội Việt Nam</v>
          </cell>
          <cell r="M1433" t="str">
            <v>Thôn 01, Xã Cát Quế, Huyện Hoài Đức TP. Hà Nội Việt Nam</v>
          </cell>
          <cell r="N1433">
            <v>60</v>
          </cell>
          <cell r="O1433" t="b">
            <v>0</v>
          </cell>
          <cell r="P1433" t="str">
            <v>C6 HÀ NỘI</v>
          </cell>
          <cell r="Q1433" t="str">
            <v>Miền Bắc</v>
          </cell>
          <cell r="R1433" t="str">
            <v>WIN</v>
          </cell>
        </row>
        <row r="1434">
          <cell r="A1434" t="str">
            <v>win2A20</v>
          </cell>
          <cell r="B1434" t="str">
            <v>2A20 - WM+ HNI Tiên Hội, Đông Anh</v>
          </cell>
          <cell r="C1434" t="str">
            <v/>
          </cell>
          <cell r="D1434" t="str">
            <v>Thành phố Hà Nội</v>
          </cell>
          <cell r="E1434" t="str">
            <v>Huyện Đông Anh</v>
          </cell>
          <cell r="G1434" t="str">
            <v>HN003</v>
          </cell>
          <cell r="H1434" t="str">
            <v>Nguyễn Văn Thạch</v>
          </cell>
          <cell r="I1434" t="str">
            <v>MIENBAC;WIN</v>
          </cell>
          <cell r="J1434" t="str">
            <v>2A20 - WM+ HNI Tiên Hội, Đông Anh</v>
          </cell>
          <cell r="K1434" t="str">
            <v>Thôn Tiên Hội, xã Đông Hội, huyện Đông Anh, thành phố Hà Nội</v>
          </cell>
          <cell r="M1434" t="str">
            <v>Thôn Tiên Hội, xã Đông Hội, huyện Đông Anh, thành phố Hà Nội</v>
          </cell>
          <cell r="N1434">
            <v>60</v>
          </cell>
          <cell r="O1434" t="b">
            <v>0</v>
          </cell>
          <cell r="P1434" t="str">
            <v>C6 HÀ NỘI</v>
          </cell>
          <cell r="Q1434" t="str">
            <v>Miền Bắc</v>
          </cell>
          <cell r="R1434" t="str">
            <v>WIN</v>
          </cell>
        </row>
        <row r="1435">
          <cell r="A1435" t="str">
            <v>WIN2A69</v>
          </cell>
          <cell r="B1435" t="str">
            <v>2A69 - WM+ HNI Thôn 9, Cát Quế</v>
          </cell>
          <cell r="C1435" t="str">
            <v/>
          </cell>
          <cell r="D1435" t="str">
            <v>Thành phố Hà Nội</v>
          </cell>
          <cell r="E1435" t="str">
            <v>Huyện Hoài Đức</v>
          </cell>
          <cell r="G1435" t="str">
            <v>HN004</v>
          </cell>
          <cell r="H1435" t="str">
            <v>Hoàng Thanh Huy</v>
          </cell>
          <cell r="I1435" t="str">
            <v>MIENBAC;WIN</v>
          </cell>
          <cell r="J1435" t="str">
            <v>2A69 - WM+ HNI Thôn 9, Cát Quế</v>
          </cell>
          <cell r="K1435" t="str">
            <v>Thôn 9, Xã Cát Quế, Huyện Hoài Đức, TP. Hà Nội, Việt Nam</v>
          </cell>
          <cell r="M1435" t="str">
            <v>Thôn 9, Xã Cát Quế, Huyện Hoài Đức, TP. Hà Nội, Việt Nam</v>
          </cell>
          <cell r="N1435">
            <v>60</v>
          </cell>
          <cell r="O1435" t="b">
            <v>0</v>
          </cell>
          <cell r="P1435" t="str">
            <v>C6 HÀ NỘI</v>
          </cell>
          <cell r="Q1435" t="str">
            <v>Miền Bắc</v>
          </cell>
          <cell r="R1435" t="str">
            <v>WIN</v>
          </cell>
        </row>
        <row r="1436">
          <cell r="A1436" t="str">
            <v>win2A72</v>
          </cell>
          <cell r="B1436" t="str">
            <v>2A72 - WM+ HNI Thôn Bến, Thạch Thất</v>
          </cell>
          <cell r="C1436" t="str">
            <v/>
          </cell>
          <cell r="D1436" t="str">
            <v>Thành phố Hà Nội</v>
          </cell>
          <cell r="E1436" t="str">
            <v>Huyện Thạch Thất</v>
          </cell>
          <cell r="G1436" t="str">
            <v>HN008</v>
          </cell>
          <cell r="H1436" t="str">
            <v>Nguyễn Minh Sơn</v>
          </cell>
          <cell r="I1436" t="str">
            <v>MIENBAC;WIN</v>
          </cell>
          <cell r="J1436" t="str">
            <v>2A72 - WM+ HNI Thôn Bến, Thạch Thất</v>
          </cell>
          <cell r="K1436" t="str">
            <v>Thôn Bến, Xã Dị Nậu, Huyện Thạch Thất TP. Hà Nội Việt Nam</v>
          </cell>
          <cell r="M1436" t="str">
            <v>Thôn Bến, Xã Dị Nậu, Huyện Thạch Thất TP. Hà Nội Việt Nam</v>
          </cell>
          <cell r="N1436">
            <v>60</v>
          </cell>
          <cell r="O1436" t="b">
            <v>0</v>
          </cell>
          <cell r="P1436" t="str">
            <v>C6 HÀ NỘI</v>
          </cell>
          <cell r="Q1436" t="str">
            <v>Miền Bắc</v>
          </cell>
          <cell r="R1436" t="str">
            <v>WIN</v>
          </cell>
        </row>
        <row r="1437">
          <cell r="A1437" t="str">
            <v>WIN2A78</v>
          </cell>
          <cell r="B1437" t="str">
            <v>2A78 - WM+ HNI Số 51, TDP 4 Phú Đô</v>
          </cell>
          <cell r="D1437" t="str">
            <v>Thành phố Hà Nội</v>
          </cell>
          <cell r="E1437" t="str">
            <v>Quận Nam Từ Liêm</v>
          </cell>
          <cell r="G1437" t="str">
            <v>HN004</v>
          </cell>
          <cell r="H1437" t="str">
            <v>Hoàng Thanh Huy</v>
          </cell>
          <cell r="I1437" t="str">
            <v>MIENBAC; WIN</v>
          </cell>
          <cell r="J1437" t="str">
            <v>2A78 - WM+ HNI Số 51, TDP 4 Phú Đô</v>
          </cell>
          <cell r="K1437" t="str">
            <v>Số 51, TDP số 4, P. Phú Đô, Q. Nam Từ Liêm TP. Hà Nội Việt Nam</v>
          </cell>
          <cell r="L1437" t="str">
            <v/>
          </cell>
          <cell r="M1437" t="str">
            <v>Số 51, TDP số 4, P. Phú Đô, Q. Nam Từ Liêm TP. Hà Nội Việt Nam</v>
          </cell>
          <cell r="N1437">
            <v>60</v>
          </cell>
          <cell r="O1437" t="b">
            <v>0</v>
          </cell>
          <cell r="P1437" t="str">
            <v>CÔNG TY TNHH MTV THƯƠNG MẠI VÀ DỊCH VỤ NGỌC THƠM</v>
          </cell>
          <cell r="Q1437" t="str">
            <v>Miền Bắc</v>
          </cell>
          <cell r="R1437" t="str">
            <v>WIN</v>
          </cell>
        </row>
        <row r="1438">
          <cell r="A1438" t="str">
            <v>WIN2A83</v>
          </cell>
          <cell r="B1438" t="str">
            <v>2A83 - WM+ HNI Phú Mỹ, Tự Lập</v>
          </cell>
          <cell r="D1438" t="str">
            <v>Thành phố Hà Nội</v>
          </cell>
          <cell r="E1438" t="str">
            <v>Huyện Mê Linh</v>
          </cell>
          <cell r="G1438" t="str">
            <v>HN003</v>
          </cell>
          <cell r="H1438" t="str">
            <v>Nguyễn Văn Thạch</v>
          </cell>
          <cell r="I1438" t="str">
            <v>MIENBAC; WIN</v>
          </cell>
          <cell r="J1438" t="str">
            <v>2A83 - WM+ HNI Phú Mỹ, Tự Lập</v>
          </cell>
          <cell r="K1438" t="str">
            <v>Đường 308, Xóm 11, Thôn Phú Mỹ, Xã Tự Lập, Huyện Mê Linh TP. Hà Nội Việt Nam</v>
          </cell>
          <cell r="L1438" t="str">
            <v/>
          </cell>
          <cell r="M1438" t="str">
            <v>Đường 308, Xóm 11, Thôn Phú Mỹ, Xã Tự Lập, Huyện Mê Linh TP. Hà Nội Việt Nam</v>
          </cell>
          <cell r="N1438">
            <v>60</v>
          </cell>
          <cell r="O1438" t="b">
            <v>0</v>
          </cell>
          <cell r="P1438" t="str">
            <v>CÔNG TY TNHH MTV THƯƠNG MẠI VÀ DỊCH VỤ NGỌC THƠM</v>
          </cell>
          <cell r="Q1438" t="str">
            <v>Miền Bắc</v>
          </cell>
          <cell r="R1438" t="str">
            <v>WIN</v>
          </cell>
        </row>
        <row r="1439">
          <cell r="A1439" t="str">
            <v>win2AA2</v>
          </cell>
          <cell r="B1439" t="str">
            <v>2AA2 - WM+ HNI Yên Bài, Mê Linh</v>
          </cell>
          <cell r="C1439" t="str">
            <v/>
          </cell>
          <cell r="D1439" t="str">
            <v>Thành phố Hà Nội</v>
          </cell>
          <cell r="E1439" t="str">
            <v>Huyện Mê Linh</v>
          </cell>
          <cell r="G1439" t="str">
            <v>HN003</v>
          </cell>
          <cell r="H1439" t="str">
            <v>Nguyễn Văn Thạch</v>
          </cell>
          <cell r="I1439" t="str">
            <v>MIENBAC;WIN</v>
          </cell>
          <cell r="J1439" t="str">
            <v>2AA2 - WM+ HNI Yên Bài, Mê Linh</v>
          </cell>
          <cell r="K1439" t="str">
            <v>Thôn Yên Bài, Xã Tự Lập, Huyện Mê Linh TP. Hà Nội Việt Nam</v>
          </cell>
          <cell r="M1439" t="str">
            <v>Thôn Yên Bài, Xã Tự Lập, Huyện Mê Linh TP. Hà Nội Việt Nam</v>
          </cell>
          <cell r="N1439">
            <v>60</v>
          </cell>
          <cell r="O1439" t="b">
            <v>0</v>
          </cell>
          <cell r="P1439" t="str">
            <v>C6 HÀ NỘI</v>
          </cell>
          <cell r="Q1439" t="str">
            <v>Miền Bắc</v>
          </cell>
          <cell r="R1439" t="str">
            <v>WIN</v>
          </cell>
        </row>
        <row r="1440">
          <cell r="A1440" t="str">
            <v>win2AAI</v>
          </cell>
          <cell r="B1440" t="str">
            <v>2AAI - WM+ HNI 144, TDP Tân Xuân, Xuân Mai</v>
          </cell>
          <cell r="C1440" t="str">
            <v/>
          </cell>
          <cell r="D1440" t="str">
            <v>Thành phố Hà Nội</v>
          </cell>
          <cell r="E1440" t="str">
            <v>Huyện Chương Mỹ</v>
          </cell>
          <cell r="G1440" t="str">
            <v>HN008</v>
          </cell>
          <cell r="H1440" t="str">
            <v>Nguyễn Minh Sơn</v>
          </cell>
          <cell r="I1440" t="str">
            <v>MIENBAC;WIN</v>
          </cell>
          <cell r="J1440" t="str">
            <v/>
          </cell>
          <cell r="M1440" t="str">
            <v>144, Tổ tự quản 3, TDP Tân Xuân, TT. Xuân Mai, H. Chương Mỹ TP. Hà Nội Việt Nam</v>
          </cell>
          <cell r="N1440">
            <v>60</v>
          </cell>
          <cell r="O1440" t="b">
            <v>0</v>
          </cell>
          <cell r="P1440" t="str">
            <v>C6 HÀ NỘI</v>
          </cell>
          <cell r="Q1440" t="str">
            <v>Miền Bắc</v>
          </cell>
          <cell r="R1440" t="str">
            <v>WIN</v>
          </cell>
        </row>
        <row r="1441">
          <cell r="A1441" t="str">
            <v>WIN2AAS</v>
          </cell>
          <cell r="B1441" t="str">
            <v>2AAS - WM+ HNI 39/41 ngõ 73 La Dương</v>
          </cell>
          <cell r="D1441" t="str">
            <v>Thành phố Hà Nội</v>
          </cell>
          <cell r="E1441" t="str">
            <v>Quận Hà Đông</v>
          </cell>
          <cell r="F1441" t="str">
            <v>Xã Dương Nội</v>
          </cell>
          <cell r="I1441" t="str">
            <v>MIENBAC; WIN</v>
          </cell>
          <cell r="M1441" t="str">
            <v>Số nhà 39/41, Ngõ 73, La Dương, Phường Dương Nội, Quận Hà Đông, Thành phố Hà Nội TP. Hà Nội Việt Nam</v>
          </cell>
          <cell r="N1441">
            <v>60</v>
          </cell>
          <cell r="O1441" t="b">
            <v>0</v>
          </cell>
          <cell r="P1441" t="str">
            <v>CÔNG TY TNHH MTV THƯƠNG MẠI VÀ DỊCH VỤ NGỌC THƠM</v>
          </cell>
          <cell r="Q1441" t="str">
            <v>Miền Bắc</v>
          </cell>
          <cell r="R1441" t="str">
            <v>WIN</v>
          </cell>
        </row>
        <row r="1442">
          <cell r="A1442" t="str">
            <v>win2AAT</v>
          </cell>
          <cell r="B1442" t="str">
            <v>2AAT - WM+ HNI 272 Lê Lợi, Sơn Tây</v>
          </cell>
          <cell r="C1442" t="str">
            <v/>
          </cell>
          <cell r="D1442" t="str">
            <v>Thành phố Hà Nội</v>
          </cell>
          <cell r="E1442" t="str">
            <v>Thị xã Sơn Tây</v>
          </cell>
          <cell r="G1442" t="str">
            <v>HN004</v>
          </cell>
          <cell r="H1442" t="str">
            <v>Hoàng Thanh Huy</v>
          </cell>
          <cell r="I1442" t="str">
            <v>MIENBAC;WIN</v>
          </cell>
          <cell r="J1442" t="str">
            <v>2AAT - WM+ HNI 272 Lê Lợi, Sơn Tây</v>
          </cell>
          <cell r="K1442" t="str">
            <v>Số nhà 272 Phố Lê Lợi, Phường Lê Lợi, Thị xã Sơn Tây, Thành phố Hà Nội Việt Nam</v>
          </cell>
          <cell r="M1442" t="str">
            <v>Số nhà 272 Phố Lê Lợi, Phường Lê Lợi, Thị xã Sơn Tây, Thành phố Hà Nội Việt Nam</v>
          </cell>
          <cell r="N1442">
            <v>60</v>
          </cell>
          <cell r="O1442" t="b">
            <v>0</v>
          </cell>
          <cell r="P1442" t="str">
            <v>C6 HÀ NỘI</v>
          </cell>
          <cell r="Q1442" t="str">
            <v>Miền Bắc</v>
          </cell>
          <cell r="R1442" t="str">
            <v>WIN</v>
          </cell>
        </row>
        <row r="1443">
          <cell r="A1443" t="str">
            <v>Win2ABA</v>
          </cell>
          <cell r="B1443" t="str">
            <v>2ABA -  WM+ HNI Đội 2, Tiên Phương</v>
          </cell>
          <cell r="D1443" t="str">
            <v>Thành phố Hà Nội</v>
          </cell>
          <cell r="E1443" t="str">
            <v>Huyện Chương Mỹ</v>
          </cell>
          <cell r="G1443" t="str">
            <v>HN008</v>
          </cell>
          <cell r="H1443" t="str">
            <v>Nguyễn Minh Sơn</v>
          </cell>
          <cell r="I1443" t="str">
            <v>MIENBAC; WIN</v>
          </cell>
          <cell r="M1443" t="str">
            <v>Đội 2, Thôn Đồng Nanh, Xã Tiên Phương, Huyện Chương Mỹ TP. Hà Nội Việt Nam</v>
          </cell>
          <cell r="N1443">
            <v>60</v>
          </cell>
          <cell r="O1443" t="b">
            <v>0</v>
          </cell>
          <cell r="P1443" t="str">
            <v>CÔNG TY TNHH MTV THƯƠNG MẠI VÀ DỊCH VỤ NGỌC THƠM</v>
          </cell>
          <cell r="Q1443" t="str">
            <v>Miền Bắc</v>
          </cell>
          <cell r="R1443" t="str">
            <v>WIN</v>
          </cell>
        </row>
        <row r="1444">
          <cell r="A1444" t="str">
            <v>win2ACB</v>
          </cell>
          <cell r="B1444" t="str">
            <v>2ACB - WM+ HNI Khu Tái Định Cư Ngũ Hiệp</v>
          </cell>
          <cell r="C1444" t="str">
            <v/>
          </cell>
          <cell r="D1444" t="str">
            <v>Thành phố Hà Nội</v>
          </cell>
          <cell r="E1444" t="str">
            <v>Huyện Thanh Trì</v>
          </cell>
          <cell r="G1444" t="str">
            <v>HN008</v>
          </cell>
          <cell r="H1444" t="str">
            <v>Nguyễn Minh Sơn</v>
          </cell>
          <cell r="I1444" t="str">
            <v>MIENBAC;WIN</v>
          </cell>
          <cell r="J1444" t="str">
            <v>2ACB - WM+ HNI Khu Tái Định Cư Ngũ Hiệp</v>
          </cell>
          <cell r="M1444" t="str">
            <v>Thôn Tự Khoát, Xã Ngũ Hiệp, Huyện Thanh Trì Thành phố Hà Nội Việt Nam</v>
          </cell>
          <cell r="N1444">
            <v>60</v>
          </cell>
          <cell r="O1444" t="b">
            <v>0</v>
          </cell>
          <cell r="P1444" t="str">
            <v>C6 HÀ NỘI</v>
          </cell>
          <cell r="Q1444" t="str">
            <v>Miền Bắc</v>
          </cell>
          <cell r="R1444" t="str">
            <v>WIN</v>
          </cell>
        </row>
        <row r="1445">
          <cell r="A1445" t="str">
            <v>win2ACW</v>
          </cell>
          <cell r="B1445" t="str">
            <v>2ACW - WM+ HNI 82 Xuân Đỗ</v>
          </cell>
          <cell r="D1445" t="str">
            <v>Thành phố Hà Nội</v>
          </cell>
          <cell r="E1445" t="str">
            <v>Quận Long Biên</v>
          </cell>
          <cell r="F1445" t="str">
            <v>Phường Cự Khối</v>
          </cell>
          <cell r="G1445" t="str">
            <v>HN003</v>
          </cell>
          <cell r="H1445" t="str">
            <v>Nguyễn Văn Thạch</v>
          </cell>
          <cell r="I1445" t="str">
            <v>MIENBAC; WIN</v>
          </cell>
          <cell r="M1445" t="str">
            <v>Số 82 phố Xuân Đỗ, P. Cự Khối, Q. Long Biên TP. Hà Nội Việt Nam</v>
          </cell>
          <cell r="N1445">
            <v>60</v>
          </cell>
          <cell r="O1445" t="b">
            <v>0</v>
          </cell>
          <cell r="P1445" t="str">
            <v>CÔNG TY TNHH MTV THƯƠNG MẠI VÀ DỊCH VỤ NGỌC THƠM</v>
          </cell>
          <cell r="Q1445" t="str">
            <v>Miền Bắc</v>
          </cell>
          <cell r="R1445" t="str">
            <v>WIN</v>
          </cell>
        </row>
        <row r="1446">
          <cell r="A1446" t="str">
            <v>WIN2ACX</v>
          </cell>
          <cell r="B1446" t="str">
            <v>2ACX - WM+ HNI Số 1 Phú Hà</v>
          </cell>
          <cell r="D1446" t="str">
            <v>Thành phố Hà Nội</v>
          </cell>
          <cell r="E1446" t="str">
            <v>Thị xã Sơn Tây</v>
          </cell>
          <cell r="G1446" t="str">
            <v>HN004</v>
          </cell>
          <cell r="H1446" t="str">
            <v>Hoàng Thanh Huy</v>
          </cell>
          <cell r="I1446" t="str">
            <v>MIENBAC; WIN</v>
          </cell>
          <cell r="M1446" t="str">
            <v>Số 1 đường Phú Hà, KDC Phú Nhi 2, P. Phú Thịnh TP. Hà Nội Việt Nam</v>
          </cell>
          <cell r="N1446">
            <v>60</v>
          </cell>
          <cell r="O1446" t="b">
            <v>0</v>
          </cell>
          <cell r="P1446" t="str">
            <v>CÔNG TY TNHH MTV THƯƠNG MẠI VÀ DỊCH VỤ NGỌC THƠM</v>
          </cell>
          <cell r="Q1446" t="str">
            <v>Miền Bắc</v>
          </cell>
          <cell r="R1446" t="str">
            <v>WIN</v>
          </cell>
        </row>
        <row r="1447">
          <cell r="A1447" t="str">
            <v>win2AD0</v>
          </cell>
          <cell r="B1447" t="str">
            <v>2AD0 - WM+ HNI SH-5B Phương Đông Green Par</v>
          </cell>
          <cell r="C1447" t="str">
            <v/>
          </cell>
          <cell r="D1447" t="str">
            <v>Thành phố Hà Nội</v>
          </cell>
          <cell r="E1447" t="str">
            <v>Quận Hoàng Mai</v>
          </cell>
          <cell r="G1447" t="str">
            <v>HN003</v>
          </cell>
          <cell r="H1447" t="str">
            <v>Nguyễn Văn Thạch</v>
          </cell>
          <cell r="I1447" t="str">
            <v>MIENBAC;WIN</v>
          </cell>
          <cell r="J1447" t="str">
            <v>2AD0 - WM+ HNI SH-5B Phương Đông Green Par</v>
          </cell>
          <cell r="K1447" t="str">
            <v>SH-5B tại tầng trệt của Tòa nhà thuộc Dự án tại khu C1, Đường Pháp Vân, P. Hoàng Liệt, Q. Hoàng Mai TP. Hà Nội Việt Nam</v>
          </cell>
          <cell r="M1447" t="str">
            <v>SH-5B tại tầng trệt của Tòa nhà thuộc Dự án tại khu C1, Đường Pháp Vân, P. Hoàng Liệt, Q. Hoàng Mai TP. Hà Nội Việt Nam</v>
          </cell>
          <cell r="N1447">
            <v>60</v>
          </cell>
          <cell r="O1447" t="b">
            <v>0</v>
          </cell>
          <cell r="P1447" t="str">
            <v>C6 HÀ NỘI</v>
          </cell>
          <cell r="Q1447" t="str">
            <v>Miền Bắc</v>
          </cell>
          <cell r="R1447" t="str">
            <v>WIN</v>
          </cell>
        </row>
        <row r="1448">
          <cell r="A1448" t="str">
            <v>win2AE8</v>
          </cell>
          <cell r="B1448" t="str">
            <v>2AE8 - WM+ HNI 237 Định Công</v>
          </cell>
          <cell r="C1448" t="str">
            <v/>
          </cell>
          <cell r="D1448" t="str">
            <v>Thành phố Hà Nội</v>
          </cell>
          <cell r="E1448" t="str">
            <v>Quận Hoàng Mai</v>
          </cell>
          <cell r="G1448" t="str">
            <v>HN003</v>
          </cell>
          <cell r="H1448" t="str">
            <v>Nguyễn Văn Thạch</v>
          </cell>
          <cell r="I1448" t="str">
            <v>MIENBAC;WIN</v>
          </cell>
          <cell r="J1448" t="str">
            <v>2AE8 - WM+ HNI 237 Định Công</v>
          </cell>
          <cell r="K1448" t="str">
            <v xml:space="preserve"> Số 237 Định Công, P. Định Công, Q. Hoàng Mai TP. Hà Nội Việt Nam</v>
          </cell>
          <cell r="M1448" t="str">
            <v>Số 237 Định Công, P. Định Công, Q. Hoàng Mai TP. Hà Nội Việt Nam</v>
          </cell>
          <cell r="N1448">
            <v>60</v>
          </cell>
          <cell r="O1448" t="b">
            <v>0</v>
          </cell>
          <cell r="P1448" t="str">
            <v>C6 HÀ NỘI</v>
          </cell>
          <cell r="Q1448" t="str">
            <v>Miền Bắc</v>
          </cell>
          <cell r="R1448" t="str">
            <v>WIN</v>
          </cell>
        </row>
        <row r="1449">
          <cell r="A1449" t="str">
            <v>WIN2AEI</v>
          </cell>
          <cell r="B1449" t="str">
            <v>2AEI - WM+ HNI 50 Chùa Thông</v>
          </cell>
          <cell r="D1449" t="str">
            <v>Thành phố Hà Nội</v>
          </cell>
          <cell r="G1449" t="str">
            <v>HN004</v>
          </cell>
          <cell r="H1449" t="str">
            <v>Hoàng Thanh Huy</v>
          </cell>
          <cell r="I1449" t="str">
            <v>MIENBAC; WIN</v>
          </cell>
          <cell r="M1449" t="str">
            <v>Số 50, Phố Chùa Thông, P. Sơn Lộc TP. Hà Nội Việt Nam</v>
          </cell>
          <cell r="N1449">
            <v>60</v>
          </cell>
          <cell r="O1449" t="b">
            <v>0</v>
          </cell>
          <cell r="P1449" t="str">
            <v>CÔNG TY TNHH MTV THƯƠNG MẠI VÀ DỊCH VỤ NGỌC THƠM</v>
          </cell>
          <cell r="Q1449" t="str">
            <v>Miền Bắc</v>
          </cell>
          <cell r="R1449" t="str">
            <v>WIN</v>
          </cell>
        </row>
        <row r="1450">
          <cell r="A1450" t="str">
            <v>win2AF1</v>
          </cell>
          <cell r="B1450" t="str">
            <v>2AF1 - WM+ HNI Cống Đặng, Thạch Thất</v>
          </cell>
          <cell r="C1450" t="str">
            <v/>
          </cell>
          <cell r="D1450" t="str">
            <v>Thành phố Hà Nội</v>
          </cell>
          <cell r="E1450" t="str">
            <v>Huyện Thạch Thất</v>
          </cell>
          <cell r="G1450" t="str">
            <v>HN008</v>
          </cell>
          <cell r="H1450" t="str">
            <v>Nguyễn Minh Sơn</v>
          </cell>
          <cell r="I1450" t="str">
            <v>MIENBAC;WIN</v>
          </cell>
          <cell r="J1450" t="str">
            <v>2AF1 - WM+ HNI Cống Đặng, Thạch Thất</v>
          </cell>
          <cell r="K1450" t="str">
            <v>Thôn Cống Đặng, Xã Bình Phú, Huyện Thạch Thất TP. Hà Nội Việt Nam</v>
          </cell>
          <cell r="M1450" t="str">
            <v>Thôn Cống Đặng, Xã Bình Phú, Huyện Thạch Thất TP. Hà Nội Việt Nam</v>
          </cell>
          <cell r="N1450">
            <v>60</v>
          </cell>
          <cell r="O1450" t="b">
            <v>0</v>
          </cell>
          <cell r="P1450" t="str">
            <v>C6 HÀ NỘI</v>
          </cell>
          <cell r="Q1450" t="str">
            <v>Miền Bắc</v>
          </cell>
          <cell r="R1450" t="str">
            <v>WIN</v>
          </cell>
        </row>
        <row r="1451">
          <cell r="A1451" t="str">
            <v>WIN2AFN</v>
          </cell>
          <cell r="B1451" t="str">
            <v>2AFN - WM+ HNI Ô đất 44, KGD Phú Đô</v>
          </cell>
          <cell r="D1451" t="str">
            <v>Thành phố Hà Nội</v>
          </cell>
          <cell r="G1451" t="str">
            <v>HN004</v>
          </cell>
          <cell r="H1451" t="str">
            <v>Hoàng Thanh Huy</v>
          </cell>
          <cell r="I1451" t="str">
            <v>MIENBAC; WIN</v>
          </cell>
          <cell r="M1451" t="str">
            <v>Ô đất số 44, khu giãn dân Phú Đô, P. Phú Đô TP. Hà Nội Việt Nam</v>
          </cell>
          <cell r="N1451">
            <v>60</v>
          </cell>
          <cell r="O1451" t="b">
            <v>0</v>
          </cell>
          <cell r="P1451" t="str">
            <v>CÔNG TY TNHH MTV THƯƠNG MẠI VÀ DỊCH VỤ NGỌC THƠM</v>
          </cell>
          <cell r="Q1451" t="str">
            <v>Miền Bắc</v>
          </cell>
          <cell r="R1451" t="str">
            <v>WIN</v>
          </cell>
        </row>
        <row r="1452">
          <cell r="A1452" t="str">
            <v>WIN2AFW</v>
          </cell>
          <cell r="B1452" t="str">
            <v>2AFW - WM+ HNI Thôn Đìa, Xã Nam Hồng</v>
          </cell>
          <cell r="D1452" t="str">
            <v>Thành phố Hà Nội</v>
          </cell>
          <cell r="G1452" t="str">
            <v>HN003</v>
          </cell>
          <cell r="H1452" t="str">
            <v>Nguyễn Văn Thạch</v>
          </cell>
          <cell r="I1452" t="str">
            <v>MIENBAC; WIN</v>
          </cell>
          <cell r="M1452" t="str">
            <v>Thôn Đìa, Xã Nam Hồng, Huyện Đông Anh TP. Hà Nội Việt Nam</v>
          </cell>
          <cell r="N1452">
            <v>60</v>
          </cell>
          <cell r="O1452" t="b">
            <v>0</v>
          </cell>
          <cell r="P1452" t="str">
            <v>CÔNG TY TNHH MTV THƯƠNG MẠI VÀ DỊCH VỤ NGỌC THƠM</v>
          </cell>
          <cell r="Q1452" t="str">
            <v>Miền Bắc</v>
          </cell>
          <cell r="R1452" t="str">
            <v>WIN</v>
          </cell>
        </row>
        <row r="1453">
          <cell r="A1453" t="str">
            <v>WIN2AG9</v>
          </cell>
          <cell r="B1453" t="str">
            <v>2AG9 - WM+ HNI 97 Ngõ 168 Kim Giang</v>
          </cell>
          <cell r="D1453" t="str">
            <v>Thành phố Hà Nội</v>
          </cell>
          <cell r="E1453" t="str">
            <v>Quận Hoàng Mai</v>
          </cell>
          <cell r="G1453" t="str">
            <v>HN003</v>
          </cell>
          <cell r="H1453" t="str">
            <v>Nguyễn Văn Thạch</v>
          </cell>
          <cell r="I1453" t="str">
            <v>MIENBAC; WIN</v>
          </cell>
          <cell r="J1453" t="str">
            <v>2AG9 - WM+ HNI 97 Ngõ 168 Kim Giang</v>
          </cell>
          <cell r="K1453" t="str">
            <v>Số 97 Ngõ 168 Đường Kim Giang, Phường Đại Kim, Q. Hoàng Mai TP. Hà Nội Việt Nam</v>
          </cell>
          <cell r="L1453" t="str">
            <v/>
          </cell>
          <cell r="M1453" t="str">
            <v>Số 97 Ngõ 168 Đường Kim Giang, Phường Đại Kim, Q. Hoàng Mai TP. Hà Nội Việt Nam</v>
          </cell>
          <cell r="N1453">
            <v>60</v>
          </cell>
          <cell r="O1453" t="b">
            <v>0</v>
          </cell>
          <cell r="P1453" t="str">
            <v>CÔNG TY TNHH MTV THƯƠNG MẠI VÀ DỊCH VỤ NGỌC THƠM</v>
          </cell>
          <cell r="Q1453" t="str">
            <v>Miền Bắc</v>
          </cell>
          <cell r="R1453" t="str">
            <v>WIN</v>
          </cell>
        </row>
        <row r="1454">
          <cell r="A1454" t="str">
            <v>Win2AGK</v>
          </cell>
          <cell r="B1454" t="str">
            <v>2AGK-WM+ HNI F5-CH02 Masteri West Height</v>
          </cell>
          <cell r="D1454" t="str">
            <v>Thành phố Hà Nội</v>
          </cell>
          <cell r="E1454" t="str">
            <v>Quận Nam Từ Liêm</v>
          </cell>
          <cell r="G1454" t="str">
            <v>HN004</v>
          </cell>
          <cell r="H1454" t="str">
            <v>Hoàng Thanh Huy</v>
          </cell>
          <cell r="I1454" t="str">
            <v>MIENBAC; WIN</v>
          </cell>
          <cell r="M1454" t="str">
            <v>Ô đất F5-CH02, Dự án Khu đô thị mới Tây Mỗ - Đại Mỗ Vinhomes Park, q Nam Từ Liêm, Hà Nội</v>
          </cell>
          <cell r="N1454">
            <v>60</v>
          </cell>
          <cell r="O1454" t="b">
            <v>0</v>
          </cell>
          <cell r="P1454" t="str">
            <v>CÔNG TY TNHH MTV THƯƠNG MẠI VÀ DỊCH VỤ NGỌC THƠM</v>
          </cell>
          <cell r="Q1454" t="str">
            <v>Miền Bắc</v>
          </cell>
          <cell r="R1454" t="str">
            <v>WIN</v>
          </cell>
        </row>
        <row r="1455">
          <cell r="A1455" t="str">
            <v>WIN2AGP</v>
          </cell>
          <cell r="B1455" t="str">
            <v>2AGP - WM+ HNI 28 Ngách 158/38 Nguyễn Sơn</v>
          </cell>
          <cell r="D1455" t="str">
            <v>Thành phố Hà Nội</v>
          </cell>
          <cell r="E1455" t="str">
            <v>Quận Long Biên</v>
          </cell>
          <cell r="F1455" t="str">
            <v>Phường Bồ Đề</v>
          </cell>
          <cell r="G1455" t="str">
            <v>HN003</v>
          </cell>
          <cell r="H1455" t="str">
            <v>Nguyễn Văn Thạch</v>
          </cell>
          <cell r="I1455" t="str">
            <v>MIENBAC; WIN</v>
          </cell>
          <cell r="J1455" t="str">
            <v>2AGP - WM+ HNI 28 Ngách 158/38 Nguyễn Sơn</v>
          </cell>
          <cell r="K1455" t="str">
            <v>Số 28 Ngách 158/38 Nguyễn Sơn, Tổ 21, Phường Bồ Đề, Q. Long Biên TP. Hà Nội Việt Nam</v>
          </cell>
          <cell r="L1455" t="str">
            <v/>
          </cell>
          <cell r="M1455" t="str">
            <v>Số 28 Ngách 158/38 Nguyễn Sơn, Tổ 21, Phường Bồ Đề, Q. Long Biên TP. Hà Nội Việt Nam</v>
          </cell>
          <cell r="N1455">
            <v>60</v>
          </cell>
          <cell r="O1455" t="b">
            <v>0</v>
          </cell>
          <cell r="P1455" t="str">
            <v>CÔNG TY TNHH MTV THƯƠNG MẠI VÀ DỊCH VỤ NGỌC THƠM</v>
          </cell>
          <cell r="Q1455" t="str">
            <v>Miền Bắc</v>
          </cell>
          <cell r="R1455" t="str">
            <v>WIN</v>
          </cell>
        </row>
        <row r="1456">
          <cell r="A1456" t="str">
            <v>WIN2AGS</v>
          </cell>
          <cell r="B1456" t="str">
            <v>2AGS - WM+ HNI LK4-09, KĐT mới Kim Văn-Kim</v>
          </cell>
          <cell r="D1456" t="str">
            <v>Thành phố Hà Nội</v>
          </cell>
          <cell r="E1456" t="str">
            <v>Quận Hoàng Mai</v>
          </cell>
          <cell r="G1456" t="str">
            <v>HN003</v>
          </cell>
          <cell r="H1456" t="str">
            <v>Nguyễn Văn Thạch</v>
          </cell>
          <cell r="I1456" t="str">
            <v>MIENBAC; WIN</v>
          </cell>
          <cell r="J1456" t="str">
            <v>2AGS - WM+ HNI LK4-09, KĐT mới Kim Văn-Kim</v>
          </cell>
          <cell r="M1456" t="str">
            <v>LK4-09, Khu nhà ở thấp tầng TT1, Khu Đô thị mới Kim Văn-Kim Lũ, Q. Hoàng Mai TP. Hà Nội Việt Nam</v>
          </cell>
          <cell r="N1456">
            <v>60</v>
          </cell>
          <cell r="O1456" t="b">
            <v>0</v>
          </cell>
          <cell r="P1456" t="str">
            <v>CÔNG TY TNHH MTV THƯƠNG MẠI VÀ DỊCH VỤ NGỌC THƠM</v>
          </cell>
          <cell r="Q1456" t="str">
            <v>Miền Bắc</v>
          </cell>
          <cell r="R1456" t="str">
            <v>WIN</v>
          </cell>
        </row>
        <row r="1457">
          <cell r="A1457" t="str">
            <v>WIN2AGV</v>
          </cell>
          <cell r="B1457" t="str">
            <v>2AGV - WM+ HNI Số 1, Ngách 22/163 Khuyến L</v>
          </cell>
          <cell r="D1457" t="str">
            <v>Thành phố Hà Nội</v>
          </cell>
          <cell r="G1457" t="str">
            <v>HN003</v>
          </cell>
          <cell r="H1457" t="str">
            <v>Nguyễn Văn Thạch</v>
          </cell>
          <cell r="I1457" t="str">
            <v>MIENBAC; WIN</v>
          </cell>
          <cell r="J1457" t="str">
            <v>2AGV - WM+ HNI Số 1, Ngách 22/163 Khuyến L</v>
          </cell>
          <cell r="M1457" t="str">
            <v>Số 1, Ngách 22/163, Đường Khuyến Lương, Phường Trần Phú, TP. Hà Nội Việt Nam</v>
          </cell>
          <cell r="N1457">
            <v>60</v>
          </cell>
          <cell r="O1457" t="b">
            <v>0</v>
          </cell>
          <cell r="P1457" t="str">
            <v>CÔNG TY TNHH MTV THƯƠNG MẠI VÀ DỊCH VỤ NGỌC THƠM</v>
          </cell>
          <cell r="Q1457" t="str">
            <v>Miền Bắc</v>
          </cell>
          <cell r="R1457" t="str">
            <v>WIN</v>
          </cell>
        </row>
        <row r="1458">
          <cell r="A1458" t="str">
            <v>WIN2AGZ</v>
          </cell>
          <cell r="B1458" t="str">
            <v>2AGZ - WM+ HNI Phú Nhi, Thanh Lâm</v>
          </cell>
          <cell r="D1458" t="str">
            <v>Thành phố Hà Nội</v>
          </cell>
          <cell r="E1458" t="str">
            <v>Huyện Mê Linh</v>
          </cell>
          <cell r="G1458" t="str">
            <v>HN003</v>
          </cell>
          <cell r="H1458" t="str">
            <v>Nguyễn Văn Thạch</v>
          </cell>
          <cell r="I1458" t="str">
            <v>MIENBAC; WIN</v>
          </cell>
          <cell r="J1458" t="str">
            <v/>
          </cell>
          <cell r="L1458" t="str">
            <v/>
          </cell>
          <cell r="M1458" t="str">
            <v>Quốc lộ 35, Thôn Phú Nhi, xã Thanh Lâm, huyện Mê Linh, Hà Nội</v>
          </cell>
          <cell r="N1458">
            <v>60</v>
          </cell>
          <cell r="O1458" t="b">
            <v>0</v>
          </cell>
          <cell r="P1458" t="str">
            <v>CÔNG TY TNHH MTV THƯƠNG MẠI VÀ DỊCH VỤ NGỌC THƠM</v>
          </cell>
          <cell r="Q1458" t="str">
            <v>Miền Bắc</v>
          </cell>
          <cell r="R1458" t="str">
            <v>WIN</v>
          </cell>
        </row>
        <row r="1459">
          <cell r="A1459" t="str">
            <v>win2AH8</v>
          </cell>
          <cell r="B1459" t="str">
            <v>2AH8 - WM+ HNI BT4-13 KĐG Ngũ Hiệp-Tứ Hiệp</v>
          </cell>
          <cell r="C1459" t="str">
            <v/>
          </cell>
          <cell r="D1459" t="str">
            <v>Thành phố Hà Nội</v>
          </cell>
          <cell r="E1459" t="str">
            <v>Huyện Thanh Trì</v>
          </cell>
          <cell r="G1459" t="str">
            <v>HN008</v>
          </cell>
          <cell r="H1459" t="str">
            <v>Nguyễn Minh Sơn</v>
          </cell>
          <cell r="I1459" t="str">
            <v>MIENBAC;WIN</v>
          </cell>
          <cell r="J1459" t="str">
            <v>2AH8 - WM+ HNI BT4-13 KĐG Ngũ Hiệp-Tứ Hiệp</v>
          </cell>
          <cell r="K1459" t="str">
            <v>BT4-13 Khu đấu giá quyền sử dụng đất Ngũ Hiệp-Tứ Hiệp, Xã Tứ Hiệp, Huyện Thanh Trì TP. Hà Nội Việt Nam</v>
          </cell>
          <cell r="M1459" t="str">
            <v>BT4-13 Khu đấu giá quyền sử dụng đất Ngũ Hiệp-Tứ Hiệp, Xã Tứ Hiệp, Huyện Thanh Trì TP. Hà Nội Việt Nam</v>
          </cell>
          <cell r="N1459">
            <v>60</v>
          </cell>
          <cell r="O1459" t="b">
            <v>0</v>
          </cell>
          <cell r="P1459" t="str">
            <v>C6 HÀ NỘI</v>
          </cell>
          <cell r="Q1459" t="str">
            <v>Miền Bắc</v>
          </cell>
          <cell r="R1459" t="str">
            <v>WIN</v>
          </cell>
        </row>
        <row r="1460">
          <cell r="A1460" t="str">
            <v>WIN2AHL</v>
          </cell>
          <cell r="B1460" t="str">
            <v>2AHL - WM+ HNI I1.CH08 Imperia Smart City</v>
          </cell>
          <cell r="D1460" t="str">
            <v>Thành phố Hà Nội</v>
          </cell>
          <cell r="E1460" t="str">
            <v>Quận Nam Từ Liêm</v>
          </cell>
          <cell r="G1460" t="str">
            <v>HN004</v>
          </cell>
          <cell r="H1460" t="str">
            <v>Hoàng Thanh Huy</v>
          </cell>
          <cell r="I1460" t="str">
            <v>MIENBAC; WIN</v>
          </cell>
          <cell r="M1460" t="str">
            <v>Căn thương mại dịch vụ I1.CH08, Tòa I1, Tầng 01 tại dự án Im TP. Hà Nội Việt Nam</v>
          </cell>
          <cell r="N1460">
            <v>60</v>
          </cell>
          <cell r="O1460" t="b">
            <v>0</v>
          </cell>
          <cell r="P1460" t="str">
            <v>CÔNG TY TNHH MTV THƯƠNG MẠI VÀ DỊCH VỤ NGỌC THƠM</v>
          </cell>
          <cell r="Q1460" t="str">
            <v>Miền Bắc</v>
          </cell>
          <cell r="R1460" t="str">
            <v>WIN</v>
          </cell>
        </row>
        <row r="1461">
          <cell r="A1461" t="str">
            <v>win2AHM</v>
          </cell>
          <cell r="B1461" t="str">
            <v>2AHM - WM+ HNI Thôn 1 Thạch Đà</v>
          </cell>
          <cell r="C1461" t="str">
            <v/>
          </cell>
          <cell r="D1461" t="str">
            <v>Thành phố Hà Nội</v>
          </cell>
          <cell r="E1461" t="str">
            <v>Huyện Mê Linh</v>
          </cell>
          <cell r="F1461" t="str">
            <v>Xã Thạch Đà</v>
          </cell>
          <cell r="G1461" t="str">
            <v>HN003</v>
          </cell>
          <cell r="H1461" t="str">
            <v>Nguyễn Văn Thạch</v>
          </cell>
          <cell r="I1461" t="str">
            <v>MIENBAC;WIN</v>
          </cell>
          <cell r="J1461" t="str">
            <v/>
          </cell>
          <cell r="M1461" t="str">
            <v>Đội 4, Thôn 1, xã Thạch Đà, huyện Mê Linh, Hà Nội</v>
          </cell>
          <cell r="N1461">
            <v>60</v>
          </cell>
          <cell r="O1461" t="b">
            <v>0</v>
          </cell>
          <cell r="P1461" t="str">
            <v>C6 HÀ NỘI</v>
          </cell>
          <cell r="Q1461" t="str">
            <v>Miền Bắc</v>
          </cell>
          <cell r="R1461" t="str">
            <v>WIN</v>
          </cell>
        </row>
        <row r="1462">
          <cell r="A1462" t="str">
            <v>win2AJE</v>
          </cell>
          <cell r="B1462" t="str">
            <v>2AJE - WM+ HNI M1 Masteri Waterfront</v>
          </cell>
          <cell r="D1462" t="str">
            <v>Thành phố Hà Nội</v>
          </cell>
          <cell r="E1462" t="str">
            <v>Huyện Gia Lâm</v>
          </cell>
          <cell r="F1462" t="str">
            <v>Xã Đa Tốn</v>
          </cell>
          <cell r="G1462" t="str">
            <v>HN008</v>
          </cell>
          <cell r="H1462" t="str">
            <v>Nguyễn Minh Sơn</v>
          </cell>
          <cell r="I1462" t="str">
            <v>MIENBAC; WIN</v>
          </cell>
          <cell r="M1462" t="str">
            <v>Căn L26M.TMDV15A tại Cụm Nhà Chung Cư Lô đất B3-CT03, Dự án Khu đô thị Gia Lâm, Xã Đa Tốn, TP. Hà Nội Việt Nam</v>
          </cell>
          <cell r="N1462">
            <v>60</v>
          </cell>
          <cell r="O1462" t="b">
            <v>0</v>
          </cell>
          <cell r="P1462" t="str">
            <v>CÔNG TY TNHH MTV THƯƠNG MẠI VÀ DỊCH VỤ NGỌC THƠM</v>
          </cell>
          <cell r="Q1462" t="str">
            <v>Miền Bắc</v>
          </cell>
          <cell r="R1462" t="str">
            <v>WIN</v>
          </cell>
        </row>
        <row r="1463">
          <cell r="A1463" t="str">
            <v>win2AJI</v>
          </cell>
          <cell r="B1463" t="str">
            <v>2AJI - WM+ HNI 150 Tân Thành</v>
          </cell>
          <cell r="D1463" t="str">
            <v>Thành phố Hà Nội</v>
          </cell>
          <cell r="E1463" t="str">
            <v>Huyện Đan Phượng</v>
          </cell>
          <cell r="F1463" t="str">
            <v>Xã Thượng Mỗ</v>
          </cell>
          <cell r="G1463" t="str">
            <v>HN008</v>
          </cell>
          <cell r="H1463" t="str">
            <v>Nguyễn Minh Sơn</v>
          </cell>
          <cell r="I1463" t="str">
            <v>MIENBAC; WIN</v>
          </cell>
          <cell r="M1463" t="str">
            <v>150 Tân Thành, Xã Thượng Mỗ, Huyện Đan Phượng TP. Hà Nội Việt Nam</v>
          </cell>
          <cell r="N1463">
            <v>60</v>
          </cell>
          <cell r="O1463" t="b">
            <v>0</v>
          </cell>
          <cell r="P1463" t="str">
            <v>CÔNG TY TNHH MTV THƯƠNG MẠI VÀ DỊCH VỤ NGỌC THƠM</v>
          </cell>
          <cell r="Q1463" t="str">
            <v>Miền Bắc</v>
          </cell>
          <cell r="R1463" t="str">
            <v>WIN</v>
          </cell>
        </row>
        <row r="1464">
          <cell r="A1464" t="str">
            <v>WIN2AJS</v>
          </cell>
          <cell r="B1464" t="str">
            <v>2AJS - WM+ HNI Dộc Toản, Hạ Mỗ</v>
          </cell>
          <cell r="D1464" t="str">
            <v>Thành phố Hà Nội</v>
          </cell>
          <cell r="E1464" t="str">
            <v>Huyện Đan Phượng</v>
          </cell>
          <cell r="F1464" t="str">
            <v>Xã Hạ Mỗ</v>
          </cell>
          <cell r="I1464" t="str">
            <v>MIENBAC; WIN</v>
          </cell>
          <cell r="M1464" t="str">
            <v>Khu Dộc Toản, Xã Hạ Mỗ, Huyện Đan Phượng, TP. Hà Nội Việt Nam</v>
          </cell>
          <cell r="N1464">
            <v>60</v>
          </cell>
          <cell r="O1464" t="b">
            <v>0</v>
          </cell>
          <cell r="P1464" t="str">
            <v>CÔNG TY TNHH MTV THƯƠNG MẠI VÀ DỊCH VỤ NGỌC THƠM</v>
          </cell>
          <cell r="Q1464" t="str">
            <v>Miền Bắc</v>
          </cell>
          <cell r="R1464" t="str">
            <v>WIN</v>
          </cell>
        </row>
        <row r="1465">
          <cell r="A1465" t="str">
            <v>win2AK1</v>
          </cell>
          <cell r="B1465" t="str">
            <v>2AK1 - WIN HNI SH01 - HH2, 360 Giải Phóng</v>
          </cell>
          <cell r="C1465" t="str">
            <v/>
          </cell>
          <cell r="D1465" t="str">
            <v>Thành phố Hà Nội</v>
          </cell>
          <cell r="E1465" t="str">
            <v>Quận Thanh Xuân</v>
          </cell>
          <cell r="G1465" t="str">
            <v>HN008</v>
          </cell>
          <cell r="H1465" t="str">
            <v>Nguyễn Minh Sơn</v>
          </cell>
          <cell r="I1465" t="str">
            <v>MIENBAC;WIN</v>
          </cell>
          <cell r="J1465" t="str">
            <v>2AK1 - WIN HNI SH01 - HH2, 360 Giải Phóng</v>
          </cell>
          <cell r="M1465" t="str">
            <v>Căn TMDV SH01, Tòa HH2 (P2), Số 360 Đường Giải Phóng, Phường Phương Liệt, Quận Thanh Xuân TP. Hà Nội Việt Nam</v>
          </cell>
          <cell r="N1465">
            <v>60</v>
          </cell>
          <cell r="O1465" t="b">
            <v>0</v>
          </cell>
          <cell r="P1465" t="str">
            <v>C6 HÀ NỘI</v>
          </cell>
          <cell r="Q1465" t="str">
            <v>Miền Bắc</v>
          </cell>
          <cell r="R1465" t="str">
            <v>WIN</v>
          </cell>
        </row>
        <row r="1466">
          <cell r="A1466" t="str">
            <v>win2AK4</v>
          </cell>
          <cell r="B1466" t="str">
            <v>2AK4 - WM+ HNI Liên Hiệp, Phúc Thọ</v>
          </cell>
          <cell r="C1466" t="str">
            <v/>
          </cell>
          <cell r="D1466" t="str">
            <v>Thành phố Hà Nội</v>
          </cell>
          <cell r="E1466" t="str">
            <v>Huyện Phúc Thọ</v>
          </cell>
          <cell r="G1466" t="str">
            <v>HN008</v>
          </cell>
          <cell r="H1466" t="str">
            <v>Nguyễn Minh Sơn</v>
          </cell>
          <cell r="I1466" t="str">
            <v>MIENBAC;WIN</v>
          </cell>
          <cell r="J1466" t="str">
            <v>2AK4 - WM+ HNI Liên Hiệp, Phúc Thọ</v>
          </cell>
          <cell r="K1466" t="str">
            <v xml:space="preserve"> Thôn 8, Xã Liên Hiệp, Huyện Phúc Thọ TP. Hà Nội Việt Nam</v>
          </cell>
          <cell r="M1466" t="str">
            <v>Thôn 8, Xã Liên Hiệp, Huyện Phúc Thọ TP. Hà Nội Việt Nam</v>
          </cell>
          <cell r="N1466">
            <v>60</v>
          </cell>
          <cell r="O1466" t="b">
            <v>0</v>
          </cell>
          <cell r="P1466" t="str">
            <v>C6 HÀ NỘI</v>
          </cell>
          <cell r="Q1466" t="str">
            <v>Miền Bắc</v>
          </cell>
          <cell r="R1466" t="str">
            <v>WIN</v>
          </cell>
        </row>
        <row r="1467">
          <cell r="A1467" t="str">
            <v>WIN2AKH</v>
          </cell>
          <cell r="B1467" t="str">
            <v>2AKH - WIN HNI CT8B KĐT Đại Thanh</v>
          </cell>
          <cell r="D1467" t="str">
            <v>Thành phố Hà Nội</v>
          </cell>
          <cell r="E1467" t="str">
            <v>Huyện Thanh Oai</v>
          </cell>
          <cell r="I1467" t="str">
            <v>MIENBAC; WIN</v>
          </cell>
          <cell r="M1467" t="str">
            <v>Tầng 1, Tòa nhà CT8B, Khu đô thị Đại Thanh, Xã Tả Thanh Oai, TP. Hà Nội Việt Nam</v>
          </cell>
          <cell r="N1467">
            <v>60</v>
          </cell>
          <cell r="O1467" t="b">
            <v>0</v>
          </cell>
          <cell r="P1467" t="str">
            <v>CÔNG TY TNHH MTV THƯƠNG MẠI VÀ DỊCH VỤ NGỌC THƠM</v>
          </cell>
          <cell r="Q1467" t="str">
            <v>Miền Bắc</v>
          </cell>
          <cell r="R1467" t="str">
            <v>WIN</v>
          </cell>
        </row>
        <row r="1468">
          <cell r="A1468" t="str">
            <v>WIN2AKT</v>
          </cell>
          <cell r="B1468" t="str">
            <v>2AKT - WM+ HNI 20 Phú Đa</v>
          </cell>
          <cell r="D1468" t="str">
            <v>Thành phố Hà Nội</v>
          </cell>
          <cell r="E1468" t="str">
            <v>Huyện Hoài Đức</v>
          </cell>
          <cell r="F1468" t="str">
            <v>Xã Đức Thượng</v>
          </cell>
          <cell r="I1468" t="str">
            <v>MIENBAC; WIN</v>
          </cell>
          <cell r="M1468" t="str">
            <v>Số 20 Thôn Phú Đa, Xã Đức Thượng, Huyện Hoài Đức TP. Hà Nội Việt Nam</v>
          </cell>
          <cell r="N1468">
            <v>60</v>
          </cell>
          <cell r="O1468" t="b">
            <v>0</v>
          </cell>
          <cell r="P1468" t="str">
            <v>CÔNG TY TNHH MTV THƯƠNG MẠI VÀ DỊCH VỤ NGỌC THƠM</v>
          </cell>
          <cell r="Q1468" t="str">
            <v>Miền Bắc</v>
          </cell>
          <cell r="R1468" t="str">
            <v>WIN</v>
          </cell>
        </row>
        <row r="1469">
          <cell r="A1469" t="str">
            <v>Win2AKV</v>
          </cell>
          <cell r="B1469" t="str">
            <v>2AKV - WM+ HNI Thôn 6, Trung Châu</v>
          </cell>
          <cell r="D1469" t="str">
            <v>Thành phố Hà Nội</v>
          </cell>
          <cell r="E1469" t="str">
            <v>Huyện Đan Phượng</v>
          </cell>
          <cell r="F1469" t="str">
            <v>Xã Trung Châu</v>
          </cell>
          <cell r="I1469" t="str">
            <v>MIENBAC; WIN</v>
          </cell>
          <cell r="M1469" t="str">
            <v>Thôn 6, Xã Trung Châu, Huyện Đan Phượng TP. Hà Nội Việt Nam</v>
          </cell>
          <cell r="N1469">
            <v>60</v>
          </cell>
          <cell r="O1469" t="b">
            <v>0</v>
          </cell>
          <cell r="P1469" t="str">
            <v>CÔNG TY TNHH MTV THƯƠNG MẠI VÀ DỊCH VỤ NGỌC THƠM</v>
          </cell>
          <cell r="Q1469" t="str">
            <v>Miền Bắc</v>
          </cell>
          <cell r="R1469" t="str">
            <v>WIN</v>
          </cell>
        </row>
        <row r="1470">
          <cell r="A1470" t="str">
            <v>WIN2AL8</v>
          </cell>
          <cell r="B1470" t="str">
            <v>2AL8 - WM+ HNI 71 Ngách 116 Ngõ Trại Cá</v>
          </cell>
          <cell r="D1470" t="str">
            <v>Thành phố Hà Nội</v>
          </cell>
          <cell r="E1470" t="str">
            <v>Quận Hai Bà Trưng</v>
          </cell>
          <cell r="F1470" t="str">
            <v>Phường Trương Định</v>
          </cell>
          <cell r="G1470" t="str">
            <v>HN003</v>
          </cell>
          <cell r="H1470" t="str">
            <v>Nguyễn Văn Thạch</v>
          </cell>
          <cell r="I1470" t="str">
            <v>MIENBAC; WIN</v>
          </cell>
          <cell r="J1470" t="str">
            <v>2AL8 - WM+ HNI 71 Ngách 116 Ngõ Trại Cá</v>
          </cell>
          <cell r="K1470" t="str">
            <v>Số 71 Ngách 116 Ngõ Trại Cá, Phường Trương Định, Q. Hai Bà Trưng TP. Hà Nội Việt Nam</v>
          </cell>
          <cell r="L1470" t="str">
            <v/>
          </cell>
          <cell r="M1470" t="str">
            <v>Số 71 Ngách 116 Ngõ Trại Cá, Phường Trương Định, Q. Hai Bà Trưng TP. Hà Nội Việt Nam</v>
          </cell>
          <cell r="N1470">
            <v>60</v>
          </cell>
          <cell r="O1470" t="b">
            <v>0</v>
          </cell>
          <cell r="P1470" t="str">
            <v>CÔNG TY TNHH MTV THƯƠNG MẠI VÀ DỊCH VỤ NGỌC THƠM</v>
          </cell>
          <cell r="Q1470" t="str">
            <v>Miền Bắc</v>
          </cell>
          <cell r="R1470" t="str">
            <v>WIN</v>
          </cell>
        </row>
        <row r="1471">
          <cell r="A1471" t="str">
            <v>WIN2ALT</v>
          </cell>
          <cell r="B1471" t="str">
            <v>2ATL-WM+ HNI 202 Đại Nghĩa</v>
          </cell>
          <cell r="D1471" t="str">
            <v>Thành phố Hà Nội</v>
          </cell>
          <cell r="E1471" t="str">
            <v>Huyện Mỹ Đức</v>
          </cell>
          <cell r="F1471" t="str">
            <v>Thị trấn Đại Nghĩa</v>
          </cell>
          <cell r="I1471" t="str">
            <v>MIENBAC; WIN</v>
          </cell>
          <cell r="M1471" t="str">
            <v>Số 202 Đại Nghĩa, Thị trấn Đại Nghĩa, Huyện Mỹ Đức TP. Hà Nội Việt Nam</v>
          </cell>
          <cell r="N1471">
            <v>60</v>
          </cell>
          <cell r="O1471" t="b">
            <v>0</v>
          </cell>
          <cell r="P1471" t="str">
            <v>CÔNG TY TNHH MTV THƯƠNG MẠI VÀ DỊCH VỤ NGỌC THƠM</v>
          </cell>
          <cell r="Q1471" t="str">
            <v>Miền Bắc</v>
          </cell>
          <cell r="R1471" t="str">
            <v>WIN</v>
          </cell>
        </row>
        <row r="1472">
          <cell r="A1472" t="str">
            <v>Win2AM2</v>
          </cell>
          <cell r="B1472" t="str">
            <v>20AM2 - WM+ HNI 174 Thôn Thượng</v>
          </cell>
          <cell r="D1472" t="str">
            <v>Thành phố Hà Nội</v>
          </cell>
          <cell r="E1472" t="str">
            <v>Huyện Thanh Oai</v>
          </cell>
          <cell r="G1472" t="str">
            <v>HN008</v>
          </cell>
          <cell r="H1472" t="str">
            <v>Nguyễn Minh Sơn</v>
          </cell>
          <cell r="I1472" t="str">
            <v>MIENBAC; WIN</v>
          </cell>
          <cell r="J1472" t="str">
            <v>20AM2 - WM+ HNI 174 Thôn Thượng</v>
          </cell>
          <cell r="K1472" t="str">
            <v>Số 174 Thôn Thượng, Xã Cự Khê, Huyện Thanh Oai TP. Hà Nội, Việt Nam</v>
          </cell>
          <cell r="L1472" t="str">
            <v/>
          </cell>
          <cell r="M1472" t="str">
            <v>Số 174 Thôn Thượng, Xã Cự Khê, Huyện Thanh Oai TP. Hà Nội, Việt Nam</v>
          </cell>
          <cell r="N1472">
            <v>60</v>
          </cell>
          <cell r="O1472" t="b">
            <v>0</v>
          </cell>
          <cell r="P1472" t="str">
            <v>CÔNG TY TNHH MTV THƯƠNG MẠI VÀ DỊCH VỤ NGỌC THƠM</v>
          </cell>
          <cell r="Q1472" t="str">
            <v>Miền Bắc</v>
          </cell>
          <cell r="R1472" t="str">
            <v>WIN</v>
          </cell>
        </row>
        <row r="1473">
          <cell r="A1473" t="str">
            <v>Win2AM3</v>
          </cell>
          <cell r="B1473" t="str">
            <v>2AM3 - WM+ HNI SL20 – Lô M2 Viện Bỏng Lê H</v>
          </cell>
          <cell r="D1473" t="str">
            <v>Thành phố Hà Nội</v>
          </cell>
          <cell r="E1473" t="str">
            <v>Huyện Thanh Trì</v>
          </cell>
          <cell r="G1473" t="str">
            <v>HN008</v>
          </cell>
          <cell r="H1473" t="str">
            <v>Nguyễn Minh Sơn</v>
          </cell>
          <cell r="I1473" t="str">
            <v>MIENBAC; WIN</v>
          </cell>
          <cell r="J1473" t="str">
            <v>2AM3 - WM+ HNI SL20 – Lô M2 Viện Bỏng Lê H</v>
          </cell>
          <cell r="K1473" t="str">
            <v>SL20 – Lô M2, DAXD nhà ở cho CBNV Viện Bỏng Lê Hữu Trác – Học viện Quân Y, X. Tân Triều, H. Thanh Trì TP. Hà Nội, Việt Nam</v>
          </cell>
          <cell r="L1473" t="str">
            <v/>
          </cell>
          <cell r="M1473" t="str">
            <v>SL20 – Lô M2, DAXD nhà ở cho CBNV Viện Bỏng Lê Hữu Trác – Học viện Quân Y, X. Tân Triều, H. Thanh Trì TP. Hà Nội, Việt Nam</v>
          </cell>
          <cell r="N1473">
            <v>60</v>
          </cell>
          <cell r="O1473" t="b">
            <v>0</v>
          </cell>
          <cell r="P1473" t="str">
            <v>CÔNG TY TNHH MTV THƯƠNG MẠI VÀ DỊCH VỤ NGỌC THƠM</v>
          </cell>
          <cell r="Q1473" t="str">
            <v>Miền Bắc</v>
          </cell>
          <cell r="R1473" t="str">
            <v>WIN</v>
          </cell>
        </row>
        <row r="1474">
          <cell r="A1474" t="str">
            <v>win2AM9</v>
          </cell>
          <cell r="B1474" t="str">
            <v>2AM9 - WM+ HNI CT2B KĐT Xuân Phương</v>
          </cell>
          <cell r="D1474" t="str">
            <v>Thành phố Hà Nội</v>
          </cell>
          <cell r="E1474" t="str">
            <v>Quận Nam Từ Liêm</v>
          </cell>
          <cell r="F1474" t="str">
            <v>Phường Xuân Phương</v>
          </cell>
          <cell r="I1474" t="str">
            <v>MIENBAC; WIN</v>
          </cell>
          <cell r="M1474" t="str">
            <v>Tầng 1, Tòa nhà CT2B khu nhà ở cán bộ Quốc Hội, Ô đất CT2 KĐT mới Xuân Phương, p Xuân Phương, Nam Từ Liêm, Hà Nội</v>
          </cell>
          <cell r="N1474">
            <v>60</v>
          </cell>
          <cell r="O1474" t="b">
            <v>0</v>
          </cell>
          <cell r="P1474" t="str">
            <v>CÔNG TY TNHH MTV THƯƠNG MẠI VÀ DỊCH VỤ NGỌC THƠM</v>
          </cell>
          <cell r="Q1474" t="str">
            <v>Miền Bắc</v>
          </cell>
          <cell r="R1474" t="str">
            <v>WIN</v>
          </cell>
        </row>
        <row r="1475">
          <cell r="A1475" t="str">
            <v>WIN2AMG</v>
          </cell>
          <cell r="B1475" t="str">
            <v>WM+ HNI 104-106 Phùng Hưng</v>
          </cell>
          <cell r="C1475" t="str">
            <v/>
          </cell>
          <cell r="D1475" t="str">
            <v>Thành phố Hà Nội</v>
          </cell>
          <cell r="E1475" t="str">
            <v>Quận Hà Đông</v>
          </cell>
          <cell r="G1475" t="str">
            <v>HN004</v>
          </cell>
          <cell r="H1475" t="str">
            <v>Hoàng Thanh Huy</v>
          </cell>
          <cell r="I1475" t="str">
            <v>MIENBAC;WIN</v>
          </cell>
          <cell r="J1475" t="str">
            <v/>
          </cell>
          <cell r="M1475" t="str">
            <v>104-106 Phùng Hưng, Phường Phúc La, Quận Hà Đông TP. Hà Nội Việt Nam</v>
          </cell>
          <cell r="N1475">
            <v>60</v>
          </cell>
          <cell r="O1475" t="b">
            <v>0</v>
          </cell>
          <cell r="P1475" t="str">
            <v>C6 HÀ NỘI</v>
          </cell>
          <cell r="Q1475" t="str">
            <v>Miền Bắc</v>
          </cell>
          <cell r="R1475" t="str">
            <v>WIN</v>
          </cell>
        </row>
        <row r="1476">
          <cell r="A1476" t="str">
            <v>WIN2AN1</v>
          </cell>
          <cell r="B1476" t="str">
            <v>2AN1 - WIN HNI ED.104 Eco Dream</v>
          </cell>
          <cell r="D1476" t="str">
            <v>Thành phố Hà Nội</v>
          </cell>
          <cell r="E1476" t="str">
            <v>Huyện Thanh Trì</v>
          </cell>
          <cell r="F1476" t="str">
            <v>Xã Tân Triều</v>
          </cell>
          <cell r="G1476" t="str">
            <v>HN008</v>
          </cell>
          <cell r="H1476" t="str">
            <v>Nguyễn Minh Sơn</v>
          </cell>
          <cell r="I1476" t="str">
            <v>MIENBAC; WIN</v>
          </cell>
          <cell r="J1476" t="str">
            <v>2AN1 - WIN HNI ED.104 Eco Dream</v>
          </cell>
          <cell r="K1476" t="str">
            <v>Shophouse ED.104, Nhà ở cao tầng kết hợp TMDV Eco Dream, Ô đất TT6, Khu đô thị Tây Nam Kim Giang, Xã Tân Triều, Huyện Thanh Trì TP. Hà Nội Việt Nam</v>
          </cell>
          <cell r="L1476" t="str">
            <v/>
          </cell>
          <cell r="M1476" t="str">
            <v>Shophouse ED.104, Nhà ở cao tầng kết hợp TMDV Eco Dream, Ô đất TT6, Khu đô thị Tây Nam Kim GiangI Xã Tân Triều, Huyện Thanh Trì TP. Hà Nội Việt Nam</v>
          </cell>
          <cell r="N1476">
            <v>60</v>
          </cell>
          <cell r="O1476" t="b">
            <v>0</v>
          </cell>
          <cell r="P1476" t="str">
            <v>CÔNG TY TNHH MTV THƯƠNG MẠI VÀ DỊCH VỤ NGỌC THƠM</v>
          </cell>
          <cell r="Q1476" t="str">
            <v>Miền Bắc</v>
          </cell>
          <cell r="R1476" t="str">
            <v>WIN</v>
          </cell>
        </row>
        <row r="1477">
          <cell r="A1477" t="str">
            <v>WIN2AN4</v>
          </cell>
          <cell r="B1477" t="str">
            <v>2AN4 - WIN HNI B1.3 – HH03A KĐT Thanh Hà</v>
          </cell>
          <cell r="D1477" t="str">
            <v>Thành phố Hà Nội</v>
          </cell>
          <cell r="E1477" t="str">
            <v>Huyện Thanh Oai</v>
          </cell>
          <cell r="F1477" t="str">
            <v>Xã Cự Khê</v>
          </cell>
          <cell r="G1477" t="str">
            <v>HN008</v>
          </cell>
          <cell r="H1477" t="str">
            <v>Nguyễn Minh Sơn</v>
          </cell>
          <cell r="I1477" t="str">
            <v>MIENBAC; WIN</v>
          </cell>
          <cell r="J1477" t="str">
            <v>2AN4 - WIN HNI B1.3 – HH03A KĐT Thanh Hà</v>
          </cell>
          <cell r="K1477" t="str">
            <v>Kiot số 22 &amp; 24, Tòa nhà B1.3 – HH03A, KĐT Thanh Hà – Cienco 5, Xã Cự Khê, Huyện Thanh Oai TP. Hà Nội Việt Nam</v>
          </cell>
          <cell r="L1477" t="str">
            <v/>
          </cell>
          <cell r="M1477" t="str">
            <v>Kiot số 22 &amp; 24, Tòa nhà B1.3 – HH03A, KĐT Thanh Hà – Cienco 5, Xã Cự Khê, Huyện Thanh Oai TP. Hà Nội Việt Nam</v>
          </cell>
          <cell r="N1477">
            <v>60</v>
          </cell>
          <cell r="O1477" t="b">
            <v>0</v>
          </cell>
          <cell r="P1477" t="str">
            <v>CÔNG TY TNHH MTV THƯƠNG MẠI VÀ DỊCH VỤ NGỌC THƠM</v>
          </cell>
          <cell r="Q1477" t="str">
            <v>Miền Bắc</v>
          </cell>
          <cell r="R1477" t="str">
            <v>WIN</v>
          </cell>
        </row>
        <row r="1478">
          <cell r="A1478" t="str">
            <v>WIN2ANL</v>
          </cell>
          <cell r="B1478" t="str">
            <v>2AML - WM+ HNI 1062 An Hạ</v>
          </cell>
          <cell r="D1478" t="str">
            <v>Thành phố Hà Nội</v>
          </cell>
          <cell r="E1478" t="str">
            <v>Huyện Hoài Đức</v>
          </cell>
          <cell r="F1478" t="str">
            <v>Xã An Thượng</v>
          </cell>
          <cell r="G1478" t="str">
            <v>HN008</v>
          </cell>
          <cell r="H1478" t="str">
            <v>Nguyễn Minh Sơn</v>
          </cell>
          <cell r="I1478" t="str">
            <v>MIENBAC; WIN</v>
          </cell>
          <cell r="J1478" t="str">
            <v/>
          </cell>
          <cell r="L1478" t="str">
            <v/>
          </cell>
          <cell r="M1478" t="str">
            <v>1062 An Hạ, xã An Thượng, huyện Hoài Đức, thành phố Hà Nội</v>
          </cell>
          <cell r="N1478">
            <v>60</v>
          </cell>
          <cell r="O1478" t="b">
            <v>0</v>
          </cell>
          <cell r="P1478" t="str">
            <v>CÔNG TY TNHH MTV THƯƠNG MẠI VÀ DỊCH VỤ NGỌC THƠM</v>
          </cell>
          <cell r="Q1478" t="str">
            <v>Miền Bắc</v>
          </cell>
          <cell r="R1478" t="str">
            <v>WIN</v>
          </cell>
        </row>
        <row r="1479">
          <cell r="A1479" t="str">
            <v>WIN2AO3</v>
          </cell>
          <cell r="B1479" t="str">
            <v>2AO3 - WM+ HNI Đông Tiến, Chương Mỹ</v>
          </cell>
          <cell r="D1479" t="str">
            <v>Thành phố Hà Nội</v>
          </cell>
          <cell r="E1479" t="str">
            <v>Huyện Chương Mỹ</v>
          </cell>
          <cell r="F1479" t="str">
            <v>Xã Tân Tiến</v>
          </cell>
          <cell r="G1479" t="str">
            <v>HN008</v>
          </cell>
          <cell r="H1479" t="str">
            <v>Nguyễn Minh Sơn</v>
          </cell>
          <cell r="I1479" t="str">
            <v>MIENBAC; WIN</v>
          </cell>
          <cell r="J1479" t="str">
            <v>2AO3 - WM+ HNI Đông Tiến, Chương Mỹ</v>
          </cell>
          <cell r="K1479" t="str">
            <v>Thôn Đông Tiến, Xã Tân Tiến, Huyện Chương Mỹ TP. Hà Nội Việt Nam</v>
          </cell>
          <cell r="L1479" t="str">
            <v/>
          </cell>
          <cell r="M1479" t="str">
            <v>Thôn Đông Tiến, Xã Tân Tiến, Huyện Chương Mỹ TP. Hà Nội Việt Nam</v>
          </cell>
          <cell r="N1479">
            <v>60</v>
          </cell>
          <cell r="O1479" t="b">
            <v>0</v>
          </cell>
          <cell r="P1479" t="str">
            <v>CÔNG TY TNHH MTV THƯƠNG MẠI VÀ DỊCH VỤ NGỌC THƠM</v>
          </cell>
          <cell r="Q1479" t="str">
            <v>Miền Bắc</v>
          </cell>
          <cell r="R1479" t="str">
            <v>WIN</v>
          </cell>
        </row>
        <row r="1480">
          <cell r="A1480" t="str">
            <v>WIN2AOC</v>
          </cell>
          <cell r="B1480" t="str">
            <v>2AOC - WM+ HNI 244 Đội Cấn</v>
          </cell>
          <cell r="D1480" t="str">
            <v>Thành phố Hà Nội</v>
          </cell>
          <cell r="E1480" t="str">
            <v>Quận Ba Đình</v>
          </cell>
          <cell r="F1480" t="str">
            <v>Phường Liễu Giai</v>
          </cell>
          <cell r="I1480" t="str">
            <v>MIENBAC; WIN</v>
          </cell>
          <cell r="M1480" t="str">
            <v>Số 244 Đội Cấn, Phường Liễu Giai, Quận Ba Đình TP. Hà Nội Việt Nam</v>
          </cell>
          <cell r="N1480">
            <v>60</v>
          </cell>
          <cell r="O1480" t="b">
            <v>0</v>
          </cell>
          <cell r="P1480" t="str">
            <v>CÔNG TY TNHH MTV THƯƠNG MẠI VÀ DỊCH VỤ NGỌC THƠM</v>
          </cell>
          <cell r="Q1480" t="str">
            <v>Miền Bắc</v>
          </cell>
          <cell r="R1480" t="str">
            <v>WIN</v>
          </cell>
        </row>
        <row r="1481">
          <cell r="A1481" t="str">
            <v>WIN2AON</v>
          </cell>
          <cell r="B1481" t="str">
            <v>2AON - WM+ HNI Cụm 2, Thọ Xuân</v>
          </cell>
          <cell r="D1481" t="str">
            <v>Thành phố Hà Nội</v>
          </cell>
          <cell r="E1481" t="str">
            <v>Huyện Đan Phượng</v>
          </cell>
          <cell r="F1481" t="str">
            <v>Xã Thọ Xuân</v>
          </cell>
          <cell r="I1481" t="str">
            <v>MIENBAC; WIN</v>
          </cell>
          <cell r="M1481" t="str">
            <v>Số nhà 297, Cụm 2, Xã Thọ Xuân, Huyện Đan Phượng, TP. Hà Nội Việt Nam</v>
          </cell>
          <cell r="N1481">
            <v>60</v>
          </cell>
          <cell r="O1481" t="b">
            <v>0</v>
          </cell>
          <cell r="P1481" t="str">
            <v>CÔNG TY TNHH MTV THƯƠNG MẠI VÀ DỊCH VỤ NGỌC THƠM</v>
          </cell>
          <cell r="Q1481" t="str">
            <v>Miền Bắc</v>
          </cell>
          <cell r="R1481" t="str">
            <v>WIN</v>
          </cell>
        </row>
        <row r="1482">
          <cell r="A1482" t="str">
            <v>win2AP2</v>
          </cell>
          <cell r="B1482" t="str">
            <v>2AP2 - WM+ HNI 39 Tổ 8 Đa Sỹ</v>
          </cell>
          <cell r="C1482" t="str">
            <v/>
          </cell>
          <cell r="D1482" t="str">
            <v>Thành phố Hà Nội</v>
          </cell>
          <cell r="E1482" t="str">
            <v>Quận Hà Đông</v>
          </cell>
          <cell r="G1482" t="str">
            <v>HN004</v>
          </cell>
          <cell r="H1482" t="str">
            <v>Hoàng Thanh Huy</v>
          </cell>
          <cell r="I1482" t="str">
            <v>MIENBAC;WIN</v>
          </cell>
          <cell r="J1482" t="str">
            <v>2AP2 - WM+ HNI 39 Tổ 8 Đa Sỹ</v>
          </cell>
          <cell r="M1482" t="str">
            <v>Số 39 Tổ 8 Đa Sỹ, Phường Kiến Hưng, Quận Hà Đông TP. Hà Nội Việt Nam</v>
          </cell>
          <cell r="N1482">
            <v>60</v>
          </cell>
          <cell r="O1482" t="b">
            <v>0</v>
          </cell>
          <cell r="P1482" t="str">
            <v>C6 HÀ NỘI</v>
          </cell>
          <cell r="Q1482" t="str">
            <v>Miền Bắc</v>
          </cell>
          <cell r="R1482" t="str">
            <v>WIN</v>
          </cell>
        </row>
        <row r="1483">
          <cell r="A1483" t="str">
            <v>WIN2APY</v>
          </cell>
          <cell r="B1483" t="str">
            <v>2APY - WM+ HNI 30 Tiền Huân</v>
          </cell>
          <cell r="D1483" t="str">
            <v>Thành phố Hà Nội</v>
          </cell>
          <cell r="E1483" t="str">
            <v>Thị xã Sơn Tây</v>
          </cell>
          <cell r="F1483" t="str">
            <v>Phường Viên Sơn</v>
          </cell>
          <cell r="I1483" t="str">
            <v>MIENBAC; WIN</v>
          </cell>
          <cell r="M1483" t="str">
            <v>Số 30 Tiền Huân, Phường Viên Sơn, Thị xã Sơn Tây TP. Hà Nội Việt Nam</v>
          </cell>
          <cell r="N1483">
            <v>60</v>
          </cell>
          <cell r="O1483" t="b">
            <v>0</v>
          </cell>
          <cell r="P1483" t="str">
            <v>CÔNG TY TNHH MTV THƯƠNG MẠI VÀ DỊCH VỤ NGỌC THƠM</v>
          </cell>
          <cell r="Q1483" t="str">
            <v>Miền Bắc</v>
          </cell>
          <cell r="R1483" t="str">
            <v>WIN</v>
          </cell>
        </row>
        <row r="1484">
          <cell r="A1484" t="str">
            <v>win2AQ0</v>
          </cell>
          <cell r="B1484" t="str">
            <v>2AQ0 - WM+ HNI Ngõ 12, Đội 1 Tả Thanh Oai</v>
          </cell>
          <cell r="C1484" t="str">
            <v/>
          </cell>
          <cell r="D1484" t="str">
            <v>Thành phố Hà Nội</v>
          </cell>
          <cell r="E1484" t="str">
            <v>Huyện Thanh Trì</v>
          </cell>
          <cell r="G1484" t="str">
            <v>HN008</v>
          </cell>
          <cell r="H1484" t="str">
            <v>Nguyễn Minh Sơn</v>
          </cell>
          <cell r="I1484" t="str">
            <v>MIENBAC;WIN</v>
          </cell>
          <cell r="J1484" t="str">
            <v>2AQ0 - WM+ HNI Ngõ 12, Đội 1 Tả Thanh Oai</v>
          </cell>
          <cell r="M1484" t="str">
            <v>Ngõ 12, Đội 1, Xã Tả Thanh Oai, Huyện Thanh Trì TP. Hà Nội Việt Nam</v>
          </cell>
          <cell r="N1484">
            <v>60</v>
          </cell>
          <cell r="O1484" t="b">
            <v>0</v>
          </cell>
          <cell r="P1484" t="str">
            <v>C6 HÀ NỘI</v>
          </cell>
          <cell r="Q1484" t="str">
            <v>Miền Bắc</v>
          </cell>
          <cell r="R1484" t="str">
            <v>WIN</v>
          </cell>
        </row>
        <row r="1485">
          <cell r="A1485" t="str">
            <v>win2AQ5</v>
          </cell>
          <cell r="B1485" t="str">
            <v>2AQ5 - WM+ HNI 254 Đại Từ</v>
          </cell>
          <cell r="C1485" t="str">
            <v/>
          </cell>
          <cell r="D1485" t="str">
            <v>Thành phố Hà Nội</v>
          </cell>
          <cell r="E1485" t="str">
            <v>Quận Hoàng Mai</v>
          </cell>
          <cell r="G1485" t="str">
            <v>HN003</v>
          </cell>
          <cell r="H1485" t="str">
            <v>Nguyễn Văn Thạch</v>
          </cell>
          <cell r="I1485" t="str">
            <v>MIENBAC;WIN</v>
          </cell>
          <cell r="J1485" t="str">
            <v>2AQ5 - WM+ HNI 254 Đại Từ</v>
          </cell>
          <cell r="M1485" t="str">
            <v>Số 254 Phố Đại Từ, Phường Đại Kim, Quận Hoàng Mai TP. Hà Nội Việt Nam</v>
          </cell>
          <cell r="N1485">
            <v>60</v>
          </cell>
          <cell r="O1485" t="b">
            <v>0</v>
          </cell>
          <cell r="P1485" t="str">
            <v>C6 HÀ NỘI</v>
          </cell>
          <cell r="Q1485" t="str">
            <v>Miền Bắc</v>
          </cell>
          <cell r="R1485" t="str">
            <v>WIN</v>
          </cell>
        </row>
        <row r="1486">
          <cell r="A1486" t="str">
            <v>WIN2AQC</v>
          </cell>
          <cell r="B1486" t="str">
            <v>2AQC - WM+ HNI Tân Hội, Tân Tiến</v>
          </cell>
          <cell r="D1486" t="str">
            <v>Thành phố Hà Nội</v>
          </cell>
          <cell r="E1486" t="str">
            <v>Huyện Chương Mỹ</v>
          </cell>
          <cell r="F1486" t="str">
            <v>Xã Tân Tiến</v>
          </cell>
          <cell r="I1486" t="str">
            <v>MIENBAC; WIN</v>
          </cell>
          <cell r="M1486" t="str">
            <v>Thôn Tân Hội, Xã Tân Tiến, Huyện Chương Mỹ TP. Hà Nội Việt Nam</v>
          </cell>
          <cell r="N1486">
            <v>60</v>
          </cell>
          <cell r="O1486" t="b">
            <v>0</v>
          </cell>
          <cell r="P1486" t="str">
            <v>CÔNG TY TNHH MTV THƯƠNG MẠI VÀ DỊCH VỤ NGỌC THƠM</v>
          </cell>
          <cell r="Q1486" t="str">
            <v>Miền Bắc</v>
          </cell>
          <cell r="R1486" t="str">
            <v>WIN</v>
          </cell>
        </row>
        <row r="1487">
          <cell r="A1487" t="str">
            <v>WIN2AQI</v>
          </cell>
          <cell r="B1487" t="str">
            <v>2AQI - WM+ HNI Phương Hạnh, Tân Tiến</v>
          </cell>
          <cell r="D1487" t="str">
            <v>Thành phố Hà Nội</v>
          </cell>
          <cell r="E1487" t="str">
            <v>Huyện Chương Mỹ</v>
          </cell>
          <cell r="F1487" t="str">
            <v>Xã Tân Tiến</v>
          </cell>
          <cell r="I1487" t="str">
            <v>MIENBAC; WIN</v>
          </cell>
          <cell r="M1487" t="str">
            <v>Thôn Phương Hạnh, Xã Tân Tiến, Huyện Chương Mỹ TP. Hà Nội Việt Nam</v>
          </cell>
          <cell r="N1487">
            <v>60</v>
          </cell>
          <cell r="O1487" t="b">
            <v>0</v>
          </cell>
          <cell r="P1487" t="str">
            <v>CÔNG TY TNHH MTV THƯƠNG MẠI VÀ DỊCH VỤ NGỌC THƠM</v>
          </cell>
          <cell r="Q1487" t="str">
            <v>Miền Bắc</v>
          </cell>
          <cell r="R1487" t="str">
            <v>WIN</v>
          </cell>
        </row>
        <row r="1488">
          <cell r="A1488" t="str">
            <v>WIN2AQL</v>
          </cell>
          <cell r="B1488" t="str">
            <v>2AQL - WM+ HNI Xuân Dương, Kim Lũ</v>
          </cell>
          <cell r="D1488" t="str">
            <v>Thành phố Hà Nội</v>
          </cell>
          <cell r="E1488" t="str">
            <v>Huyện Sóc Sơn</v>
          </cell>
          <cell r="F1488" t="str">
            <v>Xã Kim Lũ</v>
          </cell>
          <cell r="I1488" t="str">
            <v>MIENBAC; WIN</v>
          </cell>
          <cell r="M1488" t="str">
            <v>Số nhà 108 Đường 16, Thôn Xuân Dương, Xã Kim Lũ, Huyện Sóc Sơn TP. Hà Nội Việt Nam</v>
          </cell>
          <cell r="N1488">
            <v>60</v>
          </cell>
          <cell r="O1488" t="b">
            <v>0</v>
          </cell>
          <cell r="P1488" t="str">
            <v>CÔNG TY TNHH MTV THƯƠNG MẠI VÀ DỊCH VỤ NGỌC THƠM</v>
          </cell>
          <cell r="Q1488" t="str">
            <v>Miền Bắc</v>
          </cell>
          <cell r="R1488" t="str">
            <v>WIN</v>
          </cell>
        </row>
        <row r="1489">
          <cell r="A1489" t="str">
            <v>WIN2AQN</v>
          </cell>
          <cell r="B1489" t="str">
            <v>2AQN - WM+ HNI Long Phú, Hòa Thạch</v>
          </cell>
          <cell r="D1489" t="str">
            <v>Thành phố Hà Nội</v>
          </cell>
          <cell r="E1489" t="str">
            <v>Huyện Quốc Oai</v>
          </cell>
          <cell r="F1489" t="str">
            <v>Xã Hòa Thạch</v>
          </cell>
          <cell r="G1489" t="str">
            <v>HN004</v>
          </cell>
          <cell r="H1489" t="str">
            <v>Hoàng Thanh Huy</v>
          </cell>
          <cell r="I1489" t="str">
            <v>MIENBAC; WIN</v>
          </cell>
          <cell r="J1489" t="str">
            <v/>
          </cell>
          <cell r="L1489" t="str">
            <v/>
          </cell>
          <cell r="M1489" t="str">
            <v>Xóm 1, thôn Long Phú, xã Hòa Thạch, huyện Quốc Oai, thành phố Hà Nội</v>
          </cell>
          <cell r="N1489">
            <v>60</v>
          </cell>
          <cell r="O1489" t="b">
            <v>0</v>
          </cell>
          <cell r="P1489" t="str">
            <v>CÔNG TY TNHH MTV THƯƠNG MẠI VÀ DỊCH VỤ NGỌC THƠM</v>
          </cell>
          <cell r="Q1489" t="str">
            <v>Miền Bắc</v>
          </cell>
          <cell r="R1489" t="str">
            <v>WIN</v>
          </cell>
        </row>
        <row r="1490">
          <cell r="A1490" t="str">
            <v>WIN2AQO</v>
          </cell>
          <cell r="B1490" t="str">
            <v>2AQO - WIN HNI CT4AB KĐT Xa La</v>
          </cell>
          <cell r="D1490" t="str">
            <v>Thành phố Hà Nội</v>
          </cell>
          <cell r="E1490" t="str">
            <v>Quận Hoàng Mai</v>
          </cell>
          <cell r="F1490" t="str">
            <v>Phường Đại Kim</v>
          </cell>
          <cell r="I1490" t="str">
            <v>MIENBAC; WIN</v>
          </cell>
          <cell r="M1490" t="str">
            <v>Tầng 1, Trung tâm thương mại nhà CT4AB, Dự án Khu nhà ở Xa La, TP. Hà Nội Việt Nam</v>
          </cell>
          <cell r="N1490">
            <v>60</v>
          </cell>
          <cell r="O1490" t="b">
            <v>0</v>
          </cell>
          <cell r="P1490" t="str">
            <v>CÔNG TY TNHH MTV THƯƠNG MẠI VÀ DỊCH VỤ NGỌC THƠM</v>
          </cell>
          <cell r="Q1490" t="str">
            <v>Miền Bắc</v>
          </cell>
          <cell r="R1490" t="str">
            <v>WIN</v>
          </cell>
        </row>
        <row r="1491">
          <cell r="A1491" t="str">
            <v>WIN2AQU</v>
          </cell>
          <cell r="B1491" t="str">
            <v>2AQU-WM+ HNI 92 Xóm Đông, Thôn Dược Hạ</v>
          </cell>
          <cell r="D1491" t="str">
            <v>Thành phố Hà Nội</v>
          </cell>
          <cell r="E1491" t="str">
            <v>Huyện Sóc Sơn</v>
          </cell>
          <cell r="F1491" t="str">
            <v>Xã Tiên Dược</v>
          </cell>
          <cell r="I1491" t="str">
            <v>MIENBAC; WIN</v>
          </cell>
          <cell r="M1491" t="str">
            <v>Số 92 Xóm Đông, Thôn Dược Hạ, Xã Tiên Dược, Huyện Sóc Sơn TP. Hà Nội Việt Nam</v>
          </cell>
          <cell r="N1491">
            <v>60</v>
          </cell>
          <cell r="O1491" t="b">
            <v>0</v>
          </cell>
          <cell r="P1491" t="str">
            <v>CÔNG TY TNHH MTV THƯƠNG MẠI VÀ DỊCH VỤ NGỌC THƠM</v>
          </cell>
          <cell r="Q1491" t="str">
            <v>Miền Bắc</v>
          </cell>
          <cell r="R1491" t="str">
            <v>WIN</v>
          </cell>
        </row>
        <row r="1492">
          <cell r="A1492" t="str">
            <v>win2AQV</v>
          </cell>
          <cell r="B1492" t="str">
            <v>2AQV - WM+ HNI TM01-29 Vinhomes West point</v>
          </cell>
          <cell r="D1492" t="str">
            <v>Thành phố Hà Nội</v>
          </cell>
          <cell r="E1492" t="str">
            <v>Quận Nam Từ Liêm</v>
          </cell>
          <cell r="F1492" t="str">
            <v>Phường Xuân Phương</v>
          </cell>
          <cell r="I1492" t="str">
            <v>MIENBAC; WIN</v>
          </cell>
          <cell r="M1492" t="str">
            <v>TM01-29, tầng 1, tòa nhà số W1 và W2 tại lô đất HH, đường Phạm Hùng, quận Nam Từ Liêm, Hà Nội</v>
          </cell>
          <cell r="N1492">
            <v>60</v>
          </cell>
          <cell r="O1492" t="b">
            <v>0</v>
          </cell>
          <cell r="P1492" t="str">
            <v>CÔNG TY TNHH MTV THƯƠNG MẠI VÀ DỊCH VỤ NGỌC THƠM</v>
          </cell>
          <cell r="Q1492" t="str">
            <v>Miền Bắc</v>
          </cell>
          <cell r="R1492" t="str">
            <v>WIN</v>
          </cell>
        </row>
        <row r="1493">
          <cell r="A1493" t="str">
            <v>win2AQX</v>
          </cell>
          <cell r="B1493" t="str">
            <v>2AQX - WM+ HNI Bạch Thạch, Hòa Thạch</v>
          </cell>
          <cell r="D1493" t="str">
            <v>Thành phố Hà Nội</v>
          </cell>
          <cell r="E1493" t="str">
            <v>Huyện Quốc Oai</v>
          </cell>
          <cell r="F1493" t="str">
            <v>Xã Hòa Thạch</v>
          </cell>
          <cell r="I1493" t="str">
            <v>MIENBAC; WIN</v>
          </cell>
          <cell r="M1493" t="str">
            <v>Thôn Bạch Thạch, xã Hòa Thạch, huyện Quốc Oai, TP Hà Nội</v>
          </cell>
          <cell r="N1493">
            <v>60</v>
          </cell>
          <cell r="O1493" t="b">
            <v>0</v>
          </cell>
          <cell r="P1493" t="str">
            <v>CÔNG TY TNHH MTV THƯƠNG MẠI VÀ DỊCH VỤ NGỌC THƠM</v>
          </cell>
          <cell r="Q1493" t="str">
            <v>Miền Bắc</v>
          </cell>
          <cell r="R1493" t="str">
            <v>WIN</v>
          </cell>
        </row>
        <row r="1494">
          <cell r="A1494" t="str">
            <v>win2AR5</v>
          </cell>
          <cell r="B1494" t="str">
            <v>2AR5 - WM+ HNI R1.05 Ocean Park</v>
          </cell>
          <cell r="C1494" t="str">
            <v/>
          </cell>
          <cell r="D1494" t="str">
            <v>Thành phố Hà Nội</v>
          </cell>
          <cell r="E1494" t="str">
            <v>Huyện Gia Lâm</v>
          </cell>
          <cell r="G1494" t="str">
            <v>HN008</v>
          </cell>
          <cell r="H1494" t="str">
            <v>Nguyễn Minh Sơn</v>
          </cell>
          <cell r="I1494" t="str">
            <v>MIENBAC;WIN</v>
          </cell>
          <cell r="J1494" t="str">
            <v>2AR5 - WM+ HNI R1.05 Ocean Park</v>
          </cell>
          <cell r="K1494" t="str">
            <v>Căn 01S16, Tầng 1, Tòa R1.05, Khu đô thị Vinhomes Ocean Park Thị trấn Trâu Quỳ, Huyện Gia Lâm TP. Hà Nội Việt Nam</v>
          </cell>
          <cell r="M1494" t="str">
            <v>Căn 01S16, Tầng 1, Tòa R1.05, Khu đô thị Vinhomes Ocean Park Thị trấn Trâu Quỳ, Huyện Gia Lâm TP. Hà Nội Việt Nam</v>
          </cell>
          <cell r="N1494">
            <v>60</v>
          </cell>
          <cell r="O1494" t="b">
            <v>0</v>
          </cell>
          <cell r="P1494" t="str">
            <v>C6 HÀ NỘI</v>
          </cell>
          <cell r="Q1494" t="str">
            <v>Miền Bắc</v>
          </cell>
          <cell r="R1494" t="str">
            <v>WIN</v>
          </cell>
        </row>
        <row r="1495">
          <cell r="A1495" t="str">
            <v>WIN2ARB</v>
          </cell>
          <cell r="B1495" t="str">
            <v>2ARB - WM+ HNI CC1 Hado Parkside</v>
          </cell>
          <cell r="D1495" t="str">
            <v>Thành phố Hà Nội</v>
          </cell>
          <cell r="E1495" t="str">
            <v>Quận Cầu Giấy</v>
          </cell>
          <cell r="I1495" t="str">
            <v>MIENBAC; WIN</v>
          </cell>
          <cell r="M1495" t="str">
            <v>Tầng 1, Tòa nhà CC1, Chung cư Hado Parkside, Số 87 Khúc Thừa Dụ, Q. Cầu Giấy TP. Hà Nội Việt Nam</v>
          </cell>
          <cell r="N1495">
            <v>60</v>
          </cell>
          <cell r="O1495" t="b">
            <v>0</v>
          </cell>
          <cell r="P1495" t="str">
            <v>CÔNG TY TNHH MTV THƯƠNG MẠI VÀ DỊCH VỤ NGỌC THƠM</v>
          </cell>
          <cell r="Q1495" t="str">
            <v>Miền Bắc</v>
          </cell>
          <cell r="R1495" t="str">
            <v>WIN</v>
          </cell>
        </row>
        <row r="1496">
          <cell r="A1496" t="str">
            <v>WIN2ARC</v>
          </cell>
          <cell r="B1496" t="str">
            <v>2ARC- WM+ HNI Nam Dư</v>
          </cell>
          <cell r="D1496" t="str">
            <v>Thành phố Hà Nội</v>
          </cell>
          <cell r="E1496" t="str">
            <v>Quận Hoàng Mai</v>
          </cell>
          <cell r="F1496" t="str">
            <v>Phường Lĩnh Nam</v>
          </cell>
          <cell r="G1496" t="str">
            <v>HN006</v>
          </cell>
          <cell r="H1496" t="str">
            <v>Phan Trọng Cường</v>
          </cell>
          <cell r="I1496" t="str">
            <v>MIENBAC; WIN</v>
          </cell>
          <cell r="J1496" t="str">
            <v/>
          </cell>
          <cell r="L1496" t="str">
            <v/>
          </cell>
          <cell r="M1496" t="str">
            <v>Số 129 Nam Dư, Tổ dân phố số 1, phường Lĩnh Nam, quận Hoàng Mai, thành phố Hà Nội</v>
          </cell>
          <cell r="N1496">
            <v>60</v>
          </cell>
          <cell r="O1496" t="b">
            <v>0</v>
          </cell>
          <cell r="P1496" t="str">
            <v>CÔNG TY TNHH MTV THƯƠNG MẠI VÀ DỊCH VỤ NGỌC THƠM</v>
          </cell>
          <cell r="Q1496" t="str">
            <v>Miền Bắc</v>
          </cell>
          <cell r="R1496" t="str">
            <v>WIN</v>
          </cell>
        </row>
        <row r="1497">
          <cell r="A1497" t="str">
            <v>WIN2ARD</v>
          </cell>
          <cell r="B1497" t="str">
            <v>2ARD - WM+ HNI C2.15 Ecohome 2</v>
          </cell>
          <cell r="D1497" t="str">
            <v>Thành phố Hà Nội</v>
          </cell>
          <cell r="E1497" t="str">
            <v>Quận Bắc Từ Liêm</v>
          </cell>
          <cell r="I1497" t="str">
            <v>MIENBAC; WIN</v>
          </cell>
          <cell r="M1497" t="str">
            <v>Kiot C2.15, Sảnh B, Tòa nhà C2 thuộc Dự án Khu nhà ở xã hội Ecohome 2, Q. Bắc Từ Liêm TP. Hà Nội Việt Nam</v>
          </cell>
          <cell r="N1497">
            <v>60</v>
          </cell>
          <cell r="O1497" t="b">
            <v>0</v>
          </cell>
          <cell r="P1497" t="str">
            <v>CÔNG TY TNHH MTV THƯƠNG MẠI VÀ DỊCH VỤ NGỌC THƠM</v>
          </cell>
          <cell r="Q1497" t="str">
            <v>Miền Bắc</v>
          </cell>
          <cell r="R1497" t="str">
            <v>WIN</v>
          </cell>
        </row>
        <row r="1498">
          <cell r="A1498" t="str">
            <v>WIN2ARE</v>
          </cell>
          <cell r="B1498" t="str">
            <v>2ARE - WM+ HNI Thôn 7, Ba Trại</v>
          </cell>
          <cell r="D1498" t="str">
            <v>Thành phố Hà Nội</v>
          </cell>
          <cell r="E1498" t="str">
            <v>Huyện Ba Vì</v>
          </cell>
          <cell r="F1498" t="str">
            <v>Xã Ba Trại</v>
          </cell>
          <cell r="I1498" t="str">
            <v>MIENBAC; WIN</v>
          </cell>
          <cell r="M1498" t="str">
            <v>Thôn 7, Xã Ba Trại, Huyện Ba Vì TP. Hà Nội Việt Nam</v>
          </cell>
          <cell r="N1498">
            <v>60</v>
          </cell>
          <cell r="O1498" t="b">
            <v>0</v>
          </cell>
          <cell r="P1498" t="str">
            <v>CÔNG TY TNHH MTV THƯƠNG MẠI VÀ DỊCH VỤ NGỌC THƠM</v>
          </cell>
          <cell r="Q1498" t="str">
            <v>Miền Bắc</v>
          </cell>
          <cell r="R1498" t="str">
            <v>WIN</v>
          </cell>
        </row>
        <row r="1499">
          <cell r="A1499" t="str">
            <v>WIN2ARG</v>
          </cell>
          <cell r="B1499" t="str">
            <v>2ARG - WM+ HNI 507 Thụy Khuê</v>
          </cell>
          <cell r="D1499" t="str">
            <v>Thành phố Hà Nội</v>
          </cell>
          <cell r="E1499" t="str">
            <v>Quận Tây Hồ</v>
          </cell>
          <cell r="F1499" t="str">
            <v>Phường Bưởi</v>
          </cell>
          <cell r="I1499" t="str">
            <v>MIENBAC; WIN</v>
          </cell>
          <cell r="M1499" t="str">
            <v>Số 507 Phố Thụy Khuê, Tổ 25B, Phường Bưởi, Quận Tây Hồ TP. Hà Nội Việt Nam</v>
          </cell>
          <cell r="N1499">
            <v>60</v>
          </cell>
          <cell r="O1499" t="b">
            <v>0</v>
          </cell>
          <cell r="P1499" t="str">
            <v>CÔNG TY TNHH MTV THƯƠNG MẠI VÀ DỊCH VỤ NGỌC THƠM</v>
          </cell>
          <cell r="Q1499" t="str">
            <v>Miền Bắc</v>
          </cell>
          <cell r="R1499" t="str">
            <v>WIN</v>
          </cell>
        </row>
        <row r="1500">
          <cell r="A1500" t="str">
            <v>WIN2ARH</v>
          </cell>
          <cell r="B1500" t="str">
            <v>2ARH - WM+ HNI 20 Cầu Bây</v>
          </cell>
          <cell r="D1500" t="str">
            <v>Thành phố Hà Nội</v>
          </cell>
          <cell r="E1500" t="str">
            <v>Quận Long Biên</v>
          </cell>
          <cell r="F1500" t="str">
            <v>Phường Phúc Lợi</v>
          </cell>
          <cell r="I1500" t="str">
            <v>MIENBAC; WIN</v>
          </cell>
          <cell r="M1500" t="str">
            <v>Số 20 Phố Cầu Bây, Phường Phúc Lợi, Quận Long Biên TP. Hà Nội Việt Nam</v>
          </cell>
          <cell r="N1500">
            <v>60</v>
          </cell>
          <cell r="O1500" t="b">
            <v>0</v>
          </cell>
          <cell r="P1500" t="str">
            <v>CÔNG TY TNHH MTV THƯƠNG MẠI VÀ DỊCH VỤ NGỌC THƠM</v>
          </cell>
          <cell r="Q1500" t="str">
            <v>Miền Bắc</v>
          </cell>
          <cell r="R1500" t="str">
            <v>WIN</v>
          </cell>
        </row>
        <row r="1501">
          <cell r="A1501" t="str">
            <v>win2ARI</v>
          </cell>
          <cell r="B1501" t="str">
            <v>2ARI - WM+ HNI Vĩnh Ninh, Tri Thủy</v>
          </cell>
          <cell r="D1501" t="str">
            <v>Thành phố Hà Nội</v>
          </cell>
          <cell r="E1501" t="str">
            <v>Huyện Phú Xuyên</v>
          </cell>
          <cell r="F1501" t="str">
            <v>Xã Tri Thủy</v>
          </cell>
          <cell r="I1501" t="str">
            <v>MIENBAC; WIN</v>
          </cell>
          <cell r="M1501" t="str">
            <v>Thôn Vĩnh Ninh, Xã Tri Thủy, Huyện Phú Xuyên TP. Hà Nội Việt Nam</v>
          </cell>
          <cell r="N1501">
            <v>60</v>
          </cell>
          <cell r="O1501" t="b">
            <v>0</v>
          </cell>
          <cell r="P1501" t="str">
            <v>CÔNG TY TNHH MTV THƯƠNG MẠI VÀ DỊCH VỤ NGỌC THƠM</v>
          </cell>
          <cell r="Q1501" t="str">
            <v>Miền Bắc</v>
          </cell>
          <cell r="R1501" t="str">
            <v>WIN</v>
          </cell>
        </row>
        <row r="1502">
          <cell r="A1502" t="str">
            <v>WIN2ARO</v>
          </cell>
          <cell r="B1502" t="str">
            <v>2ARO - WM+ HNI Dốc Chợ Sấu</v>
          </cell>
          <cell r="D1502" t="str">
            <v>Thành phố Hà Nội</v>
          </cell>
          <cell r="E1502" t="str">
            <v>Huyện Hoài Đức</v>
          </cell>
          <cell r="G1502" t="str">
            <v>HN004</v>
          </cell>
          <cell r="H1502" t="str">
            <v>Hoàng Thanh Huy</v>
          </cell>
          <cell r="I1502" t="str">
            <v>MIENNAM;WIN</v>
          </cell>
          <cell r="J1502" t="str">
            <v/>
          </cell>
          <cell r="L1502" t="str">
            <v/>
          </cell>
          <cell r="M1502" t="str">
            <v>Số 24 Đường Tiền Phong, thôn Đồng Phú, xã Dương Liễu, Hoài Đức, TP Hà Nội, Việt Nam</v>
          </cell>
          <cell r="N1502">
            <v>60</v>
          </cell>
          <cell r="O1502" t="b">
            <v>0</v>
          </cell>
          <cell r="P1502" t="str">
            <v>CÔNG TY TNHH MTV THƯƠNG MẠI VÀ DỊCH VỤ NGỌC THƠM</v>
          </cell>
          <cell r="Q1502" t="str">
            <v>Miền Bắc</v>
          </cell>
          <cell r="R1502" t="str">
            <v>WIN</v>
          </cell>
        </row>
        <row r="1503">
          <cell r="A1503" t="str">
            <v>win2ARP</v>
          </cell>
          <cell r="B1503" t="str">
            <v>2ARP - WM+ HNI 176 - 178 Vân Hòa</v>
          </cell>
          <cell r="D1503" t="str">
            <v>Thành phố Hà Nội</v>
          </cell>
          <cell r="E1503" t="str">
            <v>Huyện Thường Tín</v>
          </cell>
          <cell r="F1503" t="str">
            <v>Xã Vân Tảo</v>
          </cell>
          <cell r="I1503" t="str">
            <v>MIENBAC; WIN</v>
          </cell>
          <cell r="M1503" t="str">
            <v>176 - 178 thôn Vân Hòa, xã Vân Tảo, huyện Thường Tín, thành phố Hà Nội</v>
          </cell>
          <cell r="N1503">
            <v>60</v>
          </cell>
          <cell r="O1503" t="b">
            <v>0</v>
          </cell>
          <cell r="P1503" t="str">
            <v>CÔNG TY TNHH MTV THƯƠNG MẠI VÀ DỊCH VỤ NGỌC THƠM</v>
          </cell>
          <cell r="Q1503" t="str">
            <v>Miền Bắc</v>
          </cell>
          <cell r="R1503" t="str">
            <v>WIN</v>
          </cell>
        </row>
        <row r="1504">
          <cell r="A1504" t="str">
            <v>win2ARS</v>
          </cell>
          <cell r="B1504" t="str">
            <v>2ARS - WM+ HNI Chợ Chiều Sơn Đồng</v>
          </cell>
          <cell r="D1504" t="str">
            <v>Thành phố Hà Nội</v>
          </cell>
          <cell r="E1504" t="str">
            <v>Huyện Hoài Đức</v>
          </cell>
          <cell r="F1504" t="str">
            <v>Xã Sơn Đồng</v>
          </cell>
          <cell r="I1504" t="str">
            <v>MIENBAC; WIN</v>
          </cell>
          <cell r="M1504" t="str">
            <v>Thôn Hàn, xã Sơn Đồng, huyện Hoài Đức, TP Hồ Chí Minh</v>
          </cell>
          <cell r="N1504">
            <v>60</v>
          </cell>
          <cell r="O1504" t="b">
            <v>0</v>
          </cell>
          <cell r="P1504" t="str">
            <v>CÔNG TY TNHH MTV THƯƠNG MẠI VÀ DỊCH VỤ NGỌC THƠM</v>
          </cell>
          <cell r="Q1504" t="str">
            <v>Miền Bắc</v>
          </cell>
          <cell r="R1504" t="str">
            <v>WIN</v>
          </cell>
        </row>
        <row r="1505">
          <cell r="A1505" t="str">
            <v>WIN2ARU</v>
          </cell>
          <cell r="B1505" t="str">
            <v>2ARU - WM+ HNI I2.CH17 Imperia Smart City</v>
          </cell>
          <cell r="D1505" t="str">
            <v>Thành phố Hà Nội</v>
          </cell>
          <cell r="I1505" t="str">
            <v>MIENBAC; WIN</v>
          </cell>
          <cell r="M1505" t="str">
            <v>Tòa Z38.1 (I2 Imperia Smart City), Lô đất F4-CH04, Khu đô thị mới Tây Mỗ, Đại Mỗ, Vinhomes TP. Hà Nội Việt Nam</v>
          </cell>
          <cell r="N1505">
            <v>60</v>
          </cell>
          <cell r="O1505" t="b">
            <v>0</v>
          </cell>
          <cell r="P1505" t="str">
            <v>CÔNG TY TNHH MTV THƯƠNG MẠI VÀ DỊCH VỤ NGỌC THƠM</v>
          </cell>
          <cell r="Q1505" t="str">
            <v>Miền Bắc</v>
          </cell>
          <cell r="R1505" t="str">
            <v>WIN</v>
          </cell>
        </row>
        <row r="1506">
          <cell r="A1506" t="str">
            <v>WIN2ARX</v>
          </cell>
          <cell r="B1506" t="str">
            <v>2ARX - WM+ HNI Thôn Ngoại, Tam Thuấn</v>
          </cell>
          <cell r="D1506" t="str">
            <v>Thành phố Hà Nội</v>
          </cell>
          <cell r="E1506" t="str">
            <v>Huyện Phúc Thọ</v>
          </cell>
          <cell r="I1506" t="str">
            <v>MIENBAC; WIN</v>
          </cell>
          <cell r="M1506" t="str">
            <v>Thôn Ngoại, xã Tam Thuấn, huyện Phúc Thọ, thành phố Hà Nội</v>
          </cell>
          <cell r="N1506">
            <v>60</v>
          </cell>
          <cell r="O1506" t="b">
            <v>0</v>
          </cell>
          <cell r="P1506" t="str">
            <v>CÔNG TY TNHH MTV THƯƠNG MẠI VÀ DỊCH VỤ NGỌC THƠM</v>
          </cell>
          <cell r="Q1506" t="str">
            <v>Miền Bắc</v>
          </cell>
          <cell r="R1506" t="str">
            <v>WIN</v>
          </cell>
        </row>
        <row r="1507">
          <cell r="A1507" t="str">
            <v>WIN2ARY</v>
          </cell>
          <cell r="B1507" t="str">
            <v>2ARY - WM+ HNI 18 Ngõ 66 Dịch Vọng Hậu</v>
          </cell>
          <cell r="D1507" t="str">
            <v>Thành phố Hà Nội</v>
          </cell>
          <cell r="E1507" t="str">
            <v>Quận Cầu Giấy</v>
          </cell>
          <cell r="F1507" t="str">
            <v>Phường Dịch Vọng Hậu</v>
          </cell>
          <cell r="I1507" t="str">
            <v>MIENBAC; WIN</v>
          </cell>
          <cell r="M1507" t="str">
            <v>Số 18, Ngõ 66 Dịch Vọng Hậu, Tổ 27, Phường Dịch Vọng Hậu, Quận Cầu Giấy TP. Hà Nội Việt Nam</v>
          </cell>
          <cell r="N1507">
            <v>60</v>
          </cell>
          <cell r="O1507" t="b">
            <v>0</v>
          </cell>
          <cell r="P1507" t="str">
            <v>CÔNG TY TNHH MTV THƯƠNG MẠI VÀ DỊCH VỤ NGỌC THƠM</v>
          </cell>
          <cell r="Q1507" t="str">
            <v>Miền Bắc</v>
          </cell>
          <cell r="R1507" t="str">
            <v>WIN</v>
          </cell>
        </row>
        <row r="1508">
          <cell r="A1508" t="str">
            <v>WIN2ARZ</v>
          </cell>
          <cell r="B1508" t="str">
            <v>2ARZ - WM+ HNI Thôn Nam, Phụng Thượng</v>
          </cell>
          <cell r="D1508" t="str">
            <v>Thành phố Hà Nội</v>
          </cell>
          <cell r="E1508" t="str">
            <v>Huyện Phúc Thọ</v>
          </cell>
          <cell r="F1508" t="str">
            <v>Xã Phụng Thượng</v>
          </cell>
          <cell r="I1508" t="str">
            <v>MIENBAC; WIN</v>
          </cell>
          <cell r="M1508" t="str">
            <v>Số nhà 98, Thôn 11, Xã Phụng Thượng, Huyện Phúc Thọ, TP. Hà Nội Việt Nam</v>
          </cell>
          <cell r="N1508">
            <v>60</v>
          </cell>
          <cell r="O1508" t="b">
            <v>0</v>
          </cell>
          <cell r="P1508" t="str">
            <v>CÔNG TY TNHH MTV THƯƠNG MẠI VÀ DỊCH VỤ NGỌC THƠM</v>
          </cell>
          <cell r="Q1508" t="str">
            <v>Miền Bắc</v>
          </cell>
          <cell r="R1508" t="str">
            <v>WIN</v>
          </cell>
        </row>
        <row r="1509">
          <cell r="A1509" t="str">
            <v>WIN2AS0</v>
          </cell>
          <cell r="B1509" t="str">
            <v>2AS0 - WM+ HNI 64 Bạch Đằng</v>
          </cell>
          <cell r="D1509" t="str">
            <v>Thành phố Hà Nội</v>
          </cell>
          <cell r="E1509" t="str">
            <v>Quận Hoàn Kiếm</v>
          </cell>
          <cell r="F1509" t="str">
            <v>Phường Chương Dương Độ</v>
          </cell>
          <cell r="I1509" t="str">
            <v>MIENBAC; WIN</v>
          </cell>
          <cell r="M1509" t="str">
            <v>Số 64 Bạch Đằng, Phường Chương Dương, Quận Hoàn Kiếm TP. Hà Nội Việt Nam</v>
          </cell>
          <cell r="N1509">
            <v>60</v>
          </cell>
          <cell r="O1509" t="b">
            <v>0</v>
          </cell>
          <cell r="P1509" t="str">
            <v>CÔNG TY TNHH MTV THƯƠNG MẠI VÀ DỊCH VỤ NGỌC THƠM</v>
          </cell>
          <cell r="Q1509" t="str">
            <v>Miền Bắc</v>
          </cell>
          <cell r="R1509" t="str">
            <v>WIN</v>
          </cell>
        </row>
        <row r="1510">
          <cell r="A1510" t="str">
            <v>WIN2AS8</v>
          </cell>
          <cell r="B1510" t="str">
            <v>2AS8 - WM+ HNI Xuân Lai, Sóc Sơn</v>
          </cell>
          <cell r="C1510" t="str">
            <v/>
          </cell>
          <cell r="D1510" t="str">
            <v>Thành phố Hà Nội</v>
          </cell>
          <cell r="E1510" t="str">
            <v>Huyện Sóc Sơn</v>
          </cell>
          <cell r="G1510" t="str">
            <v>HN003</v>
          </cell>
          <cell r="H1510" t="str">
            <v>Nguyễn Văn Thạch</v>
          </cell>
          <cell r="I1510" t="str">
            <v>MIENBAC; WIN</v>
          </cell>
          <cell r="J1510" t="str">
            <v>2AS8 - WM+ HNI Xuân Lai, Sóc Sơn</v>
          </cell>
          <cell r="K1510" t="str">
            <v>Thôn Xuân Lai, Xã Xuân Thu, Huyện Sóc Sơn TP. Hà Nội Việt Nam</v>
          </cell>
          <cell r="M1510" t="str">
            <v>Thôn Xuân Lai, Xã Xuân Thu, Huyện Sóc Sơn TP. Hà Nội Việt Nam</v>
          </cell>
          <cell r="N1510">
            <v>60</v>
          </cell>
          <cell r="O1510" t="b">
            <v>0</v>
          </cell>
          <cell r="P1510" t="str">
            <v>C6 HÀ NỘI</v>
          </cell>
          <cell r="Q1510" t="str">
            <v>Miền Bắc</v>
          </cell>
          <cell r="R1510" t="str">
            <v>WIN</v>
          </cell>
        </row>
        <row r="1511">
          <cell r="A1511" t="str">
            <v>WIN2ASA</v>
          </cell>
          <cell r="B1511" t="str">
            <v>2ASA - WM+ HNI Chợ Hương Ngải</v>
          </cell>
          <cell r="D1511" t="str">
            <v>Thành phố Hà Nội</v>
          </cell>
          <cell r="E1511" t="str">
            <v>Huyện Thạch Thất</v>
          </cell>
          <cell r="F1511" t="str">
            <v>Xã Hương Ngải</v>
          </cell>
          <cell r="I1511" t="str">
            <v>MIENBAC; WIN</v>
          </cell>
          <cell r="M1511" t="str">
            <v>Số 108-110 Đường Làng Hương, Thôn 2, Xã Hương Ngải, Huyện Thạch Thất TP. Hà Nội Việt Nam</v>
          </cell>
          <cell r="N1511">
            <v>60</v>
          </cell>
          <cell r="O1511" t="b">
            <v>0</v>
          </cell>
          <cell r="P1511" t="str">
            <v>CÔNG TY TNHH MTV THƯƠNG MẠI VÀ DỊCH VỤ NGỌC THƠM</v>
          </cell>
          <cell r="Q1511" t="str">
            <v>Miền Bắc</v>
          </cell>
          <cell r="R1511" t="str">
            <v>WIN</v>
          </cell>
        </row>
        <row r="1512">
          <cell r="A1512" t="str">
            <v>WIN2ASS</v>
          </cell>
          <cell r="B1512" t="str">
            <v>2ASS - WM+ HNI Thôn 7, Ngọc Tảo</v>
          </cell>
          <cell r="D1512" t="str">
            <v>Thành phố Hà Nội</v>
          </cell>
          <cell r="E1512" t="str">
            <v>Huyện Phúc Thọ</v>
          </cell>
          <cell r="F1512" t="str">
            <v>Xã Ngọc Tảo</v>
          </cell>
          <cell r="I1512" t="str">
            <v>MIENBAC; WIN</v>
          </cell>
          <cell r="M1512" t="str">
            <v>Số 128, Thôn 7, Xã Ngọc Tảo, Huyện Phúc Thọ TP. Hà Nội Việt Nam</v>
          </cell>
          <cell r="N1512">
            <v>60</v>
          </cell>
          <cell r="O1512" t="b">
            <v>0</v>
          </cell>
          <cell r="P1512" t="str">
            <v>CÔNG TY TNHH MTV THƯƠNG MẠI VÀ DỊCH VỤ NGỌC THƠM</v>
          </cell>
          <cell r="Q1512" t="str">
            <v>Miền Bắc</v>
          </cell>
          <cell r="R1512" t="str">
            <v>WIN</v>
          </cell>
        </row>
        <row r="1513">
          <cell r="A1513" t="str">
            <v>WIN2AST</v>
          </cell>
          <cell r="B1513" t="str">
            <v>2AST - WM+ HNI Thôn 3, Thạch Đà</v>
          </cell>
          <cell r="D1513" t="str">
            <v>Thành phố Hà Nội</v>
          </cell>
          <cell r="E1513" t="str">
            <v>Huyện Mê Linh</v>
          </cell>
          <cell r="F1513" t="str">
            <v>Xã Thạch Đà</v>
          </cell>
          <cell r="I1513" t="str">
            <v>MIENBAC; WIN</v>
          </cell>
          <cell r="M1513" t="str">
            <v>Thôn 3, Xã Thạch Đà, Huyện Mê Linh TP. Hà Nội Việt Nam</v>
          </cell>
          <cell r="N1513">
            <v>60</v>
          </cell>
          <cell r="O1513" t="b">
            <v>0</v>
          </cell>
          <cell r="P1513" t="str">
            <v>CÔNG TY TNHH MTV THƯƠNG MẠI VÀ DỊCH VỤ NGỌC THƠM</v>
          </cell>
          <cell r="Q1513" t="str">
            <v>Miền Bắc</v>
          </cell>
          <cell r="R1513" t="str">
            <v>WIN</v>
          </cell>
        </row>
        <row r="1514">
          <cell r="A1514" t="str">
            <v>WIN2ASU</v>
          </cell>
          <cell r="B1514" t="str">
            <v>2ASU - WM+ HNI 80 Đa Lộc</v>
          </cell>
          <cell r="D1514" t="str">
            <v>Thành phố Hà Nội</v>
          </cell>
          <cell r="E1514" t="str">
            <v>Huyện Đông Anh</v>
          </cell>
          <cell r="F1514" t="str">
            <v>Xã Kim Chung</v>
          </cell>
          <cell r="I1514" t="str">
            <v>MIENBAC; WIN</v>
          </cell>
          <cell r="M1514" t="str">
            <v>80 Đường Đa Lộc, Xã Kim Chung, Huyện Đông Anh TP. Hà Nội Việt Nam</v>
          </cell>
          <cell r="N1514">
            <v>60</v>
          </cell>
          <cell r="O1514" t="b">
            <v>0</v>
          </cell>
          <cell r="P1514" t="str">
            <v>CÔNG TY TNHH MTV THƯƠNG MẠI VÀ DỊCH VỤ NGỌC THƠM</v>
          </cell>
          <cell r="Q1514" t="str">
            <v>Miền Bắc</v>
          </cell>
          <cell r="R1514" t="str">
            <v>WIN</v>
          </cell>
        </row>
        <row r="1515">
          <cell r="A1515" t="str">
            <v>WIN2ASV</v>
          </cell>
          <cell r="B1515" t="str">
            <v>2ASV - WM+ HNI Ngã 3 Thuống, Thôn 2, Yên B</v>
          </cell>
          <cell r="D1515" t="str">
            <v>Thành phố Hà Nội</v>
          </cell>
          <cell r="E1515" t="str">
            <v>Huyện Thạch Thất</v>
          </cell>
          <cell r="F1515" t="str">
            <v>Xã Yên Bình</v>
          </cell>
          <cell r="I1515" t="str">
            <v>MIENBAC; WIN</v>
          </cell>
          <cell r="M1515" t="str">
            <v>Thôn 2, Xã Yên Bình, Huyện Thạch Thất TP. Hà Nội Việt Nam</v>
          </cell>
          <cell r="N1515">
            <v>60</v>
          </cell>
          <cell r="O1515" t="b">
            <v>0</v>
          </cell>
          <cell r="P1515" t="str">
            <v>CÔNG TY TNHH MTV THƯƠNG MẠI VÀ DỊCH VỤ NGỌC THƠM</v>
          </cell>
          <cell r="Q1515" t="str">
            <v>Miền Bắc</v>
          </cell>
          <cell r="R1515" t="str">
            <v>WIN</v>
          </cell>
        </row>
        <row r="1516">
          <cell r="A1516" t="str">
            <v>WIN2ASZ</v>
          </cell>
          <cell r="B1516" t="str">
            <v>2ASZ - WM+ HNI My Hạ, Thanh Mai</v>
          </cell>
          <cell r="D1516" t="str">
            <v>Thành phố Hà Nội</v>
          </cell>
          <cell r="E1516" t="str">
            <v>Huyện Thanh Oai</v>
          </cell>
          <cell r="F1516" t="str">
            <v>Xã Thanh Mai</v>
          </cell>
          <cell r="I1516" t="str">
            <v>MIENBAC; WIN</v>
          </cell>
          <cell r="M1516" t="str">
            <v>Số 100, Thôn My Hạ, Xã Thanh Mai, Huyện Thanh Oai TP. Hà Nội Việt Nam</v>
          </cell>
          <cell r="N1516">
            <v>60</v>
          </cell>
          <cell r="O1516" t="b">
            <v>0</v>
          </cell>
          <cell r="P1516" t="str">
            <v>CÔNG TY TNHH MTV THƯƠNG MẠI VÀ DỊCH VỤ NGỌC THƠM</v>
          </cell>
          <cell r="Q1516" t="str">
            <v>Miền Bắc</v>
          </cell>
          <cell r="R1516" t="str">
            <v>WIN</v>
          </cell>
        </row>
        <row r="1517">
          <cell r="A1517" t="str">
            <v>win2AT2</v>
          </cell>
          <cell r="B1517" t="str">
            <v>2AT2 - WIN HNI 16-TT11 KĐT Văn Phú</v>
          </cell>
          <cell r="C1517" t="str">
            <v/>
          </cell>
          <cell r="D1517" t="str">
            <v>Thành phố Hà Nội</v>
          </cell>
          <cell r="E1517" t="str">
            <v>Quận Hà Đông</v>
          </cell>
          <cell r="G1517" t="str">
            <v>HN004</v>
          </cell>
          <cell r="H1517" t="str">
            <v>Hoàng Thanh Huy</v>
          </cell>
          <cell r="I1517" t="str">
            <v>MIENBAC;WIN</v>
          </cell>
          <cell r="J1517" t="str">
            <v>2AT2 - WIN HNI 16-TT11 KĐT Văn Phú</v>
          </cell>
          <cell r="M1517" t="str">
            <v>16 - TT11 Khu đô thị Văn Phú, Phường Phú La, Quận Hà Đ TP. Hà Nội Việt Nam</v>
          </cell>
          <cell r="N1517">
            <v>60</v>
          </cell>
          <cell r="O1517" t="b">
            <v>0</v>
          </cell>
          <cell r="P1517" t="str">
            <v>C6 HÀ NỘI</v>
          </cell>
          <cell r="Q1517" t="str">
            <v>Miền Bắc</v>
          </cell>
          <cell r="R1517" t="str">
            <v>WIN</v>
          </cell>
        </row>
        <row r="1518">
          <cell r="A1518" t="str">
            <v>win2ATA</v>
          </cell>
          <cell r="B1518" t="str">
            <v>2ATA - WM+ HNI Mai Trang, Minh Tân</v>
          </cell>
          <cell r="D1518" t="str">
            <v>Thành phố Hà Nội</v>
          </cell>
          <cell r="E1518" t="str">
            <v>Huyện Phú Xuyên</v>
          </cell>
          <cell r="F1518" t="str">
            <v>Xã Minh Tân</v>
          </cell>
          <cell r="I1518" t="str">
            <v>MIENBAC; WIN</v>
          </cell>
          <cell r="M1518" t="str">
            <v>Thôn Mai Trang, xã Minh Tân, huyện Phú Xuyên. TP Hà Nội</v>
          </cell>
          <cell r="N1518">
            <v>60</v>
          </cell>
          <cell r="O1518" t="b">
            <v>0</v>
          </cell>
          <cell r="P1518" t="str">
            <v>CÔNG TY TNHH MTV THƯƠNG MẠI VÀ DỊCH VỤ NGỌC THƠM</v>
          </cell>
          <cell r="Q1518" t="str">
            <v>Miền Bắc</v>
          </cell>
          <cell r="R1518" t="str">
            <v>WIN</v>
          </cell>
        </row>
        <row r="1519">
          <cell r="A1519" t="str">
            <v>WIN2ATC</v>
          </cell>
          <cell r="B1519" t="str">
            <v>2ATC - WM+ HNI Cốc Thượng, Hoàng Diệu</v>
          </cell>
          <cell r="C1519" t="str">
            <v/>
          </cell>
          <cell r="D1519" t="str">
            <v>Thành phố Hà Nội</v>
          </cell>
          <cell r="E1519" t="str">
            <v>Huyện Chương Mỹ</v>
          </cell>
          <cell r="G1519" t="str">
            <v>HN008</v>
          </cell>
          <cell r="H1519" t="str">
            <v>Nguyễn Minh Sơn</v>
          </cell>
          <cell r="I1519" t="str">
            <v>MIENBAC;WIN</v>
          </cell>
          <cell r="J1519" t="str">
            <v/>
          </cell>
          <cell r="M1519" t="str">
            <v>Số 25, Thôn Cốc Thượng, Xã Hoàng Diệu, Huyện Chương Mỹ TP. Hà Nội Việt Nam</v>
          </cell>
          <cell r="N1519">
            <v>60</v>
          </cell>
          <cell r="O1519" t="b">
            <v>0</v>
          </cell>
          <cell r="P1519" t="str">
            <v>C6 HÀ NỘI</v>
          </cell>
          <cell r="Q1519" t="str">
            <v>Miền Bắc</v>
          </cell>
          <cell r="R1519" t="str">
            <v>WIN</v>
          </cell>
        </row>
        <row r="1520">
          <cell r="A1520" t="str">
            <v>WIN2ATL</v>
          </cell>
          <cell r="B1520" t="str">
            <v>2ATL - WM+ HNI 202 Đại Nghĩa</v>
          </cell>
          <cell r="D1520" t="str">
            <v>Thành phố Hà Nội</v>
          </cell>
          <cell r="E1520" t="str">
            <v>Huyện Mỹ Đức</v>
          </cell>
          <cell r="F1520" t="str">
            <v>Thị trấn Đại Nghĩa</v>
          </cell>
          <cell r="I1520" t="str">
            <v>MIENBAC; WIN</v>
          </cell>
          <cell r="M1520" t="str">
            <v>Số 202 Đại Nghĩa, Thị trấn Đại Nghĩa, Huyện Mỹ Đức TP. Hà Nội Việt Nam</v>
          </cell>
          <cell r="N1520">
            <v>60</v>
          </cell>
          <cell r="O1520" t="b">
            <v>0</v>
          </cell>
          <cell r="P1520" t="str">
            <v>CÔNG TY TNHH MTV THƯƠNG MẠI VÀ DỊCH VỤ NGỌC THƠM</v>
          </cell>
          <cell r="Q1520" t="str">
            <v>Miền Bắc</v>
          </cell>
          <cell r="R1520" t="str">
            <v>WIN</v>
          </cell>
        </row>
        <row r="1521">
          <cell r="A1521" t="str">
            <v>WIN2ATM</v>
          </cell>
          <cell r="B1521" t="str">
            <v>2ATM - WM+ HNI 176 Phố Nghệ</v>
          </cell>
          <cell r="D1521" t="str">
            <v>Thành phố Hà Nội</v>
          </cell>
          <cell r="E1521" t="str">
            <v>Huyện Thường Tín</v>
          </cell>
          <cell r="F1521" t="str">
            <v>Xã Minh Cường</v>
          </cell>
          <cell r="I1521" t="str">
            <v>MIENBAC; WIN</v>
          </cell>
          <cell r="M1521" t="str">
            <v>Số 176 Phố Nghệ, Thôn Khôn Thôn, Xã Minh Cường, TP. Hà Nội Việt Nam</v>
          </cell>
          <cell r="N1521">
            <v>60</v>
          </cell>
          <cell r="O1521" t="b">
            <v>0</v>
          </cell>
          <cell r="P1521" t="str">
            <v>CÔNG TY TNHH MTV THƯƠNG MẠI VÀ DỊCH VỤ NGỌC THƠM</v>
          </cell>
          <cell r="Q1521" t="str">
            <v>Miền Bắc</v>
          </cell>
          <cell r="R1521" t="str">
            <v>WIN</v>
          </cell>
        </row>
        <row r="1522">
          <cell r="A1522" t="str">
            <v>WIN2ATQ</v>
          </cell>
          <cell r="B1522" t="str">
            <v>2ATQ - WM+ HNI Cốc Thôn, Cam Thượng</v>
          </cell>
          <cell r="D1522" t="str">
            <v>Thành phố Hà Nội</v>
          </cell>
          <cell r="E1522" t="str">
            <v>Huyện Ba Vì</v>
          </cell>
          <cell r="F1522" t="str">
            <v>Xã Cam Thượng</v>
          </cell>
          <cell r="I1522" t="str">
            <v>MIENBAC; WIN</v>
          </cell>
          <cell r="M1522" t="str">
            <v>Số 81, Thôn Cốc Thôn, Xã Cam Thượng, Huyện Ba Vì TP. Hà Nội Việt Nam</v>
          </cell>
          <cell r="N1522">
            <v>60</v>
          </cell>
          <cell r="O1522" t="b">
            <v>0</v>
          </cell>
          <cell r="P1522" t="str">
            <v>CÔNG TY TNHH MTV THƯƠNG MẠI VÀ DỊCH VỤ NGỌC THƠM</v>
          </cell>
          <cell r="Q1522" t="str">
            <v>Miền Bắc</v>
          </cell>
          <cell r="R1522" t="str">
            <v>WIN</v>
          </cell>
        </row>
        <row r="1523">
          <cell r="A1523" t="str">
            <v>WIN2ATS</v>
          </cell>
          <cell r="B1523" t="str">
            <v>2ATS - WM+ HNI Phú Hữu 2, Phú Nghĩa</v>
          </cell>
          <cell r="D1523" t="str">
            <v>Thành phố Hà Nội</v>
          </cell>
          <cell r="E1523" t="str">
            <v>Huyện Chương Mỹ</v>
          </cell>
          <cell r="F1523" t="str">
            <v>Xã Phú Nghĩa</v>
          </cell>
          <cell r="I1523" t="str">
            <v>MIENBAC; WIN</v>
          </cell>
          <cell r="M1523" t="str">
            <v>Thôn Phú Hữu 2, Xã Phú Nghĩa, Huyện Chương Mỹ TP. Hà Nội Việt Nam</v>
          </cell>
          <cell r="N1523">
            <v>60</v>
          </cell>
          <cell r="O1523" t="b">
            <v>0</v>
          </cell>
          <cell r="P1523" t="str">
            <v>CÔNG TY TNHH MTV THƯƠNG MẠI VÀ DỊCH VỤ NGỌC THƠM</v>
          </cell>
          <cell r="Q1523" t="str">
            <v>Miền Bắc</v>
          </cell>
          <cell r="R1523" t="str">
            <v>WIN</v>
          </cell>
        </row>
        <row r="1524">
          <cell r="A1524" t="str">
            <v>WIN2ATU</v>
          </cell>
          <cell r="B1524" t="str">
            <v>2ATU - WIN HNI P11 Park Hill</v>
          </cell>
          <cell r="C1524" t="str">
            <v/>
          </cell>
          <cell r="D1524" t="str">
            <v>Thành phố Hà Nội</v>
          </cell>
          <cell r="E1524" t="str">
            <v>Quận Hai Bà Trưng</v>
          </cell>
          <cell r="G1524" t="str">
            <v>HN003</v>
          </cell>
          <cell r="H1524" t="str">
            <v>Nguyễn Văn Thạch</v>
          </cell>
          <cell r="I1524" t="str">
            <v>MIENBAC;WIN</v>
          </cell>
          <cell r="J1524" t="str">
            <v/>
          </cell>
          <cell r="M1524" t="str">
            <v>Nhà dịch vụ SH0112, Tầng 1, Park 11, KĐT Vinhomes Times TP. Hà Nội Việt Nam</v>
          </cell>
          <cell r="N1524">
            <v>60</v>
          </cell>
          <cell r="O1524" t="b">
            <v>0</v>
          </cell>
          <cell r="P1524" t="str">
            <v>C6 HÀ NỘI</v>
          </cell>
          <cell r="Q1524" t="str">
            <v>Miền Bắc</v>
          </cell>
          <cell r="R1524" t="str">
            <v>WIN</v>
          </cell>
        </row>
        <row r="1525">
          <cell r="A1525" t="str">
            <v>win2ATV</v>
          </cell>
          <cell r="B1525" t="str">
            <v>2ATV - WM+ HNI Chợ Cầu, Trung Tiến</v>
          </cell>
          <cell r="C1525" t="str">
            <v/>
          </cell>
          <cell r="D1525" t="str">
            <v>Thành phố Hà Nội</v>
          </cell>
          <cell r="E1525" t="str">
            <v>Huyện Chương Mỹ</v>
          </cell>
          <cell r="G1525" t="str">
            <v>HN008</v>
          </cell>
          <cell r="H1525" t="str">
            <v>Nguyễn Minh Sơn</v>
          </cell>
          <cell r="I1525" t="str">
            <v>MIENBAC;WIN</v>
          </cell>
          <cell r="J1525" t="str">
            <v/>
          </cell>
          <cell r="M1525" t="str">
            <v>Chợ Cầu, thôn Trung Tiến, xấ Thụy Hương, huyện Chương Mỹ, thành phố Hà Nội</v>
          </cell>
          <cell r="N1525">
            <v>60</v>
          </cell>
          <cell r="O1525" t="b">
            <v>0</v>
          </cell>
          <cell r="P1525" t="str">
            <v>C6 HÀ NỘI</v>
          </cell>
          <cell r="Q1525" t="str">
            <v>Miền Bắc</v>
          </cell>
          <cell r="R1525" t="str">
            <v>WIN</v>
          </cell>
        </row>
        <row r="1526">
          <cell r="A1526" t="str">
            <v>WIN2ATW</v>
          </cell>
          <cell r="B1526" t="str">
            <v>2ATW - WM+ HNI TDP 3 Mễ Trì Hạ</v>
          </cell>
          <cell r="C1526" t="str">
            <v/>
          </cell>
          <cell r="D1526" t="str">
            <v>Thành phố Hà Nội</v>
          </cell>
          <cell r="I1526" t="str">
            <v>MIENBAC;WIN</v>
          </cell>
          <cell r="J1526" t="str">
            <v/>
          </cell>
          <cell r="M1526" t="str">
            <v>Tổ Dân Phố 3 Mễ Trì Hạ, Phường Từ Liêm, Thành phố Hà Nội, Việt Nam</v>
          </cell>
          <cell r="N1526">
            <v>60</v>
          </cell>
          <cell r="O1526" t="b">
            <v>0</v>
          </cell>
          <cell r="P1526" t="str">
            <v>C6 HÀ NỘI</v>
          </cell>
          <cell r="Q1526" t="str">
            <v>Miền Bắc</v>
          </cell>
          <cell r="R1526" t="str">
            <v>WIN</v>
          </cell>
        </row>
        <row r="1527">
          <cell r="A1527" t="str">
            <v>WIN2ATX</v>
          </cell>
          <cell r="B1527" t="str">
            <v>2ATX - WM+ HNI Xóm 5, Thôn Hoành</v>
          </cell>
          <cell r="D1527" t="str">
            <v>Thành phố Hà Nội</v>
          </cell>
          <cell r="E1527" t="str">
            <v>Huyện Mỹ Đức</v>
          </cell>
          <cell r="F1527" t="str">
            <v>Xã Đồng Tâm</v>
          </cell>
          <cell r="I1527" t="str">
            <v>MIENBAC; WIN</v>
          </cell>
          <cell r="M1527" t="str">
            <v>Xóm 5, Thôn Hoành, Xã Đồng Tâm, Huyện Mỹ Đức TP. Hà Nội Việt Nam</v>
          </cell>
          <cell r="N1527">
            <v>60</v>
          </cell>
          <cell r="O1527" t="b">
            <v>0</v>
          </cell>
          <cell r="P1527" t="str">
            <v>CÔNG TY TNHH MTV THƯƠNG MẠI VÀ DỊCH VỤ NGỌC THƠM</v>
          </cell>
          <cell r="Q1527" t="str">
            <v>Miền Bắc</v>
          </cell>
          <cell r="R1527" t="str">
            <v>WIN</v>
          </cell>
        </row>
        <row r="1528">
          <cell r="A1528" t="str">
            <v>win2AU3</v>
          </cell>
          <cell r="B1528" t="str">
            <v>2AU3 - WM+ HNI Bái Đô, Phú Xuyên</v>
          </cell>
          <cell r="C1528" t="str">
            <v/>
          </cell>
          <cell r="D1528" t="str">
            <v>Thành phố Hà Nội</v>
          </cell>
          <cell r="E1528" t="str">
            <v>Huyện Phú Xuyên</v>
          </cell>
          <cell r="G1528" t="str">
            <v>HN008</v>
          </cell>
          <cell r="H1528" t="str">
            <v>Nguyễn Minh Sơn</v>
          </cell>
          <cell r="I1528" t="str">
            <v>MIENBAC;WIN</v>
          </cell>
          <cell r="J1528" t="str">
            <v>2AU3 - WM+ HNI Bái Đô, Phú Xuyên</v>
          </cell>
          <cell r="M1528" t="str">
            <v>Chợ Bái, Thôn Bái Đô, Xã Tri Thủy, Huyện Phú Xuyên TP. Hà Nội Việt Nam</v>
          </cell>
          <cell r="N1528">
            <v>60</v>
          </cell>
          <cell r="O1528" t="b">
            <v>0</v>
          </cell>
          <cell r="P1528" t="str">
            <v>C6 HÀ NỘI</v>
          </cell>
          <cell r="Q1528" t="str">
            <v>Miền Bắc</v>
          </cell>
          <cell r="R1528" t="str">
            <v>WIN</v>
          </cell>
        </row>
        <row r="1529">
          <cell r="A1529" t="str">
            <v>WIN2AUC</v>
          </cell>
          <cell r="B1529" t="str">
            <v>2AUC - WM+ HNI Cẩm Lĩnh, Đông Phượng</v>
          </cell>
          <cell r="D1529" t="str">
            <v>Thành phố Hà Nội</v>
          </cell>
          <cell r="E1529" t="str">
            <v>Huyện Ba Vì</v>
          </cell>
          <cell r="F1529" t="str">
            <v>Xã Cẩm Lĩnh</v>
          </cell>
          <cell r="I1529" t="str">
            <v>MIENBAC; WIN</v>
          </cell>
          <cell r="M1529" t="str">
            <v>Đường Cẩm Lĩnh, Thôn Đông Phượng, Xã Cẩm Lĩnh, Huyện Ba Vì TP. Hà Nội Việt Nam</v>
          </cell>
          <cell r="N1529">
            <v>60</v>
          </cell>
          <cell r="O1529" t="b">
            <v>0</v>
          </cell>
          <cell r="P1529" t="str">
            <v>CÔNG TY TNHH MTV THƯƠNG MẠI VÀ DỊCH VỤ NGỌC THƠM</v>
          </cell>
          <cell r="Q1529" t="str">
            <v>Miền Bắc</v>
          </cell>
          <cell r="R1529" t="str">
            <v>WIN</v>
          </cell>
        </row>
        <row r="1530">
          <cell r="A1530" t="str">
            <v>WIN2AUE</v>
          </cell>
          <cell r="B1530" t="str">
            <v>2AUE - WM+ HNI 72 Đường 2 Bãi Thụy</v>
          </cell>
          <cell r="D1530" t="str">
            <v>Thành phố Hà Nội</v>
          </cell>
          <cell r="E1530" t="str">
            <v>Huyện Đan Phượng</v>
          </cell>
          <cell r="F1530" t="str">
            <v>Xã Đồng Tháp</v>
          </cell>
          <cell r="I1530" t="str">
            <v>MIENBAC; WIN</v>
          </cell>
          <cell r="M1530" t="str">
            <v>Số 72 Đường 2 Bãi Thụy, Xã Đồng Tháp, Huyện Đan Phượng TP. Hà Nội Việt Nam</v>
          </cell>
          <cell r="N1530">
            <v>60</v>
          </cell>
          <cell r="O1530" t="b">
            <v>0</v>
          </cell>
          <cell r="P1530" t="str">
            <v>CÔNG TY TNHH MTV THƯƠNG MẠI VÀ DỊCH VỤ NGỌC THƠM</v>
          </cell>
          <cell r="Q1530" t="str">
            <v>Miền Bắc</v>
          </cell>
          <cell r="R1530" t="str">
            <v>WIN</v>
          </cell>
        </row>
        <row r="1531">
          <cell r="A1531" t="str">
            <v>WIN2AUF</v>
          </cell>
          <cell r="B1531" t="str">
            <v>2AUF-WM+ HNI 7 Cầu Am</v>
          </cell>
          <cell r="D1531" t="str">
            <v>Thành phố Hà Nội</v>
          </cell>
          <cell r="E1531" t="str">
            <v>Quận Hà Đông</v>
          </cell>
          <cell r="F1531" t="str">
            <v>Phường Vạn Phúc</v>
          </cell>
          <cell r="I1531" t="str">
            <v>MIENBAC; WIN</v>
          </cell>
          <cell r="M1531" t="str">
            <v>Số 7 Phố Cầu Am, Tổ dân phố Chiến Thắng, Phường Vạn Phúc, Quận Hà</v>
          </cell>
          <cell r="N1531">
            <v>60</v>
          </cell>
          <cell r="O1531" t="b">
            <v>0</v>
          </cell>
          <cell r="P1531" t="str">
            <v>CÔNG TY TNHH MTV THƯƠNG MẠI VÀ DỊCH VỤ NGỌC THƠM</v>
          </cell>
          <cell r="Q1531" t="str">
            <v>Miền Bắc</v>
          </cell>
          <cell r="R1531" t="str">
            <v>WIN</v>
          </cell>
        </row>
        <row r="1532">
          <cell r="A1532" t="str">
            <v>WIN2AUH</v>
          </cell>
          <cell r="B1532" t="str">
            <v>2AUH - WM+ HNI Bái Ngoại, Liệp Nghĩa</v>
          </cell>
          <cell r="D1532" t="str">
            <v>Thành phố Hà Nội</v>
          </cell>
          <cell r="E1532" t="str">
            <v>Huyện Quốc Oai</v>
          </cell>
          <cell r="I1532" t="str">
            <v>MIENBAC; WIN</v>
          </cell>
          <cell r="M1532" t="str">
            <v>Thôn Bái Ngoại, Xã Liệp Nghĩa, Huyện Quốc Oai TP. Hà Nội Việt Nam</v>
          </cell>
          <cell r="N1532">
            <v>60</v>
          </cell>
          <cell r="O1532" t="b">
            <v>0</v>
          </cell>
          <cell r="P1532" t="str">
            <v>CÔNG TY TNHH MTV THƯƠNG MẠI VÀ DỊCH VỤ NGỌC THƠM</v>
          </cell>
          <cell r="Q1532" t="str">
            <v>Miền Bắc</v>
          </cell>
          <cell r="R1532" t="str">
            <v>WIN</v>
          </cell>
        </row>
        <row r="1533">
          <cell r="A1533" t="str">
            <v>WIN2AUK</v>
          </cell>
          <cell r="B1533" t="str">
            <v>2AUK - WM+ HNI Nhân Hiền, Hiền Giang</v>
          </cell>
          <cell r="D1533" t="str">
            <v>Thành phố Hà Nội</v>
          </cell>
          <cell r="E1533" t="str">
            <v>Huyện Thường Tín</v>
          </cell>
          <cell r="F1533" t="str">
            <v>Xã Hiền Giang</v>
          </cell>
          <cell r="I1533" t="str">
            <v>MIENBAC; WIN</v>
          </cell>
          <cell r="M1533" t="str">
            <v>Số 35, Thôn Nhân Hiền, Xã Hiền Giang, Huyện Thường Tín TP. Hà Nội Việt Nam</v>
          </cell>
          <cell r="N1533">
            <v>60</v>
          </cell>
          <cell r="O1533" t="b">
            <v>0</v>
          </cell>
          <cell r="P1533" t="str">
            <v>CÔNG TY TNHH MTV THƯƠNG MẠI VÀ DỊCH VỤ NGỌC THƠM</v>
          </cell>
          <cell r="Q1533" t="str">
            <v>Miền Bắc</v>
          </cell>
          <cell r="R1533" t="str">
            <v>WIN</v>
          </cell>
        </row>
        <row r="1534">
          <cell r="A1534" t="str">
            <v>WIN2AUM</v>
          </cell>
          <cell r="B1534" t="str">
            <v>2AUM - WM+ HNI Trung Hà, Thái Hòa</v>
          </cell>
          <cell r="D1534" t="str">
            <v>Thành phố Hà Nội</v>
          </cell>
          <cell r="E1534" t="str">
            <v>Huyện Ba Vì</v>
          </cell>
          <cell r="F1534" t="str">
            <v>Xã Thái Hòa</v>
          </cell>
          <cell r="I1534" t="str">
            <v>MIENBAC; WIN</v>
          </cell>
          <cell r="M1534" t="str">
            <v>Thôn Trung Hà, Xã Thái Hòa, Huyện Ba Vì TP. Hà Nội Việt Nam</v>
          </cell>
          <cell r="N1534">
            <v>60</v>
          </cell>
          <cell r="O1534" t="b">
            <v>0</v>
          </cell>
          <cell r="P1534" t="str">
            <v>CÔNG TY TNHH MTV THƯƠNG MẠI VÀ DỊCH VỤ NGỌC THƠM</v>
          </cell>
          <cell r="Q1534" t="str">
            <v>Miền Bắc</v>
          </cell>
          <cell r="R1534" t="str">
            <v>WIN</v>
          </cell>
        </row>
        <row r="1535">
          <cell r="A1535" t="str">
            <v>WIN2AUS</v>
          </cell>
          <cell r="B1535" t="str">
            <v>2AUS - WM+ HNI Hạ Hòa, Hưng Đạo</v>
          </cell>
          <cell r="D1535" t="str">
            <v>Thành phố Hà Nội</v>
          </cell>
          <cell r="E1535" t="str">
            <v>Huyện Quốc Oai</v>
          </cell>
          <cell r="G1535" t="str">
            <v>HN004</v>
          </cell>
          <cell r="H1535" t="str">
            <v>Hoàng Thanh Huy</v>
          </cell>
          <cell r="I1535" t="str">
            <v>MIENBAC; WIN</v>
          </cell>
          <cell r="J1535" t="str">
            <v>2AUS - WM+ HNI Hạ Hòa, Hưng Đạo</v>
          </cell>
          <cell r="K1535" t="str">
            <v>Xóm Chùa, Thôn Hạ Hòa, Xã Hưng Đạo, Huyện Quốc Oai, Thành phố Hà Nội, Việt Nam</v>
          </cell>
          <cell r="L1535" t="str">
            <v/>
          </cell>
          <cell r="M1535" t="str">
            <v>Xóm Chùa, Thôn Hạ Hòa, Xã Hưng Đạo, Huyện Quốc Oai, Thành phố Hà Nội, Việt Nam</v>
          </cell>
          <cell r="N1535">
            <v>60</v>
          </cell>
          <cell r="O1535" t="b">
            <v>0</v>
          </cell>
          <cell r="P1535" t="str">
            <v>CÔNG TY TNHH MTV THƯƠNG MẠI VÀ DỊCH VỤ NGỌC THƠM</v>
          </cell>
          <cell r="Q1535" t="str">
            <v>Miền Bắc</v>
          </cell>
          <cell r="R1535" t="str">
            <v>WIN</v>
          </cell>
        </row>
        <row r="1536">
          <cell r="A1536" t="str">
            <v>WIN2AUY</v>
          </cell>
          <cell r="B1536" t="str">
            <v>2AUY - WM+ HNI 60 Thu Thuận</v>
          </cell>
          <cell r="D1536" t="str">
            <v>Thành phố Hà Nội</v>
          </cell>
          <cell r="E1536" t="str">
            <v>Huyện Đan Phượng</v>
          </cell>
          <cell r="F1536" t="str">
            <v>Xã Song Phượng</v>
          </cell>
          <cell r="I1536" t="str">
            <v>MIENBAC; WIN</v>
          </cell>
          <cell r="M1536" t="str">
            <v>Số 60 Thu Thuận, Thôn Thu Quế, Xã Song Phượng, H. Đan Phượng TP. Hà Nội Việt Nam</v>
          </cell>
          <cell r="N1536">
            <v>60</v>
          </cell>
          <cell r="O1536" t="b">
            <v>0</v>
          </cell>
          <cell r="P1536" t="str">
            <v>CÔNG TY TNHH MTV THƯƠNG MẠI VÀ DỊCH VỤ NGỌC THƠM</v>
          </cell>
          <cell r="Q1536" t="str">
            <v>Miền Bắc</v>
          </cell>
          <cell r="R1536" t="str">
            <v>WIN</v>
          </cell>
        </row>
        <row r="1537">
          <cell r="A1537" t="str">
            <v>win2AV1</v>
          </cell>
          <cell r="B1537" t="str">
            <v>2AV1 - WM+ HNI Vân Côn, Hoài Đức</v>
          </cell>
          <cell r="C1537" t="str">
            <v/>
          </cell>
          <cell r="D1537" t="str">
            <v>Thành phố Hà Nội</v>
          </cell>
          <cell r="E1537" t="str">
            <v>Huyện Hoài Đức</v>
          </cell>
          <cell r="G1537" t="str">
            <v>HN004</v>
          </cell>
          <cell r="H1537" t="str">
            <v>Hoàng Thanh Huy</v>
          </cell>
          <cell r="I1537" t="str">
            <v>MIENBAC;WIN</v>
          </cell>
          <cell r="J1537" t="str">
            <v>2AV1 - WM+ HNI Vân Côn, Hoài Đức</v>
          </cell>
          <cell r="K1537" t="str">
            <v>Thôn Vân Côn, xã Vân Côn, huyện Hoài Đức, thành phố Hà Nội</v>
          </cell>
          <cell r="M1537" t="str">
            <v>Thôn Vân Côn, xã Vân Côn, huyện Hoài Đức, thành phố Hà Nội</v>
          </cell>
          <cell r="N1537">
            <v>60</v>
          </cell>
          <cell r="O1537" t="b">
            <v>0</v>
          </cell>
          <cell r="P1537" t="str">
            <v>C6 HÀ NỘI</v>
          </cell>
          <cell r="Q1537" t="str">
            <v>Miền Bắc</v>
          </cell>
          <cell r="R1537" t="str">
            <v>WIN</v>
          </cell>
        </row>
        <row r="1538">
          <cell r="A1538" t="str">
            <v>win2AVU</v>
          </cell>
          <cell r="B1538" t="str">
            <v>2AVU - WM+ HNI Đồi Miễu, xã Nam Phương Tiến</v>
          </cell>
          <cell r="C1538" t="str">
            <v/>
          </cell>
          <cell r="D1538" t="str">
            <v>Thành phố Hà Nội</v>
          </cell>
          <cell r="E1538" t="str">
            <v>Huyện Chương Mỹ</v>
          </cell>
          <cell r="G1538" t="str">
            <v>HN008</v>
          </cell>
          <cell r="H1538" t="str">
            <v>Nguyễn Minh Sơn</v>
          </cell>
          <cell r="I1538" t="str">
            <v>MIENBAC;WIN</v>
          </cell>
          <cell r="J1538" t="str">
            <v/>
          </cell>
          <cell r="M1538" t="str">
            <v>Đồi Miễu, xã Nam Phương Tiến, huyện Chương Mỹ, thành phố Hà Nội</v>
          </cell>
          <cell r="N1538">
            <v>60</v>
          </cell>
          <cell r="O1538" t="b">
            <v>0</v>
          </cell>
          <cell r="P1538" t="str">
            <v>C6 HÀ NỘI</v>
          </cell>
          <cell r="Q1538" t="str">
            <v>Miền Bắc</v>
          </cell>
          <cell r="R1538" t="str">
            <v>WIN</v>
          </cell>
        </row>
        <row r="1539">
          <cell r="A1539" t="str">
            <v>win2AW3</v>
          </cell>
          <cell r="B1539" t="str">
            <v>2AW3 - WIN HNI 74A Quang Trung</v>
          </cell>
          <cell r="C1539" t="str">
            <v/>
          </cell>
          <cell r="D1539" t="str">
            <v>Thành phố Hà Nội</v>
          </cell>
          <cell r="E1539" t="str">
            <v>Thị xã Sơn Tây</v>
          </cell>
          <cell r="G1539" t="str">
            <v>HN004</v>
          </cell>
          <cell r="H1539" t="str">
            <v>Hoàng Thanh Huy</v>
          </cell>
          <cell r="I1539" t="str">
            <v>MIENBAC;WIN</v>
          </cell>
          <cell r="J1539" t="str">
            <v>2AW3 - WIN HNI 74A Quang Trung</v>
          </cell>
          <cell r="K1539" t="str">
            <v>Số nhà 74A, Phố Quang Trung, Phường Quang Trung, Thị xã Sơn Tây TP. Hà Nội Việt Nam</v>
          </cell>
          <cell r="M1539" t="str">
            <v>Số nhà 74A, Phố Quang Trung, Phường Quang Trung, Thị xã Sơn Tây TP. Hà Nội Việt Nam</v>
          </cell>
          <cell r="N1539">
            <v>60</v>
          </cell>
          <cell r="O1539" t="b">
            <v>0</v>
          </cell>
          <cell r="P1539" t="str">
            <v>C6 HÀ NỘI</v>
          </cell>
          <cell r="Q1539" t="str">
            <v>Miền Bắc</v>
          </cell>
          <cell r="R1539" t="str">
            <v>WIN</v>
          </cell>
        </row>
        <row r="1540">
          <cell r="A1540" t="str">
            <v>win2AW4</v>
          </cell>
          <cell r="B1540" t="str">
            <v>2AW4 - WM+ HNI Phú Châu, Ba Vì</v>
          </cell>
          <cell r="C1540" t="str">
            <v/>
          </cell>
          <cell r="D1540" t="str">
            <v>Thành phố Hà Nội</v>
          </cell>
          <cell r="E1540" t="str">
            <v>Huyện Ba Vì</v>
          </cell>
          <cell r="G1540" t="str">
            <v>HN004</v>
          </cell>
          <cell r="H1540" t="str">
            <v>Hoàng Thanh Huy</v>
          </cell>
          <cell r="I1540" t="str">
            <v>MIENBAC;WIN</v>
          </cell>
          <cell r="J1540" t="str">
            <v/>
          </cell>
          <cell r="M1540" t="str">
            <v>Thôn Phú Xuyên 1, Xã Phú Châu, Huyện Ba Vì, TP. Hà Nội Việt Nam</v>
          </cell>
          <cell r="N1540">
            <v>60</v>
          </cell>
          <cell r="O1540" t="b">
            <v>0</v>
          </cell>
          <cell r="P1540" t="str">
            <v>C6 HÀ NỘI</v>
          </cell>
          <cell r="Q1540" t="str">
            <v>Miền Bắc</v>
          </cell>
          <cell r="R1540" t="str">
            <v>WIN</v>
          </cell>
        </row>
        <row r="1541">
          <cell r="A1541" t="str">
            <v>win2AWA</v>
          </cell>
          <cell r="B1541" t="str">
            <v>2AWA - WM+ HNI Trát Cầu, Tiền Phong</v>
          </cell>
          <cell r="C1541" t="str">
            <v/>
          </cell>
          <cell r="D1541" t="str">
            <v>Thành phố Hà Nội</v>
          </cell>
          <cell r="E1541" t="str">
            <v>Huyện Thường Tín</v>
          </cell>
          <cell r="G1541" t="str">
            <v>HN004</v>
          </cell>
          <cell r="H1541" t="str">
            <v>Hoàng Thanh Huy</v>
          </cell>
          <cell r="I1541" t="str">
            <v>MIENBAC;WIN</v>
          </cell>
          <cell r="J1541" t="str">
            <v/>
          </cell>
          <cell r="M1541" t="str">
            <v>Số 19 Đội 6, Thôn Trát Cầu, xã Tiền Phong, huyện Thường Tín, TP. Hà Nội Việt Nam</v>
          </cell>
          <cell r="N1541">
            <v>60</v>
          </cell>
          <cell r="O1541" t="b">
            <v>0</v>
          </cell>
          <cell r="P1541" t="str">
            <v>C6 HÀ NỘI</v>
          </cell>
          <cell r="Q1541" t="str">
            <v>Miền Bắc</v>
          </cell>
          <cell r="R1541" t="str">
            <v>WIN</v>
          </cell>
        </row>
        <row r="1542">
          <cell r="A1542" t="str">
            <v>WIN2AWF</v>
          </cell>
          <cell r="B1542" t="str">
            <v>2AWF - WM+ HNI Đại Đồng Độ Lân, Tuyết Nghĩa</v>
          </cell>
          <cell r="D1542" t="str">
            <v>Thành phố Hà Nội</v>
          </cell>
          <cell r="E1542" t="str">
            <v>Huyện Quốc Oai</v>
          </cell>
          <cell r="G1542" t="str">
            <v>HN004</v>
          </cell>
          <cell r="H1542" t="str">
            <v>Hoàng Thanh Huy</v>
          </cell>
          <cell r="I1542" t="str">
            <v>MIENBAC; WIN</v>
          </cell>
          <cell r="J1542" t="str">
            <v>2AWF - WM+ HNI Đại Đồng Độ Lân, Tuyết Nghĩa</v>
          </cell>
          <cell r="K1542" t="str">
            <v>Thôn Đại Đồng Độ Lân, Xã Tuyết Nghĩa, Huyện Quốc Oai, TP. Hà Nội, Việt Nam</v>
          </cell>
          <cell r="L1542" t="str">
            <v/>
          </cell>
          <cell r="M1542" t="str">
            <v>Thôn Đại Đồng Độ Lân, Xã Tuyết Nghĩa, Huyện Quốc Oai, TP. Hà Nội, Việt Nam</v>
          </cell>
          <cell r="N1542">
            <v>60</v>
          </cell>
          <cell r="O1542" t="b">
            <v>0</v>
          </cell>
          <cell r="P1542" t="str">
            <v>CÔNG TY TNHH MTV THƯƠNG MẠI VÀ DỊCH VỤ NGỌC THƠM</v>
          </cell>
          <cell r="Q1542" t="str">
            <v>Miền Bắc</v>
          </cell>
          <cell r="R1542" t="str">
            <v>WIN</v>
          </cell>
        </row>
        <row r="1543">
          <cell r="A1543" t="str">
            <v>win2AWK</v>
          </cell>
          <cell r="B1543" t="str">
            <v>2AWK - WM+ HNI Ngự Tiền, Thanh Lâm</v>
          </cell>
          <cell r="C1543" t="str">
            <v/>
          </cell>
          <cell r="D1543" t="str">
            <v>Thành phố Hà Nội</v>
          </cell>
          <cell r="E1543" t="str">
            <v>Huyện Mê Linh</v>
          </cell>
          <cell r="G1543" t="str">
            <v>HN006</v>
          </cell>
          <cell r="H1543" t="str">
            <v>Phan Trọng Cường</v>
          </cell>
          <cell r="I1543" t="str">
            <v>MIENBAC;WIN</v>
          </cell>
          <cell r="J1543" t="str">
            <v/>
          </cell>
          <cell r="M1543" t="str">
            <v>Thôn Ngự Tiền, xã Thanh Lâm, huyện Mê Linh, TP. Hà Nội Việt Nam</v>
          </cell>
          <cell r="N1543">
            <v>60</v>
          </cell>
          <cell r="O1543" t="b">
            <v>0</v>
          </cell>
          <cell r="P1543" t="str">
            <v>C6 HÀ NỘI</v>
          </cell>
          <cell r="Q1543" t="str">
            <v>Miền Bắc</v>
          </cell>
          <cell r="R1543" t="str">
            <v>WIN</v>
          </cell>
        </row>
        <row r="1544">
          <cell r="A1544" t="str">
            <v>WIN2AWL</v>
          </cell>
          <cell r="B1544" t="str">
            <v>WM+ HNI SA5 Vinhomes Smart City</v>
          </cell>
          <cell r="D1544" t="str">
            <v>Thành phố Hà Nội</v>
          </cell>
          <cell r="E1544" t="str">
            <v>Quận Nam Từ Liêm</v>
          </cell>
          <cell r="G1544" t="str">
            <v>HN004</v>
          </cell>
          <cell r="H1544" t="str">
            <v>Hoàng Thanh Huy</v>
          </cell>
          <cell r="I1544" t="str">
            <v>MIENBAC; WIN</v>
          </cell>
          <cell r="M1544" t="str">
            <v>1S18-1S25, Tòa SA5, Ô đất số F3-CH02-2 Vinhomes Smart City, Phường Tây Mỗ, Quận Nam Từ Liêm TP. Hà Nội Việt Nam</v>
          </cell>
          <cell r="N1544">
            <v>60</v>
          </cell>
          <cell r="O1544" t="b">
            <v>0</v>
          </cell>
          <cell r="P1544" t="str">
            <v>CÔNG TY TNHH MTV THƯƠNG MẠI VÀ DỊCH VỤ NGỌC THƠM</v>
          </cell>
          <cell r="Q1544" t="str">
            <v>Miền Bắc</v>
          </cell>
          <cell r="R1544" t="str">
            <v>WIN</v>
          </cell>
        </row>
        <row r="1545">
          <cell r="A1545" t="str">
            <v>win2AWW</v>
          </cell>
          <cell r="B1545" t="str">
            <v>2AWW - WM+ HNI Ngô Đạo, Tân Hưng</v>
          </cell>
          <cell r="C1545" t="str">
            <v/>
          </cell>
          <cell r="D1545" t="str">
            <v>Thành phố Hà Nội</v>
          </cell>
          <cell r="E1545" t="str">
            <v>Huyện Sóc Sơn</v>
          </cell>
          <cell r="G1545" t="str">
            <v>HN006</v>
          </cell>
          <cell r="H1545" t="str">
            <v>Phan Trọng Cường</v>
          </cell>
          <cell r="I1545" t="str">
            <v>MIENBAC;WIN</v>
          </cell>
          <cell r="J1545" t="str">
            <v/>
          </cell>
          <cell r="M1545" t="str">
            <v>Thôn Ngô Đạo, xã Tân Hưng, huyện Sóc Sơn, TP. Hà Nội Việt Nam</v>
          </cell>
          <cell r="N1545">
            <v>60</v>
          </cell>
          <cell r="O1545" t="b">
            <v>0</v>
          </cell>
          <cell r="P1545" t="str">
            <v>C6 HÀ NỘI</v>
          </cell>
          <cell r="Q1545" t="str">
            <v>Miền Bắc</v>
          </cell>
          <cell r="R1545" t="str">
            <v>WIN</v>
          </cell>
        </row>
        <row r="1546">
          <cell r="A1546" t="str">
            <v>WIN2AWX</v>
          </cell>
          <cell r="B1546" t="str">
            <v>2AWX - WM+ HNI  Thọ Lão, Tiến Thịnh</v>
          </cell>
          <cell r="D1546" t="str">
            <v>Thành phố Hà Nội</v>
          </cell>
          <cell r="E1546" t="str">
            <v>Huyện Mê Linh</v>
          </cell>
          <cell r="F1546" t="str">
            <v>Xã Tiến Thịnh</v>
          </cell>
          <cell r="I1546" t="str">
            <v>MIENBAC; WIN</v>
          </cell>
          <cell r="M1546" t="str">
            <v>Thôn Thọ Lão, xá Tiến Thịnh, huyện Mê Linh, TP Hà Nội</v>
          </cell>
          <cell r="N1546">
            <v>60</v>
          </cell>
          <cell r="O1546" t="b">
            <v>0</v>
          </cell>
          <cell r="P1546" t="str">
            <v>CÔNG TY TNHH MTV THƯƠNG MẠI VÀ DỊCH VỤ NGỌC THƠM</v>
          </cell>
          <cell r="Q1546" t="str">
            <v>Miền Bắc</v>
          </cell>
          <cell r="R1546" t="str">
            <v>WIN</v>
          </cell>
        </row>
        <row r="1547">
          <cell r="A1547" t="str">
            <v>WIN2AWY</v>
          </cell>
          <cell r="B1547" t="str">
            <v>2AWY - WM+ HNI 45 Hiệu Chân</v>
          </cell>
          <cell r="D1547" t="str">
            <v>Thành phố Hà Nội</v>
          </cell>
          <cell r="E1547" t="str">
            <v>Huyện Sóc Sơn</v>
          </cell>
          <cell r="F1547" t="str">
            <v>Xã Tân Hưng</v>
          </cell>
          <cell r="I1547" t="str">
            <v>MIENBAC; WIN</v>
          </cell>
          <cell r="M1547" t="str">
            <v>45 Hiệu Chân, Xã Tân Hưng, Huyện Sóc Sơn TP. Hà Nội Việt Nam</v>
          </cell>
          <cell r="N1547">
            <v>60</v>
          </cell>
          <cell r="O1547" t="b">
            <v>0</v>
          </cell>
          <cell r="P1547" t="str">
            <v>CÔNG TY TNHH MTV THƯƠNG MẠI VÀ DỊCH VỤ NGỌC THƠM</v>
          </cell>
          <cell r="Q1547" t="str">
            <v>Miền Bắc</v>
          </cell>
          <cell r="R1547" t="str">
            <v>WIN</v>
          </cell>
        </row>
        <row r="1548">
          <cell r="A1548" t="str">
            <v>WIN2AWZ</v>
          </cell>
          <cell r="B1548" t="str">
            <v>2AWZ - WM+ HNI Tráng Việt, Mê Linh</v>
          </cell>
          <cell r="D1548" t="str">
            <v>Thành phố Hà Nội</v>
          </cell>
          <cell r="E1548" t="str">
            <v>Huyện Mê Linh</v>
          </cell>
          <cell r="F1548" t="str">
            <v>Xã Tráng Việt</v>
          </cell>
          <cell r="I1548" t="str">
            <v>MIENBAC; WIN</v>
          </cell>
          <cell r="M1548" t="str">
            <v>Thôn Tráng Việt, Xã Tráng Việt, Huyện Mê Linh TP. Hà Nội Việt Nam</v>
          </cell>
          <cell r="N1548">
            <v>60</v>
          </cell>
          <cell r="O1548" t="b">
            <v>0</v>
          </cell>
          <cell r="P1548" t="str">
            <v>CÔNG TY TNHH MTV THƯƠNG MẠI VÀ DỊCH VỤ NGỌC THƠM</v>
          </cell>
          <cell r="Q1548" t="str">
            <v>Miền Bắc</v>
          </cell>
          <cell r="R1548" t="str">
            <v>WIN</v>
          </cell>
        </row>
        <row r="1549">
          <cell r="A1549" t="str">
            <v>WIN2AX5</v>
          </cell>
          <cell r="B1549" t="str">
            <v>2AX5 - WM+ HNI U39.2 Masteri West Heights</v>
          </cell>
          <cell r="D1549" t="str">
            <v>Thành phố Hà Nội</v>
          </cell>
          <cell r="E1549" t="str">
            <v>Quận Nam Từ Liêm</v>
          </cell>
          <cell r="G1549" t="str">
            <v>HN004</v>
          </cell>
          <cell r="H1549" t="str">
            <v>Hoàng Thanh Huy</v>
          </cell>
          <cell r="I1549" t="str">
            <v>MIENBAC; WIN</v>
          </cell>
          <cell r="J1549" t="str">
            <v/>
          </cell>
          <cell r="L1549" t="str">
            <v/>
          </cell>
          <cell r="M1549" t="str">
            <v>Căn U39.2.TMDV10, Khu Chung cư cao tầng F5 – CH02 thuộc Dự án đô thị mới Tây Mỗ- Đại Mỗ-Vinhomes Park, P. Tây Mỗ, Q. Nam Từ Liêm TP. Hà Nội Việt Nam</v>
          </cell>
          <cell r="N1549">
            <v>60</v>
          </cell>
          <cell r="O1549" t="b">
            <v>0</v>
          </cell>
          <cell r="P1549" t="str">
            <v>CÔNG TY TNHH MTV THƯƠNG MẠI VÀ DỊCH VỤ NGỌC THƠM</v>
          </cell>
          <cell r="Q1549" t="str">
            <v>Miền Bắc</v>
          </cell>
          <cell r="R1549" t="str">
            <v>WIN</v>
          </cell>
        </row>
        <row r="1550">
          <cell r="A1550" t="str">
            <v>win2AX6</v>
          </cell>
          <cell r="B1550" t="str">
            <v>2AX6 - WM+ HNI 381 - 383 Kiêu Kỵ</v>
          </cell>
          <cell r="C1550" t="str">
            <v/>
          </cell>
          <cell r="D1550" t="str">
            <v>Thành phố Hà Nội</v>
          </cell>
          <cell r="E1550" t="str">
            <v>Huyện Gia Lâm</v>
          </cell>
          <cell r="G1550" t="str">
            <v>HN008</v>
          </cell>
          <cell r="H1550" t="str">
            <v>Nguyễn Minh Sơn</v>
          </cell>
          <cell r="I1550" t="str">
            <v>MIENBAC;WIN</v>
          </cell>
          <cell r="J1550" t="str">
            <v>2AX6 - WM+ HNI 381 - 383 Kiêu Kỵ</v>
          </cell>
          <cell r="M1550" t="str">
            <v>Số 381 – 383 đường Kiêu Kỵ, Xã Kiêu Kỵ, Huyện Gia Lâm TP. Hà Nội Việt Nam</v>
          </cell>
          <cell r="N1550">
            <v>60</v>
          </cell>
          <cell r="O1550" t="b">
            <v>0</v>
          </cell>
          <cell r="P1550" t="str">
            <v>C6 HÀ NỘI</v>
          </cell>
          <cell r="Q1550" t="str">
            <v>Miền Bắc</v>
          </cell>
          <cell r="R1550" t="str">
            <v>WIN</v>
          </cell>
        </row>
        <row r="1551">
          <cell r="A1551" t="str">
            <v>WIN2AXC</v>
          </cell>
          <cell r="B1551" t="str">
            <v>2AXC-WIN HNI HH5 Khai Sơn City</v>
          </cell>
          <cell r="D1551" t="str">
            <v>Thành phố Hà Nội</v>
          </cell>
          <cell r="E1551" t="str">
            <v>Quận Long Biên</v>
          </cell>
          <cell r="I1551" t="str">
            <v>MIENBAC; WIN</v>
          </cell>
          <cell r="M1551" t="str">
            <v>Gian hàng thương mại tầng 1 K2-GTM03, Nhà CC HH5, Dự án Khai Sơn City, Q. Long Biên TP. Hà Nội Việt Nam</v>
          </cell>
          <cell r="N1551">
            <v>60</v>
          </cell>
          <cell r="O1551" t="b">
            <v>0</v>
          </cell>
          <cell r="P1551" t="str">
            <v>CÔNG TY TNHH MTV THƯƠNG MẠI VÀ DỊCH VỤ NGỌC THƠM</v>
          </cell>
          <cell r="Q1551" t="str">
            <v>Miền Bắc</v>
          </cell>
          <cell r="R1551" t="str">
            <v>WIN</v>
          </cell>
        </row>
        <row r="1552">
          <cell r="A1552" t="str">
            <v>WIN2AXK</v>
          </cell>
          <cell r="B1552" t="str">
            <v>2AXK - WM+ Thôn Đoài, Xuy Xá</v>
          </cell>
          <cell r="D1552" t="str">
            <v>Thành phố Hà Nội</v>
          </cell>
          <cell r="E1552" t="str">
            <v>Huyện Mỹ Đức</v>
          </cell>
          <cell r="I1552" t="str">
            <v>MIENBAC; WIN</v>
          </cell>
          <cell r="M1552" t="str">
            <v>Số 75-77, Đội 5, Thôn Đoài, Xã Xuy Xá, Huyện Mỹ Đức, TP. Hà Nội, Việt Nam</v>
          </cell>
          <cell r="N1552">
            <v>60</v>
          </cell>
          <cell r="O1552" t="b">
            <v>0</v>
          </cell>
          <cell r="P1552" t="str">
            <v>CÔNG TY TNHH MTV THƯƠNG MẠI VÀ DỊCH VỤ NGỌC THƠM</v>
          </cell>
          <cell r="Q1552" t="str">
            <v>Miền Bắc</v>
          </cell>
          <cell r="R1552" t="str">
            <v>WIN</v>
          </cell>
        </row>
        <row r="1553">
          <cell r="A1553" t="str">
            <v>WIN2AXL</v>
          </cell>
          <cell r="B1553" t="str">
            <v>WM+ HNI Thôn Thượng, Phùng Xá</v>
          </cell>
          <cell r="D1553" t="str">
            <v>Thành phố Hà Nội</v>
          </cell>
          <cell r="E1553" t="str">
            <v>Huyện Mỹ Đức</v>
          </cell>
          <cell r="F1553" t="str">
            <v>Xã Đồng Tâm</v>
          </cell>
          <cell r="I1553" t="str">
            <v>MIENBAC; WIN</v>
          </cell>
          <cell r="M1553" t="str">
            <v>Thôn Thượng, Xã Phùng Xá, Huyện Mỹ Đức TP. Hà Nội Việt Nam</v>
          </cell>
          <cell r="N1553">
            <v>60</v>
          </cell>
          <cell r="O1553" t="b">
            <v>0</v>
          </cell>
          <cell r="P1553" t="str">
            <v>CÔNG TY TNHH MTV THƯƠNG MẠI VÀ DỊCH VỤ NGỌC THƠM</v>
          </cell>
          <cell r="Q1553" t="str">
            <v>Miền Bắc</v>
          </cell>
          <cell r="R1553" t="str">
            <v>WIN</v>
          </cell>
        </row>
        <row r="1554">
          <cell r="A1554" t="str">
            <v>WIN2AXM</v>
          </cell>
          <cell r="B1554" t="str">
            <v>2AXM - WM+ Ngã 4 An Phú, Mỹ Đức</v>
          </cell>
          <cell r="D1554" t="str">
            <v>Thành phố Hà Nội</v>
          </cell>
          <cell r="E1554" t="str">
            <v>Huyện Mỹ Đức</v>
          </cell>
          <cell r="I1554" t="str">
            <v>MIENBAC; WIN</v>
          </cell>
          <cell r="M1554" t="str">
            <v>Thôn Đồi Dùng, Xã An Phú, Huyện Mỹ Đức, TP. Hà Nội, Việt Nam</v>
          </cell>
          <cell r="N1554">
            <v>60</v>
          </cell>
          <cell r="O1554" t="b">
            <v>0</v>
          </cell>
          <cell r="P1554" t="str">
            <v>CÔNG TY TNHH MTV THƯƠNG MẠI VÀ DỊCH VỤ NGỌC THƠM</v>
          </cell>
          <cell r="Q1554" t="str">
            <v>Miền Bắc</v>
          </cell>
          <cell r="R1554" t="str">
            <v>WIN</v>
          </cell>
        </row>
        <row r="1555">
          <cell r="A1555" t="str">
            <v>WIN2AXP</v>
          </cell>
          <cell r="B1555" t="str">
            <v>2AXP - WM+ HNI Lập Trí, Minh Trí</v>
          </cell>
          <cell r="D1555" t="str">
            <v>Thành phố Hà Nội</v>
          </cell>
          <cell r="I1555" t="str">
            <v>MIENBAC; WIN</v>
          </cell>
          <cell r="M1555" t="str">
            <v>Số nhà 162, Thôn Lập Trí, Xã Minh Trí, Huyện Sóc Sơn TP. Hà Nội Việt Nam</v>
          </cell>
          <cell r="N1555">
            <v>60</v>
          </cell>
          <cell r="O1555" t="b">
            <v>0</v>
          </cell>
          <cell r="P1555" t="str">
            <v>CÔNG TY TNHH MTV THƯƠNG MẠI VÀ DỊCH VỤ NGỌC THƠM</v>
          </cell>
          <cell r="Q1555" t="str">
            <v>Miền Bắc</v>
          </cell>
          <cell r="R1555" t="str">
            <v>WIN</v>
          </cell>
        </row>
        <row r="1556">
          <cell r="A1556" t="str">
            <v>WIN2AXT</v>
          </cell>
          <cell r="B1556" t="str">
            <v>WM+ HNI Hoàng Kim, Mê Linh</v>
          </cell>
          <cell r="C1556" t="str">
            <v/>
          </cell>
          <cell r="D1556" t="str">
            <v>Thành phố Hà Nội</v>
          </cell>
          <cell r="E1556" t="str">
            <v>Huyện Mê Linh</v>
          </cell>
          <cell r="G1556" t="str">
            <v>HN008</v>
          </cell>
          <cell r="H1556" t="str">
            <v>Nguyễn Minh Sơn</v>
          </cell>
          <cell r="I1556" t="str">
            <v>MIENBAC;WIN</v>
          </cell>
          <cell r="J1556" t="str">
            <v/>
          </cell>
          <cell r="M1556" t="str">
            <v>Thôn Hoàng Kim, Xã Hoàng Kim, Huyện Mê Linh TP. Hà Nội Việt Nam</v>
          </cell>
          <cell r="N1556">
            <v>60</v>
          </cell>
          <cell r="O1556" t="b">
            <v>0</v>
          </cell>
          <cell r="P1556" t="str">
            <v>C6 HÀ NỘI</v>
          </cell>
          <cell r="Q1556" t="str">
            <v>Miền Bắc</v>
          </cell>
          <cell r="R1556" t="str">
            <v>WIN</v>
          </cell>
        </row>
        <row r="1557">
          <cell r="A1557" t="str">
            <v>WIN2AXX</v>
          </cell>
          <cell r="B1557" t="str">
            <v>WM+ HNI Bồng Mạc, Liên Mạc</v>
          </cell>
          <cell r="C1557" t="str">
            <v/>
          </cell>
          <cell r="D1557" t="str">
            <v>Thành phố Hà Nội</v>
          </cell>
          <cell r="E1557" t="str">
            <v>Huyện Mê Linh</v>
          </cell>
          <cell r="G1557" t="str">
            <v>HN008</v>
          </cell>
          <cell r="H1557" t="str">
            <v>Nguyễn Minh Sơn</v>
          </cell>
          <cell r="I1557" t="str">
            <v>MIENBAC;WIN</v>
          </cell>
          <cell r="J1557" t="str">
            <v/>
          </cell>
          <cell r="M1557" t="str">
            <v>Thôn Bồng Mạc, Xã Liên Mạc, Huyện Mê Linh TP. Hà Nội Việt Nam</v>
          </cell>
          <cell r="N1557">
            <v>60</v>
          </cell>
          <cell r="O1557" t="b">
            <v>0</v>
          </cell>
          <cell r="P1557" t="str">
            <v>C6 HÀ NỘI</v>
          </cell>
          <cell r="Q1557" t="str">
            <v>Miền Bắc</v>
          </cell>
          <cell r="R1557" t="str">
            <v>WIN</v>
          </cell>
        </row>
        <row r="1558">
          <cell r="A1558" t="str">
            <v>win2AY2</v>
          </cell>
          <cell r="B1558" t="str">
            <v>2AY2 - WM+ HNI Khu 2 Văn Lôi, Mê Linh</v>
          </cell>
          <cell r="C1558" t="str">
            <v/>
          </cell>
          <cell r="D1558" t="str">
            <v>Thành phố Hà Nội</v>
          </cell>
          <cell r="E1558" t="str">
            <v>Huyện Mê Linh</v>
          </cell>
          <cell r="G1558" t="str">
            <v>HN003</v>
          </cell>
          <cell r="H1558" t="str">
            <v>Nguyễn Văn Thạch</v>
          </cell>
          <cell r="I1558" t="str">
            <v>MIENBAC;WIN</v>
          </cell>
          <cell r="J1558" t="str">
            <v>2AY2 - WM+ HNI Khu 2 Văn Lôi, Mê Linh</v>
          </cell>
          <cell r="K1558" t="str">
            <v>Khu 2, Thôn Văn Lôi, Xã Tam Đồng, Huyện Mê Linh TP. Hà Nội Việt Nam</v>
          </cell>
          <cell r="M1558" t="str">
            <v>Khu 2, Thôn Văn Lôi, Xã Tam Đồng, Huyện Mê Linh TP. Hà Nội Việt Nam</v>
          </cell>
          <cell r="N1558">
            <v>60</v>
          </cell>
          <cell r="O1558" t="b">
            <v>0</v>
          </cell>
          <cell r="P1558" t="str">
            <v>C6 HÀ NỘI</v>
          </cell>
          <cell r="Q1558" t="str">
            <v>Miền Bắc</v>
          </cell>
          <cell r="R1558" t="str">
            <v>WIN</v>
          </cell>
        </row>
        <row r="1559">
          <cell r="A1559" t="str">
            <v>WIN2AYC</v>
          </cell>
          <cell r="B1559" t="str">
            <v>2AYC - WM+ HNI 40 Hào Nam</v>
          </cell>
          <cell r="C1559" t="str">
            <v/>
          </cell>
          <cell r="D1559" t="str">
            <v>Thành phố Hà Nội</v>
          </cell>
          <cell r="E1559" t="str">
            <v>Quận Đống Đa</v>
          </cell>
          <cell r="G1559" t="str">
            <v>HN003</v>
          </cell>
          <cell r="H1559" t="str">
            <v>Nguyễn Văn Thạch</v>
          </cell>
          <cell r="I1559" t="str">
            <v>MIENBAC;WIN</v>
          </cell>
          <cell r="J1559" t="str">
            <v/>
          </cell>
          <cell r="M1559" t="str">
            <v>Số 40 Hào Nam, Phường Ô Chợ Dừa, Quận Đống Đa TP. Hà Nội Việt Nam</v>
          </cell>
          <cell r="N1559">
            <v>60</v>
          </cell>
          <cell r="O1559" t="b">
            <v>0</v>
          </cell>
          <cell r="P1559" t="str">
            <v>C6 HÀ NỘI</v>
          </cell>
          <cell r="Q1559" t="str">
            <v>Miền Bắc</v>
          </cell>
          <cell r="R1559" t="str">
            <v>WIN</v>
          </cell>
        </row>
        <row r="1560">
          <cell r="A1560" t="str">
            <v>WIN2AYJ</v>
          </cell>
          <cell r="B1560" t="str">
            <v>2AYJ - WM+ HNI 39 Đại Đồng</v>
          </cell>
          <cell r="D1560" t="str">
            <v>Thành phố Hà Nội</v>
          </cell>
          <cell r="I1560" t="str">
            <v>MIENBAC; WIN</v>
          </cell>
          <cell r="M1560" t="str">
            <v>Số 39 Đại Đồng, Phường Vĩnh Hưng, Thành phố Hà Nội Việt Nam</v>
          </cell>
          <cell r="N1560">
            <v>60</v>
          </cell>
          <cell r="O1560" t="b">
            <v>0</v>
          </cell>
          <cell r="P1560" t="str">
            <v>CÔNG TY TNHH MTV THƯƠNG MẠI VÀ DỊCH VỤ NGỌC THƠM</v>
          </cell>
          <cell r="Q1560" t="str">
            <v>Miền Bắc</v>
          </cell>
          <cell r="R1560" t="str">
            <v>WIN</v>
          </cell>
        </row>
        <row r="1561">
          <cell r="A1561" t="str">
            <v>WIN2AYT</v>
          </cell>
          <cell r="B1561" t="str">
            <v>WM+ HNI P3 Ocean Park</v>
          </cell>
          <cell r="C1561" t="str">
            <v/>
          </cell>
          <cell r="D1561" t="str">
            <v>Thành phố Hà Nội</v>
          </cell>
          <cell r="E1561" t="str">
            <v>Huyện Gia Lâm</v>
          </cell>
          <cell r="G1561" t="str">
            <v>HN008</v>
          </cell>
          <cell r="H1561" t="str">
            <v>Nguyễn Minh Sơn</v>
          </cell>
          <cell r="I1561" t="str">
            <v>MIENBAC;WIN</v>
          </cell>
          <cell r="J1561" t="str">
            <v/>
          </cell>
          <cell r="M1561" t="str">
            <v>Căn 1S28 &amp; 1S14, Tòa nhà số P3 (U32), H. Gia Lâm TP. Hà Nội Việt Nam</v>
          </cell>
          <cell r="N1561">
            <v>60</v>
          </cell>
          <cell r="O1561" t="b">
            <v>0</v>
          </cell>
          <cell r="P1561" t="str">
            <v>C6 HÀ NỘI</v>
          </cell>
          <cell r="Q1561" t="str">
            <v>Miền Bắc</v>
          </cell>
          <cell r="R1561" t="str">
            <v>WIN</v>
          </cell>
        </row>
        <row r="1562">
          <cell r="A1562" t="str">
            <v>WIN2AYV</v>
          </cell>
          <cell r="B1562" t="str">
            <v>2AYV - WM+ HNI Thượng Hồng, Văn Bình</v>
          </cell>
          <cell r="C1562" t="str">
            <v/>
          </cell>
          <cell r="D1562" t="str">
            <v>Thành phố Hà Nội</v>
          </cell>
          <cell r="E1562" t="str">
            <v>Huyện Thường Tín</v>
          </cell>
          <cell r="G1562" t="str">
            <v>HN008</v>
          </cell>
          <cell r="H1562" t="str">
            <v>Nguyễn Minh Sơn</v>
          </cell>
          <cell r="I1562" t="str">
            <v>MIENBAC;WIN</v>
          </cell>
          <cell r="J1562" t="str">
            <v/>
          </cell>
          <cell r="M1562" t="str">
            <v>Số 30, Thôn Thượng Hồng, Xã Văn Bình, Huyện Thường Tín TP. Hà Nội Việt Nam</v>
          </cell>
          <cell r="N1562">
            <v>60</v>
          </cell>
          <cell r="O1562" t="b">
            <v>0</v>
          </cell>
          <cell r="P1562" t="str">
            <v>C6 HÀ NỘI</v>
          </cell>
          <cell r="Q1562" t="str">
            <v>Miền Bắc</v>
          </cell>
          <cell r="R1562" t="str">
            <v>WIN</v>
          </cell>
        </row>
        <row r="1563">
          <cell r="A1563" t="str">
            <v>WIN2AZ5</v>
          </cell>
          <cell r="B1563" t="str">
            <v>2AZ5 - WM+ HNI 93 Đức Giang, Long Biên</v>
          </cell>
          <cell r="D1563" t="str">
            <v>Thành phố Hà Nội</v>
          </cell>
          <cell r="E1563" t="str">
            <v>Quận Long Biên</v>
          </cell>
          <cell r="G1563" t="str">
            <v>HN003</v>
          </cell>
          <cell r="H1563" t="str">
            <v>Nguyễn Văn Thạch</v>
          </cell>
          <cell r="I1563" t="str">
            <v>MIENBAC; WIN</v>
          </cell>
          <cell r="J1563" t="str">
            <v/>
          </cell>
          <cell r="L1563" t="str">
            <v/>
          </cell>
          <cell r="M1563" t="str">
            <v>SH - 09B, Tầng 1, Số 93 Đức Giang, Phường Đức Giang, Quận Long Biên, Thành phố Hà Nội TP. Hà Nội Việt Nam</v>
          </cell>
          <cell r="N1563">
            <v>60</v>
          </cell>
          <cell r="O1563" t="b">
            <v>0</v>
          </cell>
          <cell r="P1563" t="str">
            <v>CÔNG TY TNHH MTV THƯƠNG MẠI VÀ DỊCH VỤ NGỌC THƠM</v>
          </cell>
          <cell r="Q1563" t="str">
            <v>Miền Bắc</v>
          </cell>
          <cell r="R1563" t="str">
            <v>WIN</v>
          </cell>
        </row>
        <row r="1564">
          <cell r="A1564" t="str">
            <v>WIN2AZG</v>
          </cell>
          <cell r="B1564" t="str">
            <v>2AZG - WM+ HNI Phú Ninh, Minh Phú</v>
          </cell>
          <cell r="D1564" t="str">
            <v>Thành phố Hà Nội</v>
          </cell>
          <cell r="I1564" t="str">
            <v>MIENBAC; WIN</v>
          </cell>
          <cell r="M1564" t="str">
            <v>Thôn Phú Ninh, Xã Minh Phú, Huyện Sóc Sơn H. Sóc Sơn TP. Hà Nội Việt Nam</v>
          </cell>
          <cell r="N1564">
            <v>60</v>
          </cell>
          <cell r="O1564" t="b">
            <v>0</v>
          </cell>
          <cell r="P1564" t="str">
            <v>CÔNG TY TNHH MTV THƯƠNG MẠI VÀ DỊCH VỤ NGỌC THƠM</v>
          </cell>
          <cell r="Q1564" t="str">
            <v>Miền Bắc</v>
          </cell>
          <cell r="R1564" t="str">
            <v>WIN</v>
          </cell>
        </row>
        <row r="1565">
          <cell r="A1565" t="str">
            <v>WIN2AZP</v>
          </cell>
          <cell r="B1565" t="str">
            <v>WM+ HNI 155 Vương Thừa Vũ</v>
          </cell>
          <cell r="C1565" t="str">
            <v/>
          </cell>
          <cell r="D1565" t="str">
            <v>Thành phố Hà Nội</v>
          </cell>
          <cell r="E1565" t="str">
            <v>Quận Thanh Xuân</v>
          </cell>
          <cell r="G1565" t="str">
            <v>HN008</v>
          </cell>
          <cell r="H1565" t="str">
            <v>Nguyễn Minh Sơn</v>
          </cell>
          <cell r="I1565" t="str">
            <v>MIENBAC;WIN</v>
          </cell>
          <cell r="J1565" t="str">
            <v/>
          </cell>
          <cell r="M1565" t="str">
            <v>Số 155 Phố Vương Thừa Vũ, Phường Khương Trung, Q. Thanh Xuân TP. Hà Nội Việt Nam</v>
          </cell>
          <cell r="N1565">
            <v>60</v>
          </cell>
          <cell r="O1565" t="b">
            <v>0</v>
          </cell>
          <cell r="P1565" t="str">
            <v>C6 HÀ NỘI</v>
          </cell>
          <cell r="Q1565" t="str">
            <v>Miền Bắc</v>
          </cell>
          <cell r="R1565" t="str">
            <v>WIN</v>
          </cell>
        </row>
        <row r="1566">
          <cell r="A1566" t="str">
            <v>WIN2AZT</v>
          </cell>
          <cell r="B1566" t="str">
            <v>WM+ HNI Đông Cao, Tráng Việt</v>
          </cell>
          <cell r="C1566" t="str">
            <v/>
          </cell>
          <cell r="D1566" t="str">
            <v>Thành phố Hà Nội</v>
          </cell>
          <cell r="E1566" t="str">
            <v>Huyện Mê Linh</v>
          </cell>
          <cell r="G1566" t="str">
            <v>HN006</v>
          </cell>
          <cell r="H1566" t="str">
            <v>Phan Trọng Cường</v>
          </cell>
          <cell r="I1566" t="str">
            <v>MIENBAC;WIN</v>
          </cell>
          <cell r="J1566" t="str">
            <v/>
          </cell>
          <cell r="M1566" t="str">
            <v>Thôn Đông Cao, Xã Tráng Việt, Huyện Mê Linh TP. Hà Nội Việt Nam</v>
          </cell>
          <cell r="N1566">
            <v>60</v>
          </cell>
          <cell r="O1566" t="b">
            <v>0</v>
          </cell>
          <cell r="P1566" t="str">
            <v>C6 HÀ NỘI</v>
          </cell>
          <cell r="Q1566" t="str">
            <v>Miền Bắc</v>
          </cell>
          <cell r="R1566" t="str">
            <v>WIN</v>
          </cell>
        </row>
        <row r="1567">
          <cell r="A1567" t="str">
            <v>WIN2AZU</v>
          </cell>
          <cell r="B1567" t="str">
            <v>2AZU - WM+ HNI 22 Chợ Đông Bài</v>
          </cell>
          <cell r="D1567" t="str">
            <v>Thành phố Hà Nội</v>
          </cell>
          <cell r="E1567" t="str">
            <v>Huyện Sóc Sơn</v>
          </cell>
          <cell r="F1567" t="str">
            <v>Xã Mai Đình</v>
          </cell>
          <cell r="I1567" t="str">
            <v>MIENBAC; WIN</v>
          </cell>
          <cell r="M1567" t="str">
            <v>Số 22 Phố Chợ Đông Bài, Thôn Đông Bài, Xã Mai Đình, Huyện Sóc Sơn TP. Hà Nội Việt Nam</v>
          </cell>
          <cell r="N1567">
            <v>60</v>
          </cell>
          <cell r="O1567" t="b">
            <v>0</v>
          </cell>
          <cell r="P1567" t="str">
            <v>CÔNG TY TNHH MTV THƯƠNG MẠI VÀ DỊCH VỤ NGỌC THƠM</v>
          </cell>
          <cell r="Q1567" t="str">
            <v>Miền Bắc</v>
          </cell>
          <cell r="R1567" t="str">
            <v>WIN</v>
          </cell>
        </row>
        <row r="1568">
          <cell r="A1568" t="str">
            <v>WIN2AZX</v>
          </cell>
          <cell r="B1568" t="str">
            <v>WM+ HNI Văn Mỹ, Hoàng Văn Thụ</v>
          </cell>
          <cell r="C1568" t="str">
            <v/>
          </cell>
          <cell r="D1568" t="str">
            <v>Thành phố Hà Nội</v>
          </cell>
          <cell r="E1568" t="str">
            <v>Huyện Chương Mỹ</v>
          </cell>
          <cell r="G1568" t="str">
            <v>HN003</v>
          </cell>
          <cell r="H1568" t="str">
            <v>Nguyễn Văn Thạch</v>
          </cell>
          <cell r="I1568" t="str">
            <v>MIENBAC;WIN</v>
          </cell>
          <cell r="J1568" t="str">
            <v/>
          </cell>
          <cell r="M1568" t="str">
            <v>Thôn Văn Mỹ, Xã Hoàng Văn Thụ, Huyện Chương Mỹ TP. Hà Nội Việt Nam</v>
          </cell>
          <cell r="N1568">
            <v>60</v>
          </cell>
          <cell r="O1568" t="b">
            <v>0</v>
          </cell>
          <cell r="P1568" t="str">
            <v>C6 HÀ NỘI</v>
          </cell>
          <cell r="Q1568" t="str">
            <v>Miền Bắc</v>
          </cell>
          <cell r="R1568" t="str">
            <v>WIN</v>
          </cell>
        </row>
        <row r="1569">
          <cell r="A1569" t="str">
            <v>WIN2B04</v>
          </cell>
          <cell r="B1569" t="str">
            <v>2B04 - WM+ HNI 139 Lại Thượng</v>
          </cell>
          <cell r="C1569" t="str">
            <v/>
          </cell>
          <cell r="D1569" t="str">
            <v>Thành phố Hà Nội</v>
          </cell>
          <cell r="G1569" t="str">
            <v>HN008</v>
          </cell>
          <cell r="H1569" t="str">
            <v>Nguyễn Minh Sơn</v>
          </cell>
          <cell r="I1569" t="str">
            <v>MIENBAC;WIN</v>
          </cell>
          <cell r="J1569" t="str">
            <v/>
          </cell>
          <cell r="M1569" t="str">
            <v>Số 139 Lại Thượng, Xã Lại Thượng, Huyện Thạch Thất TP. Hà Nội Việt Nam</v>
          </cell>
          <cell r="N1569">
            <v>60</v>
          </cell>
          <cell r="O1569" t="b">
            <v>0</v>
          </cell>
          <cell r="P1569" t="str">
            <v>C6 HÀ NỘI</v>
          </cell>
          <cell r="Q1569" t="str">
            <v>Miền Bắc</v>
          </cell>
          <cell r="R1569" t="str">
            <v>WIN</v>
          </cell>
        </row>
        <row r="1570">
          <cell r="A1570" t="str">
            <v>WIN2B07</v>
          </cell>
          <cell r="B1570" t="str">
            <v>WM+ HNI Yên Thị, Tiến Thịnh</v>
          </cell>
          <cell r="C1570" t="str">
            <v/>
          </cell>
          <cell r="D1570" t="str">
            <v>Thành phố Hà Nội</v>
          </cell>
          <cell r="E1570" t="str">
            <v>Huyện Mê Linh</v>
          </cell>
          <cell r="G1570" t="str">
            <v>HN008</v>
          </cell>
          <cell r="H1570" t="str">
            <v>Nguyễn Minh Sơn</v>
          </cell>
          <cell r="I1570" t="str">
            <v>MIENBAC;WIN</v>
          </cell>
          <cell r="J1570" t="str">
            <v/>
          </cell>
          <cell r="M1570" t="str">
            <v>Thôn Yên Thị, Xã Tiến Thịnh, Huyện Mê Linh TP. Hà Nội Việt Nam</v>
          </cell>
          <cell r="N1570">
            <v>60</v>
          </cell>
          <cell r="O1570" t="b">
            <v>0</v>
          </cell>
          <cell r="P1570" t="str">
            <v>C6 HÀ NỘI</v>
          </cell>
          <cell r="Q1570" t="str">
            <v>Miền Bắc</v>
          </cell>
          <cell r="R1570" t="str">
            <v>WIN</v>
          </cell>
        </row>
        <row r="1571">
          <cell r="A1571" t="str">
            <v>WIN2B08</v>
          </cell>
          <cell r="B1571" t="str">
            <v>WM+ HNI Lực Canh, Xuân Canh</v>
          </cell>
          <cell r="C1571" t="str">
            <v/>
          </cell>
          <cell r="D1571" t="str">
            <v>Thành phố Hà Nội</v>
          </cell>
          <cell r="E1571" t="str">
            <v>Huyện Đông Anh</v>
          </cell>
          <cell r="G1571" t="str">
            <v>HN008</v>
          </cell>
          <cell r="H1571" t="str">
            <v>Nguyễn Minh Sơn</v>
          </cell>
          <cell r="I1571" t="str">
            <v>MIENBAC;WIN</v>
          </cell>
          <cell r="J1571" t="str">
            <v/>
          </cell>
          <cell r="M1571" t="str">
            <v>Số 100-102, Thôn Lực Canh, Xã Xuân Canh, Huyện Đông Anh TP. Hà Nội Việt Nam</v>
          </cell>
          <cell r="N1571">
            <v>60</v>
          </cell>
          <cell r="O1571" t="b">
            <v>0</v>
          </cell>
          <cell r="P1571" t="str">
            <v>C6 HÀ NỘI</v>
          </cell>
          <cell r="Q1571" t="str">
            <v>Miền Bắc</v>
          </cell>
          <cell r="R1571" t="str">
            <v>WIN</v>
          </cell>
        </row>
        <row r="1572">
          <cell r="A1572" t="str">
            <v>WIN2B09</v>
          </cell>
          <cell r="B1572" t="str">
            <v>WM+ HNI Mạnh Tân, Thụy Lâm</v>
          </cell>
          <cell r="C1572" t="str">
            <v/>
          </cell>
          <cell r="D1572" t="str">
            <v>Thành phố Hà Nội</v>
          </cell>
          <cell r="E1572" t="str">
            <v>Huyện Đông Anh</v>
          </cell>
          <cell r="G1572" t="str">
            <v>HN008</v>
          </cell>
          <cell r="H1572" t="str">
            <v>Nguyễn Minh Sơn</v>
          </cell>
          <cell r="I1572" t="str">
            <v>MIENBAC;WIN</v>
          </cell>
          <cell r="J1572" t="str">
            <v/>
          </cell>
          <cell r="M1572" t="str">
            <v>Thửa đất số 130(2), Tờ bản đồ số 23, Thôn Mạnh Tân H. Đông Anh TP. Hà Nội Việt Nam</v>
          </cell>
          <cell r="N1572">
            <v>60</v>
          </cell>
          <cell r="O1572" t="b">
            <v>0</v>
          </cell>
          <cell r="P1572" t="str">
            <v>C6 HÀ NỘI</v>
          </cell>
          <cell r="Q1572" t="str">
            <v>Miền Bắc</v>
          </cell>
          <cell r="R1572" t="str">
            <v>WIN</v>
          </cell>
        </row>
        <row r="1573">
          <cell r="A1573" t="str">
            <v>WIN2B13</v>
          </cell>
          <cell r="B1573" t="str">
            <v>WM+ HNI 36A Ngõ 670 Hà Huy Tập</v>
          </cell>
          <cell r="C1573" t="str">
            <v/>
          </cell>
          <cell r="D1573" t="str">
            <v>Thành phố Hà Nội</v>
          </cell>
          <cell r="E1573" t="str">
            <v>Huyện Gia Lâm</v>
          </cell>
          <cell r="G1573" t="str">
            <v>HN008</v>
          </cell>
          <cell r="H1573" t="str">
            <v>Nguyễn Minh Sơn</v>
          </cell>
          <cell r="I1573" t="str">
            <v>MIENBAC;WIN</v>
          </cell>
          <cell r="J1573" t="str">
            <v/>
          </cell>
          <cell r="M1573" t="str">
            <v>Số 36A Ngõ 670, Đường Hà Huy Tập, Thị trấn Yên Viên, H. Gia Lâm TP. Hà Nội Việt Nam</v>
          </cell>
          <cell r="N1573">
            <v>60</v>
          </cell>
          <cell r="O1573" t="b">
            <v>0</v>
          </cell>
          <cell r="P1573" t="str">
            <v>C6 HÀ NỘI</v>
          </cell>
          <cell r="Q1573" t="str">
            <v>Miền Bắc</v>
          </cell>
          <cell r="R1573" t="str">
            <v>WIN</v>
          </cell>
        </row>
        <row r="1574">
          <cell r="A1574" t="str">
            <v>WIN2B14</v>
          </cell>
          <cell r="B1574" t="str">
            <v>WM+ HNI Thôn Đoài, Phú Minh</v>
          </cell>
          <cell r="C1574" t="str">
            <v/>
          </cell>
          <cell r="D1574" t="str">
            <v>Thành phố Hà Nội</v>
          </cell>
          <cell r="E1574" t="str">
            <v>Huyện Sóc Sơn</v>
          </cell>
          <cell r="G1574" t="str">
            <v>HN003</v>
          </cell>
          <cell r="H1574" t="str">
            <v>Nguyễn Văn Thạch</v>
          </cell>
          <cell r="I1574" t="str">
            <v>MIENBAC; WIN</v>
          </cell>
          <cell r="J1574" t="str">
            <v/>
          </cell>
          <cell r="M1574" t="str">
            <v>Thôn Đoài, Xã Phú Minh, Huyện Sóc Sơn TP. Hà Nội Việt Nam</v>
          </cell>
          <cell r="N1574">
            <v>60</v>
          </cell>
          <cell r="O1574" t="b">
            <v>0</v>
          </cell>
          <cell r="P1574" t="str">
            <v>C6 HÀ NỘI</v>
          </cell>
          <cell r="Q1574" t="str">
            <v>Miền Bắc</v>
          </cell>
          <cell r="R1574" t="str">
            <v>WIN</v>
          </cell>
        </row>
        <row r="1575">
          <cell r="A1575" t="str">
            <v>WIN2B22</v>
          </cell>
          <cell r="B1575" t="str">
            <v>WM+ HNI 200-202 Định Công Thượng</v>
          </cell>
          <cell r="C1575" t="str">
            <v/>
          </cell>
          <cell r="D1575" t="str">
            <v>Thành phố Hà Nội</v>
          </cell>
          <cell r="E1575" t="str">
            <v>Quận Hoàng Mai</v>
          </cell>
          <cell r="G1575" t="str">
            <v>HN003</v>
          </cell>
          <cell r="H1575" t="str">
            <v>Nguyễn Văn Thạch</v>
          </cell>
          <cell r="I1575" t="str">
            <v>MIENBAC;WIN</v>
          </cell>
          <cell r="J1575" t="str">
            <v/>
          </cell>
          <cell r="M1575" t="str">
            <v>Số 200-202, Phố Định Công Thượng, Phường Định Công, Q. Hoàng Mai TP. Hà Nội Việt Nam</v>
          </cell>
          <cell r="N1575">
            <v>60</v>
          </cell>
          <cell r="O1575" t="b">
            <v>0</v>
          </cell>
          <cell r="P1575" t="str">
            <v>C6 HÀ NỘI</v>
          </cell>
          <cell r="Q1575" t="str">
            <v>Miền Bắc</v>
          </cell>
          <cell r="R1575" t="str">
            <v>WIN</v>
          </cell>
        </row>
        <row r="1576">
          <cell r="A1576" t="str">
            <v>WIN2B23</v>
          </cell>
          <cell r="B1576" t="str">
            <v>2B23 - WM+ HNI 50 Vĩnh Lộc</v>
          </cell>
          <cell r="D1576" t="str">
            <v>Thành phố Hà Nội</v>
          </cell>
          <cell r="I1576" t="str">
            <v>MIENBAC; WIN</v>
          </cell>
          <cell r="M1576" t="str">
            <v>Số 50 Đường Vĩnh Lộc, Xã Tây Phương, Thành phố Hà Nội Việt Nam</v>
          </cell>
          <cell r="N1576">
            <v>60</v>
          </cell>
          <cell r="O1576" t="b">
            <v>0</v>
          </cell>
          <cell r="P1576" t="str">
            <v>CÔNG TY TNHH MTV THƯƠNG MẠI VÀ DỊCH VỤ NGỌC THƠM</v>
          </cell>
          <cell r="Q1576" t="str">
            <v>Miền Bắc</v>
          </cell>
          <cell r="R1576" t="str">
            <v>WIN</v>
          </cell>
        </row>
        <row r="1577">
          <cell r="A1577" t="str">
            <v>WIN2B24</v>
          </cell>
          <cell r="B1577" t="str">
            <v>2B24 - WM+ HNI GS1 Vinhomes Smart City</v>
          </cell>
          <cell r="D1577" t="str">
            <v>Thành phố Hà Nội</v>
          </cell>
          <cell r="I1577" t="str">
            <v>MIENBAC; WIN</v>
          </cell>
          <cell r="J1577" t="str">
            <v/>
          </cell>
          <cell r="L1577" t="str">
            <v/>
          </cell>
          <cell r="M1577" t="str">
            <v>Gian hàng TM số 1S06 Tòa U39.1 (GS1), Lô đất F3-CH01, Q. Nam Từ Liêm TP. Hà Nội Việt Nam</v>
          </cell>
          <cell r="N1577">
            <v>60</v>
          </cell>
          <cell r="O1577" t="b">
            <v>0</v>
          </cell>
          <cell r="P1577" t="str">
            <v>CÔNG TY TNHH MTV THƯƠNG MẠI VÀ DỊCH VỤ NGỌC THƠM</v>
          </cell>
          <cell r="Q1577" t="str">
            <v>Miền Bắc</v>
          </cell>
          <cell r="R1577" t="str">
            <v>WIN</v>
          </cell>
        </row>
        <row r="1578">
          <cell r="A1578" t="str">
            <v>WIN2B36</v>
          </cell>
          <cell r="B1578" t="str">
            <v>2B36- WM+ HNI Bảo Tháp, Kim Hoa</v>
          </cell>
          <cell r="C1578" t="str">
            <v/>
          </cell>
          <cell r="D1578" t="str">
            <v>Thành phố Hà Nội</v>
          </cell>
          <cell r="E1578" t="str">
            <v>Huyện Mê Linh</v>
          </cell>
          <cell r="G1578" t="str">
            <v>HN003</v>
          </cell>
          <cell r="H1578" t="str">
            <v>Nguyễn Văn Thạch</v>
          </cell>
          <cell r="I1578" t="str">
            <v>MIENBAC;WIN</v>
          </cell>
          <cell r="J1578" t="str">
            <v/>
          </cell>
          <cell r="M1578" t="str">
            <v>Thôn Bảo Tháp, Xã Kim Hoa, Huyện Mê Linh, TP. Hà Nội, Việt Nam</v>
          </cell>
          <cell r="N1578">
            <v>60</v>
          </cell>
          <cell r="O1578" t="b">
            <v>0</v>
          </cell>
          <cell r="P1578" t="str">
            <v>C6 HÀ NỘI</v>
          </cell>
          <cell r="Q1578" t="str">
            <v>Miền Bắc</v>
          </cell>
          <cell r="R1578" t="str">
            <v>WIN</v>
          </cell>
        </row>
        <row r="1579">
          <cell r="A1579" t="str">
            <v>WIN2B42</v>
          </cell>
          <cell r="B1579" t="str">
            <v>2B42- WM+ HNI 51 Quang Trung, Kim Lũ</v>
          </cell>
          <cell r="C1579" t="str">
            <v/>
          </cell>
          <cell r="D1579" t="str">
            <v>Thành phố Hà Nội</v>
          </cell>
          <cell r="G1579" t="str">
            <v>HN003</v>
          </cell>
          <cell r="H1579" t="str">
            <v>Nguyễn Văn Thạch</v>
          </cell>
          <cell r="I1579" t="str">
            <v>MIENBAC;WIN</v>
          </cell>
          <cell r="J1579" t="str">
            <v/>
          </cell>
          <cell r="M1579" t="str">
            <v>Số 51, Đường Quang Trung, Thôn Kim Lũ, Xã Long Thượng, TP. Hà Nội Việt Nam</v>
          </cell>
          <cell r="N1579">
            <v>60</v>
          </cell>
          <cell r="O1579" t="b">
            <v>0</v>
          </cell>
          <cell r="P1579" t="str">
            <v>C6 HÀ NỘI</v>
          </cell>
          <cell r="Q1579" t="str">
            <v>Miền Bắc</v>
          </cell>
          <cell r="R1579" t="str">
            <v>WIN</v>
          </cell>
        </row>
        <row r="1580">
          <cell r="A1580" t="str">
            <v>WIN2B43</v>
          </cell>
          <cell r="B1580" t="str">
            <v>2B43- WM+ HNI Sơn Đoài, Tân Minh</v>
          </cell>
          <cell r="C1580" t="str">
            <v/>
          </cell>
          <cell r="D1580" t="str">
            <v>Thành phố Hà Nội</v>
          </cell>
          <cell r="G1580" t="str">
            <v>HN003</v>
          </cell>
          <cell r="H1580" t="str">
            <v>Nguyễn Văn Thạch</v>
          </cell>
          <cell r="I1580" t="str">
            <v>MIENBAC;WIN</v>
          </cell>
          <cell r="J1580" t="str">
            <v/>
          </cell>
          <cell r="M1580" t="str">
            <v>Thôn Sơn Đoài, Xã Tân Minh, Huyện Sóc Sơn, TP. Hà Nội Việt Nam</v>
          </cell>
          <cell r="N1580">
            <v>60</v>
          </cell>
          <cell r="O1580" t="b">
            <v>0</v>
          </cell>
          <cell r="P1580" t="str">
            <v>C6 HÀ NỘI</v>
          </cell>
          <cell r="Q1580" t="str">
            <v>Miền Bắc</v>
          </cell>
          <cell r="R1580" t="str">
            <v>WIN</v>
          </cell>
        </row>
        <row r="1581">
          <cell r="A1581" t="str">
            <v>WIN2B51</v>
          </cell>
          <cell r="B1581" t="str">
            <v>WM+ HNI 9 Trần Kim Xuyến</v>
          </cell>
          <cell r="C1581" t="str">
            <v/>
          </cell>
          <cell r="D1581" t="str">
            <v>Thành phố Hà Nội</v>
          </cell>
          <cell r="E1581" t="str">
            <v>Quận Cầu Giấy</v>
          </cell>
          <cell r="G1581" t="str">
            <v>HN004</v>
          </cell>
          <cell r="H1581" t="str">
            <v>Hoàng Thanh Huy</v>
          </cell>
          <cell r="I1581" t="str">
            <v>MIENBAC;WIN</v>
          </cell>
          <cell r="J1581" t="str">
            <v/>
          </cell>
          <cell r="M1581" t="str">
            <v>Số 9 Trần Kim Xuyến, Phường Yên Hòa, Quận Cầu Giấy TP. Hà Nội Việt Nam</v>
          </cell>
          <cell r="N1581">
            <v>60</v>
          </cell>
          <cell r="O1581" t="b">
            <v>0</v>
          </cell>
          <cell r="P1581" t="str">
            <v>C6 HÀ NỘI</v>
          </cell>
          <cell r="Q1581" t="str">
            <v>Miền Bắc</v>
          </cell>
          <cell r="R1581" t="str">
            <v>WIN</v>
          </cell>
        </row>
        <row r="1582">
          <cell r="A1582" t="str">
            <v>WIN2B52</v>
          </cell>
          <cell r="B1582" t="str">
            <v>2B52 -WM+ HNI Xóm 5, Liệp Mai</v>
          </cell>
          <cell r="C1582" t="str">
            <v/>
          </cell>
          <cell r="D1582" t="str">
            <v>Thành phố Hà Nội</v>
          </cell>
          <cell r="G1582" t="str">
            <v>HN003</v>
          </cell>
          <cell r="H1582" t="str">
            <v>Nguyễn Văn Thạch</v>
          </cell>
          <cell r="I1582" t="str">
            <v>MIENBAC;WIN</v>
          </cell>
          <cell r="J1582" t="str">
            <v/>
          </cell>
          <cell r="M1582" t="str">
            <v>Xóm 5, Thôn Liệp Mai, Xã Ngọc Liệp, Huyện Quốc Oai TP. Hà Nội Việt Nam</v>
          </cell>
          <cell r="N1582">
            <v>60</v>
          </cell>
          <cell r="O1582" t="b">
            <v>0</v>
          </cell>
          <cell r="P1582" t="str">
            <v>C6 HÀ NỘI</v>
          </cell>
          <cell r="Q1582" t="str">
            <v>Miền Bắc</v>
          </cell>
          <cell r="R1582" t="str">
            <v>WIN</v>
          </cell>
        </row>
        <row r="1583">
          <cell r="A1583" t="str">
            <v>WIN2B55</v>
          </cell>
          <cell r="B1583" t="str">
            <v>2B55 - WM+ HNI M6 Mipec City View</v>
          </cell>
          <cell r="D1583" t="str">
            <v>Thành phố Hà Nội</v>
          </cell>
          <cell r="I1583" t="str">
            <v>MIENBAC; WIN</v>
          </cell>
          <cell r="J1583" t="str">
            <v/>
          </cell>
          <cell r="L1583" t="str">
            <v/>
          </cell>
          <cell r="M1583" t="str">
            <v>Sàn dịch vụ M6-DVTM-06, Tòa nhà CT3B (M6), Khu nhà ở phường Kiến Hưng TP. Hà Nội Việt Nam</v>
          </cell>
          <cell r="N1583">
            <v>60</v>
          </cell>
          <cell r="O1583" t="b">
            <v>0</v>
          </cell>
          <cell r="P1583" t="str">
            <v>CÔNG TY TNHH MTV THƯƠNG MẠI VÀ DỊCH VỤ NGỌC THƠM</v>
          </cell>
          <cell r="Q1583" t="str">
            <v>Miền Bắc</v>
          </cell>
          <cell r="R1583" t="str">
            <v>WIN</v>
          </cell>
        </row>
        <row r="1584">
          <cell r="A1584" t="str">
            <v>WIN2B57</v>
          </cell>
          <cell r="B1584" t="str">
            <v>2B57- WM+ HNI 80 Sông Ái</v>
          </cell>
          <cell r="C1584" t="str">
            <v/>
          </cell>
          <cell r="D1584" t="str">
            <v>Thành phố Hà Nội</v>
          </cell>
          <cell r="G1584" t="str">
            <v>HN008</v>
          </cell>
          <cell r="H1584" t="str">
            <v>Nguyễn Minh Sơn</v>
          </cell>
          <cell r="I1584" t="str">
            <v>MIENBAC;WIN</v>
          </cell>
          <cell r="J1584" t="str">
            <v/>
          </cell>
          <cell r="M1584" t="str">
            <v>Số 80 Đường Sông Ái, Thôn Phượng Mỹ, Xã Mỹ Hưng, H. Thanh Oai, TP. Hà Nội, Việt Nam</v>
          </cell>
          <cell r="N1584">
            <v>60</v>
          </cell>
          <cell r="O1584" t="b">
            <v>0</v>
          </cell>
          <cell r="P1584" t="str">
            <v>C6 HÀ NỘI</v>
          </cell>
          <cell r="Q1584" t="str">
            <v>Miền Bắc</v>
          </cell>
          <cell r="R1584" t="str">
            <v>WIN</v>
          </cell>
        </row>
        <row r="1585">
          <cell r="A1585" t="str">
            <v>WIN2B65</v>
          </cell>
          <cell r="B1585" t="str">
            <v>2B65 - WM+ HNI Đông Hạ, Phú Cát</v>
          </cell>
          <cell r="D1585" t="str">
            <v>Thành phố Hà Nội</v>
          </cell>
          <cell r="I1585" t="str">
            <v>MIENBAC; WIN</v>
          </cell>
          <cell r="M1585" t="str">
            <v>Đội 3, Thôn Đông Hạ, Xã Phú Cát, Thành phố Hà Nội Việt Nam</v>
          </cell>
          <cell r="N1585">
            <v>60</v>
          </cell>
          <cell r="O1585" t="b">
            <v>0</v>
          </cell>
          <cell r="P1585" t="str">
            <v>CÔNG TY TNHH MTV THƯƠNG MẠI VÀ DỊCH VỤ NGỌC THƠM</v>
          </cell>
          <cell r="Q1585" t="str">
            <v>Miền Bắc</v>
          </cell>
          <cell r="R1585" t="str">
            <v>WIN</v>
          </cell>
        </row>
        <row r="1586">
          <cell r="A1586" t="str">
            <v>WIN2B67</v>
          </cell>
          <cell r="B1586" t="str">
            <v>2B67- WM+ HNI Xóm 2, Chương Dương</v>
          </cell>
          <cell r="C1586" t="str">
            <v/>
          </cell>
          <cell r="D1586" t="str">
            <v>Thành phố Hà Nội</v>
          </cell>
          <cell r="G1586" t="str">
            <v>HN004</v>
          </cell>
          <cell r="H1586" t="str">
            <v>Hoàng Thanh Huy</v>
          </cell>
          <cell r="I1586" t="str">
            <v>MIENBAC;WIN</v>
          </cell>
          <cell r="J1586" t="str">
            <v/>
          </cell>
          <cell r="K1586" t="str">
            <v>Xóm 2, Xã Chương Dương, Thành phố Hà Nội Việt Nam</v>
          </cell>
          <cell r="M1586" t="str">
            <v>Xóm 2, Xã Chương Dương, Thành phố Hà Nội Việt Nam</v>
          </cell>
          <cell r="N1586">
            <v>60</v>
          </cell>
          <cell r="O1586" t="b">
            <v>0</v>
          </cell>
          <cell r="P1586" t="str">
            <v>C6 HÀ NỘI</v>
          </cell>
          <cell r="Q1586" t="str">
            <v>Miền Bắc</v>
          </cell>
          <cell r="R1586" t="str">
            <v>WIN</v>
          </cell>
        </row>
        <row r="1587">
          <cell r="A1587" t="str">
            <v>WIN2B76</v>
          </cell>
          <cell r="B1587" t="str">
            <v>2B76- WM+ HNI Hiệp Thuận 2, Hát Môn</v>
          </cell>
          <cell r="D1587" t="str">
            <v>Thành phố Hà Nội</v>
          </cell>
          <cell r="F1587" t="str">
            <v>Xã Hát Môn</v>
          </cell>
          <cell r="I1587" t="str">
            <v>MIENBAC; WIN</v>
          </cell>
          <cell r="M1587" t="str">
            <v>Số 34, Thôn Hiệp Thuận 2, Xã Hát Môn, Thành phố Hà Nội Việt Nam</v>
          </cell>
          <cell r="N1587">
            <v>60</v>
          </cell>
          <cell r="O1587" t="b">
            <v>0</v>
          </cell>
          <cell r="P1587" t="str">
            <v>CÔNG TY TNHH MTV THƯƠNG MẠI VÀ DỊCH VỤ NGỌC THƠM</v>
          </cell>
          <cell r="Q1587" t="str">
            <v>Miền Bắc</v>
          </cell>
          <cell r="R1587" t="str">
            <v>WIN</v>
          </cell>
        </row>
        <row r="1588">
          <cell r="A1588" t="str">
            <v>WIN2B79</v>
          </cell>
          <cell r="B1588" t="str">
            <v>2B79 - WM+ HNI Thôn 2, Thạch Hòa</v>
          </cell>
          <cell r="D1588" t="str">
            <v>Thành phố Hà Nội</v>
          </cell>
          <cell r="I1588" t="str">
            <v>MIENBAC; WIN</v>
          </cell>
          <cell r="M1588" t="str">
            <v>Số 50, Cụm 2, Thôn 2, Xã Thạch Hòa, Huyện Thạch Thất TP. Hà Nội Việt Nam</v>
          </cell>
          <cell r="N1588">
            <v>60</v>
          </cell>
          <cell r="O1588" t="b">
            <v>0</v>
          </cell>
          <cell r="P1588" t="str">
            <v>CÔNG TY TNHH MTV THƯƠNG MẠI VÀ DỊCH VỤ NGỌC THƠM</v>
          </cell>
          <cell r="Q1588" t="str">
            <v>Miền Bắc</v>
          </cell>
          <cell r="R1588" t="str">
            <v>WIN</v>
          </cell>
        </row>
        <row r="1589">
          <cell r="A1589" t="str">
            <v>WIN2B84</v>
          </cell>
          <cell r="B1589" t="str">
            <v>2B84 - WM+ HNI 39 Bất Bạt</v>
          </cell>
          <cell r="D1589" t="str">
            <v>Thành phố Hà Nội</v>
          </cell>
          <cell r="I1589" t="str">
            <v>MIENBAC; WIN</v>
          </cell>
          <cell r="M1589" t="str">
            <v>Số 39 Bất Bạt, Thôn Đan Thê, Xã Sơn Đà, Huyện Ba Vì, TP. Hà Nội, Việt Nam</v>
          </cell>
          <cell r="N1589">
            <v>60</v>
          </cell>
          <cell r="O1589" t="b">
            <v>0</v>
          </cell>
          <cell r="P1589" t="str">
            <v>CÔNG TY TNHH MTV THƯƠNG MẠI VÀ DỊCH VỤ NGỌC THƠM</v>
          </cell>
          <cell r="Q1589" t="str">
            <v>Miền Bắc</v>
          </cell>
          <cell r="R1589" t="str">
            <v>WIN</v>
          </cell>
        </row>
        <row r="1590">
          <cell r="A1590" t="str">
            <v>WIN2B93</v>
          </cell>
          <cell r="B1590" t="str">
            <v>2B93 - WM+ HNI Thôn Bặn, Vân Hòa</v>
          </cell>
          <cell r="D1590" t="str">
            <v>Thành phố Hà Nội</v>
          </cell>
          <cell r="I1590" t="str">
            <v>MIENBAC; WIN</v>
          </cell>
          <cell r="M1590" t="str">
            <v>Số 08, Thôn Bặn, Xã Vân Hòa, Huyện Ba Vì TP. Hà Nội Việt Nam</v>
          </cell>
          <cell r="N1590">
            <v>60</v>
          </cell>
          <cell r="O1590" t="b">
            <v>0</v>
          </cell>
          <cell r="P1590" t="str">
            <v>CÔNG TY TNHH MTV THƯƠNG MẠI VÀ DỊCH VỤ NGỌC THƠM</v>
          </cell>
          <cell r="Q1590" t="str">
            <v>Miền Bắc</v>
          </cell>
          <cell r="R1590" t="str">
            <v>WIN</v>
          </cell>
        </row>
        <row r="1591">
          <cell r="A1591" t="str">
            <v>WIN2B95</v>
          </cell>
          <cell r="B1591" t="str">
            <v>2B95- WM+ HNI Nam Hòa 2, Đặng Giang</v>
          </cell>
          <cell r="C1591" t="str">
            <v/>
          </cell>
          <cell r="D1591" t="str">
            <v>Thành phố Hà Nội</v>
          </cell>
          <cell r="G1591" t="str">
            <v>HN004</v>
          </cell>
          <cell r="H1591" t="str">
            <v>Hoàng Thanh Huy</v>
          </cell>
          <cell r="I1591" t="str">
            <v>MIENBAC;WIN</v>
          </cell>
          <cell r="J1591" t="str">
            <v/>
          </cell>
          <cell r="K1591" t="str">
            <v>Khu vực Nam Hòa 2, Thôn Đặng Giang, Xã Hòa Xá Thành phố Hà Nội Việt Nam</v>
          </cell>
          <cell r="M1591" t="str">
            <v>Khu vực Nam Hòa 2, Thôn Đặng Giang, Xã Hòa Xá Thành phố Hà Nội Việt Nam</v>
          </cell>
          <cell r="N1591">
            <v>60</v>
          </cell>
          <cell r="O1591" t="b">
            <v>0</v>
          </cell>
          <cell r="P1591" t="str">
            <v>C6 HÀ NỘI</v>
          </cell>
          <cell r="Q1591" t="str">
            <v>Miền Bắc</v>
          </cell>
          <cell r="R1591" t="str">
            <v>WIN</v>
          </cell>
        </row>
        <row r="1592">
          <cell r="A1592" t="str">
            <v>WIN2B96</v>
          </cell>
          <cell r="B1592" t="str">
            <v>2B96 - WM+ HNI 8 Đường Đông</v>
          </cell>
          <cell r="D1592" t="str">
            <v>Thành phố Hà Nội</v>
          </cell>
          <cell r="I1592" t="str">
            <v>MIENBAC; WIN</v>
          </cell>
          <cell r="M1592" t="str">
            <v>Số 8 Đường Đông, Thôn Trung Oai, Xã Phúc Thịnh, Thành phố Hà Nội Việt Nam</v>
          </cell>
          <cell r="N1592">
            <v>60</v>
          </cell>
          <cell r="O1592" t="b">
            <v>0</v>
          </cell>
          <cell r="P1592" t="str">
            <v>CÔNG TY TNHH MTV THƯƠNG MẠI VÀ DỊCH VỤ NGỌC THƠM</v>
          </cell>
          <cell r="Q1592" t="str">
            <v>Miền Bắc</v>
          </cell>
          <cell r="R1592" t="str">
            <v>WIN</v>
          </cell>
        </row>
        <row r="1593">
          <cell r="A1593" t="str">
            <v>WIN2B98</v>
          </cell>
          <cell r="B1593" t="str">
            <v>2B98 - WM+ HNI TDP Chùa Vàng</v>
          </cell>
          <cell r="D1593" t="str">
            <v>Thành phố Hà Nội</v>
          </cell>
          <cell r="I1593" t="str">
            <v>MIENBAC; WIN</v>
          </cell>
          <cell r="M1593" t="str">
            <v>TDP Chùa Vàng, Phường Chương Mỹ, Thành phố Hà Nội Việt Nam</v>
          </cell>
          <cell r="N1593">
            <v>60</v>
          </cell>
          <cell r="O1593" t="b">
            <v>0</v>
          </cell>
          <cell r="P1593" t="str">
            <v>CÔNG TY TNHH MTV THƯƠNG MẠI VÀ DỊCH VỤ NGỌC THƠM</v>
          </cell>
          <cell r="Q1593" t="str">
            <v>Miền Bắc</v>
          </cell>
          <cell r="R1593" t="str">
            <v>WIN</v>
          </cell>
        </row>
        <row r="1594">
          <cell r="A1594" t="str">
            <v>WIN2BA2</v>
          </cell>
          <cell r="B1594" t="str">
            <v>2BA2- WIN HNI B2-HH Roman Plaza</v>
          </cell>
          <cell r="C1594" t="str">
            <v/>
          </cell>
          <cell r="D1594" t="str">
            <v>Thành phố Hà Nội</v>
          </cell>
          <cell r="G1594" t="str">
            <v>HN004</v>
          </cell>
          <cell r="H1594" t="str">
            <v>Hoàng Thanh Huy</v>
          </cell>
          <cell r="I1594" t="str">
            <v>MIENBAC;WIN</v>
          </cell>
          <cell r="J1594" t="str">
            <v/>
          </cell>
          <cell r="K1594" t="str">
            <v>Tầng 1, Căn TM 104, Tháp B2, Tòa nhà HH, Dự án ĐTXD Tổ hợp TM, DV và căn hộ cao cấp Hải Phát Plaza, Phường Hà Đông, Thành phố Hà Nội Việt Nam</v>
          </cell>
          <cell r="M1594" t="str">
            <v>Tầng 1, Căn TM 104, Tháp B2, Tòa nhà HH, Dự án ĐTXD Tổ hợp TM, DV và căn hộ cao cấp Hải Phát Plaza, Phường Hà Đông, Thành phố Hà Nội Việt Nam</v>
          </cell>
          <cell r="N1594">
            <v>60</v>
          </cell>
          <cell r="O1594" t="b">
            <v>0</v>
          </cell>
          <cell r="P1594" t="str">
            <v>C6 HÀ NỘI</v>
          </cell>
          <cell r="Q1594" t="str">
            <v>Miền Bắc</v>
          </cell>
          <cell r="R1594" t="str">
            <v>WIN</v>
          </cell>
        </row>
        <row r="1595">
          <cell r="A1595" t="str">
            <v>WIN2BA7</v>
          </cell>
          <cell r="B1595" t="str">
            <v>2BA7 - WM+ HNI Thôn 5, Yên Xuân</v>
          </cell>
          <cell r="D1595" t="str">
            <v>Thành phố Hà Nội</v>
          </cell>
          <cell r="I1595" t="str">
            <v>MIENBAC; WIN</v>
          </cell>
          <cell r="M1595" t="str">
            <v>Thôn 5, Xã Yên Xuân, Thành phố Hà Nội, Việt Nam</v>
          </cell>
          <cell r="N1595">
            <v>60</v>
          </cell>
          <cell r="O1595" t="b">
            <v>0</v>
          </cell>
          <cell r="P1595" t="str">
            <v>CÔNG TY TNHH MTV THƯƠNG MẠI VÀ DỊCH VỤ NGỌC THƠM</v>
          </cell>
          <cell r="Q1595" t="str">
            <v>Miền Bắc</v>
          </cell>
          <cell r="R1595" t="str">
            <v>WIN</v>
          </cell>
        </row>
        <row r="1596">
          <cell r="A1596" t="str">
            <v>WIN2BA8</v>
          </cell>
          <cell r="B1596" t="str">
            <v>2BA8 - WM+ HNI Cầu Bã, Quảng Oai</v>
          </cell>
          <cell r="D1596" t="str">
            <v>Thành phố Hà Nội</v>
          </cell>
          <cell r="F1596" t="str">
            <v>Xã Quảng Oai</v>
          </cell>
          <cell r="I1596" t="str">
            <v>MIENBAC; WIN</v>
          </cell>
          <cell r="M1596" t="str">
            <v>Thôn Cầu Bã, Xã Quảng Oai, Thành phố Hà Nội, Việt Nam</v>
          </cell>
          <cell r="N1596">
            <v>60</v>
          </cell>
          <cell r="O1596" t="b">
            <v>0</v>
          </cell>
          <cell r="P1596" t="str">
            <v>CÔNG TY TNHH MTV THƯƠNG MẠI VÀ DỊCH VỤ NGỌC THƠM</v>
          </cell>
          <cell r="Q1596" t="str">
            <v>Miền Bắc</v>
          </cell>
          <cell r="R1596" t="str">
            <v>WIN</v>
          </cell>
        </row>
        <row r="1597">
          <cell r="A1597" t="str">
            <v>WIN2BB4</v>
          </cell>
          <cell r="B1597" t="str">
            <v>2BB4 - WM+ HNI 18-19 Lô B Đại Kim</v>
          </cell>
          <cell r="D1597" t="str">
            <v>Thành phố Hà Nội</v>
          </cell>
          <cell r="F1597" t="str">
            <v>Phường Định Công</v>
          </cell>
          <cell r="I1597" t="str">
            <v>MIENBAC; WIN</v>
          </cell>
          <cell r="M1597" t="str">
            <v>Ô số 18 và 19 Lô B, Khu đô thị mới Đại Kim - Định Công, Phường Định Công, Thành phố Hà Nội Việt Nam</v>
          </cell>
          <cell r="N1597">
            <v>60</v>
          </cell>
          <cell r="O1597" t="b">
            <v>0</v>
          </cell>
          <cell r="P1597" t="str">
            <v>CÔNG TY TNHH MTV THƯƠNG MẠI VÀ DỊCH VỤ NGỌC THƠM</v>
          </cell>
          <cell r="Q1597" t="str">
            <v>Miền Bắc</v>
          </cell>
          <cell r="R1597" t="str">
            <v>WIN</v>
          </cell>
        </row>
        <row r="1598">
          <cell r="A1598" t="str">
            <v>WIN2BB7</v>
          </cell>
          <cell r="B1598" t="str">
            <v>2BB7- WIN HNI HH4C Linh Đàm</v>
          </cell>
          <cell r="C1598" t="str">
            <v/>
          </cell>
          <cell r="D1598" t="str">
            <v>Thành phố Hà Nội</v>
          </cell>
          <cell r="G1598" t="str">
            <v>HN004</v>
          </cell>
          <cell r="H1598" t="str">
            <v>Hoàng Thanh Huy</v>
          </cell>
          <cell r="I1598" t="str">
            <v>MIENBAC;WIN</v>
          </cell>
          <cell r="J1598" t="str">
            <v/>
          </cell>
          <cell r="K1598" t="str">
            <v>Tầng 1, Tòa HH4C, Khu đô thị Linh Đàm, Phường Hoàng Liệt, Thành phố Hà Nội Việt Nam</v>
          </cell>
          <cell r="M1598" t="str">
            <v>Tầng 1, Tòa HH4C, Khu đô thị Linh Đàm, Phường Hoàng Liệt, Thành phố Hà Nội Việt Nam</v>
          </cell>
          <cell r="N1598">
            <v>60</v>
          </cell>
          <cell r="O1598" t="b">
            <v>0</v>
          </cell>
          <cell r="P1598" t="str">
            <v>C6 HÀ NỘI</v>
          </cell>
          <cell r="Q1598" t="str">
            <v>Miền Bắc</v>
          </cell>
          <cell r="R1598" t="str">
            <v>WIN</v>
          </cell>
        </row>
        <row r="1599">
          <cell r="A1599" t="str">
            <v>WIN2BC8</v>
          </cell>
          <cell r="B1599" t="str">
            <v>2BC8-  WM+ HNI 19 Cây Xanh</v>
          </cell>
          <cell r="C1599" t="str">
            <v/>
          </cell>
          <cell r="D1599" t="str">
            <v>Thành phố Hà Nội</v>
          </cell>
          <cell r="G1599" t="str">
            <v>HN004</v>
          </cell>
          <cell r="H1599" t="str">
            <v>Hoàng Thanh Huy</v>
          </cell>
          <cell r="I1599" t="str">
            <v>MIENBAC;WIN</v>
          </cell>
          <cell r="J1599" t="str">
            <v/>
          </cell>
          <cell r="K1599" t="str">
            <v>Số nhà 19 Đường Cây Xanh, Thôn Dược Hạ, Xã Sóc Sơn Thành phố Hà Nội Việt Nam</v>
          </cell>
          <cell r="M1599" t="str">
            <v>Số nhà 19 Đường Cây Xanh, Thôn Dược Hạ, Xã Sóc Sơn Thành phố Hà Nội Việt Nam</v>
          </cell>
          <cell r="N1599">
            <v>60</v>
          </cell>
          <cell r="O1599" t="b">
            <v>0</v>
          </cell>
          <cell r="P1599" t="str">
            <v>C6 HÀ NỘI</v>
          </cell>
          <cell r="Q1599" t="str">
            <v>Miền Bắc</v>
          </cell>
          <cell r="R1599" t="str">
            <v>WIN</v>
          </cell>
        </row>
        <row r="1600">
          <cell r="A1600" t="str">
            <v>WIN2BJ1</v>
          </cell>
          <cell r="B1600" t="str">
            <v>2BJ1 - WM+ HNI 53 Hàng Lược</v>
          </cell>
          <cell r="D1600" t="str">
            <v>Thành phố Hà Nội</v>
          </cell>
          <cell r="F1600" t="str">
            <v>Phường Hoàn Kiếm</v>
          </cell>
          <cell r="I1600" t="str">
            <v>MIENBAC; WIN</v>
          </cell>
          <cell r="M1600" t="str">
            <v>53 Hàng Lược, Phường Hoàn Kiếm, TP. Hà Nội Việt Nam</v>
          </cell>
          <cell r="N1600">
            <v>60</v>
          </cell>
          <cell r="O1600" t="b">
            <v>0</v>
          </cell>
          <cell r="P1600" t="str">
            <v>CÔNG TY TNHH MTV THƯƠNG MẠI VÀ DỊCH VỤ NGỌC THƠM</v>
          </cell>
          <cell r="Q1600" t="str">
            <v>Miền Bắc</v>
          </cell>
          <cell r="R1600" t="str">
            <v>WIN</v>
          </cell>
        </row>
        <row r="1601">
          <cell r="A1601" t="str">
            <v>WIN3011</v>
          </cell>
          <cell r="B1601" t="str">
            <v>CN HÀ NỘI - CÔNG TY CỔ PHẦN DỊCH VỤ THƯƠNG MẠI TỔNG HỢP WINCOMMERCE</v>
          </cell>
          <cell r="C1601" t="str">
            <v/>
          </cell>
          <cell r="D1601" t="str">
            <v>Thành phố Hà Nội</v>
          </cell>
          <cell r="E1601" t="str">
            <v>Quận Nam Từ Liêm</v>
          </cell>
          <cell r="G1601" t="str">
            <v>HN004</v>
          </cell>
          <cell r="H1601" t="str">
            <v>Hoàng Thanh Huy</v>
          </cell>
          <cell r="I1601" t="str">
            <v>MIENBAC;WIN</v>
          </cell>
          <cell r="J1601" t="str">
            <v/>
          </cell>
          <cell r="M1601" t="str">
            <v>"Lô đất C-4, khu nhà vườn 7500m2 thuộc dự án xây dựng khu nhà ở di dân GPMB và đấu giá QSDĐ, ngõ 63 Lê Đức Thọ 
phường Mỹ Đình 2, quận Nam Từ Liêm, TP Hà Nội"</v>
          </cell>
          <cell r="N1601">
            <v>60</v>
          </cell>
          <cell r="O1601" t="b">
            <v>0</v>
          </cell>
          <cell r="P1601" t="str">
            <v>C6 HÀ NỘI</v>
          </cell>
          <cell r="Q1601" t="str">
            <v>Miền Bắc</v>
          </cell>
          <cell r="R1601" t="str">
            <v>WIN</v>
          </cell>
        </row>
        <row r="1602">
          <cell r="A1602" t="str">
            <v>WIN3012</v>
          </cell>
          <cell r="B1602" t="str">
            <v>CN HÀ NỘI - CÔNG TY CỔ PHẦN DỊCH VỤ THƯƠNG MẠI TỔNG HỢP WINCOMMERCE</v>
          </cell>
          <cell r="C1602" t="str">
            <v/>
          </cell>
          <cell r="D1602" t="str">
            <v>Thành phố Hà Nội</v>
          </cell>
          <cell r="E1602" t="str">
            <v>Quận Hoàng Mai</v>
          </cell>
          <cell r="G1602" t="str">
            <v>HN003</v>
          </cell>
          <cell r="H1602" t="str">
            <v>Nguyễn Văn Thạch</v>
          </cell>
          <cell r="I1602" t="str">
            <v>MIENBAC;WIN</v>
          </cell>
          <cell r="J1602" t="str">
            <v/>
          </cell>
          <cell r="M1602" t="str">
            <v>Số 62 Nguyễn Đức Cảnh, phường Tương Mai, Hoàng Mai, Hà Nội</v>
          </cell>
          <cell r="N1602">
            <v>60</v>
          </cell>
          <cell r="O1602" t="b">
            <v>0</v>
          </cell>
          <cell r="P1602" t="str">
            <v>C6 HÀ NỘI</v>
          </cell>
          <cell r="Q1602" t="str">
            <v>Miền Bắc</v>
          </cell>
          <cell r="R1602" t="str">
            <v>WIN</v>
          </cell>
        </row>
        <row r="1603">
          <cell r="A1603" t="str">
            <v>WIN3013</v>
          </cell>
          <cell r="B1603" t="str">
            <v>CN HÀ NỘI - CÔNG TY CỔ PHẦN DỊCH VỤ THƯƠNG MẠI TỔNG HỢP WINCOMMERCE</v>
          </cell>
          <cell r="C1603" t="str">
            <v/>
          </cell>
          <cell r="D1603" t="str">
            <v>Thành phố Hà Nội</v>
          </cell>
          <cell r="E1603" t="str">
            <v>Quận Bắc Từ Liêm</v>
          </cell>
          <cell r="G1603" t="str">
            <v>HN004</v>
          </cell>
          <cell r="H1603" t="str">
            <v>Hoàng Thanh Huy</v>
          </cell>
          <cell r="I1603" t="str">
            <v>MIENBAC;WIN</v>
          </cell>
          <cell r="J1603" t="str">
            <v/>
          </cell>
          <cell r="M1603" t="str">
            <v>Số 464 đường Hoàng Công Chất, phường Phú Diễn, quận Bắc Từ Liêm, TP Hà Nội.</v>
          </cell>
          <cell r="N1603">
            <v>60</v>
          </cell>
          <cell r="O1603" t="b">
            <v>0</v>
          </cell>
          <cell r="P1603" t="str">
            <v>C6 HÀ NỘI</v>
          </cell>
          <cell r="Q1603" t="str">
            <v>Miền Bắc</v>
          </cell>
          <cell r="R1603" t="str">
            <v>WIN</v>
          </cell>
        </row>
        <row r="1604">
          <cell r="A1604" t="str">
            <v>WIN3014</v>
          </cell>
          <cell r="B1604" t="str">
            <v>CN HÀ NỘI - CÔNG TY CỔ PHẦN DỊCH VỤ THƯƠNG MẠI TỔNG HỢP WINCOMMERCE</v>
          </cell>
          <cell r="C1604" t="str">
            <v/>
          </cell>
          <cell r="D1604" t="str">
            <v>Thành phố Hà Nội</v>
          </cell>
          <cell r="E1604" t="str">
            <v>Quận Hoàng Mai</v>
          </cell>
          <cell r="G1604" t="str">
            <v>HN003</v>
          </cell>
          <cell r="H1604" t="str">
            <v>Nguyễn Văn Thạch</v>
          </cell>
          <cell r="I1604" t="str">
            <v>MIENBAC;WIN</v>
          </cell>
          <cell r="J1604" t="str">
            <v/>
          </cell>
          <cell r="M1604" t="str">
            <v>Nhà dịch vụ số P06S11 tòa P06 dự án Khu chức năng đô thị Dệt 8-3 và Hanosimex, số 25 ngõ 13,
 đường Lĩnh Nam, phường Mai Động, quận Hoàng Mai, HN</v>
          </cell>
          <cell r="N1604">
            <v>60</v>
          </cell>
          <cell r="O1604" t="b">
            <v>0</v>
          </cell>
          <cell r="P1604" t="str">
            <v>C6 HÀ NỘI</v>
          </cell>
          <cell r="Q1604" t="str">
            <v>Miền Bắc</v>
          </cell>
          <cell r="R1604" t="str">
            <v>WIN</v>
          </cell>
        </row>
        <row r="1605">
          <cell r="A1605" t="str">
            <v>WIN3015</v>
          </cell>
          <cell r="B1605" t="str">
            <v>CN HÀ NỘI - CÔNG TY CỔ PHẦN DỊCH VỤ THƯƠNG MẠI TỔNG HỢP WINCOMMERCE</v>
          </cell>
          <cell r="C1605" t="str">
            <v/>
          </cell>
          <cell r="D1605" t="str">
            <v>Thành phố Hà Nội</v>
          </cell>
          <cell r="E1605" t="str">
            <v>Quận Hai Bà Trưng</v>
          </cell>
          <cell r="G1605" t="str">
            <v>HN003</v>
          </cell>
          <cell r="H1605" t="str">
            <v>Nguyễn Văn Thạch</v>
          </cell>
          <cell r="I1605" t="str">
            <v>MIENBAC;WIN</v>
          </cell>
          <cell r="J1605" t="str">
            <v/>
          </cell>
          <cell r="M1605" t="str">
            <v>Tầng 1, tòa nhà N3, đường Nguyễn Công Trứ, phường Phố Huế, quận Hai Bà Trưng, Hà Nội</v>
          </cell>
          <cell r="N1605">
            <v>60</v>
          </cell>
          <cell r="O1605" t="b">
            <v>0</v>
          </cell>
          <cell r="P1605" t="str">
            <v>C6 HÀ NỘI</v>
          </cell>
          <cell r="Q1605" t="str">
            <v>Miền Bắc</v>
          </cell>
          <cell r="R1605" t="str">
            <v>WIN</v>
          </cell>
        </row>
        <row r="1606">
          <cell r="A1606" t="str">
            <v>WIN3025</v>
          </cell>
          <cell r="B1606" t="str">
            <v>CN HÀ NỘI - CÔNG TY CỔ PHẦN DỊCH VỤ THƯƠNG MẠI TỔNG HỢP WINCOMMERCE</v>
          </cell>
          <cell r="C1606" t="str">
            <v/>
          </cell>
          <cell r="D1606" t="str">
            <v>Thành phố Hà Nội</v>
          </cell>
          <cell r="E1606" t="str">
            <v>Quận Cầu Giấy</v>
          </cell>
          <cell r="G1606" t="str">
            <v>HN004</v>
          </cell>
          <cell r="H1606" t="str">
            <v>Hoàng Thanh Huy</v>
          </cell>
          <cell r="I1606" t="str">
            <v>MIENBAC;WIN</v>
          </cell>
          <cell r="J1606" t="str">
            <v/>
          </cell>
          <cell r="M1606" t="str">
            <v>"Dịch vụ tầng 01, Tòa nhà Chung cư N07 B2, đường Thành Thái, 
Khu Đô thị mới Dịch Vọng, phường Dịch Vọng, quận Cầu Giấy, Hà Nội"</v>
          </cell>
          <cell r="N1606">
            <v>60</v>
          </cell>
          <cell r="O1606" t="b">
            <v>0</v>
          </cell>
          <cell r="P1606" t="str">
            <v>C6 HÀ NỘI</v>
          </cell>
          <cell r="Q1606" t="str">
            <v>Miền Bắc</v>
          </cell>
          <cell r="R1606" t="str">
            <v>WIN</v>
          </cell>
        </row>
        <row r="1607">
          <cell r="A1607" t="str">
            <v>win3026</v>
          </cell>
          <cell r="B1607" t="str">
            <v>CN HÀ NỘI - wincommerce</v>
          </cell>
          <cell r="C1607" t="str">
            <v/>
          </cell>
          <cell r="D1607" t="str">
            <v>Thành phố Hà Nội</v>
          </cell>
          <cell r="E1607" t="str">
            <v>Quận Hà Đông</v>
          </cell>
          <cell r="G1607" t="str">
            <v>HN004</v>
          </cell>
          <cell r="H1607" t="str">
            <v>Hoàng Thanh Huy</v>
          </cell>
          <cell r="I1607" t="str">
            <v>MIENBAC;WIN</v>
          </cell>
          <cell r="J1607" t="str">
            <v/>
          </cell>
          <cell r="M1607" t="str">
            <v>Số 583 Km 9 Đường Nguyễn Trãi, Phường Văn Quán, Quận Hà Đông, Thành phố Hà Nội</v>
          </cell>
          <cell r="N1607">
            <v>60</v>
          </cell>
          <cell r="O1607" t="b">
            <v>0</v>
          </cell>
          <cell r="P1607" t="str">
            <v>C6 HÀ NỘI</v>
          </cell>
          <cell r="Q1607" t="str">
            <v>Miền Bắc</v>
          </cell>
          <cell r="R1607" t="str">
            <v>WIN</v>
          </cell>
        </row>
        <row r="1608">
          <cell r="A1608" t="str">
            <v>WIN3027</v>
          </cell>
          <cell r="B1608" t="str">
            <v>CN HÀ NỘI - CÔNG TY CỔ PHẦN DỊCH VỤ THƯƠNG MẠI TỔNG HỢP WINCOMMERCE</v>
          </cell>
          <cell r="C1608" t="str">
            <v/>
          </cell>
          <cell r="D1608" t="str">
            <v>Thành phố Hà Nội</v>
          </cell>
          <cell r="E1608" t="str">
            <v>Quận Ba Đình</v>
          </cell>
          <cell r="G1608" t="str">
            <v>HN008</v>
          </cell>
          <cell r="H1608" t="str">
            <v>Nguyễn Minh Sơn</v>
          </cell>
          <cell r="I1608" t="str">
            <v>MIENBAC;WIN</v>
          </cell>
          <cell r="J1608" t="str">
            <v/>
          </cell>
          <cell r="M1608" t="str">
            <v>Số 27 ngách 1 ngõ 254 đường Bưởi, Cống Vị, Ba Đình, Hà Nội</v>
          </cell>
          <cell r="N1608">
            <v>60</v>
          </cell>
          <cell r="O1608" t="b">
            <v>0</v>
          </cell>
          <cell r="P1608" t="str">
            <v>C6 HÀ NỘI</v>
          </cell>
          <cell r="Q1608" t="str">
            <v>Miền Bắc</v>
          </cell>
          <cell r="R1608" t="str">
            <v>WIN</v>
          </cell>
        </row>
        <row r="1609">
          <cell r="A1609" t="str">
            <v>WIN3029</v>
          </cell>
          <cell r="B1609" t="str">
            <v>CN HÀ NỘI - CÔNG TY CỔ PHẦN DỊCH VỤ THƯƠNG MẠI TỔNG HỢP WINCOMMERCE</v>
          </cell>
          <cell r="C1609" t="str">
            <v/>
          </cell>
          <cell r="D1609" t="str">
            <v>Thành phố Hà Nội</v>
          </cell>
          <cell r="E1609" t="str">
            <v>Quận Bắc Từ Liêm</v>
          </cell>
          <cell r="G1609" t="str">
            <v>HN004</v>
          </cell>
          <cell r="H1609" t="str">
            <v>Hoàng Thanh Huy</v>
          </cell>
          <cell r="I1609" t="str">
            <v>MIENBAC;WIN</v>
          </cell>
          <cell r="J1609" t="str">
            <v/>
          </cell>
          <cell r="M1609" t="str">
            <v>"Tầng 1, Tổ hợp chung cư cao tầng NO3-T2, khu Đoàn Ngoại Giao, 
đường Nguyễn Văn Huyên kéo dài, phường Xuân Tảo, quận Bắc Từ Liêm, TP Hà Nội."</v>
          </cell>
          <cell r="N1609">
            <v>60</v>
          </cell>
          <cell r="O1609" t="b">
            <v>0</v>
          </cell>
          <cell r="P1609" t="str">
            <v>C6 HÀ NỘI</v>
          </cell>
          <cell r="Q1609" t="str">
            <v>Miền Bắc</v>
          </cell>
          <cell r="R1609" t="str">
            <v>WIN</v>
          </cell>
        </row>
        <row r="1610">
          <cell r="A1610" t="str">
            <v>WIN3030</v>
          </cell>
          <cell r="B1610" t="str">
            <v>CN HÀ NỘI - CÔNG TY CỔ PHẦN DỊCH VỤ THƯƠNG MẠI TỔNG HỢP WINCOMMERCE</v>
          </cell>
          <cell r="C1610" t="str">
            <v/>
          </cell>
          <cell r="D1610" t="str">
            <v>Thành phố Hà Nội</v>
          </cell>
          <cell r="E1610" t="str">
            <v>Quận Hoàng Mai</v>
          </cell>
          <cell r="G1610" t="str">
            <v>HN003</v>
          </cell>
          <cell r="H1610" t="str">
            <v>Nguyễn Văn Thạch</v>
          </cell>
          <cell r="I1610" t="str">
            <v>MIENBAC;WIN</v>
          </cell>
          <cell r="J1610" t="str">
            <v/>
          </cell>
          <cell r="M1610" t="str">
            <v>Tầng 1, chung cư Đại Kim, đường Vũ Tông Phan, phường Đại Kim, quận Hoàng Mai, Hà Nội</v>
          </cell>
          <cell r="N1610">
            <v>60</v>
          </cell>
          <cell r="O1610" t="b">
            <v>0</v>
          </cell>
          <cell r="P1610" t="str">
            <v>C6 HÀ NỘI</v>
          </cell>
          <cell r="Q1610" t="str">
            <v>Miền Bắc</v>
          </cell>
          <cell r="R1610" t="str">
            <v>WIN</v>
          </cell>
        </row>
        <row r="1611">
          <cell r="A1611" t="str">
            <v>win3038</v>
          </cell>
          <cell r="B1611" t="str">
            <v>CN HÀ NỘI - wincommerce</v>
          </cell>
          <cell r="C1611" t="str">
            <v/>
          </cell>
          <cell r="D1611" t="str">
            <v>Thành phố Hà Nội</v>
          </cell>
          <cell r="E1611" t="str">
            <v>Quận Hà Đông</v>
          </cell>
          <cell r="G1611" t="str">
            <v>HN004</v>
          </cell>
          <cell r="H1611" t="str">
            <v>Hoàng Thanh Huy</v>
          </cell>
          <cell r="I1611" t="str">
            <v>MIENBAC;WIN</v>
          </cell>
          <cell r="J1611" t="str">
            <v/>
          </cell>
          <cell r="M1611" t="str">
            <v>Số 131 Ba La, phường Phú Lương, Hà Đông, Hà Nội</v>
          </cell>
          <cell r="N1611">
            <v>60</v>
          </cell>
          <cell r="O1611" t="b">
            <v>0</v>
          </cell>
          <cell r="P1611" t="str">
            <v>C6 HÀ NỘI</v>
          </cell>
          <cell r="Q1611" t="str">
            <v>Miền Bắc</v>
          </cell>
          <cell r="R1611" t="str">
            <v>WIN</v>
          </cell>
        </row>
        <row r="1612">
          <cell r="A1612" t="str">
            <v>WIN3055</v>
          </cell>
          <cell r="B1612" t="str">
            <v>CN HÀ NỘI - CÔNG TY CỔ PHẦN DỊCH VỤ THƯƠNG MẠI TỔNG HỢP WINCOMMERCE</v>
          </cell>
          <cell r="C1612" t="str">
            <v/>
          </cell>
          <cell r="D1612" t="str">
            <v>Thành phố Hà Nội</v>
          </cell>
          <cell r="E1612" t="str">
            <v>Quận Nam Từ Liêm</v>
          </cell>
          <cell r="G1612" t="str">
            <v>HN004</v>
          </cell>
          <cell r="H1612" t="str">
            <v>Hoàng Thanh Huy</v>
          </cell>
          <cell r="I1612" t="str">
            <v>MIENBAC;WIN</v>
          </cell>
          <cell r="J1612" t="str">
            <v/>
          </cell>
          <cell r="M1612" t="str">
            <v>Số 86 Nguyễn Đổng Chi, Tổ 2, Phường Cầu Diễn, Quận Nam Từ Liêm, Thành phố Hà Nội</v>
          </cell>
          <cell r="N1612">
            <v>60</v>
          </cell>
          <cell r="O1612" t="b">
            <v>0</v>
          </cell>
          <cell r="P1612" t="str">
            <v>C6 HÀ NỘI</v>
          </cell>
          <cell r="Q1612" t="str">
            <v>Miền Bắc</v>
          </cell>
          <cell r="R1612" t="str">
            <v>WIN</v>
          </cell>
        </row>
        <row r="1613">
          <cell r="A1613" t="str">
            <v>WIN3057</v>
          </cell>
          <cell r="B1613" t="str">
            <v>CN HÀ NỘI - CÔNG TY CỔ PHẦN DỊCH VỤ THƯƠNG MẠI TỔNG HỢP WINCOMMERCE</v>
          </cell>
          <cell r="C1613" t="str">
            <v/>
          </cell>
          <cell r="D1613" t="str">
            <v>Thành phố Hà Nội</v>
          </cell>
          <cell r="E1613" t="str">
            <v>Quận Hoàng Mai</v>
          </cell>
          <cell r="G1613" t="str">
            <v>HN003</v>
          </cell>
          <cell r="H1613" t="str">
            <v>Nguyễn Văn Thạch</v>
          </cell>
          <cell r="I1613" t="str">
            <v>MIENBAC;WIN</v>
          </cell>
          <cell r="J1613" t="str">
            <v/>
          </cell>
          <cell r="M1613" t="str">
            <v>Nhà dịch vụ số P05S05 tầng 1, park hill, đường Lĩnh Nam, phường Mai Động, quận Hoàng Mai, HN</v>
          </cell>
          <cell r="N1613">
            <v>60</v>
          </cell>
          <cell r="O1613" t="b">
            <v>0</v>
          </cell>
          <cell r="P1613" t="str">
            <v>C6 HÀ NỘI</v>
          </cell>
          <cell r="Q1613" t="str">
            <v>Miền Bắc</v>
          </cell>
          <cell r="R1613" t="str">
            <v>WIN</v>
          </cell>
        </row>
        <row r="1614">
          <cell r="A1614" t="str">
            <v>win3072</v>
          </cell>
          <cell r="B1614" t="str">
            <v>CN HÀ NỘI - wincommerce</v>
          </cell>
          <cell r="C1614" t="str">
            <v/>
          </cell>
          <cell r="D1614" t="str">
            <v>Thành phố Hà Nội</v>
          </cell>
          <cell r="E1614" t="str">
            <v>Huyện Hoài Đức</v>
          </cell>
          <cell r="G1614" t="str">
            <v>HN003</v>
          </cell>
          <cell r="H1614" t="str">
            <v>Nguyễn Văn Thạch</v>
          </cell>
          <cell r="I1614" t="str">
            <v>MIENBAC;WIN</v>
          </cell>
          <cell r="J1614" t="str">
            <v/>
          </cell>
          <cell r="M1614" t="str">
            <v>Tầng 1, tòa nhà 18T2, Khu chung cư cao tầng, dịch vụ thương mại HH6, 
khu Đô thị Nam An Khánh, xã An Khánh, huyện Hoài Đức, HN</v>
          </cell>
          <cell r="N1614">
            <v>60</v>
          </cell>
          <cell r="O1614" t="b">
            <v>0</v>
          </cell>
          <cell r="P1614" t="str">
            <v>C6 HÀ NỘI</v>
          </cell>
          <cell r="Q1614" t="str">
            <v>Miền Bắc</v>
          </cell>
          <cell r="R1614" t="str">
            <v>WIN</v>
          </cell>
        </row>
        <row r="1615">
          <cell r="A1615" t="str">
            <v>WIN3073</v>
          </cell>
          <cell r="B1615" t="str">
            <v>CN HÀ NỘI - CÔNG TY CỔ PHẦN DỊCH VỤ THƯƠNG MẠI TỔNG HỢP WINCOMMERCE</v>
          </cell>
          <cell r="C1615" t="str">
            <v/>
          </cell>
          <cell r="D1615" t="str">
            <v>Thành phố Hà Nội</v>
          </cell>
          <cell r="E1615" t="str">
            <v>Quận Long Biên</v>
          </cell>
          <cell r="G1615" t="str">
            <v>HN004</v>
          </cell>
          <cell r="H1615" t="str">
            <v>Hoàng Thanh Huy</v>
          </cell>
          <cell r="I1615" t="str">
            <v>MIENBAC;WIN</v>
          </cell>
          <cell r="J1615" t="str">
            <v/>
          </cell>
          <cell r="M1615" t="str">
            <v>Số 38 Ô Cách, phường Đức Giang, Long Biên, Hà Nội.</v>
          </cell>
          <cell r="N1615">
            <v>60</v>
          </cell>
          <cell r="O1615" t="b">
            <v>0</v>
          </cell>
          <cell r="P1615" t="str">
            <v>C6 HÀ NỘI</v>
          </cell>
          <cell r="Q1615" t="str">
            <v>Miền Bắc</v>
          </cell>
          <cell r="R1615" t="str">
            <v>WIN</v>
          </cell>
        </row>
        <row r="1616">
          <cell r="A1616" t="str">
            <v>WIN3081</v>
          </cell>
          <cell r="B1616" t="str">
            <v>CN HÀ NỘI - CÔNG TY CỔ PHẦN DỊCH VỤ THƯƠNG MẠI TỔNG HỢP WINCOMMERCE</v>
          </cell>
          <cell r="C1616" t="str">
            <v/>
          </cell>
          <cell r="D1616" t="str">
            <v>Thành phố Hà Nội</v>
          </cell>
          <cell r="E1616" t="str">
            <v>Quận Nam Từ Liêm</v>
          </cell>
          <cell r="G1616" t="str">
            <v>HN004</v>
          </cell>
          <cell r="H1616" t="str">
            <v>Hoàng Thanh Huy</v>
          </cell>
          <cell r="I1616" t="str">
            <v>MIENBAC;WIN</v>
          </cell>
          <cell r="J1616" t="str">
            <v/>
          </cell>
          <cell r="M1616" t="str">
            <v>Số 21-23 Mễ Trì Thượng, Phường Mễ Trì, quận Nam Từ Liêm, Hà Nội.</v>
          </cell>
          <cell r="N1616">
            <v>60</v>
          </cell>
          <cell r="O1616" t="b">
            <v>0</v>
          </cell>
          <cell r="P1616" t="str">
            <v>C6 HÀ NỘI</v>
          </cell>
          <cell r="Q1616" t="str">
            <v>Miền Bắc</v>
          </cell>
          <cell r="R1616" t="str">
            <v>WIN</v>
          </cell>
        </row>
        <row r="1617">
          <cell r="A1617" t="str">
            <v>win3088</v>
          </cell>
          <cell r="B1617" t="str">
            <v>CN HÀ NỘI - WINCOMMERCE</v>
          </cell>
          <cell r="C1617" t="str">
            <v/>
          </cell>
          <cell r="D1617" t="str">
            <v>Thành phố Hà Nội</v>
          </cell>
          <cell r="E1617" t="str">
            <v>Huyện Đông Anh</v>
          </cell>
          <cell r="G1617" t="str">
            <v>HN003</v>
          </cell>
          <cell r="H1617" t="str">
            <v>Nguyễn Văn Thạch</v>
          </cell>
          <cell r="I1617" t="str">
            <v>MIENBAC;WIN</v>
          </cell>
          <cell r="J1617" t="str">
            <v/>
          </cell>
          <cell r="M1617" t="str">
            <v>Tổ 37 Đào Cam Mộc, xã Việt Hùng, huyện Đông Anh, Tp. Hà Nội.</v>
          </cell>
          <cell r="N1617">
            <v>60</v>
          </cell>
          <cell r="O1617" t="b">
            <v>0</v>
          </cell>
          <cell r="P1617" t="str">
            <v>C6 HÀ NỘI</v>
          </cell>
          <cell r="Q1617" t="str">
            <v>Miền Bắc</v>
          </cell>
          <cell r="R1617" t="str">
            <v>WIN</v>
          </cell>
        </row>
        <row r="1618">
          <cell r="A1618" t="str">
            <v>win3089</v>
          </cell>
          <cell r="B1618" t="str">
            <v>CN HÀ NỘI - WINCOMMERCE</v>
          </cell>
          <cell r="C1618" t="str">
            <v/>
          </cell>
          <cell r="D1618" t="str">
            <v>Thành phố Hà Nội</v>
          </cell>
          <cell r="E1618" t="str">
            <v>Huyện Đông Anh</v>
          </cell>
          <cell r="G1618" t="str">
            <v>HN003</v>
          </cell>
          <cell r="H1618" t="str">
            <v>Nguyễn Văn Thạch</v>
          </cell>
          <cell r="I1618" t="str">
            <v>MIENBAC;WIN</v>
          </cell>
          <cell r="J1618" t="str">
            <v/>
          </cell>
          <cell r="M1618" t="str">
            <v>Số 44 tổ 12 phố Lâm Tiên, thị trấn Đông Anh, huyện Đông Anh, Hà Nội</v>
          </cell>
          <cell r="N1618">
            <v>60</v>
          </cell>
          <cell r="O1618" t="b">
            <v>0</v>
          </cell>
          <cell r="P1618" t="str">
            <v>C6 HÀ NỘI</v>
          </cell>
          <cell r="Q1618" t="str">
            <v>Miền Bắc</v>
          </cell>
          <cell r="R1618" t="str">
            <v>WIN</v>
          </cell>
        </row>
        <row r="1619">
          <cell r="A1619" t="str">
            <v>WIN3090</v>
          </cell>
          <cell r="B1619" t="str">
            <v>CN HÀ NỘI - CÔNG TY CỔ PHẦN DỊCH VỤ THƯƠNG MẠI TỔNG HỢP WINCOMMERCE</v>
          </cell>
          <cell r="C1619" t="str">
            <v/>
          </cell>
          <cell r="D1619" t="str">
            <v>Thành phố Hà Nội</v>
          </cell>
          <cell r="E1619" t="str">
            <v>Quận Tây Hồ</v>
          </cell>
          <cell r="G1619" t="str">
            <v>HN008</v>
          </cell>
          <cell r="H1619" t="str">
            <v>Nguyễn Minh Sơn</v>
          </cell>
          <cell r="I1619" t="str">
            <v>MIENBAC;WIN</v>
          </cell>
          <cell r="J1619" t="str">
            <v/>
          </cell>
          <cell r="M1619" t="str">
            <v>Số 16 ngõ 67 Tô Ngọc Vân, Quảng An, Tây Hồ, Hà Nội</v>
          </cell>
          <cell r="N1619">
            <v>60</v>
          </cell>
          <cell r="O1619" t="b">
            <v>0</v>
          </cell>
          <cell r="P1619" t="str">
            <v>C6 HÀ NỘI</v>
          </cell>
          <cell r="Q1619" t="str">
            <v>Miền Bắc</v>
          </cell>
          <cell r="R1619" t="str">
            <v>WIN</v>
          </cell>
        </row>
        <row r="1620">
          <cell r="A1620" t="str">
            <v>win3094</v>
          </cell>
          <cell r="B1620" t="str">
            <v>CN HÀ NỘI - WINCOMMERCE</v>
          </cell>
          <cell r="C1620" t="str">
            <v/>
          </cell>
          <cell r="D1620" t="str">
            <v>Thành phố Hà Nội</v>
          </cell>
          <cell r="E1620" t="str">
            <v>Huyện Đông Anh</v>
          </cell>
          <cell r="G1620" t="str">
            <v>HN003</v>
          </cell>
          <cell r="H1620" t="str">
            <v>Nguyễn Văn Thạch</v>
          </cell>
          <cell r="I1620" t="str">
            <v>MIENBAC;WIN</v>
          </cell>
          <cell r="J1620" t="str">
            <v/>
          </cell>
          <cell r="M1620" t="str">
            <v>Thôn Ngọc Chi, xã Vĩnh Ngọc, huyện Đông Anh, HN</v>
          </cell>
          <cell r="N1620">
            <v>60</v>
          </cell>
          <cell r="O1620" t="b">
            <v>0</v>
          </cell>
          <cell r="P1620" t="str">
            <v>C6 HÀ NỘI</v>
          </cell>
          <cell r="Q1620" t="str">
            <v>Miền Bắc</v>
          </cell>
          <cell r="R1620" t="str">
            <v>WIN</v>
          </cell>
        </row>
        <row r="1621">
          <cell r="A1621" t="str">
            <v>win3095</v>
          </cell>
          <cell r="B1621" t="str">
            <v>CN HÀ NỘI - WINCOMMERCE</v>
          </cell>
          <cell r="C1621" t="str">
            <v/>
          </cell>
          <cell r="D1621" t="str">
            <v>Thành phố Hà Nội</v>
          </cell>
          <cell r="E1621" t="str">
            <v>Huyện Đông Anh</v>
          </cell>
          <cell r="G1621" t="str">
            <v>HN003</v>
          </cell>
          <cell r="H1621" t="str">
            <v>Nguyễn Văn Thạch</v>
          </cell>
          <cell r="I1621" t="str">
            <v>MIENBAC;WIN</v>
          </cell>
          <cell r="J1621" t="str">
            <v/>
          </cell>
          <cell r="M1621" t="str">
            <v>Số 53 Cao Lỗ, thôn Phan Xá, xã Uy Nỗ, huyện Đông Anh, Hà Nội</v>
          </cell>
          <cell r="N1621">
            <v>60</v>
          </cell>
          <cell r="O1621" t="b">
            <v>0</v>
          </cell>
          <cell r="P1621" t="str">
            <v>C6 HÀ NỘI</v>
          </cell>
          <cell r="Q1621" t="str">
            <v>Miền Bắc</v>
          </cell>
          <cell r="R1621" t="str">
            <v>WIN</v>
          </cell>
        </row>
        <row r="1622">
          <cell r="A1622" t="str">
            <v>win3102</v>
          </cell>
          <cell r="B1622" t="str">
            <v>CN HÀ NỘI - wincommerce</v>
          </cell>
          <cell r="C1622" t="str">
            <v/>
          </cell>
          <cell r="D1622" t="str">
            <v>Thành phố Hà Nội</v>
          </cell>
          <cell r="E1622" t="str">
            <v>Huyện Thanh Trì</v>
          </cell>
          <cell r="G1622" t="str">
            <v>HN008</v>
          </cell>
          <cell r="H1622" t="str">
            <v>Nguyễn Minh Sơn</v>
          </cell>
          <cell r="I1622" t="str">
            <v>MIENBAC;WIN</v>
          </cell>
          <cell r="J1622" t="str">
            <v/>
          </cell>
          <cell r="M1622" t="str">
            <v>TT1-08, lô TT1, Khu TĐC xã Ngũ Hiệp, huyện Thanh Trì, Hà Nội</v>
          </cell>
          <cell r="N1622">
            <v>60</v>
          </cell>
          <cell r="O1622" t="b">
            <v>0</v>
          </cell>
          <cell r="P1622" t="str">
            <v>C6 HÀ NỘI</v>
          </cell>
          <cell r="Q1622" t="str">
            <v>Miền Bắc</v>
          </cell>
          <cell r="R1622" t="str">
            <v>WIN</v>
          </cell>
        </row>
        <row r="1623">
          <cell r="A1623" t="str">
            <v>win3104</v>
          </cell>
          <cell r="B1623" t="str">
            <v>CN HÀ NỘI - wincommerce</v>
          </cell>
          <cell r="C1623" t="str">
            <v/>
          </cell>
          <cell r="D1623" t="str">
            <v>Thành phố Hà Nội</v>
          </cell>
          <cell r="E1623" t="str">
            <v>Quận Bắc Từ Liêm</v>
          </cell>
          <cell r="G1623" t="str">
            <v>HN004</v>
          </cell>
          <cell r="H1623" t="str">
            <v>Hoàng Thanh Huy</v>
          </cell>
          <cell r="I1623" t="str">
            <v>MIENBAC;WIN</v>
          </cell>
          <cell r="J1623" t="str">
            <v/>
          </cell>
          <cell r="M1623" t="str">
            <v>Tầng 1, tòa N04-T1, lô N04B, Khu Đoàn Ngoại Giao tại Hà Nội, 
đường Nguyễn Văn Huyên kéo dài, phường Xuân Đỉnh, quận Bắc Từ Liêm, HN</v>
          </cell>
          <cell r="N1623">
            <v>60</v>
          </cell>
          <cell r="O1623" t="b">
            <v>0</v>
          </cell>
          <cell r="P1623" t="str">
            <v>C6 HÀ NỘI</v>
          </cell>
          <cell r="Q1623" t="str">
            <v>Miền Bắc</v>
          </cell>
          <cell r="R1623" t="str">
            <v>WIN</v>
          </cell>
        </row>
        <row r="1624">
          <cell r="A1624" t="str">
            <v>WIN3105</v>
          </cell>
          <cell r="B1624" t="str">
            <v>CN HÀ NỘI - CÔNG TY CỔ PHẦN DỊCH VỤ THƯƠNG MẠI TỔNG HỢP WINCOMMERCE</v>
          </cell>
          <cell r="C1624" t="str">
            <v/>
          </cell>
          <cell r="D1624" t="str">
            <v>Thành phố Hà Nội</v>
          </cell>
          <cell r="E1624" t="str">
            <v>Quận Hai Bà Trưng</v>
          </cell>
          <cell r="G1624" t="str">
            <v>HN003</v>
          </cell>
          <cell r="H1624" t="str">
            <v>Nguyễn Văn Thạch</v>
          </cell>
          <cell r="I1624" t="str">
            <v>MIENBAC;WIN</v>
          </cell>
          <cell r="J1624" t="str">
            <v/>
          </cell>
          <cell r="M1624" t="str">
            <v>tầng 1, tòa nhà T06, Tổ hợp TTTM, giáo dục và căn hộ Times City, 458 Minh Khai, Phường Vĩnh Tuy, Quận Hai Bà Trưng, HN</v>
          </cell>
          <cell r="N1624">
            <v>60</v>
          </cell>
          <cell r="O1624" t="b">
            <v>0</v>
          </cell>
          <cell r="P1624" t="str">
            <v>C6 HÀ NỘI</v>
          </cell>
          <cell r="Q1624" t="str">
            <v>Miền Bắc</v>
          </cell>
          <cell r="R1624" t="str">
            <v>WIN</v>
          </cell>
        </row>
        <row r="1625">
          <cell r="A1625" t="str">
            <v>WIN3107</v>
          </cell>
          <cell r="B1625" t="str">
            <v>CN HÀ NỘI - CÔNG TY CỔ PHẦN DỊCH VỤ THƯƠNG MẠI TỔNG HỢP WINCOMMERCE</v>
          </cell>
          <cell r="C1625" t="str">
            <v/>
          </cell>
          <cell r="D1625" t="str">
            <v>Thành phố Hà Nội</v>
          </cell>
          <cell r="E1625" t="str">
            <v>Quận Nam Từ Liêm</v>
          </cell>
          <cell r="G1625" t="str">
            <v>HN004</v>
          </cell>
          <cell r="H1625" t="str">
            <v>Hoàng Thanh Huy</v>
          </cell>
          <cell r="I1625" t="str">
            <v>MIENBAC;WIN</v>
          </cell>
          <cell r="J1625" t="str">
            <v/>
          </cell>
          <cell r="M1625" t="str">
            <v>Số 15 ngõ 35 Tu Hoàng, phường Phương Canh, quận Nam Từ Liêm, Hà Nội</v>
          </cell>
          <cell r="N1625">
            <v>60</v>
          </cell>
          <cell r="O1625" t="b">
            <v>0</v>
          </cell>
          <cell r="P1625" t="str">
            <v>C6 HÀ NỘI</v>
          </cell>
          <cell r="Q1625" t="str">
            <v>Miền Bắc</v>
          </cell>
          <cell r="R1625" t="str">
            <v>WIN</v>
          </cell>
        </row>
        <row r="1626">
          <cell r="A1626" t="str">
            <v>WIN3108</v>
          </cell>
          <cell r="B1626" t="str">
            <v>CN HÀ NỘI - CÔNG TY CỔ PHẦN DỊCH VỤ THƯƠNG MẠI TỔNG HỢP WINCOMMERCE</v>
          </cell>
          <cell r="C1626" t="str">
            <v/>
          </cell>
          <cell r="D1626" t="str">
            <v>Thành phố Hà Nội</v>
          </cell>
          <cell r="E1626" t="str">
            <v>Quận Bắc Từ Liêm</v>
          </cell>
          <cell r="G1626" t="str">
            <v>HN004</v>
          </cell>
          <cell r="H1626" t="str">
            <v>Hoàng Thanh Huy</v>
          </cell>
          <cell r="I1626" t="str">
            <v>MIENBAC;WIN</v>
          </cell>
          <cell r="J1626" t="str">
            <v/>
          </cell>
          <cell r="M1626" t="str">
            <v>357 Xuân Đỉnh, phường Xuân Đỉnh, quận Bắc Từ Liêm, Hà Nội</v>
          </cell>
          <cell r="N1626">
            <v>60</v>
          </cell>
          <cell r="O1626" t="b">
            <v>0</v>
          </cell>
          <cell r="P1626" t="str">
            <v>C6 HÀ NỘI</v>
          </cell>
          <cell r="Q1626" t="str">
            <v>Miền Bắc</v>
          </cell>
          <cell r="R1626" t="str">
            <v>WIN</v>
          </cell>
        </row>
        <row r="1627">
          <cell r="A1627" t="str">
            <v>win3123</v>
          </cell>
          <cell r="B1627" t="str">
            <v>CN HÀ NỘI - wincommerce</v>
          </cell>
          <cell r="C1627" t="str">
            <v/>
          </cell>
          <cell r="D1627" t="str">
            <v>Thành phố Hà Nội</v>
          </cell>
          <cell r="E1627" t="str">
            <v>Quận Hà Đông</v>
          </cell>
          <cell r="G1627" t="str">
            <v>HN004</v>
          </cell>
          <cell r="H1627" t="str">
            <v>Hoàng Thanh Huy</v>
          </cell>
          <cell r="I1627" t="str">
            <v>MIENBAC;WIN</v>
          </cell>
          <cell r="J1627" t="str">
            <v/>
          </cell>
          <cell r="M1627" t="str">
            <v>Tầng 1 ,Tòa FLC Star Tower, 418 Quang Trung, phường La Khê, quận Hà Đông, Hà Nội</v>
          </cell>
          <cell r="N1627">
            <v>60</v>
          </cell>
          <cell r="O1627" t="b">
            <v>0</v>
          </cell>
          <cell r="P1627" t="str">
            <v>C6 HÀ NỘI</v>
          </cell>
          <cell r="Q1627" t="str">
            <v>Miền Bắc</v>
          </cell>
          <cell r="R1627" t="str">
            <v>WIN</v>
          </cell>
        </row>
        <row r="1628">
          <cell r="A1628" t="str">
            <v>WIN3130</v>
          </cell>
          <cell r="B1628" t="str">
            <v>CN HÀ NỘI - CÔNG TY CỔ PHẦN DỊCH VỤ THƯƠNG MẠI TỔNG HỢP WINCOMMERCE</v>
          </cell>
          <cell r="C1628" t="str">
            <v/>
          </cell>
          <cell r="D1628" t="str">
            <v>Thành phố Hà Nội</v>
          </cell>
          <cell r="E1628" t="str">
            <v>Quận Hoàng Mai</v>
          </cell>
          <cell r="G1628" t="str">
            <v>HN003</v>
          </cell>
          <cell r="H1628" t="str">
            <v>Nguyễn Văn Thạch</v>
          </cell>
          <cell r="I1628" t="str">
            <v>MIENBAC;WIN</v>
          </cell>
          <cell r="J1628" t="str">
            <v/>
          </cell>
          <cell r="M1628" t="str">
            <v>Tầng trệt, Tòa P12, Park Hill, khu chức năng đô thị tại khu đất 8/3 và Hanosimex, số 25, ngõ 13,
 đường Lĩnh Nam, phường Mai Động, quận Hoàng Mai, HN</v>
          </cell>
          <cell r="N1628">
            <v>60</v>
          </cell>
          <cell r="O1628" t="b">
            <v>0</v>
          </cell>
          <cell r="P1628" t="str">
            <v>C6 HÀ NỘI</v>
          </cell>
          <cell r="Q1628" t="str">
            <v>Miền Bắc</v>
          </cell>
          <cell r="R1628" t="str">
            <v>WIN</v>
          </cell>
        </row>
        <row r="1629">
          <cell r="A1629" t="str">
            <v>win3131</v>
          </cell>
          <cell r="B1629" t="str">
            <v>CN HÀ NỘI - WINCOMMERCE</v>
          </cell>
          <cell r="C1629" t="str">
            <v/>
          </cell>
          <cell r="D1629" t="str">
            <v>Thành phố Hà Nội</v>
          </cell>
          <cell r="E1629" t="str">
            <v>Huyện Đông Anh</v>
          </cell>
          <cell r="G1629" t="str">
            <v>HN003</v>
          </cell>
          <cell r="H1629" t="str">
            <v>Nguyễn Văn Thạch</v>
          </cell>
          <cell r="I1629" t="str">
            <v>MIENBAC;WIN</v>
          </cell>
          <cell r="J1629" t="str">
            <v/>
          </cell>
          <cell r="M1629" t="str">
            <v>Số 19, Tổ 22, thị trấn Đông Anh, Huyện Đông Anh, HN</v>
          </cell>
          <cell r="N1629">
            <v>60</v>
          </cell>
          <cell r="O1629" t="b">
            <v>0</v>
          </cell>
          <cell r="P1629" t="str">
            <v>C6 HÀ NỘI</v>
          </cell>
          <cell r="Q1629" t="str">
            <v>Miền Bắc</v>
          </cell>
          <cell r="R1629" t="str">
            <v>WIN</v>
          </cell>
        </row>
        <row r="1630">
          <cell r="A1630" t="str">
            <v>win3132</v>
          </cell>
          <cell r="B1630" t="str">
            <v>CN HÀ NỘI - WINCOMMERCE</v>
          </cell>
          <cell r="C1630" t="str">
            <v/>
          </cell>
          <cell r="D1630" t="str">
            <v>Thành phố Hà Nội</v>
          </cell>
          <cell r="E1630" t="str">
            <v>Huyện Đông Anh</v>
          </cell>
          <cell r="G1630" t="str">
            <v>HN003</v>
          </cell>
          <cell r="H1630" t="str">
            <v>Nguyễn Văn Thạch</v>
          </cell>
          <cell r="I1630" t="str">
            <v>MIENBAC;WIN</v>
          </cell>
          <cell r="J1630" t="str">
            <v/>
          </cell>
          <cell r="M1630" t="str">
            <v>Tổ dân phố 25, thị trấn Đông Anh , Huyện Đông Anh, HN</v>
          </cell>
          <cell r="N1630">
            <v>60</v>
          </cell>
          <cell r="O1630" t="b">
            <v>0</v>
          </cell>
          <cell r="P1630" t="str">
            <v>C6 HÀ NỘI</v>
          </cell>
          <cell r="Q1630" t="str">
            <v>Miền Bắc</v>
          </cell>
          <cell r="R1630" t="str">
            <v>WIN</v>
          </cell>
        </row>
        <row r="1631">
          <cell r="A1631" t="str">
            <v>win3133</v>
          </cell>
          <cell r="B1631" t="str">
            <v>CN HÀ NỘI - wincommerce</v>
          </cell>
          <cell r="C1631" t="str">
            <v/>
          </cell>
          <cell r="D1631" t="str">
            <v>Thành phố Hà Nội</v>
          </cell>
          <cell r="E1631" t="str">
            <v>Huyện Hoài Đức</v>
          </cell>
          <cell r="G1631" t="str">
            <v>HN004</v>
          </cell>
          <cell r="H1631" t="str">
            <v>Hoàng Thanh Huy</v>
          </cell>
          <cell r="I1631" t="str">
            <v>MIENBAC;WIN</v>
          </cell>
          <cell r="J1631" t="str">
            <v/>
          </cell>
          <cell r="M1631" t="str">
            <v>số 9, địa chỉ xóm 1, thôn An Trai, xã Vân Canh, Huyện Hoài Đức, HN</v>
          </cell>
          <cell r="N1631">
            <v>60</v>
          </cell>
          <cell r="O1631" t="b">
            <v>0</v>
          </cell>
          <cell r="P1631" t="str">
            <v>C6 HÀ NỘI</v>
          </cell>
          <cell r="Q1631" t="str">
            <v>Miền Bắc</v>
          </cell>
          <cell r="R1631" t="str">
            <v>WIN</v>
          </cell>
        </row>
        <row r="1632">
          <cell r="A1632" t="str">
            <v>WIN3136</v>
          </cell>
          <cell r="B1632" t="str">
            <v>CN HÀ NỘI - CÔNG TY CỔ PHẦN DỊCH VỤ THƯƠNG MẠI TỔNG HỢP WINCOMMERCE</v>
          </cell>
          <cell r="C1632" t="str">
            <v/>
          </cell>
          <cell r="D1632" t="str">
            <v>Thành phố Hà Nội</v>
          </cell>
          <cell r="E1632" t="str">
            <v>Quận Bắc Từ Liêm</v>
          </cell>
          <cell r="G1632" t="str">
            <v>HN004</v>
          </cell>
          <cell r="H1632" t="str">
            <v>Hoàng Thanh Huy</v>
          </cell>
          <cell r="I1632" t="str">
            <v>MIENBAC;WIN</v>
          </cell>
          <cell r="J1632" t="str">
            <v/>
          </cell>
          <cell r="M1632" t="str">
            <v>Tâng 1, tòa nhà B6  234 Phạm Văn Đồng, Phường Cổ Nhuế 1, Quận Bắc Từ Liêm, HN</v>
          </cell>
          <cell r="N1632">
            <v>60</v>
          </cell>
          <cell r="O1632" t="b">
            <v>0</v>
          </cell>
          <cell r="P1632" t="str">
            <v>C6 HÀ NỘI</v>
          </cell>
          <cell r="Q1632" t="str">
            <v>Miền Bắc</v>
          </cell>
          <cell r="R1632" t="str">
            <v>WIN</v>
          </cell>
        </row>
        <row r="1633">
          <cell r="A1633" t="str">
            <v>WIN3137</v>
          </cell>
          <cell r="B1633" t="str">
            <v>CN HÀ NỘI - CÔNG TY CỔ PHẦN DỊCH VỤ THƯƠNG MẠI TỔNG HỢP WINCOMMERCE</v>
          </cell>
          <cell r="C1633" t="str">
            <v/>
          </cell>
          <cell r="D1633" t="str">
            <v>Thành phố Hà Nội</v>
          </cell>
          <cell r="E1633" t="str">
            <v>Quận Tây Hồ</v>
          </cell>
          <cell r="G1633" t="str">
            <v>HN008</v>
          </cell>
          <cell r="H1633" t="str">
            <v>Nguyễn Minh Sơn</v>
          </cell>
          <cell r="I1633" t="str">
            <v>MIENBAC;WIN</v>
          </cell>
          <cell r="J1633" t="str">
            <v/>
          </cell>
          <cell r="M1633" t="str">
            <v>Số 11C Ngõ 124 Âu Cơ, Phường Tứ Liên, Quận Tây Hồ, HN</v>
          </cell>
          <cell r="N1633">
            <v>60</v>
          </cell>
          <cell r="O1633" t="b">
            <v>0</v>
          </cell>
          <cell r="P1633" t="str">
            <v>C6 HÀ NỘI</v>
          </cell>
          <cell r="Q1633" t="str">
            <v>Miền Bắc</v>
          </cell>
          <cell r="R1633" t="str">
            <v>WIN</v>
          </cell>
        </row>
        <row r="1634">
          <cell r="A1634" t="str">
            <v>WIN3138</v>
          </cell>
          <cell r="B1634" t="str">
            <v>CN HÀ NỘI - CÔNG TY CỔ PHẦN DỊCH VỤ THƯƠNG MẠI TỔNG HỢP WINCOMMERCE</v>
          </cell>
          <cell r="C1634" t="str">
            <v/>
          </cell>
          <cell r="D1634" t="str">
            <v>Thành phố Hà Nội</v>
          </cell>
          <cell r="E1634" t="str">
            <v>Quận Tây Hồ</v>
          </cell>
          <cell r="G1634" t="str">
            <v>HN008</v>
          </cell>
          <cell r="H1634" t="str">
            <v>Nguyễn Minh Sơn</v>
          </cell>
          <cell r="I1634" t="str">
            <v>MIENBAC;WIN</v>
          </cell>
          <cell r="J1634" t="str">
            <v/>
          </cell>
          <cell r="M1634" t="str">
            <v>Số 98 Xuân Diệu, Tổ 30, Cụm 4, Phường Tứ Liên, Quận Tây Hồ, HN</v>
          </cell>
          <cell r="N1634">
            <v>60</v>
          </cell>
          <cell r="O1634" t="b">
            <v>0</v>
          </cell>
          <cell r="P1634" t="str">
            <v>C6 HÀ NỘI</v>
          </cell>
          <cell r="Q1634" t="str">
            <v>Miền Bắc</v>
          </cell>
          <cell r="R1634" t="str">
            <v>WIN</v>
          </cell>
        </row>
        <row r="1635">
          <cell r="A1635" t="str">
            <v>win3142</v>
          </cell>
          <cell r="B1635" t="str">
            <v>CN HÀ NỘI - wincommerce</v>
          </cell>
          <cell r="C1635" t="str">
            <v/>
          </cell>
          <cell r="D1635" t="str">
            <v>Thành phố Hà Nội</v>
          </cell>
          <cell r="E1635" t="str">
            <v>Quận Hà Đông</v>
          </cell>
          <cell r="G1635" t="str">
            <v>HN004</v>
          </cell>
          <cell r="H1635" t="str">
            <v>Hoàng Thanh Huy</v>
          </cell>
          <cell r="I1635" t="str">
            <v>MIENBAC;WIN</v>
          </cell>
          <cell r="J1635" t="str">
            <v/>
          </cell>
          <cell r="M1635" t="str">
            <v>20-22 đường Bia Bà, phường La Khê, quận Hà Đông, Hà Nội</v>
          </cell>
          <cell r="N1635">
            <v>60</v>
          </cell>
          <cell r="O1635" t="b">
            <v>0</v>
          </cell>
          <cell r="P1635" t="str">
            <v>C6 HÀ NỘI</v>
          </cell>
          <cell r="Q1635" t="str">
            <v>Miền Bắc</v>
          </cell>
          <cell r="R1635" t="str">
            <v>WIN</v>
          </cell>
        </row>
        <row r="1636">
          <cell r="A1636" t="str">
            <v>WIN3143</v>
          </cell>
          <cell r="B1636" t="str">
            <v>CN HÀ NỘI - CÔNG TY CỔ PHẦN DỊCH VỤ THƯƠNG MẠI TỔNG HỢP WINCOMMERCE</v>
          </cell>
          <cell r="C1636" t="str">
            <v/>
          </cell>
          <cell r="D1636" t="str">
            <v>Thành phố Hà Nội</v>
          </cell>
          <cell r="E1636" t="str">
            <v>Quận Hoàng Mai</v>
          </cell>
          <cell r="G1636" t="str">
            <v>HN003</v>
          </cell>
          <cell r="H1636" t="str">
            <v>Nguyễn Văn Thạch</v>
          </cell>
          <cell r="I1636" t="str">
            <v>MIENBAC;WIN</v>
          </cell>
          <cell r="J1636" t="str">
            <v/>
          </cell>
          <cell r="M1636" t="str">
            <v>tầng 1 Nhà dịch vụ số P09S008, tòa P09 (Eco-34CT1A), Park Hill, số 25 ngõ 13, đường Lĩnh Nam, phường Mai Động, quận Hoàng Mai, HN</v>
          </cell>
          <cell r="N1636">
            <v>60</v>
          </cell>
          <cell r="O1636" t="b">
            <v>0</v>
          </cell>
          <cell r="P1636" t="str">
            <v>C6 HÀ NỘI</v>
          </cell>
          <cell r="Q1636" t="str">
            <v>Miền Bắc</v>
          </cell>
          <cell r="R1636" t="str">
            <v>WIN</v>
          </cell>
        </row>
        <row r="1637">
          <cell r="A1637" t="str">
            <v>WIN3144</v>
          </cell>
          <cell r="B1637" t="str">
            <v>CN HÀ NỘI - CÔNG TY CỔ PHẦN DỊCH VỤ THƯƠNG MẠI TỔNG HỢP WINCOMMERCE</v>
          </cell>
          <cell r="C1637" t="str">
            <v/>
          </cell>
          <cell r="D1637" t="str">
            <v>Thành phố Hà Nội</v>
          </cell>
          <cell r="E1637" t="str">
            <v>Quận Bắc Từ Liêm</v>
          </cell>
          <cell r="G1637" t="str">
            <v>HN004</v>
          </cell>
          <cell r="H1637" t="str">
            <v>Hoàng Thanh Huy</v>
          </cell>
          <cell r="I1637" t="str">
            <v>MIENBAC;WIN</v>
          </cell>
          <cell r="J1637" t="str">
            <v/>
          </cell>
          <cell r="M1637" t="str">
            <v>313 Trần Cung, phường Cổ Nhuế, quận Bắc Từ Liêm, Hà Nội</v>
          </cell>
          <cell r="N1637">
            <v>60</v>
          </cell>
          <cell r="O1637" t="b">
            <v>0</v>
          </cell>
          <cell r="P1637" t="str">
            <v>C6 HÀ NỘI</v>
          </cell>
          <cell r="Q1637" t="str">
            <v>Miền Bắc</v>
          </cell>
          <cell r="R1637" t="str">
            <v>WIN</v>
          </cell>
        </row>
        <row r="1638">
          <cell r="A1638" t="str">
            <v>WIN3145</v>
          </cell>
          <cell r="B1638" t="str">
            <v>CN HÀ NỘI - CÔNG TY CỔ PHẦN DỊCH VỤ THƯƠNG MẠI TỔNG HỢP WINCOMMERCE</v>
          </cell>
          <cell r="C1638" t="str">
            <v/>
          </cell>
          <cell r="D1638" t="str">
            <v>Thành phố Hà Nội</v>
          </cell>
          <cell r="E1638" t="str">
            <v>Quận Hoàng Mai</v>
          </cell>
          <cell r="G1638" t="str">
            <v>HN003</v>
          </cell>
          <cell r="H1638" t="str">
            <v>Nguyễn Văn Thạch</v>
          </cell>
          <cell r="I1638" t="str">
            <v>MIENBAC;WIN</v>
          </cell>
          <cell r="J1638" t="str">
            <v/>
          </cell>
          <cell r="M1638" t="str">
            <v>112 Mai Động, phường Mai Động, quận Hoàng Mai, Hà Nội</v>
          </cell>
          <cell r="N1638">
            <v>60</v>
          </cell>
          <cell r="O1638" t="b">
            <v>0</v>
          </cell>
          <cell r="P1638" t="str">
            <v>C6 HÀ NỘI</v>
          </cell>
          <cell r="Q1638" t="str">
            <v>Miền Bắc</v>
          </cell>
          <cell r="R1638" t="str">
            <v>WIN</v>
          </cell>
        </row>
        <row r="1639">
          <cell r="A1639" t="str">
            <v>WIN3159</v>
          </cell>
          <cell r="B1639" t="str">
            <v>CN HÀ NỘI - CÔNG TY CỔ PHẦN DỊCH VỤ THƯƠNG MẠI TỔNG HỢP WINCOMMERCE</v>
          </cell>
          <cell r="C1639" t="str">
            <v/>
          </cell>
          <cell r="D1639" t="str">
            <v>Thành phố Hà Nội</v>
          </cell>
          <cell r="E1639" t="str">
            <v>Quận Nam Từ Liêm</v>
          </cell>
          <cell r="G1639" t="str">
            <v>HN004</v>
          </cell>
          <cell r="H1639" t="str">
            <v>Hoàng Thanh Huy</v>
          </cell>
          <cell r="I1639" t="str">
            <v>MIENBAC;WIN</v>
          </cell>
          <cell r="J1639" t="str">
            <v/>
          </cell>
          <cell r="M1639" t="str">
            <v>"Kiot số 11,12 và số 13, tầng 1, tòa nhà chung cư 17T1-CT2, khu nhà ở Trung Văn, đường Cương Kiên ,
 phường Trung Văn, quận Nam Từ Liêm, Hà Nội</v>
          </cell>
          <cell r="N1639">
            <v>60</v>
          </cell>
          <cell r="O1639" t="b">
            <v>0</v>
          </cell>
          <cell r="P1639" t="str">
            <v>C6 HÀ NỘI</v>
          </cell>
          <cell r="Q1639" t="str">
            <v>Miền Bắc</v>
          </cell>
          <cell r="R1639" t="str">
            <v>WIN</v>
          </cell>
        </row>
        <row r="1640">
          <cell r="A1640" t="str">
            <v>win3160</v>
          </cell>
          <cell r="B1640" t="str">
            <v>CN HÀ NỘI - Wincommerce</v>
          </cell>
          <cell r="C1640" t="str">
            <v/>
          </cell>
          <cell r="D1640" t="str">
            <v>Thành phố Hà Nội</v>
          </cell>
          <cell r="E1640" t="str">
            <v>Huyện Gia Lâm</v>
          </cell>
          <cell r="G1640" t="str">
            <v>HN003</v>
          </cell>
          <cell r="H1640" t="str">
            <v>Nguyễn Văn Thạch</v>
          </cell>
          <cell r="I1640" t="str">
            <v>MIENBAC;WIN</v>
          </cell>
          <cell r="J1640" t="str">
            <v/>
          </cell>
          <cell r="M1640" t="str">
            <v>TẦNG 1 THÁP B KHU LAKE VIEW ECOPARK XUÂN QUAN VĂN GIANG HƯNG YÊN</v>
          </cell>
          <cell r="N1640">
            <v>60</v>
          </cell>
          <cell r="O1640" t="b">
            <v>0</v>
          </cell>
          <cell r="P1640" t="str">
            <v>C6 HÀ NỘI</v>
          </cell>
          <cell r="Q1640" t="str">
            <v>Miền Bắc</v>
          </cell>
          <cell r="R1640" t="str">
            <v>WIN</v>
          </cell>
        </row>
        <row r="1641">
          <cell r="A1641" t="str">
            <v>win3161</v>
          </cell>
          <cell r="B1641" t="str">
            <v>CN HÀ NỘI - Wincommerce</v>
          </cell>
          <cell r="C1641" t="str">
            <v/>
          </cell>
          <cell r="D1641" t="str">
            <v>Thành phố Hà Nội</v>
          </cell>
          <cell r="E1641" t="str">
            <v>Huyện Gia Lâm</v>
          </cell>
          <cell r="G1641" t="str">
            <v>HN003</v>
          </cell>
          <cell r="H1641" t="str">
            <v>Nguyễn Văn Thạch</v>
          </cell>
          <cell r="I1641" t="str">
            <v>MIENBAC;WIN</v>
          </cell>
          <cell r="J1641" t="str">
            <v/>
          </cell>
          <cell r="M1641" t="str">
            <v>TẦNG 1 KHU D KHU LAKE VIEW  ECOPARK XUÂN QUAN VĂN GIANG HUNGE YÊN</v>
          </cell>
          <cell r="N1641">
            <v>60</v>
          </cell>
          <cell r="O1641" t="b">
            <v>0</v>
          </cell>
          <cell r="P1641" t="str">
            <v>C6 HÀ NỘI</v>
          </cell>
          <cell r="Q1641" t="str">
            <v>Miền Bắc</v>
          </cell>
          <cell r="R1641" t="str">
            <v>WIN</v>
          </cell>
        </row>
        <row r="1642">
          <cell r="A1642" t="str">
            <v>WIN3162</v>
          </cell>
          <cell r="B1642" t="str">
            <v>CN HÀ NỘI - CÔNG TY CỔ PHẦN DỊCH VỤ THƯƠNG MẠI TỔNG HỢP WINCOMMERCE</v>
          </cell>
          <cell r="C1642" t="str">
            <v/>
          </cell>
          <cell r="D1642" t="str">
            <v>Thành phố Hà Nội</v>
          </cell>
          <cell r="E1642" t="str">
            <v>Quận Nam Từ Liêm</v>
          </cell>
          <cell r="G1642" t="str">
            <v>HN004</v>
          </cell>
          <cell r="H1642" t="str">
            <v>Hoàng Thanh Huy</v>
          </cell>
          <cell r="I1642" t="str">
            <v>MIENBAC;WIN</v>
          </cell>
          <cell r="J1642" t="str">
            <v/>
          </cell>
          <cell r="M1642" t="str">
            <v>tầng 01, Khối B, Tòa nhà NO-CT1, Hải Đăng City , Phường Mỹ Đình 2, Quận Nam Từ Liêm, TP Hà Nội</v>
          </cell>
          <cell r="N1642">
            <v>60</v>
          </cell>
          <cell r="O1642" t="b">
            <v>0</v>
          </cell>
          <cell r="P1642" t="str">
            <v>C6 HÀ NỘI</v>
          </cell>
          <cell r="Q1642" t="str">
            <v>Miền Bắc</v>
          </cell>
          <cell r="R1642" t="str">
            <v>WIN</v>
          </cell>
        </row>
        <row r="1643">
          <cell r="A1643" t="str">
            <v>WIN3168</v>
          </cell>
          <cell r="B1643" t="str">
            <v>CN HÀ NỘI - CÔNG TY CỔ PHẦN DỊCH VỤ THƯƠNG MẠI TỔNG HỢP WINCOMMERCE</v>
          </cell>
          <cell r="C1643" t="str">
            <v/>
          </cell>
          <cell r="D1643" t="str">
            <v>Thành phố Hà Nội</v>
          </cell>
          <cell r="E1643" t="str">
            <v>Quận Nam Từ Liêm</v>
          </cell>
          <cell r="G1643" t="str">
            <v>HN004</v>
          </cell>
          <cell r="H1643" t="str">
            <v>Hoàng Thanh Huy</v>
          </cell>
          <cell r="I1643" t="str">
            <v>MIENBAC;WIN</v>
          </cell>
          <cell r="J1643" t="str">
            <v/>
          </cell>
          <cell r="M1643" t="str">
            <v>Số 153 Hữu Hưng, Phường Tây Mỗ, Quận Nam Từ Liêm, HN</v>
          </cell>
          <cell r="N1643">
            <v>60</v>
          </cell>
          <cell r="O1643" t="b">
            <v>0</v>
          </cell>
          <cell r="P1643" t="str">
            <v>C6 HÀ NỘI</v>
          </cell>
          <cell r="Q1643" t="str">
            <v>Miền Bắc</v>
          </cell>
          <cell r="R1643" t="str">
            <v>WIN</v>
          </cell>
        </row>
        <row r="1644">
          <cell r="A1644" t="str">
            <v>WIN3169</v>
          </cell>
          <cell r="B1644" t="str">
            <v>CN HÀ NỘI - CÔNG TY CỔ PHẦN DỊCH VỤ THƯƠNG MẠI TỔNG HỢP WINCOMMERCE</v>
          </cell>
          <cell r="C1644" t="str">
            <v/>
          </cell>
          <cell r="D1644" t="str">
            <v>Thành phố Hà Nội</v>
          </cell>
          <cell r="E1644" t="str">
            <v>Quận Thanh Xuân</v>
          </cell>
          <cell r="G1644" t="str">
            <v>HN008</v>
          </cell>
          <cell r="H1644" t="str">
            <v>Nguyễn Minh Sơn</v>
          </cell>
          <cell r="I1644" t="str">
            <v>MIENBAC;WIN</v>
          </cell>
          <cell r="J1644" t="str">
            <v/>
          </cell>
          <cell r="M1644" t="str">
            <v>96 phố Định Công, P. Phương Liệt, Quận Thanh Xuân, HN</v>
          </cell>
          <cell r="N1644">
            <v>60</v>
          </cell>
          <cell r="O1644" t="b">
            <v>0</v>
          </cell>
          <cell r="P1644" t="str">
            <v>C6 HÀ NỘI</v>
          </cell>
          <cell r="Q1644" t="str">
            <v>Miền Bắc</v>
          </cell>
          <cell r="R1644" t="str">
            <v>WIN</v>
          </cell>
        </row>
        <row r="1645">
          <cell r="A1645" t="str">
            <v>WIN3177</v>
          </cell>
          <cell r="B1645" t="str">
            <v>CN HÀ NỘI - CÔNG TY CỔ PHẦN DỊCH VỤ THƯƠNG MẠI TỔNG HỢP WINCOMMERCE</v>
          </cell>
          <cell r="C1645" t="str">
            <v/>
          </cell>
          <cell r="D1645" t="str">
            <v>Thành phố Hà Nội</v>
          </cell>
          <cell r="E1645" t="str">
            <v>Quận Long Biên</v>
          </cell>
          <cell r="G1645" t="str">
            <v>HN003</v>
          </cell>
          <cell r="H1645" t="str">
            <v>Nguyễn Văn Thạch</v>
          </cell>
          <cell r="I1645" t="str">
            <v>MIENBAC;WIN</v>
          </cell>
          <cell r="J1645" t="str">
            <v/>
          </cell>
          <cell r="M1645" t="str">
            <v>Tầng 1, Tòa nhà NO12-2, khu đô thị mới Sài Đồng
, phố Sài Đồng, phường Sài Đồng, quận Long Biên, HN</v>
          </cell>
          <cell r="N1645">
            <v>60</v>
          </cell>
          <cell r="O1645" t="b">
            <v>0</v>
          </cell>
          <cell r="P1645" t="str">
            <v>C6 HÀ NỘI</v>
          </cell>
          <cell r="Q1645" t="str">
            <v>Miền Bắc</v>
          </cell>
          <cell r="R1645" t="str">
            <v>WIN</v>
          </cell>
        </row>
        <row r="1646">
          <cell r="A1646" t="str">
            <v>win3178</v>
          </cell>
          <cell r="B1646" t="str">
            <v>CN HÀ NỘI - Wincommerce</v>
          </cell>
          <cell r="C1646" t="str">
            <v/>
          </cell>
          <cell r="D1646" t="str">
            <v>Thành phố Hà Nội</v>
          </cell>
          <cell r="E1646" t="str">
            <v>Huyện Gia Lâm</v>
          </cell>
          <cell r="G1646" t="str">
            <v>HN008</v>
          </cell>
          <cell r="H1646" t="str">
            <v>Nguyễn Minh Sơn</v>
          </cell>
          <cell r="I1646" t="str">
            <v>MIENBAC;WIN</v>
          </cell>
          <cell r="J1646" t="str">
            <v/>
          </cell>
          <cell r="M1646" t="str">
            <v>Thôn 2, Xã Ninh Hiệp, Huyện Gia Lâm, HN</v>
          </cell>
          <cell r="N1646">
            <v>60</v>
          </cell>
          <cell r="O1646" t="b">
            <v>0</v>
          </cell>
          <cell r="P1646" t="str">
            <v>C6 HÀ NỘI</v>
          </cell>
          <cell r="Q1646" t="str">
            <v>Miền Bắc</v>
          </cell>
          <cell r="R1646" t="str">
            <v>WIN</v>
          </cell>
        </row>
        <row r="1647">
          <cell r="A1647" t="str">
            <v>WIN3179</v>
          </cell>
          <cell r="B1647" t="str">
            <v>CN HÀ NỘI - CÔNG TY CỔ PHẦN DỊCH VỤ THƯƠNG MẠI TỔNG HỢP WINCOMMERCE</v>
          </cell>
          <cell r="C1647" t="str">
            <v/>
          </cell>
          <cell r="D1647" t="str">
            <v>Thành phố Hà Nội</v>
          </cell>
          <cell r="E1647" t="str">
            <v>Quận Cầu Giấy</v>
          </cell>
          <cell r="G1647" t="str">
            <v>HN004</v>
          </cell>
          <cell r="H1647" t="str">
            <v>Hoàng Thanh Huy</v>
          </cell>
          <cell r="I1647" t="str">
            <v>MIENBAC;WIN</v>
          </cell>
          <cell r="J1647" t="str">
            <v/>
          </cell>
          <cell r="M1647" t="str">
            <v>Tầng 1, Tòa nhà CT4-VIMECO, Lô H1, đường Nguyễn Chánh, phường Trung Hòa, quận Cầu Giấy, Hà Nội</v>
          </cell>
          <cell r="N1647">
            <v>60</v>
          </cell>
          <cell r="O1647" t="b">
            <v>0</v>
          </cell>
          <cell r="P1647" t="str">
            <v>C6 HÀ NỘI</v>
          </cell>
          <cell r="Q1647" t="str">
            <v>Miền Bắc</v>
          </cell>
          <cell r="R1647" t="str">
            <v>WIN</v>
          </cell>
        </row>
        <row r="1648">
          <cell r="A1648" t="str">
            <v>WIN3180</v>
          </cell>
          <cell r="B1648" t="str">
            <v>CN HÀ NỘI - CÔNG TY CỔ PHẦN DỊCH VỤ THƯƠNG MẠI TỔNG HỢP WINCOMMERCE</v>
          </cell>
          <cell r="C1648" t="str">
            <v/>
          </cell>
          <cell r="D1648" t="str">
            <v>Thành phố Hà Nội</v>
          </cell>
          <cell r="E1648" t="str">
            <v>Quận Hai Bà Trưng</v>
          </cell>
          <cell r="G1648" t="str">
            <v>HN003</v>
          </cell>
          <cell r="H1648" t="str">
            <v>Nguyễn Văn Thạch</v>
          </cell>
          <cell r="I1648" t="str">
            <v>MIENBAC;WIN</v>
          </cell>
          <cell r="J1648" t="str">
            <v/>
          </cell>
          <cell r="M1648" t="str">
            <v>Tầng 1 tòa nhà CT1 - Khu nhà ở cao cấp Skylight, 125D phố Minh Khai, phường Minh Khai, quận Hai Bà Trưng, HN</v>
          </cell>
          <cell r="N1648">
            <v>60</v>
          </cell>
          <cell r="O1648" t="b">
            <v>0</v>
          </cell>
          <cell r="P1648" t="str">
            <v>C6 HÀ NỘI</v>
          </cell>
          <cell r="Q1648" t="str">
            <v>Miền Bắc</v>
          </cell>
          <cell r="R1648" t="str">
            <v>WIN</v>
          </cell>
        </row>
        <row r="1649">
          <cell r="A1649" t="str">
            <v>WIN3181</v>
          </cell>
          <cell r="B1649" t="str">
            <v>CN HÀ NỘI - CÔNG TY CỔ PHẦN DỊCH VỤ THƯƠNG MẠI TỔNG HỢP WINCOMMERCE</v>
          </cell>
          <cell r="C1649" t="str">
            <v/>
          </cell>
          <cell r="D1649" t="str">
            <v>Thành phố Hà Nội</v>
          </cell>
          <cell r="E1649" t="str">
            <v>Quận Cầu Giấy</v>
          </cell>
          <cell r="G1649" t="str">
            <v>HN004</v>
          </cell>
          <cell r="H1649" t="str">
            <v>Hoàng Thanh Huy</v>
          </cell>
          <cell r="I1649" t="str">
            <v>MIENBAC;WIN</v>
          </cell>
          <cell r="J1649" t="str">
            <v/>
          </cell>
          <cell r="M1649" t="str">
            <v>"Tầng 1 thuộc Tòa nhà N09-B2 Khu Đô thị mới Dịch Vọng , đường Thành Thái, 
phường Dịch Vọng, Quận Cầu Giấy, Hà Nội"</v>
          </cell>
          <cell r="N1649">
            <v>60</v>
          </cell>
          <cell r="O1649" t="b">
            <v>0</v>
          </cell>
          <cell r="P1649" t="str">
            <v>C6 HÀ NỘI</v>
          </cell>
          <cell r="Q1649" t="str">
            <v>Miền Bắc</v>
          </cell>
          <cell r="R1649" t="str">
            <v>WIN</v>
          </cell>
        </row>
        <row r="1650">
          <cell r="A1650" t="str">
            <v>WIN3182</v>
          </cell>
          <cell r="B1650" t="str">
            <v>CN HÀ NỘI - CÔNG TY CỔ PHẦN DỊCH VỤ THƯƠNG MẠI TỔNG HỢP WINCOMMERCE</v>
          </cell>
          <cell r="C1650" t="str">
            <v/>
          </cell>
          <cell r="D1650" t="str">
            <v>Thành phố Hà Nội</v>
          </cell>
          <cell r="E1650" t="str">
            <v>Quận Long Biên</v>
          </cell>
          <cell r="G1650" t="str">
            <v>HN003</v>
          </cell>
          <cell r="H1650" t="str">
            <v>Nguyễn Văn Thạch</v>
          </cell>
          <cell r="I1650" t="str">
            <v>MIENBAC;WIN</v>
          </cell>
          <cell r="J1650" t="str">
            <v/>
          </cell>
          <cell r="M1650" t="str">
            <v>Ô số 21 Lô A Biệt Thự BT7, Khu đô thị mới Việt Hưng,
 Phường Giang Biên, Quận Long Biên, HN</v>
          </cell>
          <cell r="N1650">
            <v>60</v>
          </cell>
          <cell r="O1650" t="b">
            <v>0</v>
          </cell>
          <cell r="P1650" t="str">
            <v>C6 HÀ NỘI</v>
          </cell>
          <cell r="Q1650" t="str">
            <v>Miền Bắc</v>
          </cell>
          <cell r="R1650" t="str">
            <v>WIN</v>
          </cell>
        </row>
        <row r="1651">
          <cell r="A1651" t="str">
            <v>WIN3183</v>
          </cell>
          <cell r="B1651" t="str">
            <v>CN HÀ NỘI - CÔNG TY CỔ PHẦN DỊCH VỤ THƯƠNG MẠI TỔNG HỢP WINCOMMERCE</v>
          </cell>
          <cell r="C1651" t="str">
            <v/>
          </cell>
          <cell r="D1651" t="str">
            <v>Thành phố Hà Nội</v>
          </cell>
          <cell r="E1651" t="str">
            <v>Quận Ba Đình</v>
          </cell>
          <cell r="G1651" t="str">
            <v>HN008</v>
          </cell>
          <cell r="H1651" t="str">
            <v>Nguyễn Minh Sơn</v>
          </cell>
          <cell r="I1651" t="str">
            <v>MIENBAC;WIN</v>
          </cell>
          <cell r="J1651" t="str">
            <v/>
          </cell>
          <cell r="M1651" t="str">
            <v>443 ,Đội cấn, quận Ba Đình, HN</v>
          </cell>
          <cell r="N1651">
            <v>60</v>
          </cell>
          <cell r="O1651" t="b">
            <v>0</v>
          </cell>
          <cell r="P1651" t="str">
            <v>C6 HÀ NỘI</v>
          </cell>
          <cell r="Q1651" t="str">
            <v>Miền Bắc</v>
          </cell>
          <cell r="R1651" t="str">
            <v>WIN</v>
          </cell>
        </row>
        <row r="1652">
          <cell r="A1652" t="str">
            <v>WIN3187</v>
          </cell>
          <cell r="B1652" t="str">
            <v>CN HÀ NỘI - CÔNG TY CỔ PHẦN DỊCH VỤ THƯƠNG MẠI TỔNG HỢP WINCOMMERCE</v>
          </cell>
          <cell r="C1652" t="str">
            <v/>
          </cell>
          <cell r="D1652" t="str">
            <v>Thành phố Hà Nội</v>
          </cell>
          <cell r="E1652" t="str">
            <v>Quận Thanh Xuân</v>
          </cell>
          <cell r="G1652" t="str">
            <v>HN008</v>
          </cell>
          <cell r="H1652" t="str">
            <v>Nguyễn Minh Sơn</v>
          </cell>
          <cell r="I1652" t="str">
            <v>MIENBAC;WIN</v>
          </cell>
          <cell r="J1652" t="str">
            <v/>
          </cell>
          <cell r="M1652" t="str">
            <v>"Lô C3, Tầng 01, Tòa C, Khối nhà B, Dự án Tổ hợp văn phòng, nhà ở cao cấp kết hợp dịch vụ thương mại HBI, 
số 203 Nguyễn Huy Tưởng, phường Thanh Xuân Trung, quận Thanh Xuân, thành phố Hà Nội</v>
          </cell>
          <cell r="N1652">
            <v>60</v>
          </cell>
          <cell r="O1652" t="b">
            <v>0</v>
          </cell>
          <cell r="P1652" t="str">
            <v>C6 HÀ NỘI</v>
          </cell>
          <cell r="Q1652" t="str">
            <v>Miền Bắc</v>
          </cell>
          <cell r="R1652" t="str">
            <v>WIN</v>
          </cell>
        </row>
        <row r="1653">
          <cell r="A1653" t="str">
            <v>WIN3188</v>
          </cell>
          <cell r="B1653" t="str">
            <v>CN HÀ NỘI - CÔNG TY CỔ PHẦN DỊCH VỤ THƯƠNG MẠI TỔNG HỢP WINCOMMERCE</v>
          </cell>
          <cell r="C1653" t="str">
            <v/>
          </cell>
          <cell r="D1653" t="str">
            <v>Thành phố Hà Nội</v>
          </cell>
          <cell r="E1653" t="str">
            <v>Quận Cầu Giấy</v>
          </cell>
          <cell r="G1653" t="str">
            <v>HN004</v>
          </cell>
          <cell r="H1653" t="str">
            <v>Hoàng Thanh Huy</v>
          </cell>
          <cell r="I1653" t="str">
            <v>MIENBAC;WIN</v>
          </cell>
          <cell r="J1653" t="str">
            <v/>
          </cell>
          <cell r="M1653" t="str">
            <v>Số 144 đường Hoa Bằng, phường Yên Hòa, quận Cầu Giấy, HN</v>
          </cell>
          <cell r="N1653">
            <v>60</v>
          </cell>
          <cell r="O1653" t="b">
            <v>0</v>
          </cell>
          <cell r="P1653" t="str">
            <v>C6 HÀ NỘI</v>
          </cell>
          <cell r="Q1653" t="str">
            <v>Miền Bắc</v>
          </cell>
          <cell r="R1653" t="str">
            <v>WIN</v>
          </cell>
        </row>
        <row r="1654">
          <cell r="A1654" t="str">
            <v>WIN3191</v>
          </cell>
          <cell r="B1654" t="str">
            <v>CN HÀ NỘI - CÔNG TY CỔ PHẦN DỊCH VỤ THƯƠNG MẠI TỔNG HỢP WINCOMMERCE</v>
          </cell>
          <cell r="C1654" t="str">
            <v/>
          </cell>
          <cell r="D1654" t="str">
            <v>Thành phố Hà Nội</v>
          </cell>
          <cell r="E1654" t="str">
            <v>Quận Hoàng Mai</v>
          </cell>
          <cell r="G1654" t="str">
            <v>HN003</v>
          </cell>
          <cell r="H1654" t="str">
            <v>Nguyễn Văn Thạch</v>
          </cell>
          <cell r="I1654" t="str">
            <v>MIENBAC;WIN</v>
          </cell>
          <cell r="J1654" t="str">
            <v/>
          </cell>
          <cell r="M1654" t="str">
            <v>kiot số 106, 107 tại tầng 01 lô B (lô 2) Tòa nhà Metropolitan CT36,
 ngõ 177 đường Định Công, tổ 24 phường Định Công, quận Hoàng Mai, HN</v>
          </cell>
          <cell r="N1654">
            <v>60</v>
          </cell>
          <cell r="O1654" t="b">
            <v>0</v>
          </cell>
          <cell r="P1654" t="str">
            <v>C6 HÀ NỘI</v>
          </cell>
          <cell r="Q1654" t="str">
            <v>Miền Bắc</v>
          </cell>
          <cell r="R1654" t="str">
            <v>WIN</v>
          </cell>
        </row>
        <row r="1655">
          <cell r="A1655" t="str">
            <v>WIN3196</v>
          </cell>
          <cell r="B1655" t="str">
            <v>CN HÀ NỘI - CÔNG TY CỔ PHẦN DỊCH VỤ THƯƠNG MẠI TỔNG HỢP WINCOMMERCE</v>
          </cell>
          <cell r="C1655" t="str">
            <v/>
          </cell>
          <cell r="D1655" t="str">
            <v>Thành phố Hà Nội</v>
          </cell>
          <cell r="E1655" t="str">
            <v>Quận Hoàng Mai</v>
          </cell>
          <cell r="G1655" t="str">
            <v>HN003</v>
          </cell>
          <cell r="H1655" t="str">
            <v>Nguyễn Văn Thạch</v>
          </cell>
          <cell r="I1655" t="str">
            <v>MIENBAC;WIN</v>
          </cell>
          <cell r="J1655" t="str">
            <v/>
          </cell>
          <cell r="M1655" t="str">
            <v>Số 1B đường Nguyễn Duy Trinh, phường Hoàng Liệt, quận Hoàng Mai, Hà Nội</v>
          </cell>
          <cell r="N1655">
            <v>60</v>
          </cell>
          <cell r="O1655" t="b">
            <v>0</v>
          </cell>
          <cell r="P1655" t="str">
            <v>C6 HÀ NỘI</v>
          </cell>
          <cell r="Q1655" t="str">
            <v>Miền Bắc</v>
          </cell>
          <cell r="R1655" t="str">
            <v>WIN</v>
          </cell>
        </row>
        <row r="1656">
          <cell r="A1656" t="str">
            <v>WIN3197</v>
          </cell>
          <cell r="B1656" t="str">
            <v>CN HÀ NỘI - CÔNG TY CỔ PHẦN DỊCH VỤ THƯƠNG MẠI TỔNG HỢP WINCOMMERCE</v>
          </cell>
          <cell r="C1656" t="str">
            <v/>
          </cell>
          <cell r="D1656" t="str">
            <v>Thành phố Hà Nội</v>
          </cell>
          <cell r="E1656" t="str">
            <v>Quận Nam Từ Liêm</v>
          </cell>
          <cell r="G1656" t="str">
            <v>HN004</v>
          </cell>
          <cell r="H1656" t="str">
            <v>Hoàng Thanh Huy</v>
          </cell>
          <cell r="I1656" t="str">
            <v>MIENBAC;WIN</v>
          </cell>
          <cell r="J1656" t="str">
            <v/>
          </cell>
          <cell r="M1656" t="str">
            <v>Số 2 ngách 8/11 đường Lê Quang Đạo, phường Phú Đô, quận Nam Từ Liêm, HN</v>
          </cell>
          <cell r="N1656">
            <v>60</v>
          </cell>
          <cell r="O1656" t="b">
            <v>0</v>
          </cell>
          <cell r="P1656" t="str">
            <v>C6 HÀ NỘI</v>
          </cell>
          <cell r="Q1656" t="str">
            <v>Miền Bắc</v>
          </cell>
          <cell r="R1656" t="str">
            <v>WIN</v>
          </cell>
        </row>
        <row r="1657">
          <cell r="A1657" t="str">
            <v>WIN3208</v>
          </cell>
          <cell r="B1657" t="str">
            <v>CN HÀ NỘI - CÔNG TY CỔ PHẦN DỊCH VỤ THƯƠNG MẠI TỔNG HỢP WINCOMMERCE</v>
          </cell>
          <cell r="C1657" t="str">
            <v/>
          </cell>
          <cell r="D1657" t="str">
            <v>Thành phố Hà Nội</v>
          </cell>
          <cell r="E1657" t="str">
            <v>Quận Nam Từ Liêm</v>
          </cell>
          <cell r="G1657" t="str">
            <v>HN004</v>
          </cell>
          <cell r="H1657" t="str">
            <v>Hoàng Thanh Huy</v>
          </cell>
          <cell r="I1657" t="str">
            <v>MIENBAC;WIN</v>
          </cell>
          <cell r="J1657" t="str">
            <v/>
          </cell>
          <cell r="M1657" t="str">
            <v>BT1.D8, Khu đô thị mới Trung Văn, đường Trung Văn, Phường Trung Văn, Quận Nam Từ Liêm, TP Hà Nội.</v>
          </cell>
          <cell r="N1657">
            <v>60</v>
          </cell>
          <cell r="O1657" t="b">
            <v>0</v>
          </cell>
          <cell r="P1657" t="str">
            <v>C6 HÀ NỘI</v>
          </cell>
          <cell r="Q1657" t="str">
            <v>Miền Bắc</v>
          </cell>
          <cell r="R1657" t="str">
            <v>WIN</v>
          </cell>
        </row>
        <row r="1658">
          <cell r="A1658" t="str">
            <v>win3210</v>
          </cell>
          <cell r="B1658" t="str">
            <v>CN HÀ NỘI - wincommerce</v>
          </cell>
          <cell r="C1658" t="str">
            <v/>
          </cell>
          <cell r="D1658" t="str">
            <v>Thành phố Hà Nội</v>
          </cell>
          <cell r="E1658" t="str">
            <v>Quận Hà Đông</v>
          </cell>
          <cell r="G1658" t="str">
            <v>HN004</v>
          </cell>
          <cell r="H1658" t="str">
            <v>Hoàng Thanh Huy</v>
          </cell>
          <cell r="I1658" t="str">
            <v>MIENBAC;WIN</v>
          </cell>
          <cell r="J1658" t="str">
            <v/>
          </cell>
          <cell r="M1658" t="str">
            <v>BT8-1, Khu đô thị mới Văn Khê, đường Tố Hữu, phường La Khê, quận Hà Đông, HN</v>
          </cell>
          <cell r="N1658">
            <v>60</v>
          </cell>
          <cell r="O1658" t="b">
            <v>0</v>
          </cell>
          <cell r="P1658" t="str">
            <v>C6 HÀ NỘI</v>
          </cell>
          <cell r="Q1658" t="str">
            <v>Miền Bắc</v>
          </cell>
          <cell r="R1658" t="str">
            <v>WIN</v>
          </cell>
        </row>
        <row r="1659">
          <cell r="A1659" t="str">
            <v>WIN3220</v>
          </cell>
          <cell r="B1659" t="str">
            <v>CN HÀ NỘI - CÔNG TY CỔ PHẦN DỊCH VỤ THƯƠNG MẠI TỔNG HỢP WINCOMMERCE</v>
          </cell>
          <cell r="C1659" t="str">
            <v/>
          </cell>
          <cell r="D1659" t="str">
            <v>Thành phố Hà Nội</v>
          </cell>
          <cell r="E1659" t="str">
            <v>Quận Cầu Giấy</v>
          </cell>
          <cell r="G1659" t="str">
            <v>HN004</v>
          </cell>
          <cell r="H1659" t="str">
            <v>Hoàng Thanh Huy</v>
          </cell>
          <cell r="I1659" t="str">
            <v>MIENBAC;WIN</v>
          </cell>
          <cell r="J1659" t="str">
            <v/>
          </cell>
          <cell r="M1659" t="str">
            <v>Số 28 Trần Tử Bình, phường Nghĩa Tân, quận Cầu Giấy, thành phố Hà Nội</v>
          </cell>
          <cell r="N1659">
            <v>60</v>
          </cell>
          <cell r="O1659" t="b">
            <v>0</v>
          </cell>
          <cell r="P1659" t="str">
            <v>C6 HÀ NỘI</v>
          </cell>
          <cell r="Q1659" t="str">
            <v>Miền Bắc</v>
          </cell>
          <cell r="R1659" t="str">
            <v>WIN</v>
          </cell>
        </row>
        <row r="1660">
          <cell r="A1660" t="str">
            <v>win3222</v>
          </cell>
          <cell r="B1660" t="str">
            <v>CN HÀ NỘI - wincommerce</v>
          </cell>
          <cell r="C1660" t="str">
            <v/>
          </cell>
          <cell r="D1660" t="str">
            <v>Thành phố Hà Nội</v>
          </cell>
          <cell r="E1660" t="str">
            <v>Huyện Thanh Trì</v>
          </cell>
          <cell r="G1660" t="str">
            <v>HN003</v>
          </cell>
          <cell r="H1660" t="str">
            <v>Nguyễn Văn Thạch</v>
          </cell>
          <cell r="I1660" t="str">
            <v>MIENBAC;WIN</v>
          </cell>
          <cell r="J1660" t="str">
            <v/>
          </cell>
          <cell r="M1660" t="str">
            <v>Ki ốt số 08, tầng 1, tòa nhà chung cư CT4,</v>
          </cell>
          <cell r="N1660">
            <v>60</v>
          </cell>
          <cell r="O1660" t="b">
            <v>0</v>
          </cell>
          <cell r="P1660" t="str">
            <v>C6 HÀ NỘI</v>
          </cell>
          <cell r="Q1660" t="str">
            <v>Miền Bắc</v>
          </cell>
          <cell r="R1660" t="str">
            <v>WIN</v>
          </cell>
        </row>
        <row r="1661">
          <cell r="A1661" t="str">
            <v>WIN3225</v>
          </cell>
          <cell r="B1661" t="str">
            <v>CN HÀ NỘI - CÔNG TY CỔ PHẦN DỊCH VỤ THƯƠNG MẠI TỔNG HỢP WINCOMMERCE</v>
          </cell>
          <cell r="C1661" t="str">
            <v/>
          </cell>
          <cell r="D1661" t="str">
            <v>Thành phố Hà Nội</v>
          </cell>
          <cell r="E1661" t="str">
            <v>Quận Hoàng Mai</v>
          </cell>
          <cell r="G1661" t="str">
            <v>HN003</v>
          </cell>
          <cell r="H1661" t="str">
            <v>Nguyễn Văn Thạch</v>
          </cell>
          <cell r="I1661" t="str">
            <v>MIENBAC;WIN</v>
          </cell>
          <cell r="J1661" t="str">
            <v/>
          </cell>
          <cell r="M1661" t="str">
            <v>75 Tam Trinh, phường Mai Động, quận Hoàng Mai, Hà Nội
 (Đ/c cũ: Tầng 1, tháp B, tòa nhà Helios tower số 75 Tam Trinh, phường Mai Động, quận Hoàng Mai, HN</v>
          </cell>
          <cell r="N1661">
            <v>60</v>
          </cell>
          <cell r="O1661" t="b">
            <v>0</v>
          </cell>
          <cell r="P1661" t="str">
            <v>C6 HÀ NỘI</v>
          </cell>
          <cell r="Q1661" t="str">
            <v>Miền Bắc</v>
          </cell>
          <cell r="R1661" t="str">
            <v>WIN</v>
          </cell>
        </row>
        <row r="1662">
          <cell r="A1662" t="str">
            <v>WIN3227</v>
          </cell>
          <cell r="B1662" t="str">
            <v>CN HÀ NỘI - CÔNG TY CỔ PHẦN DỊCH VỤ THƯƠNG MẠI TỔNG HỢP WINCOMMERCE</v>
          </cell>
          <cell r="C1662" t="str">
            <v/>
          </cell>
          <cell r="D1662" t="str">
            <v>Thành phố Hà Nội</v>
          </cell>
          <cell r="E1662" t="str">
            <v>Quận Hai Bà Trưng</v>
          </cell>
          <cell r="G1662" t="str">
            <v>HN003</v>
          </cell>
          <cell r="H1662" t="str">
            <v>Nguyễn Văn Thạch</v>
          </cell>
          <cell r="I1662" t="str">
            <v>MIENBAC;WIN</v>
          </cell>
          <cell r="J1662" t="str">
            <v/>
          </cell>
          <cell r="M1662" t="str">
            <v>Số 15 Trần Khánh Dư, tổ 53, phường Bạch Đằng, quận Hai Bà Trưng, HN</v>
          </cell>
          <cell r="N1662">
            <v>60</v>
          </cell>
          <cell r="O1662" t="b">
            <v>0</v>
          </cell>
          <cell r="P1662" t="str">
            <v>C6 HÀ NỘI</v>
          </cell>
          <cell r="Q1662" t="str">
            <v>Miền Bắc</v>
          </cell>
          <cell r="R1662" t="str">
            <v>WIN</v>
          </cell>
        </row>
        <row r="1663">
          <cell r="A1663" t="str">
            <v>win3228</v>
          </cell>
          <cell r="B1663" t="str">
            <v>CN HÀ NỘI - wincommerce</v>
          </cell>
          <cell r="C1663" t="str">
            <v/>
          </cell>
          <cell r="D1663" t="str">
            <v>Thành phố Hà Nội</v>
          </cell>
          <cell r="E1663" t="str">
            <v>Quận Bắc Từ Liêm</v>
          </cell>
          <cell r="G1663" t="str">
            <v>HN004</v>
          </cell>
          <cell r="H1663" t="str">
            <v>Hoàng Thanh Huy</v>
          </cell>
          <cell r="I1663" t="str">
            <v>MIENBAC;WIN</v>
          </cell>
          <cell r="J1663" t="str">
            <v/>
          </cell>
          <cell r="M1663" t="str">
            <v>Số 44-46 Kiều Mai, phường Phúc Diễn, quận Bắc Từ Liêm, HN</v>
          </cell>
          <cell r="N1663">
            <v>60</v>
          </cell>
          <cell r="O1663" t="b">
            <v>0</v>
          </cell>
          <cell r="P1663" t="str">
            <v>C6 HÀ NỘI</v>
          </cell>
          <cell r="Q1663" t="str">
            <v>Miền Bắc</v>
          </cell>
          <cell r="R1663" t="str">
            <v>WIN</v>
          </cell>
        </row>
        <row r="1664">
          <cell r="A1664" t="str">
            <v>win3229</v>
          </cell>
          <cell r="B1664" t="str">
            <v>CN HÀ NỘI - wincommerce</v>
          </cell>
          <cell r="C1664" t="str">
            <v/>
          </cell>
          <cell r="D1664" t="str">
            <v>Thành phố Hà Nội</v>
          </cell>
          <cell r="E1664" t="str">
            <v>Quận Hà Đông</v>
          </cell>
          <cell r="G1664" t="str">
            <v>HN004</v>
          </cell>
          <cell r="H1664" t="str">
            <v>Hoàng Thanh Huy</v>
          </cell>
          <cell r="I1664" t="str">
            <v>MIENBAC;WIN</v>
          </cell>
          <cell r="J1664" t="str">
            <v/>
          </cell>
          <cell r="M1664" t="str">
            <v>tầng 1 thuộc Toà K, Chung cư CT7, Tổ hợp Chung cư cao tầng NCG Residential, Quận Hà Đông, HN</v>
          </cell>
          <cell r="N1664">
            <v>60</v>
          </cell>
          <cell r="O1664" t="b">
            <v>0</v>
          </cell>
          <cell r="P1664" t="str">
            <v>C6 HÀ NỘI</v>
          </cell>
          <cell r="Q1664" t="str">
            <v>Miền Bắc</v>
          </cell>
          <cell r="R1664" t="str">
            <v>WIN</v>
          </cell>
        </row>
        <row r="1665">
          <cell r="A1665" t="str">
            <v>WIN3231</v>
          </cell>
          <cell r="B1665" t="str">
            <v>CN HÀ NỘI - CÔNG TY CỔ PHẦN DỊCH VỤ THƯƠNG MẠI TỔNG HỢP WINCOMMERCE</v>
          </cell>
          <cell r="C1665" t="str">
            <v/>
          </cell>
          <cell r="D1665" t="str">
            <v>Thành phố Hà Nội</v>
          </cell>
          <cell r="E1665" t="str">
            <v>Quận Long Biên</v>
          </cell>
          <cell r="G1665" t="str">
            <v>HN003</v>
          </cell>
          <cell r="H1665" t="str">
            <v>Nguyễn Văn Thạch</v>
          </cell>
          <cell r="I1665" t="str">
            <v>MIENBAC;WIN</v>
          </cell>
          <cell r="J1665" t="str">
            <v/>
          </cell>
          <cell r="M1665" t="str">
            <v>Tổ 6, Phường Phúc Lợi, Quận Long Biên, HN</v>
          </cell>
          <cell r="N1665">
            <v>60</v>
          </cell>
          <cell r="O1665" t="b">
            <v>0</v>
          </cell>
          <cell r="P1665" t="str">
            <v>C6 HÀ NỘI</v>
          </cell>
          <cell r="Q1665" t="str">
            <v>Miền Bắc</v>
          </cell>
          <cell r="R1665" t="str">
            <v>WIN</v>
          </cell>
        </row>
        <row r="1666">
          <cell r="A1666" t="str">
            <v>win3232</v>
          </cell>
          <cell r="B1666" t="str">
            <v>CN HÀ NỘI - Wincommerce</v>
          </cell>
          <cell r="C1666" t="str">
            <v/>
          </cell>
          <cell r="D1666" t="str">
            <v>Thành phố Hà Nội</v>
          </cell>
          <cell r="E1666" t="str">
            <v>Huyện Gia Lâm</v>
          </cell>
          <cell r="G1666" t="str">
            <v>HN008</v>
          </cell>
          <cell r="H1666" t="str">
            <v>Nguyễn Minh Sơn</v>
          </cell>
          <cell r="I1666" t="str">
            <v>MIENBAC;WIN</v>
          </cell>
          <cell r="J1666" t="str">
            <v/>
          </cell>
          <cell r="M1666" t="str">
            <v>Số 105 Ngô Xuân Quảng, Thị trấn Trâu Quỳ, Huyện Gia Lâm, HN</v>
          </cell>
          <cell r="N1666">
            <v>60</v>
          </cell>
          <cell r="O1666" t="b">
            <v>0</v>
          </cell>
          <cell r="P1666" t="str">
            <v>C6 HÀ NỘI</v>
          </cell>
          <cell r="Q1666" t="str">
            <v>Miền Bắc</v>
          </cell>
          <cell r="R1666" t="str">
            <v>WIN</v>
          </cell>
        </row>
        <row r="1667">
          <cell r="A1667" t="str">
            <v>WIN3237</v>
          </cell>
          <cell r="B1667" t="str">
            <v>CN HÀ NỘI - CÔNG TY CỔ PHẦN DỊCH VỤ THƯƠNG MẠI TỔNG HỢP WINCOMMERCE</v>
          </cell>
          <cell r="C1667" t="str">
            <v/>
          </cell>
          <cell r="D1667" t="str">
            <v>Thành phố Hà Nội</v>
          </cell>
          <cell r="E1667" t="str">
            <v>Quận Bắc Từ Liêm</v>
          </cell>
          <cell r="G1667" t="str">
            <v>HN004</v>
          </cell>
          <cell r="H1667" t="str">
            <v>Hoàng Thanh Huy</v>
          </cell>
          <cell r="I1667" t="str">
            <v>MIENBAC;WIN</v>
          </cell>
          <cell r="J1667" t="str">
            <v/>
          </cell>
          <cell r="M1667" t="str">
            <v>Số 23 ngõ 136 đường Cầu Diễn, Tổ Dân Phố Ngọa Long 1, phường Minh Khai, quận Bắc Từ Liêm, Hà Nội</v>
          </cell>
          <cell r="N1667">
            <v>60</v>
          </cell>
          <cell r="O1667" t="b">
            <v>0</v>
          </cell>
          <cell r="P1667" t="str">
            <v>C6 HÀ NỘI</v>
          </cell>
          <cell r="Q1667" t="str">
            <v>Miền Bắc</v>
          </cell>
          <cell r="R1667" t="str">
            <v>WIN</v>
          </cell>
        </row>
        <row r="1668">
          <cell r="A1668" t="str">
            <v>win3238</v>
          </cell>
          <cell r="B1668" t="str">
            <v>CN HÀ NỘI - wincommerce</v>
          </cell>
          <cell r="C1668" t="str">
            <v/>
          </cell>
          <cell r="D1668" t="str">
            <v>Thành phố Hà Nội</v>
          </cell>
          <cell r="E1668" t="str">
            <v>Quận Hà Đông</v>
          </cell>
          <cell r="G1668" t="str">
            <v>HN004</v>
          </cell>
          <cell r="H1668" t="str">
            <v>Hoàng Thanh Huy</v>
          </cell>
          <cell r="I1668" t="str">
            <v>MIENBAC;WIN</v>
          </cell>
          <cell r="J1668" t="str">
            <v/>
          </cell>
          <cell r="M1668" t="str">
            <v>tầng 1 Khu nhà ở cao cấp BMM, phường Phúc La, quận Hà Đông, Thành phố Hà Nội</v>
          </cell>
          <cell r="N1668">
            <v>60</v>
          </cell>
          <cell r="O1668" t="b">
            <v>0</v>
          </cell>
          <cell r="P1668" t="str">
            <v>C6 HÀ NỘI</v>
          </cell>
          <cell r="Q1668" t="str">
            <v>Miền Bắc</v>
          </cell>
          <cell r="R1668" t="str">
            <v>WIN</v>
          </cell>
        </row>
        <row r="1669">
          <cell r="A1669" t="str">
            <v>win3239</v>
          </cell>
          <cell r="B1669" t="str">
            <v>CN HÀ NỘI - wincommerce</v>
          </cell>
          <cell r="C1669" t="str">
            <v/>
          </cell>
          <cell r="D1669" t="str">
            <v>Thành phố Hà Nội</v>
          </cell>
          <cell r="E1669" t="str">
            <v>Huyện Hoài Đức</v>
          </cell>
          <cell r="G1669" t="str">
            <v>HN004</v>
          </cell>
          <cell r="H1669" t="str">
            <v>Hoàng Thanh Huy</v>
          </cell>
          <cell r="I1669" t="str">
            <v>MIENBAC;WIN</v>
          </cell>
          <cell r="J1669" t="str">
            <v/>
          </cell>
          <cell r="M1669" t="str">
            <v>Tòa nhà T1  khu đô thị mới Nam An Khánh, Hoài Đức, Hà Nội</v>
          </cell>
          <cell r="N1669">
            <v>60</v>
          </cell>
          <cell r="O1669" t="b">
            <v>0</v>
          </cell>
          <cell r="P1669" t="str">
            <v>C6 HÀ NỘI</v>
          </cell>
          <cell r="Q1669" t="str">
            <v>Miền Bắc</v>
          </cell>
          <cell r="R1669" t="str">
            <v>WIN</v>
          </cell>
        </row>
        <row r="1670">
          <cell r="A1670" t="str">
            <v>WIN3245</v>
          </cell>
          <cell r="B1670" t="str">
            <v>CN HÀ NỘI - CÔNG TY CỔ PHẦN DỊCH VỤ THƯƠNG MẠI TỔNG HỢP WINCOMMERCE</v>
          </cell>
          <cell r="C1670" t="str">
            <v/>
          </cell>
          <cell r="D1670" t="str">
            <v>Thành phố Hà Nội</v>
          </cell>
          <cell r="E1670" t="str">
            <v>Quận Bắc Từ Liêm</v>
          </cell>
          <cell r="G1670" t="str">
            <v>HN004</v>
          </cell>
          <cell r="H1670" t="str">
            <v>Hoàng Thanh Huy</v>
          </cell>
          <cell r="I1670" t="str">
            <v>MIENBAC;WIN</v>
          </cell>
          <cell r="J1670" t="str">
            <v/>
          </cell>
          <cell r="M1670" t="str">
            <v>Số 191 Xuân Đỉnh, phường Xuân Đỉnh, Quận Bắc Từ Liêm, thành phố Hà Nội</v>
          </cell>
          <cell r="N1670">
            <v>60</v>
          </cell>
          <cell r="O1670" t="b">
            <v>0</v>
          </cell>
          <cell r="P1670" t="str">
            <v>C6 HÀ NỘI</v>
          </cell>
          <cell r="Q1670" t="str">
            <v>Miền Bắc</v>
          </cell>
          <cell r="R1670" t="str">
            <v>WIN</v>
          </cell>
        </row>
        <row r="1671">
          <cell r="A1671" t="str">
            <v>WIN3246</v>
          </cell>
          <cell r="B1671" t="str">
            <v>CN HÀ NỘI - CÔNG TY CỔ PHẦN DỊCH VỤ THƯƠNG MẠI TỔNG HỢP WINCOMMERCE</v>
          </cell>
          <cell r="C1671" t="str">
            <v/>
          </cell>
          <cell r="D1671" t="str">
            <v>Thành phố Hà Nội</v>
          </cell>
          <cell r="E1671" t="str">
            <v>Quận Long Biên</v>
          </cell>
          <cell r="G1671" t="str">
            <v>HN003</v>
          </cell>
          <cell r="H1671" t="str">
            <v>Nguyễn Văn Thạch</v>
          </cell>
          <cell r="I1671" t="str">
            <v>MIENBAC;WIN</v>
          </cell>
          <cell r="J1671" t="str">
            <v/>
          </cell>
          <cell r="M1671" t="str">
            <v>Số 140-142 Nguyễn Sơn, phường Bồ Đề, Quận Long Biên, HN</v>
          </cell>
          <cell r="N1671">
            <v>60</v>
          </cell>
          <cell r="O1671" t="b">
            <v>0</v>
          </cell>
          <cell r="P1671" t="str">
            <v>C6 HÀ NỘI</v>
          </cell>
          <cell r="Q1671" t="str">
            <v>Miền Bắc</v>
          </cell>
          <cell r="R1671" t="str">
            <v>WIN</v>
          </cell>
        </row>
        <row r="1672">
          <cell r="A1672" t="str">
            <v>win3247</v>
          </cell>
          <cell r="B1672" t="str">
            <v>CN HÀ NỘI - wincommerce</v>
          </cell>
          <cell r="C1672" t="str">
            <v/>
          </cell>
          <cell r="D1672" t="str">
            <v>Thành phố Hà Nội</v>
          </cell>
          <cell r="E1672" t="str">
            <v>Quận Hà Đông</v>
          </cell>
          <cell r="G1672" t="str">
            <v>HN004</v>
          </cell>
          <cell r="H1672" t="str">
            <v>Hoàng Thanh Huy</v>
          </cell>
          <cell r="I1672" t="str">
            <v>MIENBAC;WIN</v>
          </cell>
          <cell r="J1672" t="str">
            <v/>
          </cell>
          <cell r="M1672" t="str">
            <v>Villa 2-24, Khu nhà ở và trung tâm thương mại, phường Hà Cầu, quận Hà Đông, HN</v>
          </cell>
          <cell r="N1672">
            <v>60</v>
          </cell>
          <cell r="O1672" t="b">
            <v>0</v>
          </cell>
          <cell r="P1672" t="str">
            <v>C6 HÀ NỘI</v>
          </cell>
          <cell r="Q1672" t="str">
            <v>Miền Bắc</v>
          </cell>
          <cell r="R1672" t="str">
            <v>WIN</v>
          </cell>
        </row>
        <row r="1673">
          <cell r="A1673" t="str">
            <v>WIN3248</v>
          </cell>
          <cell r="B1673" t="str">
            <v>CN HÀ NỘI - CÔNG TY CỔ PHẦN DỊCH VỤ THƯƠNG MẠI TỔNG HỢP WINCOMMERCE</v>
          </cell>
          <cell r="C1673" t="str">
            <v/>
          </cell>
          <cell r="D1673" t="str">
            <v>Thành phố Hà Nội</v>
          </cell>
          <cell r="E1673" t="str">
            <v>Quận Tây Hồ</v>
          </cell>
          <cell r="G1673" t="str">
            <v>HN008</v>
          </cell>
          <cell r="H1673" t="str">
            <v>Nguyễn Minh Sơn</v>
          </cell>
          <cell r="I1673" t="str">
            <v>MIENBAC;WIN</v>
          </cell>
          <cell r="J1673" t="str">
            <v/>
          </cell>
          <cell r="M1673" t="str">
            <v>Lô số 7-628, đường Hoàng Hoa Thám, phường Bưởi, quận Tây Hồ, HN</v>
          </cell>
          <cell r="N1673">
            <v>60</v>
          </cell>
          <cell r="O1673" t="b">
            <v>0</v>
          </cell>
          <cell r="P1673" t="str">
            <v>C6 HÀ NỘI</v>
          </cell>
          <cell r="Q1673" t="str">
            <v>Miền Bắc</v>
          </cell>
          <cell r="R1673" t="str">
            <v>WIN</v>
          </cell>
        </row>
        <row r="1674">
          <cell r="A1674" t="str">
            <v>win3260</v>
          </cell>
          <cell r="B1674" t="str">
            <v>CN HÀ NỘI - Wincommerce</v>
          </cell>
          <cell r="C1674" t="str">
            <v/>
          </cell>
          <cell r="D1674" t="str">
            <v>Thành phố Hà Nội</v>
          </cell>
          <cell r="E1674" t="str">
            <v>Huyện Gia Lâm</v>
          </cell>
          <cell r="G1674" t="str">
            <v>HN008</v>
          </cell>
          <cell r="H1674" t="str">
            <v>Nguyễn Minh Sơn</v>
          </cell>
          <cell r="I1674" t="str">
            <v>MIENBAC;WIN</v>
          </cell>
          <cell r="J1674" t="str">
            <v/>
          </cell>
          <cell r="M1674" t="str">
            <v>Số 135 Phố Cửu Việt 2, Thị Trấn Trâu Quỳ, Huyện Gia Lâm, HN</v>
          </cell>
          <cell r="N1674">
            <v>60</v>
          </cell>
          <cell r="O1674" t="b">
            <v>0</v>
          </cell>
          <cell r="P1674" t="str">
            <v>C6 HÀ NỘI</v>
          </cell>
          <cell r="Q1674" t="str">
            <v>Miền Bắc</v>
          </cell>
          <cell r="R1674" t="str">
            <v>WIN</v>
          </cell>
        </row>
        <row r="1675">
          <cell r="A1675" t="str">
            <v>WIN3261</v>
          </cell>
          <cell r="B1675" t="str">
            <v>CN HÀ NỘI - CÔNG TY CỔ PHẦN DỊCH VỤ THƯƠNG MẠI TỔNG HỢP WINCOMMERCE</v>
          </cell>
          <cell r="C1675" t="str">
            <v/>
          </cell>
          <cell r="D1675" t="str">
            <v>Thành phố Hà Nội</v>
          </cell>
          <cell r="E1675" t="str">
            <v>Huyện Gia Lâm</v>
          </cell>
          <cell r="G1675" t="str">
            <v>HN008</v>
          </cell>
          <cell r="H1675" t="str">
            <v>Nguyễn Minh Sơn</v>
          </cell>
          <cell r="I1675" t="str">
            <v>MIENBAC;WIN</v>
          </cell>
          <cell r="J1675" t="str">
            <v/>
          </cell>
          <cell r="M1675" t="str">
            <v>Thôn Đào Xuyên, xã Đa Tốn, Huyện Gia Lâm, HN</v>
          </cell>
          <cell r="N1675">
            <v>60</v>
          </cell>
          <cell r="O1675" t="b">
            <v>0</v>
          </cell>
          <cell r="P1675" t="str">
            <v>C6 HÀ NỘI</v>
          </cell>
          <cell r="Q1675" t="str">
            <v>Miền Bắc</v>
          </cell>
          <cell r="R1675" t="str">
            <v>WIN</v>
          </cell>
        </row>
        <row r="1676">
          <cell r="A1676" t="str">
            <v>WIN3264</v>
          </cell>
          <cell r="B1676" t="str">
            <v>CN HÀ NỘI - CÔNG TY CỔ PHẦN DỊCH VỤ THƯƠNG MẠI TỔNG HỢP WINCOMMERCE</v>
          </cell>
          <cell r="C1676" t="str">
            <v/>
          </cell>
          <cell r="D1676" t="str">
            <v>Thành phố Hà Nội</v>
          </cell>
          <cell r="E1676" t="str">
            <v>Quận Cầu Giấy</v>
          </cell>
          <cell r="G1676" t="str">
            <v>HN004</v>
          </cell>
          <cell r="H1676" t="str">
            <v>Hoàng Thanh Huy</v>
          </cell>
          <cell r="I1676" t="str">
            <v>MIENBAC;WIN</v>
          </cell>
          <cell r="J1676" t="str">
            <v/>
          </cell>
          <cell r="M1676" t="str">
            <v>Số 15 ngõ 259 Yên Hòa, phường Yên Hòa, quận Cầu Giấy, HN</v>
          </cell>
          <cell r="N1676">
            <v>60</v>
          </cell>
          <cell r="O1676" t="b">
            <v>0</v>
          </cell>
          <cell r="P1676" t="str">
            <v>C6 HÀ NỘI</v>
          </cell>
          <cell r="Q1676" t="str">
            <v>Miền Bắc</v>
          </cell>
          <cell r="R1676" t="str">
            <v>WIN</v>
          </cell>
        </row>
        <row r="1677">
          <cell r="A1677" t="str">
            <v>WIN3265</v>
          </cell>
          <cell r="B1677" t="str">
            <v>CN HÀ NỘI - CÔNG TY CỔ PHẦN DỊCH VỤ THƯƠNG MẠI TỔNG HỢP WINCOMMERCE</v>
          </cell>
          <cell r="C1677" t="str">
            <v/>
          </cell>
          <cell r="D1677" t="str">
            <v>Thành phố Hà Nội</v>
          </cell>
          <cell r="E1677" t="str">
            <v>Quận Bắc Từ Liêm</v>
          </cell>
          <cell r="G1677" t="str">
            <v>HN004</v>
          </cell>
          <cell r="H1677" t="str">
            <v>Hoàng Thanh Huy</v>
          </cell>
          <cell r="I1677" t="str">
            <v>MIENBAC;WIN</v>
          </cell>
          <cell r="J1677" t="str">
            <v/>
          </cell>
          <cell r="M1677" t="str">
            <v>Tầng 1, tòa nhà N01-T4, phường Xuân Tảo, quận Bắc Từ Liêm, thành phố Hà Nội</v>
          </cell>
          <cell r="N1677">
            <v>60</v>
          </cell>
          <cell r="O1677" t="b">
            <v>0</v>
          </cell>
          <cell r="P1677" t="str">
            <v>C6 HÀ NỘI</v>
          </cell>
          <cell r="Q1677" t="str">
            <v>Miền Bắc</v>
          </cell>
          <cell r="R1677" t="str">
            <v>WIN</v>
          </cell>
        </row>
        <row r="1678">
          <cell r="A1678" t="str">
            <v>WIN3266</v>
          </cell>
          <cell r="B1678" t="str">
            <v>CN HÀ NỘI - CÔNG TY CỔ PHẦN DỊCH VỤ THƯƠNG MẠI TỔNG HỢP WINCOMMERCE</v>
          </cell>
          <cell r="C1678" t="str">
            <v/>
          </cell>
          <cell r="D1678" t="str">
            <v>Thành phố Hà Nội</v>
          </cell>
          <cell r="E1678" t="str">
            <v>Quận Nam Từ Liêm</v>
          </cell>
          <cell r="G1678" t="str">
            <v>HN004</v>
          </cell>
          <cell r="H1678" t="str">
            <v>Hoàng Thanh Huy</v>
          </cell>
          <cell r="I1678" t="str">
            <v>MIENBAC;WIN</v>
          </cell>
          <cell r="J1678" t="str">
            <v/>
          </cell>
          <cell r="M1678" t="str">
            <v>Lô 01, tầng 1 Nhà chung cư cao tầng CT2-E tại ô đất CT2, Phường Mễ Trì, Quận Nam Từ Liêm, HN</v>
          </cell>
          <cell r="N1678">
            <v>60</v>
          </cell>
          <cell r="O1678" t="b">
            <v>0</v>
          </cell>
          <cell r="P1678" t="str">
            <v>C6 HÀ NỘI</v>
          </cell>
          <cell r="Q1678" t="str">
            <v>Miền Bắc</v>
          </cell>
          <cell r="R1678" t="str">
            <v>WIN</v>
          </cell>
        </row>
        <row r="1679">
          <cell r="A1679" t="str">
            <v>WIN3275</v>
          </cell>
          <cell r="B1679" t="str">
            <v>CN HÀ NỘI - CÔNG TY CỔ PHẦN DỊCH VỤ THƯƠNG MẠI TỔNG HỢP WINCOMMERCE</v>
          </cell>
          <cell r="C1679" t="str">
            <v/>
          </cell>
          <cell r="D1679" t="str">
            <v>Thành phố Hà Nội</v>
          </cell>
          <cell r="E1679" t="str">
            <v>Huyện Gia Lâm</v>
          </cell>
          <cell r="G1679" t="str">
            <v>HN008</v>
          </cell>
          <cell r="H1679" t="str">
            <v>Nguyễn Minh Sơn</v>
          </cell>
          <cell r="I1679" t="str">
            <v>MIENBAC;WIN</v>
          </cell>
          <cell r="J1679" t="str">
            <v/>
          </cell>
          <cell r="M1679" t="str">
            <v>Số 254 đưởng Cổ Bi, xã Cổ Bi, huyện Gia Lâm, Hà Nội</v>
          </cell>
          <cell r="N1679">
            <v>60</v>
          </cell>
          <cell r="O1679" t="b">
            <v>0</v>
          </cell>
          <cell r="P1679" t="str">
            <v>C6 HÀ NỘI</v>
          </cell>
          <cell r="Q1679" t="str">
            <v>Miền Bắc</v>
          </cell>
          <cell r="R1679" t="str">
            <v>WIN</v>
          </cell>
        </row>
        <row r="1680">
          <cell r="A1680" t="str">
            <v>WIN3276</v>
          </cell>
          <cell r="B1680" t="str">
            <v>CN HÀ NỘI - CÔNG TY CỔ PHẦN DỊCH VỤ THƯƠNG MẠI TỔNG HỢP WINCOMMERCE</v>
          </cell>
          <cell r="C1680" t="str">
            <v/>
          </cell>
          <cell r="D1680" t="str">
            <v>Thành phố Hà Nội</v>
          </cell>
          <cell r="E1680" t="str">
            <v>Quận Tây Hồ</v>
          </cell>
          <cell r="G1680" t="str">
            <v>HN008</v>
          </cell>
          <cell r="H1680" t="str">
            <v>Nguyễn Minh Sơn</v>
          </cell>
          <cell r="I1680" t="str">
            <v>MIENBAC;WIN</v>
          </cell>
          <cell r="J1680" t="str">
            <v/>
          </cell>
          <cell r="M1680" t="str">
            <v>Số 250 đường Lạc Long Quân, phường Bưởi, quận Tây Hồ, Hà Nội</v>
          </cell>
          <cell r="N1680">
            <v>60</v>
          </cell>
          <cell r="O1680" t="b">
            <v>0</v>
          </cell>
          <cell r="P1680" t="str">
            <v>C6 HÀ NỘI</v>
          </cell>
          <cell r="Q1680" t="str">
            <v>Miền Bắc</v>
          </cell>
          <cell r="R1680" t="str">
            <v>WIN</v>
          </cell>
        </row>
        <row r="1681">
          <cell r="A1681" t="str">
            <v>WIN3277</v>
          </cell>
          <cell r="B1681" t="str">
            <v>CN HÀ NỘI - CÔNG TY CỔ PHẦN DỊCH VỤ THƯƠNG MẠI TỔNG HỢP WINCOMMERCE</v>
          </cell>
          <cell r="C1681" t="str">
            <v/>
          </cell>
          <cell r="D1681" t="str">
            <v>Thành phố Hà Nội</v>
          </cell>
          <cell r="E1681" t="str">
            <v>Huyện Đông Anh</v>
          </cell>
          <cell r="G1681" t="str">
            <v>HN003</v>
          </cell>
          <cell r="H1681" t="str">
            <v>Nguyễn Văn Thạch</v>
          </cell>
          <cell r="I1681" t="str">
            <v>MIENBAC;WIN</v>
          </cell>
          <cell r="J1681" t="str">
            <v/>
          </cell>
          <cell r="M1681" t="str">
            <v>Xóm ngoài, Xã Uy Nỗ, Huyện Đông Anh, Hà Nội</v>
          </cell>
          <cell r="N1681">
            <v>60</v>
          </cell>
          <cell r="O1681" t="b">
            <v>0</v>
          </cell>
          <cell r="P1681" t="str">
            <v>C6 HÀ NỘI</v>
          </cell>
          <cell r="Q1681" t="str">
            <v>Miền Bắc</v>
          </cell>
          <cell r="R1681" t="str">
            <v>WIN</v>
          </cell>
        </row>
        <row r="1682">
          <cell r="A1682" t="str">
            <v>WIN3278</v>
          </cell>
          <cell r="B1682" t="str">
            <v>CN HÀ NỘI - CÔNG TY CỔ PHẦN DỊCH VỤ THƯƠNG MẠI TỔNG HỢP WINCOMMERCE</v>
          </cell>
          <cell r="C1682" t="str">
            <v/>
          </cell>
          <cell r="D1682" t="str">
            <v>Thành phố Hà Nội</v>
          </cell>
          <cell r="E1682" t="str">
            <v>Quận Nam Từ Liêm</v>
          </cell>
          <cell r="G1682" t="str">
            <v>HN004</v>
          </cell>
          <cell r="H1682" t="str">
            <v>Hoàng Thanh Huy</v>
          </cell>
          <cell r="I1682" t="str">
            <v>MIENBAC;WIN</v>
          </cell>
          <cell r="J1682" t="str">
            <v/>
          </cell>
          <cell r="M1682" t="str">
            <v>Số 290-292 đường Nguyễn Trãi, phường Trung Văn, Quận Nam Từ Liêm, Hà Nội</v>
          </cell>
          <cell r="N1682">
            <v>60</v>
          </cell>
          <cell r="O1682" t="b">
            <v>0</v>
          </cell>
          <cell r="P1682" t="str">
            <v>C6 HÀ NỘI</v>
          </cell>
          <cell r="Q1682" t="str">
            <v>Miền Bắc</v>
          </cell>
          <cell r="R1682" t="str">
            <v>WIN</v>
          </cell>
        </row>
        <row r="1683">
          <cell r="A1683" t="str">
            <v>WIN3279</v>
          </cell>
          <cell r="B1683" t="str">
            <v>CN HÀ NỘI - CÔNG TY CỔ PHẦN DỊCH VỤ THƯƠNG MẠI TỔNG HỢP WINCOMMERCE</v>
          </cell>
          <cell r="C1683" t="str">
            <v/>
          </cell>
          <cell r="D1683" t="str">
            <v>Thành phố Hà Nội</v>
          </cell>
          <cell r="E1683" t="str">
            <v>Quận Nam Từ Liêm</v>
          </cell>
          <cell r="G1683" t="str">
            <v>HN004</v>
          </cell>
          <cell r="H1683" t="str">
            <v>Hoàng Thanh Huy</v>
          </cell>
          <cell r="I1683" t="str">
            <v>MIENBAC;WIN</v>
          </cell>
          <cell r="J1683" t="str">
            <v/>
          </cell>
          <cell r="M1683" t="str">
            <v>Số 207 đường Lương Thế Vinh, phường Trung Văn, quận Nam Từ Liêm, Hà Nội</v>
          </cell>
          <cell r="N1683">
            <v>60</v>
          </cell>
          <cell r="O1683" t="b">
            <v>0</v>
          </cell>
          <cell r="P1683" t="str">
            <v>C6 HÀ NỘI</v>
          </cell>
          <cell r="Q1683" t="str">
            <v>Miền Bắc</v>
          </cell>
          <cell r="R1683" t="str">
            <v>WIN</v>
          </cell>
        </row>
        <row r="1684">
          <cell r="A1684" t="str">
            <v>WIN3280</v>
          </cell>
          <cell r="B1684" t="str">
            <v>CN HÀ NỘI - CÔNG TY CỔ PHẦN DỊCH VỤ THƯƠNG MẠI TỔNG HỢP WINCOMMERCE</v>
          </cell>
          <cell r="C1684" t="str">
            <v/>
          </cell>
          <cell r="D1684" t="str">
            <v>Thành phố Hà Nội</v>
          </cell>
          <cell r="E1684" t="str">
            <v>Quận Nam Từ Liêm</v>
          </cell>
          <cell r="G1684" t="str">
            <v>HN004</v>
          </cell>
          <cell r="H1684" t="str">
            <v>Hoàng Thanh Huy</v>
          </cell>
          <cell r="I1684" t="str">
            <v>MIENBAC;WIN</v>
          </cell>
          <cell r="J1684" t="str">
            <v/>
          </cell>
          <cell r="M1684" t="str">
            <v>TDP số 5 Mễ Trì Hạ, phường Mễ Trì, quận Nam Từ Liêm, Hà Nội.</v>
          </cell>
          <cell r="N1684">
            <v>60</v>
          </cell>
          <cell r="O1684" t="b">
            <v>0</v>
          </cell>
          <cell r="P1684" t="str">
            <v>C6 HÀ NỘI</v>
          </cell>
          <cell r="Q1684" t="str">
            <v>Miền Bắc</v>
          </cell>
          <cell r="R1684" t="str">
            <v>WIN</v>
          </cell>
        </row>
        <row r="1685">
          <cell r="A1685" t="str">
            <v>win3281</v>
          </cell>
          <cell r="B1685" t="str">
            <v>CN HÀ NỘI - wincommerce</v>
          </cell>
          <cell r="C1685" t="str">
            <v/>
          </cell>
          <cell r="D1685" t="str">
            <v>Thành phố Hà Nội</v>
          </cell>
          <cell r="E1685" t="str">
            <v>Huyện Thanh Trì</v>
          </cell>
          <cell r="G1685" t="str">
            <v>HN008</v>
          </cell>
          <cell r="H1685" t="str">
            <v>Nguyễn Minh Sơn</v>
          </cell>
          <cell r="I1685" t="str">
            <v>MIENBAC;WIN</v>
          </cell>
          <cell r="J1685" t="str">
            <v/>
          </cell>
          <cell r="M1685" t="str">
            <v>TT3 40-41, Xã Ngũ Hiệp, Tứ Hiệp, Thanh Trì, TP. Hà Nội</v>
          </cell>
          <cell r="N1685">
            <v>60</v>
          </cell>
          <cell r="O1685" t="b">
            <v>0</v>
          </cell>
          <cell r="P1685" t="str">
            <v>C6 HÀ NỘI</v>
          </cell>
          <cell r="Q1685" t="str">
            <v>Miền Bắc</v>
          </cell>
          <cell r="R1685" t="str">
            <v>WIN</v>
          </cell>
        </row>
        <row r="1686">
          <cell r="A1686" t="str">
            <v>WIN3290</v>
          </cell>
          <cell r="B1686" t="str">
            <v>CN HÀ NỘI - CÔNG TY CỔ PHẦN DỊCH VỤ THƯƠNG MẠI TỔNG HỢP WINCOMMERCE</v>
          </cell>
          <cell r="C1686" t="str">
            <v/>
          </cell>
          <cell r="D1686" t="str">
            <v>Thành phố Hà Nội</v>
          </cell>
          <cell r="E1686" t="str">
            <v>Huyện Đông Anh</v>
          </cell>
          <cell r="G1686" t="str">
            <v>HN003</v>
          </cell>
          <cell r="H1686" t="str">
            <v>Nguyễn Văn Thạch</v>
          </cell>
          <cell r="I1686" t="str">
            <v>MIENBAC;WIN</v>
          </cell>
          <cell r="J1686" t="str">
            <v/>
          </cell>
          <cell r="M1686" t="str">
            <v>Số 371 Cao Lỗ, xã Uy Nỗ, huyện Đông Anh, HN</v>
          </cell>
          <cell r="N1686">
            <v>60</v>
          </cell>
          <cell r="O1686" t="b">
            <v>0</v>
          </cell>
          <cell r="P1686" t="str">
            <v>C6 HÀ NỘI</v>
          </cell>
          <cell r="Q1686" t="str">
            <v>Miền Bắc</v>
          </cell>
          <cell r="R1686" t="str">
            <v>WIN</v>
          </cell>
        </row>
        <row r="1687">
          <cell r="A1687" t="str">
            <v>win3291</v>
          </cell>
          <cell r="B1687" t="str">
            <v>CN HÀ NỘI - wincommerce</v>
          </cell>
          <cell r="C1687" t="str">
            <v/>
          </cell>
          <cell r="D1687" t="str">
            <v>Thành phố Hà Nội</v>
          </cell>
          <cell r="E1687" t="str">
            <v>Huyện Thanh Trì</v>
          </cell>
          <cell r="G1687" t="str">
            <v>HN008</v>
          </cell>
          <cell r="H1687" t="str">
            <v>Nguyễn Minh Sơn</v>
          </cell>
          <cell r="I1687" t="str">
            <v>MIENBAC;WIN</v>
          </cell>
          <cell r="J1687" t="str">
            <v/>
          </cell>
          <cell r="M1687" t="str">
            <v>Số 2-NV1, xã Tân Triều, huyện Thanh Trì, Hà Nội</v>
          </cell>
          <cell r="N1687">
            <v>60</v>
          </cell>
          <cell r="O1687" t="b">
            <v>0</v>
          </cell>
          <cell r="P1687" t="str">
            <v>C6 HÀ NỘI</v>
          </cell>
          <cell r="Q1687" t="str">
            <v>Miền Bắc</v>
          </cell>
          <cell r="R1687" t="str">
            <v>WIN</v>
          </cell>
        </row>
        <row r="1688">
          <cell r="A1688" t="str">
            <v>WIN3301</v>
          </cell>
          <cell r="B1688" t="str">
            <v>CN HÀ NỘI - CÔNG TY CỔ PHẦN DỊCH VỤ THƯƠNG MẠI TỔNG HỢP WINCOMMERCE</v>
          </cell>
          <cell r="C1688" t="str">
            <v/>
          </cell>
          <cell r="D1688" t="str">
            <v>Thành phố Hà Nội</v>
          </cell>
          <cell r="E1688" t="str">
            <v>Quận Nam Từ Liêm</v>
          </cell>
          <cell r="G1688" t="str">
            <v>HN004</v>
          </cell>
          <cell r="H1688" t="str">
            <v>Hoàng Thanh Huy</v>
          </cell>
          <cell r="I1688" t="str">
            <v>MIENBAC;WIN</v>
          </cell>
          <cell r="J1688" t="str">
            <v/>
          </cell>
          <cell r="M1688" t="str">
            <v>Tổ dân phố số 4, phường Phú Đô, quận Nam Từ Liêm, Hà Nội</v>
          </cell>
          <cell r="N1688">
            <v>60</v>
          </cell>
          <cell r="O1688" t="b">
            <v>0</v>
          </cell>
          <cell r="P1688" t="str">
            <v>C6 HÀ NỘI</v>
          </cell>
          <cell r="Q1688" t="str">
            <v>Miền Bắc</v>
          </cell>
          <cell r="R1688" t="str">
            <v>WIN</v>
          </cell>
        </row>
        <row r="1689">
          <cell r="A1689" t="str">
            <v>WIN3303</v>
          </cell>
          <cell r="B1689" t="str">
            <v>CN HÀ NỘI - CÔNG TY CỔ PHẦN DỊCH VỤ THƯƠNG MẠI TỔNG HỢP WINCOMMERCE</v>
          </cell>
          <cell r="C1689" t="str">
            <v/>
          </cell>
          <cell r="D1689" t="str">
            <v>Thành phố Hà Nội</v>
          </cell>
          <cell r="E1689" t="str">
            <v>Quận Nam Từ Liêm</v>
          </cell>
          <cell r="G1689" t="str">
            <v>HN004</v>
          </cell>
          <cell r="H1689" t="str">
            <v>Hoàng Thanh Huy</v>
          </cell>
          <cell r="I1689" t="str">
            <v>MIENBAC;WIN</v>
          </cell>
          <cell r="J1689" t="str">
            <v/>
          </cell>
          <cell r="M1689" t="str">
            <v>BT1- Lô 8, Khu đô thị Mễ Trì Hạ, đường Mễ Trì Hạ, Phường Mễ Trì, quận Nam Từ Liêm</v>
          </cell>
          <cell r="N1689">
            <v>60</v>
          </cell>
          <cell r="O1689" t="b">
            <v>0</v>
          </cell>
          <cell r="P1689" t="str">
            <v>C6 HÀ NỘI</v>
          </cell>
          <cell r="Q1689" t="str">
            <v>Miền Bắc</v>
          </cell>
          <cell r="R1689" t="str">
            <v>WIN</v>
          </cell>
        </row>
        <row r="1690">
          <cell r="A1690" t="str">
            <v>WIN3304</v>
          </cell>
          <cell r="B1690" t="str">
            <v>CN HÀ NỘI - CÔNG TY CỔ PHẦN DỊCH VỤ THƯƠNG MẠI TỔNG HỢP WINCOMMERCE</v>
          </cell>
          <cell r="C1690" t="str">
            <v/>
          </cell>
          <cell r="D1690" t="str">
            <v>Thành phố Hà Nội</v>
          </cell>
          <cell r="E1690" t="str">
            <v>Quận Cầu Giấy</v>
          </cell>
          <cell r="G1690" t="str">
            <v>HN004</v>
          </cell>
          <cell r="H1690" t="str">
            <v>Hoàng Thanh Huy</v>
          </cell>
          <cell r="I1690" t="str">
            <v>MIENBAC;WIN</v>
          </cell>
          <cell r="J1690" t="str">
            <v/>
          </cell>
          <cell r="M1690" t="str">
            <v>Số 217A Quan Hoa, phường Quan Hoa, Quận Cầu Giấy, Hà Nội</v>
          </cell>
          <cell r="N1690">
            <v>60</v>
          </cell>
          <cell r="O1690" t="b">
            <v>0</v>
          </cell>
          <cell r="P1690" t="str">
            <v>C6 HÀ NỘI</v>
          </cell>
          <cell r="Q1690" t="str">
            <v>Miền Bắc</v>
          </cell>
          <cell r="R1690" t="str">
            <v>WIN</v>
          </cell>
        </row>
        <row r="1691">
          <cell r="A1691" t="str">
            <v>win3311</v>
          </cell>
          <cell r="B1691" t="str">
            <v>CN HÀ NỘI - wincommerce</v>
          </cell>
          <cell r="C1691" t="str">
            <v/>
          </cell>
          <cell r="D1691" t="str">
            <v>Thành phố Hà Nội</v>
          </cell>
          <cell r="E1691" t="str">
            <v>Huyện Thanh Trì</v>
          </cell>
          <cell r="G1691" t="str">
            <v>HN008</v>
          </cell>
          <cell r="H1691" t="str">
            <v>Nguyễn Minh Sơn</v>
          </cell>
          <cell r="I1691" t="str">
            <v>MIENBAC;WIN</v>
          </cell>
          <cell r="J1691" t="str">
            <v/>
          </cell>
          <cell r="M1691" t="str">
            <v>E13, đường Yên Xá, Khu đấu giá quyền sử dụng đất, xã Tân Triều, Thanh Trì, Hà Nội</v>
          </cell>
          <cell r="N1691">
            <v>60</v>
          </cell>
          <cell r="O1691" t="b">
            <v>0</v>
          </cell>
          <cell r="P1691" t="str">
            <v>C6 HÀ NỘI</v>
          </cell>
          <cell r="Q1691" t="str">
            <v>Miền Bắc</v>
          </cell>
          <cell r="R1691" t="str">
            <v>WIN</v>
          </cell>
        </row>
        <row r="1692">
          <cell r="A1692" t="str">
            <v>WIN3312</v>
          </cell>
          <cell r="B1692" t="str">
            <v>CN HÀ NỘI - CÔNG TY CỔ PHẦN DỊCH VỤ THƯƠNG MẠI TỔNG HỢP WINCOMMERCE</v>
          </cell>
          <cell r="C1692" t="str">
            <v/>
          </cell>
          <cell r="D1692" t="str">
            <v>Thành phố Hà Nội</v>
          </cell>
          <cell r="E1692" t="str">
            <v>Quận Nam Từ Liêm</v>
          </cell>
          <cell r="G1692" t="str">
            <v>HN004</v>
          </cell>
          <cell r="H1692" t="str">
            <v>Hoàng Thanh Huy</v>
          </cell>
          <cell r="I1692" t="str">
            <v>MIENBAC;WIN</v>
          </cell>
          <cell r="J1692" t="str">
            <v/>
          </cell>
          <cell r="M1692" t="str">
            <v>Số 100, đường K2, phường Cầu Diễn, quận Nam Từ Liêm, Hà Nội</v>
          </cell>
          <cell r="N1692">
            <v>60</v>
          </cell>
          <cell r="O1692" t="b">
            <v>0</v>
          </cell>
          <cell r="P1692" t="str">
            <v>C6 HÀ NỘI</v>
          </cell>
          <cell r="Q1692" t="str">
            <v>Miền Bắc</v>
          </cell>
          <cell r="R1692" t="str">
            <v>WIN</v>
          </cell>
        </row>
        <row r="1693">
          <cell r="A1693" t="str">
            <v>WIN3322</v>
          </cell>
          <cell r="B1693" t="str">
            <v>CN HÀ NỘI - CÔNG TY CỔ PHẦN DỊCH VỤ THƯƠNG MẠI TỔNG HỢP WINCOMMERCE</v>
          </cell>
          <cell r="C1693" t="str">
            <v/>
          </cell>
          <cell r="D1693" t="str">
            <v>Thành phố Hà Nội</v>
          </cell>
          <cell r="E1693" t="str">
            <v>Quận Thanh Xuân</v>
          </cell>
          <cell r="G1693" t="str">
            <v>HN008</v>
          </cell>
          <cell r="H1693" t="str">
            <v>Nguyễn Minh Sơn</v>
          </cell>
          <cell r="I1693" t="str">
            <v>MIENBAC;WIN</v>
          </cell>
          <cell r="J1693" t="str">
            <v/>
          </cell>
          <cell r="M1693" t="str">
            <v>Tầng 1, tòa 17T4, Tòa nhà Hapulico Complex, Số 01 phố Nguyễn Huy Tưởng, 
phường Thanh Xuân Trung, quận Thanh Xuân, thành phố Hà Nội</v>
          </cell>
          <cell r="N1693">
            <v>60</v>
          </cell>
          <cell r="O1693" t="b">
            <v>0</v>
          </cell>
          <cell r="P1693" t="str">
            <v>C6 HÀ NỘI</v>
          </cell>
          <cell r="Q1693" t="str">
            <v>Miền Bắc</v>
          </cell>
          <cell r="R1693" t="str">
            <v>WIN</v>
          </cell>
        </row>
        <row r="1694">
          <cell r="A1694" t="str">
            <v>win3323</v>
          </cell>
          <cell r="B1694" t="str">
            <v>CN HÀ NỘI - wincommerce</v>
          </cell>
          <cell r="C1694" t="str">
            <v/>
          </cell>
          <cell r="D1694" t="str">
            <v>Thành phố Hà Nội</v>
          </cell>
          <cell r="E1694" t="str">
            <v>Quận Bắc Từ Liêm</v>
          </cell>
          <cell r="G1694" t="str">
            <v>HN004</v>
          </cell>
          <cell r="H1694" t="str">
            <v>Hoàng Thanh Huy</v>
          </cell>
          <cell r="I1694" t="str">
            <v>MIENBAC;WIN</v>
          </cell>
          <cell r="J1694" t="str">
            <v/>
          </cell>
          <cell r="M1694" t="str">
            <v>Số 105-107 Tân Xuân, phường Xuân Đỉnh, quận Bắc Từ Liêm, Hà Nội</v>
          </cell>
          <cell r="N1694">
            <v>60</v>
          </cell>
          <cell r="O1694" t="b">
            <v>0</v>
          </cell>
          <cell r="P1694" t="str">
            <v>C6 HÀ NỘI</v>
          </cell>
          <cell r="Q1694" t="str">
            <v>Miền Bắc</v>
          </cell>
          <cell r="R1694" t="str">
            <v>WIN</v>
          </cell>
        </row>
        <row r="1695">
          <cell r="A1695" t="str">
            <v>WIN3324</v>
          </cell>
          <cell r="B1695" t="str">
            <v>CN HÀ NỘI - CÔNG TY CỔ PHẦN DỊCH VỤ THƯƠNG MẠI TỔNG HỢP WINCOMMERCE</v>
          </cell>
          <cell r="C1695" t="str">
            <v/>
          </cell>
          <cell r="D1695" t="str">
            <v>Thành phố Hà Nội</v>
          </cell>
          <cell r="E1695" t="str">
            <v>Huyện Đông Anh</v>
          </cell>
          <cell r="G1695" t="str">
            <v>HN003</v>
          </cell>
          <cell r="H1695" t="str">
            <v>Nguyễn Văn Thạch</v>
          </cell>
          <cell r="I1695" t="str">
            <v>MIENBAC;WIN</v>
          </cell>
          <cell r="J1695" t="str">
            <v/>
          </cell>
          <cell r="M1695" t="str">
            <v>Xóm 3, Thôn Cổ Điển, Xã Hải Bối, huyện Đông Anh, Hà Nội</v>
          </cell>
          <cell r="N1695">
            <v>60</v>
          </cell>
          <cell r="O1695" t="b">
            <v>0</v>
          </cell>
          <cell r="P1695" t="str">
            <v>C6 HÀ NỘI</v>
          </cell>
          <cell r="Q1695" t="str">
            <v>Miền Bắc</v>
          </cell>
          <cell r="R1695" t="str">
            <v>WIN</v>
          </cell>
        </row>
        <row r="1696">
          <cell r="A1696" t="str">
            <v>WIN3337</v>
          </cell>
          <cell r="B1696" t="str">
            <v>CN HÀ NỘI - CÔNG TY CỔ PHẦN DỊCH VỤ THƯƠNG MẠI TỔNG HỢP WINCOMMERCE</v>
          </cell>
          <cell r="C1696" t="str">
            <v/>
          </cell>
          <cell r="D1696" t="str">
            <v>Thành phố Hà Nội</v>
          </cell>
          <cell r="E1696" t="str">
            <v>Huyện Thanh Trì</v>
          </cell>
          <cell r="G1696" t="str">
            <v>HN008</v>
          </cell>
          <cell r="H1696" t="str">
            <v>Nguyễn Minh Sơn</v>
          </cell>
          <cell r="I1696" t="str">
            <v>MIENBAC;WIN</v>
          </cell>
          <cell r="J1696" t="str">
            <v/>
          </cell>
          <cell r="M1696" t="str">
            <v>Số 70-72 đường Tựu Liệt, thị trấn Văn Điển, huyện Thanh Trì, Hà Nội</v>
          </cell>
          <cell r="N1696">
            <v>60</v>
          </cell>
          <cell r="O1696" t="b">
            <v>0</v>
          </cell>
          <cell r="P1696" t="str">
            <v>C6 HÀ NỘI</v>
          </cell>
          <cell r="Q1696" t="str">
            <v>Miền Bắc</v>
          </cell>
          <cell r="R1696" t="str">
            <v>WIN</v>
          </cell>
        </row>
        <row r="1697">
          <cell r="A1697" t="str">
            <v>WIN3342</v>
          </cell>
          <cell r="B1697" t="str">
            <v>CN HÀ NỘI - CÔNG TY CỔ PHẦN DỊCH VỤ THƯƠNG MẠI TỔNG HỢP WINCOMMERCE</v>
          </cell>
          <cell r="C1697" t="str">
            <v/>
          </cell>
          <cell r="D1697" t="str">
            <v>Thành phố Hà Nội</v>
          </cell>
          <cell r="E1697" t="str">
            <v>Quận Thanh Xuân</v>
          </cell>
          <cell r="G1697" t="str">
            <v>HN008</v>
          </cell>
          <cell r="H1697" t="str">
            <v>Nguyễn Minh Sơn</v>
          </cell>
          <cell r="I1697" t="str">
            <v>MIENBAC;WIN</v>
          </cell>
          <cell r="J1697" t="str">
            <v/>
          </cell>
          <cell r="M1697" t="str">
            <v>B2 Dự án Pandora, số 53 Phố Triều Khúc, phường Thanh Xuân Bắc, quận Thanh Xuân, Hà Nội</v>
          </cell>
          <cell r="N1697">
            <v>60</v>
          </cell>
          <cell r="O1697" t="b">
            <v>0</v>
          </cell>
          <cell r="P1697" t="str">
            <v>C6 HÀ NỘI</v>
          </cell>
          <cell r="Q1697" t="str">
            <v>Miền Bắc</v>
          </cell>
          <cell r="R1697" t="str">
            <v>WIN</v>
          </cell>
        </row>
        <row r="1698">
          <cell r="A1698" t="str">
            <v>win3346</v>
          </cell>
          <cell r="B1698" t="str">
            <v>CN HÀ NỘI - wincommerce</v>
          </cell>
          <cell r="C1698" t="str">
            <v/>
          </cell>
          <cell r="D1698" t="str">
            <v>Thành phố Hà Nội</v>
          </cell>
          <cell r="E1698" t="str">
            <v>Quận Hà Đông</v>
          </cell>
          <cell r="G1698" t="str">
            <v>HN004</v>
          </cell>
          <cell r="H1698" t="str">
            <v>Hoàng Thanh Huy</v>
          </cell>
          <cell r="I1698" t="str">
            <v>MIENBAC;WIN</v>
          </cell>
          <cell r="J1698" t="str">
            <v/>
          </cell>
          <cell r="M1698" t="str">
            <v>Số 204 đường Thanh Bình, phường Mộ Lao, quận Hà Đông, Hà Nội</v>
          </cell>
          <cell r="N1698">
            <v>60</v>
          </cell>
          <cell r="O1698" t="b">
            <v>0</v>
          </cell>
          <cell r="P1698" t="str">
            <v>C6 HÀ NỘI</v>
          </cell>
          <cell r="Q1698" t="str">
            <v>Miền Bắc</v>
          </cell>
          <cell r="R1698" t="str">
            <v>WIN</v>
          </cell>
        </row>
        <row r="1699">
          <cell r="A1699" t="str">
            <v>WIN3347</v>
          </cell>
          <cell r="B1699" t="str">
            <v>CN HÀ NỘI - CÔNG TY CỔ PHẦN DỊCH VỤ THƯƠNG MẠI TỔNG HỢP WINCOMMERCE</v>
          </cell>
          <cell r="C1699" t="str">
            <v/>
          </cell>
          <cell r="D1699" t="str">
            <v>Thành phố Hà Nội</v>
          </cell>
          <cell r="E1699" t="str">
            <v>Quận Nam Từ Liêm</v>
          </cell>
          <cell r="G1699" t="str">
            <v>HN004</v>
          </cell>
          <cell r="H1699" t="str">
            <v>Hoàng Thanh Huy</v>
          </cell>
          <cell r="I1699" t="str">
            <v>MIENBAC;WIN</v>
          </cell>
          <cell r="J1699" t="str">
            <v/>
          </cell>
          <cell r="M1699" t="str">
            <v>Số 173 TDP số 4, phường Xuân Phương, quận Nam Từ Liêm, Hà Nội</v>
          </cell>
          <cell r="N1699">
            <v>60</v>
          </cell>
          <cell r="O1699" t="b">
            <v>0</v>
          </cell>
          <cell r="P1699" t="str">
            <v>C6 HÀ NỘI</v>
          </cell>
          <cell r="Q1699" t="str">
            <v>Miền Bắc</v>
          </cell>
          <cell r="R1699" t="str">
            <v>WIN</v>
          </cell>
        </row>
        <row r="1700">
          <cell r="A1700" t="str">
            <v>WIN3350</v>
          </cell>
          <cell r="B1700" t="str">
            <v>CN HÀ NỘI - CÔNG TY CỔ PHẦN DỊCH VỤ THƯƠNG MẠI TỔNG HỢP WINCOMMERCE</v>
          </cell>
          <cell r="C1700" t="str">
            <v/>
          </cell>
          <cell r="D1700" t="str">
            <v>Thành phố Hà Nội</v>
          </cell>
          <cell r="E1700" t="str">
            <v>Quận Hai Bà Trưng</v>
          </cell>
          <cell r="G1700" t="str">
            <v>HN003</v>
          </cell>
          <cell r="H1700" t="str">
            <v>Nguyễn Văn Thạch</v>
          </cell>
          <cell r="I1700" t="str">
            <v>MIENBAC;WIN</v>
          </cell>
          <cell r="J1700" t="str">
            <v/>
          </cell>
          <cell r="M1700" t="str">
            <v>Số 777 đường Bạch Đằng, Phường Bạch Đằng, Hai Bà Trưng, Hà Nội</v>
          </cell>
          <cell r="N1700">
            <v>60</v>
          </cell>
          <cell r="O1700" t="b">
            <v>0</v>
          </cell>
          <cell r="P1700" t="str">
            <v>C6 HÀ NỘI</v>
          </cell>
          <cell r="Q1700" t="str">
            <v>Miền Bắc</v>
          </cell>
          <cell r="R1700" t="str">
            <v>WIN</v>
          </cell>
        </row>
        <row r="1701">
          <cell r="A1701" t="str">
            <v>WIN3366</v>
          </cell>
          <cell r="B1701" t="str">
            <v>CN HÀ NỘI - CÔNG TY CỔ PHẦN DỊCH VỤ THƯƠNG MẠI TỔNG HỢP WINCOMMERCE</v>
          </cell>
          <cell r="C1701" t="str">
            <v/>
          </cell>
          <cell r="D1701" t="str">
            <v>Thành phố Hà Nội</v>
          </cell>
          <cell r="E1701" t="str">
            <v>Quận Nam Từ Liêm</v>
          </cell>
          <cell r="G1701" t="str">
            <v>HN004</v>
          </cell>
          <cell r="H1701" t="str">
            <v>Hoàng Thanh Huy</v>
          </cell>
          <cell r="I1701" t="str">
            <v>MIENBAC;WIN</v>
          </cell>
          <cell r="J1701" t="str">
            <v/>
          </cell>
          <cell r="M1701" t="str">
            <v>Lô 01, tầng 1 Nhà chung cư cao tầng CT2-E tại ô đất CT2, phường Mễ Trì, 
quận Nam Từ Liêm, thành phố Hà Nội</v>
          </cell>
          <cell r="N1701">
            <v>60</v>
          </cell>
          <cell r="O1701" t="b">
            <v>0</v>
          </cell>
          <cell r="P1701" t="str">
            <v>C6 HÀ NỘI</v>
          </cell>
          <cell r="Q1701" t="str">
            <v>Miền Bắc</v>
          </cell>
          <cell r="R1701" t="str">
            <v>WIN</v>
          </cell>
        </row>
        <row r="1702">
          <cell r="A1702" t="str">
            <v>win3369</v>
          </cell>
          <cell r="B1702" t="str">
            <v>CN HÀ NỘI - wincommerce</v>
          </cell>
          <cell r="C1702" t="str">
            <v/>
          </cell>
          <cell r="D1702" t="str">
            <v>Thành phố Hà Nội</v>
          </cell>
          <cell r="E1702" t="str">
            <v>Quận Bắc Từ Liêm</v>
          </cell>
          <cell r="G1702" t="str">
            <v>HN004</v>
          </cell>
          <cell r="H1702" t="str">
            <v>Hoàng Thanh Huy</v>
          </cell>
          <cell r="I1702" t="str">
            <v>MIENBAC;WIN</v>
          </cell>
          <cell r="J1702" t="str">
            <v/>
          </cell>
          <cell r="M1702" t="str">
            <v>TDP Viên 5, phường Cổ Nhuế 2, quận Bắc Từ Liêm, HN</v>
          </cell>
          <cell r="N1702">
            <v>60</v>
          </cell>
          <cell r="O1702" t="b">
            <v>0</v>
          </cell>
          <cell r="P1702" t="str">
            <v>C6 HÀ NỘI</v>
          </cell>
          <cell r="Q1702" t="str">
            <v>Miền Bắc</v>
          </cell>
          <cell r="R1702" t="str">
            <v>WIN</v>
          </cell>
        </row>
        <row r="1703">
          <cell r="A1703" t="str">
            <v>WIN3370</v>
          </cell>
          <cell r="B1703" t="str">
            <v>CN HÀ NỘI - CÔNG TY CỔ PHẦN DỊCH VỤ THƯƠNG MẠI TỔNG HỢP WINCOMMERCE</v>
          </cell>
          <cell r="C1703" t="str">
            <v/>
          </cell>
          <cell r="D1703" t="str">
            <v>Thành phố Hà Nội</v>
          </cell>
          <cell r="E1703" t="str">
            <v>Quận Cầu Giấy</v>
          </cell>
          <cell r="G1703" t="str">
            <v>HN004</v>
          </cell>
          <cell r="H1703" t="str">
            <v>Hoàng Thanh Huy</v>
          </cell>
          <cell r="I1703" t="str">
            <v>MIENBAC;WIN</v>
          </cell>
          <cell r="J1703" t="str">
            <v/>
          </cell>
          <cell r="M1703" t="str">
            <v>Tầng 1 Chung cư Yên Hòa Sunshine, Số 9 phố Vũ Phạm Hàm, Phường Yên Hòa, quận Cầu Giấy, Hà Nội</v>
          </cell>
          <cell r="N1703">
            <v>60</v>
          </cell>
          <cell r="O1703" t="b">
            <v>0</v>
          </cell>
          <cell r="P1703" t="str">
            <v>C6 HÀ NỘI</v>
          </cell>
          <cell r="Q1703" t="str">
            <v>Miền Bắc</v>
          </cell>
          <cell r="R1703" t="str">
            <v>WIN</v>
          </cell>
        </row>
        <row r="1704">
          <cell r="A1704" t="str">
            <v>WIN3371</v>
          </cell>
          <cell r="B1704" t="str">
            <v>CN HÀ NỘI - CÔNG TY CỔ PHẦN DỊCH VỤ THƯƠNG MẠI TỔNG HỢP WINCOMMERCE</v>
          </cell>
          <cell r="C1704" t="str">
            <v/>
          </cell>
          <cell r="D1704" t="str">
            <v>Thành phố Hà Nội</v>
          </cell>
          <cell r="E1704" t="str">
            <v>Quận Cầu Giấy</v>
          </cell>
          <cell r="G1704" t="str">
            <v>HN004</v>
          </cell>
          <cell r="H1704" t="str">
            <v>Hoàng Thanh Huy</v>
          </cell>
          <cell r="I1704" t="str">
            <v>MIENBAC;WIN</v>
          </cell>
          <cell r="J1704" t="str">
            <v/>
          </cell>
          <cell r="M1704" t="str">
            <v>Số 23-25 đường Nguyễn Khả Trạc, phường Mai Dịch, Quận Cầu Giấy, thành phố Hà Nội</v>
          </cell>
          <cell r="N1704">
            <v>60</v>
          </cell>
          <cell r="O1704" t="b">
            <v>0</v>
          </cell>
          <cell r="P1704" t="str">
            <v>C6 HÀ NỘI</v>
          </cell>
          <cell r="Q1704" t="str">
            <v>Miền Bắc</v>
          </cell>
          <cell r="R1704" t="str">
            <v>WIN</v>
          </cell>
        </row>
        <row r="1705">
          <cell r="A1705" t="str">
            <v>WIN3404</v>
          </cell>
          <cell r="B1705" t="str">
            <v>CN HÀ NỘI - CÔNG TY CỔ PHẦN DỊCH VỤ THƯƠNG MẠI TỔNG HỢP WINCOMMERCE</v>
          </cell>
          <cell r="C1705" t="str">
            <v/>
          </cell>
          <cell r="D1705" t="str">
            <v>Thành phố Hà Nội</v>
          </cell>
          <cell r="E1705" t="str">
            <v>Quận Nam Từ Liêm</v>
          </cell>
          <cell r="G1705" t="str">
            <v>HN004</v>
          </cell>
          <cell r="H1705" t="str">
            <v>Hoàng Thanh Huy</v>
          </cell>
          <cell r="I1705" t="str">
            <v>MIENBAC;WIN</v>
          </cell>
          <cell r="J1705" t="str">
            <v/>
          </cell>
          <cell r="M1705" t="str">
            <v>NV36, Khu đô thị mới Trung Văn, phường Trung Văn, quận Nam Từ Liêm, Hà Nội.</v>
          </cell>
          <cell r="N1705">
            <v>60</v>
          </cell>
          <cell r="O1705" t="b">
            <v>0</v>
          </cell>
          <cell r="P1705" t="str">
            <v>C6 HÀ NỘI</v>
          </cell>
          <cell r="Q1705" t="str">
            <v>Miền Bắc</v>
          </cell>
          <cell r="R1705" t="str">
            <v>WIN</v>
          </cell>
        </row>
        <row r="1706">
          <cell r="A1706" t="str">
            <v>WIN3433</v>
          </cell>
          <cell r="B1706" t="str">
            <v>CN HÀ NỘI - CÔNG TY CỔ PHẦN DỊCH VỤ THƯƠNG MẠI TỔNG HỢP WINCOMMERCE</v>
          </cell>
          <cell r="C1706" t="str">
            <v/>
          </cell>
          <cell r="D1706" t="str">
            <v>Thành phố Hà Nội</v>
          </cell>
          <cell r="E1706" t="str">
            <v>Quận Long Biên</v>
          </cell>
          <cell r="G1706" t="str">
            <v>HN003</v>
          </cell>
          <cell r="H1706" t="str">
            <v>Nguyễn Văn Thạch</v>
          </cell>
          <cell r="I1706" t="str">
            <v>MIENBAC;WIN</v>
          </cell>
          <cell r="J1706" t="str">
            <v/>
          </cell>
          <cell r="M1706" t="str">
            <v>Số 68 Hoàng Như Tiếp, phường Bồ Đề, quận Long Biên, Hà Nội</v>
          </cell>
          <cell r="N1706">
            <v>60</v>
          </cell>
          <cell r="O1706" t="b">
            <v>0</v>
          </cell>
          <cell r="P1706" t="str">
            <v>C6 HÀ NỘI</v>
          </cell>
          <cell r="Q1706" t="str">
            <v>Miền Bắc</v>
          </cell>
          <cell r="R1706" t="str">
            <v>WIN</v>
          </cell>
        </row>
        <row r="1707">
          <cell r="A1707" t="str">
            <v>WIN3434</v>
          </cell>
          <cell r="B1707" t="str">
            <v>CN HÀ NỘI - CÔNG TY CỔ PHẦN DỊCH VỤ THƯƠNG MẠI TỔNG HỢP WINCOMMERCE</v>
          </cell>
          <cell r="C1707" t="str">
            <v/>
          </cell>
          <cell r="D1707" t="str">
            <v>Thành phố Hà Nội</v>
          </cell>
          <cell r="E1707" t="str">
            <v>Quận Ba Đình</v>
          </cell>
          <cell r="G1707" t="str">
            <v>HN008</v>
          </cell>
          <cell r="H1707" t="str">
            <v>Nguyễn Minh Sơn</v>
          </cell>
          <cell r="I1707" t="str">
            <v>MIENBAC;WIN</v>
          </cell>
          <cell r="J1707" t="str">
            <v/>
          </cell>
          <cell r="M1707" t="str">
            <v>Số 91 Đốc Ngữ, phường Liễu Giai, quận Ba Đình, Hà Nội</v>
          </cell>
          <cell r="N1707">
            <v>60</v>
          </cell>
          <cell r="O1707" t="b">
            <v>0</v>
          </cell>
          <cell r="P1707" t="str">
            <v>C6 HÀ NỘI</v>
          </cell>
          <cell r="Q1707" t="str">
            <v>Miền Bắc</v>
          </cell>
          <cell r="R1707" t="str">
            <v>WIN</v>
          </cell>
        </row>
        <row r="1708">
          <cell r="A1708" t="str">
            <v>WIN3446</v>
          </cell>
          <cell r="B1708" t="str">
            <v>CN HÀ NỘI - CÔNG TY CỔ PHẦN DỊCH VỤ THƯƠNG MẠI TỔNG HỢP WINCOMMERCE</v>
          </cell>
          <cell r="C1708" t="str">
            <v/>
          </cell>
          <cell r="D1708" t="str">
            <v>Thành phố Hà Nội</v>
          </cell>
          <cell r="E1708" t="str">
            <v>Quận Nam Từ Liêm</v>
          </cell>
          <cell r="G1708" t="str">
            <v>HN004</v>
          </cell>
          <cell r="H1708" t="str">
            <v>Hoàng Thanh Huy</v>
          </cell>
          <cell r="I1708" t="str">
            <v>MIENBAC;WIN</v>
          </cell>
          <cell r="J1708" t="str">
            <v/>
          </cell>
          <cell r="M1708" t="str">
            <v>Số A12-BT1, đường Lưu Hữu Phước, KĐT Mỹ Đình 2, phường Mỹ Đình 2, quận Nam Từ Liêm, Hà Nội</v>
          </cell>
          <cell r="N1708">
            <v>60</v>
          </cell>
          <cell r="O1708" t="b">
            <v>0</v>
          </cell>
          <cell r="P1708" t="str">
            <v>C6 HÀ NỘI</v>
          </cell>
          <cell r="Q1708" t="str">
            <v>Miền Bắc</v>
          </cell>
          <cell r="R1708" t="str">
            <v>WIN</v>
          </cell>
        </row>
        <row r="1709">
          <cell r="A1709" t="str">
            <v>WIN3454</v>
          </cell>
          <cell r="B1709" t="str">
            <v>CN HÀ NỘI - CÔNG TY CỔ PHẦN DỊCH VỤ THƯƠNG MẠI TỔNG HỢP WINCOMMERCE</v>
          </cell>
          <cell r="C1709" t="str">
            <v/>
          </cell>
          <cell r="D1709" t="str">
            <v>Thành phố Hà Nội</v>
          </cell>
          <cell r="E1709" t="str">
            <v>Quận Nam Từ Liêm</v>
          </cell>
          <cell r="G1709" t="str">
            <v>HN004</v>
          </cell>
          <cell r="H1709" t="str">
            <v>Hoàng Thanh Huy</v>
          </cell>
          <cell r="I1709" t="str">
            <v>MIENBAC;WIN</v>
          </cell>
          <cell r="J1709" t="str">
            <v/>
          </cell>
          <cell r="M1709" t="str">
            <v>Tổ Dân phố Tháp, phường Đại Mỗ, Nam Từ Liêm, Hà Nội</v>
          </cell>
          <cell r="N1709">
            <v>60</v>
          </cell>
          <cell r="O1709" t="b">
            <v>0</v>
          </cell>
          <cell r="P1709" t="str">
            <v>C6 HÀ NỘI</v>
          </cell>
          <cell r="Q1709" t="str">
            <v>Miền Bắc</v>
          </cell>
          <cell r="R1709" t="str">
            <v>WIN</v>
          </cell>
        </row>
        <row r="1710">
          <cell r="A1710" t="str">
            <v>win3455</v>
          </cell>
          <cell r="B1710" t="str">
            <v>CN HÀ NỘI - wincommerce</v>
          </cell>
          <cell r="C1710" t="str">
            <v/>
          </cell>
          <cell r="D1710" t="str">
            <v>Thành phố Hà Nội</v>
          </cell>
          <cell r="E1710" t="str">
            <v>Huyện Hoài Đức</v>
          </cell>
          <cell r="G1710" t="str">
            <v>HN004</v>
          </cell>
          <cell r="H1710" t="str">
            <v>Hoàng Thanh Huy</v>
          </cell>
          <cell r="I1710" t="str">
            <v>MIENBAC;WIN</v>
          </cell>
          <cell r="J1710" t="str">
            <v/>
          </cell>
          <cell r="M1710" t="str">
            <v>Tầng 1 Tòa nhà 18T1- Lô HH6 – Khu đô thị Nam An Khánh- 
xã An Khánh-huyện Hoài Đức, HN</v>
          </cell>
          <cell r="N1710">
            <v>60</v>
          </cell>
          <cell r="O1710" t="b">
            <v>0</v>
          </cell>
          <cell r="P1710" t="str">
            <v>C6 HÀ NỘI</v>
          </cell>
          <cell r="Q1710" t="str">
            <v>Miền Bắc</v>
          </cell>
          <cell r="R1710" t="str">
            <v>WIN</v>
          </cell>
        </row>
        <row r="1711">
          <cell r="A1711" t="str">
            <v>WIN3465</v>
          </cell>
          <cell r="B1711" t="str">
            <v>CN HÀ NỘI - CÔNG TY CỔ PHẦN DỊCH VỤ THƯƠNG MẠI TỔNG HỢP WINCOMMERCE</v>
          </cell>
          <cell r="C1711" t="str">
            <v/>
          </cell>
          <cell r="D1711" t="str">
            <v>Thành phố Hà Nội</v>
          </cell>
          <cell r="E1711" t="str">
            <v>Quận Ba Đình</v>
          </cell>
          <cell r="G1711" t="str">
            <v>HN008</v>
          </cell>
          <cell r="H1711" t="str">
            <v>Nguyễn Minh Sơn</v>
          </cell>
          <cell r="I1711" t="str">
            <v>MIENBAC;WIN</v>
          </cell>
          <cell r="J1711" t="str">
            <v/>
          </cell>
          <cell r="M1711" t="str">
            <v>Tầng 1, Công trình nhà ở cao tầng tại số 671 Hoàng Hoa Thám, phường Vĩnh Phúc, quận Ba Đình, Hà Nội</v>
          </cell>
          <cell r="N1711">
            <v>60</v>
          </cell>
          <cell r="O1711" t="b">
            <v>0</v>
          </cell>
          <cell r="P1711" t="str">
            <v>C6 HÀ NỘI</v>
          </cell>
          <cell r="Q1711" t="str">
            <v>Miền Bắc</v>
          </cell>
          <cell r="R1711" t="str">
            <v>WIN</v>
          </cell>
        </row>
        <row r="1712">
          <cell r="A1712" t="str">
            <v>WIN3466</v>
          </cell>
          <cell r="B1712" t="str">
            <v>CN HÀ NỘI - CÔNG TY CỔ PHẦN DỊCH VỤ THƯƠNG MẠI TỔNG HỢP WINCOMMERCE</v>
          </cell>
          <cell r="C1712" t="str">
            <v/>
          </cell>
          <cell r="D1712" t="str">
            <v>Thành phố Hà Nội</v>
          </cell>
          <cell r="E1712" t="str">
            <v>Huyện Thanh Trì</v>
          </cell>
          <cell r="G1712" t="str">
            <v>HN008</v>
          </cell>
          <cell r="H1712" t="str">
            <v>Nguyễn Minh Sơn</v>
          </cell>
          <cell r="I1712" t="str">
            <v>MIENBAC;WIN</v>
          </cell>
          <cell r="J1712" t="str">
            <v/>
          </cell>
          <cell r="M1712" t="str">
            <v>Tầng 1, Tổ hợp nhà ở văn phòng làm việc và dịch vụ, xã Tả Thanh Oai, huyện Thanh Trì, HN</v>
          </cell>
          <cell r="N1712">
            <v>60</v>
          </cell>
          <cell r="O1712" t="b">
            <v>0</v>
          </cell>
          <cell r="P1712" t="str">
            <v>C6 HÀ NỘI</v>
          </cell>
          <cell r="Q1712" t="str">
            <v>Miền Bắc</v>
          </cell>
          <cell r="R1712" t="str">
            <v>WIN</v>
          </cell>
        </row>
        <row r="1713">
          <cell r="A1713" t="str">
            <v>win3476</v>
          </cell>
          <cell r="B1713" t="str">
            <v>CN HÀ NỘI - wincommerce</v>
          </cell>
          <cell r="C1713" t="str">
            <v/>
          </cell>
          <cell r="D1713" t="str">
            <v>Thành phố Hà Nội</v>
          </cell>
          <cell r="E1713" t="str">
            <v>Quận Hà Đông</v>
          </cell>
          <cell r="G1713" t="str">
            <v>HN004</v>
          </cell>
          <cell r="H1713" t="str">
            <v>Hoàng Thanh Huy</v>
          </cell>
          <cell r="I1713" t="str">
            <v>MIENBAC;WIN</v>
          </cell>
          <cell r="J1713" t="str">
            <v/>
          </cell>
          <cell r="M1713" t="str">
            <v>Tầng 01, chung cư CT2, Dự án Khu nhà ở xã hội Phú Lãm, Phường Phú Lãm, Quận Hà Đông, HN</v>
          </cell>
          <cell r="N1713">
            <v>60</v>
          </cell>
          <cell r="O1713" t="b">
            <v>0</v>
          </cell>
          <cell r="P1713" t="str">
            <v>C6 HÀ NỘI</v>
          </cell>
          <cell r="Q1713" t="str">
            <v>Miền Bắc</v>
          </cell>
          <cell r="R1713" t="str">
            <v>WIN</v>
          </cell>
        </row>
        <row r="1714">
          <cell r="A1714" t="str">
            <v>WIN3477</v>
          </cell>
          <cell r="B1714" t="str">
            <v>CN HÀ NỘI - CÔNG TY CỔ PHẦN DỊCH VỤ THƯƠNG MẠI TỔNG HỢP WINCOMMERCE</v>
          </cell>
          <cell r="C1714" t="str">
            <v/>
          </cell>
          <cell r="D1714" t="str">
            <v>Thành phố Hà Nội</v>
          </cell>
          <cell r="E1714" t="str">
            <v>Quận Hoàng Mai</v>
          </cell>
          <cell r="G1714" t="str">
            <v>HN003</v>
          </cell>
          <cell r="H1714" t="str">
            <v>Nguyễn Văn Thạch</v>
          </cell>
          <cell r="I1714" t="str">
            <v>MIENBAC;WIN</v>
          </cell>
          <cell r="J1714" t="str">
            <v/>
          </cell>
          <cell r="M1714" t="str">
            <v>Số 228 đường Vĩnh Hưng, phường Vĩnh Hưng, quận Hoàng Mai, Hà Nội</v>
          </cell>
          <cell r="N1714">
            <v>60</v>
          </cell>
          <cell r="O1714" t="b">
            <v>0</v>
          </cell>
          <cell r="P1714" t="str">
            <v>C6 HÀ NỘI</v>
          </cell>
          <cell r="Q1714" t="str">
            <v>Miền Bắc</v>
          </cell>
          <cell r="R1714" t="str">
            <v>WIN</v>
          </cell>
        </row>
        <row r="1715">
          <cell r="A1715" t="str">
            <v>win3478</v>
          </cell>
          <cell r="B1715" t="str">
            <v>CN HÀ NỘI - wincommerce</v>
          </cell>
          <cell r="C1715" t="str">
            <v/>
          </cell>
          <cell r="D1715" t="str">
            <v>Thành phố Hà Nội</v>
          </cell>
          <cell r="E1715" t="str">
            <v>Quận Bắc Từ Liêm</v>
          </cell>
          <cell r="G1715" t="str">
            <v>HN004</v>
          </cell>
          <cell r="H1715" t="str">
            <v>Hoàng Thanh Huy</v>
          </cell>
          <cell r="I1715" t="str">
            <v>MIENBAC;WIN</v>
          </cell>
          <cell r="J1715" t="str">
            <v/>
          </cell>
          <cell r="M1715" t="str">
            <v>Số 80 đường Kẻ Vẽ, phường Đông Ngạc, quận Bắc Từ Liêm, Hà Nội</v>
          </cell>
          <cell r="N1715">
            <v>60</v>
          </cell>
          <cell r="O1715" t="b">
            <v>0</v>
          </cell>
          <cell r="P1715" t="str">
            <v>C6 HÀ NỘI</v>
          </cell>
          <cell r="Q1715" t="str">
            <v>Miền Bắc</v>
          </cell>
          <cell r="R1715" t="str">
            <v>WIN</v>
          </cell>
        </row>
        <row r="1716">
          <cell r="A1716" t="str">
            <v>win3496</v>
          </cell>
          <cell r="B1716" t="str">
            <v>CN HÀ NỘI - wincommerce</v>
          </cell>
          <cell r="C1716" t="str">
            <v/>
          </cell>
          <cell r="D1716" t="str">
            <v>Thành phố Hà Nội</v>
          </cell>
          <cell r="E1716" t="str">
            <v>Quận Bắc Từ Liêm</v>
          </cell>
          <cell r="G1716" t="str">
            <v>HN004</v>
          </cell>
          <cell r="H1716" t="str">
            <v>Hoàng Thanh Huy</v>
          </cell>
          <cell r="I1716" t="str">
            <v>MIENBAC;WIN</v>
          </cell>
          <cell r="J1716" t="str">
            <v/>
          </cell>
          <cell r="M1716" t="str">
            <v>Tầng 1, Tòa N02-T1 Khu Đoàn Ngoại Giao, phường Xuân Tảo, Quận Bắc Từ Liêm, HN</v>
          </cell>
          <cell r="N1716">
            <v>60</v>
          </cell>
          <cell r="O1716" t="b">
            <v>0</v>
          </cell>
          <cell r="P1716" t="str">
            <v>C6 HÀ NỘI</v>
          </cell>
          <cell r="Q1716" t="str">
            <v>Miền Bắc</v>
          </cell>
          <cell r="R1716" t="str">
            <v>WIN</v>
          </cell>
        </row>
        <row r="1717">
          <cell r="A1717" t="str">
            <v>WIN3497</v>
          </cell>
          <cell r="B1717" t="str">
            <v>CN HÀ NỘI - CÔNG TY CỔ PHẦN DỊCH VỤ THƯƠNG MẠI TỔNG HỢP WINCOMMERCE</v>
          </cell>
          <cell r="C1717" t="str">
            <v/>
          </cell>
          <cell r="D1717" t="str">
            <v>Thành phố Hà Nội</v>
          </cell>
          <cell r="E1717" t="str">
            <v>Quận Hoàng Mai</v>
          </cell>
          <cell r="G1717" t="str">
            <v>HN003</v>
          </cell>
          <cell r="H1717" t="str">
            <v>Nguyễn Văn Thạch</v>
          </cell>
          <cell r="I1717" t="str">
            <v>MIENBAC;WIN</v>
          </cell>
          <cell r="J1717" t="str">
            <v/>
          </cell>
          <cell r="M1717" t="str">
            <v>Tằng 1, Tòa nhà Lilama Hà Nội, 52 Lĩnh Nam, Mai Động, Hoàng Mai, Hà Nội</v>
          </cell>
          <cell r="N1717">
            <v>60</v>
          </cell>
          <cell r="O1717" t="b">
            <v>0</v>
          </cell>
          <cell r="P1717" t="str">
            <v>C6 HÀ NỘI</v>
          </cell>
          <cell r="Q1717" t="str">
            <v>Miền Bắc</v>
          </cell>
          <cell r="R1717" t="str">
            <v>WIN</v>
          </cell>
        </row>
        <row r="1718">
          <cell r="A1718" t="str">
            <v>WIN3499</v>
          </cell>
          <cell r="B1718" t="str">
            <v>CN HÀ NỘI - CÔNG TY CỔ PHẦN DỊCH VỤ THƯƠNG MẠI TỔNG HỢP WINCOMMERCE</v>
          </cell>
          <cell r="C1718" t="str">
            <v/>
          </cell>
          <cell r="D1718" t="str">
            <v>Thành phố Hà Nội</v>
          </cell>
          <cell r="E1718" t="str">
            <v>Huyện Đông Anh</v>
          </cell>
          <cell r="G1718" t="str">
            <v>HN003</v>
          </cell>
          <cell r="H1718" t="str">
            <v>Nguyễn Văn Thạch</v>
          </cell>
          <cell r="I1718" t="str">
            <v>MIENBAC;WIN</v>
          </cell>
          <cell r="J1718" t="str">
            <v/>
          </cell>
          <cell r="M1718" t="str">
            <v>Thôn Hà Phong, xã Liên Hà, huyện Đông Anh, Hà Nội</v>
          </cell>
          <cell r="N1718">
            <v>60</v>
          </cell>
          <cell r="O1718" t="b">
            <v>0</v>
          </cell>
          <cell r="P1718" t="str">
            <v>C6 HÀ NỘI</v>
          </cell>
          <cell r="Q1718" t="str">
            <v>Miền Bắc</v>
          </cell>
          <cell r="R1718" t="str">
            <v>WIN</v>
          </cell>
        </row>
        <row r="1719">
          <cell r="A1719" t="str">
            <v>WIN3500</v>
          </cell>
          <cell r="B1719" t="str">
            <v>CN HÀ NỘI - CÔNG TY CỔ PHẦN DỊCH VỤ THƯƠNG MẠI TỔNG HỢP WINCOMMERCE</v>
          </cell>
          <cell r="C1719" t="str">
            <v/>
          </cell>
          <cell r="D1719" t="str">
            <v>Thành phố Hà Nội</v>
          </cell>
          <cell r="E1719" t="str">
            <v>Quận Tây Hồ</v>
          </cell>
          <cell r="G1719" t="str">
            <v>HN008</v>
          </cell>
          <cell r="H1719" t="str">
            <v>Nguyễn Minh Sơn</v>
          </cell>
          <cell r="I1719" t="str">
            <v>MIENBAC;WIN</v>
          </cell>
          <cell r="J1719" t="str">
            <v/>
          </cell>
          <cell r="M1719" t="str">
            <v>Tầng 1, Chung cư cao tầng , Khu nhà cán bộ Học viện Quốc Phòng, ô đất O17-HH2,  Phường Xuân La, Quận Tây Hồ, HN</v>
          </cell>
          <cell r="N1719">
            <v>60</v>
          </cell>
          <cell r="O1719" t="b">
            <v>0</v>
          </cell>
          <cell r="P1719" t="str">
            <v>C6 HÀ NỘI</v>
          </cell>
          <cell r="Q1719" t="str">
            <v>Miền Bắc</v>
          </cell>
          <cell r="R1719" t="str">
            <v>WIN</v>
          </cell>
        </row>
        <row r="1720">
          <cell r="A1720" t="str">
            <v>WIN3512</v>
          </cell>
          <cell r="B1720" t="str">
            <v>CN HÀ NỘI - CÔNG TY CỔ PHẦN DỊCH VỤ THƯƠNG MẠI TỔNG HỢP WINCOMMERCE</v>
          </cell>
          <cell r="C1720" t="str">
            <v/>
          </cell>
          <cell r="D1720" t="str">
            <v>Thành phố Hà Nội</v>
          </cell>
          <cell r="E1720" t="str">
            <v>Huyện Thanh Trì</v>
          </cell>
          <cell r="G1720" t="str">
            <v>HN008</v>
          </cell>
          <cell r="H1720" t="str">
            <v>Nguyễn Minh Sơn</v>
          </cell>
          <cell r="I1720" t="str">
            <v>MIENBAC;WIN</v>
          </cell>
          <cell r="J1720" t="str">
            <v/>
          </cell>
          <cell r="M1720" t="str">
            <v>Đội 5, thôn Yên Kiện, xã Ngọc Hồi, Thanh trì, HN</v>
          </cell>
          <cell r="N1720">
            <v>60</v>
          </cell>
          <cell r="O1720" t="b">
            <v>0</v>
          </cell>
          <cell r="P1720" t="str">
            <v>C6 HÀ NỘI</v>
          </cell>
          <cell r="Q1720" t="str">
            <v>Miền Bắc</v>
          </cell>
          <cell r="R1720" t="str">
            <v>WIN</v>
          </cell>
        </row>
        <row r="1721">
          <cell r="A1721" t="str">
            <v>WIN3528</v>
          </cell>
          <cell r="B1721" t="str">
            <v>CN HÀ NỘI - CÔNG TY CỔ PHẦN DỊCH VỤ THƯƠNG MẠI TỔNG HỢP WINCOMMERCE</v>
          </cell>
          <cell r="C1721" t="str">
            <v/>
          </cell>
          <cell r="D1721" t="str">
            <v>Thành phố Hà Nội</v>
          </cell>
          <cell r="E1721" t="str">
            <v>Quận Long Biên</v>
          </cell>
          <cell r="G1721" t="str">
            <v>HN004</v>
          </cell>
          <cell r="H1721" t="str">
            <v>Hoàng Thanh Huy</v>
          </cell>
          <cell r="I1721" t="str">
            <v>MIENBAC;WIN</v>
          </cell>
          <cell r="J1721" t="str">
            <v/>
          </cell>
          <cell r="M1721" t="str">
            <v>Số 69 Bắc Cầu, phường Ngọc Thụy, quận Long Biên, Hà Nội</v>
          </cell>
          <cell r="N1721">
            <v>60</v>
          </cell>
          <cell r="O1721" t="b">
            <v>0</v>
          </cell>
          <cell r="P1721" t="str">
            <v>C6 HÀ NỘI</v>
          </cell>
          <cell r="Q1721" t="str">
            <v>Miền Bắc</v>
          </cell>
          <cell r="R1721" t="str">
            <v>WIN</v>
          </cell>
        </row>
        <row r="1722">
          <cell r="A1722" t="str">
            <v>WIN3529</v>
          </cell>
          <cell r="B1722" t="str">
            <v>CN HÀ NỘI - CÔNG TY CỔ PHẦN DỊCH VỤ THƯƠNG MẠI TỔNG HỢP WINCOMMERCE</v>
          </cell>
          <cell r="C1722" t="str">
            <v/>
          </cell>
          <cell r="D1722" t="str">
            <v>Thành phố Hà Nội</v>
          </cell>
          <cell r="E1722" t="str">
            <v>Quận Nam Từ Liêm</v>
          </cell>
          <cell r="G1722" t="str">
            <v>HN004</v>
          </cell>
          <cell r="H1722" t="str">
            <v>Hoàng Thanh Huy</v>
          </cell>
          <cell r="I1722" t="str">
            <v>MIENBAC;WIN</v>
          </cell>
          <cell r="J1722" t="str">
            <v/>
          </cell>
          <cell r="M1722" t="str">
            <v>Tầng 1, Ô OCT2 tại Khu Chức Năng Đô thị, Phường Xuân Phương, quận Nam Từ Liêm, Hà Nội</v>
          </cell>
          <cell r="N1722">
            <v>60</v>
          </cell>
          <cell r="O1722" t="b">
            <v>0</v>
          </cell>
          <cell r="P1722" t="str">
            <v>C6 HÀ NỘI</v>
          </cell>
          <cell r="Q1722" t="str">
            <v>Miền Bắc</v>
          </cell>
          <cell r="R1722" t="str">
            <v>WIN</v>
          </cell>
        </row>
        <row r="1723">
          <cell r="A1723" t="str">
            <v>WIN3530</v>
          </cell>
          <cell r="B1723" t="str">
            <v>CN HÀ NỘI - CÔNG TY CỔ PHẦN DỊCH VỤ THƯƠNG MẠI TỔNG HỢP WINCOMMERCE</v>
          </cell>
          <cell r="C1723" t="str">
            <v/>
          </cell>
          <cell r="D1723" t="str">
            <v>Thành phố Hà Nội</v>
          </cell>
          <cell r="E1723" t="str">
            <v>Quận Thanh Xuân</v>
          </cell>
          <cell r="G1723" t="str">
            <v>HN008</v>
          </cell>
          <cell r="H1723" t="str">
            <v>Nguyễn Minh Sơn</v>
          </cell>
          <cell r="I1723" t="str">
            <v>MIENBAC;WIN</v>
          </cell>
          <cell r="J1723" t="str">
            <v/>
          </cell>
          <cell r="M1723" t="str">
            <v>Tầng 1, Khu trung tâm thương mại – Tòa nhà Five Star Garden, số 2 Kim Giang , phường Kim Giang, quận Thanh Xuân, Hà Nội</v>
          </cell>
          <cell r="N1723">
            <v>60</v>
          </cell>
          <cell r="O1723" t="b">
            <v>0</v>
          </cell>
          <cell r="P1723" t="str">
            <v>C6 HÀ NỘI</v>
          </cell>
          <cell r="Q1723" t="str">
            <v>Miền Bắc</v>
          </cell>
          <cell r="R1723" t="str">
            <v>WIN</v>
          </cell>
        </row>
        <row r="1724">
          <cell r="A1724" t="str">
            <v>WIN3531</v>
          </cell>
          <cell r="B1724" t="str">
            <v>CN HÀ NỘI - CÔNG TY CỔ PHẦN DỊCH VỤ THƯƠNG MẠI TỔNG HỢP WINCOMMERCE</v>
          </cell>
          <cell r="C1724" t="str">
            <v/>
          </cell>
          <cell r="D1724" t="str">
            <v>Thành phố Hà Nội</v>
          </cell>
          <cell r="E1724" t="str">
            <v>Quận Thanh Xuân</v>
          </cell>
          <cell r="G1724" t="str">
            <v>HN008</v>
          </cell>
          <cell r="H1724" t="str">
            <v>Nguyễn Minh Sơn</v>
          </cell>
          <cell r="I1724" t="str">
            <v>MIENBAC;WIN</v>
          </cell>
          <cell r="J1724" t="str">
            <v/>
          </cell>
          <cell r="M1724" t="str">
            <v>Tầng 1, Khu nhà ở kết hợp thương mại và dịch vụ, số 6 Lê Văn Thiêm, phường Thanh Xuân Trung, quận Thanh Xuân, Hà Nội</v>
          </cell>
          <cell r="N1724">
            <v>60</v>
          </cell>
          <cell r="O1724" t="b">
            <v>0</v>
          </cell>
          <cell r="P1724" t="str">
            <v>C6 HÀ NỘI</v>
          </cell>
          <cell r="Q1724" t="str">
            <v>Miền Bắc</v>
          </cell>
          <cell r="R1724" t="str">
            <v>WIN</v>
          </cell>
        </row>
        <row r="1725">
          <cell r="A1725" t="str">
            <v>win3540</v>
          </cell>
          <cell r="B1725" t="str">
            <v>CN HÀ NỘI - wincommerce</v>
          </cell>
          <cell r="C1725" t="str">
            <v/>
          </cell>
          <cell r="D1725" t="str">
            <v>Thành phố Hà Nội</v>
          </cell>
          <cell r="E1725" t="str">
            <v>Quận Bắc Từ Liêm</v>
          </cell>
          <cell r="G1725" t="str">
            <v>HN004</v>
          </cell>
          <cell r="H1725" t="str">
            <v>Hoàng Thanh Huy</v>
          </cell>
          <cell r="I1725" t="str">
            <v>MIENBAC;WIN</v>
          </cell>
          <cell r="J1725" t="str">
            <v/>
          </cell>
          <cell r="M1725" t="str">
            <v>Tầng 1,tòa nhà 2A, số 136 Hồ Tùng Mậu, phường Phú Diễn, quận Bắc Từ Liêm, Hà Nội</v>
          </cell>
          <cell r="N1725">
            <v>60</v>
          </cell>
          <cell r="O1725" t="b">
            <v>0</v>
          </cell>
          <cell r="P1725" t="str">
            <v>C6 HÀ NỘI</v>
          </cell>
          <cell r="Q1725" t="str">
            <v>Miền Bắc</v>
          </cell>
          <cell r="R1725" t="str">
            <v>WIN</v>
          </cell>
        </row>
        <row r="1726">
          <cell r="A1726" t="str">
            <v>WIN3541</v>
          </cell>
          <cell r="B1726" t="str">
            <v>CN HÀ NỘI - CÔNG TY CỔ PHẦN DỊCH VỤ THƯƠNG MẠI TỔNG HỢP WINCOMMERCE</v>
          </cell>
          <cell r="C1726" t="str">
            <v/>
          </cell>
          <cell r="D1726" t="str">
            <v>Thành phố Hà Nội</v>
          </cell>
          <cell r="E1726" t="str">
            <v>Quận Hoàng Mai</v>
          </cell>
          <cell r="G1726" t="str">
            <v>HN003</v>
          </cell>
          <cell r="H1726" t="str">
            <v>Nguyễn Văn Thạch</v>
          </cell>
          <cell r="I1726" t="str">
            <v>MIENBAC;WIN</v>
          </cell>
          <cell r="J1726" t="str">
            <v/>
          </cell>
          <cell r="M1726" t="str">
            <v>Tầng 2, SH13 và SH14 – Tháp B- tòa nhà AZ SKY –
 Lô A1/CN1 KĐT mới Định Công, phường Định Công, quận Hoàng Mai, HN</v>
          </cell>
          <cell r="N1726">
            <v>60</v>
          </cell>
          <cell r="O1726" t="b">
            <v>0</v>
          </cell>
          <cell r="P1726" t="str">
            <v>C6 HÀ NỘI</v>
          </cell>
          <cell r="Q1726" t="str">
            <v>Miền Bắc</v>
          </cell>
          <cell r="R1726" t="str">
            <v>WIN</v>
          </cell>
        </row>
        <row r="1727">
          <cell r="A1727" t="str">
            <v>win3552</v>
          </cell>
          <cell r="B1727" t="str">
            <v>CN HÀ NỘI - wincommerce</v>
          </cell>
          <cell r="C1727" t="str">
            <v/>
          </cell>
          <cell r="D1727" t="str">
            <v>Thành phố Hà Nội</v>
          </cell>
          <cell r="E1727" t="str">
            <v>Quận Hà Đông</v>
          </cell>
          <cell r="G1727" t="str">
            <v>HN004</v>
          </cell>
          <cell r="H1727" t="str">
            <v>Hoàng Thanh Huy</v>
          </cell>
          <cell r="I1727" t="str">
            <v>MIENBAC;WIN</v>
          </cell>
          <cell r="J1727" t="str">
            <v/>
          </cell>
          <cell r="M1727" t="str">
            <v>TT7-7 Khu đô thị mới Văn Phú, phường Phú La, quận Hà Đông, HN</v>
          </cell>
          <cell r="N1727">
            <v>60</v>
          </cell>
          <cell r="O1727" t="b">
            <v>0</v>
          </cell>
          <cell r="P1727" t="str">
            <v>C6 HÀ NỘI</v>
          </cell>
          <cell r="Q1727" t="str">
            <v>Miền Bắc</v>
          </cell>
          <cell r="R1727" t="str">
            <v>WIN</v>
          </cell>
        </row>
        <row r="1728">
          <cell r="A1728" t="str">
            <v>WIN3553</v>
          </cell>
          <cell r="B1728" t="str">
            <v>CN HÀ NỘI - CÔNG TY CỔ PHẦN DỊCH VỤ THƯƠNG MẠI TỔNG HỢP WINCOMMERCE</v>
          </cell>
          <cell r="C1728" t="str">
            <v/>
          </cell>
          <cell r="D1728" t="str">
            <v>Thành phố Hà Nội</v>
          </cell>
          <cell r="E1728" t="str">
            <v>Quận Long Biên</v>
          </cell>
          <cell r="G1728" t="str">
            <v>HN003</v>
          </cell>
          <cell r="H1728" t="str">
            <v>Nguyễn Văn Thạch</v>
          </cell>
          <cell r="I1728" t="str">
            <v>MIENBAC;WIN</v>
          </cell>
          <cell r="J1728" t="str">
            <v/>
          </cell>
          <cell r="M1728" t="str">
            <v>Số 42 Vũ Xuân Thiều, phường Sài Đồng, quận Long Biên, HN</v>
          </cell>
          <cell r="N1728">
            <v>60</v>
          </cell>
          <cell r="O1728" t="b">
            <v>0</v>
          </cell>
          <cell r="P1728" t="str">
            <v>C6 HÀ NỘI</v>
          </cell>
          <cell r="Q1728" t="str">
            <v>Miền Bắc</v>
          </cell>
          <cell r="R1728" t="str">
            <v>WIN</v>
          </cell>
        </row>
        <row r="1729">
          <cell r="A1729" t="str">
            <v>WIN3554</v>
          </cell>
          <cell r="B1729" t="str">
            <v>CN HÀ NỘI - CÔNG TY CỔ PHẦN DỊCH VỤ THƯƠNG MẠI TỔNG HỢP WINCOMMERCE</v>
          </cell>
          <cell r="C1729" t="str">
            <v/>
          </cell>
          <cell r="D1729" t="str">
            <v>Thành phố Hà Nội</v>
          </cell>
          <cell r="E1729" t="str">
            <v>Huyện Thanh Trì</v>
          </cell>
          <cell r="G1729" t="str">
            <v>HN004</v>
          </cell>
          <cell r="H1729" t="str">
            <v>Hoàng Thanh Huy</v>
          </cell>
          <cell r="I1729" t="str">
            <v>MIENBAC;WIN</v>
          </cell>
          <cell r="J1729" t="str">
            <v/>
          </cell>
          <cell r="M1729" t="str">
            <v>Đội 3, thôn Lạc Thị, xã Ngọc Hồi, huyện Thanh trì, HN</v>
          </cell>
          <cell r="N1729">
            <v>60</v>
          </cell>
          <cell r="O1729" t="b">
            <v>0</v>
          </cell>
          <cell r="P1729" t="str">
            <v>C6 HÀ NỘI</v>
          </cell>
          <cell r="Q1729" t="str">
            <v>Miền Bắc</v>
          </cell>
          <cell r="R1729" t="str">
            <v>WIN</v>
          </cell>
        </row>
        <row r="1730">
          <cell r="A1730" t="str">
            <v>WIN3555</v>
          </cell>
          <cell r="B1730" t="str">
            <v>CN HÀ NỘI - CÔNG TY CỔ PHẦN DỊCH VỤ THƯƠNG MẠI TỔNG HỢP WINCOMMERCE</v>
          </cell>
          <cell r="C1730" t="str">
            <v/>
          </cell>
          <cell r="D1730" t="str">
            <v>Thành phố Hà Nội</v>
          </cell>
          <cell r="E1730" t="str">
            <v>Quận Nam Từ Liêm</v>
          </cell>
          <cell r="G1730" t="str">
            <v>HN004</v>
          </cell>
          <cell r="H1730" t="str">
            <v>Hoàng Thanh Huy</v>
          </cell>
          <cell r="I1730" t="str">
            <v>MIENBAC;WIN</v>
          </cell>
          <cell r="J1730" t="str">
            <v/>
          </cell>
          <cell r="M1730" t="str">
            <v>Lô 4, TT19-20 Khu nhà CBNV VP TW Đảng, phường Xuân Phương, quận Nam Từ Liêm, thành phố Hà Nội</v>
          </cell>
          <cell r="N1730">
            <v>60</v>
          </cell>
          <cell r="O1730" t="b">
            <v>0</v>
          </cell>
          <cell r="P1730" t="str">
            <v>C6 HÀ NỘI</v>
          </cell>
          <cell r="Q1730" t="str">
            <v>Miền Bắc</v>
          </cell>
          <cell r="R1730" t="str">
            <v>WIN</v>
          </cell>
        </row>
        <row r="1731">
          <cell r="A1731" t="str">
            <v>WIN3569</v>
          </cell>
          <cell r="B1731" t="str">
            <v>CN HÀ NỘI - CÔNG TY CỔ PHẦN DỊCH VỤ THƯƠNG MẠI TỔNG HỢP WINCOMMERCE</v>
          </cell>
          <cell r="C1731" t="str">
            <v/>
          </cell>
          <cell r="D1731" t="str">
            <v>Thành phố Hà Nội</v>
          </cell>
          <cell r="E1731" t="str">
            <v>Quận Hoàng Mai</v>
          </cell>
          <cell r="G1731" t="str">
            <v>HN003</v>
          </cell>
          <cell r="H1731" t="str">
            <v>Nguyễn Văn Thạch</v>
          </cell>
          <cell r="I1731" t="str">
            <v>MIENBAC;WIN</v>
          </cell>
          <cell r="J1731" t="str">
            <v/>
          </cell>
          <cell r="M1731" t="str">
            <v>359 Lĩnh Nam, phường Vĩnh Hưng, quận Hoàng Mai, tp. Hà Nội</v>
          </cell>
          <cell r="N1731">
            <v>60</v>
          </cell>
          <cell r="O1731" t="b">
            <v>0</v>
          </cell>
          <cell r="P1731" t="str">
            <v>C6 HÀ NỘI</v>
          </cell>
          <cell r="Q1731" t="str">
            <v>Miền Bắc</v>
          </cell>
          <cell r="R1731" t="str">
            <v>WIN</v>
          </cell>
        </row>
        <row r="1732">
          <cell r="A1732" t="str">
            <v>WIN3571</v>
          </cell>
          <cell r="B1732" t="str">
            <v>CN HÀ NỘI - CÔNG TY CỔ PHẦN DỊCH VỤ THƯƠNG MẠI TỔNG HỢP WINCOMMERCE</v>
          </cell>
          <cell r="C1732" t="str">
            <v/>
          </cell>
          <cell r="D1732" t="str">
            <v>Thành phố Hà Nội</v>
          </cell>
          <cell r="E1732" t="str">
            <v>Huyện Gia Lâm</v>
          </cell>
          <cell r="G1732" t="str">
            <v>HN003</v>
          </cell>
          <cell r="H1732" t="str">
            <v>Nguyễn Văn Thạch</v>
          </cell>
          <cell r="I1732" t="str">
            <v>MIENBAC;WIN</v>
          </cell>
          <cell r="J1732" t="str">
            <v/>
          </cell>
          <cell r="M1732" t="str">
            <v>CĂN S3-01 TẦNG 1 THÁP SKY 3 (A4)  KHU CĂN HỘ VỊNH THỦY CHUNG CƯ CAO TẦNG AQUA BAY CT29-30 KDTTM VÀ DV ECOPARK VĂN GIANG HƯNG YÊN</v>
          </cell>
          <cell r="N1732">
            <v>60</v>
          </cell>
          <cell r="O1732" t="b">
            <v>0</v>
          </cell>
          <cell r="P1732" t="str">
            <v>C6 HÀ NỘI</v>
          </cell>
          <cell r="Q1732" t="str">
            <v>Miền Bắc</v>
          </cell>
          <cell r="R1732" t="str">
            <v>WIN</v>
          </cell>
        </row>
        <row r="1733">
          <cell r="A1733" t="str">
            <v>WIN3572</v>
          </cell>
          <cell r="B1733" t="str">
            <v>CN HÀ NỘI - CÔNG TY CỔ PHẦN DỊCH VỤ THƯƠNG MẠI TỔNG HỢP WINCOMMERCE</v>
          </cell>
          <cell r="C1733" t="str">
            <v/>
          </cell>
          <cell r="D1733" t="str">
            <v>Thành phố Hà Nội</v>
          </cell>
          <cell r="E1733" t="str">
            <v>Huyện Gia Lâm</v>
          </cell>
          <cell r="G1733" t="str">
            <v>HN003</v>
          </cell>
          <cell r="H1733" t="str">
            <v>Nguyễn Văn Thạch</v>
          </cell>
          <cell r="I1733" t="str">
            <v>MIENBAC;WIN</v>
          </cell>
          <cell r="J1733" t="str">
            <v/>
          </cell>
          <cell r="M1733" t="str">
            <v>căn S1-01, tầng 1 tháp Sky 1 (b1)  khu căn hộ vịnh thủy , Ecopark xuân quan hưng yên</v>
          </cell>
          <cell r="N1733">
            <v>60</v>
          </cell>
          <cell r="O1733" t="b">
            <v>0</v>
          </cell>
          <cell r="P1733" t="str">
            <v>C6 HÀ NỘI</v>
          </cell>
          <cell r="Q1733" t="str">
            <v>Miền Bắc</v>
          </cell>
          <cell r="R1733" t="str">
            <v>WIN</v>
          </cell>
        </row>
        <row r="1734">
          <cell r="A1734" t="str">
            <v>WIN3573</v>
          </cell>
          <cell r="B1734" t="str">
            <v>CN HÀ NỘI - CÔNG TY CỔ PHẦN DỊCH VỤ THƯƠNG MẠI TỔNG HỢP WINCOMMERCE</v>
          </cell>
          <cell r="C1734" t="str">
            <v/>
          </cell>
          <cell r="D1734" t="str">
            <v>Thành phố Hà Nội</v>
          </cell>
          <cell r="E1734" t="str">
            <v>Quận Long Biên</v>
          </cell>
          <cell r="G1734" t="str">
            <v>HN003</v>
          </cell>
          <cell r="H1734" t="str">
            <v>Nguyễn Văn Thạch</v>
          </cell>
          <cell r="I1734" t="str">
            <v>MIENBAC;WIN</v>
          </cell>
          <cell r="J1734" t="str">
            <v/>
          </cell>
          <cell r="M1734" t="str">
            <v>Số 184 Phố Bồ Đề, tổ 12, phường Bồ Đề, quận Long Biên, HN</v>
          </cell>
          <cell r="N1734">
            <v>60</v>
          </cell>
          <cell r="O1734" t="b">
            <v>0</v>
          </cell>
          <cell r="P1734" t="str">
            <v>C6 HÀ NỘI</v>
          </cell>
          <cell r="Q1734" t="str">
            <v>Miền Bắc</v>
          </cell>
          <cell r="R1734" t="str">
            <v>WIN</v>
          </cell>
        </row>
        <row r="1735">
          <cell r="A1735" t="str">
            <v>WIN3583</v>
          </cell>
          <cell r="B1735" t="str">
            <v>CN HÀ NỘI - CÔNG TY CỔ PHẦN DỊCH VỤ THƯƠNG MẠI TỔNG HỢP WINCOMMERCE</v>
          </cell>
          <cell r="C1735" t="str">
            <v/>
          </cell>
          <cell r="D1735" t="str">
            <v>Thành phố Hà Nội</v>
          </cell>
          <cell r="E1735" t="str">
            <v>Quận Hoàng Mai</v>
          </cell>
          <cell r="G1735" t="str">
            <v>HN003</v>
          </cell>
          <cell r="H1735" t="str">
            <v>Nguyễn Văn Thạch</v>
          </cell>
          <cell r="I1735" t="str">
            <v>MIENBAC;WIN</v>
          </cell>
          <cell r="J1735" t="str">
            <v/>
          </cell>
          <cell r="M1735" t="str">
            <v>ô 2, Khu Hoàng Liệt, ngõ 2 Hoàng Liệt, phường Hoàng Liệt, quận Hoàng Mai, Hà Nội</v>
          </cell>
          <cell r="N1735">
            <v>60</v>
          </cell>
          <cell r="O1735" t="b">
            <v>0</v>
          </cell>
          <cell r="P1735" t="str">
            <v>C6 HÀ NỘI</v>
          </cell>
          <cell r="Q1735" t="str">
            <v>Miền Bắc</v>
          </cell>
          <cell r="R1735" t="str">
            <v>WIN</v>
          </cell>
        </row>
        <row r="1736">
          <cell r="A1736" t="str">
            <v>win3599</v>
          </cell>
          <cell r="B1736" t="str">
            <v>CN HÀ NỘI - wincommerce</v>
          </cell>
          <cell r="C1736" t="str">
            <v/>
          </cell>
          <cell r="D1736" t="str">
            <v>Thành phố Hà Nội</v>
          </cell>
          <cell r="E1736" t="str">
            <v>Quận Bắc Từ Liêm</v>
          </cell>
          <cell r="G1736" t="str">
            <v>HN004</v>
          </cell>
          <cell r="H1736" t="str">
            <v>Hoàng Thanh Huy</v>
          </cell>
          <cell r="I1736" t="str">
            <v>MIENBAC;WIN</v>
          </cell>
          <cell r="J1736" t="str">
            <v/>
          </cell>
          <cell r="M1736" t="str">
            <v>Số 6 Phố Viên, phường Cổ Nhuế 2, quận Bắc Từ Liêm, Hà Nội</v>
          </cell>
          <cell r="N1736">
            <v>60</v>
          </cell>
          <cell r="O1736" t="b">
            <v>0</v>
          </cell>
          <cell r="P1736" t="str">
            <v>C6 HÀ NỘI</v>
          </cell>
          <cell r="Q1736" t="str">
            <v>Miền Bắc</v>
          </cell>
          <cell r="R1736" t="str">
            <v>WIN</v>
          </cell>
        </row>
        <row r="1737">
          <cell r="A1737" t="str">
            <v>win3601</v>
          </cell>
          <cell r="B1737" t="str">
            <v>CN HÀ NỘI - wincommerce</v>
          </cell>
          <cell r="C1737" t="str">
            <v/>
          </cell>
          <cell r="D1737" t="str">
            <v>Thành phố Hà Nội</v>
          </cell>
          <cell r="E1737" t="str">
            <v>Quận Hà Đông</v>
          </cell>
          <cell r="G1737" t="str">
            <v>HN004</v>
          </cell>
          <cell r="H1737" t="str">
            <v>Hoàng Thanh Huy</v>
          </cell>
          <cell r="I1737" t="str">
            <v>MIENBAC;WIN</v>
          </cell>
          <cell r="J1737" t="str">
            <v/>
          </cell>
          <cell r="M1737" t="str">
            <v>Tầng 1, tòa nhà Sông Đà-Hà Đông, số 110 Trần Phú,Phường Mộ Lao, quận Hà Đông, HN</v>
          </cell>
          <cell r="N1737">
            <v>60</v>
          </cell>
          <cell r="O1737" t="b">
            <v>0</v>
          </cell>
          <cell r="P1737" t="str">
            <v>C6 HÀ NỘI</v>
          </cell>
          <cell r="Q1737" t="str">
            <v>Miền Bắc</v>
          </cell>
          <cell r="R1737" t="str">
            <v>WIN</v>
          </cell>
        </row>
        <row r="1738">
          <cell r="A1738" t="str">
            <v>WIN3608</v>
          </cell>
          <cell r="B1738" t="str">
            <v>CN HÀ NỘI - CÔNG TY CỔ PHẦN DỊCH VỤ THƯƠNG MẠI TỔNG HỢP WINCOMMERCE</v>
          </cell>
          <cell r="C1738" t="str">
            <v/>
          </cell>
          <cell r="D1738" t="str">
            <v>Thành phố Hà Nội</v>
          </cell>
          <cell r="E1738" t="str">
            <v>Quận Đống Đa</v>
          </cell>
          <cell r="G1738" t="str">
            <v>HN003</v>
          </cell>
          <cell r="H1738" t="str">
            <v>Nguyễn Văn Thạch</v>
          </cell>
          <cell r="I1738" t="str">
            <v>MIENBAC;WIN</v>
          </cell>
          <cell r="J1738" t="str">
            <v/>
          </cell>
          <cell r="M1738" t="str">
            <v>Tầng 1, tháp B, HongKong Tower, 243A Đê La Thành, phường Láng Thượng, quận Đống Đa, HN</v>
          </cell>
          <cell r="N1738">
            <v>60</v>
          </cell>
          <cell r="O1738" t="b">
            <v>0</v>
          </cell>
          <cell r="P1738" t="str">
            <v>C6 HÀ NỘI</v>
          </cell>
          <cell r="Q1738" t="str">
            <v>Miền Bắc</v>
          </cell>
          <cell r="R1738" t="str">
            <v>WIN</v>
          </cell>
        </row>
        <row r="1739">
          <cell r="A1739" t="str">
            <v>win3609</v>
          </cell>
          <cell r="B1739" t="str">
            <v>CN HÀ NỘI - wincommerce</v>
          </cell>
          <cell r="C1739" t="str">
            <v/>
          </cell>
          <cell r="D1739" t="str">
            <v>Thành phố Hà Nội</v>
          </cell>
          <cell r="E1739" t="str">
            <v>Quận Hà Đông</v>
          </cell>
          <cell r="G1739" t="str">
            <v>HN004</v>
          </cell>
          <cell r="H1739" t="str">
            <v>Hoàng Thanh Huy</v>
          </cell>
          <cell r="I1739" t="str">
            <v>MIENBAC;WIN</v>
          </cell>
          <cell r="J1739" t="str">
            <v/>
          </cell>
          <cell r="M1739" t="str">
            <v>Số 156 , tổ 7, phường Phú Lãm, quận Hà Đông, HN</v>
          </cell>
          <cell r="N1739">
            <v>60</v>
          </cell>
          <cell r="O1739" t="b">
            <v>0</v>
          </cell>
          <cell r="P1739" t="str">
            <v>C6 HÀ NỘI</v>
          </cell>
          <cell r="Q1739" t="str">
            <v>Miền Bắc</v>
          </cell>
          <cell r="R1739" t="str">
            <v>WIN</v>
          </cell>
        </row>
        <row r="1740">
          <cell r="A1740" t="str">
            <v>WIN3617</v>
          </cell>
          <cell r="B1740" t="str">
            <v>CN HÀ NỘI - CÔNG TY CỔ PHẦN DỊCH VỤ THƯƠNG MẠI TỔNG HỢP WINCOMMERCE</v>
          </cell>
          <cell r="C1740" t="str">
            <v/>
          </cell>
          <cell r="D1740" t="str">
            <v>Thành phố Hà Nội</v>
          </cell>
          <cell r="E1740" t="str">
            <v>Huyện Đông Anh</v>
          </cell>
          <cell r="G1740" t="str">
            <v>HN004</v>
          </cell>
          <cell r="H1740" t="str">
            <v>Hoàng Thanh Huy</v>
          </cell>
          <cell r="I1740" t="str">
            <v>MIENBAC;WIN</v>
          </cell>
          <cell r="J1740" t="str">
            <v/>
          </cell>
          <cell r="M1740" t="str">
            <v>Phố Vân Trì, xã Vân Nội, huyện Đông Anh, HN</v>
          </cell>
          <cell r="N1740">
            <v>60</v>
          </cell>
          <cell r="O1740" t="b">
            <v>0</v>
          </cell>
          <cell r="P1740" t="str">
            <v>C6 HÀ NỘI</v>
          </cell>
          <cell r="Q1740" t="str">
            <v>Miền Bắc</v>
          </cell>
          <cell r="R1740" t="str">
            <v>WIN</v>
          </cell>
        </row>
        <row r="1741">
          <cell r="A1741" t="str">
            <v>WIN3618</v>
          </cell>
          <cell r="B1741" t="str">
            <v>CN HÀ NỘI - CÔNG TY CỔ PHẦN DỊCH VỤ THƯƠNG MẠI TỔNG HỢP WINCOMMERCE</v>
          </cell>
          <cell r="C1741" t="str">
            <v/>
          </cell>
          <cell r="D1741" t="str">
            <v>Thành phố Hà Nội</v>
          </cell>
          <cell r="E1741" t="str">
            <v>Quận Cầu Giấy</v>
          </cell>
          <cell r="G1741" t="str">
            <v>HN004</v>
          </cell>
          <cell r="H1741" t="str">
            <v>Hoàng Thanh Huy</v>
          </cell>
          <cell r="I1741" t="str">
            <v>MIENBAC;WIN</v>
          </cell>
          <cell r="J1741" t="str">
            <v/>
          </cell>
          <cell r="M1741" t="str">
            <v>Tầng 1, tòa CT1, khu nhà ở E4, khu đô thị mới Yên Hòa, phường Yên Hòa, quận Cầu Giấy, HN</v>
          </cell>
          <cell r="N1741">
            <v>60</v>
          </cell>
          <cell r="O1741" t="b">
            <v>0</v>
          </cell>
          <cell r="P1741" t="str">
            <v>C6 HÀ NỘI</v>
          </cell>
          <cell r="Q1741" t="str">
            <v>Miền Bắc</v>
          </cell>
          <cell r="R1741" t="str">
            <v>WIN</v>
          </cell>
        </row>
        <row r="1742">
          <cell r="A1742" t="str">
            <v>WIN3622</v>
          </cell>
          <cell r="B1742" t="str">
            <v>CN HÀ NỘI - CÔNG TY CỔ PHẦN DỊCH VỤ THƯƠNG MẠI TỔNG HỢP WINCOMMERCE</v>
          </cell>
          <cell r="C1742" t="str">
            <v/>
          </cell>
          <cell r="D1742" t="str">
            <v>Thành phố Hà Nội</v>
          </cell>
          <cell r="E1742" t="str">
            <v>Quận Nam Từ Liêm</v>
          </cell>
          <cell r="G1742" t="str">
            <v>HN004</v>
          </cell>
          <cell r="H1742" t="str">
            <v>Hoàng Thanh Huy</v>
          </cell>
          <cell r="I1742" t="str">
            <v>MIENBAC;WIN</v>
          </cell>
          <cell r="J1742" t="str">
            <v/>
          </cell>
          <cell r="M1742" t="str">
            <v>Số 299, TDP Chợ, phường Đại Mỗ, quận Nam Từ Liêm , Hà Nội</v>
          </cell>
          <cell r="N1742">
            <v>60</v>
          </cell>
          <cell r="O1742" t="b">
            <v>0</v>
          </cell>
          <cell r="P1742" t="str">
            <v>C6 HÀ NỘI</v>
          </cell>
          <cell r="Q1742" t="str">
            <v>Miền Bắc</v>
          </cell>
          <cell r="R1742" t="str">
            <v>WIN</v>
          </cell>
        </row>
        <row r="1743">
          <cell r="A1743" t="str">
            <v>win3623</v>
          </cell>
          <cell r="B1743" t="str">
            <v>CN HÀ NỘI - wincommerce</v>
          </cell>
          <cell r="C1743" t="str">
            <v/>
          </cell>
          <cell r="D1743" t="str">
            <v>Thành phố Hà Nội</v>
          </cell>
          <cell r="E1743" t="str">
            <v>Quận Hà Đông</v>
          </cell>
          <cell r="G1743" t="str">
            <v>HN004</v>
          </cell>
          <cell r="H1743" t="str">
            <v>Hoàng Thanh Huy</v>
          </cell>
          <cell r="I1743" t="str">
            <v>MIENBAC;WIN</v>
          </cell>
          <cell r="J1743" t="str">
            <v/>
          </cell>
          <cell r="M1743" t="str">
            <v>Số nhà 01, phố Phúc Thịnh,tổ dân phố 16 , phường Kiến Hưng, quận Hà Đông , HN</v>
          </cell>
          <cell r="N1743">
            <v>60</v>
          </cell>
          <cell r="O1743" t="b">
            <v>0</v>
          </cell>
          <cell r="P1743" t="str">
            <v>C6 HÀ NỘI</v>
          </cell>
          <cell r="Q1743" t="str">
            <v>Miền Bắc</v>
          </cell>
          <cell r="R1743" t="str">
            <v>WIN</v>
          </cell>
        </row>
        <row r="1744">
          <cell r="A1744" t="str">
            <v>WIN3625</v>
          </cell>
          <cell r="B1744" t="str">
            <v>CN HÀ NỘI - CÔNG TY CỔ PHẦN DỊCH VỤ THƯƠNG MẠI TỔNG HỢP WINCOMMERCE</v>
          </cell>
          <cell r="C1744" t="str">
            <v/>
          </cell>
          <cell r="D1744" t="str">
            <v>Thành phố Hà Nội</v>
          </cell>
          <cell r="E1744" t="str">
            <v>Quận Nam Từ Liêm</v>
          </cell>
          <cell r="G1744" t="str">
            <v>HN004</v>
          </cell>
          <cell r="H1744" t="str">
            <v>Hoàng Thanh Huy</v>
          </cell>
          <cell r="I1744" t="str">
            <v>MIENBAC;WIN</v>
          </cell>
          <cell r="J1744" t="str">
            <v/>
          </cell>
          <cell r="M1744" t="str">
            <v>Tầng 1, Tòa nhà CT3, Khu đô thị mới Trung Văn, phường Trung Văn, quận Nam Từ Liêm, Hà Nội</v>
          </cell>
          <cell r="N1744">
            <v>60</v>
          </cell>
          <cell r="O1744" t="b">
            <v>0</v>
          </cell>
          <cell r="P1744" t="str">
            <v>C6 HÀ NỘI</v>
          </cell>
          <cell r="Q1744" t="str">
            <v>Miền Bắc</v>
          </cell>
          <cell r="R1744" t="str">
            <v>WIN</v>
          </cell>
        </row>
        <row r="1745">
          <cell r="A1745" t="str">
            <v>win3639</v>
          </cell>
          <cell r="B1745" t="str">
            <v>CN HÀ NỘI - wincommerce</v>
          </cell>
          <cell r="C1745" t="str">
            <v/>
          </cell>
          <cell r="D1745" t="str">
            <v>Thành phố Hà Nội</v>
          </cell>
          <cell r="E1745" t="str">
            <v>Huyện Hoài Đức</v>
          </cell>
          <cell r="G1745" t="str">
            <v>HN004</v>
          </cell>
          <cell r="H1745" t="str">
            <v>Hoàng Thanh Huy</v>
          </cell>
          <cell r="I1745" t="str">
            <v>MIENBAC;WIN</v>
          </cell>
          <cell r="J1745" t="str">
            <v/>
          </cell>
          <cell r="M1745" t="str">
            <v>Tầng 1, Toà TV-Tower , Xã Đức Thượng, huyện Hoài Đức, HN</v>
          </cell>
          <cell r="N1745">
            <v>60</v>
          </cell>
          <cell r="O1745" t="b">
            <v>0</v>
          </cell>
          <cell r="P1745" t="str">
            <v>C6 HÀ NỘI</v>
          </cell>
          <cell r="Q1745" t="str">
            <v>Miền Bắc</v>
          </cell>
          <cell r="R1745" t="str">
            <v>WIN</v>
          </cell>
        </row>
        <row r="1746">
          <cell r="A1746" t="str">
            <v>WIN3641</v>
          </cell>
          <cell r="B1746" t="str">
            <v>CN HÀ NỘI - CÔNG TY CỔ PHẦN DỊCH VỤ THƯƠNG MẠI TỔNG HỢP WINCOMMERCE</v>
          </cell>
          <cell r="C1746" t="str">
            <v/>
          </cell>
          <cell r="D1746" t="str">
            <v>Thành phố Hà Nội</v>
          </cell>
          <cell r="E1746" t="str">
            <v>Quận Hai Bà Trưng</v>
          </cell>
          <cell r="G1746" t="str">
            <v>HN003</v>
          </cell>
          <cell r="H1746" t="str">
            <v>Nguyễn Văn Thạch</v>
          </cell>
          <cell r="I1746" t="str">
            <v>MIENBAC;WIN</v>
          </cell>
          <cell r="J1746" t="str">
            <v/>
          </cell>
          <cell r="M1746" t="str">
            <v>Số 25 phố Lãng Yên, phường Thanh Lương, quận Hai Bà Trưng, HN</v>
          </cell>
          <cell r="N1746">
            <v>60</v>
          </cell>
          <cell r="O1746" t="b">
            <v>0</v>
          </cell>
          <cell r="P1746" t="str">
            <v>C6 HÀ NỘI</v>
          </cell>
          <cell r="Q1746" t="str">
            <v>Miền Bắc</v>
          </cell>
          <cell r="R1746" t="str">
            <v>WIN</v>
          </cell>
        </row>
        <row r="1747">
          <cell r="A1747" t="str">
            <v>win3649</v>
          </cell>
          <cell r="B1747" t="str">
            <v>CN HÀ NỘI - wincommerce</v>
          </cell>
          <cell r="C1747" t="str">
            <v/>
          </cell>
          <cell r="D1747" t="str">
            <v>Thành phố Hà Nội</v>
          </cell>
          <cell r="E1747" t="str">
            <v>Quận Bắc Từ Liêm</v>
          </cell>
          <cell r="G1747" t="str">
            <v>HN004</v>
          </cell>
          <cell r="H1747" t="str">
            <v>Hoàng Thanh Huy</v>
          </cell>
          <cell r="I1747" t="str">
            <v>MIENBAC;WIN</v>
          </cell>
          <cell r="J1747" t="str">
            <v/>
          </cell>
          <cell r="M1747" t="str">
            <v>36 Đức Thắng, phường Đức Thắng, quận Bắc Từ Liêm, Hà Nội</v>
          </cell>
          <cell r="N1747">
            <v>60</v>
          </cell>
          <cell r="O1747" t="b">
            <v>0</v>
          </cell>
          <cell r="P1747" t="str">
            <v>C6 HÀ NỘI</v>
          </cell>
          <cell r="Q1747" t="str">
            <v>Miền Bắc</v>
          </cell>
          <cell r="R1747" t="str">
            <v>WIN</v>
          </cell>
        </row>
        <row r="1748">
          <cell r="A1748" t="str">
            <v>WIN3651</v>
          </cell>
          <cell r="B1748" t="str">
            <v>CN HÀ NỘI - CÔNG TY CỔ PHẦN DỊCH VỤ THƯƠNG MẠI TỔNG HỢP WINCOMMERCE</v>
          </cell>
          <cell r="C1748" t="str">
            <v/>
          </cell>
          <cell r="D1748" t="str">
            <v>Thành phố Hà Nội</v>
          </cell>
          <cell r="E1748" t="str">
            <v>Quận Long Biên</v>
          </cell>
          <cell r="G1748" t="str">
            <v>HN003</v>
          </cell>
          <cell r="H1748" t="str">
            <v>Nguyễn Văn Thạch</v>
          </cell>
          <cell r="I1748" t="str">
            <v>MIENBAC;WIN</v>
          </cell>
          <cell r="J1748" t="str">
            <v/>
          </cell>
          <cell r="M1748" t="str">
            <v>Số 1 tổ 7, Phường Phúc Lợi, quận Long Biên, Hà Nội</v>
          </cell>
          <cell r="N1748">
            <v>60</v>
          </cell>
          <cell r="O1748" t="b">
            <v>0</v>
          </cell>
          <cell r="P1748" t="str">
            <v>C6 HÀ NỘI</v>
          </cell>
          <cell r="Q1748" t="str">
            <v>Miền Bắc</v>
          </cell>
          <cell r="R1748" t="str">
            <v>WIN</v>
          </cell>
        </row>
        <row r="1749">
          <cell r="A1749" t="str">
            <v>WIN3652</v>
          </cell>
          <cell r="B1749" t="str">
            <v>CN HÀ NỘI - CÔNG TY CỔ PHẦN DỊCH VỤ THƯƠNG MẠI TỔNG HỢP WINCOMMERCE</v>
          </cell>
          <cell r="C1749" t="str">
            <v/>
          </cell>
          <cell r="D1749" t="str">
            <v>Thành phố Hà Nội</v>
          </cell>
          <cell r="E1749" t="str">
            <v>Quận Long Biên</v>
          </cell>
          <cell r="G1749" t="str">
            <v>HN003</v>
          </cell>
          <cell r="H1749" t="str">
            <v>Nguyễn Văn Thạch</v>
          </cell>
          <cell r="I1749" t="str">
            <v>MIENBAC;WIN</v>
          </cell>
          <cell r="J1749" t="str">
            <v/>
          </cell>
          <cell r="M1749" t="str">
            <v>DV01 , Nhà CT1, khu nhà Thạch Bàn, phường Thạch Bàn, quận Long Biên, HN</v>
          </cell>
          <cell r="N1749">
            <v>60</v>
          </cell>
          <cell r="O1749" t="b">
            <v>0</v>
          </cell>
          <cell r="P1749" t="str">
            <v>C6 HÀ NỘI</v>
          </cell>
          <cell r="Q1749" t="str">
            <v>Miền Bắc</v>
          </cell>
          <cell r="R1749" t="str">
            <v>WIN</v>
          </cell>
        </row>
        <row r="1750">
          <cell r="A1750" t="str">
            <v>WIN3653</v>
          </cell>
          <cell r="B1750" t="str">
            <v>CN HÀ NỘI - CÔNG TY CỔ PHẦN DỊCH VỤ THƯƠNG MẠI TỔNG HỢP WINCOMMERCE</v>
          </cell>
          <cell r="C1750" t="str">
            <v/>
          </cell>
          <cell r="D1750" t="str">
            <v>Thành phố Hà Nội</v>
          </cell>
          <cell r="E1750" t="str">
            <v>Quận Nam Từ Liêm</v>
          </cell>
          <cell r="G1750" t="str">
            <v>HN004</v>
          </cell>
          <cell r="H1750" t="str">
            <v>Hoàng Thanh Huy</v>
          </cell>
          <cell r="I1750" t="str">
            <v>MIENBAC;WIN</v>
          </cell>
          <cell r="J1750" t="str">
            <v/>
          </cell>
          <cell r="M1750" t="str">
            <v>Tầng 1, CT1, Mỹ Đình Plaza 2, phường Mỹ Đình 2, quận Nam Từ Liêm, Hà Nội</v>
          </cell>
          <cell r="N1750">
            <v>60</v>
          </cell>
          <cell r="O1750" t="b">
            <v>0</v>
          </cell>
          <cell r="P1750" t="str">
            <v>C6 HÀ NỘI</v>
          </cell>
          <cell r="Q1750" t="str">
            <v>Miền Bắc</v>
          </cell>
          <cell r="R1750" t="str">
            <v>WIN</v>
          </cell>
        </row>
        <row r="1751">
          <cell r="A1751" t="str">
            <v>WIN3659</v>
          </cell>
          <cell r="B1751" t="str">
            <v>CN HÀ NỘI - CÔNG TY CỔ PHẦN DỊCH VỤ THƯƠNG MẠI TỔNG HỢP WINCOMMERCE</v>
          </cell>
          <cell r="C1751" t="str">
            <v/>
          </cell>
          <cell r="D1751" t="str">
            <v>Thành phố Hà Nội</v>
          </cell>
          <cell r="E1751" t="str">
            <v>Huyện Gia Lâm</v>
          </cell>
          <cell r="G1751" t="str">
            <v>HN008</v>
          </cell>
          <cell r="H1751" t="str">
            <v>Nguyễn Minh Sơn</v>
          </cell>
          <cell r="I1751" t="str">
            <v>MIENBAC;WIN</v>
          </cell>
          <cell r="J1751" t="str">
            <v/>
          </cell>
          <cell r="M1751" t="str">
            <v>Xóm 8, Ninh Hiệp, Huyện Gia Lâm, TP Hà Nội</v>
          </cell>
          <cell r="N1751">
            <v>60</v>
          </cell>
          <cell r="O1751" t="b">
            <v>0</v>
          </cell>
          <cell r="P1751" t="str">
            <v>C6 HÀ NỘI</v>
          </cell>
          <cell r="Q1751" t="str">
            <v>Miền Bắc</v>
          </cell>
          <cell r="R1751" t="str">
            <v>WIN</v>
          </cell>
        </row>
        <row r="1752">
          <cell r="A1752" t="str">
            <v>win3679</v>
          </cell>
          <cell r="B1752" t="str">
            <v>CN HÀ NỘI - wincommerce</v>
          </cell>
          <cell r="C1752" t="str">
            <v/>
          </cell>
          <cell r="D1752" t="str">
            <v>Thành phố Hà Nội</v>
          </cell>
          <cell r="E1752" t="str">
            <v>Huyện Thanh Oai</v>
          </cell>
          <cell r="G1752" t="str">
            <v>HN008</v>
          </cell>
          <cell r="H1752" t="str">
            <v>Nguyễn Minh Sơn</v>
          </cell>
          <cell r="I1752" t="str">
            <v>MIENBAC;WIN</v>
          </cell>
          <cell r="J1752" t="str">
            <v/>
          </cell>
          <cell r="M1752" t="str">
            <v>"Kiot 60-62, Tầng 1, Toà B1.4-HH01C, KĐT Thanh Hà-Cienco 5, xã Cự Khê, 
huyện Thanh Oai, Hà Nội"</v>
          </cell>
          <cell r="N1752">
            <v>60</v>
          </cell>
          <cell r="O1752" t="b">
            <v>0</v>
          </cell>
          <cell r="P1752" t="str">
            <v>C6 HÀ NỘI</v>
          </cell>
          <cell r="Q1752" t="str">
            <v>Miền Bắc</v>
          </cell>
          <cell r="R1752" t="str">
            <v>WIN</v>
          </cell>
        </row>
        <row r="1753">
          <cell r="A1753" t="str">
            <v>WIN3682</v>
          </cell>
          <cell r="B1753" t="str">
            <v>CN HÀ NỘI - CÔNG TY CỔ PHẦN DỊCH VỤ THƯƠNG MẠI TỔNG HỢP WINCOMMERCE</v>
          </cell>
          <cell r="C1753" t="str">
            <v/>
          </cell>
          <cell r="D1753" t="str">
            <v>Thành phố Hà Nội</v>
          </cell>
          <cell r="E1753" t="str">
            <v>Quận Nam Từ Liêm</v>
          </cell>
          <cell r="G1753" t="str">
            <v>HN004</v>
          </cell>
          <cell r="H1753" t="str">
            <v>Hoàng Thanh Huy</v>
          </cell>
          <cell r="I1753" t="str">
            <v>MIENBAC;WIN</v>
          </cell>
          <cell r="J1753" t="str">
            <v/>
          </cell>
          <cell r="M1753" t="str">
            <v>Số TT4&amp;TT5- Khu nhà ở XH và TM, BTL Tăng thiết giáp, Phường Mỹ Đình 1, Quận Nam Từ Liêm, HN</v>
          </cell>
          <cell r="N1753">
            <v>60</v>
          </cell>
          <cell r="O1753" t="b">
            <v>0</v>
          </cell>
          <cell r="P1753" t="str">
            <v>C6 HÀ NỘI</v>
          </cell>
          <cell r="Q1753" t="str">
            <v>Miền Bắc</v>
          </cell>
          <cell r="R1753" t="str">
            <v>WIN</v>
          </cell>
        </row>
        <row r="1754">
          <cell r="A1754" t="str">
            <v>WIN3683</v>
          </cell>
          <cell r="B1754" t="str">
            <v>CN HÀ NỘI - CÔNG TY CỔ PHẦN DỊCH VỤ THƯƠNG MẠI TỔNG HỢP WINCOMMERCE</v>
          </cell>
          <cell r="C1754" t="str">
            <v/>
          </cell>
          <cell r="D1754" t="str">
            <v>Thành phố Hà Nội</v>
          </cell>
          <cell r="E1754" t="str">
            <v>Quận Long Biên</v>
          </cell>
          <cell r="G1754" t="str">
            <v>HN003</v>
          </cell>
          <cell r="H1754" t="str">
            <v>Nguyễn Văn Thạch</v>
          </cell>
          <cell r="I1754" t="str">
            <v>MIENBAC;WIN</v>
          </cell>
          <cell r="J1754" t="str">
            <v/>
          </cell>
          <cell r="M1754" t="str">
            <v>Số 30 Việt Hưng, Phường Việt Hưng, Quận Long Biên, HN</v>
          </cell>
          <cell r="N1754">
            <v>60</v>
          </cell>
          <cell r="O1754" t="b">
            <v>0</v>
          </cell>
          <cell r="P1754" t="str">
            <v>C6 HÀ NỘI</v>
          </cell>
          <cell r="Q1754" t="str">
            <v>Miền Bắc</v>
          </cell>
          <cell r="R1754" t="str">
            <v>WIN</v>
          </cell>
        </row>
        <row r="1755">
          <cell r="A1755" t="str">
            <v>win3690</v>
          </cell>
          <cell r="B1755" t="str">
            <v>CN HÀ NỘI - wincommerce</v>
          </cell>
          <cell r="C1755" t="str">
            <v/>
          </cell>
          <cell r="D1755" t="str">
            <v>Thành phố Hà Nội</v>
          </cell>
          <cell r="E1755" t="str">
            <v>Huyện Hoài Đức</v>
          </cell>
          <cell r="G1755" t="str">
            <v>HN004</v>
          </cell>
          <cell r="H1755" t="str">
            <v>Hoàng Thanh Huy</v>
          </cell>
          <cell r="I1755" t="str">
            <v>MIENBAC;WIN</v>
          </cell>
          <cell r="J1755" t="str">
            <v/>
          </cell>
          <cell r="M1755" t="str">
            <v>Thôn Vân Lũng, xã An Khánh, huyện Hoài Đức, HN</v>
          </cell>
          <cell r="N1755">
            <v>60</v>
          </cell>
          <cell r="O1755" t="b">
            <v>0</v>
          </cell>
          <cell r="P1755" t="str">
            <v>C6 HÀ NỘI</v>
          </cell>
          <cell r="Q1755" t="str">
            <v>Miền Bắc</v>
          </cell>
          <cell r="R1755" t="str">
            <v>WIN</v>
          </cell>
        </row>
        <row r="1756">
          <cell r="A1756" t="str">
            <v>WIN3691</v>
          </cell>
          <cell r="B1756" t="str">
            <v>CN HÀ NỘI - CÔNG TY CỔ PHẦN DỊCH VỤ THƯƠNG MẠI TỔNG HỢP WINCOMMERCE</v>
          </cell>
          <cell r="C1756" t="str">
            <v/>
          </cell>
          <cell r="D1756" t="str">
            <v>Thành phố Hà Nội</v>
          </cell>
          <cell r="E1756" t="str">
            <v>Quận Hoàng Mai</v>
          </cell>
          <cell r="G1756" t="str">
            <v>HN003</v>
          </cell>
          <cell r="H1756" t="str">
            <v>Nguyễn Văn Thạch</v>
          </cell>
          <cell r="I1756" t="str">
            <v>MIENBAC;WIN</v>
          </cell>
          <cell r="J1756" t="str">
            <v/>
          </cell>
          <cell r="M1756" t="str">
            <v>Lô BT3- ô số 24, KDT mới Pháp vân – Tứ Hiệp, phường Hoàng Liệt, quận Hoàng Mai, HN</v>
          </cell>
          <cell r="N1756">
            <v>60</v>
          </cell>
          <cell r="O1756" t="b">
            <v>0</v>
          </cell>
          <cell r="P1756" t="str">
            <v>C6 HÀ NỘI</v>
          </cell>
          <cell r="Q1756" t="str">
            <v>Miền Bắc</v>
          </cell>
          <cell r="R1756" t="str">
            <v>WIN</v>
          </cell>
        </row>
        <row r="1757">
          <cell r="A1757" t="str">
            <v>WIN3692</v>
          </cell>
          <cell r="B1757" t="str">
            <v>CN HÀ NỘI - CÔNG TY CỔ PHẦN DỊCH VỤ THƯƠNG MẠI TỔNG HỢP WINCOMMERCE</v>
          </cell>
          <cell r="C1757" t="str">
            <v/>
          </cell>
          <cell r="D1757" t="str">
            <v>Thành phố Hà Nội</v>
          </cell>
          <cell r="E1757" t="str">
            <v>Quận Thanh Xuân</v>
          </cell>
          <cell r="G1757" t="str">
            <v>HN008</v>
          </cell>
          <cell r="H1757" t="str">
            <v>Nguyễn Minh Sơn</v>
          </cell>
          <cell r="I1757" t="str">
            <v>MIENBAC;WIN</v>
          </cell>
          <cell r="J1757" t="str">
            <v/>
          </cell>
          <cell r="M1757" t="str">
            <v>Tầng 1- Toà chung cư và dịch vụ Star Tower, 283 Khương Trung, phường Khương Trung, Quận Thanh Xuân, HN</v>
          </cell>
          <cell r="N1757">
            <v>60</v>
          </cell>
          <cell r="O1757" t="b">
            <v>0</v>
          </cell>
          <cell r="P1757" t="str">
            <v>C6 HÀ NỘI</v>
          </cell>
          <cell r="Q1757" t="str">
            <v>Miền Bắc</v>
          </cell>
          <cell r="R1757" t="str">
            <v>WIN</v>
          </cell>
        </row>
        <row r="1758">
          <cell r="A1758" t="str">
            <v>win3700</v>
          </cell>
          <cell r="B1758" t="str">
            <v>CN HÀ NỘI - wincommerce</v>
          </cell>
          <cell r="C1758" t="str">
            <v/>
          </cell>
          <cell r="D1758" t="str">
            <v>Thành phố Hà Nội</v>
          </cell>
          <cell r="E1758" t="str">
            <v>Quận Bắc Từ Liêm</v>
          </cell>
          <cell r="G1758" t="str">
            <v>HN004</v>
          </cell>
          <cell r="H1758" t="str">
            <v>Hoàng Thanh Huy</v>
          </cell>
          <cell r="I1758" t="str">
            <v>MIENBAC;WIN</v>
          </cell>
          <cell r="J1758" t="str">
            <v/>
          </cell>
          <cell r="M1758" t="str">
            <v>Số 492 Xuân Đỉnh, TDP 4 Cáo ĐỈnh phường Xuân Đỉnh, Quận Bắc Từ Liêm, Hà Nội</v>
          </cell>
          <cell r="N1758">
            <v>60</v>
          </cell>
          <cell r="O1758" t="b">
            <v>0</v>
          </cell>
          <cell r="P1758" t="str">
            <v>C6 HÀ NỘI</v>
          </cell>
          <cell r="Q1758" t="str">
            <v>Miền Bắc</v>
          </cell>
          <cell r="R1758" t="str">
            <v>WIN</v>
          </cell>
        </row>
        <row r="1759">
          <cell r="A1759" t="str">
            <v>WIN3707</v>
          </cell>
          <cell r="B1759" t="str">
            <v>CN HÀ NỘI - CÔNG TY CỔ PHẦN DỊCH VỤ THƯƠNG MẠI TỔNG HỢP WINCOMMERCE</v>
          </cell>
          <cell r="C1759" t="str">
            <v/>
          </cell>
          <cell r="D1759" t="str">
            <v>Thành phố Hà Nội</v>
          </cell>
          <cell r="E1759" t="str">
            <v>Quận Cầu Giấy</v>
          </cell>
          <cell r="G1759" t="str">
            <v>HN004</v>
          </cell>
          <cell r="H1759" t="str">
            <v>Hoàng Thanh Huy</v>
          </cell>
          <cell r="I1759" t="str">
            <v>MIENBAC;WIN</v>
          </cell>
          <cell r="J1759" t="str">
            <v/>
          </cell>
          <cell r="M1759" t="str">
            <v>Số 269 Nguyễn Khang, Tổ 17, P. Yên Hòa, Q. Cầu Giấy, Hà Nội</v>
          </cell>
          <cell r="N1759">
            <v>60</v>
          </cell>
          <cell r="O1759" t="b">
            <v>0</v>
          </cell>
          <cell r="P1759" t="str">
            <v>C6 HÀ NỘI</v>
          </cell>
          <cell r="Q1759" t="str">
            <v>Miền Bắc</v>
          </cell>
          <cell r="R1759" t="str">
            <v>WIN</v>
          </cell>
        </row>
        <row r="1760">
          <cell r="A1760" t="str">
            <v>WIN3713</v>
          </cell>
          <cell r="B1760" t="str">
            <v>CN HÀ NỘI - CÔNG TY CỔ PHẦN DỊCH VỤ THƯƠNG MẠI TỔNG HỢP WINCOMMERCE</v>
          </cell>
          <cell r="C1760" t="str">
            <v/>
          </cell>
          <cell r="D1760" t="str">
            <v>Thành phố Hà Nội</v>
          </cell>
          <cell r="E1760" t="str">
            <v>Quận Thanh Xuân</v>
          </cell>
          <cell r="G1760" t="str">
            <v>HN008</v>
          </cell>
          <cell r="H1760" t="str">
            <v>Nguyễn Minh Sơn</v>
          </cell>
          <cell r="I1760" t="str">
            <v>MIENBAC;WIN</v>
          </cell>
          <cell r="J1760" t="str">
            <v/>
          </cell>
          <cell r="M1760" t="str">
            <v>47 Vũ Trọng Phụng, phường Thanh Xuân Trung, quận Thanh Xuân, Hà Nội</v>
          </cell>
          <cell r="N1760">
            <v>60</v>
          </cell>
          <cell r="O1760" t="b">
            <v>0</v>
          </cell>
          <cell r="P1760" t="str">
            <v>C6 HÀ NỘI</v>
          </cell>
          <cell r="Q1760" t="str">
            <v>Miền Bắc</v>
          </cell>
          <cell r="R1760" t="str">
            <v>WIN</v>
          </cell>
        </row>
        <row r="1761">
          <cell r="A1761" t="str">
            <v>win3714</v>
          </cell>
          <cell r="B1761" t="str">
            <v>CN HÀ NỘI - wincommerce</v>
          </cell>
          <cell r="C1761" t="str">
            <v/>
          </cell>
          <cell r="D1761" t="str">
            <v>Thành phố Hà Nội</v>
          </cell>
          <cell r="E1761" t="str">
            <v>Huyện Hoài Đức</v>
          </cell>
          <cell r="G1761" t="str">
            <v>HN004</v>
          </cell>
          <cell r="H1761" t="str">
            <v>Hoàng Thanh Huy</v>
          </cell>
          <cell r="I1761" t="str">
            <v>MIENBAC;WIN</v>
          </cell>
          <cell r="J1761" t="str">
            <v/>
          </cell>
          <cell r="M1761" t="str">
            <v>Đường Long Cảnh - Vinhomes Thăng Long, Khu đô thị mới Nam An Khánh, 
Xã An Khánh, Huyện Hoài Đức, HN</v>
          </cell>
          <cell r="N1761">
            <v>60</v>
          </cell>
          <cell r="O1761" t="b">
            <v>0</v>
          </cell>
          <cell r="P1761" t="str">
            <v>C6 HÀ NỘI</v>
          </cell>
          <cell r="Q1761" t="str">
            <v>Miền Bắc</v>
          </cell>
          <cell r="R1761" t="str">
            <v>WIN</v>
          </cell>
        </row>
        <row r="1762">
          <cell r="A1762" t="str">
            <v>win3716</v>
          </cell>
          <cell r="B1762" t="str">
            <v>CN HÀ NỘI - wincommerce</v>
          </cell>
          <cell r="C1762" t="str">
            <v/>
          </cell>
          <cell r="D1762" t="str">
            <v>Thành phố Hà Nội</v>
          </cell>
          <cell r="E1762" t="str">
            <v>Quận Hà Đông</v>
          </cell>
          <cell r="G1762" t="str">
            <v>HN004</v>
          </cell>
          <cell r="H1762" t="str">
            <v>Hoàng Thanh Huy</v>
          </cell>
          <cell r="I1762" t="str">
            <v>MIENBAC;WIN</v>
          </cell>
          <cell r="J1762" t="str">
            <v/>
          </cell>
          <cell r="M1762" t="str">
            <v>Tầng 1 tòa nhà CT2-105, khu đô thị mới Văn Khê, phường La Khê, quận Hà Đông, HN</v>
          </cell>
          <cell r="N1762">
            <v>60</v>
          </cell>
          <cell r="O1762" t="b">
            <v>0</v>
          </cell>
          <cell r="P1762" t="str">
            <v>C6 HÀ NỘI</v>
          </cell>
          <cell r="Q1762" t="str">
            <v>Miền Bắc</v>
          </cell>
          <cell r="R1762" t="str">
            <v>WIN</v>
          </cell>
        </row>
        <row r="1763">
          <cell r="A1763" t="str">
            <v>win3722</v>
          </cell>
          <cell r="B1763" t="str">
            <v>CN HÀ NỘI - wincommerce</v>
          </cell>
          <cell r="C1763" t="str">
            <v/>
          </cell>
          <cell r="D1763" t="str">
            <v>Thành phố Hà Nội</v>
          </cell>
          <cell r="E1763" t="str">
            <v>Huyện Hoài Đức</v>
          </cell>
          <cell r="G1763" t="str">
            <v>HN004</v>
          </cell>
          <cell r="H1763" t="str">
            <v>Hoàng Thanh Huy</v>
          </cell>
          <cell r="I1763" t="str">
            <v>MIENBAC;WIN</v>
          </cell>
          <cell r="J1763" t="str">
            <v/>
          </cell>
          <cell r="M1763" t="str">
            <v>số 107 Lai Xá, Khu TĐC Lai Xá – Xã Kim Chung , Huyện Hoài Đức , HN</v>
          </cell>
          <cell r="N1763">
            <v>60</v>
          </cell>
          <cell r="O1763" t="b">
            <v>0</v>
          </cell>
          <cell r="P1763" t="str">
            <v>C6 HÀ NỘI</v>
          </cell>
          <cell r="Q1763" t="str">
            <v>Miền Bắc</v>
          </cell>
          <cell r="R1763" t="str">
            <v>WIN</v>
          </cell>
        </row>
        <row r="1764">
          <cell r="A1764" t="str">
            <v>WIN3723</v>
          </cell>
          <cell r="B1764" t="str">
            <v>CN HÀ NỘI - CÔNG TY CỔ PHẦN DỊCH VỤ THƯƠNG MẠI TỔNG HỢP WINCOMMERCE</v>
          </cell>
          <cell r="C1764" t="str">
            <v/>
          </cell>
          <cell r="D1764" t="str">
            <v>Thành phố Hà Nội</v>
          </cell>
          <cell r="E1764" t="str">
            <v>Quận Hoàng Mai</v>
          </cell>
          <cell r="G1764" t="str">
            <v>HN003</v>
          </cell>
          <cell r="H1764" t="str">
            <v>Nguyễn Văn Thạch</v>
          </cell>
          <cell r="I1764" t="str">
            <v>MIENBAC;WIN</v>
          </cell>
          <cell r="J1764" t="str">
            <v/>
          </cell>
          <cell r="M1764" t="str">
            <v>Tầng 1, Nhà HH Cao tầng Đồng Phát Hoàng Mai, phường Vĩnh Hưng, quận Hoàng Mai, HN</v>
          </cell>
          <cell r="N1764">
            <v>60</v>
          </cell>
          <cell r="O1764" t="b">
            <v>0</v>
          </cell>
          <cell r="P1764" t="str">
            <v>C6 HÀ NỘI</v>
          </cell>
          <cell r="Q1764" t="str">
            <v>Miền Bắc</v>
          </cell>
          <cell r="R1764" t="str">
            <v>WIN</v>
          </cell>
        </row>
        <row r="1765">
          <cell r="A1765" t="str">
            <v>WIN3727</v>
          </cell>
          <cell r="B1765" t="str">
            <v>CN HÀ NỘI - CÔNG TY CỔ PHẦN DỊCH VỤ THƯƠNG MẠI TỔNG HỢP WINCOMMERCE</v>
          </cell>
          <cell r="C1765" t="str">
            <v/>
          </cell>
          <cell r="D1765" t="str">
            <v>Thành phố Hà Nội</v>
          </cell>
          <cell r="E1765" t="str">
            <v>Quận Nam Từ Liêm</v>
          </cell>
          <cell r="G1765" t="str">
            <v>HN004</v>
          </cell>
          <cell r="H1765" t="str">
            <v>Hoàng Thanh Huy</v>
          </cell>
          <cell r="I1765" t="str">
            <v>MIENBAC;WIN</v>
          </cell>
          <cell r="J1765" t="str">
            <v/>
          </cell>
          <cell r="M1765" t="str">
            <v>Số 63, TDP 1 , Ngọc Trục, phường Đại Mỗ, quận Nam Từ Liêm, Hà Nội</v>
          </cell>
          <cell r="N1765">
            <v>60</v>
          </cell>
          <cell r="O1765" t="b">
            <v>0</v>
          </cell>
          <cell r="P1765" t="str">
            <v>C6 HÀ NỘI</v>
          </cell>
          <cell r="Q1765" t="str">
            <v>Miền Bắc</v>
          </cell>
          <cell r="R1765" t="str">
            <v>WIN</v>
          </cell>
        </row>
        <row r="1766">
          <cell r="A1766" t="str">
            <v>win3728</v>
          </cell>
          <cell r="B1766" t="str">
            <v>CN HÀ NỘI - wincommerce</v>
          </cell>
          <cell r="C1766" t="str">
            <v/>
          </cell>
          <cell r="D1766" t="str">
            <v>Thành phố Hà Nội</v>
          </cell>
          <cell r="E1766" t="str">
            <v>Quận Hà Đông</v>
          </cell>
          <cell r="G1766" t="str">
            <v>HN004</v>
          </cell>
          <cell r="H1766" t="str">
            <v>Hoàng Thanh Huy</v>
          </cell>
          <cell r="I1766" t="str">
            <v>MIENBAC;WIN</v>
          </cell>
          <cell r="J1766" t="str">
            <v/>
          </cell>
          <cell r="M1766" t="str">
            <v>NO – 26; LK15 Hà Trì, phường Hà Cầu, quận Hà Đông, HN</v>
          </cell>
          <cell r="N1766">
            <v>60</v>
          </cell>
          <cell r="O1766" t="b">
            <v>0</v>
          </cell>
          <cell r="P1766" t="str">
            <v>C6 HÀ NỘI</v>
          </cell>
          <cell r="Q1766" t="str">
            <v>Miền Bắc</v>
          </cell>
          <cell r="R1766" t="str">
            <v>WIN</v>
          </cell>
        </row>
        <row r="1767">
          <cell r="A1767" t="str">
            <v>win3729</v>
          </cell>
          <cell r="B1767" t="str">
            <v>CN HÀ NỘI - wincommerce</v>
          </cell>
          <cell r="C1767" t="str">
            <v/>
          </cell>
          <cell r="D1767" t="str">
            <v>Thành phố Hà Nội</v>
          </cell>
          <cell r="E1767" t="str">
            <v>Huyện Hoài Đức</v>
          </cell>
          <cell r="G1767" t="str">
            <v>HN003</v>
          </cell>
          <cell r="H1767" t="str">
            <v>Nguyễn Văn Thạch</v>
          </cell>
          <cell r="I1767" t="str">
            <v>MIENBAC;WIN</v>
          </cell>
          <cell r="J1767" t="str">
            <v/>
          </cell>
          <cell r="M1767" t="str">
            <v>Xóm Ngã tư, xã Sơn Đồng, huyện Hoài Đức, HN</v>
          </cell>
          <cell r="N1767">
            <v>60</v>
          </cell>
          <cell r="O1767" t="b">
            <v>0</v>
          </cell>
          <cell r="P1767" t="str">
            <v>C6 HÀ NỘI</v>
          </cell>
          <cell r="Q1767" t="str">
            <v>Miền Bắc</v>
          </cell>
          <cell r="R1767" t="str">
            <v>WIN</v>
          </cell>
        </row>
        <row r="1768">
          <cell r="A1768" t="str">
            <v>WIN3730</v>
          </cell>
          <cell r="B1768" t="str">
            <v>CN HÀ NỘI - CÔNG TY CỔ PHẦN DỊCH VỤ THƯƠNG MẠI TỔNG HỢP WINCOMMERCE</v>
          </cell>
          <cell r="C1768" t="str">
            <v/>
          </cell>
          <cell r="D1768" t="str">
            <v>Thành phố Hà Nội</v>
          </cell>
          <cell r="E1768" t="str">
            <v>Quận Hoàng Mai</v>
          </cell>
          <cell r="G1768" t="str">
            <v>HN003</v>
          </cell>
          <cell r="H1768" t="str">
            <v>Nguyễn Văn Thạch</v>
          </cell>
          <cell r="I1768" t="str">
            <v>MIENBAC;WIN</v>
          </cell>
          <cell r="J1768" t="str">
            <v/>
          </cell>
          <cell r="M1768" t="str">
            <v>Lô N2C khu tái định cư X2A, phường Yên Sở, quận Hoàng Mai, HN</v>
          </cell>
          <cell r="N1768">
            <v>60</v>
          </cell>
          <cell r="O1768" t="b">
            <v>0</v>
          </cell>
          <cell r="P1768" t="str">
            <v>C6 HÀ NỘI</v>
          </cell>
          <cell r="Q1768" t="str">
            <v>Miền Bắc</v>
          </cell>
          <cell r="R1768" t="str">
            <v>WIN</v>
          </cell>
        </row>
        <row r="1769">
          <cell r="A1769" t="str">
            <v>win3752</v>
          </cell>
          <cell r="B1769" t="str">
            <v>CN HÀ NỘI - wincommerce</v>
          </cell>
          <cell r="C1769" t="str">
            <v/>
          </cell>
          <cell r="D1769" t="str">
            <v>Thành phố Hà Nội</v>
          </cell>
          <cell r="E1769" t="str">
            <v>Quận Hà Đông</v>
          </cell>
          <cell r="G1769" t="str">
            <v>HN004</v>
          </cell>
          <cell r="H1769" t="str">
            <v>Hoàng Thanh Huy</v>
          </cell>
          <cell r="I1769" t="str">
            <v>MIENBAC;WIN</v>
          </cell>
          <cell r="J1769" t="str">
            <v/>
          </cell>
          <cell r="M1769" t="str">
            <v>C36-TT9, Khu ĐT Văn Quán- Yên Phúc, phường Văn Quán, quận Hà Đông, HN</v>
          </cell>
          <cell r="N1769">
            <v>60</v>
          </cell>
          <cell r="O1769" t="b">
            <v>0</v>
          </cell>
          <cell r="P1769" t="str">
            <v>C6 HÀ NỘI</v>
          </cell>
          <cell r="Q1769" t="str">
            <v>Miền Bắc</v>
          </cell>
          <cell r="R1769" t="str">
            <v>WIN</v>
          </cell>
        </row>
        <row r="1770">
          <cell r="A1770" t="str">
            <v>WIN3754</v>
          </cell>
          <cell r="B1770" t="str">
            <v>CN HÀ NỘI - CÔNG TY CỔ PHẦN DỊCH VỤ THƯƠNG MẠI TỔNG HỢP WINCOMMERCE</v>
          </cell>
          <cell r="C1770" t="str">
            <v/>
          </cell>
          <cell r="D1770" t="str">
            <v>Thành phố Hà Nội</v>
          </cell>
          <cell r="E1770" t="str">
            <v>Huyện Đông Anh</v>
          </cell>
          <cell r="G1770" t="str">
            <v>HN008</v>
          </cell>
          <cell r="H1770" t="str">
            <v>Nguyễn Minh Sơn</v>
          </cell>
          <cell r="I1770" t="str">
            <v>MIENBAC;WIN</v>
          </cell>
          <cell r="J1770" t="str">
            <v/>
          </cell>
          <cell r="M1770" t="str">
            <v>Đội 7, Thôn Bầu, xã Kim Chung, huyện Đông Anh, Hà Nội</v>
          </cell>
          <cell r="N1770">
            <v>60</v>
          </cell>
          <cell r="O1770" t="b">
            <v>0</v>
          </cell>
          <cell r="P1770" t="str">
            <v>C6 HÀ NỘI</v>
          </cell>
          <cell r="Q1770" t="str">
            <v>Miền Bắc</v>
          </cell>
          <cell r="R1770" t="str">
            <v>WIN</v>
          </cell>
        </row>
        <row r="1771">
          <cell r="A1771" t="str">
            <v>WIN3755</v>
          </cell>
          <cell r="B1771" t="str">
            <v>CN HÀ NỘI - CÔNG TY CỔ PHẦN DỊCH VỤ THƯƠNG MẠI TỔNG HỢP WINCOMMERCE</v>
          </cell>
          <cell r="C1771" t="str">
            <v/>
          </cell>
          <cell r="D1771" t="str">
            <v>Thành phố Hà Nội</v>
          </cell>
          <cell r="E1771" t="str">
            <v>Huyện Thanh Trì</v>
          </cell>
          <cell r="G1771" t="str">
            <v>HN008</v>
          </cell>
          <cell r="H1771" t="str">
            <v>Nguyễn Minh Sơn</v>
          </cell>
          <cell r="I1771" t="str">
            <v>MIENBAC;WIN</v>
          </cell>
          <cell r="J1771" t="str">
            <v/>
          </cell>
          <cell r="M1771" t="str">
            <v>Tầng 1, TTTM dịch vụ tổng hợp, Xã Tứ Hiệp, huyện Thanh Trì, HN</v>
          </cell>
          <cell r="N1771">
            <v>60</v>
          </cell>
          <cell r="O1771" t="b">
            <v>0</v>
          </cell>
          <cell r="P1771" t="str">
            <v>C6 HÀ NỘI</v>
          </cell>
          <cell r="Q1771" t="str">
            <v>Miền Bắc</v>
          </cell>
          <cell r="R1771" t="str">
            <v>WIN</v>
          </cell>
        </row>
        <row r="1772">
          <cell r="A1772" t="str">
            <v>WIN3761</v>
          </cell>
          <cell r="B1772" t="str">
            <v>CN HÀ NỘI - CÔNG TY CỔ PHẦN DỊCH VỤ THƯƠNG MẠI TỔNG HỢP WINCOMMERCE</v>
          </cell>
          <cell r="C1772" t="str">
            <v/>
          </cell>
          <cell r="D1772" t="str">
            <v>Thành phố Hà Nội</v>
          </cell>
          <cell r="E1772" t="str">
            <v>Huyện Thanh Trì</v>
          </cell>
          <cell r="G1772" t="str">
            <v>HN008</v>
          </cell>
          <cell r="H1772" t="str">
            <v>Nguyễn Minh Sơn</v>
          </cell>
          <cell r="I1772" t="str">
            <v>MIENBAC;WIN</v>
          </cell>
          <cell r="J1772" t="str">
            <v/>
          </cell>
          <cell r="M1772" t="str">
            <v>Số 75 Thôn Yên Xá, xã Tân Triều, huyện Thanh Trì, Hà Nội</v>
          </cell>
          <cell r="N1772">
            <v>60</v>
          </cell>
          <cell r="O1772" t="b">
            <v>0</v>
          </cell>
          <cell r="P1772" t="str">
            <v>C6 HÀ NỘI</v>
          </cell>
          <cell r="Q1772" t="str">
            <v>Miền Bắc</v>
          </cell>
          <cell r="R1772" t="str">
            <v>WIN</v>
          </cell>
        </row>
        <row r="1773">
          <cell r="A1773" t="str">
            <v>WIN3766</v>
          </cell>
          <cell r="B1773" t="str">
            <v>CN HÀ NỘI - CÔNG TY CỔ PHẦN DỊCH VỤ THƯƠNG MẠI TỔNG HỢP WINCOMMERCE</v>
          </cell>
          <cell r="C1773" t="str">
            <v/>
          </cell>
          <cell r="D1773" t="str">
            <v>Thành phố Hà Nội</v>
          </cell>
          <cell r="E1773" t="str">
            <v>Quận Tây Hồ</v>
          </cell>
          <cell r="G1773" t="str">
            <v>HN008</v>
          </cell>
          <cell r="H1773" t="str">
            <v>Nguyễn Minh Sơn</v>
          </cell>
          <cell r="I1773" t="str">
            <v>MIENBAC;WIN</v>
          </cell>
          <cell r="J1773" t="str">
            <v/>
          </cell>
          <cell r="M1773" t="str">
            <v>Tầng 1, Tòa CT03B, KĐT Nam Thăng Long, phường Phú Thượng, quận Tây Hồ, Hà Nội</v>
          </cell>
          <cell r="N1773">
            <v>60</v>
          </cell>
          <cell r="O1773" t="b">
            <v>0</v>
          </cell>
          <cell r="P1773" t="str">
            <v>C6 HÀ NỘI</v>
          </cell>
          <cell r="Q1773" t="str">
            <v>Miền Bắc</v>
          </cell>
          <cell r="R1773" t="str">
            <v>WIN</v>
          </cell>
        </row>
        <row r="1774">
          <cell r="A1774" t="str">
            <v>WIN3776</v>
          </cell>
          <cell r="B1774" t="str">
            <v>CN HÀ NỘI - CÔNG TY CỔ PHẦN DỊCH VỤ THƯƠNG MẠI TỔNG HỢP WINCOMMERCE</v>
          </cell>
          <cell r="C1774" t="str">
            <v/>
          </cell>
          <cell r="D1774" t="str">
            <v>Thành phố Hà Nội</v>
          </cell>
          <cell r="E1774" t="str">
            <v>Huyện Đông Anh</v>
          </cell>
          <cell r="G1774" t="str">
            <v>HN003</v>
          </cell>
          <cell r="H1774" t="str">
            <v>Nguyễn Văn Thạch</v>
          </cell>
          <cell r="I1774" t="str">
            <v>MIENBAC;WIN</v>
          </cell>
          <cell r="J1774" t="str">
            <v/>
          </cell>
          <cell r="M1774" t="str">
            <v>11 Dốc Vân, Thôn Du Ngoại, xã Mai Lâm, huyện Đông Anh, Hà Nội</v>
          </cell>
          <cell r="N1774">
            <v>60</v>
          </cell>
          <cell r="O1774" t="b">
            <v>0</v>
          </cell>
          <cell r="P1774" t="str">
            <v>C6 HÀ NỘI</v>
          </cell>
          <cell r="Q1774" t="str">
            <v>Miền Bắc</v>
          </cell>
          <cell r="R1774" t="str">
            <v>WIN</v>
          </cell>
        </row>
        <row r="1775">
          <cell r="A1775" t="str">
            <v>win3777</v>
          </cell>
          <cell r="B1775" t="str">
            <v>CN HÀ NỘI - wincommerce</v>
          </cell>
          <cell r="C1775" t="str">
            <v/>
          </cell>
          <cell r="D1775" t="str">
            <v>Thành phố Hà Nội</v>
          </cell>
          <cell r="E1775" t="str">
            <v>Quận Hà Đông</v>
          </cell>
          <cell r="G1775" t="str">
            <v>HN004</v>
          </cell>
          <cell r="H1775" t="str">
            <v>Hoàng Thanh Huy</v>
          </cell>
          <cell r="I1775" t="str">
            <v>MIENBAC;WIN</v>
          </cell>
          <cell r="J1775" t="str">
            <v/>
          </cell>
          <cell r="M1775" t="str">
            <v>Lô U03-L01, Khu đô thị mới Dương Nội, Phường Yên Nghĩa, quận Hà Đông, HN</v>
          </cell>
          <cell r="N1775">
            <v>60</v>
          </cell>
          <cell r="O1775" t="b">
            <v>0</v>
          </cell>
          <cell r="P1775" t="str">
            <v>C6 HÀ NỘI</v>
          </cell>
          <cell r="Q1775" t="str">
            <v>Miền Bắc</v>
          </cell>
          <cell r="R1775" t="str">
            <v>WIN</v>
          </cell>
        </row>
        <row r="1776">
          <cell r="A1776" t="str">
            <v>WIN3778</v>
          </cell>
          <cell r="B1776" t="str">
            <v>CN HÀ NỘI - CÔNG TY CỔ PHẦN DỊCH VỤ THƯƠNG MẠI TỔNG HỢP WINCOMMERCE</v>
          </cell>
          <cell r="C1776" t="str">
            <v/>
          </cell>
          <cell r="D1776" t="str">
            <v>Thành phố Hà Nội</v>
          </cell>
          <cell r="E1776" t="str">
            <v>Quận Nam Từ Liêm</v>
          </cell>
          <cell r="G1776" t="str">
            <v>HN004</v>
          </cell>
          <cell r="H1776" t="str">
            <v>Hoàng Thanh Huy</v>
          </cell>
          <cell r="I1776" t="str">
            <v>MIENBAC;WIN</v>
          </cell>
          <cell r="J1776" t="str">
            <v/>
          </cell>
          <cell r="M1776" t="str">
            <v>Số nhà 23, ngõ 14, phố Mễ Trì Hạ , Tổ dân phố 2, phường Mễ Trì, quận Nam Từ Liêm, Hà Nội</v>
          </cell>
          <cell r="N1776">
            <v>60</v>
          </cell>
          <cell r="O1776" t="b">
            <v>0</v>
          </cell>
          <cell r="P1776" t="str">
            <v>C6 HÀ NỘI</v>
          </cell>
          <cell r="Q1776" t="str">
            <v>Miền Bắc</v>
          </cell>
          <cell r="R1776" t="str">
            <v>WIN</v>
          </cell>
        </row>
        <row r="1777">
          <cell r="A1777" t="str">
            <v>WIN3837</v>
          </cell>
          <cell r="B1777" t="str">
            <v>CN HÀ NỘI - CÔNG TY CỔ PHẦN DỊCH VỤ THƯƠNG MẠI TỔNG HỢP WINCOMMERCE</v>
          </cell>
          <cell r="C1777" t="str">
            <v/>
          </cell>
          <cell r="D1777" t="str">
            <v>Thành phố Hà Nội</v>
          </cell>
          <cell r="E1777" t="str">
            <v>Huyện Gia Lâm</v>
          </cell>
          <cell r="G1777" t="str">
            <v>HN008</v>
          </cell>
          <cell r="H1777" t="str">
            <v>Nguyễn Minh Sơn</v>
          </cell>
          <cell r="I1777" t="str">
            <v>MIENBAC;WIN</v>
          </cell>
          <cell r="J1777" t="str">
            <v/>
          </cell>
          <cell r="M1777" t="str">
            <v>Thôn 7, Xã Ninh Hiệp, Huyện Gia Lâm, HN</v>
          </cell>
          <cell r="N1777">
            <v>60</v>
          </cell>
          <cell r="O1777" t="b">
            <v>0</v>
          </cell>
          <cell r="P1777" t="str">
            <v>C6 HÀ NỘI</v>
          </cell>
          <cell r="Q1777" t="str">
            <v>Miền Bắc</v>
          </cell>
          <cell r="R1777" t="str">
            <v>WIN</v>
          </cell>
        </row>
        <row r="1778">
          <cell r="A1778" t="str">
            <v>WIN3840</v>
          </cell>
          <cell r="B1778" t="str">
            <v>CN HÀ NỘI - CÔNG TY CỔ PHẦN DỊCH VỤ THƯƠNG MẠI TỔNG HỢP WINCOMMERCE</v>
          </cell>
          <cell r="C1778" t="str">
            <v/>
          </cell>
          <cell r="D1778" t="str">
            <v>Thành phố Hà Nội</v>
          </cell>
          <cell r="E1778" t="str">
            <v>Quận Hai Bà Trưng</v>
          </cell>
          <cell r="G1778" t="str">
            <v>HN003</v>
          </cell>
          <cell r="H1778" t="str">
            <v>Nguyễn Văn Thạch</v>
          </cell>
          <cell r="I1778" t="str">
            <v>MIENBAC;WIN</v>
          </cell>
          <cell r="J1778" t="str">
            <v/>
          </cell>
          <cell r="M1778" t="str">
            <v>Tầng 1, Khối CT1, khu văn phòng và nhà ở, số 536A Minh Khai, Phường Vĩnh Tuy, Quận Hai Bà Trưng, HN</v>
          </cell>
          <cell r="N1778">
            <v>60</v>
          </cell>
          <cell r="O1778" t="b">
            <v>0</v>
          </cell>
          <cell r="P1778" t="str">
            <v>C6 HÀ NỘI</v>
          </cell>
          <cell r="Q1778" t="str">
            <v>Miền Bắc</v>
          </cell>
          <cell r="R1778" t="str">
            <v>WIN</v>
          </cell>
        </row>
        <row r="1779">
          <cell r="A1779" t="str">
            <v>WIN3841</v>
          </cell>
          <cell r="B1779" t="str">
            <v>CN HÀ NỘI - CÔNG TY CỔ PHẦN DỊCH VỤ THƯƠNG MẠI TỔNG HỢP WINCOMMERCE</v>
          </cell>
          <cell r="C1779" t="str">
            <v/>
          </cell>
          <cell r="D1779" t="str">
            <v>Thành phố Hà Nội</v>
          </cell>
          <cell r="E1779" t="str">
            <v>Quận Đống Đa</v>
          </cell>
          <cell r="G1779" t="str">
            <v>HN008</v>
          </cell>
          <cell r="H1779" t="str">
            <v>Nguyễn Minh Sơn</v>
          </cell>
          <cell r="I1779" t="str">
            <v>MIENBAC;WIN</v>
          </cell>
          <cell r="J1779" t="str">
            <v/>
          </cell>
          <cell r="M1779" t="str">
            <v>32 ngõ Láng Trung, phường Láng Hạ, quận Đống Đa, Hà Nội</v>
          </cell>
          <cell r="N1779">
            <v>60</v>
          </cell>
          <cell r="O1779" t="b">
            <v>0</v>
          </cell>
          <cell r="P1779" t="str">
            <v>C6 HÀ NỘI</v>
          </cell>
          <cell r="Q1779" t="str">
            <v>Miền Bắc</v>
          </cell>
          <cell r="R1779" t="str">
            <v>WIN</v>
          </cell>
        </row>
        <row r="1780">
          <cell r="A1780" t="str">
            <v>WIN3851</v>
          </cell>
          <cell r="B1780" t="str">
            <v>CN HÀ NỘI - CÔNG TY CỔ PHẦN DỊCH VỤ THƯƠNG MẠI TỔNG HỢP WINCOMMERCE</v>
          </cell>
          <cell r="C1780" t="str">
            <v/>
          </cell>
          <cell r="D1780" t="str">
            <v>Thành phố Hà Nội</v>
          </cell>
          <cell r="E1780" t="str">
            <v>Quận Thanh Xuân</v>
          </cell>
          <cell r="G1780" t="str">
            <v>HN008</v>
          </cell>
          <cell r="H1780" t="str">
            <v>Nguyễn Minh Sơn</v>
          </cell>
          <cell r="I1780" t="str">
            <v>MIENBAC;WIN</v>
          </cell>
          <cell r="J1780" t="str">
            <v/>
          </cell>
          <cell r="M1780" t="str">
            <v>Tầng 1, Tòa The Legend , 109 Nguyễn Tuân, phường Nhân Chính, quận Thanh Xuân, Thành phố Hà Nội</v>
          </cell>
          <cell r="N1780">
            <v>60</v>
          </cell>
          <cell r="O1780" t="b">
            <v>0</v>
          </cell>
          <cell r="P1780" t="str">
            <v>C6 HÀ NỘI</v>
          </cell>
          <cell r="Q1780" t="str">
            <v>Miền Bắc</v>
          </cell>
          <cell r="R1780" t="str">
            <v>WIN</v>
          </cell>
        </row>
        <row r="1781">
          <cell r="A1781" t="str">
            <v>WIN3857</v>
          </cell>
          <cell r="B1781" t="str">
            <v>CN HÀ NỘI - CÔNG TY CỔ PHẦN DỊCH VỤ THƯƠNG MẠI TỔNG HỢP WINCOMMERCE</v>
          </cell>
          <cell r="C1781" t="str">
            <v/>
          </cell>
          <cell r="D1781" t="str">
            <v>Thành phố Hà Nội</v>
          </cell>
          <cell r="E1781" t="str">
            <v>Quận Nam Từ Liêm</v>
          </cell>
          <cell r="G1781" t="str">
            <v>HN004</v>
          </cell>
          <cell r="H1781" t="str">
            <v>Hoàng Thanh Huy</v>
          </cell>
          <cell r="I1781" t="str">
            <v>MIENBAC;WIN</v>
          </cell>
          <cell r="J1781" t="str">
            <v/>
          </cell>
          <cell r="M1781" t="str">
            <v>Số 70 Đại Linh, TDP 18, phường Trung Văn, quận Nam Từ Liêm , Thành phố Hà Nội</v>
          </cell>
          <cell r="N1781">
            <v>60</v>
          </cell>
          <cell r="O1781" t="b">
            <v>0</v>
          </cell>
          <cell r="P1781" t="str">
            <v>C6 HÀ NỘI</v>
          </cell>
          <cell r="Q1781" t="str">
            <v>Miền Bắc</v>
          </cell>
          <cell r="R1781" t="str">
            <v>WIN</v>
          </cell>
        </row>
        <row r="1782">
          <cell r="A1782" t="str">
            <v>WIN3862</v>
          </cell>
          <cell r="B1782" t="str">
            <v>CN HÀ NỘI - CÔNG TY CỔ PHẦN DỊCH VỤ THƯƠNG MẠI TỔNG HỢP WINCOMMERCE</v>
          </cell>
          <cell r="C1782" t="str">
            <v/>
          </cell>
          <cell r="D1782" t="str">
            <v>Thành phố Hà Nội</v>
          </cell>
          <cell r="E1782" t="str">
            <v>Quận Long Biên</v>
          </cell>
          <cell r="G1782" t="str">
            <v>HN003</v>
          </cell>
          <cell r="H1782" t="str">
            <v>Nguyễn Văn Thạch</v>
          </cell>
          <cell r="I1782" t="str">
            <v>MIENBAC;WIN</v>
          </cell>
          <cell r="J1782" t="str">
            <v/>
          </cell>
          <cell r="M1782" t="str">
            <v>Tầng 1, tòa 18T2, CT15 Khu Đô Thị Mới Việt Hưng, Phường Giang Biên, Quận Long Biên, Hà Nội</v>
          </cell>
          <cell r="N1782">
            <v>60</v>
          </cell>
          <cell r="O1782" t="b">
            <v>0</v>
          </cell>
          <cell r="P1782" t="str">
            <v>C6 HÀ NỘI</v>
          </cell>
          <cell r="Q1782" t="str">
            <v>Miền Bắc</v>
          </cell>
          <cell r="R1782" t="str">
            <v>WIN</v>
          </cell>
        </row>
        <row r="1783">
          <cell r="A1783" t="str">
            <v>WIN3863</v>
          </cell>
          <cell r="B1783" t="str">
            <v>CN HÀ NỘI - CÔNG TY CỔ PHẦN DỊCH VỤ THƯƠNG MẠI TỔNG HỢP WINCOMMERCE</v>
          </cell>
          <cell r="C1783" t="str">
            <v/>
          </cell>
          <cell r="D1783" t="str">
            <v>Thành phố Hà Nội</v>
          </cell>
          <cell r="E1783" t="str">
            <v>Quận Hoàng Mai</v>
          </cell>
          <cell r="G1783" t="str">
            <v>HN003</v>
          </cell>
          <cell r="H1783" t="str">
            <v>Nguyễn Văn Thạch</v>
          </cell>
          <cell r="I1783" t="str">
            <v>MIENBAC;WIN</v>
          </cell>
          <cell r="J1783" t="str">
            <v/>
          </cell>
          <cell r="M1783" t="str">
            <v>Shophouse CH02-20, Số 2 Gamuda Gardens 2-2, Phường Trần Phú, Quận Hoàng Mai, Hà Nội</v>
          </cell>
          <cell r="N1783">
            <v>60</v>
          </cell>
          <cell r="O1783" t="b">
            <v>0</v>
          </cell>
          <cell r="P1783" t="str">
            <v>C6 HÀ NỘI</v>
          </cell>
          <cell r="Q1783" t="str">
            <v>Miền Bắc</v>
          </cell>
          <cell r="R1783" t="str">
            <v>WIN</v>
          </cell>
        </row>
        <row r="1784">
          <cell r="A1784" t="str">
            <v>WIN3876</v>
          </cell>
          <cell r="B1784" t="str">
            <v>CN HÀ NỘI - CÔNG TY CỔ PHẦN DỊCH VỤ THƯƠNG MẠI TỔNG HỢP WINCOMMERCE</v>
          </cell>
          <cell r="C1784" t="str">
            <v/>
          </cell>
          <cell r="D1784" t="str">
            <v>Thành phố Hà Nội</v>
          </cell>
          <cell r="E1784" t="str">
            <v>Huyện Đông Anh</v>
          </cell>
          <cell r="G1784" t="str">
            <v>HN003</v>
          </cell>
          <cell r="H1784" t="str">
            <v>Nguyễn Văn Thạch</v>
          </cell>
          <cell r="I1784" t="str">
            <v>MIENBAC;WIN</v>
          </cell>
          <cell r="J1784" t="str">
            <v/>
          </cell>
          <cell r="M1784" t="str">
            <v>Thôn Đoài, xã Kim Nỗ, huyện Đông Anh, Hà Nội</v>
          </cell>
          <cell r="N1784">
            <v>60</v>
          </cell>
          <cell r="O1784" t="b">
            <v>0</v>
          </cell>
          <cell r="P1784" t="str">
            <v>C6 HÀ NỘI</v>
          </cell>
          <cell r="Q1784" t="str">
            <v>Miền Bắc</v>
          </cell>
          <cell r="R1784" t="str">
            <v>WIN</v>
          </cell>
        </row>
        <row r="1785">
          <cell r="A1785" t="str">
            <v>WIN3877</v>
          </cell>
          <cell r="B1785" t="str">
            <v>CN HÀ NỘI - CÔNG TY CỔ PHẦN DỊCH VỤ THƯƠNG MẠI TỔNG HỢP WINCOMMERCE</v>
          </cell>
          <cell r="C1785" t="str">
            <v/>
          </cell>
          <cell r="D1785" t="str">
            <v>Thành phố Hà Nội</v>
          </cell>
          <cell r="E1785" t="str">
            <v>Quận Hoàng Mai</v>
          </cell>
          <cell r="G1785" t="str">
            <v>HN003</v>
          </cell>
          <cell r="H1785" t="str">
            <v>Nguyễn Văn Thạch</v>
          </cell>
          <cell r="I1785" t="str">
            <v>MIENBAC;WIN</v>
          </cell>
          <cell r="J1785" t="str">
            <v/>
          </cell>
          <cell r="M1785" t="str">
            <v>Số 74, đường Vĩnh Hưng, Tổ 25 phường Vĩnh Hưng, quận Hoàng Mai, Hà Nội.</v>
          </cell>
          <cell r="N1785">
            <v>60</v>
          </cell>
          <cell r="O1785" t="b">
            <v>0</v>
          </cell>
          <cell r="P1785" t="str">
            <v>C6 HÀ NỘI</v>
          </cell>
          <cell r="Q1785" t="str">
            <v>Miền Bắc</v>
          </cell>
          <cell r="R1785" t="str">
            <v>WIN</v>
          </cell>
        </row>
        <row r="1786">
          <cell r="A1786" t="str">
            <v>WIN3881</v>
          </cell>
          <cell r="B1786" t="str">
            <v>CN HÀ NỘI - CÔNG TY CỔ PHẦN DỊCH VỤ THƯƠNG MẠI TỔNG HỢP WINCOMMERCE</v>
          </cell>
          <cell r="C1786" t="str">
            <v/>
          </cell>
          <cell r="D1786" t="str">
            <v>Thành phố Hà Nội</v>
          </cell>
          <cell r="E1786" t="str">
            <v>Quận Nam Từ Liêm</v>
          </cell>
          <cell r="G1786" t="str">
            <v>HN004</v>
          </cell>
          <cell r="H1786" t="str">
            <v>Hoàng Thanh Huy</v>
          </cell>
          <cell r="I1786" t="str">
            <v>MIENBAC;WIN</v>
          </cell>
          <cell r="J1786" t="str">
            <v/>
          </cell>
          <cell r="M1786" t="str">
            <v>Tầng 1, L1-05, L1-06,Tòa Nhà FLC Complex, số 36 đường Phạm Hùng, phường Mỹ Đình, quận Nam Từ Liêm, HN</v>
          </cell>
          <cell r="N1786">
            <v>60</v>
          </cell>
          <cell r="O1786" t="b">
            <v>0</v>
          </cell>
          <cell r="P1786" t="str">
            <v>C6 HÀ NỘI</v>
          </cell>
          <cell r="Q1786" t="str">
            <v>Miền Bắc</v>
          </cell>
          <cell r="R1786" t="str">
            <v>WIN</v>
          </cell>
        </row>
        <row r="1787">
          <cell r="A1787" t="str">
            <v>win3882</v>
          </cell>
          <cell r="B1787" t="str">
            <v>CN HÀ NỘI - wincommerce</v>
          </cell>
          <cell r="C1787" t="str">
            <v/>
          </cell>
          <cell r="D1787" t="str">
            <v>Thành phố Hà Nội</v>
          </cell>
          <cell r="E1787" t="str">
            <v>Huyện Hoài Đức</v>
          </cell>
          <cell r="G1787" t="str">
            <v>HN004</v>
          </cell>
          <cell r="H1787" t="str">
            <v>Hoàng Thanh Huy</v>
          </cell>
          <cell r="I1787" t="str">
            <v>MIENBAC;WIN</v>
          </cell>
          <cell r="J1787" t="str">
            <v/>
          </cell>
          <cell r="M1787" t="str">
            <v>A10-NV4 ô số 26-27 KĐTM hai bên đường Lê Trọng Tấn , 
xã An Khánh, huyện Hoài Đức, HN</v>
          </cell>
          <cell r="N1787">
            <v>60</v>
          </cell>
          <cell r="O1787" t="b">
            <v>0</v>
          </cell>
          <cell r="P1787" t="str">
            <v>C6 HÀ NỘI</v>
          </cell>
          <cell r="Q1787" t="str">
            <v>Miền Bắc</v>
          </cell>
          <cell r="R1787" t="str">
            <v>WIN</v>
          </cell>
        </row>
        <row r="1788">
          <cell r="A1788" t="str">
            <v>WIN3883</v>
          </cell>
          <cell r="B1788" t="str">
            <v>CN HÀ NỘI - CÔNG TY CỔ PHẦN DỊCH VỤ THƯƠNG MẠI TỔNG HỢP WINCOMMERCE</v>
          </cell>
          <cell r="C1788" t="str">
            <v/>
          </cell>
          <cell r="D1788" t="str">
            <v>Thành phố Hà Nội</v>
          </cell>
          <cell r="E1788" t="str">
            <v>Quận Long Biên</v>
          </cell>
          <cell r="G1788" t="str">
            <v>HN003</v>
          </cell>
          <cell r="H1788" t="str">
            <v>Nguyễn Văn Thạch</v>
          </cell>
          <cell r="I1788" t="str">
            <v>MIENBAC;WIN</v>
          </cell>
          <cell r="J1788" t="str">
            <v/>
          </cell>
          <cell r="M1788" t="str">
            <v>Số 24, ngõ 476 đường Ngọc Thụy, phường Ngọc Thụy, quận Long Biên , Hà Nội.</v>
          </cell>
          <cell r="N1788">
            <v>60</v>
          </cell>
          <cell r="O1788" t="b">
            <v>0</v>
          </cell>
          <cell r="P1788" t="str">
            <v>C6 HÀ NỘI</v>
          </cell>
          <cell r="Q1788" t="str">
            <v>Miền Bắc</v>
          </cell>
          <cell r="R1788" t="str">
            <v>WIN</v>
          </cell>
        </row>
        <row r="1789">
          <cell r="A1789" t="str">
            <v>win3890</v>
          </cell>
          <cell r="B1789" t="str">
            <v>CN HÀ NỘI - wincommerce</v>
          </cell>
          <cell r="C1789" t="str">
            <v/>
          </cell>
          <cell r="D1789" t="str">
            <v>Thành phố Hà Nội</v>
          </cell>
          <cell r="E1789" t="str">
            <v>Quận Hà Đông</v>
          </cell>
          <cell r="G1789" t="str">
            <v>HN004</v>
          </cell>
          <cell r="H1789" t="str">
            <v>Hoàng Thanh Huy</v>
          </cell>
          <cell r="I1789" t="str">
            <v>MIENBAC;WIN</v>
          </cell>
          <cell r="J1789" t="str">
            <v/>
          </cell>
          <cell r="M1789" t="str">
            <v>Số 57 đường La Nội,+L681:L700 phường Dương Nội, quận Hà Đông, Hà Nội.</v>
          </cell>
          <cell r="N1789">
            <v>60</v>
          </cell>
          <cell r="O1789" t="b">
            <v>0</v>
          </cell>
          <cell r="P1789" t="str">
            <v>C6 HÀ NỘI</v>
          </cell>
          <cell r="Q1789" t="str">
            <v>Miền Bắc</v>
          </cell>
          <cell r="R1789" t="str">
            <v>WIN</v>
          </cell>
        </row>
        <row r="1790">
          <cell r="A1790" t="str">
            <v>WIN3891</v>
          </cell>
          <cell r="B1790" t="str">
            <v>CN HÀ NỘI - CÔNG TY CỔ PHẦN DỊCH VỤ THƯƠNG MẠI TỔNG HỢP WINCOMMERCE</v>
          </cell>
          <cell r="C1790" t="str">
            <v/>
          </cell>
          <cell r="D1790" t="str">
            <v>Thành phố Hà Nội</v>
          </cell>
          <cell r="E1790" t="str">
            <v>Quận Long Biên</v>
          </cell>
          <cell r="G1790" t="str">
            <v>HN003</v>
          </cell>
          <cell r="H1790" t="str">
            <v>Nguyễn Văn Thạch</v>
          </cell>
          <cell r="I1790" t="str">
            <v>MIENBAC;WIN</v>
          </cell>
          <cell r="J1790" t="str">
            <v/>
          </cell>
          <cell r="M1790" t="str">
            <v>79 Đường Bát Khối , Phường Long Biên , Quận Long Biên , HN</v>
          </cell>
          <cell r="N1790">
            <v>60</v>
          </cell>
          <cell r="O1790" t="b">
            <v>0</v>
          </cell>
          <cell r="P1790" t="str">
            <v>C6 HÀ NỘI</v>
          </cell>
          <cell r="Q1790" t="str">
            <v>Miền Bắc</v>
          </cell>
          <cell r="R1790" t="str">
            <v>WIN</v>
          </cell>
        </row>
        <row r="1791">
          <cell r="A1791" t="str">
            <v>WIN3901</v>
          </cell>
          <cell r="B1791" t="str">
            <v>CN HÀ NỘI - CÔNG TY CỔ PHẦN DỊCH VỤ THƯƠNG MẠI TỔNG HỢP WINCOMMERCE</v>
          </cell>
          <cell r="C1791" t="str">
            <v/>
          </cell>
          <cell r="D1791" t="str">
            <v>Thành phố Hà Nội</v>
          </cell>
          <cell r="E1791" t="str">
            <v>Quận Long Biên</v>
          </cell>
          <cell r="G1791" t="str">
            <v>HN003</v>
          </cell>
          <cell r="H1791" t="str">
            <v>Nguyễn Văn Thạch</v>
          </cell>
          <cell r="I1791" t="str">
            <v>MIENBAC;WIN</v>
          </cell>
          <cell r="J1791" t="str">
            <v/>
          </cell>
          <cell r="M1791" t="str">
            <v>Số 01+01A GA, Dự án Nhà phố Rice City Sông Hồng, 139 Gia Quất, phường Thượng Thanh, Long Biên, Hà Nội</v>
          </cell>
          <cell r="N1791">
            <v>60</v>
          </cell>
          <cell r="O1791" t="b">
            <v>0</v>
          </cell>
          <cell r="P1791" t="str">
            <v>C6 HÀ NỘI</v>
          </cell>
          <cell r="Q1791" t="str">
            <v>Miền Bắc</v>
          </cell>
          <cell r="R1791" t="str">
            <v>WIN</v>
          </cell>
        </row>
        <row r="1792">
          <cell r="A1792" t="str">
            <v>WIN3910</v>
          </cell>
          <cell r="B1792" t="str">
            <v>CN HÀ NỘI - CÔNG TY CỔ PHẦN DỊCH VỤ THƯƠNG MẠI TỔNG HỢP WINCOMMERCE</v>
          </cell>
          <cell r="C1792" t="str">
            <v/>
          </cell>
          <cell r="D1792" t="str">
            <v>Thành phố Hà Nội</v>
          </cell>
          <cell r="E1792" t="str">
            <v>Huyện Đông Anh</v>
          </cell>
          <cell r="G1792" t="str">
            <v>HN004</v>
          </cell>
          <cell r="H1792" t="str">
            <v>Hoàng Thanh Huy</v>
          </cell>
          <cell r="I1792" t="str">
            <v>MIENBAC;WIN</v>
          </cell>
          <cell r="J1792" t="str">
            <v/>
          </cell>
          <cell r="M1792" t="str">
            <v>Số 58, Đường Liên Xã, Thôn Nhuế, Kim Chung, Đông Anh, Hà Nội</v>
          </cell>
          <cell r="N1792">
            <v>60</v>
          </cell>
          <cell r="O1792" t="b">
            <v>0</v>
          </cell>
          <cell r="P1792" t="str">
            <v>C6 HÀ NỘI</v>
          </cell>
          <cell r="Q1792" t="str">
            <v>Miền Bắc</v>
          </cell>
          <cell r="R1792" t="str">
            <v>WIN</v>
          </cell>
        </row>
        <row r="1793">
          <cell r="A1793" t="str">
            <v>WIN3916</v>
          </cell>
          <cell r="B1793" t="str">
            <v>CN HÀ NỘI - CÔNG TY CỔ PHẦN DỊCH VỤ THƯƠNG MẠI TỔNG HỢP WINCOMMERCE</v>
          </cell>
          <cell r="C1793" t="str">
            <v/>
          </cell>
          <cell r="D1793" t="str">
            <v>Thành phố Hà Nội</v>
          </cell>
          <cell r="E1793" t="str">
            <v>Quận Cầu Giấy</v>
          </cell>
          <cell r="G1793" t="str">
            <v>HN004</v>
          </cell>
          <cell r="H1793" t="str">
            <v>Hoàng Thanh Huy</v>
          </cell>
          <cell r="I1793" t="str">
            <v>MIENBAC;WIN</v>
          </cell>
          <cell r="J1793" t="str">
            <v/>
          </cell>
          <cell r="M1793" t="str">
            <v>Tầng 1, khu Vinaconex 1, 289A Khuất Duy Tiến, phường Trung Hòa, quận Cầu Giấy, Hà Nội</v>
          </cell>
          <cell r="N1793">
            <v>60</v>
          </cell>
          <cell r="O1793" t="b">
            <v>0</v>
          </cell>
          <cell r="P1793" t="str">
            <v>C6 HÀ NỘI</v>
          </cell>
          <cell r="Q1793" t="str">
            <v>Miền Bắc</v>
          </cell>
          <cell r="R1793" t="str">
            <v>WIN</v>
          </cell>
        </row>
        <row r="1794">
          <cell r="A1794" t="str">
            <v>WIN3925</v>
          </cell>
          <cell r="B1794" t="str">
            <v>CN HÀ NỘI - CÔNG TY CỔ PHẦN DỊCH VỤ THƯƠNG MẠI TỔNG HỢP WINCOMMERCE</v>
          </cell>
          <cell r="C1794" t="str">
            <v/>
          </cell>
          <cell r="D1794" t="str">
            <v>Thành phố Hà Nội</v>
          </cell>
          <cell r="E1794" t="str">
            <v>Quận Thanh Xuân</v>
          </cell>
          <cell r="G1794" t="str">
            <v>HN008</v>
          </cell>
          <cell r="H1794" t="str">
            <v>Nguyễn Minh Sơn</v>
          </cell>
          <cell r="I1794" t="str">
            <v>MIENBAC;WIN</v>
          </cell>
          <cell r="J1794" t="str">
            <v/>
          </cell>
          <cell r="M1794" t="str">
            <v>347 Vũ Tông Phan, Phường Khương Đình,Quận Thanh Xuân, Thành phố Hà Nội</v>
          </cell>
          <cell r="N1794">
            <v>60</v>
          </cell>
          <cell r="O1794" t="b">
            <v>0</v>
          </cell>
          <cell r="P1794" t="str">
            <v>C6 HÀ NỘI</v>
          </cell>
          <cell r="Q1794" t="str">
            <v>Miền Bắc</v>
          </cell>
          <cell r="R1794" t="str">
            <v>WIN</v>
          </cell>
        </row>
        <row r="1795">
          <cell r="A1795" t="str">
            <v>WIN3941</v>
          </cell>
          <cell r="B1795" t="str">
            <v>CN HÀ NỘI - CÔNG TY CỔ PHẦN DỊCH VỤ THƯƠNG MẠI TỔNG HỢP WINCOMMERCE</v>
          </cell>
          <cell r="C1795" t="str">
            <v/>
          </cell>
          <cell r="D1795" t="str">
            <v>Thành phố Hà Nội</v>
          </cell>
          <cell r="E1795" t="str">
            <v>Quận Nam Từ Liêm</v>
          </cell>
          <cell r="G1795" t="str">
            <v>HN004</v>
          </cell>
          <cell r="H1795" t="str">
            <v>Hoàng Thanh Huy</v>
          </cell>
          <cell r="I1795" t="str">
            <v>MIENBAC;WIN</v>
          </cell>
          <cell r="J1795" t="str">
            <v/>
          </cell>
          <cell r="M1795" t="str">
            <v>Kiot 11, tầng 1, nhà chung cư CT5- ĐN1 đường Trần Hữu Dực, KĐT Mỹ Đình II , phường Mỹ Đình 2, quận Nam Từ Liêm, Hà Nội</v>
          </cell>
          <cell r="N1795">
            <v>60</v>
          </cell>
          <cell r="O1795" t="b">
            <v>0</v>
          </cell>
          <cell r="P1795" t="str">
            <v>C6 HÀ NỘI</v>
          </cell>
          <cell r="Q1795" t="str">
            <v>Miền Bắc</v>
          </cell>
          <cell r="R1795" t="str">
            <v>WIN</v>
          </cell>
        </row>
        <row r="1796">
          <cell r="A1796" t="str">
            <v>WIN3948</v>
          </cell>
          <cell r="B1796" t="str">
            <v>CN HÀ NỘI - CÔNG TY CỔ PHẦN DỊCH VỤ THƯƠNG MẠI TỔNG HỢP WINCOMMERCE</v>
          </cell>
          <cell r="C1796" t="str">
            <v/>
          </cell>
          <cell r="D1796" t="str">
            <v>Thành phố Hà Nội</v>
          </cell>
          <cell r="E1796" t="str">
            <v>Quận Nam Từ Liêm</v>
          </cell>
          <cell r="G1796" t="str">
            <v>HN004</v>
          </cell>
          <cell r="H1796" t="str">
            <v>Hoàng Thanh Huy</v>
          </cell>
          <cell r="I1796" t="str">
            <v>MIENBAC;WIN</v>
          </cell>
          <cell r="J1796" t="str">
            <v/>
          </cell>
          <cell r="M1796" t="str">
            <v>Số 86 ngõ 20 đường Mỹ Đình, phường Mỹ Đình 2, Nam Từ Liêm, Hà Nội</v>
          </cell>
          <cell r="N1796">
            <v>60</v>
          </cell>
          <cell r="O1796" t="b">
            <v>0</v>
          </cell>
          <cell r="P1796" t="str">
            <v>C6 HÀ NỘI</v>
          </cell>
          <cell r="Q1796" t="str">
            <v>Miền Bắc</v>
          </cell>
          <cell r="R1796" t="str">
            <v>WIN</v>
          </cell>
        </row>
        <row r="1797">
          <cell r="A1797" t="str">
            <v>WIN3949</v>
          </cell>
          <cell r="B1797" t="str">
            <v>CN HÀ NỘI - CÔNG TY CỔ PHẦN DỊCH VỤ THƯƠNG MẠI TỔNG HỢP WINCOMMERCE</v>
          </cell>
          <cell r="C1797" t="str">
            <v/>
          </cell>
          <cell r="D1797" t="str">
            <v>Thành phố Hà Nội</v>
          </cell>
          <cell r="E1797" t="str">
            <v>Quận Long Biên</v>
          </cell>
          <cell r="G1797" t="str">
            <v>HN003</v>
          </cell>
          <cell r="H1797" t="str">
            <v>Nguyễn Văn Thạch</v>
          </cell>
          <cell r="I1797" t="str">
            <v>MIENBAC;WIN</v>
          </cell>
          <cell r="J1797" t="str">
            <v/>
          </cell>
          <cell r="M1797" t="str">
            <v>Lô BT1-18 Đường Phúc Lợi , Phường Phúc Lợi, Quận Long Biên , Thành Phố Hà Nội.</v>
          </cell>
          <cell r="N1797">
            <v>60</v>
          </cell>
          <cell r="O1797" t="b">
            <v>0</v>
          </cell>
          <cell r="P1797" t="str">
            <v>C6 HÀ NỘI</v>
          </cell>
          <cell r="Q1797" t="str">
            <v>Miền Bắc</v>
          </cell>
          <cell r="R1797" t="str">
            <v>WIN</v>
          </cell>
        </row>
        <row r="1798">
          <cell r="A1798" t="str">
            <v>WIN3951</v>
          </cell>
          <cell r="B1798" t="str">
            <v>CN HÀ NỘI - CÔNG TY CỔ PHẦN DỊCH VỤ THƯƠNG MẠI TỔNG HỢP WINCOMMERCE</v>
          </cell>
          <cell r="C1798" t="str">
            <v/>
          </cell>
          <cell r="D1798" t="str">
            <v>Thành phố Hà Nội</v>
          </cell>
          <cell r="E1798" t="str">
            <v>Quận Đống Đa</v>
          </cell>
          <cell r="G1798" t="str">
            <v>HN003</v>
          </cell>
          <cell r="H1798" t="str">
            <v>Nguyễn Văn Thạch</v>
          </cell>
          <cell r="I1798" t="str">
            <v>MIENBAC;WIN</v>
          </cell>
          <cell r="J1798" t="str">
            <v/>
          </cell>
          <cell r="M1798" t="str">
            <v>Số 41 Vũ Thạnh, phường Ô Chợ Dừa, quận Đống Đa, HN</v>
          </cell>
          <cell r="N1798">
            <v>60</v>
          </cell>
          <cell r="O1798" t="b">
            <v>0</v>
          </cell>
          <cell r="P1798" t="str">
            <v>C6 HÀ NỘI</v>
          </cell>
          <cell r="Q1798" t="str">
            <v>Miền Bắc</v>
          </cell>
          <cell r="R1798" t="str">
            <v>WIN</v>
          </cell>
        </row>
        <row r="1799">
          <cell r="A1799" t="str">
            <v>WIN3960</v>
          </cell>
          <cell r="B1799" t="str">
            <v>CN HÀ NỘI - CÔNG TY CỔ PHẦN DỊCH VỤ THƯƠNG MẠI TỔNG HỢP WINCOMMERCE</v>
          </cell>
          <cell r="C1799" t="str">
            <v/>
          </cell>
          <cell r="D1799" t="str">
            <v>Thành phố Hà Nội</v>
          </cell>
          <cell r="E1799" t="str">
            <v>Huyện Gia Lâm</v>
          </cell>
          <cell r="G1799" t="str">
            <v>HN008</v>
          </cell>
          <cell r="H1799" t="str">
            <v>Nguyễn Minh Sơn</v>
          </cell>
          <cell r="I1799" t="str">
            <v>MIENBAC;WIN</v>
          </cell>
          <cell r="J1799" t="str">
            <v/>
          </cell>
          <cell r="M1799" t="str">
            <v>173 Hà Huy Tập , TT Yên Viên, huyện Gia Lâm, HN</v>
          </cell>
          <cell r="N1799">
            <v>60</v>
          </cell>
          <cell r="O1799" t="b">
            <v>0</v>
          </cell>
          <cell r="P1799" t="str">
            <v>C6 HÀ NỘI</v>
          </cell>
          <cell r="Q1799" t="str">
            <v>Miền Bắc</v>
          </cell>
          <cell r="R1799" t="str">
            <v>WIN</v>
          </cell>
        </row>
        <row r="1800">
          <cell r="A1800" t="str">
            <v>WIN3961</v>
          </cell>
          <cell r="B1800" t="str">
            <v>CN HÀ NỘI - CÔNG TY CỔ PHẦN DỊCH VỤ THƯƠNG MẠI TỔNG HỢP WINCOMMERCE</v>
          </cell>
          <cell r="C1800" t="str">
            <v/>
          </cell>
          <cell r="D1800" t="str">
            <v>Thành phố Hà Nội</v>
          </cell>
          <cell r="E1800" t="str">
            <v>Quận Đống Đa</v>
          </cell>
          <cell r="G1800" t="str">
            <v>HN003</v>
          </cell>
          <cell r="H1800" t="str">
            <v>Nguyễn Văn Thạch</v>
          </cell>
          <cell r="I1800" t="str">
            <v>MIENBAC;WIN</v>
          </cell>
          <cell r="J1800" t="str">
            <v/>
          </cell>
          <cell r="M1800" t="str">
            <v>153-155 Đê La Thành, phường Nam Đồng, Quận Đống Đa, HN</v>
          </cell>
          <cell r="N1800">
            <v>60</v>
          </cell>
          <cell r="O1800" t="b">
            <v>0</v>
          </cell>
          <cell r="P1800" t="str">
            <v>C6 HÀ NỘI</v>
          </cell>
          <cell r="Q1800" t="str">
            <v>Miền Bắc</v>
          </cell>
          <cell r="R1800" t="str">
            <v>WIN</v>
          </cell>
        </row>
        <row r="1801">
          <cell r="A1801" t="str">
            <v>WIN3962</v>
          </cell>
          <cell r="B1801" t="str">
            <v>CN HÀ NỘI - CÔNG TY CỔ PHẦN DỊCH VỤ THƯƠNG MẠI TỔNG HỢP WINCOMMERCE</v>
          </cell>
          <cell r="C1801" t="str">
            <v/>
          </cell>
          <cell r="D1801" t="str">
            <v>Thành phố Hà Nội</v>
          </cell>
          <cell r="E1801" t="str">
            <v>Quận Nam Từ Liêm</v>
          </cell>
          <cell r="G1801" t="str">
            <v>HN004</v>
          </cell>
          <cell r="H1801" t="str">
            <v>Hoàng Thanh Huy</v>
          </cell>
          <cell r="I1801" t="str">
            <v>MIENBAC;WIN</v>
          </cell>
          <cell r="J1801" t="str">
            <v/>
          </cell>
          <cell r="M1801" t="str">
            <v>Kiot số 03 và số 04, tầng 1, nhà 23 tầng- CT1, phường Trung Văn, quận Nam Từ Liêm, Hà Nội.</v>
          </cell>
          <cell r="N1801">
            <v>60</v>
          </cell>
          <cell r="O1801" t="b">
            <v>0</v>
          </cell>
          <cell r="P1801" t="str">
            <v>C6 HÀ NỘI</v>
          </cell>
          <cell r="Q1801" t="str">
            <v>Miền Bắc</v>
          </cell>
          <cell r="R1801" t="str">
            <v>WIN</v>
          </cell>
        </row>
        <row r="1802">
          <cell r="A1802" t="str">
            <v>WIN3973</v>
          </cell>
          <cell r="B1802" t="str">
            <v>CN HÀ NỘI - CÔNG TY CỔ PHẦN DỊCH VỤ THƯƠNG MẠI TỔNG HỢP WINCOMMERCE</v>
          </cell>
          <cell r="C1802" t="str">
            <v/>
          </cell>
          <cell r="D1802" t="str">
            <v>Thành phố Hà Nội</v>
          </cell>
          <cell r="E1802" t="str">
            <v>Quận Hoàng Mai</v>
          </cell>
          <cell r="G1802" t="str">
            <v>HN003</v>
          </cell>
          <cell r="H1802" t="str">
            <v>Nguyễn Văn Thạch</v>
          </cell>
          <cell r="I1802" t="str">
            <v>MIENBAC;WIN</v>
          </cell>
          <cell r="J1802" t="str">
            <v/>
          </cell>
          <cell r="M1802" t="str">
            <v>Kiot DV-17 tầng 1, Nhà Chung cư @Home, số 987 tam Trinh, phường Yên Sở, Hoàng Mai, Hà Nội</v>
          </cell>
          <cell r="N1802">
            <v>60</v>
          </cell>
          <cell r="O1802" t="b">
            <v>0</v>
          </cell>
          <cell r="P1802" t="str">
            <v>C6 HÀ NỘI</v>
          </cell>
          <cell r="Q1802" t="str">
            <v>Miền Bắc</v>
          </cell>
          <cell r="R1802" t="str">
            <v>WIN</v>
          </cell>
        </row>
        <row r="1803">
          <cell r="A1803" t="str">
            <v>WIN3979</v>
          </cell>
          <cell r="B1803" t="str">
            <v>CN HÀ NỘI - CÔNG TY CỔ PHẦN DỊCH VỤ THƯƠNG MẠI TỔNG HỢP WINCOMMERCE</v>
          </cell>
          <cell r="C1803" t="str">
            <v/>
          </cell>
          <cell r="D1803" t="str">
            <v>Thành phố Hà Nội</v>
          </cell>
          <cell r="E1803" t="str">
            <v>Huyện Thanh Trì</v>
          </cell>
          <cell r="G1803" t="str">
            <v>HN008</v>
          </cell>
          <cell r="H1803" t="str">
            <v>Nguyễn Minh Sơn</v>
          </cell>
          <cell r="I1803" t="str">
            <v>MIENBAC;WIN</v>
          </cell>
          <cell r="J1803" t="str">
            <v/>
          </cell>
          <cell r="M1803" t="str">
            <v>Thôn 3, xã Vạn Phúc, huyện Thanh Trì, Hà Nội</v>
          </cell>
          <cell r="N1803">
            <v>60</v>
          </cell>
          <cell r="O1803" t="b">
            <v>0</v>
          </cell>
          <cell r="P1803" t="str">
            <v>C6 HÀ NỘI</v>
          </cell>
          <cell r="Q1803" t="str">
            <v>Miền Bắc</v>
          </cell>
          <cell r="R1803" t="str">
            <v>WIN</v>
          </cell>
        </row>
        <row r="1804">
          <cell r="A1804" t="str">
            <v>WIN3980</v>
          </cell>
          <cell r="B1804" t="str">
            <v>CN HÀ NỘI - CÔNG TY CỔ PHẦN DỊCH VỤ THƯƠNG MẠI TỔNG HỢP WINCOMMERCE</v>
          </cell>
          <cell r="C1804" t="str">
            <v/>
          </cell>
          <cell r="D1804" t="str">
            <v>Thành phố Hà Nội</v>
          </cell>
          <cell r="E1804" t="str">
            <v>Quận Nam Từ Liêm</v>
          </cell>
          <cell r="G1804" t="str">
            <v>HN004</v>
          </cell>
          <cell r="H1804" t="str">
            <v>Hoàng Thanh Huy</v>
          </cell>
          <cell r="I1804" t="str">
            <v>MIENBAC;WIN</v>
          </cell>
          <cell r="J1804" t="str">
            <v/>
          </cell>
          <cell r="M1804" t="str">
            <v>Số 39 đường Đỗ Xuân Hợp, phường Mỹ Đình 1, quận Nam Từ Liêm, Hà Nội</v>
          </cell>
          <cell r="N1804">
            <v>60</v>
          </cell>
          <cell r="O1804" t="b">
            <v>0</v>
          </cell>
          <cell r="P1804" t="str">
            <v>C6 HÀ NỘI</v>
          </cell>
          <cell r="Q1804" t="str">
            <v>Miền Bắc</v>
          </cell>
          <cell r="R1804" t="str">
            <v>WIN</v>
          </cell>
        </row>
        <row r="1805">
          <cell r="A1805" t="str">
            <v>WIN3990</v>
          </cell>
          <cell r="B1805" t="str">
            <v>CN HÀ NỘI - CÔNG TY CỔ PHẦN DỊCH VỤ THƯƠNG MẠI TỔNG HỢP WINCOMMERCE</v>
          </cell>
          <cell r="C1805" t="str">
            <v/>
          </cell>
          <cell r="D1805" t="str">
            <v>Thành phố Hà Nội</v>
          </cell>
          <cell r="E1805" t="str">
            <v>Huyện Đông Anh</v>
          </cell>
          <cell r="G1805" t="str">
            <v>HN008</v>
          </cell>
          <cell r="H1805" t="str">
            <v>Nguyễn Minh Sơn</v>
          </cell>
          <cell r="I1805" t="str">
            <v>MIENBAC;WIN</v>
          </cell>
          <cell r="J1805" t="str">
            <v/>
          </cell>
          <cell r="M1805" t="str">
            <v>Ngã Ba Lương Quy, Xuân Nộn, Đông Anh, Hà Nội</v>
          </cell>
          <cell r="N1805">
            <v>60</v>
          </cell>
          <cell r="O1805" t="b">
            <v>0</v>
          </cell>
          <cell r="P1805" t="str">
            <v>C6 HÀ NỘI</v>
          </cell>
          <cell r="Q1805" t="str">
            <v>Miền Bắc</v>
          </cell>
          <cell r="R1805" t="str">
            <v>WIN</v>
          </cell>
        </row>
        <row r="1806">
          <cell r="A1806" t="str">
            <v>WIN3994</v>
          </cell>
          <cell r="B1806" t="str">
            <v>CN HÀ NỘI - CÔNG TY CỔ PHẦN DỊCH VỤ THƯƠNG MẠI TỔNG HỢP WINCOMMERCE</v>
          </cell>
          <cell r="C1806" t="str">
            <v/>
          </cell>
          <cell r="D1806" t="str">
            <v>Thành phố Hà Nội</v>
          </cell>
          <cell r="E1806" t="str">
            <v>Huyện Gia Lâm</v>
          </cell>
          <cell r="G1806" t="str">
            <v>HN008</v>
          </cell>
          <cell r="H1806" t="str">
            <v>Nguyễn Minh Sơn</v>
          </cell>
          <cell r="I1806" t="str">
            <v>MIENBAC;WIN</v>
          </cell>
          <cell r="J1806" t="str">
            <v/>
          </cell>
          <cell r="M1806" t="str">
            <v>Phố Keo, xã Kim Sơn, huyện Gia Lâm, HN</v>
          </cell>
          <cell r="N1806">
            <v>60</v>
          </cell>
          <cell r="O1806" t="b">
            <v>0</v>
          </cell>
          <cell r="P1806" t="str">
            <v>C6 HÀ NỘI</v>
          </cell>
          <cell r="Q1806" t="str">
            <v>Miền Bắc</v>
          </cell>
          <cell r="R1806" t="str">
            <v>WIN</v>
          </cell>
        </row>
        <row r="1807">
          <cell r="A1807" t="str">
            <v>WIN3995</v>
          </cell>
          <cell r="B1807" t="str">
            <v>CN HÀ NỘI - CÔNG TY CỔ PHẦN DỊCH VỤ THƯƠNG MẠI TỔNG HỢP WINCOMMERCE</v>
          </cell>
          <cell r="C1807" t="str">
            <v/>
          </cell>
          <cell r="D1807" t="str">
            <v>Thành phố Hà Nội</v>
          </cell>
          <cell r="E1807" t="str">
            <v>Huyện Đông Anh</v>
          </cell>
          <cell r="G1807" t="str">
            <v>HN008</v>
          </cell>
          <cell r="H1807" t="str">
            <v>Nguyễn Minh Sơn</v>
          </cell>
          <cell r="I1807" t="str">
            <v>MIENBAC;WIN</v>
          </cell>
          <cell r="J1807" t="str">
            <v/>
          </cell>
          <cell r="M1807" t="str">
            <v>Khu 6, Thụy Lôi, xã Thụy Lâm, huyện Đông Anh, HN</v>
          </cell>
          <cell r="N1807">
            <v>60</v>
          </cell>
          <cell r="O1807" t="b">
            <v>0</v>
          </cell>
          <cell r="P1807" t="str">
            <v>C6 HÀ NỘI</v>
          </cell>
          <cell r="Q1807" t="str">
            <v>Miền Bắc</v>
          </cell>
          <cell r="R1807" t="str">
            <v>WIN</v>
          </cell>
        </row>
        <row r="1808">
          <cell r="A1808" t="str">
            <v>WIN3998</v>
          </cell>
          <cell r="B1808" t="str">
            <v>CN HÀ NỘI - CÔNG TY CỔ PHẦN DỊCH VỤ THƯƠNG MẠI TỔNG HỢP WINCOMMERCE</v>
          </cell>
          <cell r="C1808" t="str">
            <v/>
          </cell>
          <cell r="D1808" t="str">
            <v>Thành phố Hà Nội</v>
          </cell>
          <cell r="E1808" t="str">
            <v>Quận Thanh Xuân</v>
          </cell>
          <cell r="G1808" t="str">
            <v>HN008</v>
          </cell>
          <cell r="H1808" t="str">
            <v>Nguyễn Minh Sơn</v>
          </cell>
          <cell r="I1808" t="str">
            <v>MIENBAC;WIN</v>
          </cell>
          <cell r="J1808" t="str">
            <v/>
          </cell>
          <cell r="M1808" t="str">
            <v>47 Vũ Trọng Phụng, phường Thanh Xuân Trung, quận Thanh Xuân, Hà Nội</v>
          </cell>
          <cell r="N1808">
            <v>60</v>
          </cell>
          <cell r="O1808" t="b">
            <v>0</v>
          </cell>
          <cell r="P1808" t="str">
            <v>C6 HÀ NỘI</v>
          </cell>
          <cell r="Q1808" t="str">
            <v>Miền Bắc</v>
          </cell>
          <cell r="R1808" t="str">
            <v>WIN</v>
          </cell>
        </row>
        <row r="1809">
          <cell r="A1809" t="str">
            <v>win3999</v>
          </cell>
          <cell r="B1809" t="str">
            <v>CN HÀ NỘI - wincommerce</v>
          </cell>
          <cell r="C1809" t="str">
            <v/>
          </cell>
          <cell r="D1809" t="str">
            <v>Thành phố Hà Nội</v>
          </cell>
          <cell r="E1809" t="str">
            <v>Huyện Hoài Đức</v>
          </cell>
          <cell r="G1809" t="str">
            <v>HN004</v>
          </cell>
          <cell r="H1809" t="str">
            <v>Hoàng Thanh Huy</v>
          </cell>
          <cell r="I1809" t="str">
            <v>MIENBAC;WIN</v>
          </cell>
          <cell r="J1809" t="str">
            <v/>
          </cell>
          <cell r="M1809" t="str">
            <v>17 Khu 5, Thị trấn Trạm Trôi, huyện Hoài Đức, HN</v>
          </cell>
          <cell r="N1809">
            <v>60</v>
          </cell>
          <cell r="O1809" t="b">
            <v>0</v>
          </cell>
          <cell r="P1809" t="str">
            <v>C6 HÀ NỘI</v>
          </cell>
          <cell r="Q1809" t="str">
            <v>Miền Bắc</v>
          </cell>
          <cell r="R1809" t="str">
            <v>WIN</v>
          </cell>
        </row>
        <row r="1810">
          <cell r="A1810" t="str">
            <v>win4000</v>
          </cell>
          <cell r="B1810" t="str">
            <v>CN HÀ NỘI - wincommerce</v>
          </cell>
          <cell r="C1810" t="str">
            <v/>
          </cell>
          <cell r="D1810" t="str">
            <v>Thành phố Hà Nội</v>
          </cell>
          <cell r="E1810" t="str">
            <v>Huyện Hoài Đức</v>
          </cell>
          <cell r="G1810" t="str">
            <v>HN004</v>
          </cell>
          <cell r="H1810" t="str">
            <v>Hoàng Thanh Huy</v>
          </cell>
          <cell r="I1810" t="str">
            <v>MIENBAC;WIN</v>
          </cell>
          <cell r="J1810" t="str">
            <v/>
          </cell>
          <cell r="M1810" t="str">
            <v>Khu vực Hồ Giềng (Xóm Mới), Ngãi Cầu, xã An Khánh, huyện Hoài Đức, Hà Nội</v>
          </cell>
          <cell r="N1810">
            <v>60</v>
          </cell>
          <cell r="O1810" t="b">
            <v>0</v>
          </cell>
          <cell r="P1810" t="str">
            <v>C6 HÀ NỘI</v>
          </cell>
          <cell r="Q1810" t="str">
            <v>Miền Bắc</v>
          </cell>
          <cell r="R1810" t="str">
            <v>WIN</v>
          </cell>
        </row>
        <row r="1811">
          <cell r="A1811" t="str">
            <v>WIN4007</v>
          </cell>
          <cell r="B1811" t="str">
            <v>CN HÀ NỘI - CÔNG TY CỔ PHẦN DỊCH VỤ THƯƠNG MẠI TỔNG HỢP WINCOMMERCE</v>
          </cell>
          <cell r="C1811" t="str">
            <v/>
          </cell>
          <cell r="D1811" t="str">
            <v>Thành phố Hà Nội</v>
          </cell>
          <cell r="E1811" t="str">
            <v>Quận Hoàn Kiếm</v>
          </cell>
          <cell r="G1811" t="str">
            <v>HN007</v>
          </cell>
          <cell r="H1811" t="str">
            <v>Đỗ Minh Quang</v>
          </cell>
          <cell r="I1811" t="str">
            <v>MIENBAC;WIN</v>
          </cell>
          <cell r="J1811" t="str">
            <v/>
          </cell>
          <cell r="M1811" t="str">
            <v>4B Tràng Thi, phường Hàng Trống, Q. Hoàn Kiếm, Hà Nội</v>
          </cell>
          <cell r="N1811">
            <v>60</v>
          </cell>
          <cell r="O1811" t="b">
            <v>0</v>
          </cell>
          <cell r="P1811" t="str">
            <v>C6 HÀ NỘI</v>
          </cell>
          <cell r="Q1811" t="str">
            <v>Miền Bắc</v>
          </cell>
          <cell r="R1811" t="str">
            <v>WIN</v>
          </cell>
        </row>
        <row r="1812">
          <cell r="A1812" t="str">
            <v>WIN4011</v>
          </cell>
          <cell r="B1812" t="str">
            <v>CN HÀ NỘI - CÔNG TY CỔ PHẦN DỊCH VỤ THƯƠNG MẠI TỔNG HỢP WINCOMMERCE</v>
          </cell>
          <cell r="C1812" t="str">
            <v/>
          </cell>
          <cell r="D1812" t="str">
            <v>Thành phố Hà Nội</v>
          </cell>
          <cell r="E1812" t="str">
            <v>Quận Cầu Giấy</v>
          </cell>
          <cell r="G1812" t="str">
            <v>HN004</v>
          </cell>
          <cell r="H1812" t="str">
            <v>Hoàng Thanh Huy</v>
          </cell>
          <cell r="I1812" t="str">
            <v>MIENBAC;WIN</v>
          </cell>
          <cell r="J1812" t="str">
            <v/>
          </cell>
          <cell r="M1812" t="str">
            <v>Số 26 ngõ 58 Trần Bình, phường Mai Dịch, Q. Cầu Giấy, Hà Nội</v>
          </cell>
          <cell r="N1812">
            <v>60</v>
          </cell>
          <cell r="O1812" t="b">
            <v>0</v>
          </cell>
          <cell r="P1812" t="str">
            <v>C6 HÀ NỘI</v>
          </cell>
          <cell r="Q1812" t="str">
            <v>Miền Bắc</v>
          </cell>
          <cell r="R1812" t="str">
            <v>WIN</v>
          </cell>
        </row>
        <row r="1813">
          <cell r="A1813" t="str">
            <v>WIN4020</v>
          </cell>
          <cell r="B1813" t="str">
            <v>CN HÀ NỘI - CÔNG TY CỔ PHẦN DỊCH VỤ THƯƠNG MẠI TỔNG HỢP WINCOMMERCE</v>
          </cell>
          <cell r="C1813" t="str">
            <v/>
          </cell>
          <cell r="D1813" t="str">
            <v>Thành phố Hà Nội</v>
          </cell>
          <cell r="E1813" t="str">
            <v>Quận Nam Từ Liêm</v>
          </cell>
          <cell r="G1813" t="str">
            <v>HN004</v>
          </cell>
          <cell r="H1813" t="str">
            <v>Hoàng Thanh Huy</v>
          </cell>
          <cell r="I1813" t="str">
            <v>MIENBAC;WIN</v>
          </cell>
          <cell r="J1813" t="str">
            <v/>
          </cell>
          <cell r="M1813" t="str">
            <v>Lô 21 khu BT4-3 Khu nhà ở Trung Văn,đường trung văn, phường Trung Văn, quận Nam Từ Liêm, HN</v>
          </cell>
          <cell r="N1813">
            <v>60</v>
          </cell>
          <cell r="O1813" t="b">
            <v>0</v>
          </cell>
          <cell r="P1813" t="str">
            <v>C6 HÀ NỘI</v>
          </cell>
          <cell r="Q1813" t="str">
            <v>Miền Bắc</v>
          </cell>
          <cell r="R1813" t="str">
            <v>WIN</v>
          </cell>
        </row>
        <row r="1814">
          <cell r="A1814" t="str">
            <v>WIN4023</v>
          </cell>
          <cell r="B1814" t="str">
            <v>CN HÀ NỘI - CÔNG TY CỔ PHẦN DỊCH VỤ THƯƠNG MẠI TỔNG HỢP WINCOMMERCE</v>
          </cell>
          <cell r="C1814" t="str">
            <v/>
          </cell>
          <cell r="D1814" t="str">
            <v>Thành phố Hà Nội</v>
          </cell>
          <cell r="E1814" t="str">
            <v>Quận Hai Bà Trưng</v>
          </cell>
          <cell r="G1814" t="str">
            <v>HN003</v>
          </cell>
          <cell r="H1814" t="str">
            <v>Nguyễn Văn Thạch</v>
          </cell>
          <cell r="I1814" t="str">
            <v>MIENBAC;WIN</v>
          </cell>
          <cell r="J1814" t="str">
            <v/>
          </cell>
          <cell r="M1814" t="str">
            <v>42 Vĩnh Tuy, phường Vĩnh Tuy, quận Hai Bà Trưng, HN</v>
          </cell>
          <cell r="N1814">
            <v>60</v>
          </cell>
          <cell r="O1814" t="b">
            <v>0</v>
          </cell>
          <cell r="P1814" t="str">
            <v>C6 HÀ NỘI</v>
          </cell>
          <cell r="Q1814" t="str">
            <v>Miền Bắc</v>
          </cell>
          <cell r="R1814" t="str">
            <v>WIN</v>
          </cell>
        </row>
        <row r="1815">
          <cell r="A1815" t="str">
            <v>win4024</v>
          </cell>
          <cell r="B1815" t="str">
            <v>CN HÀ NỘI - wincommerce</v>
          </cell>
          <cell r="C1815" t="str">
            <v/>
          </cell>
          <cell r="D1815" t="str">
            <v>Thành phố Hà Nội</v>
          </cell>
          <cell r="E1815" t="str">
            <v>Huyện Hoài Đức</v>
          </cell>
          <cell r="G1815" t="str">
            <v>HN004</v>
          </cell>
          <cell r="H1815" t="str">
            <v>Hoàng Thanh Huy</v>
          </cell>
          <cell r="I1815" t="str">
            <v>MIENBAC;WIN</v>
          </cell>
          <cell r="J1815" t="str">
            <v/>
          </cell>
          <cell r="M1815" t="str">
            <v>Tầng 1, Gemek Tower, KĐTM Lê Trọng Tấn – Geleximco, đường Lê Trọng Tấn, 
xã An Khánh, huyện Hoài Đức, Hà Nội</v>
          </cell>
          <cell r="N1815">
            <v>60</v>
          </cell>
          <cell r="O1815" t="b">
            <v>0</v>
          </cell>
          <cell r="P1815" t="str">
            <v>C6 HÀ NỘI</v>
          </cell>
          <cell r="Q1815" t="str">
            <v>Miền Bắc</v>
          </cell>
          <cell r="R1815" t="str">
            <v>WIN</v>
          </cell>
        </row>
        <row r="1816">
          <cell r="A1816" t="str">
            <v>WIN4031</v>
          </cell>
          <cell r="B1816" t="str">
            <v>CN HÀ NỘI - CÔNG TY CỔ PHẦN DỊCH VỤ THƯƠNG MẠI TỔNG HỢP WINCOMMERCE</v>
          </cell>
          <cell r="C1816" t="str">
            <v/>
          </cell>
          <cell r="D1816" t="str">
            <v>Thành phố Hà Nội</v>
          </cell>
          <cell r="E1816" t="str">
            <v>Huyện Thanh Trì</v>
          </cell>
          <cell r="G1816" t="str">
            <v>HN008</v>
          </cell>
          <cell r="H1816" t="str">
            <v>Nguyễn Minh Sơn</v>
          </cell>
          <cell r="I1816" t="str">
            <v>MIENBAC;WIN</v>
          </cell>
          <cell r="J1816" t="str">
            <v/>
          </cell>
          <cell r="M1816" t="str">
            <v>60 Tứ Hiệp, xã Tứ Hiệp, huyện Thanh Trì, HN</v>
          </cell>
          <cell r="N1816">
            <v>60</v>
          </cell>
          <cell r="O1816" t="b">
            <v>0</v>
          </cell>
          <cell r="P1816" t="str">
            <v>C6 HÀ NỘI</v>
          </cell>
          <cell r="Q1816" t="str">
            <v>Miền Bắc</v>
          </cell>
          <cell r="R1816" t="str">
            <v>WIN</v>
          </cell>
        </row>
        <row r="1817">
          <cell r="A1817" t="str">
            <v>WIN4032</v>
          </cell>
          <cell r="B1817" t="str">
            <v>CN HÀ NỘI - CÔNG TY CỔ PHẦN DỊCH VỤ THƯƠNG MẠI TỔNG HỢP WINCOMMERCE</v>
          </cell>
          <cell r="C1817" t="str">
            <v/>
          </cell>
          <cell r="D1817" t="str">
            <v>Thành phố Hà Nội</v>
          </cell>
          <cell r="E1817" t="str">
            <v>Quận Thanh Xuân</v>
          </cell>
          <cell r="G1817" t="str">
            <v>HN008</v>
          </cell>
          <cell r="H1817" t="str">
            <v>Nguyễn Minh Sơn</v>
          </cell>
          <cell r="I1817" t="str">
            <v>MIENBAC;WIN</v>
          </cell>
          <cell r="J1817" t="str">
            <v/>
          </cell>
          <cell r="M1817" t="str">
            <v>86 Quan Nhân, phường Nhân Chính, Quận Thanh Xuân, thành phố Hà Nội</v>
          </cell>
          <cell r="N1817">
            <v>60</v>
          </cell>
          <cell r="O1817" t="b">
            <v>0</v>
          </cell>
          <cell r="P1817" t="str">
            <v>C6 HÀ NỘI</v>
          </cell>
          <cell r="Q1817" t="str">
            <v>Miền Bắc</v>
          </cell>
          <cell r="R1817" t="str">
            <v>WIN</v>
          </cell>
        </row>
        <row r="1818">
          <cell r="A1818" t="str">
            <v>WIN4033</v>
          </cell>
          <cell r="B1818" t="str">
            <v>CN HÀ NỘI - CÔNG TY CỔ PHẦN DỊCH VỤ THƯƠNG MẠI TỔNG HỢP WINCOMMERCE</v>
          </cell>
          <cell r="C1818" t="str">
            <v/>
          </cell>
          <cell r="D1818" t="str">
            <v>Thành phố Hà Nội</v>
          </cell>
          <cell r="E1818" t="str">
            <v>Quận Hoàng Mai</v>
          </cell>
          <cell r="G1818" t="str">
            <v>HN003</v>
          </cell>
          <cell r="H1818" t="str">
            <v>Nguyễn Văn Thạch</v>
          </cell>
          <cell r="I1818" t="str">
            <v>MIENBAC;WIN</v>
          </cell>
          <cell r="J1818" t="str">
            <v/>
          </cell>
          <cell r="M1818" t="str">
            <v>Ô 13A, lô Ơ2, khu nhà ở Bán đảo Linh Đàm, Hoàng Liệt, phường Hoàng Liệt , Quận Hoàng Mai, HN</v>
          </cell>
          <cell r="N1818">
            <v>60</v>
          </cell>
          <cell r="O1818" t="b">
            <v>0</v>
          </cell>
          <cell r="P1818" t="str">
            <v>C6 HÀ NỘI</v>
          </cell>
          <cell r="Q1818" t="str">
            <v>Miền Bắc</v>
          </cell>
          <cell r="R1818" t="str">
            <v>WIN</v>
          </cell>
        </row>
        <row r="1819">
          <cell r="A1819" t="str">
            <v>WIN4040</v>
          </cell>
          <cell r="B1819" t="str">
            <v>CN HÀ NỘI - CÔNG TY CỔ PHẦN DỊCH VỤ THƯƠNG MẠI TỔNG HỢP WINCOMMERCE</v>
          </cell>
          <cell r="C1819" t="str">
            <v/>
          </cell>
          <cell r="D1819" t="str">
            <v>Thành phố Hà Nội</v>
          </cell>
          <cell r="E1819" t="str">
            <v>Quận Hoàng Mai</v>
          </cell>
          <cell r="G1819" t="str">
            <v>HN003</v>
          </cell>
          <cell r="H1819" t="str">
            <v>Nguyễn Văn Thạch</v>
          </cell>
          <cell r="I1819" t="str">
            <v>MIENBAC;WIN</v>
          </cell>
          <cell r="J1819" t="str">
            <v/>
          </cell>
          <cell r="M1819" t="str">
            <v>271 Nam Dư, phường Lĩnh Nam, quận Hoàng Mai, HN</v>
          </cell>
          <cell r="N1819">
            <v>60</v>
          </cell>
          <cell r="O1819" t="b">
            <v>0</v>
          </cell>
          <cell r="P1819" t="str">
            <v>C6 HÀ NỘI</v>
          </cell>
          <cell r="Q1819" t="str">
            <v>Miền Bắc</v>
          </cell>
          <cell r="R1819" t="str">
            <v>WIN</v>
          </cell>
        </row>
        <row r="1820">
          <cell r="A1820" t="str">
            <v>WIN4041</v>
          </cell>
          <cell r="B1820" t="str">
            <v>CN HÀ NỘI - CÔNG TY CỔ PHẦN DỊCH VỤ THƯƠNG MẠI TỔNG HỢP WINCOMMERCE</v>
          </cell>
          <cell r="C1820" t="str">
            <v/>
          </cell>
          <cell r="D1820" t="str">
            <v>Thành phố Hà Nội</v>
          </cell>
          <cell r="E1820" t="str">
            <v>Quận Tây Hồ</v>
          </cell>
          <cell r="G1820" t="str">
            <v>HN008</v>
          </cell>
          <cell r="H1820" t="str">
            <v>Nguyễn Minh Sơn</v>
          </cell>
          <cell r="I1820" t="str">
            <v>MIENBAC;WIN</v>
          </cell>
          <cell r="J1820" t="str">
            <v/>
          </cell>
          <cell r="M1820" t="str">
            <v>Tầng 1, Chung cư Packexim 2, ngách 6 ngõ 15 An Dương Vương, 
phường Phú Thượng, quận Tây Hồ, HN</v>
          </cell>
          <cell r="N1820">
            <v>60</v>
          </cell>
          <cell r="O1820" t="b">
            <v>0</v>
          </cell>
          <cell r="P1820" t="str">
            <v>C6 HÀ NỘI</v>
          </cell>
          <cell r="Q1820" t="str">
            <v>Miền Bắc</v>
          </cell>
          <cell r="R1820" t="str">
            <v>WIN</v>
          </cell>
        </row>
        <row r="1821">
          <cell r="A1821" t="str">
            <v>WIN4050</v>
          </cell>
          <cell r="B1821" t="str">
            <v>CN HÀ NỘI - CÔNG TY CỔ PHẦN DỊCH VỤ THƯƠNG MẠI TỔNG HỢP WINCOMMERCE</v>
          </cell>
          <cell r="C1821" t="str">
            <v/>
          </cell>
          <cell r="D1821" t="str">
            <v>Thành phố Hà Nội</v>
          </cell>
          <cell r="E1821" t="str">
            <v>Quận Nam Từ Liêm</v>
          </cell>
          <cell r="G1821" t="str">
            <v>HN004</v>
          </cell>
          <cell r="H1821" t="str">
            <v>Hoàng Thanh Huy</v>
          </cell>
          <cell r="I1821" t="str">
            <v>MIENBAC;WIN</v>
          </cell>
          <cell r="J1821" t="str">
            <v/>
          </cell>
          <cell r="M1821" t="str">
            <v>E4.1.9 (SH09), tầng 1, Tòa nhà E4, thuộc tòa CT2 KĐTM Mỹ Đình - Mễ Trì (Dự án Emerald), đường Đình Thôn,
 phường Mỹ Đình 1, quận Nam Từ Liêm, HN</v>
          </cell>
          <cell r="N1821">
            <v>60</v>
          </cell>
          <cell r="O1821" t="b">
            <v>0</v>
          </cell>
          <cell r="P1821" t="str">
            <v>C6 HÀ NỘI</v>
          </cell>
          <cell r="Q1821" t="str">
            <v>Miền Bắc</v>
          </cell>
          <cell r="R1821" t="str">
            <v>WIN</v>
          </cell>
        </row>
        <row r="1822">
          <cell r="A1822" t="str">
            <v>WIN4052</v>
          </cell>
          <cell r="B1822" t="str">
            <v>CN HÀ NỘI - CÔNG TY CỔ PHẦN DỊCH VỤ THƯƠNG MẠI TỔNG HỢP WINCOMMERCE</v>
          </cell>
          <cell r="C1822" t="str">
            <v/>
          </cell>
          <cell r="D1822" t="str">
            <v>Thành phố Hà Nội</v>
          </cell>
          <cell r="E1822" t="str">
            <v>Quận Nam Từ Liêm</v>
          </cell>
          <cell r="G1822" t="str">
            <v>HN004</v>
          </cell>
          <cell r="H1822" t="str">
            <v>Hoàng Thanh Huy</v>
          </cell>
          <cell r="I1822" t="str">
            <v>MIENBAC;WIN</v>
          </cell>
          <cell r="J1822" t="str">
            <v/>
          </cell>
          <cell r="M1822" t="str">
            <v>TT01-05,Tòa NO-CT1, Hải Đăng City, Hàm Nghi, Phường Mỹ Đình 2, Quận Nam Từ Liêm, TP Hà Nội</v>
          </cell>
          <cell r="N1822">
            <v>60</v>
          </cell>
          <cell r="O1822" t="b">
            <v>0</v>
          </cell>
          <cell r="P1822" t="str">
            <v>C6 HÀ NỘI</v>
          </cell>
          <cell r="Q1822" t="str">
            <v>Miền Bắc</v>
          </cell>
          <cell r="R1822" t="str">
            <v>WIN</v>
          </cell>
        </row>
        <row r="1823">
          <cell r="A1823" t="str">
            <v>WIN4053</v>
          </cell>
          <cell r="B1823" t="str">
            <v>CN HÀ NỘI - CÔNG TY CỔ PHẦN DỊCH VỤ THƯƠNG MẠI TỔNG HỢP WINCOMMERCE</v>
          </cell>
          <cell r="C1823" t="str">
            <v/>
          </cell>
          <cell r="D1823" t="str">
            <v>Thành phố Hà Nội</v>
          </cell>
          <cell r="E1823" t="str">
            <v>Quận Nam Từ Liêm</v>
          </cell>
          <cell r="G1823" t="str">
            <v>HN004</v>
          </cell>
          <cell r="H1823" t="str">
            <v>Hoàng Thanh Huy</v>
          </cell>
          <cell r="I1823" t="str">
            <v>MIENBAC;WIN</v>
          </cell>
          <cell r="J1823" t="str">
            <v/>
          </cell>
          <cell r="M1823" t="str">
            <v>SO05A, tầng 1, Tòa A3 (CT03), KCH Vinhomes Gardenia, Hàm Nghi, phường Cầu Diễn, Quận Nam Từ Liêm, HN</v>
          </cell>
          <cell r="N1823">
            <v>60</v>
          </cell>
          <cell r="O1823" t="b">
            <v>0</v>
          </cell>
          <cell r="P1823" t="str">
            <v>C6 HÀ NỘI</v>
          </cell>
          <cell r="Q1823" t="str">
            <v>Miền Bắc</v>
          </cell>
          <cell r="R1823" t="str">
            <v>WIN</v>
          </cell>
        </row>
        <row r="1824">
          <cell r="A1824" t="str">
            <v>WIN4059</v>
          </cell>
          <cell r="B1824" t="str">
            <v>CN HÀ NỘI - CÔNG TY CỔ PHẦN DỊCH VỤ THƯƠNG MẠI TỔNG HỢP WINCOMMERCE</v>
          </cell>
          <cell r="C1824" t="str">
            <v/>
          </cell>
          <cell r="D1824" t="str">
            <v>Thành phố Hà Nội</v>
          </cell>
          <cell r="E1824" t="str">
            <v>Quận Nam Từ Liêm</v>
          </cell>
          <cell r="G1824" t="str">
            <v>HN004</v>
          </cell>
          <cell r="H1824" t="str">
            <v>Hoàng Thanh Huy</v>
          </cell>
          <cell r="I1824" t="str">
            <v>MIENBAC;WIN</v>
          </cell>
          <cell r="J1824" t="str">
            <v/>
          </cell>
          <cell r="M1824" t="str">
            <v>Gian hàng kinh doanh số 115 tại tầng 1 thuộc nhà chung cư số G2, phường Mễ Trì, quận Nam Từ Liêm, Hà Nội</v>
          </cell>
          <cell r="N1824">
            <v>60</v>
          </cell>
          <cell r="O1824" t="b">
            <v>0</v>
          </cell>
          <cell r="P1824" t="str">
            <v>C6 HÀ NỘI</v>
          </cell>
          <cell r="Q1824" t="str">
            <v>Miền Bắc</v>
          </cell>
          <cell r="R1824" t="str">
            <v>WIN</v>
          </cell>
        </row>
        <row r="1825">
          <cell r="A1825" t="str">
            <v>WIN4060</v>
          </cell>
          <cell r="B1825" t="str">
            <v>CN HÀ NỘI - CÔNG TY CỔ PHẦN DỊCH VỤ THƯƠNG MẠI TỔNG HỢP WINCOMMERCE</v>
          </cell>
          <cell r="C1825" t="str">
            <v/>
          </cell>
          <cell r="D1825" t="str">
            <v>Thành phố Hà Nội</v>
          </cell>
          <cell r="E1825" t="str">
            <v>Quận Nam Từ Liêm</v>
          </cell>
          <cell r="G1825" t="str">
            <v>HN004</v>
          </cell>
          <cell r="H1825" t="str">
            <v>Hoàng Thanh Huy</v>
          </cell>
          <cell r="I1825" t="str">
            <v>MIENBAC;WIN</v>
          </cell>
          <cell r="J1825" t="str">
            <v/>
          </cell>
          <cell r="M1825" t="str">
            <v>LK02-03, khu C14 Bộ Công an, đường Trung Văn, phường Trung Văn, Quận Nam Từ Liêm, Hà Nội</v>
          </cell>
          <cell r="N1825">
            <v>60</v>
          </cell>
          <cell r="O1825" t="b">
            <v>0</v>
          </cell>
          <cell r="P1825" t="str">
            <v>C6 HÀ NỘI</v>
          </cell>
          <cell r="Q1825" t="str">
            <v>Miền Bắc</v>
          </cell>
          <cell r="R1825" t="str">
            <v>WIN</v>
          </cell>
        </row>
        <row r="1826">
          <cell r="A1826" t="str">
            <v>WIN4064</v>
          </cell>
          <cell r="B1826" t="str">
            <v>CN HÀ NỘI - CÔNG TY CỔ PHẦN DỊCH VỤ THƯƠNG MẠI TỔNG HỢP WINCOMMERCE</v>
          </cell>
          <cell r="C1826" t="str">
            <v/>
          </cell>
          <cell r="D1826" t="str">
            <v>Thành phố Hà Nội</v>
          </cell>
          <cell r="E1826" t="str">
            <v>Huyện Gia Lâm</v>
          </cell>
          <cell r="G1826" t="str">
            <v>HN003</v>
          </cell>
          <cell r="H1826" t="str">
            <v>Nguyễn Văn Thạch</v>
          </cell>
          <cell r="I1826" t="str">
            <v>MIENBAC;WIN</v>
          </cell>
          <cell r="J1826" t="str">
            <v/>
          </cell>
          <cell r="M1826" t="str">
            <v>175 KHU BIỆT THỰ THỦY NGUYÊN, MAIRINA ECOPARK  XÃ PHỤNG CÔNG VĂN GIANG HƯNG YÊN</v>
          </cell>
          <cell r="N1826">
            <v>60</v>
          </cell>
          <cell r="O1826" t="b">
            <v>0</v>
          </cell>
          <cell r="P1826" t="str">
            <v>C6 HÀ NỘI</v>
          </cell>
          <cell r="Q1826" t="str">
            <v>Miền Bắc</v>
          </cell>
          <cell r="R1826" t="str">
            <v>WIN</v>
          </cell>
        </row>
        <row r="1827">
          <cell r="A1827" t="str">
            <v>win4065</v>
          </cell>
          <cell r="B1827" t="str">
            <v>CN HÀ NỘI - wincommerce</v>
          </cell>
          <cell r="C1827" t="str">
            <v/>
          </cell>
          <cell r="D1827" t="str">
            <v>Thành phố Hà Nội</v>
          </cell>
          <cell r="E1827" t="str">
            <v>Quận Bắc Từ Liêm</v>
          </cell>
          <cell r="G1827" t="str">
            <v>HN004</v>
          </cell>
          <cell r="H1827" t="str">
            <v>Hoàng Thanh Huy</v>
          </cell>
          <cell r="I1827" t="str">
            <v>MIENBAC;WIN</v>
          </cell>
          <cell r="J1827" t="str">
            <v/>
          </cell>
          <cell r="M1827" t="str">
            <v>Tầng 1, chung cư cao tầng, Lô C4, phường Xuân Tảo, Quận Bắc Từ Liêm, Hà Nội</v>
          </cell>
          <cell r="N1827">
            <v>60</v>
          </cell>
          <cell r="O1827" t="b">
            <v>0</v>
          </cell>
          <cell r="P1827" t="str">
            <v>C6 HÀ NỘI</v>
          </cell>
          <cell r="Q1827" t="str">
            <v>Miền Bắc</v>
          </cell>
          <cell r="R1827" t="str">
            <v>WIN</v>
          </cell>
        </row>
        <row r="1828">
          <cell r="A1828" t="str">
            <v>WIN4066</v>
          </cell>
          <cell r="B1828" t="str">
            <v>CN HÀ NỘI - CÔNG TY CỔ PHẦN DỊCH VỤ THƯƠNG MẠI TỔNG HỢP WINCOMMERCE</v>
          </cell>
          <cell r="C1828" t="str">
            <v/>
          </cell>
          <cell r="D1828" t="str">
            <v>Thành phố Hà Nội</v>
          </cell>
          <cell r="E1828" t="str">
            <v>Quận Long Biên</v>
          </cell>
          <cell r="G1828" t="str">
            <v>HN003</v>
          </cell>
          <cell r="H1828" t="str">
            <v>Nguyễn Văn Thạch</v>
          </cell>
          <cell r="I1828" t="str">
            <v>MIENBAC;WIN</v>
          </cell>
          <cell r="J1828" t="str">
            <v/>
          </cell>
          <cell r="M1828" t="str">
            <v>Số 1 ngõ 206 đường Cổ Linh, phường Long Biên, quận Long Biên, Hà Nội</v>
          </cell>
          <cell r="N1828">
            <v>60</v>
          </cell>
          <cell r="O1828" t="b">
            <v>0</v>
          </cell>
          <cell r="P1828" t="str">
            <v>C6 HÀ NỘI</v>
          </cell>
          <cell r="Q1828" t="str">
            <v>Miền Bắc</v>
          </cell>
          <cell r="R1828" t="str">
            <v>WIN</v>
          </cell>
        </row>
        <row r="1829">
          <cell r="A1829" t="str">
            <v>WIN4067</v>
          </cell>
          <cell r="B1829" t="str">
            <v>CN HÀ NỘI - CÔNG TY CỔ PHẦN DỊCH VỤ THƯƠNG MẠI TỔNG HỢP WINCOMMERCE</v>
          </cell>
          <cell r="C1829" t="str">
            <v/>
          </cell>
          <cell r="D1829" t="str">
            <v>Thành phố Hà Nội</v>
          </cell>
          <cell r="E1829" t="str">
            <v>Quận Hai Bà Trưng</v>
          </cell>
          <cell r="G1829" t="str">
            <v>HN003</v>
          </cell>
          <cell r="H1829" t="str">
            <v>Nguyễn Văn Thạch</v>
          </cell>
          <cell r="I1829" t="str">
            <v>MIENBAC;WIN</v>
          </cell>
          <cell r="J1829" t="str">
            <v/>
          </cell>
          <cell r="M1829" t="str">
            <v>4-TT2A, Khu nhà liền kề 622 Minh Khai, phường Vĩnh Tuy, quận Hai Bà Trưng, HN</v>
          </cell>
          <cell r="N1829">
            <v>60</v>
          </cell>
          <cell r="O1829" t="b">
            <v>0</v>
          </cell>
          <cell r="P1829" t="str">
            <v>C6 HÀ NỘI</v>
          </cell>
          <cell r="Q1829" t="str">
            <v>Miền Bắc</v>
          </cell>
          <cell r="R1829" t="str">
            <v>WIN</v>
          </cell>
        </row>
        <row r="1830">
          <cell r="A1830" t="str">
            <v>WIN4068</v>
          </cell>
          <cell r="B1830" t="str">
            <v>CN HÀ NỘI - CÔNG TY CỔ PHẦN DỊCH VỤ THƯƠNG MẠI TỔNG HỢP WINCOMMERCE</v>
          </cell>
          <cell r="C1830" t="str">
            <v/>
          </cell>
          <cell r="D1830" t="str">
            <v>Thành phố Hà Nội</v>
          </cell>
          <cell r="E1830" t="str">
            <v>Huyện Thanh Trì</v>
          </cell>
          <cell r="G1830" t="str">
            <v>HN008</v>
          </cell>
          <cell r="H1830" t="str">
            <v>Nguyễn Minh Sơn</v>
          </cell>
          <cell r="I1830" t="str">
            <v>MIENBAC;WIN</v>
          </cell>
          <cell r="J1830" t="str">
            <v/>
          </cell>
          <cell r="M1830" t="str">
            <v>Tầng 1, nhà CT8A, dự án công trình HH Đại Thanh, xã Tả Thanh Oai, huyện Thanh Trì, HN</v>
          </cell>
          <cell r="N1830">
            <v>60</v>
          </cell>
          <cell r="O1830" t="b">
            <v>0</v>
          </cell>
          <cell r="P1830" t="str">
            <v>C6 HÀ NỘI</v>
          </cell>
          <cell r="Q1830" t="str">
            <v>Miền Bắc</v>
          </cell>
          <cell r="R1830" t="str">
            <v>WIN</v>
          </cell>
        </row>
        <row r="1831">
          <cell r="A1831" t="str">
            <v>WIN4076</v>
          </cell>
          <cell r="B1831" t="str">
            <v>CN HÀ NỘI - CÔNG TY CỔ PHẦN DỊCH VỤ THƯƠNG MẠI TỔNG HỢP WINCOMMERCE</v>
          </cell>
          <cell r="C1831" t="str">
            <v/>
          </cell>
          <cell r="D1831" t="str">
            <v>Thành phố Hà Nội</v>
          </cell>
          <cell r="E1831" t="str">
            <v>Quận Tây Hồ</v>
          </cell>
          <cell r="G1831" t="str">
            <v>HN008</v>
          </cell>
          <cell r="H1831" t="str">
            <v>Nguyễn Minh Sơn</v>
          </cell>
          <cell r="I1831" t="str">
            <v>MIENBAC;WIN</v>
          </cell>
          <cell r="J1831" t="str">
            <v/>
          </cell>
          <cell r="M1831" t="str">
            <v>LK09 Khu nhà thấp tầng ngõ 38 Xuân La, phường Xuân La, quận Tây Hồ, HN</v>
          </cell>
          <cell r="N1831">
            <v>60</v>
          </cell>
          <cell r="O1831" t="b">
            <v>0</v>
          </cell>
          <cell r="P1831" t="str">
            <v>C6 HÀ NỘI</v>
          </cell>
          <cell r="Q1831" t="str">
            <v>Miền Bắc</v>
          </cell>
          <cell r="R1831" t="str">
            <v>WIN</v>
          </cell>
        </row>
        <row r="1832">
          <cell r="A1832" t="str">
            <v>win4077</v>
          </cell>
          <cell r="B1832" t="str">
            <v>CN HÀ NỘI - wincommerce</v>
          </cell>
          <cell r="C1832" t="str">
            <v/>
          </cell>
          <cell r="D1832" t="str">
            <v>Thành phố Hà Nội</v>
          </cell>
          <cell r="E1832" t="str">
            <v>Quận Hà Đông</v>
          </cell>
          <cell r="G1832" t="str">
            <v>HN004</v>
          </cell>
          <cell r="H1832" t="str">
            <v>Hoàng Thanh Huy</v>
          </cell>
          <cell r="I1832" t="str">
            <v>MIENBAC;WIN</v>
          </cell>
          <cell r="J1832" t="str">
            <v/>
          </cell>
          <cell r="M1832" t="str">
            <v>TT18-50 KĐTM Văn Phú, đường Lê Trọng Tấn, phường Phú La, quận Hà Đông, Hà Nội</v>
          </cell>
          <cell r="N1832">
            <v>60</v>
          </cell>
          <cell r="O1832" t="b">
            <v>0</v>
          </cell>
          <cell r="P1832" t="str">
            <v>C6 HÀ NỘI</v>
          </cell>
          <cell r="Q1832" t="str">
            <v>Miền Bắc</v>
          </cell>
          <cell r="R1832" t="str">
            <v>WIN</v>
          </cell>
        </row>
        <row r="1833">
          <cell r="A1833" t="str">
            <v>WIN4078</v>
          </cell>
          <cell r="B1833" t="str">
            <v>CN HÀ NỘI - CÔNG TY CỔ PHẦN DỊCH VỤ THƯƠNG MẠI TỔNG HỢP WINCOMMERCE</v>
          </cell>
          <cell r="C1833" t="str">
            <v/>
          </cell>
          <cell r="D1833" t="str">
            <v>Thành phố Hà Nội</v>
          </cell>
          <cell r="E1833" t="str">
            <v>Huyện Thanh Trì</v>
          </cell>
          <cell r="G1833" t="str">
            <v>HN008</v>
          </cell>
          <cell r="H1833" t="str">
            <v>Nguyễn Minh Sơn</v>
          </cell>
          <cell r="I1833" t="str">
            <v>MIENBAC;WIN</v>
          </cell>
          <cell r="J1833" t="str">
            <v/>
          </cell>
          <cell r="M1833" t="str">
            <v>Đường mới Tứ Hiệp, Ngũ Hiệp- Tự Khoát, xã Ngũ Hiệp, huyện Thanh Trì, HN</v>
          </cell>
          <cell r="N1833">
            <v>60</v>
          </cell>
          <cell r="O1833" t="b">
            <v>0</v>
          </cell>
          <cell r="P1833" t="str">
            <v>C6 HÀ NỘI</v>
          </cell>
          <cell r="Q1833" t="str">
            <v>Miền Bắc</v>
          </cell>
          <cell r="R1833" t="str">
            <v>WIN</v>
          </cell>
        </row>
        <row r="1834">
          <cell r="A1834" t="str">
            <v>WIN4085</v>
          </cell>
          <cell r="B1834" t="str">
            <v>CN HÀ NỘI - CÔNG TY CỔ PHẦN DỊCH VỤ THƯƠNG MẠI TỔNG HỢP WINCOMMERCE</v>
          </cell>
          <cell r="C1834" t="str">
            <v/>
          </cell>
          <cell r="D1834" t="str">
            <v>Thành phố Hà Nội</v>
          </cell>
          <cell r="E1834" t="str">
            <v>Quận Cầu Giấy</v>
          </cell>
          <cell r="G1834" t="str">
            <v>HN004</v>
          </cell>
          <cell r="H1834" t="str">
            <v>Hoàng Thanh Huy</v>
          </cell>
          <cell r="I1834" t="str">
            <v>MIENBAC;WIN</v>
          </cell>
          <cell r="J1834" t="str">
            <v/>
          </cell>
          <cell r="M1834" t="str">
            <v>58A Nguyễn Khánh Toàn, phường Quan Hoa, quận Cầu Giấy, HN</v>
          </cell>
          <cell r="N1834">
            <v>60</v>
          </cell>
          <cell r="O1834" t="b">
            <v>0</v>
          </cell>
          <cell r="P1834" t="str">
            <v>C6 HÀ NỘI</v>
          </cell>
          <cell r="Q1834" t="str">
            <v>Miền Bắc</v>
          </cell>
          <cell r="R1834" t="str">
            <v>WIN</v>
          </cell>
        </row>
        <row r="1835">
          <cell r="A1835" t="str">
            <v>win4094</v>
          </cell>
          <cell r="B1835" t="str">
            <v>CN HÀ NỘI - wincommerce</v>
          </cell>
          <cell r="C1835" t="str">
            <v/>
          </cell>
          <cell r="D1835" t="str">
            <v>Thành phố Hà Nội</v>
          </cell>
          <cell r="E1835" t="str">
            <v>Quận Bắc Từ Liêm</v>
          </cell>
          <cell r="G1835" t="str">
            <v>HN004</v>
          </cell>
          <cell r="H1835" t="str">
            <v>Hoàng Thanh Huy</v>
          </cell>
          <cell r="I1835" t="str">
            <v>MIENBAC;WIN</v>
          </cell>
          <cell r="J1835" t="str">
            <v/>
          </cell>
          <cell r="M1835" t="str">
            <v>8 Hoàng Công Chất, phường Phú Diễn, quận Bắc Từ Liêm, Hà Nội</v>
          </cell>
          <cell r="N1835">
            <v>60</v>
          </cell>
          <cell r="O1835" t="b">
            <v>0</v>
          </cell>
          <cell r="P1835" t="str">
            <v>C6 HÀ NỘI</v>
          </cell>
          <cell r="Q1835" t="str">
            <v>Miền Bắc</v>
          </cell>
          <cell r="R1835" t="str">
            <v>WIN</v>
          </cell>
        </row>
        <row r="1836">
          <cell r="A1836" t="str">
            <v>WIN4101</v>
          </cell>
          <cell r="B1836" t="str">
            <v>CN HÀ NỘI - CÔNG TY CỔ PHẦN DỊCH VỤ THƯƠNG MẠI TỔNG HỢP WINCOMMERCE</v>
          </cell>
          <cell r="C1836" t="str">
            <v/>
          </cell>
          <cell r="D1836" t="str">
            <v>Thành phố Hà Nội</v>
          </cell>
          <cell r="E1836" t="str">
            <v>Quận Tây Hồ</v>
          </cell>
          <cell r="G1836" t="str">
            <v>HN008</v>
          </cell>
          <cell r="H1836" t="str">
            <v>Nguyễn Minh Sơn</v>
          </cell>
          <cell r="I1836" t="str">
            <v>MIENBAC;WIN</v>
          </cell>
          <cell r="J1836" t="str">
            <v/>
          </cell>
          <cell r="M1836" t="str">
            <v>5 ngõ 464 Âu Cơ, Phường Nhật Tân, quận Tây Hồ, HN</v>
          </cell>
          <cell r="N1836">
            <v>60</v>
          </cell>
          <cell r="O1836" t="b">
            <v>0</v>
          </cell>
          <cell r="P1836" t="str">
            <v>C6 HÀ NỘI</v>
          </cell>
          <cell r="Q1836" t="str">
            <v>Miền Bắc</v>
          </cell>
          <cell r="R1836" t="str">
            <v>WIN</v>
          </cell>
        </row>
        <row r="1837">
          <cell r="A1837" t="str">
            <v>WIN4102</v>
          </cell>
          <cell r="B1837" t="str">
            <v>CN HÀ NỘI - CÔNG TY CỔ PHẦN DỊCH VỤ THƯƠNG MẠI TỔNG HỢP WINCOMMERCE</v>
          </cell>
          <cell r="C1837" t="str">
            <v/>
          </cell>
          <cell r="D1837" t="str">
            <v>Thành phố Hà Nội</v>
          </cell>
          <cell r="E1837" t="str">
            <v>Huyện Gia Lâm</v>
          </cell>
          <cell r="G1837" t="str">
            <v>HN003</v>
          </cell>
          <cell r="H1837" t="str">
            <v>Nguyễn Văn Thạch</v>
          </cell>
          <cell r="I1837" t="str">
            <v>MIENBAC;WIN</v>
          </cell>
          <cell r="J1837" t="str">
            <v/>
          </cell>
          <cell r="M1837" t="str">
            <v>PRV - KHU THẤP TẰNG 2A PARK RIVER ECOPARK XUÂN QUAN VĂN GIANG HUNGE YÊN</v>
          </cell>
          <cell r="N1837">
            <v>60</v>
          </cell>
          <cell r="O1837" t="b">
            <v>0</v>
          </cell>
          <cell r="P1837" t="str">
            <v>C6 HÀ NỘI</v>
          </cell>
          <cell r="Q1837" t="str">
            <v>Miền Bắc</v>
          </cell>
          <cell r="R1837" t="str">
            <v>WIN</v>
          </cell>
        </row>
        <row r="1838">
          <cell r="A1838" t="str">
            <v>WIN4108</v>
          </cell>
          <cell r="B1838" t="str">
            <v>CN HÀ NỘI - CÔNG TY CỔ PHẦN DỊCH VỤ THƯƠNG MẠI TỔNG HỢP WINCOMMERCE</v>
          </cell>
          <cell r="C1838" t="str">
            <v/>
          </cell>
          <cell r="D1838" t="str">
            <v>Thành phố Hà Nội</v>
          </cell>
          <cell r="E1838" t="str">
            <v>Quận Cầu Giấy</v>
          </cell>
          <cell r="G1838" t="str">
            <v>HN004</v>
          </cell>
          <cell r="H1838" t="str">
            <v>Hoàng Thanh Huy</v>
          </cell>
          <cell r="I1838" t="str">
            <v>MIENBAC;WIN</v>
          </cell>
          <cell r="J1838" t="str">
            <v/>
          </cell>
          <cell r="M1838" t="str">
            <v>01 nhà B1, khu tập thể Quân đội Mai Dịch, phường Mai Dịch, quận Cầu Giấy, HN</v>
          </cell>
          <cell r="N1838">
            <v>60</v>
          </cell>
          <cell r="O1838" t="b">
            <v>0</v>
          </cell>
          <cell r="P1838" t="str">
            <v>C6 HÀ NỘI</v>
          </cell>
          <cell r="Q1838" t="str">
            <v>Miền Bắc</v>
          </cell>
          <cell r="R1838" t="str">
            <v>WIN</v>
          </cell>
        </row>
        <row r="1839">
          <cell r="A1839" t="str">
            <v>win4109</v>
          </cell>
          <cell r="B1839" t="str">
            <v>CN HÀ NỘI - wincommerce</v>
          </cell>
          <cell r="C1839" t="str">
            <v/>
          </cell>
          <cell r="D1839" t="str">
            <v>Thành phố Hà Nội</v>
          </cell>
          <cell r="E1839" t="str">
            <v>Huyện Quốc Oai</v>
          </cell>
          <cell r="G1839" t="str">
            <v>HN004</v>
          </cell>
          <cell r="H1839" t="str">
            <v>Hoàng Thanh Huy</v>
          </cell>
          <cell r="I1839" t="str">
            <v>MIENBAC;WIN</v>
          </cell>
          <cell r="J1839" t="str">
            <v/>
          </cell>
          <cell r="M1839" t="str">
            <v>51 phố Huyện, thị trấn Quốc Oai, huyện Quốc Oai, HN</v>
          </cell>
          <cell r="N1839">
            <v>60</v>
          </cell>
          <cell r="O1839" t="b">
            <v>0</v>
          </cell>
          <cell r="P1839" t="str">
            <v>C6 HÀ NỘI</v>
          </cell>
          <cell r="Q1839" t="str">
            <v>Miền Bắc</v>
          </cell>
          <cell r="R1839" t="str">
            <v>WIN</v>
          </cell>
        </row>
        <row r="1840">
          <cell r="A1840" t="str">
            <v>WIN4110</v>
          </cell>
          <cell r="B1840" t="str">
            <v>CN HÀ NỘI - CÔNG TY CỔ PHẦN DỊCH VỤ THƯƠNG MẠI TỔNG HỢP WINCOMMERCE</v>
          </cell>
          <cell r="C1840" t="str">
            <v/>
          </cell>
          <cell r="D1840" t="str">
            <v>Thành phố Hà Nội</v>
          </cell>
          <cell r="E1840" t="str">
            <v>Huyện Đông Anh</v>
          </cell>
          <cell r="G1840" t="str">
            <v>HN004</v>
          </cell>
          <cell r="H1840" t="str">
            <v>Hoàng Thanh Huy</v>
          </cell>
          <cell r="I1840" t="str">
            <v>MIENBAC;WIN</v>
          </cell>
          <cell r="J1840" t="str">
            <v/>
          </cell>
          <cell r="M1840" t="str">
            <v>Thôn Phương Trạch, xã Vĩnh Ngọc, huyện Đông Anh, HN</v>
          </cell>
          <cell r="N1840">
            <v>60</v>
          </cell>
          <cell r="O1840" t="b">
            <v>0</v>
          </cell>
          <cell r="P1840" t="str">
            <v>C6 HÀ NỘI</v>
          </cell>
          <cell r="Q1840" t="str">
            <v>Miền Bắc</v>
          </cell>
          <cell r="R1840" t="str">
            <v>WIN</v>
          </cell>
        </row>
        <row r="1841">
          <cell r="A1841" t="str">
            <v>WIN4113</v>
          </cell>
          <cell r="B1841" t="str">
            <v>CN HÀ NỘI - CÔNG TY CỔ PHẦN DỊCH VỤ THƯƠNG MẠI TỔNG HỢP WINCOMMERCE</v>
          </cell>
          <cell r="C1841" t="str">
            <v/>
          </cell>
          <cell r="D1841" t="str">
            <v>Thành phố Hà Nội</v>
          </cell>
          <cell r="E1841" t="str">
            <v>Quận Nam Từ Liêm</v>
          </cell>
          <cell r="G1841" t="str">
            <v>HN004</v>
          </cell>
          <cell r="H1841" t="str">
            <v>Hoàng Thanh Huy</v>
          </cell>
          <cell r="I1841" t="str">
            <v>MIENBAC;WIN</v>
          </cell>
          <cell r="J1841" t="str">
            <v/>
          </cell>
          <cell r="K1841" t="str">
            <v>Kiot C3-2, Chung cư C3, KĐT Mỹ Đình 1, Nguyễn Cơ Thạch, phường Cầu Diễn, quận Nam Từ Liêm, thành phố Hà Nội</v>
          </cell>
          <cell r="M1841" t="str">
            <v>Kiot C3-2, Chung cư C3, KĐT Mỹ Đình 1, Nguyễn Cơ Thạch, phường Cầu Diễn, quận Nam Từ Liêm, HN</v>
          </cell>
          <cell r="N1841">
            <v>60</v>
          </cell>
          <cell r="O1841" t="b">
            <v>0</v>
          </cell>
          <cell r="P1841" t="str">
            <v>C6 HÀ NỘI</v>
          </cell>
          <cell r="Q1841" t="str">
            <v>Miền Bắc</v>
          </cell>
          <cell r="R1841" t="str">
            <v>WIN</v>
          </cell>
        </row>
        <row r="1842">
          <cell r="A1842" t="str">
            <v>WIN4114</v>
          </cell>
          <cell r="B1842" t="str">
            <v>CN HÀ NỘI - CÔNG TY CỔ PHẦN DỊCH VỤ THƯƠNG MẠI TỔNG HỢP WINCOMMERCE</v>
          </cell>
          <cell r="C1842" t="str">
            <v/>
          </cell>
          <cell r="D1842" t="str">
            <v>Thành phố Hà Nội</v>
          </cell>
          <cell r="E1842" t="str">
            <v>Huyện Thanh Trì</v>
          </cell>
          <cell r="G1842" t="str">
            <v>HN003</v>
          </cell>
          <cell r="H1842" t="str">
            <v>Nguyễn Văn Thạch</v>
          </cell>
          <cell r="I1842" t="str">
            <v>MIENBAC;WIN</v>
          </cell>
          <cell r="J1842" t="str">
            <v/>
          </cell>
          <cell r="M1842" t="str">
            <v>284 Tựu Liệt, xã Tam Hiệp, Thanh Trì, Hà Nội</v>
          </cell>
          <cell r="N1842">
            <v>60</v>
          </cell>
          <cell r="O1842" t="b">
            <v>0</v>
          </cell>
          <cell r="P1842" t="str">
            <v>C6 HÀ NỘI</v>
          </cell>
          <cell r="Q1842" t="str">
            <v>Miền Bắc</v>
          </cell>
          <cell r="R1842" t="str">
            <v>WIN</v>
          </cell>
        </row>
        <row r="1843">
          <cell r="A1843" t="str">
            <v>WIN4116</v>
          </cell>
          <cell r="B1843" t="str">
            <v>CN HÀ NỘI - CÔNG TY CỔ PHẦN DỊCH VỤ THƯƠNG MẠI TỔNG HỢP WINCOMMERCE</v>
          </cell>
          <cell r="C1843" t="str">
            <v/>
          </cell>
          <cell r="D1843" t="str">
            <v>Thành phố Hà Nội</v>
          </cell>
          <cell r="E1843" t="str">
            <v>Quận Hoàng Mai</v>
          </cell>
          <cell r="G1843" t="str">
            <v>HN003</v>
          </cell>
          <cell r="H1843" t="str">
            <v>Nguyễn Văn Thạch</v>
          </cell>
          <cell r="I1843" t="str">
            <v>MIENBAC;WIN</v>
          </cell>
          <cell r="J1843" t="str">
            <v/>
          </cell>
          <cell r="M1843" t="str">
            <v>30 ngách 33A ngõ 107 Lĩnh Nam, Phường Vĩnh Hưng, Quận Hoàng Mai, HN</v>
          </cell>
          <cell r="N1843">
            <v>60</v>
          </cell>
          <cell r="O1843" t="b">
            <v>0</v>
          </cell>
          <cell r="P1843" t="str">
            <v>C6 HÀ NỘI</v>
          </cell>
          <cell r="Q1843" t="str">
            <v>Miền Bắc</v>
          </cell>
          <cell r="R1843" t="str">
            <v>WIN</v>
          </cell>
        </row>
        <row r="1844">
          <cell r="A1844" t="str">
            <v>WIN4117</v>
          </cell>
          <cell r="B1844" t="str">
            <v>CN HÀ NỘI - CÔNG TY CỔ PHẦN DỊCH VỤ THƯƠNG MẠI TỔNG HỢP WINCOMMERCE</v>
          </cell>
          <cell r="C1844" t="str">
            <v/>
          </cell>
          <cell r="D1844" t="str">
            <v>Thành phố Hà Nội</v>
          </cell>
          <cell r="E1844" t="str">
            <v>Quận Hoàn Kiếm</v>
          </cell>
          <cell r="G1844" t="str">
            <v>HN004</v>
          </cell>
          <cell r="H1844" t="str">
            <v>Hoàng Thanh Huy</v>
          </cell>
          <cell r="I1844" t="str">
            <v>MIENBAC;WIN</v>
          </cell>
          <cell r="J1844" t="str">
            <v/>
          </cell>
          <cell r="M1844" t="str">
            <v>45 Phủ Doãn, phường Hàng Trống, quận Hoàn Kiếm, Hà Nội</v>
          </cell>
          <cell r="N1844">
            <v>60</v>
          </cell>
          <cell r="O1844" t="b">
            <v>0</v>
          </cell>
          <cell r="P1844" t="str">
            <v>C6 HÀ NỘI</v>
          </cell>
          <cell r="Q1844" t="str">
            <v>Miền Bắc</v>
          </cell>
          <cell r="R1844" t="str">
            <v>WIN</v>
          </cell>
        </row>
        <row r="1845">
          <cell r="A1845" t="str">
            <v>WIN4121</v>
          </cell>
          <cell r="B1845" t="str">
            <v>CN HÀ NỘI - CÔNG TY CỔ PHẦN DỊCH VỤ THƯƠNG MẠI TỔNG HỢP WINCOMMERCE</v>
          </cell>
          <cell r="C1845" t="str">
            <v/>
          </cell>
          <cell r="D1845" t="str">
            <v>Thành phố Hà Nội</v>
          </cell>
          <cell r="E1845" t="str">
            <v>Quận Nam Từ Liêm</v>
          </cell>
          <cell r="G1845" t="str">
            <v>HN004</v>
          </cell>
          <cell r="H1845" t="str">
            <v>Hoàng Thanh Huy</v>
          </cell>
          <cell r="I1845" t="str">
            <v>MIENBAC;WIN</v>
          </cell>
          <cell r="J1845" t="str">
            <v/>
          </cell>
          <cell r="M1845" t="str">
            <v>61, TDP 3 Do Nha, phường Tây Mỗ, quận Nam Từ Liêm, HN</v>
          </cell>
          <cell r="N1845">
            <v>60</v>
          </cell>
          <cell r="O1845" t="b">
            <v>0</v>
          </cell>
          <cell r="P1845" t="str">
            <v>C6 HÀ NỘI</v>
          </cell>
          <cell r="Q1845" t="str">
            <v>Miền Bắc</v>
          </cell>
          <cell r="R1845" t="str">
            <v>WIN</v>
          </cell>
        </row>
        <row r="1846">
          <cell r="A1846" t="str">
            <v>WIN4122</v>
          </cell>
          <cell r="B1846" t="str">
            <v>CN HÀ NỘI - CÔNG TY CỔ PHẦN DỊCH VỤ THƯƠNG MẠI TỔNG HỢP WINCOMMERCE</v>
          </cell>
          <cell r="C1846" t="str">
            <v/>
          </cell>
          <cell r="D1846" t="str">
            <v>Thành phố Hà Nội</v>
          </cell>
          <cell r="E1846" t="str">
            <v>Huyện Đông Anh</v>
          </cell>
          <cell r="G1846" t="str">
            <v>HN003</v>
          </cell>
          <cell r="H1846" t="str">
            <v>Nguyễn Văn Thạch</v>
          </cell>
          <cell r="I1846" t="str">
            <v>MIENBAC;WIN</v>
          </cell>
          <cell r="J1846" t="str">
            <v/>
          </cell>
          <cell r="M1846" t="str">
            <v>Thôn Lỗ Khê, Xã Liên Hà, Huyện Đông Anh, HN</v>
          </cell>
          <cell r="N1846">
            <v>60</v>
          </cell>
          <cell r="O1846" t="b">
            <v>0</v>
          </cell>
          <cell r="P1846" t="str">
            <v>C6 HÀ NỘI</v>
          </cell>
          <cell r="Q1846" t="str">
            <v>Miền Bắc</v>
          </cell>
          <cell r="R1846" t="str">
            <v>WIN</v>
          </cell>
        </row>
        <row r="1847">
          <cell r="A1847" t="str">
            <v>WIN4124</v>
          </cell>
          <cell r="B1847" t="str">
            <v>CN HÀ NỘI - CÔNG TY CỔ PHẦN DỊCH VỤ THƯƠNG MẠI TỔNG HỢP WINCOMMERCE</v>
          </cell>
          <cell r="C1847" t="str">
            <v/>
          </cell>
          <cell r="D1847" t="str">
            <v>Thành phố Hà Nội</v>
          </cell>
          <cell r="E1847" t="str">
            <v>Huyện Gia Lâm</v>
          </cell>
          <cell r="G1847" t="str">
            <v>HN008</v>
          </cell>
          <cell r="H1847" t="str">
            <v>Nguyễn Minh Sơn</v>
          </cell>
          <cell r="I1847" t="str">
            <v>MIENBAC;WIN</v>
          </cell>
          <cell r="J1847" t="str">
            <v/>
          </cell>
          <cell r="M1847" t="str">
            <v>Thôn Công Đình, xã Đình Xuyên, huyện Gia Lâm, HN</v>
          </cell>
          <cell r="N1847">
            <v>60</v>
          </cell>
          <cell r="O1847" t="b">
            <v>0</v>
          </cell>
          <cell r="P1847" t="str">
            <v>C6 HÀ NỘI</v>
          </cell>
          <cell r="Q1847" t="str">
            <v>Miền Bắc</v>
          </cell>
          <cell r="R1847" t="str">
            <v>WIN</v>
          </cell>
        </row>
        <row r="1848">
          <cell r="A1848" t="str">
            <v>WIN4125</v>
          </cell>
          <cell r="B1848" t="str">
            <v>CN HÀ NỘI - CÔNG TY CỔ PHẦN DỊCH VỤ THƯƠNG MẠI TỔNG HỢP WINCOMMERCE</v>
          </cell>
          <cell r="C1848" t="str">
            <v/>
          </cell>
          <cell r="D1848" t="str">
            <v>Thành phố Hà Nội</v>
          </cell>
          <cell r="E1848" t="str">
            <v>Quận Ba Đình</v>
          </cell>
          <cell r="G1848" t="str">
            <v>HN008</v>
          </cell>
          <cell r="H1848" t="str">
            <v>Nguyễn Minh Sơn</v>
          </cell>
          <cell r="I1848" t="str">
            <v>MIENBAC;WIN</v>
          </cell>
          <cell r="J1848" t="str">
            <v/>
          </cell>
          <cell r="M1848" t="str">
            <v>Tầng 1, số 44 ngõ 260 đội cấn , phường Liễu Giai, quận Ba Đình, Hà Nội</v>
          </cell>
          <cell r="N1848">
            <v>60</v>
          </cell>
          <cell r="O1848" t="b">
            <v>0</v>
          </cell>
          <cell r="P1848" t="str">
            <v>C6 HÀ NỘI</v>
          </cell>
          <cell r="Q1848" t="str">
            <v>Miền Bắc</v>
          </cell>
          <cell r="R1848" t="str">
            <v>WIN</v>
          </cell>
        </row>
        <row r="1849">
          <cell r="A1849" t="str">
            <v>WIN4128</v>
          </cell>
          <cell r="B1849" t="str">
            <v>CN HÀ NỘI - CÔNG TY CỔ PHẦN DỊCH VỤ THƯƠNG MẠI TỔNG HỢP WINCOMMERCE</v>
          </cell>
          <cell r="C1849" t="str">
            <v/>
          </cell>
          <cell r="D1849" t="str">
            <v>Thành phố Hà Nội</v>
          </cell>
          <cell r="E1849" t="str">
            <v>Quận Tây Hồ</v>
          </cell>
          <cell r="G1849" t="str">
            <v>HN008</v>
          </cell>
          <cell r="H1849" t="str">
            <v>Nguyễn Minh Sơn</v>
          </cell>
          <cell r="I1849" t="str">
            <v>MIENBAC;WIN</v>
          </cell>
          <cell r="J1849" t="str">
            <v/>
          </cell>
          <cell r="M1849" t="str">
            <v>119 Đường Nước Phần lan, phường Tứ Liên, quận Tây Hồ, HN</v>
          </cell>
          <cell r="N1849">
            <v>60</v>
          </cell>
          <cell r="O1849" t="b">
            <v>0</v>
          </cell>
          <cell r="P1849" t="str">
            <v>C6 HÀ NỘI</v>
          </cell>
          <cell r="Q1849" t="str">
            <v>Miền Bắc</v>
          </cell>
          <cell r="R1849" t="str">
            <v>WIN</v>
          </cell>
        </row>
        <row r="1850">
          <cell r="A1850" t="str">
            <v>win4129</v>
          </cell>
          <cell r="B1850" t="str">
            <v>CN HÀ NỘI - wincommerce</v>
          </cell>
          <cell r="C1850" t="str">
            <v/>
          </cell>
          <cell r="D1850" t="str">
            <v>Thành phố Hà Nội</v>
          </cell>
          <cell r="E1850" t="str">
            <v>Thị xã Sơn Tây</v>
          </cell>
          <cell r="G1850" t="str">
            <v>HN004</v>
          </cell>
          <cell r="H1850" t="str">
            <v>Hoàng Thanh Huy</v>
          </cell>
          <cell r="I1850" t="str">
            <v>MIENBAC;WIN</v>
          </cell>
          <cell r="J1850" t="str">
            <v/>
          </cell>
          <cell r="M1850" t="str">
            <v>Số 22 Phố Hoàng Diệu, Phường Quang Trung, thị xã Sơn Tây, HN</v>
          </cell>
          <cell r="N1850">
            <v>60</v>
          </cell>
          <cell r="O1850" t="b">
            <v>0</v>
          </cell>
          <cell r="P1850" t="str">
            <v>C6 HÀ NỘI</v>
          </cell>
          <cell r="Q1850" t="str">
            <v>Miền Bắc</v>
          </cell>
          <cell r="R1850" t="str">
            <v>WIN</v>
          </cell>
        </row>
        <row r="1851">
          <cell r="A1851" t="str">
            <v>WIN4135</v>
          </cell>
          <cell r="B1851" t="str">
            <v>CN HÀ NỘI - CÔNG TY CỔ PHẦN DỊCH VỤ THƯƠNG MẠI TỔNG HỢP WINCOMMERCE</v>
          </cell>
          <cell r="C1851" t="str">
            <v/>
          </cell>
          <cell r="D1851" t="str">
            <v>Thành phố Hà Nội</v>
          </cell>
          <cell r="E1851" t="str">
            <v>Quận Hai Bà Trưng</v>
          </cell>
          <cell r="G1851" t="str">
            <v>HN003</v>
          </cell>
          <cell r="H1851" t="str">
            <v>Nguyễn Văn Thạch</v>
          </cell>
          <cell r="I1851" t="str">
            <v>MIENBAC;WIN</v>
          </cell>
          <cell r="J1851" t="str">
            <v/>
          </cell>
          <cell r="M1851" t="str">
            <v>134 Lò Đúc, phường Đống Mác, quận Hai Bà Trưng, HN</v>
          </cell>
          <cell r="N1851">
            <v>60</v>
          </cell>
          <cell r="O1851" t="b">
            <v>0</v>
          </cell>
          <cell r="P1851" t="str">
            <v>C6 HÀ NỘI</v>
          </cell>
          <cell r="Q1851" t="str">
            <v>Miền Bắc</v>
          </cell>
          <cell r="R1851" t="str">
            <v>WIN</v>
          </cell>
        </row>
        <row r="1852">
          <cell r="A1852" t="str">
            <v>WIN4136</v>
          </cell>
          <cell r="B1852" t="str">
            <v>CN HÀ NỘI - CÔNG TY CỔ PHẦN DỊCH VỤ THƯƠNG MẠI TỔNG HỢP WINCOMMERCE</v>
          </cell>
          <cell r="C1852" t="str">
            <v/>
          </cell>
          <cell r="D1852" t="str">
            <v>Thành phố Hà Nội</v>
          </cell>
          <cell r="E1852" t="str">
            <v>Quận Cầu Giấy</v>
          </cell>
          <cell r="G1852" t="str">
            <v>HN004</v>
          </cell>
          <cell r="H1852" t="str">
            <v>Hoàng Thanh Huy</v>
          </cell>
          <cell r="I1852" t="str">
            <v>MIENBAC;WIN</v>
          </cell>
          <cell r="J1852" t="str">
            <v/>
          </cell>
          <cell r="M1852" t="str">
            <v>30 Phạm Văn Đồng, phường Dịch Vọng, quận Cầu Giấy, HN</v>
          </cell>
          <cell r="N1852">
            <v>60</v>
          </cell>
          <cell r="O1852" t="b">
            <v>0</v>
          </cell>
          <cell r="P1852" t="str">
            <v>C6 HÀ NỘI</v>
          </cell>
          <cell r="Q1852" t="str">
            <v>Miền Bắc</v>
          </cell>
          <cell r="R1852" t="str">
            <v>WIN</v>
          </cell>
        </row>
        <row r="1853">
          <cell r="A1853" t="str">
            <v>win4138</v>
          </cell>
          <cell r="B1853" t="str">
            <v>CN HÀ NỘI - wincommerce</v>
          </cell>
          <cell r="C1853" t="str">
            <v/>
          </cell>
          <cell r="D1853" t="str">
            <v>Thành phố Hà Nội</v>
          </cell>
          <cell r="E1853" t="str">
            <v>Huyện Quốc Oai</v>
          </cell>
          <cell r="G1853" t="str">
            <v>HN003</v>
          </cell>
          <cell r="H1853" t="str">
            <v>Nguyễn Văn Thạch</v>
          </cell>
          <cell r="I1853" t="str">
            <v>MIENBAC;WIN</v>
          </cell>
          <cell r="J1853" t="str">
            <v/>
          </cell>
          <cell r="M1853" t="str">
            <v>Xóm 8, thôn Thụy Khuê, xã Sài Sơn, huyện Quốc Oai, HN</v>
          </cell>
          <cell r="N1853">
            <v>60</v>
          </cell>
          <cell r="O1853" t="b">
            <v>0</v>
          </cell>
          <cell r="P1853" t="str">
            <v>C6 HÀ NỘI</v>
          </cell>
          <cell r="Q1853" t="str">
            <v>Miền Bắc</v>
          </cell>
          <cell r="R1853" t="str">
            <v>WIN</v>
          </cell>
        </row>
        <row r="1854">
          <cell r="A1854" t="str">
            <v>WIN4140</v>
          </cell>
          <cell r="B1854" t="str">
            <v>CN HÀ NỘI - CÔNG TY CỔ PHẦN DỊCH VỤ THƯƠNG MẠI TỔNG HỢP WINCOMMERCE</v>
          </cell>
          <cell r="C1854" t="str">
            <v/>
          </cell>
          <cell r="D1854" t="str">
            <v>Thành phố Hà Nội</v>
          </cell>
          <cell r="E1854" t="str">
            <v>Quận Hoàng Mai</v>
          </cell>
          <cell r="G1854" t="str">
            <v>HN003</v>
          </cell>
          <cell r="H1854" t="str">
            <v>Nguyễn Văn Thạch</v>
          </cell>
          <cell r="I1854" t="str">
            <v>MIENBAC;WIN</v>
          </cell>
          <cell r="J1854" t="str">
            <v/>
          </cell>
          <cell r="M1854" t="str">
            <v>262 Lĩnh Nam, phường Lĩnh Nam, quận Hoàng Mai, HN</v>
          </cell>
          <cell r="N1854">
            <v>60</v>
          </cell>
          <cell r="O1854" t="b">
            <v>0</v>
          </cell>
          <cell r="P1854" t="str">
            <v>C6 HÀ NỘI</v>
          </cell>
          <cell r="Q1854" t="str">
            <v>Miền Bắc</v>
          </cell>
          <cell r="R1854" t="str">
            <v>WIN</v>
          </cell>
        </row>
        <row r="1855">
          <cell r="A1855" t="str">
            <v>win4144</v>
          </cell>
          <cell r="B1855" t="str">
            <v>CN HÀ NỘI - wincommerce</v>
          </cell>
          <cell r="C1855" t="str">
            <v/>
          </cell>
          <cell r="D1855" t="str">
            <v>Thành phố Hà Nội</v>
          </cell>
          <cell r="E1855" t="str">
            <v>Quận Hà Đông</v>
          </cell>
          <cell r="G1855" t="str">
            <v>HN004</v>
          </cell>
          <cell r="H1855" t="str">
            <v>Hoàng Thanh Huy</v>
          </cell>
          <cell r="I1855" t="str">
            <v>MIENBAC;WIN</v>
          </cell>
          <cell r="J1855" t="str">
            <v/>
          </cell>
          <cell r="M1855" t="str">
            <v>SH43, tầng 1, tòa K2, CT2, Khu Hi Brand, KĐTM Văn Phú (the K-Park), phường Phú La, quận Hà Đông, HN</v>
          </cell>
          <cell r="N1855">
            <v>60</v>
          </cell>
          <cell r="O1855" t="b">
            <v>0</v>
          </cell>
          <cell r="P1855" t="str">
            <v>C6 HÀ NỘI</v>
          </cell>
          <cell r="Q1855" t="str">
            <v>Miền Bắc</v>
          </cell>
          <cell r="R1855" t="str">
            <v>WIN</v>
          </cell>
        </row>
        <row r="1856">
          <cell r="A1856" t="str">
            <v>WIN4166</v>
          </cell>
          <cell r="B1856" t="str">
            <v>CN HÀ NỘI - CÔNG TY CỔ PHẦN DỊCH VỤ THƯƠNG MẠI TỔNG HỢP WINCOMMERCE</v>
          </cell>
          <cell r="C1856" t="str">
            <v/>
          </cell>
          <cell r="D1856" t="str">
            <v>Thành phố Hà Nội</v>
          </cell>
          <cell r="E1856" t="str">
            <v>Quận Thanh Xuân</v>
          </cell>
          <cell r="G1856" t="str">
            <v>HN008</v>
          </cell>
          <cell r="H1856" t="str">
            <v>Nguyễn Minh Sơn</v>
          </cell>
          <cell r="I1856" t="str">
            <v>MIENBAC;WIN</v>
          </cell>
          <cell r="J1856" t="str">
            <v/>
          </cell>
          <cell r="M1856" t="str">
            <v>SO-05, tầng 1, tòa R1, Royal City, 72A Nguyễn Trãi, Phường Thượng Đình, Quận Thanh Xuân, HN</v>
          </cell>
          <cell r="N1856">
            <v>60</v>
          </cell>
          <cell r="O1856" t="b">
            <v>0</v>
          </cell>
          <cell r="P1856" t="str">
            <v>C6 HÀ NỘI</v>
          </cell>
          <cell r="Q1856" t="str">
            <v>Miền Bắc</v>
          </cell>
          <cell r="R1856" t="str">
            <v>WIN</v>
          </cell>
        </row>
        <row r="1857">
          <cell r="A1857" t="str">
            <v>win4167</v>
          </cell>
          <cell r="B1857" t="str">
            <v>CN HÀ NỘI - wincommerce</v>
          </cell>
          <cell r="C1857" t="str">
            <v/>
          </cell>
          <cell r="D1857" t="str">
            <v>Thành phố Hà Nội</v>
          </cell>
          <cell r="E1857" t="str">
            <v>Huyện Quốc Oai</v>
          </cell>
          <cell r="G1857" t="str">
            <v>HN004</v>
          </cell>
          <cell r="H1857" t="str">
            <v>Hoàng Thanh Huy</v>
          </cell>
          <cell r="I1857" t="str">
            <v>MIENBAC;WIN</v>
          </cell>
          <cell r="J1857" t="str">
            <v/>
          </cell>
          <cell r="M1857" t="str">
            <v>Thôn Đồng Bụt, xã Ngọc Liệp, huyện Quốc Oai, Hà Nội</v>
          </cell>
          <cell r="N1857">
            <v>60</v>
          </cell>
          <cell r="O1857" t="b">
            <v>0</v>
          </cell>
          <cell r="P1857" t="str">
            <v>C6 HÀ NỘI</v>
          </cell>
          <cell r="Q1857" t="str">
            <v>Miền Bắc</v>
          </cell>
          <cell r="R1857" t="str">
            <v>WIN</v>
          </cell>
        </row>
        <row r="1858">
          <cell r="A1858" t="str">
            <v>WIN4168</v>
          </cell>
          <cell r="B1858" t="str">
            <v>CN HÀ NỘI - CÔNG TY CỔ PHẦN DỊCH VỤ THƯƠNG MẠI TỔNG HỢP WINCOMMERCE</v>
          </cell>
          <cell r="C1858" t="str">
            <v/>
          </cell>
          <cell r="D1858" t="str">
            <v>Thành phố Hà Nội</v>
          </cell>
          <cell r="E1858" t="str">
            <v>Quận Hoàng Mai</v>
          </cell>
          <cell r="G1858" t="str">
            <v>HN003</v>
          </cell>
          <cell r="H1858" t="str">
            <v>Nguyễn Văn Thạch</v>
          </cell>
          <cell r="I1858" t="str">
            <v>MIENBAC;WIN</v>
          </cell>
          <cell r="J1858" t="str">
            <v/>
          </cell>
          <cell r="M1858" t="str">
            <v>Ô 103, tầng 1, Tòa nhà HH An Bình 1, KĐTM Định Công, phường Định Công, quận Hoàng Mai, HN</v>
          </cell>
          <cell r="N1858">
            <v>60</v>
          </cell>
          <cell r="O1858" t="b">
            <v>0</v>
          </cell>
          <cell r="P1858" t="str">
            <v>C6 HÀ NỘI</v>
          </cell>
          <cell r="Q1858" t="str">
            <v>Miền Bắc</v>
          </cell>
          <cell r="R1858" t="str">
            <v>WIN</v>
          </cell>
        </row>
        <row r="1859">
          <cell r="A1859" t="str">
            <v>WIN4169</v>
          </cell>
          <cell r="B1859" t="str">
            <v>CN HÀ NỘI - CÔNG TY CỔ PHẦN DỊCH VỤ THƯƠNG MẠI TỔNG HỢP WINCOMMERCE</v>
          </cell>
          <cell r="C1859" t="str">
            <v/>
          </cell>
          <cell r="D1859" t="str">
            <v>Thành phố Hà Nội</v>
          </cell>
          <cell r="E1859" t="str">
            <v>Quận Thanh Xuân</v>
          </cell>
          <cell r="G1859" t="str">
            <v>HN008</v>
          </cell>
          <cell r="H1859" t="str">
            <v>Nguyễn Minh Sơn</v>
          </cell>
          <cell r="I1859" t="str">
            <v>MIENBAC;WIN</v>
          </cell>
          <cell r="J1859" t="str">
            <v/>
          </cell>
          <cell r="M1859" t="str">
            <v>Tầng 1 khối công trình TTTM và nhà ở cao tầng - Thống Nhất Complex, 
số 82 Nguyễn Tuân, phường Thanh Xuân Trung, quận Thanh Xuân, HN</v>
          </cell>
          <cell r="N1859">
            <v>60</v>
          </cell>
          <cell r="O1859" t="b">
            <v>0</v>
          </cell>
          <cell r="P1859" t="str">
            <v>C6 HÀ NỘI</v>
          </cell>
          <cell r="Q1859" t="str">
            <v>Miền Bắc</v>
          </cell>
          <cell r="R1859" t="str">
            <v>WIN</v>
          </cell>
        </row>
        <row r="1860">
          <cell r="A1860" t="str">
            <v>WIN4170</v>
          </cell>
          <cell r="B1860" t="str">
            <v>CN HÀ NỘI - CÔNG TY CỔ PHẦN DỊCH VỤ THƯƠNG MẠI TỔNG HỢP WINCOMMERCE</v>
          </cell>
          <cell r="C1860" t="str">
            <v/>
          </cell>
          <cell r="D1860" t="str">
            <v>Thành phố Hà Nội</v>
          </cell>
          <cell r="E1860" t="str">
            <v>Quận Thanh Xuân</v>
          </cell>
          <cell r="G1860" t="str">
            <v>HN008</v>
          </cell>
          <cell r="H1860" t="str">
            <v>Nguyễn Minh Sơn</v>
          </cell>
          <cell r="I1860" t="str">
            <v>MIENBAC;WIN</v>
          </cell>
          <cell r="J1860" t="str">
            <v/>
          </cell>
          <cell r="M1860" t="str">
            <v>3 Nguyễn Quý Đức, phường Thanh Xuân Bắc, quận Thanh Xuân, HN</v>
          </cell>
          <cell r="N1860">
            <v>60</v>
          </cell>
          <cell r="O1860" t="b">
            <v>0</v>
          </cell>
          <cell r="P1860" t="str">
            <v>C6 HÀ NỘI</v>
          </cell>
          <cell r="Q1860" t="str">
            <v>Miền Bắc</v>
          </cell>
          <cell r="R1860" t="str">
            <v>WIN</v>
          </cell>
        </row>
        <row r="1861">
          <cell r="A1861" t="str">
            <v>WIN4171</v>
          </cell>
          <cell r="B1861" t="str">
            <v>CN HÀ NỘI - CÔNG TY CỔ PHẦN DỊCH VỤ THƯƠNG MẠI TỔNG HỢP WINCOMMERCE</v>
          </cell>
          <cell r="C1861" t="str">
            <v/>
          </cell>
          <cell r="D1861" t="str">
            <v>Thành phố Hà Nội</v>
          </cell>
          <cell r="E1861" t="str">
            <v>Quận Cầu Giấy</v>
          </cell>
          <cell r="G1861" t="str">
            <v>HN004</v>
          </cell>
          <cell r="H1861" t="str">
            <v>Hoàng Thanh Huy</v>
          </cell>
          <cell r="I1861" t="str">
            <v>MIENBAC;WIN</v>
          </cell>
          <cell r="J1861" t="str">
            <v/>
          </cell>
          <cell r="M1861" t="str">
            <v>Tầng 1, tòa nhà a12, 136 Xuân Thủy, Phường Dịch Vọng Hậu, quận Cầu Giấy, HN</v>
          </cell>
          <cell r="N1861">
            <v>60</v>
          </cell>
          <cell r="O1861" t="b">
            <v>0</v>
          </cell>
          <cell r="P1861" t="str">
            <v>C6 HÀ NỘI</v>
          </cell>
          <cell r="Q1861" t="str">
            <v>Miền Bắc</v>
          </cell>
          <cell r="R1861" t="str">
            <v>WIN</v>
          </cell>
        </row>
        <row r="1862">
          <cell r="A1862" t="str">
            <v>win4172</v>
          </cell>
          <cell r="B1862" t="str">
            <v>CN HÀ NỘI - wincommerce</v>
          </cell>
          <cell r="C1862" t="str">
            <v/>
          </cell>
          <cell r="D1862" t="str">
            <v>Thành phố Hà Nội</v>
          </cell>
          <cell r="E1862" t="str">
            <v>Quận Bắc Từ Liêm</v>
          </cell>
          <cell r="G1862" t="str">
            <v>HN004</v>
          </cell>
          <cell r="H1862" t="str">
            <v>Hoàng Thanh Huy</v>
          </cell>
          <cell r="I1862" t="str">
            <v>MIENBAC;WIN</v>
          </cell>
          <cell r="J1862" t="str">
            <v/>
          </cell>
          <cell r="M1862" t="str">
            <v>Tầng 1, tầng 2 thuộc tòa nhà A6, dự án Bình City, Khu đô thị Thành phố Giao Lưu, 
phường Cổ Nhuế 2, quận Bắc Từ Liêm, HN</v>
          </cell>
          <cell r="N1862">
            <v>60</v>
          </cell>
          <cell r="O1862" t="b">
            <v>0</v>
          </cell>
          <cell r="P1862" t="str">
            <v>C6 HÀ NỘI</v>
          </cell>
          <cell r="Q1862" t="str">
            <v>Miền Bắc</v>
          </cell>
          <cell r="R1862" t="str">
            <v>WIN</v>
          </cell>
        </row>
        <row r="1863">
          <cell r="A1863" t="str">
            <v>win4174</v>
          </cell>
          <cell r="B1863" t="str">
            <v>CN HÀ NỘI - wincommerce</v>
          </cell>
          <cell r="C1863" t="str">
            <v/>
          </cell>
          <cell r="D1863" t="str">
            <v>Thành phố Hà Nội</v>
          </cell>
          <cell r="E1863" t="str">
            <v>Quận Hà Đông</v>
          </cell>
          <cell r="G1863" t="str">
            <v>HN004</v>
          </cell>
          <cell r="H1863" t="str">
            <v>Hoàng Thanh Huy</v>
          </cell>
          <cell r="I1863" t="str">
            <v>MIENBAC;WIN</v>
          </cell>
          <cell r="J1863" t="str">
            <v/>
          </cell>
          <cell r="M1863" t="str">
            <v>Tổ 6 ,Thanh Lãm, phường Phú Lãm, quận Hà Đông, HN</v>
          </cell>
          <cell r="N1863">
            <v>60</v>
          </cell>
          <cell r="O1863" t="b">
            <v>0</v>
          </cell>
          <cell r="P1863" t="str">
            <v>C6 HÀ NỘI</v>
          </cell>
          <cell r="Q1863" t="str">
            <v>Miền Bắc</v>
          </cell>
          <cell r="R1863" t="str">
            <v>WIN</v>
          </cell>
        </row>
        <row r="1864">
          <cell r="A1864" t="str">
            <v>WIN4179</v>
          </cell>
          <cell r="B1864" t="str">
            <v>CN HÀ NỘI - CÔNG TY CỔ PHẦN DỊCH VỤ THƯƠNG MẠI TỔNG HỢP WINCOMMERCE</v>
          </cell>
          <cell r="C1864" t="str">
            <v/>
          </cell>
          <cell r="D1864" t="str">
            <v>Thành phố Hà Nội</v>
          </cell>
          <cell r="E1864" t="str">
            <v>Quận Hà Đông</v>
          </cell>
          <cell r="G1864" t="str">
            <v>HN004</v>
          </cell>
          <cell r="H1864" t="str">
            <v>Hoàng Thanh Huy</v>
          </cell>
          <cell r="I1864" t="str">
            <v>MIENBAC;WIN</v>
          </cell>
          <cell r="J1864" t="str">
            <v/>
          </cell>
          <cell r="M1864" t="str">
            <v>20 Văn Phú, phường Phú La, quận Hà Đông, HN</v>
          </cell>
          <cell r="N1864">
            <v>60</v>
          </cell>
          <cell r="O1864" t="b">
            <v>0</v>
          </cell>
          <cell r="P1864" t="str">
            <v>C6 HÀ NỘI</v>
          </cell>
          <cell r="Q1864" t="str">
            <v>Miền Bắc</v>
          </cell>
          <cell r="R1864" t="str">
            <v>WIN</v>
          </cell>
        </row>
        <row r="1865">
          <cell r="A1865" t="str">
            <v>win4180</v>
          </cell>
          <cell r="B1865" t="str">
            <v>CN HÀ NỘI - wincommerce</v>
          </cell>
          <cell r="C1865" t="str">
            <v/>
          </cell>
          <cell r="D1865" t="str">
            <v>Thành phố Hà Nội</v>
          </cell>
          <cell r="E1865" t="str">
            <v>Huyện Thanh Oai</v>
          </cell>
          <cell r="G1865" t="str">
            <v>HN008</v>
          </cell>
          <cell r="H1865" t="str">
            <v>Nguyễn Minh Sơn</v>
          </cell>
          <cell r="I1865" t="str">
            <v>MIENBAC;WIN</v>
          </cell>
          <cell r="J1865" t="str">
            <v/>
          </cell>
          <cell r="M1865" t="str">
            <v>97 Phố Vác, xã Dân Hòa, huyện Thanh Oai, HN</v>
          </cell>
          <cell r="N1865">
            <v>60</v>
          </cell>
          <cell r="O1865" t="b">
            <v>0</v>
          </cell>
          <cell r="P1865" t="str">
            <v>C6 HÀ NỘI</v>
          </cell>
          <cell r="Q1865" t="str">
            <v>Miền Bắc</v>
          </cell>
          <cell r="R1865" t="str">
            <v>WIN</v>
          </cell>
        </row>
        <row r="1866">
          <cell r="A1866" t="str">
            <v>WIN4190</v>
          </cell>
          <cell r="B1866" t="str">
            <v>CN HÀ NỘI - CÔNG TY CỔ PHẦN DỊCH VỤ THƯƠNG MẠI TỔNG HỢP WINCOMMERCE</v>
          </cell>
          <cell r="C1866" t="str">
            <v/>
          </cell>
          <cell r="D1866" t="str">
            <v>Thành phố Hà Nội</v>
          </cell>
          <cell r="E1866" t="str">
            <v>Huyện Sóc Sơn</v>
          </cell>
          <cell r="G1866" t="str">
            <v>HN003</v>
          </cell>
          <cell r="H1866" t="str">
            <v>Nguyễn Văn Thạch</v>
          </cell>
          <cell r="I1866" t="str">
            <v>MIENBAC; WIN</v>
          </cell>
          <cell r="J1866" t="str">
            <v/>
          </cell>
          <cell r="M1866" t="str">
            <v>Số 121 Phú Minh ( khu 1, đường 2 xã Phú Minh), huyện Sóc Sơn, HN</v>
          </cell>
          <cell r="N1866">
            <v>60</v>
          </cell>
          <cell r="O1866" t="b">
            <v>0</v>
          </cell>
          <cell r="P1866" t="str">
            <v>C6 HÀ NỘI</v>
          </cell>
          <cell r="Q1866" t="str">
            <v>Miền Bắc</v>
          </cell>
          <cell r="R1866" t="str">
            <v>WIN</v>
          </cell>
        </row>
        <row r="1867">
          <cell r="A1867" t="str">
            <v>WIN4191</v>
          </cell>
          <cell r="B1867" t="str">
            <v>CN HÀ NỘI - CÔNG TY CỔ PHẦN DỊCH VỤ THƯƠNG MẠI TỔNG HỢP WINCOMMERCE</v>
          </cell>
          <cell r="C1867" t="str">
            <v/>
          </cell>
          <cell r="D1867" t="str">
            <v>Thành phố Hà Nội</v>
          </cell>
          <cell r="E1867" t="str">
            <v>Huyện Sóc Sơn</v>
          </cell>
          <cell r="G1867" t="str">
            <v>HN003</v>
          </cell>
          <cell r="H1867" t="str">
            <v>Nguyễn Văn Thạch</v>
          </cell>
          <cell r="I1867" t="str">
            <v>MIENBAC; WIN</v>
          </cell>
          <cell r="J1867" t="str">
            <v/>
          </cell>
          <cell r="M1867" t="str">
            <v>số 77, tổ 6, thị trấn Sóc Sơn, huyện Sóc Sơn, HN</v>
          </cell>
          <cell r="N1867">
            <v>60</v>
          </cell>
          <cell r="O1867" t="b">
            <v>0</v>
          </cell>
          <cell r="P1867" t="str">
            <v>C6 HÀ NỘI</v>
          </cell>
          <cell r="Q1867" t="str">
            <v>Miền Bắc</v>
          </cell>
          <cell r="R1867" t="str">
            <v>WIN</v>
          </cell>
        </row>
        <row r="1868">
          <cell r="A1868" t="str">
            <v>WIN4192</v>
          </cell>
          <cell r="B1868" t="str">
            <v>CN HÀ NỘI - CÔNG TY CỔ PHẦN DỊCH VỤ THƯƠNG MẠI TỔNG HỢP WINCOMMERCE</v>
          </cell>
          <cell r="C1868" t="str">
            <v/>
          </cell>
          <cell r="D1868" t="str">
            <v>Thành phố Hà Nội</v>
          </cell>
          <cell r="E1868" t="str">
            <v>Huyện Gia Lâm</v>
          </cell>
          <cell r="G1868" t="str">
            <v>HN008</v>
          </cell>
          <cell r="H1868" t="str">
            <v>Nguyễn Minh Sơn</v>
          </cell>
          <cell r="I1868" t="str">
            <v>MIENBAC;WIN</v>
          </cell>
          <cell r="J1868" t="str">
            <v/>
          </cell>
          <cell r="M1868" t="str">
            <v>Thôn 6 xã Ninh Hiệp, huyện Gia Lâm, Hà Nội</v>
          </cell>
          <cell r="N1868">
            <v>60</v>
          </cell>
          <cell r="O1868" t="b">
            <v>0</v>
          </cell>
          <cell r="P1868" t="str">
            <v>C6 HÀ NỘI</v>
          </cell>
          <cell r="Q1868" t="str">
            <v>Miền Bắc</v>
          </cell>
          <cell r="R1868" t="str">
            <v>WIN</v>
          </cell>
        </row>
        <row r="1869">
          <cell r="A1869" t="str">
            <v>WIN4197</v>
          </cell>
          <cell r="B1869" t="str">
            <v>CN HÀ NỘI - CÔNG TY CỔ PHẦN DỊCH VỤ THƯƠNG MẠI TỔNG HỢP WINCOMMERCE</v>
          </cell>
          <cell r="C1869" t="str">
            <v/>
          </cell>
          <cell r="D1869" t="str">
            <v>Thành phố Hà Nội</v>
          </cell>
          <cell r="E1869" t="str">
            <v>Huyện Đông Anh</v>
          </cell>
          <cell r="G1869" t="str">
            <v>HN003</v>
          </cell>
          <cell r="H1869" t="str">
            <v>Nguyễn Văn Thạch</v>
          </cell>
          <cell r="I1869" t="str">
            <v>MIENBAC;WIN</v>
          </cell>
          <cell r="J1869" t="str">
            <v/>
          </cell>
          <cell r="M1869" t="str">
            <v>Thôn Mai Châu, xã Đại Mạch, huyện Đông Anh, Hà Nội</v>
          </cell>
          <cell r="N1869">
            <v>60</v>
          </cell>
          <cell r="O1869" t="b">
            <v>0</v>
          </cell>
          <cell r="P1869" t="str">
            <v>C6 HÀ NỘI</v>
          </cell>
          <cell r="Q1869" t="str">
            <v>Miền Bắc</v>
          </cell>
          <cell r="R1869" t="str">
            <v>WIN</v>
          </cell>
        </row>
        <row r="1870">
          <cell r="A1870" t="str">
            <v>WIN4199</v>
          </cell>
          <cell r="B1870" t="str">
            <v>CN HÀ NỘI - CÔNG TY CỔ PHẦN DỊCH VỤ THƯƠNG MẠI TỔNG HỢP WINCOMMERCE</v>
          </cell>
          <cell r="C1870" t="str">
            <v/>
          </cell>
          <cell r="D1870" t="str">
            <v>Thành phố Hà Nội</v>
          </cell>
          <cell r="E1870" t="str">
            <v>Huyện Thanh Trì</v>
          </cell>
          <cell r="G1870" t="str">
            <v>HN008</v>
          </cell>
          <cell r="H1870" t="str">
            <v>Nguyễn Minh Sơn</v>
          </cell>
          <cell r="I1870" t="str">
            <v>MIENBAC;WIN</v>
          </cell>
          <cell r="J1870" t="str">
            <v/>
          </cell>
          <cell r="M1870" t="str">
            <v>Thôn Lưu Phái, Xã Ngũ Hiệp, Huyện Thanh Trì, HN</v>
          </cell>
          <cell r="N1870">
            <v>60</v>
          </cell>
          <cell r="O1870" t="b">
            <v>0</v>
          </cell>
          <cell r="P1870" t="str">
            <v>C6 HÀ NỘI</v>
          </cell>
          <cell r="Q1870" t="str">
            <v>Miền Bắc</v>
          </cell>
          <cell r="R1870" t="str">
            <v>WIN</v>
          </cell>
        </row>
        <row r="1871">
          <cell r="A1871" t="str">
            <v>win4210</v>
          </cell>
          <cell r="B1871" t="str">
            <v>CN HÀ NỘI - wincommerce</v>
          </cell>
          <cell r="C1871" t="str">
            <v/>
          </cell>
          <cell r="D1871" t="str">
            <v>Thành phố Hà Nội</v>
          </cell>
          <cell r="E1871" t="str">
            <v>Huyện Mê Linh</v>
          </cell>
          <cell r="G1871" t="str">
            <v>HN004</v>
          </cell>
          <cell r="H1871" t="str">
            <v>Hoàng Thanh Huy</v>
          </cell>
          <cell r="I1871" t="str">
            <v>MIENBAC;WIN</v>
          </cell>
          <cell r="J1871" t="str">
            <v/>
          </cell>
          <cell r="M1871" t="str">
            <v>Tổ dân phố số 6, thị trấn Quang Minh, huyện Mê Linh, Hà Nội</v>
          </cell>
          <cell r="N1871">
            <v>60</v>
          </cell>
          <cell r="O1871" t="b">
            <v>0</v>
          </cell>
          <cell r="P1871" t="str">
            <v>C6 HÀ NỘI</v>
          </cell>
          <cell r="Q1871" t="str">
            <v>Miền Bắc</v>
          </cell>
          <cell r="R1871" t="str">
            <v>WIN</v>
          </cell>
        </row>
        <row r="1872">
          <cell r="A1872" t="str">
            <v>win4211</v>
          </cell>
          <cell r="B1872" t="str">
            <v>CN HÀ NỘI - wincommerce</v>
          </cell>
          <cell r="C1872" t="str">
            <v/>
          </cell>
          <cell r="D1872" t="str">
            <v>Thành phố Hà Nội</v>
          </cell>
          <cell r="E1872" t="str">
            <v>Quận Bắc Từ Liêm</v>
          </cell>
          <cell r="G1872" t="str">
            <v>HN004</v>
          </cell>
          <cell r="H1872" t="str">
            <v>Hoàng Thanh Huy</v>
          </cell>
          <cell r="I1872" t="str">
            <v>MIENBAC;WIN</v>
          </cell>
          <cell r="J1872" t="str">
            <v/>
          </cell>
          <cell r="M1872" t="str">
            <v>A4-10 Tầng 1, tầng 2 thuộc tòa nhà A4, dự án Bình City, Khu đô thị Thành phố Giao Lưu, 
phường Cổ Nhuế 2, quận Bắc Từ Liêm, HN</v>
          </cell>
          <cell r="N1872">
            <v>60</v>
          </cell>
          <cell r="O1872" t="b">
            <v>0</v>
          </cell>
          <cell r="P1872" t="str">
            <v>C6 HÀ NỘI</v>
          </cell>
          <cell r="Q1872" t="str">
            <v>Miền Bắc</v>
          </cell>
          <cell r="R1872" t="str">
            <v>WIN</v>
          </cell>
        </row>
        <row r="1873">
          <cell r="A1873" t="str">
            <v>WIN4216</v>
          </cell>
          <cell r="B1873" t="str">
            <v>CN HÀ NỘI - CÔNG TY CỔ PHẦN DỊCH VỤ THƯƠNG MẠI TỔNG HỢP WINCOMMERCE</v>
          </cell>
          <cell r="C1873" t="str">
            <v/>
          </cell>
          <cell r="D1873" t="str">
            <v>Thành phố Hà Nội</v>
          </cell>
          <cell r="E1873" t="str">
            <v>Quận Thanh Xuân</v>
          </cell>
          <cell r="G1873" t="str">
            <v>HN008</v>
          </cell>
          <cell r="H1873" t="str">
            <v>Nguyễn Minh Sơn</v>
          </cell>
          <cell r="I1873" t="str">
            <v>MIENBAC;WIN</v>
          </cell>
          <cell r="J1873" t="str">
            <v/>
          </cell>
          <cell r="M1873" t="str">
            <v>2 Vương Thừa Vũ, phường Khương Trung, quận Thanh Xuân, HN</v>
          </cell>
          <cell r="N1873">
            <v>60</v>
          </cell>
          <cell r="O1873" t="b">
            <v>0</v>
          </cell>
          <cell r="P1873" t="str">
            <v>C6 HÀ NỘI</v>
          </cell>
          <cell r="Q1873" t="str">
            <v>Miền Bắc</v>
          </cell>
          <cell r="R1873" t="str">
            <v>WIN</v>
          </cell>
        </row>
        <row r="1874">
          <cell r="A1874" t="str">
            <v>win4217</v>
          </cell>
          <cell r="B1874" t="str">
            <v>CN HÀ NỘI - wincommerce</v>
          </cell>
          <cell r="C1874" t="str">
            <v/>
          </cell>
          <cell r="D1874" t="str">
            <v>Thành phố Hà Nội</v>
          </cell>
          <cell r="E1874" t="str">
            <v>Huyện Thanh Oai</v>
          </cell>
          <cell r="G1874" t="str">
            <v>HN008</v>
          </cell>
          <cell r="H1874" t="str">
            <v>Nguyễn Minh Sơn</v>
          </cell>
          <cell r="I1874" t="str">
            <v>MIENBAC;WIN</v>
          </cell>
          <cell r="J1874" t="str">
            <v/>
          </cell>
          <cell r="M1874" t="str">
            <v>543 Thanh Lương, xã Bích Hòa, huyện Thanh Oai, HN</v>
          </cell>
          <cell r="N1874">
            <v>60</v>
          </cell>
          <cell r="O1874" t="b">
            <v>0</v>
          </cell>
          <cell r="P1874" t="str">
            <v>C6 HÀ NỘI</v>
          </cell>
          <cell r="Q1874" t="str">
            <v>Miền Bắc</v>
          </cell>
          <cell r="R1874" t="str">
            <v>WIN</v>
          </cell>
        </row>
        <row r="1875">
          <cell r="A1875" t="str">
            <v>win4222</v>
          </cell>
          <cell r="B1875" t="str">
            <v>CN HÀ NỘI - wincommerce</v>
          </cell>
          <cell r="C1875" t="str">
            <v/>
          </cell>
          <cell r="D1875" t="str">
            <v>Thành phố Hà Nội</v>
          </cell>
          <cell r="E1875" t="str">
            <v>Thị xã Sơn Tây</v>
          </cell>
          <cell r="G1875" t="str">
            <v>HN004</v>
          </cell>
          <cell r="H1875" t="str">
            <v>Hoàng Thanh Huy</v>
          </cell>
          <cell r="I1875" t="str">
            <v>MIENBAC;WIN</v>
          </cell>
          <cell r="J1875" t="str">
            <v/>
          </cell>
          <cell r="M1875" t="str">
            <v>429 Chùa Thông, Phường Sơn Lộc, Thị xã Sơn Tây, HN</v>
          </cell>
          <cell r="N1875">
            <v>60</v>
          </cell>
          <cell r="O1875" t="b">
            <v>0</v>
          </cell>
          <cell r="P1875" t="str">
            <v>C6 HÀ NỘI</v>
          </cell>
          <cell r="Q1875" t="str">
            <v>Miền Bắc</v>
          </cell>
          <cell r="R1875" t="str">
            <v>WIN</v>
          </cell>
        </row>
        <row r="1876">
          <cell r="A1876" t="str">
            <v>WIN4236</v>
          </cell>
          <cell r="B1876" t="str">
            <v>CN HÀ NỘI - CÔNG TY CỔ PHẦN DỊCH VỤ THƯƠNG MẠI TỔNG HỢP WINCOMMERCE</v>
          </cell>
          <cell r="C1876" t="str">
            <v/>
          </cell>
          <cell r="D1876" t="str">
            <v>Thành phố Hà Nội</v>
          </cell>
          <cell r="E1876" t="str">
            <v>Huyện Sóc Sơn</v>
          </cell>
          <cell r="G1876" t="str">
            <v>HN004</v>
          </cell>
          <cell r="H1876" t="str">
            <v>Hoàng Thanh Huy</v>
          </cell>
          <cell r="I1876" t="str">
            <v>MIENBAC; WIN</v>
          </cell>
          <cell r="J1876" t="str">
            <v/>
          </cell>
          <cell r="M1876" t="str">
            <v>Phố Nỷ, xã Trung Giã, huyện Sóc Sơn, HN</v>
          </cell>
          <cell r="N1876">
            <v>60</v>
          </cell>
          <cell r="O1876" t="b">
            <v>0</v>
          </cell>
          <cell r="P1876" t="str">
            <v>C6 HÀ NỘI</v>
          </cell>
          <cell r="Q1876" t="str">
            <v>Miền Bắc</v>
          </cell>
          <cell r="R1876" t="str">
            <v>WIN</v>
          </cell>
        </row>
        <row r="1877">
          <cell r="A1877" t="str">
            <v>win4241</v>
          </cell>
          <cell r="B1877" t="str">
            <v>CN HÀ NỘI - wincommerce</v>
          </cell>
          <cell r="C1877" t="str">
            <v/>
          </cell>
          <cell r="D1877" t="str">
            <v>Thành phố Hà Nội</v>
          </cell>
          <cell r="E1877" t="str">
            <v>Huyện Quốc Oai</v>
          </cell>
          <cell r="G1877" t="str">
            <v>HN004</v>
          </cell>
          <cell r="H1877" t="str">
            <v>Hoàng Thanh Huy</v>
          </cell>
          <cell r="I1877" t="str">
            <v>MIENBAC;WIN</v>
          </cell>
          <cell r="J1877" t="str">
            <v/>
          </cell>
          <cell r="M1877" t="str">
            <v>TM 11-A, Tầng 1, Tòa CT9A (Bamboo Garden), KĐT Quốc Oai, xã Sài Sơn, 
huyện Quốc Oai, HN</v>
          </cell>
          <cell r="N1877">
            <v>60</v>
          </cell>
          <cell r="O1877" t="b">
            <v>0</v>
          </cell>
          <cell r="P1877" t="str">
            <v>C6 HÀ NỘI</v>
          </cell>
          <cell r="Q1877" t="str">
            <v>Miền Bắc</v>
          </cell>
          <cell r="R1877" t="str">
            <v>WIN</v>
          </cell>
        </row>
        <row r="1878">
          <cell r="A1878" t="str">
            <v>win4243</v>
          </cell>
          <cell r="B1878" t="str">
            <v>CN HÀ NỘI - wincommerce</v>
          </cell>
          <cell r="C1878" t="str">
            <v/>
          </cell>
          <cell r="D1878" t="str">
            <v>Thành phố Hà Nội</v>
          </cell>
          <cell r="E1878" t="str">
            <v>Quận Hà Đông</v>
          </cell>
          <cell r="G1878" t="str">
            <v>HN004</v>
          </cell>
          <cell r="H1878" t="str">
            <v>Hoàng Thanh Huy</v>
          </cell>
          <cell r="I1878" t="str">
            <v>MIENBAC;WIN</v>
          </cell>
          <cell r="J1878" t="str">
            <v/>
          </cell>
          <cell r="M1878" t="str">
            <v>106 CT2 - KĐT Văn Khê, đường Tố Hữu, phường La Khê, quận Hà Đông, HN</v>
          </cell>
          <cell r="N1878">
            <v>60</v>
          </cell>
          <cell r="O1878" t="b">
            <v>0</v>
          </cell>
          <cell r="P1878" t="str">
            <v>C6 HÀ NỘI</v>
          </cell>
          <cell r="Q1878" t="str">
            <v>Miền Bắc</v>
          </cell>
          <cell r="R1878" t="str">
            <v>WIN</v>
          </cell>
        </row>
        <row r="1879">
          <cell r="A1879" t="str">
            <v>WIN4244</v>
          </cell>
          <cell r="B1879" t="str">
            <v>CN HÀ NỘI - CÔNG TY CỔ PHẦN DỊCH VỤ THƯƠNG MẠI TỔNG HỢP WINCOMMERCE</v>
          </cell>
          <cell r="C1879" t="str">
            <v/>
          </cell>
          <cell r="D1879" t="str">
            <v>Thành phố Hà Nội</v>
          </cell>
          <cell r="E1879" t="str">
            <v>Quận Hoàng Mai</v>
          </cell>
          <cell r="G1879" t="str">
            <v>HN003</v>
          </cell>
          <cell r="H1879" t="str">
            <v>Nguyễn Văn Thạch</v>
          </cell>
          <cell r="I1879" t="str">
            <v>MIENBAC;WIN</v>
          </cell>
          <cell r="J1879" t="str">
            <v/>
          </cell>
          <cell r="M1879" t="str">
            <v>Số 1 đường Kim Đồng, phường Giáp Bát, quận Hoàng Mai, HN</v>
          </cell>
          <cell r="N1879">
            <v>60</v>
          </cell>
          <cell r="O1879" t="b">
            <v>0</v>
          </cell>
          <cell r="P1879" t="str">
            <v>C6 HÀ NỘI</v>
          </cell>
          <cell r="Q1879" t="str">
            <v>Miền Bắc</v>
          </cell>
          <cell r="R1879" t="str">
            <v>WIN</v>
          </cell>
        </row>
        <row r="1880">
          <cell r="A1880" t="str">
            <v>WIN4249</v>
          </cell>
          <cell r="B1880" t="str">
            <v>CN HÀ NỘI - CÔNG TY CỔ PHẦN DỊCH VỤ THƯƠNG MẠI TỔNG HỢP WINCOMMERCE</v>
          </cell>
          <cell r="C1880" t="str">
            <v/>
          </cell>
          <cell r="D1880" t="str">
            <v>Thành phố Hà Nội</v>
          </cell>
          <cell r="E1880" t="str">
            <v>Quận Thanh Xuân</v>
          </cell>
          <cell r="G1880" t="str">
            <v>HN008</v>
          </cell>
          <cell r="H1880" t="str">
            <v>Nguyễn Minh Sơn</v>
          </cell>
          <cell r="I1880" t="str">
            <v>MIENBAC;WIN</v>
          </cell>
          <cell r="J1880" t="str">
            <v/>
          </cell>
          <cell r="M1880" t="str">
            <v>P110 nhà G9, 1 ngõ 495 Nguyễn Trãi, Phường Thanh Xuân Nam, Quận Thanh Xuân, HN</v>
          </cell>
          <cell r="N1880">
            <v>60</v>
          </cell>
          <cell r="O1880" t="b">
            <v>0</v>
          </cell>
          <cell r="P1880" t="str">
            <v>C6 HÀ NỘI</v>
          </cell>
          <cell r="Q1880" t="str">
            <v>Miền Bắc</v>
          </cell>
          <cell r="R1880" t="str">
            <v>WIN</v>
          </cell>
        </row>
        <row r="1881">
          <cell r="A1881" t="str">
            <v>WIN4255</v>
          </cell>
          <cell r="B1881" t="str">
            <v>CN HÀ NỘI - CÔNG TY CỔ PHẦN DỊCH VỤ THƯƠNG MẠI TỔNG HỢP WINCOMMERCE</v>
          </cell>
          <cell r="C1881" t="str">
            <v/>
          </cell>
          <cell r="D1881" t="str">
            <v>Thành phố Hà Nội</v>
          </cell>
          <cell r="E1881" t="str">
            <v>Quận Đống Đa</v>
          </cell>
          <cell r="G1881" t="str">
            <v>HN004</v>
          </cell>
          <cell r="H1881" t="str">
            <v>Hoàng Thanh Huy</v>
          </cell>
          <cell r="I1881" t="str">
            <v>MIENBAC;WIN</v>
          </cell>
          <cell r="J1881" t="str">
            <v/>
          </cell>
          <cell r="M1881" t="str">
            <v>103 ngõ 4 Phương Mai, P.Phương Mai, Q.Đống Đa, TP.Hà Nội</v>
          </cell>
          <cell r="N1881">
            <v>60</v>
          </cell>
          <cell r="O1881" t="b">
            <v>0</v>
          </cell>
          <cell r="P1881" t="str">
            <v>C6 HÀ NỘI</v>
          </cell>
          <cell r="Q1881" t="str">
            <v>Miền Bắc</v>
          </cell>
          <cell r="R1881" t="str">
            <v>WIN</v>
          </cell>
        </row>
        <row r="1882">
          <cell r="A1882" t="str">
            <v>WIN4256</v>
          </cell>
          <cell r="B1882" t="str">
            <v>CN HÀ NỘI - CÔNG TY CỔ PHẦN DỊCH VỤ THƯƠNG MẠI TỔNG HỢP WINCOMMERCE</v>
          </cell>
          <cell r="C1882" t="str">
            <v/>
          </cell>
          <cell r="D1882" t="str">
            <v>Thành phố Hà Nội</v>
          </cell>
          <cell r="E1882" t="str">
            <v>Quận Bắc Từ Liêm</v>
          </cell>
          <cell r="G1882" t="str">
            <v>HN004</v>
          </cell>
          <cell r="H1882" t="str">
            <v>Hoàng Thanh Huy</v>
          </cell>
          <cell r="I1882" t="str">
            <v>MIENBAC;WIN</v>
          </cell>
          <cell r="J1882" t="str">
            <v/>
          </cell>
          <cell r="M1882" t="str">
            <v>Kiot 2-3, Tầng 1, Khu B, chung cư N04A-CC5, Khu Đoàn Ngoại Giao, 
P.Xuân Tảo, Q.Bắc Từ Liêm, HN</v>
          </cell>
          <cell r="N1882">
            <v>60</v>
          </cell>
          <cell r="O1882" t="b">
            <v>0</v>
          </cell>
          <cell r="P1882" t="str">
            <v>C6 HÀ NỘI</v>
          </cell>
          <cell r="Q1882" t="str">
            <v>Miền Bắc</v>
          </cell>
          <cell r="R1882" t="str">
            <v>WIN</v>
          </cell>
        </row>
        <row r="1883">
          <cell r="A1883" t="str">
            <v>win4258</v>
          </cell>
          <cell r="B1883" t="str">
            <v>CN HÀ NỘI - wincommerce</v>
          </cell>
          <cell r="C1883" t="str">
            <v/>
          </cell>
          <cell r="D1883" t="str">
            <v>Thành phố Hà Nội</v>
          </cell>
          <cell r="E1883" t="str">
            <v>Thị xã Sơn Tây</v>
          </cell>
          <cell r="G1883" t="str">
            <v>HN008</v>
          </cell>
          <cell r="H1883" t="str">
            <v>Nguyễn Minh Sơn</v>
          </cell>
          <cell r="I1883" t="str">
            <v>MIENBAC;WIN</v>
          </cell>
          <cell r="J1883" t="str">
            <v/>
          </cell>
          <cell r="M1883" t="str">
            <v>Số 1 La Thành, Phường Lê Lợi, Thị xã Sơn Tây, HN</v>
          </cell>
          <cell r="N1883">
            <v>60</v>
          </cell>
          <cell r="O1883" t="b">
            <v>0</v>
          </cell>
          <cell r="P1883" t="str">
            <v>C6 HÀ NỘI</v>
          </cell>
          <cell r="Q1883" t="str">
            <v>Miền Bắc</v>
          </cell>
          <cell r="R1883" t="str">
            <v>WIN</v>
          </cell>
        </row>
        <row r="1884">
          <cell r="A1884" t="str">
            <v>WIN4259</v>
          </cell>
          <cell r="B1884" t="str">
            <v>CN HÀ NỘI - CÔNG TY CỔ PHẦN DỊCH VỤ THƯƠNG MẠI TỔNG HỢP WINCOMMERCE</v>
          </cell>
          <cell r="C1884" t="str">
            <v/>
          </cell>
          <cell r="D1884" t="str">
            <v>Thành phố Hà Nội</v>
          </cell>
          <cell r="E1884" t="str">
            <v>Quận Thanh Xuân</v>
          </cell>
          <cell r="G1884" t="str">
            <v>HN008</v>
          </cell>
          <cell r="H1884" t="str">
            <v>Nguyễn Minh Sơn</v>
          </cell>
          <cell r="I1884" t="str">
            <v>MIENBAC;WIN</v>
          </cell>
          <cell r="J1884" t="str">
            <v/>
          </cell>
          <cell r="M1884" t="str">
            <v>N2-L1-04, Tầng 1, Tòa NƠ2, Gold Season, 47 Nguyễn Tuân, Phường Thanh Xuân Trung, Quận Thanh Xuân, HN</v>
          </cell>
          <cell r="N1884">
            <v>60</v>
          </cell>
          <cell r="O1884" t="b">
            <v>0</v>
          </cell>
          <cell r="P1884" t="str">
            <v>C6 HÀ NỘI</v>
          </cell>
          <cell r="Q1884" t="str">
            <v>Miền Bắc</v>
          </cell>
          <cell r="R1884" t="str">
            <v>WIN</v>
          </cell>
        </row>
        <row r="1885">
          <cell r="A1885" t="str">
            <v>WIN4260</v>
          </cell>
          <cell r="B1885" t="str">
            <v>CN HÀ NỘI - CÔNG TY CỔ PHẦN DỊCH VỤ THƯƠNG MẠI TỔNG HỢP WINCOMMERCE</v>
          </cell>
          <cell r="C1885" t="str">
            <v/>
          </cell>
          <cell r="D1885" t="str">
            <v>Thành phố Hà Nội</v>
          </cell>
          <cell r="E1885" t="str">
            <v>Quận Hà Đông</v>
          </cell>
          <cell r="G1885" t="str">
            <v>HN004</v>
          </cell>
          <cell r="H1885" t="str">
            <v>Hoàng Thanh Huy</v>
          </cell>
          <cell r="I1885" t="str">
            <v>MIENBAC;WIN</v>
          </cell>
          <cell r="J1885" t="str">
            <v/>
          </cell>
          <cell r="M1885" t="str">
            <v>Số 121 Ỷ La, P.Dương Nội, Q. Hà Đông, HN</v>
          </cell>
          <cell r="N1885">
            <v>60</v>
          </cell>
          <cell r="O1885" t="b">
            <v>0</v>
          </cell>
          <cell r="P1885" t="str">
            <v>C6 HÀ NỘI</v>
          </cell>
          <cell r="Q1885" t="str">
            <v>Miền Bắc</v>
          </cell>
          <cell r="R1885" t="str">
            <v>WIN</v>
          </cell>
        </row>
        <row r="1886">
          <cell r="A1886" t="str">
            <v>WIN4262</v>
          </cell>
          <cell r="B1886" t="str">
            <v>CN HÀ NỘI - CÔNG TY CỔ PHẦN DỊCH VỤ THƯƠNG MẠI TỔNG HỢP WINCOMMERCE</v>
          </cell>
          <cell r="C1886" t="str">
            <v/>
          </cell>
          <cell r="D1886" t="str">
            <v>Thành phố Hà Nội</v>
          </cell>
          <cell r="E1886" t="str">
            <v>Huyện Gia Lâm</v>
          </cell>
          <cell r="G1886" t="str">
            <v>HN008</v>
          </cell>
          <cell r="H1886" t="str">
            <v>Nguyễn Minh Sơn</v>
          </cell>
          <cell r="I1886" t="str">
            <v>MIENBAC;WIN</v>
          </cell>
          <cell r="J1886" t="str">
            <v/>
          </cell>
          <cell r="M1886" t="str">
            <v>18 Dốc Lã, Xã Yên Thường, Huyện Gia Lâm, TP.Hà Nội</v>
          </cell>
          <cell r="N1886">
            <v>60</v>
          </cell>
          <cell r="O1886" t="b">
            <v>0</v>
          </cell>
          <cell r="P1886" t="str">
            <v>C6 HÀ NỘI</v>
          </cell>
          <cell r="Q1886" t="str">
            <v>Miền Bắc</v>
          </cell>
          <cell r="R1886" t="str">
            <v>WIN</v>
          </cell>
        </row>
        <row r="1887">
          <cell r="A1887" t="str">
            <v>WIN4263</v>
          </cell>
          <cell r="B1887" t="str">
            <v>CN HÀ NỘI - CÔNG TY CỔ PHẦN DỊCH VỤ THƯƠNG MẠI TỔNG HỢP WINCOMMERCE</v>
          </cell>
          <cell r="C1887" t="str">
            <v/>
          </cell>
          <cell r="D1887" t="str">
            <v>Thành phố Hà Nội</v>
          </cell>
          <cell r="E1887" t="str">
            <v>Quận Cầu Giấy</v>
          </cell>
          <cell r="G1887" t="str">
            <v>HN004</v>
          </cell>
          <cell r="H1887" t="str">
            <v>Hoàng Thanh Huy</v>
          </cell>
          <cell r="I1887" t="str">
            <v>MIENBAC;WIN</v>
          </cell>
          <cell r="J1887" t="str">
            <v/>
          </cell>
          <cell r="M1887" t="str">
            <v>Tầng 1 Tháp B, Tòa nhà Central Point, 219 Trung Kính, Phường Yên Hòa, Quận Cầu Giấy, HN</v>
          </cell>
          <cell r="N1887">
            <v>60</v>
          </cell>
          <cell r="O1887" t="b">
            <v>0</v>
          </cell>
          <cell r="P1887" t="str">
            <v>C6 HÀ NỘI</v>
          </cell>
          <cell r="Q1887" t="str">
            <v>Miền Bắc</v>
          </cell>
          <cell r="R1887" t="str">
            <v>WIN</v>
          </cell>
        </row>
        <row r="1888">
          <cell r="A1888" t="str">
            <v>WIN4274</v>
          </cell>
          <cell r="B1888" t="str">
            <v>CN HÀ NỘI - CÔNG TY CỔ PHẦN DỊCH VỤ THƯƠNG MẠI TỔNG HỢP WINCOMMERCE</v>
          </cell>
          <cell r="C1888" t="str">
            <v/>
          </cell>
          <cell r="D1888" t="str">
            <v>Thành phố Hà Nội</v>
          </cell>
          <cell r="E1888" t="str">
            <v>Quận Thanh Xuân</v>
          </cell>
          <cell r="G1888" t="str">
            <v>HN008</v>
          </cell>
          <cell r="H1888" t="str">
            <v>Nguyễn Minh Sơn</v>
          </cell>
          <cell r="I1888" t="str">
            <v>MIENBAC;WIN</v>
          </cell>
          <cell r="J1888" t="str">
            <v/>
          </cell>
          <cell r="M1888" t="str">
            <v>Số 25-27 ngõ 214 Nguyễn Xiển, phường Hạ Đình, quận Thanh Xuân, HN</v>
          </cell>
          <cell r="N1888">
            <v>60</v>
          </cell>
          <cell r="O1888" t="b">
            <v>0</v>
          </cell>
          <cell r="P1888" t="str">
            <v>C6 HÀ NỘI</v>
          </cell>
          <cell r="Q1888" t="str">
            <v>Miền Bắc</v>
          </cell>
          <cell r="R1888" t="str">
            <v>WIN</v>
          </cell>
        </row>
        <row r="1889">
          <cell r="A1889" t="str">
            <v>win4275</v>
          </cell>
          <cell r="B1889" t="str">
            <v>CN HÀ NỘI - wincommerce</v>
          </cell>
          <cell r="C1889" t="str">
            <v/>
          </cell>
          <cell r="D1889" t="str">
            <v>Thành phố Hà Nội</v>
          </cell>
          <cell r="E1889" t="str">
            <v>Huyện Thanh Oai</v>
          </cell>
          <cell r="G1889" t="str">
            <v>HN008</v>
          </cell>
          <cell r="H1889" t="str">
            <v>Nguyễn Minh Sơn</v>
          </cell>
          <cell r="I1889" t="str">
            <v>MIENBAC;WIN</v>
          </cell>
          <cell r="J1889" t="str">
            <v/>
          </cell>
          <cell r="M1889" t="str">
            <v>Ki ốt số 38-40, tầng 1 thuộc tòa nhà B2.1.HH03D, Khu đô thị Thanh Hà - 
Cienco5, xã Cự Khê, huyện Thanh Oai, HN</v>
          </cell>
          <cell r="N1889">
            <v>60</v>
          </cell>
          <cell r="O1889" t="b">
            <v>0</v>
          </cell>
          <cell r="P1889" t="str">
            <v>C6 HÀ NỘI</v>
          </cell>
          <cell r="Q1889" t="str">
            <v>Miền Bắc</v>
          </cell>
          <cell r="R1889" t="str">
            <v>WIN</v>
          </cell>
        </row>
        <row r="1890">
          <cell r="A1890" t="str">
            <v>WIN4276</v>
          </cell>
          <cell r="B1890" t="str">
            <v>CN HÀ NỘI - CÔNG TY CỔ PHẦN DỊCH VỤ THƯƠNG MẠI TỔNG HỢP WINCOMMERCE</v>
          </cell>
          <cell r="C1890" t="str">
            <v/>
          </cell>
          <cell r="D1890" t="str">
            <v>Thành phố Hà Nội</v>
          </cell>
          <cell r="E1890" t="str">
            <v>Quận Long Biên</v>
          </cell>
          <cell r="G1890" t="str">
            <v>HN003</v>
          </cell>
          <cell r="H1890" t="str">
            <v>Nguyễn Văn Thạch</v>
          </cell>
          <cell r="I1890" t="str">
            <v>MIENBAC;WIN</v>
          </cell>
          <cell r="J1890" t="str">
            <v/>
          </cell>
          <cell r="M1890" t="str">
            <v>48 ngõ 99 Đức Giang, P.Thượng Thanh, Q.Long Biên, HN</v>
          </cell>
          <cell r="N1890">
            <v>60</v>
          </cell>
          <cell r="O1890" t="b">
            <v>0</v>
          </cell>
          <cell r="P1890" t="str">
            <v>C6 HÀ NỘI</v>
          </cell>
          <cell r="Q1890" t="str">
            <v>Miền Bắc</v>
          </cell>
          <cell r="R1890" t="str">
            <v>WIN</v>
          </cell>
        </row>
        <row r="1891">
          <cell r="A1891" t="str">
            <v>WIN4277</v>
          </cell>
          <cell r="B1891" t="str">
            <v>CN HÀ NỘI - CÔNG TY CỔ PHẦN DỊCH VỤ THƯƠNG MẠI TỔNG HỢP WINCOMMERCE</v>
          </cell>
          <cell r="C1891" t="str">
            <v/>
          </cell>
          <cell r="D1891" t="str">
            <v>Thành phố Hà Nội</v>
          </cell>
          <cell r="E1891" t="str">
            <v>Huyện Sóc Sơn</v>
          </cell>
          <cell r="G1891" t="str">
            <v>HN003</v>
          </cell>
          <cell r="H1891" t="str">
            <v>Nguyễn Văn Thạch</v>
          </cell>
          <cell r="I1891" t="str">
            <v>MIENBAC; WIN</v>
          </cell>
          <cell r="J1891" t="str">
            <v/>
          </cell>
          <cell r="M1891" t="str">
            <v>Số 67 Đường 2, khu 2 xã Phú Minh, huyện Sóc Sơn, HN</v>
          </cell>
          <cell r="N1891">
            <v>60</v>
          </cell>
          <cell r="O1891" t="b">
            <v>0</v>
          </cell>
          <cell r="P1891" t="str">
            <v>C6 HÀ NỘI</v>
          </cell>
          <cell r="Q1891" t="str">
            <v>Miền Bắc</v>
          </cell>
          <cell r="R1891" t="str">
            <v>WIN</v>
          </cell>
        </row>
        <row r="1892">
          <cell r="A1892" t="str">
            <v>WIN4280</v>
          </cell>
          <cell r="B1892" t="str">
            <v>CN HÀ NỘI - CÔNG TY CỔ PHẦN DỊCH VỤ THƯƠNG MẠI TỔNG HỢP WINCOMMERCE</v>
          </cell>
          <cell r="C1892" t="str">
            <v/>
          </cell>
          <cell r="D1892" t="str">
            <v>Thành phố Hà Nội</v>
          </cell>
          <cell r="E1892" t="str">
            <v>Quận Nam Từ Liêm</v>
          </cell>
          <cell r="G1892" t="str">
            <v>HN004</v>
          </cell>
          <cell r="H1892" t="str">
            <v>Hoàng Thanh Huy</v>
          </cell>
          <cell r="I1892" t="str">
            <v>MIENBAC;WIN</v>
          </cell>
          <cell r="J1892" t="str">
            <v/>
          </cell>
          <cell r="M1892" t="str">
            <v>L1-08, tầng 1 tòa HH3 - Khu chức năng đô thị Đại Mỗ (FLC Đại Mỗ), phường Đại Mỗ, quận Nam Từ Liêm, HN</v>
          </cell>
          <cell r="N1892">
            <v>60</v>
          </cell>
          <cell r="O1892" t="b">
            <v>0</v>
          </cell>
          <cell r="P1892" t="str">
            <v>C6 HÀ NỘI</v>
          </cell>
          <cell r="Q1892" t="str">
            <v>Miền Bắc</v>
          </cell>
          <cell r="R1892" t="str">
            <v>WIN</v>
          </cell>
        </row>
        <row r="1893">
          <cell r="A1893" t="str">
            <v>WIN4287</v>
          </cell>
          <cell r="B1893" t="str">
            <v>CN HÀ NỘI - CÔNG TY CỔ PHẦN DỊCH VỤ THƯƠNG MẠI TỔNG HỢP WINCOMMERCE</v>
          </cell>
          <cell r="C1893" t="str">
            <v/>
          </cell>
          <cell r="D1893" t="str">
            <v>Thành phố Hà Nội</v>
          </cell>
          <cell r="E1893" t="str">
            <v>Huyện Đông Anh</v>
          </cell>
          <cell r="G1893" t="str">
            <v>HN003</v>
          </cell>
          <cell r="H1893" t="str">
            <v>Nguyễn Văn Thạch</v>
          </cell>
          <cell r="I1893" t="str">
            <v>MIENBAC;WIN</v>
          </cell>
          <cell r="J1893" t="str">
            <v/>
          </cell>
          <cell r="M1893" t="str">
            <v>Xóm Tây, xã Vân Nội, Huyện Đông Anh, HN</v>
          </cell>
          <cell r="N1893">
            <v>60</v>
          </cell>
          <cell r="O1893" t="b">
            <v>0</v>
          </cell>
          <cell r="P1893" t="str">
            <v>C6 HÀ NỘI</v>
          </cell>
          <cell r="Q1893" t="str">
            <v>Miền Bắc</v>
          </cell>
          <cell r="R1893" t="str">
            <v>WIN</v>
          </cell>
        </row>
        <row r="1894">
          <cell r="A1894" t="str">
            <v>WIN4294</v>
          </cell>
          <cell r="B1894" t="str">
            <v>CN HÀ NỘI - CÔNG TY CỔ PHẦN DỊCH VỤ THƯƠNG MẠI TỔNG HỢP WINCOMMERCE</v>
          </cell>
          <cell r="C1894" t="str">
            <v/>
          </cell>
          <cell r="D1894" t="str">
            <v>Thành phố Hà Nội</v>
          </cell>
          <cell r="E1894" t="str">
            <v>Quận Đống Đa</v>
          </cell>
          <cell r="G1894" t="str">
            <v>HN003</v>
          </cell>
          <cell r="H1894" t="str">
            <v>Nguyễn Văn Thạch</v>
          </cell>
          <cell r="I1894" t="str">
            <v>MIENBAC;WIN</v>
          </cell>
          <cell r="J1894" t="str">
            <v/>
          </cell>
          <cell r="M1894" t="str">
            <v>83 An Trạch, phường Quốc Tử Giám, Quận Đống Đa, Hà Nội</v>
          </cell>
          <cell r="N1894">
            <v>60</v>
          </cell>
          <cell r="O1894" t="b">
            <v>0</v>
          </cell>
          <cell r="P1894" t="str">
            <v>C6 HÀ NỘI</v>
          </cell>
          <cell r="Q1894" t="str">
            <v>Miền Bắc</v>
          </cell>
          <cell r="R1894" t="str">
            <v>WIN</v>
          </cell>
        </row>
        <row r="1895">
          <cell r="A1895" t="str">
            <v>WIN4301</v>
          </cell>
          <cell r="B1895" t="str">
            <v>CN HÀ NỘI - CÔNG TY CỔ PHẦN DỊCH VỤ THƯƠNG MẠI TỔNG HỢP WINCOMMERCE</v>
          </cell>
          <cell r="C1895" t="str">
            <v/>
          </cell>
          <cell r="D1895" t="str">
            <v>Thành phố Hà Nội</v>
          </cell>
          <cell r="E1895" t="str">
            <v>Quận Nam Từ Liêm</v>
          </cell>
          <cell r="G1895" t="str">
            <v>HN004</v>
          </cell>
          <cell r="H1895" t="str">
            <v>Hoàng Thanh Huy</v>
          </cell>
          <cell r="I1895" t="str">
            <v>MIENBAC;WIN</v>
          </cell>
          <cell r="J1895" t="str">
            <v/>
          </cell>
          <cell r="K1895" t="str">
            <v>Tầng 1 Tòa nhà Cowa Tower, 199 Hồ Tùng Mậu, Phường Cầu Diễn, Quận Nam Từ Liêm, Thành phố Hà Nội</v>
          </cell>
          <cell r="M1895" t="str">
            <v>Tầng 1 Tòa nhà Cowa Tower, 199 Hồ Tùng Mậu, Phường Cầu Diễn, Quận Nam Từ Liêm, HN</v>
          </cell>
          <cell r="N1895">
            <v>60</v>
          </cell>
          <cell r="O1895" t="b">
            <v>0</v>
          </cell>
          <cell r="P1895" t="str">
            <v>C6 HÀ NỘI</v>
          </cell>
          <cell r="Q1895" t="str">
            <v>Miền Bắc</v>
          </cell>
          <cell r="R1895" t="str">
            <v>WIN</v>
          </cell>
        </row>
        <row r="1896">
          <cell r="A1896" t="str">
            <v>WIN4302</v>
          </cell>
          <cell r="B1896" t="str">
            <v>CN HÀ NỘI - CÔNG TY CỔ PHẦN DỊCH VỤ THƯƠNG MẠI TỔNG HỢP WINCOMMERCE</v>
          </cell>
          <cell r="C1896" t="str">
            <v/>
          </cell>
          <cell r="D1896" t="str">
            <v>Thành phố Hà Nội</v>
          </cell>
          <cell r="E1896" t="str">
            <v>Quận Bắc Từ Liêm</v>
          </cell>
          <cell r="G1896" t="str">
            <v>HN004</v>
          </cell>
          <cell r="H1896" t="str">
            <v>Hoàng Thanh Huy</v>
          </cell>
          <cell r="I1896" t="str">
            <v>MIENBAC;WIN</v>
          </cell>
          <cell r="J1896" t="str">
            <v/>
          </cell>
          <cell r="M1896" t="str">
            <v>Lô 01, Tầng 1, Tòa CT3, Dự án nhà ở XH CBCS Bộ Công an, 170 ngõ 43 Cổ Nhuế, 
phường Cổ Nhuế 2, quận Bắc Từ Liêm, HN</v>
          </cell>
          <cell r="N1896">
            <v>60</v>
          </cell>
          <cell r="O1896" t="b">
            <v>0</v>
          </cell>
          <cell r="P1896" t="str">
            <v>C6 HÀ NỘI</v>
          </cell>
          <cell r="Q1896" t="str">
            <v>Miền Bắc</v>
          </cell>
          <cell r="R1896" t="str">
            <v>WIN</v>
          </cell>
        </row>
        <row r="1897">
          <cell r="A1897" t="str">
            <v>WIN4305</v>
          </cell>
          <cell r="B1897" t="str">
            <v>CN HÀ NỘI - CÔNG TY CỔ PHẦN DỊCH VỤ THƯƠNG MẠI TỔNG HỢP WINCOMMERCE</v>
          </cell>
          <cell r="C1897" t="str">
            <v/>
          </cell>
          <cell r="D1897" t="str">
            <v>Thành phố Hà Nội</v>
          </cell>
          <cell r="E1897" t="str">
            <v>Quận Long Biên</v>
          </cell>
          <cell r="G1897" t="str">
            <v>HN003</v>
          </cell>
          <cell r="H1897" t="str">
            <v>Nguyễn Văn Thạch</v>
          </cell>
          <cell r="I1897" t="str">
            <v>MIENBAC;WIN</v>
          </cell>
          <cell r="J1897" t="str">
            <v/>
          </cell>
          <cell r="M1897" t="str">
            <v>PL01-11 Dự án Khu đô thị Vinhomes Riverside 2, khu Phong Lan 1
, đường Nguyễn Lam, phường Phúc Đồng, quận Long Biên, HN</v>
          </cell>
          <cell r="N1897">
            <v>60</v>
          </cell>
          <cell r="O1897" t="b">
            <v>0</v>
          </cell>
          <cell r="P1897" t="str">
            <v>C6 HÀ NỘI</v>
          </cell>
          <cell r="Q1897" t="str">
            <v>Miền Bắc</v>
          </cell>
          <cell r="R1897" t="str">
            <v>WIN</v>
          </cell>
        </row>
        <row r="1898">
          <cell r="A1898" t="str">
            <v>WIN4306</v>
          </cell>
          <cell r="B1898" t="str">
            <v>CN HÀ NỘI - CÔNG TY CỔ PHẦN DỊCH VỤ THƯƠNG MẠI TỔNG HỢP WINCOMMERCE</v>
          </cell>
          <cell r="C1898" t="str">
            <v/>
          </cell>
          <cell r="D1898" t="str">
            <v>Thành phố Hà Nội</v>
          </cell>
          <cell r="E1898" t="str">
            <v>Quận Cầu Giấy</v>
          </cell>
          <cell r="G1898" t="str">
            <v>HN004</v>
          </cell>
          <cell r="H1898" t="str">
            <v>Hoàng Thanh Huy</v>
          </cell>
          <cell r="I1898" t="str">
            <v>MIENBAC;WIN</v>
          </cell>
          <cell r="J1898" t="str">
            <v/>
          </cell>
          <cell r="M1898" t="str">
            <v>Số 35 ngõ 381 Nguyễn Khang, Tổ 17, P. Yên Hòa, Q. Cầu Giấy, HN</v>
          </cell>
          <cell r="N1898">
            <v>60</v>
          </cell>
          <cell r="O1898" t="b">
            <v>0</v>
          </cell>
          <cell r="P1898" t="str">
            <v>C6 HÀ NỘI</v>
          </cell>
          <cell r="Q1898" t="str">
            <v>Miền Bắc</v>
          </cell>
          <cell r="R1898" t="str">
            <v>WIN</v>
          </cell>
        </row>
        <row r="1899">
          <cell r="A1899" t="str">
            <v>win4307</v>
          </cell>
          <cell r="B1899" t="str">
            <v>CN HÀ NỘI - wincommerce</v>
          </cell>
          <cell r="C1899" t="str">
            <v/>
          </cell>
          <cell r="D1899" t="str">
            <v>Thành phố Hà Nội</v>
          </cell>
          <cell r="E1899" t="str">
            <v>Huyện Thanh Oai</v>
          </cell>
          <cell r="G1899" t="str">
            <v>HN008</v>
          </cell>
          <cell r="H1899" t="str">
            <v>Nguyễn Minh Sơn</v>
          </cell>
          <cell r="I1899" t="str">
            <v>MIENBAC;WIN</v>
          </cell>
          <cell r="J1899" t="str">
            <v/>
          </cell>
          <cell r="M1899" t="str">
            <v>Ki ốt số: 54-56, tầng 1, tòa nhà B1.4-HH02-2C, Khu đô thị Thanh Hà – 
Cienco5, xã Cự Khê, huyện Thanh Oai, HN</v>
          </cell>
          <cell r="N1899">
            <v>60</v>
          </cell>
          <cell r="O1899" t="b">
            <v>0</v>
          </cell>
          <cell r="P1899" t="str">
            <v>C6 HÀ NỘI</v>
          </cell>
          <cell r="Q1899" t="str">
            <v>Miền Bắc</v>
          </cell>
          <cell r="R1899" t="str">
            <v>WIN</v>
          </cell>
        </row>
        <row r="1900">
          <cell r="A1900" t="str">
            <v>WIN4317</v>
          </cell>
          <cell r="B1900" t="str">
            <v>CN HÀ NỘI - CÔNG TY CỔ PHẦN DỊCH VỤ THƯƠNG MẠI TỔNG HỢP WINCOMMERCE</v>
          </cell>
          <cell r="C1900" t="str">
            <v/>
          </cell>
          <cell r="D1900" t="str">
            <v>Thành phố Hà Nội</v>
          </cell>
          <cell r="E1900" t="str">
            <v>Quận Cầu Giấy</v>
          </cell>
          <cell r="G1900" t="str">
            <v>HN004</v>
          </cell>
          <cell r="H1900" t="str">
            <v>Hoàng Thanh Huy</v>
          </cell>
          <cell r="I1900" t="str">
            <v>MIENBAC;WIN</v>
          </cell>
          <cell r="J1900" t="str">
            <v/>
          </cell>
          <cell r="M1900" t="str">
            <v>SH05- Tầng 1 – Khối Đế, Tòa Tháp A,B, Tổ Hợp công trình thương mại, Dịch vụ, văn phòng, nhà ở và nhà trẻ - 
Starcity center tại ô đất Ký Hiệu HH, Khu Đô Thị Đông Nam, Đường Trần Duy Hưng, Phường Trung hòa, quận Cầu Giấy, HN</v>
          </cell>
          <cell r="N1900">
            <v>60</v>
          </cell>
          <cell r="O1900" t="b">
            <v>0</v>
          </cell>
          <cell r="P1900" t="str">
            <v>C6 HÀ NỘI</v>
          </cell>
          <cell r="Q1900" t="str">
            <v>Miền Bắc</v>
          </cell>
          <cell r="R1900" t="str">
            <v>WIN</v>
          </cell>
        </row>
        <row r="1901">
          <cell r="A1901" t="str">
            <v>win4326</v>
          </cell>
          <cell r="B1901" t="str">
            <v>CN HÀ NỘI - wincommerce</v>
          </cell>
          <cell r="C1901" t="str">
            <v/>
          </cell>
          <cell r="D1901" t="str">
            <v>Thành phố Hà Nội</v>
          </cell>
          <cell r="E1901" t="str">
            <v>Huyện Quốc Oai</v>
          </cell>
          <cell r="G1901" t="str">
            <v>HN004</v>
          </cell>
          <cell r="H1901" t="str">
            <v>Hoàng Thanh Huy</v>
          </cell>
          <cell r="I1901" t="str">
            <v>MIENBAC;WIN</v>
          </cell>
          <cell r="J1901" t="str">
            <v/>
          </cell>
          <cell r="M1901" t="str">
            <v>Xóm Mới, Ngọc Than, xã Ngọc Mỹ, huyện Quốc Oai, Hà Nội</v>
          </cell>
          <cell r="N1901">
            <v>60</v>
          </cell>
          <cell r="O1901" t="b">
            <v>0</v>
          </cell>
          <cell r="P1901" t="str">
            <v>C6 HÀ NỘI</v>
          </cell>
          <cell r="Q1901" t="str">
            <v>Miền Bắc</v>
          </cell>
          <cell r="R1901" t="str">
            <v>WIN</v>
          </cell>
        </row>
        <row r="1902">
          <cell r="A1902" t="str">
            <v>WIN4327</v>
          </cell>
          <cell r="B1902" t="str">
            <v>CN HÀ NỘI - CÔNG TY CỔ PHẦN DỊCH VỤ THƯƠNG MẠI TỔNG HỢP WINCOMMERCE</v>
          </cell>
          <cell r="C1902" t="str">
            <v/>
          </cell>
          <cell r="D1902" t="str">
            <v>Thành phố Hà Nội</v>
          </cell>
          <cell r="E1902" t="str">
            <v>Quận Cầu Giấy</v>
          </cell>
          <cell r="G1902" t="str">
            <v>HN004</v>
          </cell>
          <cell r="H1902" t="str">
            <v>Hoàng Thanh Huy</v>
          </cell>
          <cell r="I1902" t="str">
            <v>MIENBAC;WIN</v>
          </cell>
          <cell r="J1902" t="str">
            <v/>
          </cell>
          <cell r="M1902" t="str">
            <v>Số 183 Đường Nguyễn Ngọc Vũ, Tổ 6, phường Trung Hòa, Quận Cầu Giấy, HN</v>
          </cell>
          <cell r="N1902">
            <v>60</v>
          </cell>
          <cell r="O1902" t="b">
            <v>0</v>
          </cell>
          <cell r="P1902" t="str">
            <v>C6 HÀ NỘI</v>
          </cell>
          <cell r="Q1902" t="str">
            <v>Miền Bắc</v>
          </cell>
          <cell r="R1902" t="str">
            <v>WIN</v>
          </cell>
        </row>
        <row r="1903">
          <cell r="A1903" t="str">
            <v>WIN4328</v>
          </cell>
          <cell r="B1903" t="str">
            <v>CN HÀ NỘI - CÔNG TY CỔ PHẦN DỊCH VỤ THƯƠNG MẠI TỔNG HỢP WINCOMMERCE</v>
          </cell>
          <cell r="C1903" t="str">
            <v/>
          </cell>
          <cell r="D1903" t="str">
            <v>Thành phố Hà Nội</v>
          </cell>
          <cell r="E1903" t="str">
            <v>Quận Cầu Giấy</v>
          </cell>
          <cell r="G1903" t="str">
            <v>HN004</v>
          </cell>
          <cell r="H1903" t="str">
            <v>Hoàng Thanh Huy</v>
          </cell>
          <cell r="I1903" t="str">
            <v>MIENBAC;WIN</v>
          </cell>
          <cell r="J1903" t="str">
            <v/>
          </cell>
          <cell r="M1903" t="str">
            <v>Ô DVTM-04, tầng 1, khu B(361), tòa MHDI, ngõ 60 Hoàng Quốc Việt, P. Nghĩa Đô, Q. Cầu Giấy, Hà Nội</v>
          </cell>
          <cell r="N1903">
            <v>60</v>
          </cell>
          <cell r="O1903" t="b">
            <v>0</v>
          </cell>
          <cell r="P1903" t="str">
            <v>C6 HÀ NỘI</v>
          </cell>
          <cell r="Q1903" t="str">
            <v>Miền Bắc</v>
          </cell>
          <cell r="R1903" t="str">
            <v>WIN</v>
          </cell>
        </row>
        <row r="1904">
          <cell r="A1904" t="str">
            <v>WIN4331</v>
          </cell>
          <cell r="B1904" t="str">
            <v>CN HÀ NỘI - CÔNG TY CỔ PHẦN DỊCH VỤ THƯƠNG MẠI TỔNG HỢP WINCOMMERCE</v>
          </cell>
          <cell r="C1904" t="str">
            <v/>
          </cell>
          <cell r="D1904" t="str">
            <v>Thành phố Hà Nội</v>
          </cell>
          <cell r="E1904" t="str">
            <v>Quận Long Biên</v>
          </cell>
          <cell r="G1904" t="str">
            <v>HN003</v>
          </cell>
          <cell r="H1904" t="str">
            <v>Nguyễn Văn Thạch</v>
          </cell>
          <cell r="I1904" t="str">
            <v>MIENBAC;WIN</v>
          </cell>
          <cell r="J1904" t="str">
            <v/>
          </cell>
          <cell r="M1904" t="str">
            <v>Số 6 ngõ 22 Phú Viên, P. Bồ Đề, Q. Long Biên, Hà Nội</v>
          </cell>
          <cell r="N1904">
            <v>60</v>
          </cell>
          <cell r="O1904" t="b">
            <v>0</v>
          </cell>
          <cell r="P1904" t="str">
            <v>C6 HÀ NỘI</v>
          </cell>
          <cell r="Q1904" t="str">
            <v>Miền Bắc</v>
          </cell>
          <cell r="R1904" t="str">
            <v>WIN</v>
          </cell>
        </row>
        <row r="1905">
          <cell r="A1905" t="str">
            <v>WIN4340</v>
          </cell>
          <cell r="B1905" t="str">
            <v>CN HÀ NỘI - CÔNG TY CỔ PHẦN DỊCH VỤ THƯƠNG MẠI TỔNG HỢP WINCOMMERCE</v>
          </cell>
          <cell r="C1905" t="str">
            <v/>
          </cell>
          <cell r="D1905" t="str">
            <v>Thành phố Hà Nội</v>
          </cell>
          <cell r="E1905" t="str">
            <v>Quận Hai Bà Trưng</v>
          </cell>
          <cell r="G1905" t="str">
            <v>HN003</v>
          </cell>
          <cell r="H1905" t="str">
            <v>Nguyễn Văn Thạch</v>
          </cell>
          <cell r="I1905" t="str">
            <v>MIENBAC;WIN</v>
          </cell>
          <cell r="J1905" t="str">
            <v/>
          </cell>
          <cell r="M1905" t="str">
            <v>Số 171 đường Giải Phóng, phường Đồng Tâm, quận Hai Bà Trưng, HN</v>
          </cell>
          <cell r="N1905">
            <v>60</v>
          </cell>
          <cell r="O1905" t="b">
            <v>0</v>
          </cell>
          <cell r="P1905" t="str">
            <v>C6 HÀ NỘI</v>
          </cell>
          <cell r="Q1905" t="str">
            <v>Miền Bắc</v>
          </cell>
          <cell r="R1905" t="str">
            <v>WIN</v>
          </cell>
        </row>
        <row r="1906">
          <cell r="A1906" t="str">
            <v>WIN4356</v>
          </cell>
          <cell r="B1906" t="str">
            <v>CN HÀ NỘI - CÔNG TY CỔ PHẦN DỊCH VỤ THƯƠNG MẠI TỔNG HỢP WINCOMMERCE</v>
          </cell>
          <cell r="C1906" t="str">
            <v/>
          </cell>
          <cell r="D1906" t="str">
            <v>Thành phố Hà Nội</v>
          </cell>
          <cell r="E1906" t="str">
            <v>Huyện Sóc Sơn</v>
          </cell>
          <cell r="G1906" t="str">
            <v>HN003</v>
          </cell>
          <cell r="H1906" t="str">
            <v>Nguyễn Văn Thạch</v>
          </cell>
          <cell r="I1906" t="str">
            <v>MIENBAC; WIN</v>
          </cell>
          <cell r="J1906" t="str">
            <v/>
          </cell>
          <cell r="M1906" t="str">
            <v>Số 103- 105 đường Đa Phúc, thôn Dược Thượng, xã Tiên Dược, huyện Sóc Sơn, HN</v>
          </cell>
          <cell r="N1906">
            <v>60</v>
          </cell>
          <cell r="O1906" t="b">
            <v>0</v>
          </cell>
          <cell r="P1906" t="str">
            <v>C6 HÀ NỘI</v>
          </cell>
          <cell r="Q1906" t="str">
            <v>Miền Bắc</v>
          </cell>
          <cell r="R1906" t="str">
            <v>WIN</v>
          </cell>
        </row>
        <row r="1907">
          <cell r="A1907" t="str">
            <v>WIN4357</v>
          </cell>
          <cell r="B1907" t="str">
            <v>CN HÀ NỘI - CÔNG TY CỔ PHẦN DỊCH VỤ THƯƠNG MẠI TỔNG HỢP WINCOMMERCE</v>
          </cell>
          <cell r="C1907" t="str">
            <v/>
          </cell>
          <cell r="D1907" t="str">
            <v>Thành phố Hà Nội</v>
          </cell>
          <cell r="E1907" t="str">
            <v>Huyện Gia Lâm</v>
          </cell>
          <cell r="G1907" t="str">
            <v>HN008</v>
          </cell>
          <cell r="H1907" t="str">
            <v>Nguyễn Minh Sơn</v>
          </cell>
          <cell r="I1907" t="str">
            <v>MIENBAC;WIN</v>
          </cell>
          <cell r="J1907" t="str">
            <v/>
          </cell>
          <cell r="M1907" t="str">
            <v>Xóm Tự, Thôn Phù Đổng, Xã Phù Đổng, Huyện Gia Lâm, HN</v>
          </cell>
          <cell r="N1907">
            <v>60</v>
          </cell>
          <cell r="O1907" t="b">
            <v>0</v>
          </cell>
          <cell r="P1907" t="str">
            <v>C6 HÀ NỘI</v>
          </cell>
          <cell r="Q1907" t="str">
            <v>Miền Bắc</v>
          </cell>
          <cell r="R1907" t="str">
            <v>WIN</v>
          </cell>
        </row>
        <row r="1908">
          <cell r="A1908" t="str">
            <v>win4360</v>
          </cell>
          <cell r="B1908" t="str">
            <v>CN HÀ NỘI - wincommerce</v>
          </cell>
          <cell r="C1908" t="str">
            <v/>
          </cell>
          <cell r="D1908" t="str">
            <v>Thành phố Hà Nội</v>
          </cell>
          <cell r="E1908" t="str">
            <v>Huyện Mê Linh</v>
          </cell>
          <cell r="G1908" t="str">
            <v>HN004</v>
          </cell>
          <cell r="H1908" t="str">
            <v>Hoàng Thanh Huy</v>
          </cell>
          <cell r="I1908" t="str">
            <v>MIENBAC;WIN</v>
          </cell>
          <cell r="J1908" t="str">
            <v/>
          </cell>
          <cell r="M1908" t="str">
            <v>Tổ 1, TT Quang Minh, H. Mê Linh, TP Hà Nội</v>
          </cell>
          <cell r="N1908">
            <v>60</v>
          </cell>
          <cell r="O1908" t="b">
            <v>0</v>
          </cell>
          <cell r="P1908" t="str">
            <v>C6 HÀ NỘI</v>
          </cell>
          <cell r="Q1908" t="str">
            <v>Miền Bắc</v>
          </cell>
          <cell r="R1908" t="str">
            <v>WIN</v>
          </cell>
        </row>
        <row r="1909">
          <cell r="A1909" t="str">
            <v>WIN4361</v>
          </cell>
          <cell r="B1909" t="str">
            <v>CN HÀ NỘI - CÔNG TY CỔ PHẦN DỊCH VỤ THƯƠNG MẠI TỔNG HỢP WINCOMMERCE</v>
          </cell>
          <cell r="C1909" t="str">
            <v/>
          </cell>
          <cell r="D1909" t="str">
            <v>Thành phố Hà Nội</v>
          </cell>
          <cell r="E1909" t="str">
            <v>Quận Hà Đông</v>
          </cell>
          <cell r="G1909" t="str">
            <v>HN004</v>
          </cell>
          <cell r="H1909" t="str">
            <v>Hoàng Thanh Huy</v>
          </cell>
          <cell r="I1909" t="str">
            <v>MIENBAC;WIN</v>
          </cell>
          <cell r="J1909" t="str">
            <v/>
          </cell>
          <cell r="M1909" t="str">
            <v>19A Xa La, Phường Phúc La, Quận Hà Đông, HN</v>
          </cell>
          <cell r="N1909">
            <v>60</v>
          </cell>
          <cell r="O1909" t="b">
            <v>0</v>
          </cell>
          <cell r="P1909" t="str">
            <v>C6 HÀ NỘI</v>
          </cell>
          <cell r="Q1909" t="str">
            <v>Miền Bắc</v>
          </cell>
          <cell r="R1909" t="str">
            <v>WIN</v>
          </cell>
        </row>
        <row r="1910">
          <cell r="A1910" t="str">
            <v>win4364</v>
          </cell>
          <cell r="B1910" t="str">
            <v>CN HÀ NỘI - wincommerce</v>
          </cell>
          <cell r="C1910" t="str">
            <v/>
          </cell>
          <cell r="D1910" t="str">
            <v>Thành phố Hà Nội</v>
          </cell>
          <cell r="E1910" t="str">
            <v>Huyện Hoài Đức</v>
          </cell>
          <cell r="G1910" t="str">
            <v>HN004</v>
          </cell>
          <cell r="H1910" t="str">
            <v>Hoàng Thanh Huy</v>
          </cell>
          <cell r="I1910" t="str">
            <v>MIENBAC;WIN</v>
          </cell>
          <cell r="J1910" t="str">
            <v/>
          </cell>
          <cell r="M1910" t="str">
            <v>Thôn An Hạ, xã An Thượng, huyện Hoài Đức, Hà Nội (trên đường 72 cũ)</v>
          </cell>
          <cell r="N1910">
            <v>60</v>
          </cell>
          <cell r="O1910" t="b">
            <v>0</v>
          </cell>
          <cell r="P1910" t="str">
            <v>C6 HÀ NỘI</v>
          </cell>
          <cell r="Q1910" t="str">
            <v>Miền Bắc</v>
          </cell>
          <cell r="R1910" t="str">
            <v>WIN</v>
          </cell>
        </row>
        <row r="1911">
          <cell r="A1911" t="str">
            <v>WIN4404</v>
          </cell>
          <cell r="B1911" t="str">
            <v>CN HÀ NỘI - CÔNG TY CỔ PHẦN DỊCH VỤ THƯƠNG MẠI TỔNG HỢP WINCOMMERCE</v>
          </cell>
          <cell r="C1911" t="str">
            <v/>
          </cell>
          <cell r="D1911" t="str">
            <v>Thành phố Hà Nội</v>
          </cell>
          <cell r="E1911" t="str">
            <v>Quận Hoàng Mai</v>
          </cell>
          <cell r="G1911" t="str">
            <v>HN003</v>
          </cell>
          <cell r="H1911" t="str">
            <v>Nguyễn Văn Thạch</v>
          </cell>
          <cell r="I1911" t="str">
            <v>MIENBAC;WIN</v>
          </cell>
          <cell r="J1911" t="str">
            <v/>
          </cell>
          <cell r="M1911" t="str">
            <v>Kiot 82, tầng 1, tòa HH3C, Khu DV TH và nhà ở Hồ Linh Đàm, P.Hoàng Liệt, Q.Hoàng Mai, HN</v>
          </cell>
          <cell r="N1911">
            <v>60</v>
          </cell>
          <cell r="O1911" t="b">
            <v>0</v>
          </cell>
          <cell r="P1911" t="str">
            <v>C6 HÀ NỘI</v>
          </cell>
          <cell r="Q1911" t="str">
            <v>Miền Bắc</v>
          </cell>
          <cell r="R1911" t="str">
            <v>WIN</v>
          </cell>
        </row>
        <row r="1912">
          <cell r="A1912" t="str">
            <v>WIN4409</v>
          </cell>
          <cell r="B1912" t="str">
            <v>CN HÀ NỘI - CÔNG TY CỔ PHẦN DỊCH VỤ THƯƠNG MẠI TỔNG HỢP WINCOMMERCE</v>
          </cell>
          <cell r="C1912" t="str">
            <v/>
          </cell>
          <cell r="D1912" t="str">
            <v>Thành phố Hà Nội</v>
          </cell>
          <cell r="E1912" t="str">
            <v>Quận Nam Từ Liêm</v>
          </cell>
          <cell r="G1912" t="str">
            <v>HN004</v>
          </cell>
          <cell r="H1912" t="str">
            <v>Hoàng Thanh Huy</v>
          </cell>
          <cell r="I1912" t="str">
            <v>MIENBAC;WIN</v>
          </cell>
          <cell r="J1912" t="str">
            <v/>
          </cell>
          <cell r="M1912" t="str">
            <v>Lô số 06, tầng 1, tòa nhà CT1- AB, Mễ trì, Q.Nam Từ Liêm, Hà Nội</v>
          </cell>
          <cell r="N1912">
            <v>60</v>
          </cell>
          <cell r="O1912" t="b">
            <v>0</v>
          </cell>
          <cell r="P1912" t="str">
            <v>C6 HÀ NỘI</v>
          </cell>
          <cell r="Q1912" t="str">
            <v>Miền Bắc</v>
          </cell>
          <cell r="R1912" t="str">
            <v>WIN</v>
          </cell>
        </row>
        <row r="1913">
          <cell r="A1913" t="str">
            <v>WIN4411</v>
          </cell>
          <cell r="B1913" t="str">
            <v>CN HÀ NỘI - CÔNG TY CỔ PHẦN DỊCH VỤ THƯƠNG MẠI TỔNG HỢP WINCOMMERCE</v>
          </cell>
          <cell r="C1913" t="str">
            <v/>
          </cell>
          <cell r="D1913" t="str">
            <v>Thành phố Hà Nội</v>
          </cell>
          <cell r="E1913" t="str">
            <v>Quận Long Biên</v>
          </cell>
          <cell r="G1913" t="str">
            <v>HN004</v>
          </cell>
          <cell r="H1913" t="str">
            <v>Hoàng Thanh Huy</v>
          </cell>
          <cell r="I1913" t="str">
            <v>MIENBAC;WIN</v>
          </cell>
          <cell r="J1913" t="str">
            <v/>
          </cell>
          <cell r="M1913" t="str">
            <v>Tầng 1, Tòa A, Lô CT-21B, KĐTM Việt Hưng, Đào Văn Tập
, phường Giang Biên, quận Long Biên, HN</v>
          </cell>
          <cell r="N1913">
            <v>60</v>
          </cell>
          <cell r="O1913" t="b">
            <v>0</v>
          </cell>
          <cell r="P1913" t="str">
            <v>C6 HÀ NỘI</v>
          </cell>
          <cell r="Q1913" t="str">
            <v>Miền Bắc</v>
          </cell>
          <cell r="R1913" t="str">
            <v>WIN</v>
          </cell>
        </row>
        <row r="1914">
          <cell r="A1914" t="str">
            <v>win4414</v>
          </cell>
          <cell r="B1914" t="str">
            <v>CN HÀ NỘI - wincommerce</v>
          </cell>
          <cell r="C1914" t="str">
            <v/>
          </cell>
          <cell r="D1914" t="str">
            <v>Thành phố Hà Nội</v>
          </cell>
          <cell r="E1914" t="str">
            <v>Quận Hà Đông</v>
          </cell>
          <cell r="G1914" t="str">
            <v>HN004</v>
          </cell>
          <cell r="H1914" t="str">
            <v>Hoàng Thanh Huy</v>
          </cell>
          <cell r="I1914" t="str">
            <v>MIENBAC;WIN</v>
          </cell>
          <cell r="J1914" t="str">
            <v/>
          </cell>
          <cell r="M1914" t="str">
            <v>Lô số 03A, Tòa nhà H thuộc Dự Án HH2 khu đô thị mới Dương Nội, Hà Đông, Hà Nội.</v>
          </cell>
          <cell r="N1914">
            <v>60</v>
          </cell>
          <cell r="O1914" t="b">
            <v>0</v>
          </cell>
          <cell r="P1914" t="str">
            <v>C6 HÀ NỘI</v>
          </cell>
          <cell r="Q1914" t="str">
            <v>Miền Bắc</v>
          </cell>
          <cell r="R1914" t="str">
            <v>WIN</v>
          </cell>
        </row>
        <row r="1915">
          <cell r="A1915" t="str">
            <v>win4417</v>
          </cell>
          <cell r="B1915" t="str">
            <v>CN HÀ NỘI - wincommerce</v>
          </cell>
          <cell r="C1915" t="str">
            <v/>
          </cell>
          <cell r="D1915" t="str">
            <v>Thành phố Hà Nội</v>
          </cell>
          <cell r="E1915" t="str">
            <v>Huyện Mê Linh</v>
          </cell>
          <cell r="G1915" t="str">
            <v>HN008</v>
          </cell>
          <cell r="H1915" t="str">
            <v>Nguyễn Minh Sơn</v>
          </cell>
          <cell r="I1915" t="str">
            <v>MIENBAC;WIN</v>
          </cell>
          <cell r="J1915" t="str">
            <v/>
          </cell>
          <cell r="M1915" t="str">
            <v>Khu 7 - Phố Yên- Tiền Phong- Mê Linh - Hà Nội</v>
          </cell>
          <cell r="N1915">
            <v>60</v>
          </cell>
          <cell r="O1915" t="b">
            <v>0</v>
          </cell>
          <cell r="P1915" t="str">
            <v>C6 HÀ NỘI</v>
          </cell>
          <cell r="Q1915" t="str">
            <v>Miền Bắc</v>
          </cell>
          <cell r="R1915" t="str">
            <v>WIN</v>
          </cell>
        </row>
        <row r="1916">
          <cell r="A1916" t="str">
            <v>WIN4418</v>
          </cell>
          <cell r="B1916" t="str">
            <v>CN HÀ NỘI - CÔNG TY CỔ PHẦN DỊCH VỤ THƯƠNG MẠI TỔNG HỢP WINCOMMERCE</v>
          </cell>
          <cell r="C1916" t="str">
            <v/>
          </cell>
          <cell r="D1916" t="str">
            <v>Thành phố Hà Nội</v>
          </cell>
          <cell r="E1916" t="str">
            <v>Quận Hoàng Mai</v>
          </cell>
          <cell r="G1916" t="str">
            <v>HN003</v>
          </cell>
          <cell r="H1916" t="str">
            <v>Nguyễn Văn Thạch</v>
          </cell>
          <cell r="I1916" t="str">
            <v>MIENBAC;WIN</v>
          </cell>
          <cell r="J1916" t="str">
            <v/>
          </cell>
          <cell r="M1916" t="str">
            <v>Lô 05, tầng 1, tòa N01, New Horizon city, 87 Lĩnh Nam, P.Mai Động, Q.Hoàng Mai, Hà Nội</v>
          </cell>
          <cell r="N1916">
            <v>60</v>
          </cell>
          <cell r="O1916" t="b">
            <v>0</v>
          </cell>
          <cell r="P1916" t="str">
            <v>C6 HÀ NỘI</v>
          </cell>
          <cell r="Q1916" t="str">
            <v>Miền Bắc</v>
          </cell>
          <cell r="R1916" t="str">
            <v>WIN</v>
          </cell>
        </row>
        <row r="1917">
          <cell r="A1917" t="str">
            <v>WIN4419</v>
          </cell>
          <cell r="B1917" t="str">
            <v>CN HÀ NỘI - CÔNG TY CỔ PHẦN DỊCH VỤ THƯƠNG MẠI TỔNG HỢP WINCOMMERCE</v>
          </cell>
          <cell r="C1917" t="str">
            <v/>
          </cell>
          <cell r="D1917" t="str">
            <v>Thành phố Hà Nội</v>
          </cell>
          <cell r="E1917" t="str">
            <v>Quận Nam Từ Liêm</v>
          </cell>
          <cell r="G1917" t="str">
            <v>HN004</v>
          </cell>
          <cell r="H1917" t="str">
            <v>Hoàng Thanh Huy</v>
          </cell>
          <cell r="I1917" t="str">
            <v>MIENBAC;WIN</v>
          </cell>
          <cell r="J1917" t="str">
            <v/>
          </cell>
          <cell r="M1917" t="str">
            <v>R2.101, tòa nhà R2, 28 Lô X3, đường Trần Hữu Dực, P.Cầu Diễn, Q.Nam Từ Liêm, Hà Nội</v>
          </cell>
          <cell r="N1917">
            <v>60</v>
          </cell>
          <cell r="O1917" t="b">
            <v>0</v>
          </cell>
          <cell r="P1917" t="str">
            <v>C6 HÀ NỘI</v>
          </cell>
          <cell r="Q1917" t="str">
            <v>Miền Bắc</v>
          </cell>
          <cell r="R1917" t="str">
            <v>WIN</v>
          </cell>
        </row>
        <row r="1918">
          <cell r="A1918" t="str">
            <v>WIN4424</v>
          </cell>
          <cell r="B1918" t="str">
            <v>CN HÀ NỘI - CÔNG TY CỔ PHẦN DỊCH VỤ THƯƠNG MẠI TỔNG HỢP WINCOMMERCE</v>
          </cell>
          <cell r="C1918" t="str">
            <v/>
          </cell>
          <cell r="D1918" t="str">
            <v>Thành phố Hà Nội</v>
          </cell>
          <cell r="E1918" t="str">
            <v>Quận Long Biên</v>
          </cell>
          <cell r="G1918" t="str">
            <v>HN003</v>
          </cell>
          <cell r="H1918" t="str">
            <v>Nguyễn Văn Thạch</v>
          </cell>
          <cell r="I1918" t="str">
            <v>MIENBAC;WIN</v>
          </cell>
          <cell r="J1918" t="str">
            <v/>
          </cell>
          <cell r="M1918" t="str">
            <v>Số 153 - 155 phố Thanh Am, Tổ 23, P.Thượng Thanh, Q.Long Biên, HN</v>
          </cell>
          <cell r="N1918">
            <v>60</v>
          </cell>
          <cell r="O1918" t="b">
            <v>0</v>
          </cell>
          <cell r="P1918" t="str">
            <v>C6 HÀ NỘI</v>
          </cell>
          <cell r="Q1918" t="str">
            <v>Miền Bắc</v>
          </cell>
          <cell r="R1918" t="str">
            <v>WIN</v>
          </cell>
        </row>
        <row r="1919">
          <cell r="A1919" t="str">
            <v>WIN4425</v>
          </cell>
          <cell r="B1919" t="str">
            <v>CN HÀ NỘI - CÔNG TY CỔ PHẦN DỊCH VỤ THƯƠNG MẠI TỔNG HỢP WINCOMMERCE</v>
          </cell>
          <cell r="C1919" t="str">
            <v/>
          </cell>
          <cell r="D1919" t="str">
            <v>Thành phố Hà Nội</v>
          </cell>
          <cell r="E1919" t="str">
            <v>Quận Cầu Giấy</v>
          </cell>
          <cell r="G1919" t="str">
            <v>HN004</v>
          </cell>
          <cell r="H1919" t="str">
            <v>Hoàng Thanh Huy</v>
          </cell>
          <cell r="I1919" t="str">
            <v>MIENBAC;WIN</v>
          </cell>
          <cell r="J1919" t="str">
            <v/>
          </cell>
          <cell r="M1919" t="str">
            <v>Tầng 1, Eurowindow Multicomplex, 27 Trần Duy Hưng, P. Trung Hòa, Q.Cầu Giấy, HN</v>
          </cell>
          <cell r="N1919">
            <v>60</v>
          </cell>
          <cell r="O1919" t="b">
            <v>0</v>
          </cell>
          <cell r="P1919" t="str">
            <v>C6 HÀ NỘI</v>
          </cell>
          <cell r="Q1919" t="str">
            <v>Miền Bắc</v>
          </cell>
          <cell r="R1919" t="str">
            <v>WIN</v>
          </cell>
        </row>
        <row r="1920">
          <cell r="A1920" t="str">
            <v>win4436</v>
          </cell>
          <cell r="B1920" t="str">
            <v>CN HÀ NỘI - wincommerce</v>
          </cell>
          <cell r="C1920" t="str">
            <v/>
          </cell>
          <cell r="D1920" t="str">
            <v>Thành phố Hà Nội</v>
          </cell>
          <cell r="E1920" t="str">
            <v>Thị xã Sơn Tây</v>
          </cell>
          <cell r="G1920" t="str">
            <v>HN004</v>
          </cell>
          <cell r="H1920" t="str">
            <v>Hoàng Thanh Huy</v>
          </cell>
          <cell r="I1920" t="str">
            <v>MIENBAC;WIN</v>
          </cell>
          <cell r="J1920" t="str">
            <v/>
          </cell>
          <cell r="M1920" t="str">
            <v>56B Đinh Tiên Hoàng, Phường Ngô Quyền, Thị xã Sơn Tây, HN</v>
          </cell>
          <cell r="N1920">
            <v>60</v>
          </cell>
          <cell r="O1920" t="b">
            <v>0</v>
          </cell>
          <cell r="P1920" t="str">
            <v>C6 HÀ NỘI</v>
          </cell>
          <cell r="Q1920" t="str">
            <v>Miền Bắc</v>
          </cell>
          <cell r="R1920" t="str">
            <v>WIN</v>
          </cell>
        </row>
        <row r="1921">
          <cell r="A1921" t="str">
            <v>win4437</v>
          </cell>
          <cell r="B1921" t="str">
            <v>CN HÀ NỘI - wincommerce</v>
          </cell>
          <cell r="C1921" t="str">
            <v/>
          </cell>
          <cell r="D1921" t="str">
            <v>Thành phố Hà Nội</v>
          </cell>
          <cell r="E1921" t="str">
            <v>Quận Bắc Từ Liêm</v>
          </cell>
          <cell r="G1921" t="str">
            <v>HN004</v>
          </cell>
          <cell r="H1921" t="str">
            <v>Hoàng Thanh Huy</v>
          </cell>
          <cell r="I1921" t="str">
            <v>MIENBAC;WIN</v>
          </cell>
          <cell r="J1921" t="str">
            <v/>
          </cell>
          <cell r="M1921" t="str">
            <v>56 ngõ 43 Cổ Nhuế, Phường Cổ Nhuế 2, Q. Bắc Từ Liêm, HN</v>
          </cell>
          <cell r="N1921">
            <v>60</v>
          </cell>
          <cell r="O1921" t="b">
            <v>0</v>
          </cell>
          <cell r="P1921" t="str">
            <v>C6 HÀ NỘI</v>
          </cell>
          <cell r="Q1921" t="str">
            <v>Miền Bắc</v>
          </cell>
          <cell r="R1921" t="str">
            <v>WIN</v>
          </cell>
        </row>
        <row r="1922">
          <cell r="A1922" t="str">
            <v>WIN4442</v>
          </cell>
          <cell r="B1922" t="str">
            <v>CN HÀ NỘI - CÔNG TY CỔ PHẦN DỊCH VỤ THƯƠNG MẠI TỔNG HỢP WINCOMMERCE</v>
          </cell>
          <cell r="C1922" t="str">
            <v/>
          </cell>
          <cell r="D1922" t="str">
            <v>Thành phố Hà Nội</v>
          </cell>
          <cell r="E1922" t="str">
            <v>Huyện Gia Lâm</v>
          </cell>
          <cell r="G1922" t="str">
            <v>HN008</v>
          </cell>
          <cell r="H1922" t="str">
            <v>Nguyễn Minh Sơn</v>
          </cell>
          <cell r="I1922" t="str">
            <v>MIENBAC;WIN</v>
          </cell>
          <cell r="J1922" t="str">
            <v/>
          </cell>
          <cell r="M1922" t="str">
            <v>Thôn Kiêu Kỵ, Xã Kiêu Kỵ, Huyện Gia Lâm, HN</v>
          </cell>
          <cell r="N1922">
            <v>60</v>
          </cell>
          <cell r="O1922" t="b">
            <v>0</v>
          </cell>
          <cell r="P1922" t="str">
            <v>C6 HÀ NỘI</v>
          </cell>
          <cell r="Q1922" t="str">
            <v>Miền Bắc</v>
          </cell>
          <cell r="R1922" t="str">
            <v>WIN</v>
          </cell>
        </row>
        <row r="1923">
          <cell r="A1923" t="str">
            <v>WIN4444</v>
          </cell>
          <cell r="B1923" t="str">
            <v>CN HÀ NỘI - CÔNG TY CỔ PHẦN DỊCH VỤ THƯƠNG MẠI TỔNG HỢP WINCOMMERCE</v>
          </cell>
          <cell r="C1923" t="str">
            <v/>
          </cell>
          <cell r="D1923" t="str">
            <v>Thành phố Hà Nội</v>
          </cell>
          <cell r="E1923" t="str">
            <v>Huyện Sóc Sơn</v>
          </cell>
          <cell r="G1923" t="str">
            <v>HN003</v>
          </cell>
          <cell r="H1923" t="str">
            <v>Nguyễn Văn Thạch</v>
          </cell>
          <cell r="I1923" t="str">
            <v>MIENBAC; WIN</v>
          </cell>
          <cell r="J1923" t="str">
            <v/>
          </cell>
          <cell r="M1923" t="str">
            <v>Số 78 đường quốc lộ 3, xã Phù Lỗ, huyện Sóc Sơn, Hà Nội</v>
          </cell>
          <cell r="N1923">
            <v>60</v>
          </cell>
          <cell r="O1923" t="b">
            <v>0</v>
          </cell>
          <cell r="P1923" t="str">
            <v>C6 HÀ NỘI</v>
          </cell>
          <cell r="Q1923" t="str">
            <v>Miền Bắc</v>
          </cell>
          <cell r="R1923" t="str">
            <v>WIN</v>
          </cell>
        </row>
        <row r="1924">
          <cell r="A1924" t="str">
            <v>WIN4449</v>
          </cell>
          <cell r="B1924" t="str">
            <v>CN HÀ NỘI - CÔNG TY CỔ PHẦN DỊCH VỤ THƯƠNG MẠI TỔNG HỢP WINCOMMERCE</v>
          </cell>
          <cell r="C1924" t="str">
            <v/>
          </cell>
          <cell r="D1924" t="str">
            <v>Thành phố Hà Nội</v>
          </cell>
          <cell r="E1924" t="str">
            <v>Quận Hoàng Mai</v>
          </cell>
          <cell r="G1924" t="str">
            <v>HN003</v>
          </cell>
          <cell r="H1924" t="str">
            <v>Nguyễn Văn Thạch</v>
          </cell>
          <cell r="I1924" t="str">
            <v>MIENBAC;WIN</v>
          </cell>
          <cell r="J1924" t="str">
            <v/>
          </cell>
          <cell r="M1924" t="str">
            <v>Ô số 38 BT1, Khu ĐTM Pháp Vân - Tứ Hiệp, phường Hoàng Liệt, quận Hoàng Mai, HN</v>
          </cell>
          <cell r="N1924">
            <v>60</v>
          </cell>
          <cell r="O1924" t="b">
            <v>0</v>
          </cell>
          <cell r="P1924" t="str">
            <v>C6 HÀ NỘI</v>
          </cell>
          <cell r="Q1924" t="str">
            <v>Miền Bắc</v>
          </cell>
          <cell r="R1924" t="str">
            <v>WIN</v>
          </cell>
        </row>
        <row r="1925">
          <cell r="A1925" t="str">
            <v>WIN4450</v>
          </cell>
          <cell r="B1925" t="str">
            <v>CN HÀ NỘI - CÔNG TY CỔ PHẦN DỊCH VỤ THƯƠNG MẠI TỔNG HỢP WINCOMMERCE</v>
          </cell>
          <cell r="C1925" t="str">
            <v/>
          </cell>
          <cell r="D1925" t="str">
            <v>Thành phố Hà Nội</v>
          </cell>
          <cell r="E1925" t="str">
            <v>Quận Nam Từ Liêm</v>
          </cell>
          <cell r="G1925" t="str">
            <v>HN004</v>
          </cell>
          <cell r="H1925" t="str">
            <v>Hoàng Thanh Huy</v>
          </cell>
          <cell r="I1925" t="str">
            <v>MIENBAC;WIN</v>
          </cell>
          <cell r="J1925" t="str">
            <v/>
          </cell>
          <cell r="M1925" t="str">
            <v>LK01-01 Dự án Tổ hợp thương mại dịch vụ và căn hộ cao cấp Hải Phát Plaza, phường Đại Mỗ, quận Nam Từ Liêm, HN</v>
          </cell>
          <cell r="N1925">
            <v>60</v>
          </cell>
          <cell r="O1925" t="b">
            <v>0</v>
          </cell>
          <cell r="P1925" t="str">
            <v>C6 HÀ NỘI</v>
          </cell>
          <cell r="Q1925" t="str">
            <v>Miền Bắc</v>
          </cell>
          <cell r="R1925" t="str">
            <v>WIN</v>
          </cell>
        </row>
        <row r="1926">
          <cell r="A1926" t="str">
            <v>WIN4455</v>
          </cell>
          <cell r="B1926" t="str">
            <v>CN HÀ NỘI - CÔNG TY CỔ PHẦN DỊCH VỤ THƯƠNG MẠI TỔNG HỢP WINCOMMERCE</v>
          </cell>
          <cell r="C1926" t="str">
            <v/>
          </cell>
          <cell r="D1926" t="str">
            <v>Thành phố Hà Nội</v>
          </cell>
          <cell r="E1926" t="str">
            <v>Quận Nam Từ Liêm</v>
          </cell>
          <cell r="G1926" t="str">
            <v>HN004</v>
          </cell>
          <cell r="H1926" t="str">
            <v>Hoàng Thanh Huy</v>
          </cell>
          <cell r="I1926" t="str">
            <v>MIENBAC;WIN</v>
          </cell>
          <cell r="J1926" t="str">
            <v/>
          </cell>
          <cell r="M1926" t="str">
            <v>Tầng 01 - Toà nhà BIDHOMES THE GARDEN HILL , Số 99 Trần Bình, phường Mỹ Đình 2, Quận Nam Từ Liêm, HN</v>
          </cell>
          <cell r="N1926">
            <v>60</v>
          </cell>
          <cell r="O1926" t="b">
            <v>0</v>
          </cell>
          <cell r="P1926" t="str">
            <v>C6 HÀ NỘI</v>
          </cell>
          <cell r="Q1926" t="str">
            <v>Miền Bắc</v>
          </cell>
          <cell r="R1926" t="str">
            <v>WIN</v>
          </cell>
        </row>
        <row r="1927">
          <cell r="A1927" t="str">
            <v>WIN4479</v>
          </cell>
          <cell r="B1927" t="str">
            <v>CN HÀ NỘI - CÔNG TY CỔ PHẦN DỊCH VỤ THƯƠNG MẠI TỔNG HỢP WINCOMMERCE</v>
          </cell>
          <cell r="C1927" t="str">
            <v/>
          </cell>
          <cell r="D1927" t="str">
            <v>Thành phố Hà Nội</v>
          </cell>
          <cell r="E1927" t="str">
            <v>Quận Nam Từ Liêm</v>
          </cell>
          <cell r="G1927" t="str">
            <v>HN004</v>
          </cell>
          <cell r="H1927" t="str">
            <v>Hoàng Thanh Huy</v>
          </cell>
          <cell r="I1927" t="str">
            <v>MIENBAC;WIN</v>
          </cell>
          <cell r="J1927" t="str">
            <v/>
          </cell>
          <cell r="M1927" t="str">
            <v>G116 – Tầng 1, Lô HH Chung cư G1, Vinhomes Greenbay, Đường Lương thế vinh kéo dài, Phường mễ trì, Quận Nam Từ Liêm, Hà Nội</v>
          </cell>
          <cell r="N1927">
            <v>60</v>
          </cell>
          <cell r="O1927" t="b">
            <v>0</v>
          </cell>
          <cell r="P1927" t="str">
            <v>C6 HÀ NỘI</v>
          </cell>
          <cell r="Q1927" t="str">
            <v>Miền Bắc</v>
          </cell>
          <cell r="R1927" t="str">
            <v>WIN</v>
          </cell>
        </row>
        <row r="1928">
          <cell r="A1928" t="str">
            <v>WIN4484</v>
          </cell>
          <cell r="B1928" t="str">
            <v>CN HÀ NỘI - CÔNG TY CỔ PHẦN DỊCH VỤ THƯƠNG MẠI TỔNG HỢP WINCOMMERCE</v>
          </cell>
          <cell r="C1928" t="str">
            <v/>
          </cell>
          <cell r="D1928" t="str">
            <v>Thành phố Hà Nội</v>
          </cell>
          <cell r="E1928" t="str">
            <v>Huyện Đông Anh</v>
          </cell>
          <cell r="G1928" t="str">
            <v>HN003</v>
          </cell>
          <cell r="H1928" t="str">
            <v>Nguyễn Văn Thạch</v>
          </cell>
          <cell r="I1928" t="str">
            <v>MIENBAC;WIN</v>
          </cell>
          <cell r="J1928" t="str">
            <v/>
          </cell>
          <cell r="M1928" t="str">
            <v>Khu Chợ Kim, Xã Xuân Nộn, Huyện Đông Anh, HN</v>
          </cell>
          <cell r="N1928">
            <v>60</v>
          </cell>
          <cell r="O1928" t="b">
            <v>0</v>
          </cell>
          <cell r="P1928" t="str">
            <v>C6 HÀ NỘI</v>
          </cell>
          <cell r="Q1928" t="str">
            <v>Miền Bắc</v>
          </cell>
          <cell r="R1928" t="str">
            <v>WIN</v>
          </cell>
        </row>
        <row r="1929">
          <cell r="A1929" t="str">
            <v>WIN4503</v>
          </cell>
          <cell r="B1929" t="str">
            <v>CN HÀ NỘI - CÔNG TY CỔ PHẦN DỊCH VỤ THƯƠNG MẠI TỔNG HỢP WINCOMMERCE</v>
          </cell>
          <cell r="C1929" t="str">
            <v/>
          </cell>
          <cell r="D1929" t="str">
            <v>Thành phố Hà Nội</v>
          </cell>
          <cell r="E1929" t="str">
            <v>Quận Long Biên</v>
          </cell>
          <cell r="G1929" t="str">
            <v>HN003</v>
          </cell>
          <cell r="H1929" t="str">
            <v>Nguyễn Văn Thạch</v>
          </cell>
          <cell r="I1929" t="str">
            <v>MIENBAC;WIN</v>
          </cell>
          <cell r="J1929" t="str">
            <v/>
          </cell>
          <cell r="M1929" t="str">
            <v>Tầng 1, tòa nhà 18 tầng One 18 tại 19 ngõ 298 đường Ngọc Lâm, Long Biên, Hà Nội</v>
          </cell>
          <cell r="N1929">
            <v>60</v>
          </cell>
          <cell r="O1929" t="b">
            <v>0</v>
          </cell>
          <cell r="P1929" t="str">
            <v>C6 HÀ NỘI</v>
          </cell>
          <cell r="Q1929" t="str">
            <v>Miền Bắc</v>
          </cell>
          <cell r="R1929" t="str">
            <v>WIN</v>
          </cell>
        </row>
        <row r="1930">
          <cell r="A1930" t="str">
            <v>WIN4504</v>
          </cell>
          <cell r="B1930" t="str">
            <v>CN HÀ NỘI - CÔNG TY CỔ PHẦN DỊCH VỤ THƯƠNG MẠI TỔNG HỢP WINCOMMERCE</v>
          </cell>
          <cell r="C1930" t="str">
            <v/>
          </cell>
          <cell r="D1930" t="str">
            <v>Thành phố Hà Nội</v>
          </cell>
          <cell r="E1930" t="str">
            <v>Huyện Gia Lâm</v>
          </cell>
          <cell r="G1930" t="str">
            <v>HN008</v>
          </cell>
          <cell r="H1930" t="str">
            <v>Nguyễn Minh Sơn</v>
          </cell>
          <cell r="I1930" t="str">
            <v>MIENBAC;WIN</v>
          </cell>
          <cell r="J1930" t="str">
            <v/>
          </cell>
          <cell r="M1930" t="str">
            <v>Xóm 4, Xã Đông Dư, Huyện Gia Lâm, HN</v>
          </cell>
          <cell r="N1930">
            <v>60</v>
          </cell>
          <cell r="O1930" t="b">
            <v>0</v>
          </cell>
          <cell r="P1930" t="str">
            <v>C6 HÀ NỘI</v>
          </cell>
          <cell r="Q1930" t="str">
            <v>Miền Bắc</v>
          </cell>
          <cell r="R1930" t="str">
            <v>WIN</v>
          </cell>
        </row>
        <row r="1931">
          <cell r="A1931" t="str">
            <v>WIN4511</v>
          </cell>
          <cell r="B1931" t="str">
            <v>CN HÀ NỘI - CÔNG TY CỔ PHẦN DỊCH VỤ THƯƠNG MẠI TỔNG HỢP WINCOMMERCE</v>
          </cell>
          <cell r="C1931" t="str">
            <v/>
          </cell>
          <cell r="D1931" t="str">
            <v>Thành phố Hà Nội</v>
          </cell>
          <cell r="E1931" t="str">
            <v>Quận Đống Đa</v>
          </cell>
          <cell r="G1931" t="str">
            <v>HN003</v>
          </cell>
          <cell r="H1931" t="str">
            <v>Nguyễn Văn Thạch</v>
          </cell>
          <cell r="I1931" t="str">
            <v>MIENBAC;WIN</v>
          </cell>
          <cell r="J1931" t="str">
            <v/>
          </cell>
          <cell r="M1931" t="str">
            <v>Số 45 Ngõ Thịnh Hào 1 Tôn Đức Thắng, phường Hàng Bột, Quận Đống Đa, HN</v>
          </cell>
          <cell r="N1931">
            <v>60</v>
          </cell>
          <cell r="O1931" t="b">
            <v>0</v>
          </cell>
          <cell r="P1931" t="str">
            <v>C6 HÀ NỘI</v>
          </cell>
          <cell r="Q1931" t="str">
            <v>Miền Bắc</v>
          </cell>
          <cell r="R1931" t="str">
            <v>WIN</v>
          </cell>
        </row>
        <row r="1932">
          <cell r="A1932" t="str">
            <v>WIN4512</v>
          </cell>
          <cell r="B1932" t="str">
            <v>CN HÀ NỘI - CÔNG TY CỔ PHẦN DỊCH VỤ THƯƠNG MẠI TỔNG HỢP WINCOMMERCE</v>
          </cell>
          <cell r="C1932" t="str">
            <v/>
          </cell>
          <cell r="D1932" t="str">
            <v>Thành phố Hà Nội</v>
          </cell>
          <cell r="E1932" t="str">
            <v>Quận Nam Từ Liêm</v>
          </cell>
          <cell r="G1932" t="str">
            <v>HN004</v>
          </cell>
          <cell r="H1932" t="str">
            <v>Hoàng Thanh Huy</v>
          </cell>
          <cell r="I1932" t="str">
            <v>MIENBAC;WIN</v>
          </cell>
          <cell r="J1932" t="str">
            <v/>
          </cell>
          <cell r="M1932" t="str">
            <v>Gian Hàng Thương Mại 10+ 11, Tầng 1, Tòa Nhà Pearl 1, số 01 đường Châu Văn Liêm, phường Phú Đô, quận Nam Từ Liêm, HN</v>
          </cell>
          <cell r="N1932">
            <v>60</v>
          </cell>
          <cell r="O1932" t="b">
            <v>0</v>
          </cell>
          <cell r="P1932" t="str">
            <v>C6 HÀ NỘI</v>
          </cell>
          <cell r="Q1932" t="str">
            <v>Miền Bắc</v>
          </cell>
          <cell r="R1932" t="str">
            <v>WIN</v>
          </cell>
        </row>
        <row r="1933">
          <cell r="A1933" t="str">
            <v>WIN4513</v>
          </cell>
          <cell r="B1933" t="str">
            <v>CN HÀ NỘI - CÔNG TY CỔ PHẦN DỊCH VỤ THƯƠNG MẠI TỔNG HỢP WINCOMMERCE</v>
          </cell>
          <cell r="C1933" t="str">
            <v/>
          </cell>
          <cell r="D1933" t="str">
            <v>Thành phố Hà Nội</v>
          </cell>
          <cell r="E1933" t="str">
            <v>Quận Hà Đông</v>
          </cell>
          <cell r="G1933" t="str">
            <v>HN004</v>
          </cell>
          <cell r="H1933" t="str">
            <v>Hoàng Thanh Huy</v>
          </cell>
          <cell r="I1933" t="str">
            <v>MIENBAC;WIN</v>
          </cell>
          <cell r="J1933" t="str">
            <v/>
          </cell>
          <cell r="M1933" t="str">
            <v>Sân vận động trung tâm đường Quang Lãm, phường Phú Lãm, Quận Hà Đông, HN</v>
          </cell>
          <cell r="N1933">
            <v>60</v>
          </cell>
          <cell r="O1933" t="b">
            <v>0</v>
          </cell>
          <cell r="P1933" t="str">
            <v>C6 HÀ NỘI</v>
          </cell>
          <cell r="Q1933" t="str">
            <v>Miền Bắc</v>
          </cell>
          <cell r="R1933" t="str">
            <v>WIN</v>
          </cell>
        </row>
        <row r="1934">
          <cell r="A1934" t="str">
            <v>WIN4515</v>
          </cell>
          <cell r="B1934" t="str">
            <v>CN HÀ NỘI - CÔNG TY CỔ PHẦN DỊCH VỤ THƯƠNG MẠI TỔNG HỢP WINCOMMERCE</v>
          </cell>
          <cell r="C1934" t="str">
            <v/>
          </cell>
          <cell r="D1934" t="str">
            <v>Thành phố Hà Nội</v>
          </cell>
          <cell r="E1934" t="str">
            <v>Quận Thanh Xuân</v>
          </cell>
          <cell r="G1934" t="str">
            <v>HN008</v>
          </cell>
          <cell r="H1934" t="str">
            <v>Nguyễn Minh Sơn</v>
          </cell>
          <cell r="I1934" t="str">
            <v>MIENBAC;WIN</v>
          </cell>
          <cell r="J1934" t="str">
            <v/>
          </cell>
          <cell r="M1934" t="str">
            <v>Gian hàng 110, tầng 1, Tòa nhà N01C Trung tâm Thương Mại và Dịch vụ Golden Land, 
số 275 Nguyễn Trãi, P. Thanh Xuân Trung, Q. Thanh Xuân, HN</v>
          </cell>
          <cell r="N1934">
            <v>60</v>
          </cell>
          <cell r="O1934" t="b">
            <v>0</v>
          </cell>
          <cell r="P1934" t="str">
            <v>C6 HÀ NỘI</v>
          </cell>
          <cell r="Q1934" t="str">
            <v>Miền Bắc</v>
          </cell>
          <cell r="R1934" t="str">
            <v>WIN</v>
          </cell>
        </row>
        <row r="1935">
          <cell r="A1935" t="str">
            <v>WIN4517</v>
          </cell>
          <cell r="B1935" t="str">
            <v>CN HÀ NỘI - CÔNG TY CỔ PHẦN DỊCH VỤ THƯƠNG MẠI TỔNG HỢP WINCOMMERCE</v>
          </cell>
          <cell r="C1935" t="str">
            <v/>
          </cell>
          <cell r="D1935" t="str">
            <v>Thành phố Hà Nội</v>
          </cell>
          <cell r="E1935" t="str">
            <v>Quận Long Biên</v>
          </cell>
          <cell r="G1935" t="str">
            <v>HN003</v>
          </cell>
          <cell r="H1935" t="str">
            <v>Nguyễn Văn Thạch</v>
          </cell>
          <cell r="I1935" t="str">
            <v>MIENBAC;WIN</v>
          </cell>
          <cell r="J1935" t="str">
            <v/>
          </cell>
          <cell r="M1935" t="str">
            <v>Số 321 Lâm Du, phường Bồ Đề, Quận Long Biên, Hà Nội</v>
          </cell>
          <cell r="N1935">
            <v>60</v>
          </cell>
          <cell r="O1935" t="b">
            <v>0</v>
          </cell>
          <cell r="P1935" t="str">
            <v>C6 HÀ NỘI</v>
          </cell>
          <cell r="Q1935" t="str">
            <v>Miền Bắc</v>
          </cell>
          <cell r="R1935" t="str">
            <v>WIN</v>
          </cell>
        </row>
        <row r="1936">
          <cell r="A1936" t="str">
            <v>win4520</v>
          </cell>
          <cell r="B1936" t="str">
            <v>CN HÀ NỘI - wincommerce</v>
          </cell>
          <cell r="C1936" t="str">
            <v/>
          </cell>
          <cell r="D1936" t="str">
            <v>Thành phố Hà Nội</v>
          </cell>
          <cell r="E1936" t="str">
            <v>Huyện Hoài Đức</v>
          </cell>
          <cell r="G1936" t="str">
            <v>HN004</v>
          </cell>
          <cell r="H1936" t="str">
            <v>Hoàng Thanh Huy</v>
          </cell>
          <cell r="I1936" t="str">
            <v>MIENBAC;WIN</v>
          </cell>
          <cell r="J1936" t="str">
            <v/>
          </cell>
          <cell r="M1936" t="str">
            <v>Thôn Ngãi Cầu, xã An Khánh, huyện Hoài Đức,TP Hà Nội  (991 đường 72 cũ)</v>
          </cell>
          <cell r="N1936">
            <v>60</v>
          </cell>
          <cell r="O1936" t="b">
            <v>0</v>
          </cell>
          <cell r="P1936" t="str">
            <v>C6 HÀ NỘI</v>
          </cell>
          <cell r="Q1936" t="str">
            <v>Miền Bắc</v>
          </cell>
          <cell r="R1936" t="str">
            <v>WIN</v>
          </cell>
        </row>
        <row r="1937">
          <cell r="A1937" t="str">
            <v>win4521</v>
          </cell>
          <cell r="B1937" t="str">
            <v>CN HÀ NỘI - wincommerce</v>
          </cell>
          <cell r="C1937" t="str">
            <v/>
          </cell>
          <cell r="D1937" t="str">
            <v>Thành phố Hà Nội</v>
          </cell>
          <cell r="E1937" t="str">
            <v>Huyện Hoài Đức</v>
          </cell>
          <cell r="G1937" t="str">
            <v>HN003</v>
          </cell>
          <cell r="H1937" t="str">
            <v>Nguyễn Văn Thạch</v>
          </cell>
          <cell r="I1937" t="str">
            <v>MIENBAC;WIN</v>
          </cell>
          <cell r="J1937" t="str">
            <v/>
          </cell>
          <cell r="M1937" t="str">
            <v>Thôn 06, xã Song Phương, huyện Hoài Đức, HN</v>
          </cell>
          <cell r="N1937">
            <v>60</v>
          </cell>
          <cell r="O1937" t="b">
            <v>0</v>
          </cell>
          <cell r="P1937" t="str">
            <v>C6 HÀ NỘI</v>
          </cell>
          <cell r="Q1937" t="str">
            <v>Miền Bắc</v>
          </cell>
          <cell r="R1937" t="str">
            <v>WIN</v>
          </cell>
        </row>
        <row r="1938">
          <cell r="A1938" t="str">
            <v>WIN4525</v>
          </cell>
          <cell r="B1938" t="str">
            <v>CN HÀ NỘI - CÔNG TY CỔ PHẦN DỊCH VỤ THƯƠNG MẠI TỔNG HỢP WINCOMMERCE</v>
          </cell>
          <cell r="C1938" t="str">
            <v/>
          </cell>
          <cell r="D1938" t="str">
            <v>Thành phố Hà Nội</v>
          </cell>
          <cell r="E1938" t="str">
            <v>Quận Hoàng Mai</v>
          </cell>
          <cell r="G1938" t="str">
            <v>HN003</v>
          </cell>
          <cell r="H1938" t="str">
            <v>Nguyễn Văn Thạch</v>
          </cell>
          <cell r="I1938" t="str">
            <v>MIENBAC;WIN</v>
          </cell>
          <cell r="J1938" t="str">
            <v/>
          </cell>
          <cell r="M1938" t="str">
            <v>Kiot 30 -32, tầng 1 tòa nhà Văn phòng Hồ Linh Đàm, phường Hoàng Liệt, quận Hoàng Mai, HN</v>
          </cell>
          <cell r="N1938">
            <v>60</v>
          </cell>
          <cell r="O1938" t="b">
            <v>0</v>
          </cell>
          <cell r="P1938" t="str">
            <v>C6 HÀ NỘI</v>
          </cell>
          <cell r="Q1938" t="str">
            <v>Miền Bắc</v>
          </cell>
          <cell r="R1938" t="str">
            <v>WIN</v>
          </cell>
        </row>
        <row r="1939">
          <cell r="A1939" t="str">
            <v>WIN4526</v>
          </cell>
          <cell r="B1939" t="str">
            <v>CN HÀ NỘI - CÔNG TY CỔ PHẦN DỊCH VỤ THƯƠNG MẠI TỔNG HỢP WINCOMMERCE</v>
          </cell>
          <cell r="C1939" t="str">
            <v/>
          </cell>
          <cell r="D1939" t="str">
            <v>Thành phố Hà Nội</v>
          </cell>
          <cell r="E1939" t="str">
            <v>Quận Hai Bà Trưng</v>
          </cell>
          <cell r="G1939" t="str">
            <v>HN003</v>
          </cell>
          <cell r="H1939" t="str">
            <v>Nguyễn Văn Thạch</v>
          </cell>
          <cell r="I1939" t="str">
            <v>MIENBAC;WIN</v>
          </cell>
          <cell r="J1939" t="str">
            <v/>
          </cell>
          <cell r="M1939" t="str">
            <v>Số 65B Nguyễn Công Trứ, phường Đồng Nhân, quận Hai Bà Trưng, HN</v>
          </cell>
          <cell r="N1939">
            <v>60</v>
          </cell>
          <cell r="O1939" t="b">
            <v>0</v>
          </cell>
          <cell r="P1939" t="str">
            <v>C6 HÀ NỘI</v>
          </cell>
          <cell r="Q1939" t="str">
            <v>Miền Bắc</v>
          </cell>
          <cell r="R1939" t="str">
            <v>WIN</v>
          </cell>
        </row>
        <row r="1940">
          <cell r="A1940" t="str">
            <v>WIN4531</v>
          </cell>
          <cell r="B1940" t="str">
            <v>CN HÀ NỘI - CÔNG TY CỔ PHẦN DỊCH VỤ THƯƠNG MẠI TỔNG HỢP WINCOMMERCE</v>
          </cell>
          <cell r="C1940" t="str">
            <v/>
          </cell>
          <cell r="D1940" t="str">
            <v>Thành phố Hà Nội</v>
          </cell>
          <cell r="E1940" t="str">
            <v>Quận Nam Từ Liêm</v>
          </cell>
          <cell r="G1940" t="str">
            <v>HN004</v>
          </cell>
          <cell r="H1940" t="str">
            <v>Hoàng Thanh Huy</v>
          </cell>
          <cell r="I1940" t="str">
            <v>MIENBAC;WIN</v>
          </cell>
          <cell r="J1940" t="str">
            <v/>
          </cell>
          <cell r="M1940" t="str">
            <v>83 Quang Tiến, Phường Đại Mỗ, Quận Nam Từ Liêm, HN</v>
          </cell>
          <cell r="N1940">
            <v>60</v>
          </cell>
          <cell r="O1940" t="b">
            <v>0</v>
          </cell>
          <cell r="P1940" t="str">
            <v>C6 HÀ NỘI</v>
          </cell>
          <cell r="Q1940" t="str">
            <v>Miền Bắc</v>
          </cell>
          <cell r="R1940" t="str">
            <v>WIN</v>
          </cell>
        </row>
        <row r="1941">
          <cell r="A1941" t="str">
            <v>WIN4534</v>
          </cell>
          <cell r="B1941" t="str">
            <v>CN HÀ NỘI - CÔNG TY CỔ PHẦN DỊCH VỤ THƯƠNG MẠI TỔNG HỢP WINCOMMERCE</v>
          </cell>
          <cell r="C1941" t="str">
            <v/>
          </cell>
          <cell r="D1941" t="str">
            <v>Thành phố Hà Nội</v>
          </cell>
          <cell r="E1941" t="str">
            <v>Quận Long Biên</v>
          </cell>
          <cell r="G1941" t="str">
            <v>HN003</v>
          </cell>
          <cell r="H1941" t="str">
            <v>Nguyễn Văn Thạch</v>
          </cell>
          <cell r="I1941" t="str">
            <v>MIENBAC;WIN</v>
          </cell>
          <cell r="J1941" t="str">
            <v/>
          </cell>
          <cell r="M1941" t="str">
            <v>Số 20 tổ 3, phường Giang Biên, Q.Long Biên, HN</v>
          </cell>
          <cell r="N1941">
            <v>60</v>
          </cell>
          <cell r="O1941" t="b">
            <v>0</v>
          </cell>
          <cell r="P1941" t="str">
            <v>C6 HÀ NỘI</v>
          </cell>
          <cell r="Q1941" t="str">
            <v>Miền Bắc</v>
          </cell>
          <cell r="R1941" t="str">
            <v>WIN</v>
          </cell>
        </row>
        <row r="1942">
          <cell r="A1942" t="str">
            <v>WIN4535</v>
          </cell>
          <cell r="B1942" t="str">
            <v>CN HÀ NỘI - CÔNG TY CỔ PHẦN DỊCH VỤ THƯƠNG MẠI TỔNG HỢP WINCOMMERCE</v>
          </cell>
          <cell r="C1942" t="str">
            <v/>
          </cell>
          <cell r="D1942" t="str">
            <v>Thành phố Hà Nội</v>
          </cell>
          <cell r="E1942" t="str">
            <v>Huyện Sóc Sơn</v>
          </cell>
          <cell r="G1942" t="str">
            <v>HN003</v>
          </cell>
          <cell r="H1942" t="str">
            <v>Nguyễn Văn Thạch</v>
          </cell>
          <cell r="I1942" t="str">
            <v>MIENBAC; WIN</v>
          </cell>
          <cell r="J1942" t="str">
            <v/>
          </cell>
          <cell r="M1942" t="str">
            <v>120 Phố Mã, Phù Linh, Sóc Sơn, Hà Nội</v>
          </cell>
          <cell r="N1942">
            <v>60</v>
          </cell>
          <cell r="O1942" t="b">
            <v>0</v>
          </cell>
          <cell r="P1942" t="str">
            <v>C6 HÀ NỘI</v>
          </cell>
          <cell r="Q1942" t="str">
            <v>Miền Bắc</v>
          </cell>
          <cell r="R1942" t="str">
            <v>WIN</v>
          </cell>
        </row>
        <row r="1943">
          <cell r="A1943" t="str">
            <v>WIN4539</v>
          </cell>
          <cell r="B1943" t="str">
            <v>CN HÀ NỘI - CÔNG TY CỔ PHẦN DỊCH VỤ THƯƠNG MẠI TỔNG HỢP WINCOMMERCE</v>
          </cell>
          <cell r="C1943" t="str">
            <v/>
          </cell>
          <cell r="D1943" t="str">
            <v>Thành phố Hà Nội</v>
          </cell>
          <cell r="E1943" t="str">
            <v>Quận Long Biên</v>
          </cell>
          <cell r="G1943" t="str">
            <v>HN003</v>
          </cell>
          <cell r="H1943" t="str">
            <v>Nguyễn Văn Thạch</v>
          </cell>
          <cell r="I1943" t="str">
            <v>MIENBAC;WIN</v>
          </cell>
          <cell r="J1943" t="str">
            <v/>
          </cell>
          <cell r="M1943" t="str">
            <v>Căn hộ A2 – Lô BT04 – Đô thị mới Việt Hưng, phường Giang Biên, quận Long Biên , Hà Nội</v>
          </cell>
          <cell r="N1943">
            <v>60</v>
          </cell>
          <cell r="O1943" t="b">
            <v>0</v>
          </cell>
          <cell r="P1943" t="str">
            <v>C6 HÀ NỘI</v>
          </cell>
          <cell r="Q1943" t="str">
            <v>Miền Bắc</v>
          </cell>
          <cell r="R1943" t="str">
            <v>WIN</v>
          </cell>
        </row>
        <row r="1944">
          <cell r="A1944" t="str">
            <v>WIN4540</v>
          </cell>
          <cell r="B1944" t="str">
            <v>CN HÀ NỘI - CÔNG TY CỔ PHẦN DỊCH VỤ THƯƠNG MẠI TỔNG HỢP WINCOMMERCE</v>
          </cell>
          <cell r="C1944" t="str">
            <v/>
          </cell>
          <cell r="D1944" t="str">
            <v>Thành phố Hà Nội</v>
          </cell>
          <cell r="E1944" t="str">
            <v>Quận Hoàn Kiếm</v>
          </cell>
          <cell r="G1944" t="str">
            <v>HN008</v>
          </cell>
          <cell r="H1944" t="str">
            <v>Nguyễn Minh Sơn</v>
          </cell>
          <cell r="I1944" t="str">
            <v>MIENBAC;WIN</v>
          </cell>
          <cell r="J1944" t="str">
            <v/>
          </cell>
          <cell r="M1944" t="str">
            <v>Số 25 phố Phúc Tân, phường Phúc Tân, quận Hoàn Kiếm, HN</v>
          </cell>
          <cell r="N1944">
            <v>60</v>
          </cell>
          <cell r="O1944" t="b">
            <v>0</v>
          </cell>
          <cell r="P1944" t="str">
            <v>C6 HÀ NỘI</v>
          </cell>
          <cell r="Q1944" t="str">
            <v>Miền Bắc</v>
          </cell>
          <cell r="R1944" t="str">
            <v>WIN</v>
          </cell>
        </row>
        <row r="1945">
          <cell r="A1945" t="str">
            <v>win4553</v>
          </cell>
          <cell r="B1945" t="str">
            <v>CN HÀ NỘI - wincommerce</v>
          </cell>
          <cell r="C1945" t="str">
            <v/>
          </cell>
          <cell r="D1945" t="str">
            <v>Thành phố Hà Nội</v>
          </cell>
          <cell r="E1945" t="str">
            <v>Huyện Thanh Oai</v>
          </cell>
          <cell r="G1945" t="str">
            <v>HN008</v>
          </cell>
          <cell r="H1945" t="str">
            <v>Nguyễn Minh Sơn</v>
          </cell>
          <cell r="I1945" t="str">
            <v>MIENBAC;WIN</v>
          </cell>
          <cell r="J1945" t="str">
            <v/>
          </cell>
          <cell r="M1945" t="str">
            <v>Ki ốt số 02-04, tầng 1 thuộc tòa nhà B2.1.HH03B, Khu đô thị Thanh Hà - 
Cienco5, xã Cự Khê, huyện Thanh Oai, HN</v>
          </cell>
          <cell r="N1945">
            <v>60</v>
          </cell>
          <cell r="O1945" t="b">
            <v>0</v>
          </cell>
          <cell r="P1945" t="str">
            <v>C6 HÀ NỘI</v>
          </cell>
          <cell r="Q1945" t="str">
            <v>Miền Bắc</v>
          </cell>
          <cell r="R1945" t="str">
            <v>WIN</v>
          </cell>
        </row>
        <row r="1946">
          <cell r="A1946" t="str">
            <v>WIN4554</v>
          </cell>
          <cell r="B1946" t="str">
            <v>CN HÀ NỘI - CÔNG TY CỔ PHẦN DỊCH VỤ THƯƠNG MẠI TỔNG HỢP WINCOMMERCE</v>
          </cell>
          <cell r="C1946" t="str">
            <v/>
          </cell>
          <cell r="D1946" t="str">
            <v>Thành phố Hà Nội</v>
          </cell>
          <cell r="E1946" t="str">
            <v>Huyện Thanh Trì</v>
          </cell>
          <cell r="G1946" t="str">
            <v>HN008</v>
          </cell>
          <cell r="H1946" t="str">
            <v>Nguyễn Minh Sơn</v>
          </cell>
          <cell r="I1946" t="str">
            <v>MIENBAC;WIN</v>
          </cell>
          <cell r="J1946" t="str">
            <v/>
          </cell>
          <cell r="M1946" t="str">
            <v>Đội 7 Ngọc Hồi, Xã Ngọc Hồi, Huyện Thanh Trì, HN</v>
          </cell>
          <cell r="N1946">
            <v>60</v>
          </cell>
          <cell r="O1946" t="b">
            <v>0</v>
          </cell>
          <cell r="P1946" t="str">
            <v>C6 HÀ NỘI</v>
          </cell>
          <cell r="Q1946" t="str">
            <v>Miền Bắc</v>
          </cell>
          <cell r="R1946" t="str">
            <v>WIN</v>
          </cell>
        </row>
        <row r="1947">
          <cell r="A1947" t="str">
            <v>WIN4565</v>
          </cell>
          <cell r="B1947" t="str">
            <v>CN HÀ NỘI - CÔNG TY CỔ PHẦN DỊCH VỤ THƯƠNG MẠI TỔNG HỢP WINCOMMERCE</v>
          </cell>
          <cell r="C1947" t="str">
            <v/>
          </cell>
          <cell r="D1947" t="str">
            <v>Thành phố Hà Nội</v>
          </cell>
          <cell r="E1947" t="str">
            <v>Quận Hoàng Mai</v>
          </cell>
          <cell r="G1947" t="str">
            <v>HN003</v>
          </cell>
          <cell r="H1947" t="str">
            <v>Nguyễn Văn Thạch</v>
          </cell>
          <cell r="I1947" t="str">
            <v>MIENBAC;WIN</v>
          </cell>
          <cell r="J1947" t="str">
            <v/>
          </cell>
          <cell r="M1947" t="str">
            <v>Số 48 ngõ 467 Lĩnh Nam, phường Lĩnh Nam, quận Hoàng Mai, HN</v>
          </cell>
          <cell r="N1947">
            <v>60</v>
          </cell>
          <cell r="O1947" t="b">
            <v>0</v>
          </cell>
          <cell r="P1947" t="str">
            <v>C6 HÀ NỘI</v>
          </cell>
          <cell r="Q1947" t="str">
            <v>Miền Bắc</v>
          </cell>
          <cell r="R1947" t="str">
            <v>WIN</v>
          </cell>
        </row>
        <row r="1948">
          <cell r="A1948" t="str">
            <v>WIN4566</v>
          </cell>
          <cell r="B1948" t="str">
            <v>CN HÀ NỘI - CÔNG TY CỔ PHẦN DỊCH VỤ THƯƠNG MẠI TỔNG HỢP WINCOMMERCE</v>
          </cell>
          <cell r="C1948" t="str">
            <v/>
          </cell>
          <cell r="D1948" t="str">
            <v>Thành phố Hà Nội</v>
          </cell>
          <cell r="E1948" t="str">
            <v>Huyện Gia Lâm</v>
          </cell>
          <cell r="G1948" t="str">
            <v>HN008</v>
          </cell>
          <cell r="H1948" t="str">
            <v>Nguyễn Minh Sơn</v>
          </cell>
          <cell r="I1948" t="str">
            <v>MIENBAC;WIN</v>
          </cell>
          <cell r="J1948" t="str">
            <v/>
          </cell>
          <cell r="M1948" t="str">
            <v>BT4-B-1.3-7-Khu đô thị mới Đặng Xá II, Gia Lâm, Hà Nội</v>
          </cell>
          <cell r="N1948">
            <v>60</v>
          </cell>
          <cell r="O1948" t="b">
            <v>0</v>
          </cell>
          <cell r="P1948" t="str">
            <v>C6 HÀ NỘI</v>
          </cell>
          <cell r="Q1948" t="str">
            <v>Miền Bắc</v>
          </cell>
          <cell r="R1948" t="str">
            <v>WIN</v>
          </cell>
        </row>
        <row r="1949">
          <cell r="A1949" t="str">
            <v>win4583</v>
          </cell>
          <cell r="B1949" t="str">
            <v>CN HÀ NỘI - wincommerce</v>
          </cell>
          <cell r="C1949" t="str">
            <v/>
          </cell>
          <cell r="D1949" t="str">
            <v>Thành phố Hà Nội</v>
          </cell>
          <cell r="E1949" t="str">
            <v>Thị xã Sơn Tây</v>
          </cell>
          <cell r="G1949" t="str">
            <v>HN008</v>
          </cell>
          <cell r="H1949" t="str">
            <v>Nguyễn Minh Sơn</v>
          </cell>
          <cell r="I1949" t="str">
            <v>MIENBAC;WIN</v>
          </cell>
          <cell r="J1949" t="str">
            <v/>
          </cell>
          <cell r="M1949" t="str">
            <v>38 đường Ngô Quyền, Phường Ngô Quyền, Thị xã Sơn Tây, HN</v>
          </cell>
          <cell r="N1949">
            <v>60</v>
          </cell>
          <cell r="O1949" t="b">
            <v>0</v>
          </cell>
          <cell r="P1949" t="str">
            <v>C6 HÀ NỘI</v>
          </cell>
          <cell r="Q1949" t="str">
            <v>Miền Bắc</v>
          </cell>
          <cell r="R1949" t="str">
            <v>WIN</v>
          </cell>
        </row>
        <row r="1950">
          <cell r="A1950" t="str">
            <v>WIN4584</v>
          </cell>
          <cell r="B1950" t="str">
            <v>CN HÀ NỘI - CÔNG TY CỔ PHẦN DỊCH VỤ THƯƠNG MẠI TỔNG HỢP WINCOMMERCE</v>
          </cell>
          <cell r="C1950" t="str">
            <v/>
          </cell>
          <cell r="D1950" t="str">
            <v>Thành phố Hà Nội</v>
          </cell>
          <cell r="E1950" t="str">
            <v>Quận Thanh Xuân</v>
          </cell>
          <cell r="G1950" t="str">
            <v>HN008</v>
          </cell>
          <cell r="H1950" t="str">
            <v>Nguyễn Minh Sơn</v>
          </cell>
          <cell r="I1950" t="str">
            <v>MIENBAC;WIN</v>
          </cell>
          <cell r="J1950" t="str">
            <v/>
          </cell>
          <cell r="M1950" t="str">
            <v>Tầng 1, Khu A, tòa Viet Duc Complex, ngõ 164 Khuất Duy Tiến, phường Nhân Chính, quận Thanh Xuân, Hà Nội</v>
          </cell>
          <cell r="N1950">
            <v>60</v>
          </cell>
          <cell r="O1950" t="b">
            <v>0</v>
          </cell>
          <cell r="P1950" t="str">
            <v>C6 HÀ NỘI</v>
          </cell>
          <cell r="Q1950" t="str">
            <v>Miền Bắc</v>
          </cell>
          <cell r="R1950" t="str">
            <v>WIN</v>
          </cell>
        </row>
        <row r="1951">
          <cell r="A1951" t="str">
            <v>WIN4588</v>
          </cell>
          <cell r="B1951" t="str">
            <v>CN HÀ NỘI - CÔNG TY CỔ PHẦN DỊCH VỤ THƯƠNG MẠI TỔNG HỢP WINCOMMERCE</v>
          </cell>
          <cell r="C1951" t="str">
            <v/>
          </cell>
          <cell r="D1951" t="str">
            <v>Thành phố Hà Nội</v>
          </cell>
          <cell r="E1951" t="str">
            <v>Huyện Thạch Thất</v>
          </cell>
          <cell r="G1951" t="str">
            <v>HN008</v>
          </cell>
          <cell r="H1951" t="str">
            <v>Nguyễn Minh Sơn</v>
          </cell>
          <cell r="I1951" t="str">
            <v>MIENBAC;WIN</v>
          </cell>
          <cell r="J1951" t="str">
            <v/>
          </cell>
          <cell r="M1951" t="str">
            <v>161 Khu Phố, Thị trấn Liên Quan, Huyện Thạch Thất, HN</v>
          </cell>
          <cell r="N1951">
            <v>60</v>
          </cell>
          <cell r="O1951" t="b">
            <v>0</v>
          </cell>
          <cell r="P1951" t="str">
            <v>C6 HÀ NỘI</v>
          </cell>
          <cell r="Q1951" t="str">
            <v>Miền Bắc</v>
          </cell>
          <cell r="R1951" t="str">
            <v>WIN</v>
          </cell>
        </row>
        <row r="1952">
          <cell r="A1952" t="str">
            <v>WIN4589</v>
          </cell>
          <cell r="B1952" t="str">
            <v>CN HÀ NỘI - CÔNG TY CỔ PHẦN DỊCH VỤ THƯƠNG MẠI TỔNG HỢP WINCOMMERCE</v>
          </cell>
          <cell r="C1952" t="str">
            <v/>
          </cell>
          <cell r="D1952" t="str">
            <v>Thành phố Hà Nội</v>
          </cell>
          <cell r="E1952" t="str">
            <v>Huyện Thạch Thất</v>
          </cell>
          <cell r="G1952" t="str">
            <v>HN008</v>
          </cell>
          <cell r="H1952" t="str">
            <v>Nguyễn Minh Sơn</v>
          </cell>
          <cell r="I1952" t="str">
            <v>MIENBAC;WIN</v>
          </cell>
          <cell r="J1952" t="str">
            <v/>
          </cell>
          <cell r="M1952" t="str">
            <v>Thôn 6, Xã Thạch Xá, Thạch Thất, HN</v>
          </cell>
          <cell r="N1952">
            <v>60</v>
          </cell>
          <cell r="O1952" t="b">
            <v>0</v>
          </cell>
          <cell r="P1952" t="str">
            <v>C6 HÀ NỘI</v>
          </cell>
          <cell r="Q1952" t="str">
            <v>Miền Bắc</v>
          </cell>
          <cell r="R1952" t="str">
            <v>WIN</v>
          </cell>
        </row>
        <row r="1953">
          <cell r="A1953" t="str">
            <v>WIN4594</v>
          </cell>
          <cell r="B1953" t="str">
            <v>CN HÀ NỘI - CÔNG TY CỔ PHẦN DỊCH VỤ THƯƠNG MẠI TỔNG HỢP WINCOMMERCE</v>
          </cell>
          <cell r="C1953" t="str">
            <v/>
          </cell>
          <cell r="D1953" t="str">
            <v>Thành phố Hà Nội</v>
          </cell>
          <cell r="E1953" t="str">
            <v>Quận Hà Đông</v>
          </cell>
          <cell r="G1953" t="str">
            <v>HN004</v>
          </cell>
          <cell r="H1953" t="str">
            <v>Hoàng Thanh Huy</v>
          </cell>
          <cell r="I1953" t="str">
            <v>MIENBAC;WIN</v>
          </cell>
          <cell r="J1953" t="str">
            <v/>
          </cell>
          <cell r="M1953" t="str">
            <v>Ô thương mại dịch vụ số 5 - tầng 01, Tòa nhà NewSkyline, Lô CC2 Khu đô thị mới Văn Quán - Yên Phúc, Phường Văn Quán, Quận Hà Đông, HN</v>
          </cell>
          <cell r="N1953">
            <v>60</v>
          </cell>
          <cell r="O1953" t="b">
            <v>0</v>
          </cell>
          <cell r="P1953" t="str">
            <v>C6 HÀ NỘI</v>
          </cell>
          <cell r="Q1953" t="str">
            <v>Miền Bắc</v>
          </cell>
          <cell r="R1953" t="str">
            <v>WIN</v>
          </cell>
        </row>
        <row r="1954">
          <cell r="A1954" t="str">
            <v>WIN4601</v>
          </cell>
          <cell r="B1954" t="str">
            <v>CN HÀ NỘI - CÔNG TY CỔ PHẦN DỊCH VỤ THƯƠNG MẠI TỔNG HỢP WINCOMMERCE</v>
          </cell>
          <cell r="C1954" t="str">
            <v/>
          </cell>
          <cell r="D1954" t="str">
            <v>Thành phố Hà Nội</v>
          </cell>
          <cell r="E1954" t="str">
            <v>Huyện Thanh Trì</v>
          </cell>
          <cell r="G1954" t="str">
            <v>HN008</v>
          </cell>
          <cell r="H1954" t="str">
            <v>Nguyễn Minh Sơn</v>
          </cell>
          <cell r="I1954" t="str">
            <v>MIENBAC;WIN</v>
          </cell>
          <cell r="J1954" t="str">
            <v/>
          </cell>
          <cell r="M1954" t="str">
            <v>Kiot 103, tầng 1 tòa nhà CT13 Khu Đô thị mới Tứ Hiệp, xã Tứ Hiệp, Huyện Thanh Trì, HN</v>
          </cell>
          <cell r="N1954">
            <v>60</v>
          </cell>
          <cell r="O1954" t="b">
            <v>0</v>
          </cell>
          <cell r="P1954" t="str">
            <v>C6 HÀ NỘI</v>
          </cell>
          <cell r="Q1954" t="str">
            <v>Miền Bắc</v>
          </cell>
          <cell r="R1954" t="str">
            <v>WIN</v>
          </cell>
        </row>
        <row r="1955">
          <cell r="A1955" t="str">
            <v>win4603</v>
          </cell>
          <cell r="B1955" t="str">
            <v>CN HÀ NỘI - wincommerce</v>
          </cell>
          <cell r="C1955" t="str">
            <v/>
          </cell>
          <cell r="D1955" t="str">
            <v>Thành phố Hà Nội</v>
          </cell>
          <cell r="E1955" t="str">
            <v>Thị xã Sơn Tây</v>
          </cell>
          <cell r="G1955" t="str">
            <v>HN004</v>
          </cell>
          <cell r="H1955" t="str">
            <v>Hoàng Thanh Huy</v>
          </cell>
          <cell r="I1955" t="str">
            <v>MIENBAC;WIN</v>
          </cell>
          <cell r="J1955" t="str">
            <v/>
          </cell>
          <cell r="M1955" t="str">
            <v>Số 31 phố Tùng Thiện, Phường Trung Sơn Trầm, Thị xã Sơn Tây, HN</v>
          </cell>
          <cell r="N1955">
            <v>60</v>
          </cell>
          <cell r="O1955" t="b">
            <v>0</v>
          </cell>
          <cell r="P1955" t="str">
            <v>C6 HÀ NỘI</v>
          </cell>
          <cell r="Q1955" t="str">
            <v>Miền Bắc</v>
          </cell>
          <cell r="R1955" t="str">
            <v>WIN</v>
          </cell>
        </row>
        <row r="1956">
          <cell r="A1956" t="str">
            <v>WIN4610</v>
          </cell>
          <cell r="B1956" t="str">
            <v>CN HÀ NỘI - CÔNG TY CỔ PHẦN DỊCH VỤ THƯƠNG MẠI TỔNG HỢP WINCOMMERCE</v>
          </cell>
          <cell r="C1956" t="str">
            <v/>
          </cell>
          <cell r="D1956" t="str">
            <v>Thành phố Hà Nội</v>
          </cell>
          <cell r="E1956" t="str">
            <v>Quận Hà Đông</v>
          </cell>
          <cell r="G1956" t="str">
            <v>HN004</v>
          </cell>
          <cell r="H1956" t="str">
            <v>Hoàng Thanh Huy</v>
          </cell>
          <cell r="I1956" t="str">
            <v>MIENBAC;WIN</v>
          </cell>
          <cell r="J1956" t="str">
            <v/>
          </cell>
          <cell r="M1956" t="str">
            <v>Số 126 Thanh Lãm, phường Phú Lãm, quận Hà Đông, Hà Nội</v>
          </cell>
          <cell r="N1956">
            <v>60</v>
          </cell>
          <cell r="O1956" t="b">
            <v>0</v>
          </cell>
          <cell r="P1956" t="str">
            <v>C6 HÀ NỘI</v>
          </cell>
          <cell r="Q1956" t="str">
            <v>Miền Bắc</v>
          </cell>
          <cell r="R1956" t="str">
            <v>WIN</v>
          </cell>
        </row>
        <row r="1957">
          <cell r="A1957" t="str">
            <v>WIN4611</v>
          </cell>
          <cell r="B1957" t="str">
            <v>CN HÀ NỘI - CÔNG TY CỔ PHẦN DỊCH VỤ THƯƠNG MẠI TỔNG HỢP WINCOMMERCE</v>
          </cell>
          <cell r="C1957" t="str">
            <v/>
          </cell>
          <cell r="D1957" t="str">
            <v>Thành phố Hà Nội</v>
          </cell>
          <cell r="E1957" t="str">
            <v>Quận Long Biên</v>
          </cell>
          <cell r="G1957" t="str">
            <v>HN003</v>
          </cell>
          <cell r="H1957" t="str">
            <v>Nguyễn Văn Thạch</v>
          </cell>
          <cell r="I1957" t="str">
            <v>MIENBAC;WIN</v>
          </cell>
          <cell r="J1957" t="str">
            <v/>
          </cell>
          <cell r="M1957" t="str">
            <v>Số 72 ngõ 56 Thạch Cầu, Quận Long Biên, HN</v>
          </cell>
          <cell r="N1957">
            <v>60</v>
          </cell>
          <cell r="O1957" t="b">
            <v>0</v>
          </cell>
          <cell r="P1957" t="str">
            <v>C6 HÀ NỘI</v>
          </cell>
          <cell r="Q1957" t="str">
            <v>Miền Bắc</v>
          </cell>
          <cell r="R1957" t="str">
            <v>WIN</v>
          </cell>
        </row>
        <row r="1958">
          <cell r="A1958" t="str">
            <v>WIN4634</v>
          </cell>
          <cell r="B1958" t="str">
            <v>CN HÀ NỘI - CÔNG TY CỔ PHẦN DỊCH VỤ THƯƠNG MẠI TỔNG HỢP WINCOMMERCE</v>
          </cell>
          <cell r="C1958" t="str">
            <v/>
          </cell>
          <cell r="D1958" t="str">
            <v>Thành phố Hà Nội</v>
          </cell>
          <cell r="E1958" t="str">
            <v>Huyện Sóc Sơn</v>
          </cell>
          <cell r="G1958" t="str">
            <v>HN003</v>
          </cell>
          <cell r="H1958" t="str">
            <v>Nguyễn Văn Thạch</v>
          </cell>
          <cell r="I1958" t="str">
            <v>MIENBAC; WIN</v>
          </cell>
          <cell r="J1958" t="str">
            <v/>
          </cell>
          <cell r="M1958" t="str">
            <v>47 Quốc Lộ 2, khối 2, Phù Lỗ, Sóc Sơn, Hà Nội</v>
          </cell>
          <cell r="N1958">
            <v>60</v>
          </cell>
          <cell r="O1958" t="b">
            <v>0</v>
          </cell>
          <cell r="P1958" t="str">
            <v>C6 HÀ NỘI</v>
          </cell>
          <cell r="Q1958" t="str">
            <v>Miền Bắc</v>
          </cell>
          <cell r="R1958" t="str">
            <v>WIN</v>
          </cell>
        </row>
        <row r="1959">
          <cell r="A1959" t="str">
            <v>win4636</v>
          </cell>
          <cell r="B1959" t="str">
            <v>CN HÀ NỘI - wincommerce</v>
          </cell>
          <cell r="C1959" t="str">
            <v/>
          </cell>
          <cell r="D1959" t="str">
            <v>Thành phố Hà Nội</v>
          </cell>
          <cell r="E1959" t="str">
            <v>Thị xã Sơn Tây</v>
          </cell>
          <cell r="G1959" t="str">
            <v>HN004</v>
          </cell>
          <cell r="H1959" t="str">
            <v>Hoàng Thanh Huy</v>
          </cell>
          <cell r="I1959" t="str">
            <v>MIENBAC;WIN</v>
          </cell>
          <cell r="J1959" t="str">
            <v/>
          </cell>
          <cell r="M1959" t="str">
            <v>236 đường Xuân Khanh, Xuân Khanh, Thị xã Sơn Tây, HN</v>
          </cell>
          <cell r="N1959">
            <v>60</v>
          </cell>
          <cell r="O1959" t="b">
            <v>0</v>
          </cell>
          <cell r="P1959" t="str">
            <v>C6 HÀ NỘI</v>
          </cell>
          <cell r="Q1959" t="str">
            <v>Miền Bắc</v>
          </cell>
          <cell r="R1959" t="str">
            <v>WIN</v>
          </cell>
        </row>
        <row r="1960">
          <cell r="A1960" t="str">
            <v>WIN4639</v>
          </cell>
          <cell r="B1960" t="str">
            <v>CN HÀ NỘI - CÔNG TY CỔ PHẦN DỊCH VỤ THƯƠNG MẠI TỔNG HỢP WINCOMMERCE</v>
          </cell>
          <cell r="C1960" t="str">
            <v/>
          </cell>
          <cell r="D1960" t="str">
            <v>Thành phố Hà Nội</v>
          </cell>
          <cell r="E1960" t="str">
            <v>Huyện Thường Tín</v>
          </cell>
          <cell r="G1960" t="str">
            <v>HN008</v>
          </cell>
          <cell r="H1960" t="str">
            <v>Nguyễn Minh Sơn</v>
          </cell>
          <cell r="I1960" t="str">
            <v>MIENBAC;WIN</v>
          </cell>
          <cell r="J1960" t="str">
            <v/>
          </cell>
          <cell r="M1960" t="str">
            <v>50 phố tía , tô hiệu, thường tín, hà nội</v>
          </cell>
          <cell r="N1960">
            <v>60</v>
          </cell>
          <cell r="O1960" t="b">
            <v>0</v>
          </cell>
          <cell r="P1960" t="str">
            <v>C6 HÀ NỘI</v>
          </cell>
          <cell r="Q1960" t="str">
            <v>Miền Bắc</v>
          </cell>
          <cell r="R1960" t="str">
            <v>WIN</v>
          </cell>
        </row>
        <row r="1961">
          <cell r="A1961" t="str">
            <v>WIN4640</v>
          </cell>
          <cell r="B1961" t="str">
            <v>CN HÀ NỘI - CÔNG TY CỔ PHẦN DỊCH VỤ THƯƠNG MẠI TỔNG HỢP WINCOMMERCE</v>
          </cell>
          <cell r="C1961" t="str">
            <v/>
          </cell>
          <cell r="D1961" t="str">
            <v>Thành phố Hà Nội</v>
          </cell>
          <cell r="E1961" t="str">
            <v>Quận Hà Đông</v>
          </cell>
          <cell r="G1961" t="str">
            <v>HN004</v>
          </cell>
          <cell r="H1961" t="str">
            <v>Hoàng Thanh Huy</v>
          </cell>
          <cell r="I1961" t="str">
            <v>MIENBAC;WIN</v>
          </cell>
          <cell r="J1961" t="str">
            <v/>
          </cell>
          <cell r="M1961" t="str">
            <v>Số 1 Yên Phúc, Phường Phúc La, Quận Hà Đông, Hà Nội</v>
          </cell>
          <cell r="N1961">
            <v>60</v>
          </cell>
          <cell r="O1961" t="b">
            <v>0</v>
          </cell>
          <cell r="P1961" t="str">
            <v>C6 HÀ NỘI</v>
          </cell>
          <cell r="Q1961" t="str">
            <v>Miền Bắc</v>
          </cell>
          <cell r="R1961" t="str">
            <v>WIN</v>
          </cell>
        </row>
        <row r="1962">
          <cell r="A1962" t="str">
            <v>WIN4641</v>
          </cell>
          <cell r="B1962" t="str">
            <v>CN HÀ NỘI - CÔNG TY CỔ PHẦN DỊCH VỤ THƯƠNG MẠI TỔNG HỢP WINCOMMERCE</v>
          </cell>
          <cell r="C1962" t="str">
            <v/>
          </cell>
          <cell r="D1962" t="str">
            <v>Thành phố Hà Nội</v>
          </cell>
          <cell r="E1962" t="str">
            <v>Huyện Thanh Trì</v>
          </cell>
          <cell r="G1962" t="str">
            <v>HN008</v>
          </cell>
          <cell r="H1962" t="str">
            <v>Nguyễn Minh Sơn</v>
          </cell>
          <cell r="I1962" t="str">
            <v>MIENBAC;WIN</v>
          </cell>
          <cell r="J1962" t="str">
            <v/>
          </cell>
          <cell r="M1962" t="str">
            <v>Chân cầu Tự Khoát, Xã Ngũ Hiệp, Huyện Thanh Trì, HN</v>
          </cell>
          <cell r="N1962">
            <v>60</v>
          </cell>
          <cell r="O1962" t="b">
            <v>0</v>
          </cell>
          <cell r="P1962" t="str">
            <v>C6 HÀ NỘI</v>
          </cell>
          <cell r="Q1962" t="str">
            <v>Miền Bắc</v>
          </cell>
          <cell r="R1962" t="str">
            <v>WIN</v>
          </cell>
        </row>
        <row r="1963">
          <cell r="A1963" t="str">
            <v>win4656</v>
          </cell>
          <cell r="B1963" t="str">
            <v>CN HÀ NỘI - wincommerce</v>
          </cell>
          <cell r="C1963" t="str">
            <v/>
          </cell>
          <cell r="D1963" t="str">
            <v>Thành phố Hà Nội</v>
          </cell>
          <cell r="E1963" t="str">
            <v>Thị xã Sơn Tây</v>
          </cell>
          <cell r="G1963" t="str">
            <v>HN003</v>
          </cell>
          <cell r="H1963" t="str">
            <v>Nguyễn Văn Thạch</v>
          </cell>
          <cell r="I1963" t="str">
            <v>MIENBAC;WIN</v>
          </cell>
          <cell r="J1963" t="str">
            <v/>
          </cell>
          <cell r="M1963" t="str">
            <v>126A Thanh Vị, Phường Sơn Lộc, Thị xã Sơn Tây, HN</v>
          </cell>
          <cell r="N1963">
            <v>60</v>
          </cell>
          <cell r="O1963" t="b">
            <v>0</v>
          </cell>
          <cell r="P1963" t="str">
            <v>C6 HÀ NỘI</v>
          </cell>
          <cell r="Q1963" t="str">
            <v>Miền Bắc</v>
          </cell>
          <cell r="R1963" t="str">
            <v>WIN</v>
          </cell>
        </row>
        <row r="1964">
          <cell r="A1964" t="str">
            <v>WIN4667</v>
          </cell>
          <cell r="B1964" t="str">
            <v>CN HÀ NỘI - CÔNG TY CỔ PHẦN DỊCH VỤ THƯƠNG MẠI TỔNG HỢP WINCOMMERCE</v>
          </cell>
          <cell r="C1964" t="str">
            <v/>
          </cell>
          <cell r="D1964" t="str">
            <v>Thành phố Hà Nội</v>
          </cell>
          <cell r="E1964" t="str">
            <v>Quận Hoàng Mai</v>
          </cell>
          <cell r="G1964" t="str">
            <v>HN003</v>
          </cell>
          <cell r="H1964" t="str">
            <v>Nguyễn Văn Thạch</v>
          </cell>
          <cell r="I1964" t="str">
            <v>MIENBAC;WIN</v>
          </cell>
          <cell r="J1964" t="str">
            <v/>
          </cell>
          <cell r="M1964" t="str">
            <v>DVTM-05, tầng 1+2 tòa nhà CT1 Khu đô thị Gelexia Riverside
, 885 Tam Trinh, phường Yên Sở, quận Hoàng Mai, HN</v>
          </cell>
          <cell r="N1964">
            <v>60</v>
          </cell>
          <cell r="O1964" t="b">
            <v>0</v>
          </cell>
          <cell r="P1964" t="str">
            <v>C6 HÀ NỘI</v>
          </cell>
          <cell r="Q1964" t="str">
            <v>Miền Bắc</v>
          </cell>
          <cell r="R1964" t="str">
            <v>WIN</v>
          </cell>
        </row>
        <row r="1965">
          <cell r="A1965" t="str">
            <v>WIN4671</v>
          </cell>
          <cell r="B1965" t="str">
            <v>CN HÀ NỘI - CÔNG TY CỔ PHẦN DỊCH VỤ THƯƠNG MẠI TỔNG HỢP WINCOMMERCE</v>
          </cell>
          <cell r="C1965" t="str">
            <v/>
          </cell>
          <cell r="D1965" t="str">
            <v>Thành phố Hà Nội</v>
          </cell>
          <cell r="E1965" t="str">
            <v>Huyện Thanh Trì</v>
          </cell>
          <cell r="G1965" t="str">
            <v>HN008</v>
          </cell>
          <cell r="H1965" t="str">
            <v>Nguyễn Minh Sơn</v>
          </cell>
          <cell r="I1965" t="str">
            <v>MIENBAC;WIN</v>
          </cell>
          <cell r="J1965" t="str">
            <v/>
          </cell>
          <cell r="M1965" t="str">
            <v>Thôn Tương Chúc (Chân cầu Tự Khoát), Xã Ngũ Hiệp, Huyện Thanh Trì, HN</v>
          </cell>
          <cell r="N1965">
            <v>60</v>
          </cell>
          <cell r="O1965" t="b">
            <v>0</v>
          </cell>
          <cell r="P1965" t="str">
            <v>C6 HÀ NỘI</v>
          </cell>
          <cell r="Q1965" t="str">
            <v>Miền Bắc</v>
          </cell>
          <cell r="R1965" t="str">
            <v>WIN</v>
          </cell>
        </row>
        <row r="1966">
          <cell r="A1966" t="str">
            <v>WIN4680</v>
          </cell>
          <cell r="B1966" t="str">
            <v>CN HÀ NỘI - CÔNG TY CỔ PHẦN DỊCH VỤ THƯƠNG MẠI TỔNG HỢP WINCOMMERCE</v>
          </cell>
          <cell r="C1966" t="str">
            <v/>
          </cell>
          <cell r="D1966" t="str">
            <v>Thành phố Hà Nội</v>
          </cell>
          <cell r="E1966" t="str">
            <v>Huyện Thường Tín</v>
          </cell>
          <cell r="G1966" t="str">
            <v>HN008</v>
          </cell>
          <cell r="H1966" t="str">
            <v>Nguyễn Minh Sơn</v>
          </cell>
          <cell r="I1966" t="str">
            <v>MIENBAC;WIN</v>
          </cell>
          <cell r="J1966" t="str">
            <v/>
          </cell>
          <cell r="M1966" t="str">
            <v>Xóm 5 văn phú ,thường tín, hà nội</v>
          </cell>
          <cell r="N1966">
            <v>60</v>
          </cell>
          <cell r="O1966" t="b">
            <v>0</v>
          </cell>
          <cell r="P1966" t="str">
            <v>C6 HÀ NỘI</v>
          </cell>
          <cell r="Q1966" t="str">
            <v>Miền Bắc</v>
          </cell>
          <cell r="R1966" t="str">
            <v>WIN</v>
          </cell>
        </row>
        <row r="1967">
          <cell r="A1967" t="str">
            <v>WIN4681</v>
          </cell>
          <cell r="B1967" t="str">
            <v>CN HÀ NỘI - CÔNG TY CỔ PHẦN DỊCH VỤ THƯƠNG MẠI TỔNG HỢP WINCOMMERCE</v>
          </cell>
          <cell r="C1967" t="str">
            <v/>
          </cell>
          <cell r="D1967" t="str">
            <v>Thành phố Hà Nội</v>
          </cell>
          <cell r="E1967" t="str">
            <v>Huyện Thường Tín</v>
          </cell>
          <cell r="G1967" t="str">
            <v>HN008</v>
          </cell>
          <cell r="H1967" t="str">
            <v>Nguyễn Minh Sơn</v>
          </cell>
          <cell r="I1967" t="str">
            <v>MIENBAC;WIN</v>
          </cell>
          <cell r="J1967" t="str">
            <v/>
          </cell>
          <cell r="M1967" t="str">
            <v>Thôn Xâm Dương 3, xã Ninh Sở, huyện Thường Tín, HN</v>
          </cell>
          <cell r="N1967">
            <v>60</v>
          </cell>
          <cell r="O1967" t="b">
            <v>0</v>
          </cell>
          <cell r="P1967" t="str">
            <v>C6 HÀ NỘI</v>
          </cell>
          <cell r="Q1967" t="str">
            <v>Miền Bắc</v>
          </cell>
          <cell r="R1967" t="str">
            <v>WIN</v>
          </cell>
        </row>
        <row r="1968">
          <cell r="A1968" t="str">
            <v>WIN4750</v>
          </cell>
          <cell r="B1968" t="str">
            <v>CN HÀ NỘI - CÔNG TY CỔ PHẦN DỊCH VỤ THƯƠNG MẠI TỔNG HỢP WINCOMMERCE</v>
          </cell>
          <cell r="C1968" t="str">
            <v/>
          </cell>
          <cell r="D1968" t="str">
            <v>Thành phố Hà Nội</v>
          </cell>
          <cell r="E1968" t="str">
            <v>Huyện Thường Tín</v>
          </cell>
          <cell r="G1968" t="str">
            <v>HN008</v>
          </cell>
          <cell r="H1968" t="str">
            <v>Nguyễn Minh Sơn</v>
          </cell>
          <cell r="I1968" t="str">
            <v>MIENBAC;WIN</v>
          </cell>
          <cell r="J1968" t="str">
            <v/>
          </cell>
          <cell r="M1968" t="str">
            <v>Đội 2, Xã Tự Nhiên, Huyện Thường Tín, HN</v>
          </cell>
          <cell r="N1968">
            <v>60</v>
          </cell>
          <cell r="O1968" t="b">
            <v>0</v>
          </cell>
          <cell r="P1968" t="str">
            <v>C6 HÀ NỘI</v>
          </cell>
          <cell r="Q1968" t="str">
            <v>Miền Bắc</v>
          </cell>
          <cell r="R1968" t="str">
            <v>WIN</v>
          </cell>
        </row>
        <row r="1969">
          <cell r="A1969" t="str">
            <v>WIN4764</v>
          </cell>
          <cell r="B1969" t="str">
            <v>CN HÀ NỘI - CÔNG TY CỔ PHẦN DỊCH VỤ THƯƠNG MẠI TỔNG HỢP WINCOMMERCE</v>
          </cell>
          <cell r="C1969" t="str">
            <v/>
          </cell>
          <cell r="D1969" t="str">
            <v>Thành phố Hà Nội</v>
          </cell>
          <cell r="E1969" t="str">
            <v>Huyện Thường Tín</v>
          </cell>
          <cell r="G1969" t="str">
            <v>HN008</v>
          </cell>
          <cell r="H1969" t="str">
            <v>Nguyễn Minh Sơn</v>
          </cell>
          <cell r="I1969" t="str">
            <v>MIENBAC;WIN</v>
          </cell>
          <cell r="J1969" t="str">
            <v/>
          </cell>
          <cell r="M1969" t="str">
            <v>Số 7 Xóm Đinh Tiên Hoàng, Xã Hà Hồi, Huyện Thường Tín, HN</v>
          </cell>
          <cell r="N1969">
            <v>60</v>
          </cell>
          <cell r="O1969" t="b">
            <v>0</v>
          </cell>
          <cell r="P1969" t="str">
            <v>C6 HÀ NỘI</v>
          </cell>
          <cell r="Q1969" t="str">
            <v>Miền Bắc</v>
          </cell>
          <cell r="R1969" t="str">
            <v>WIN</v>
          </cell>
        </row>
        <row r="1970">
          <cell r="A1970" t="str">
            <v>win4766</v>
          </cell>
          <cell r="B1970" t="str">
            <v>CN HÀ NỘI - wincommerce</v>
          </cell>
          <cell r="C1970" t="str">
            <v/>
          </cell>
          <cell r="D1970" t="str">
            <v>Thành phố Hà Nội</v>
          </cell>
          <cell r="E1970" t="str">
            <v>Thị xã Sơn Tây</v>
          </cell>
          <cell r="G1970" t="str">
            <v>HN004</v>
          </cell>
          <cell r="H1970" t="str">
            <v>Hoàng Thanh Huy</v>
          </cell>
          <cell r="I1970" t="str">
            <v>MIENBAC;WIN</v>
          </cell>
          <cell r="J1970" t="str">
            <v/>
          </cell>
          <cell r="K1970" t="str">
            <v>Khu Thá, xã Xuân Giang, huyện Sóc Sơn, Hà Nội</v>
          </cell>
          <cell r="M1970" t="str">
            <v>78 Cầu Trì, Phường Sơn Lộc, Thị xã Sơn Tây, HN</v>
          </cell>
          <cell r="N1970">
            <v>60</v>
          </cell>
          <cell r="O1970" t="b">
            <v>0</v>
          </cell>
          <cell r="P1970" t="str">
            <v>C6 HÀ NỘI</v>
          </cell>
          <cell r="Q1970" t="str">
            <v>Miền Bắc</v>
          </cell>
          <cell r="R1970" t="str">
            <v>WIN</v>
          </cell>
        </row>
        <row r="1971">
          <cell r="A1971" t="str">
            <v>win4767</v>
          </cell>
          <cell r="B1971" t="str">
            <v>CN HÀ NỘI - wincommerce</v>
          </cell>
          <cell r="C1971" t="str">
            <v/>
          </cell>
          <cell r="D1971" t="str">
            <v>Thành phố Hà Nội</v>
          </cell>
          <cell r="E1971" t="str">
            <v>Huyện Hoài Đức</v>
          </cell>
          <cell r="G1971" t="str">
            <v>HN004</v>
          </cell>
          <cell r="H1971" t="str">
            <v>Hoàng Thanh Huy</v>
          </cell>
          <cell r="I1971" t="str">
            <v>MIENBAC;WIN</v>
          </cell>
          <cell r="J1971" t="str">
            <v/>
          </cell>
          <cell r="M1971" t="str">
            <v>31-LK41 Khu Đô Thị Vân Canh, Xã Vân Canh, Huyện Hoài Đức, HN</v>
          </cell>
          <cell r="N1971">
            <v>60</v>
          </cell>
          <cell r="O1971" t="b">
            <v>0</v>
          </cell>
          <cell r="P1971" t="str">
            <v>C6 HÀ NỘI</v>
          </cell>
          <cell r="Q1971" t="str">
            <v>Miền Bắc</v>
          </cell>
          <cell r="R1971" t="str">
            <v>WIN</v>
          </cell>
        </row>
        <row r="1972">
          <cell r="A1972" t="str">
            <v>WIN4776</v>
          </cell>
          <cell r="B1972" t="str">
            <v>CN HÀ NỘI - CÔNG TY CỔ PHẦN DỊCH VỤ THƯƠNG MẠI TỔNG HỢP WINCOMMERCE</v>
          </cell>
          <cell r="C1972" t="str">
            <v/>
          </cell>
          <cell r="D1972" t="str">
            <v>Thành phố Hà Nội</v>
          </cell>
          <cell r="E1972" t="str">
            <v>Quận Nam Từ Liêm</v>
          </cell>
          <cell r="G1972" t="str">
            <v>HN004</v>
          </cell>
          <cell r="H1972" t="str">
            <v>Hoàng Thanh Huy</v>
          </cell>
          <cell r="I1972" t="str">
            <v>MIENBAC;WIN</v>
          </cell>
          <cell r="J1972" t="str">
            <v/>
          </cell>
          <cell r="M1972" t="str">
            <v>28 Hòe Thị, Phường Phương Canh, Quận Nam Từ Liêm, Hà Nội</v>
          </cell>
          <cell r="N1972">
            <v>60</v>
          </cell>
          <cell r="O1972" t="b">
            <v>0</v>
          </cell>
          <cell r="P1972" t="str">
            <v>C6 HÀ NỘI</v>
          </cell>
          <cell r="Q1972" t="str">
            <v>Miền Bắc</v>
          </cell>
          <cell r="R1972" t="str">
            <v>WIN</v>
          </cell>
        </row>
        <row r="1973">
          <cell r="A1973" t="str">
            <v>WIN4777</v>
          </cell>
          <cell r="B1973" t="str">
            <v>CN HÀ NỘI - CÔNG TY CỔ PHẦN DỊCH VỤ THƯƠNG MẠI TỔNG HỢP WINCOMMERCE</v>
          </cell>
          <cell r="C1973" t="str">
            <v/>
          </cell>
          <cell r="D1973" t="str">
            <v>Thành phố Hà Nội</v>
          </cell>
          <cell r="E1973" t="str">
            <v>Quận Nam Từ Liêm</v>
          </cell>
          <cell r="G1973" t="str">
            <v>HN004</v>
          </cell>
          <cell r="H1973" t="str">
            <v>Hoàng Thanh Huy</v>
          </cell>
          <cell r="I1973" t="str">
            <v>MIENBAC;WIN</v>
          </cell>
          <cell r="J1973" t="str">
            <v/>
          </cell>
          <cell r="M1973" t="str">
            <v>79 Ngọc Đại, Phường Đại Mỗ, Quận Nam Từ Liêm, Hà Nôi</v>
          </cell>
          <cell r="N1973">
            <v>60</v>
          </cell>
          <cell r="O1973" t="b">
            <v>0</v>
          </cell>
          <cell r="P1973" t="str">
            <v>C6 HÀ NỘI</v>
          </cell>
          <cell r="Q1973" t="str">
            <v>Miền Bắc</v>
          </cell>
          <cell r="R1973" t="str">
            <v>WIN</v>
          </cell>
        </row>
        <row r="1974">
          <cell r="A1974" t="str">
            <v>WIN4781</v>
          </cell>
          <cell r="B1974" t="str">
            <v>CN HÀ NỘI - CÔNG TY CỔ PHẦN DỊCH VỤ THƯƠNG MẠI TỔNG HỢP WINCOMMERCE</v>
          </cell>
          <cell r="C1974" t="str">
            <v/>
          </cell>
          <cell r="D1974" t="str">
            <v>Thành phố Hà Nội</v>
          </cell>
          <cell r="E1974" t="str">
            <v>Quận Bắc Từ Liêm</v>
          </cell>
          <cell r="G1974" t="str">
            <v>HN004</v>
          </cell>
          <cell r="H1974" t="str">
            <v>Hoàng Thanh Huy</v>
          </cell>
          <cell r="I1974" t="str">
            <v>MIENBAC;WIN</v>
          </cell>
          <cell r="J1974" t="str">
            <v/>
          </cell>
          <cell r="M1974" t="str">
            <v>314 Trần Cung, Phường Cổ Nhuế 1, Quận Bắc Từ Liêm, Hà Nội</v>
          </cell>
          <cell r="N1974">
            <v>60</v>
          </cell>
          <cell r="O1974" t="b">
            <v>0</v>
          </cell>
          <cell r="P1974" t="str">
            <v>C6 HÀ NỘI</v>
          </cell>
          <cell r="Q1974" t="str">
            <v>Miền Bắc</v>
          </cell>
          <cell r="R1974" t="str">
            <v>WIN</v>
          </cell>
        </row>
        <row r="1975">
          <cell r="A1975" t="str">
            <v>WIN4799</v>
          </cell>
          <cell r="B1975" t="str">
            <v>CN HÀ NỘI - CÔNG TY CỔ PHẦN DỊCH VỤ THƯƠNG MẠI TỔNG HỢP WINCOMMERCE</v>
          </cell>
          <cell r="C1975" t="str">
            <v/>
          </cell>
          <cell r="D1975" t="str">
            <v>Thành phố Hà Nội</v>
          </cell>
          <cell r="E1975" t="str">
            <v>Quận Hai Bà Trưng</v>
          </cell>
          <cell r="G1975" t="str">
            <v>HN003</v>
          </cell>
          <cell r="H1975" t="str">
            <v>Nguyễn Văn Thạch</v>
          </cell>
          <cell r="I1975" t="str">
            <v>MIENBAC;WIN</v>
          </cell>
          <cell r="J1975" t="str">
            <v/>
          </cell>
          <cell r="M1975" t="str">
            <v>Tầng 1 Tòa nhà Kinh Đô, số 93 Lò Đúc, phường Phạm Đình Hổ, quận Hai Bà Trưng, HN</v>
          </cell>
          <cell r="N1975">
            <v>60</v>
          </cell>
          <cell r="O1975" t="b">
            <v>0</v>
          </cell>
          <cell r="P1975" t="str">
            <v>C6 HÀ NỘI</v>
          </cell>
          <cell r="Q1975" t="str">
            <v>Miền Bắc</v>
          </cell>
          <cell r="R1975" t="str">
            <v>WIN</v>
          </cell>
        </row>
        <row r="1976">
          <cell r="A1976" t="str">
            <v>WIN4800</v>
          </cell>
          <cell r="B1976" t="str">
            <v>CN HÀ NỘI - CÔNG TY CỔ PHẦN DỊCH VỤ THƯƠNG MẠI TỔNG HỢP WINCOMMERCE</v>
          </cell>
          <cell r="C1976" t="str">
            <v/>
          </cell>
          <cell r="D1976" t="str">
            <v>Thành phố Hà Nội</v>
          </cell>
          <cell r="E1976" t="str">
            <v>Quận Long Biên</v>
          </cell>
          <cell r="G1976" t="str">
            <v>HN003</v>
          </cell>
          <cell r="H1976" t="str">
            <v>Nguyễn Văn Thạch</v>
          </cell>
          <cell r="I1976" t="str">
            <v>MIENBAC;WIN</v>
          </cell>
          <cell r="J1976" t="str">
            <v/>
          </cell>
          <cell r="M1976" t="str">
            <v>344 Ngọc Thụy, Phường Ngọc Thụy, Quận Long Biên, HN</v>
          </cell>
          <cell r="N1976">
            <v>60</v>
          </cell>
          <cell r="O1976" t="b">
            <v>0</v>
          </cell>
          <cell r="P1976" t="str">
            <v>C6 HÀ NỘI</v>
          </cell>
          <cell r="Q1976" t="str">
            <v>Miền Bắc</v>
          </cell>
          <cell r="R1976" t="str">
            <v>WIN</v>
          </cell>
        </row>
        <row r="1977">
          <cell r="A1977" t="str">
            <v>WIN4801</v>
          </cell>
          <cell r="B1977" t="str">
            <v>CN HÀ NỘI - CÔNG TY CỔ PHẦN DỊCH VỤ THƯƠNG MẠI TỔNG HỢP WINCOMMERCE</v>
          </cell>
          <cell r="C1977" t="str">
            <v/>
          </cell>
          <cell r="D1977" t="str">
            <v>Thành phố Hà Nội</v>
          </cell>
          <cell r="E1977" t="str">
            <v>Huyện Gia Lâm</v>
          </cell>
          <cell r="G1977" t="str">
            <v>HN008</v>
          </cell>
          <cell r="H1977" t="str">
            <v>Nguyễn Minh Sơn</v>
          </cell>
          <cell r="I1977" t="str">
            <v>MIENBAC;WIN</v>
          </cell>
          <cell r="J1977" t="str">
            <v/>
          </cell>
          <cell r="M1977" t="str">
            <v>Số 2 ngõ 239 đường Trâu Quỳ, TDP An Đào, thị trấn Trâu Quỳ, huyện Gia Lâm, Hà Nội</v>
          </cell>
          <cell r="N1977">
            <v>60</v>
          </cell>
          <cell r="O1977" t="b">
            <v>0</v>
          </cell>
          <cell r="P1977" t="str">
            <v>C6 HÀ NỘI</v>
          </cell>
          <cell r="Q1977" t="str">
            <v>Miền Bắc</v>
          </cell>
          <cell r="R1977" t="str">
            <v>WIN</v>
          </cell>
        </row>
        <row r="1978">
          <cell r="A1978" t="str">
            <v>WIN4810</v>
          </cell>
          <cell r="B1978" t="str">
            <v>CN HÀ NỘI - CÔNG TY CỔ PHẦN DỊCH VỤ THƯƠNG MẠI TỔNG HỢP WINCOMMERCE</v>
          </cell>
          <cell r="C1978" t="str">
            <v/>
          </cell>
          <cell r="D1978" t="str">
            <v>Thành phố Hà Nội</v>
          </cell>
          <cell r="E1978" t="str">
            <v>Quận Hai Bà Trưng</v>
          </cell>
          <cell r="G1978" t="str">
            <v>HN003</v>
          </cell>
          <cell r="H1978" t="str">
            <v>Nguyễn Văn Thạch</v>
          </cell>
          <cell r="I1978" t="str">
            <v>MIENBAC;WIN</v>
          </cell>
          <cell r="J1978" t="str">
            <v/>
          </cell>
          <cell r="M1978" t="str">
            <v>106 Nguyễn Hiền, phường Bách Khoa, quận Hai Bà Trưng, HN</v>
          </cell>
          <cell r="N1978">
            <v>60</v>
          </cell>
          <cell r="O1978" t="b">
            <v>0</v>
          </cell>
          <cell r="P1978" t="str">
            <v>C6 HÀ NỘI</v>
          </cell>
          <cell r="Q1978" t="str">
            <v>Miền Bắc</v>
          </cell>
          <cell r="R1978" t="str">
            <v>WIN</v>
          </cell>
        </row>
        <row r="1979">
          <cell r="A1979" t="str">
            <v>WIN4816</v>
          </cell>
          <cell r="B1979" t="str">
            <v>CN HÀ NỘI - CÔNG TY CỔ PHẦN DỊCH VỤ THƯƠNG MẠI TỔNG HỢP WINCOMMERCE</v>
          </cell>
          <cell r="C1979" t="str">
            <v/>
          </cell>
          <cell r="D1979" t="str">
            <v>Thành phố Hà Nội</v>
          </cell>
          <cell r="E1979" t="str">
            <v>Quận Bắc Từ Liêm</v>
          </cell>
          <cell r="G1979" t="str">
            <v>HN004</v>
          </cell>
          <cell r="H1979" t="str">
            <v>Hoàng Thanh Huy</v>
          </cell>
          <cell r="I1979" t="str">
            <v>MIENBAC;WIN</v>
          </cell>
          <cell r="J1979" t="str">
            <v/>
          </cell>
          <cell r="M1979" t="str">
            <v>Lô 04, Tầng 1, nhà chung cư số CT1, 
phường Cổ Nhuế 2, quận Bắc Từ Liêm, HN</v>
          </cell>
          <cell r="N1979">
            <v>60</v>
          </cell>
          <cell r="O1979" t="b">
            <v>0</v>
          </cell>
          <cell r="P1979" t="str">
            <v>C6 HÀ NỘI</v>
          </cell>
          <cell r="Q1979" t="str">
            <v>Miền Bắc</v>
          </cell>
          <cell r="R1979" t="str">
            <v>WIN</v>
          </cell>
        </row>
        <row r="1980">
          <cell r="A1980" t="str">
            <v>WIN4826</v>
          </cell>
          <cell r="B1980" t="str">
            <v>CN HÀ NỘI - CÔNG TY CỔ PHẦN DỊCH VỤ THƯƠNG MẠI TỔNG HỢP WINCOMMERCE</v>
          </cell>
          <cell r="C1980" t="str">
            <v/>
          </cell>
          <cell r="D1980" t="str">
            <v>Thành phố Hà Nội</v>
          </cell>
          <cell r="E1980" t="str">
            <v>Huyện Sóc Sơn</v>
          </cell>
          <cell r="G1980" t="str">
            <v>HN004</v>
          </cell>
          <cell r="H1980" t="str">
            <v>Hoàng Thanh Huy</v>
          </cell>
          <cell r="I1980" t="str">
            <v>MIENBAC; WIN</v>
          </cell>
          <cell r="J1980" t="str">
            <v/>
          </cell>
          <cell r="M1980" t="str">
            <v>98 Miếu Thờ, Xã Tiên Dược, Huyện Sóc Sơn, Hà Nội</v>
          </cell>
          <cell r="N1980">
            <v>60</v>
          </cell>
          <cell r="O1980" t="b">
            <v>0</v>
          </cell>
          <cell r="P1980" t="str">
            <v>C6 HÀ NỘI</v>
          </cell>
          <cell r="Q1980" t="str">
            <v>Miền Bắc</v>
          </cell>
          <cell r="R1980" t="str">
            <v>WIN</v>
          </cell>
        </row>
        <row r="1981">
          <cell r="A1981" t="str">
            <v>WIN4831</v>
          </cell>
          <cell r="B1981" t="str">
            <v>CN HÀ NỘI - CÔNG TY CỔ PHẦN DỊCH VỤ THƯƠNG MẠI TỔNG HỢP WINCOMMERCE</v>
          </cell>
          <cell r="C1981" t="str">
            <v/>
          </cell>
          <cell r="D1981" t="str">
            <v>Thành phố Hà Nội</v>
          </cell>
          <cell r="E1981" t="str">
            <v>Huyện Sóc Sơn</v>
          </cell>
          <cell r="G1981" t="str">
            <v>HN003</v>
          </cell>
          <cell r="H1981" t="str">
            <v>Nguyễn Văn Thạch</v>
          </cell>
          <cell r="I1981" t="str">
            <v>MIENBAC; WIN</v>
          </cell>
          <cell r="J1981" t="str">
            <v/>
          </cell>
          <cell r="M1981" t="str">
            <v>B12 Chợ Phú Cường, Xã Phú Cường, Huyện Sóc Sơn, Hà Nội</v>
          </cell>
          <cell r="N1981">
            <v>60</v>
          </cell>
          <cell r="O1981" t="b">
            <v>0</v>
          </cell>
          <cell r="P1981" t="str">
            <v>C6 HÀ NỘI</v>
          </cell>
          <cell r="Q1981" t="str">
            <v>Miền Bắc</v>
          </cell>
          <cell r="R1981" t="str">
            <v>WIN</v>
          </cell>
        </row>
        <row r="1982">
          <cell r="A1982" t="str">
            <v>win4832</v>
          </cell>
          <cell r="B1982" t="str">
            <v>CN HÀ NỘI - wincommerce</v>
          </cell>
          <cell r="C1982" t="str">
            <v/>
          </cell>
          <cell r="D1982" t="str">
            <v>Thành phố Hà Nội</v>
          </cell>
          <cell r="E1982" t="str">
            <v>Huyện Mê Linh</v>
          </cell>
          <cell r="G1982" t="str">
            <v>HN004</v>
          </cell>
          <cell r="H1982" t="str">
            <v>Hoàng Thanh Huy</v>
          </cell>
          <cell r="I1982" t="str">
            <v>MIENBAC;WIN</v>
          </cell>
          <cell r="J1982" t="str">
            <v/>
          </cell>
          <cell r="M1982" t="str">
            <v>Khu 10 Chợ Phố Hạ, Xã Mê Linh, Huyện Mê Linh, Hà Nội</v>
          </cell>
          <cell r="N1982">
            <v>60</v>
          </cell>
          <cell r="O1982" t="b">
            <v>0</v>
          </cell>
          <cell r="P1982" t="str">
            <v>C6 HÀ NỘI</v>
          </cell>
          <cell r="Q1982" t="str">
            <v>Miền Bắc</v>
          </cell>
          <cell r="R1982" t="str">
            <v>WIN</v>
          </cell>
        </row>
        <row r="1983">
          <cell r="A1983" t="str">
            <v>win4863</v>
          </cell>
          <cell r="B1983" t="str">
            <v>CN HÀ NỘI - wincommerce</v>
          </cell>
          <cell r="C1983" t="str">
            <v/>
          </cell>
          <cell r="D1983" t="str">
            <v>Thành phố Hà Nội</v>
          </cell>
          <cell r="E1983" t="str">
            <v>Quận Hà Đông</v>
          </cell>
          <cell r="G1983" t="str">
            <v>HN004</v>
          </cell>
          <cell r="H1983" t="str">
            <v>Hoàng Thanh Huy</v>
          </cell>
          <cell r="I1983" t="str">
            <v>MIENBAC;WIN</v>
          </cell>
          <cell r="J1983" t="str">
            <v/>
          </cell>
          <cell r="M1983" t="str">
            <v>Khu A - Khu đất dịch vụ Do Lộ, Yên Nghĩa, Hà Đông, Hà Nội</v>
          </cell>
          <cell r="N1983">
            <v>60</v>
          </cell>
          <cell r="O1983" t="b">
            <v>0</v>
          </cell>
          <cell r="P1983" t="str">
            <v>C6 HÀ NỘI</v>
          </cell>
          <cell r="Q1983" t="str">
            <v>Miền Bắc</v>
          </cell>
          <cell r="R1983" t="str">
            <v>WIN</v>
          </cell>
        </row>
        <row r="1984">
          <cell r="A1984" t="str">
            <v>WIN4864</v>
          </cell>
          <cell r="B1984" t="str">
            <v>CN HÀ NỘI - CÔNG TY CỔ PHẦN DỊCH VỤ THƯƠNG MẠI TỔNG HỢP WINCOMMERCE</v>
          </cell>
          <cell r="C1984" t="str">
            <v/>
          </cell>
          <cell r="D1984" t="str">
            <v>Thành phố Hà Nội</v>
          </cell>
          <cell r="E1984" t="str">
            <v>Huyện Gia Lâm</v>
          </cell>
          <cell r="G1984" t="str">
            <v>HN003</v>
          </cell>
          <cell r="H1984" t="str">
            <v>Nguyễn Văn Thạch</v>
          </cell>
          <cell r="I1984" t="str">
            <v>MIENBAC;WIN</v>
          </cell>
          <cell r="J1984" t="str">
            <v/>
          </cell>
          <cell r="M1984" t="str">
            <v>138 Thị trân văn giang</v>
          </cell>
          <cell r="N1984">
            <v>60</v>
          </cell>
          <cell r="O1984" t="b">
            <v>0</v>
          </cell>
          <cell r="P1984" t="str">
            <v>C6 HÀ NỘI</v>
          </cell>
          <cell r="Q1984" t="str">
            <v>Miền Bắc</v>
          </cell>
          <cell r="R1984" t="str">
            <v>WIN</v>
          </cell>
        </row>
        <row r="1985">
          <cell r="A1985" t="str">
            <v>WIN4870</v>
          </cell>
          <cell r="B1985" t="str">
            <v>CN HÀ NỘI - CÔNG TY CỔ PHẦN DỊCH VỤ THƯƠNG MẠI TỔNG HỢP WINCOMMERCE</v>
          </cell>
          <cell r="C1985" t="str">
            <v/>
          </cell>
          <cell r="D1985" t="str">
            <v>Thành phố Hà Nội</v>
          </cell>
          <cell r="E1985" t="str">
            <v>Quận Đống Đa</v>
          </cell>
          <cell r="G1985" t="str">
            <v>HN003</v>
          </cell>
          <cell r="H1985" t="str">
            <v>Nguyễn Văn Thạch</v>
          </cell>
          <cell r="I1985" t="str">
            <v>MIENBAC;WIN</v>
          </cell>
          <cell r="J1985" t="str">
            <v/>
          </cell>
          <cell r="M1985" t="str">
            <v>14 Trần Quý Cáp, Phường Văn Miếu, Quận Đống Đa, HN</v>
          </cell>
          <cell r="N1985">
            <v>60</v>
          </cell>
          <cell r="O1985" t="b">
            <v>0</v>
          </cell>
          <cell r="P1985" t="str">
            <v>C6 HÀ NỘI</v>
          </cell>
          <cell r="Q1985" t="str">
            <v>Miền Bắc</v>
          </cell>
          <cell r="R1985" t="str">
            <v>WIN</v>
          </cell>
        </row>
        <row r="1986">
          <cell r="A1986" t="str">
            <v>WIN4878</v>
          </cell>
          <cell r="B1986" t="str">
            <v>CN HÀ NỘI - CÔNG TY CỔ PHẦN DỊCH VỤ THƯƠNG MẠI TỔNG HỢP WINCOMMERCE</v>
          </cell>
          <cell r="C1986" t="str">
            <v/>
          </cell>
          <cell r="D1986" t="str">
            <v>Thành phố Hà Nội</v>
          </cell>
          <cell r="E1986" t="str">
            <v>Huyện Thanh Trì</v>
          </cell>
          <cell r="G1986" t="str">
            <v>HN008</v>
          </cell>
          <cell r="H1986" t="str">
            <v>Nguyễn Minh Sơn</v>
          </cell>
          <cell r="I1986" t="str">
            <v>MIENBAC;WIN</v>
          </cell>
          <cell r="J1986" t="str">
            <v/>
          </cell>
          <cell r="M1986" t="str">
            <v>Xã Ngũ Hiệp, Huyện Thanh Trì, HN</v>
          </cell>
          <cell r="N1986">
            <v>60</v>
          </cell>
          <cell r="O1986" t="b">
            <v>0</v>
          </cell>
          <cell r="P1986" t="str">
            <v>C6 HÀ NỘI</v>
          </cell>
          <cell r="Q1986" t="str">
            <v>Miền Bắc</v>
          </cell>
          <cell r="R1986" t="str">
            <v>WIN</v>
          </cell>
        </row>
        <row r="1987">
          <cell r="A1987" t="str">
            <v>WIN4880</v>
          </cell>
          <cell r="B1987" t="str">
            <v>CN HÀ NỘI - CÔNG TY CỔ PHẦN DỊCH VỤ THƯƠNG MẠI TỔNG HỢP WINCOMMERCE</v>
          </cell>
          <cell r="C1987" t="str">
            <v/>
          </cell>
          <cell r="D1987" t="str">
            <v>Thành phố Hà Nội</v>
          </cell>
          <cell r="E1987" t="str">
            <v>Huyện Gia Lâm</v>
          </cell>
          <cell r="G1987" t="str">
            <v>HN003</v>
          </cell>
          <cell r="H1987" t="str">
            <v>Nguyễn Văn Thạch</v>
          </cell>
          <cell r="I1987" t="str">
            <v>MIENBAC;WIN</v>
          </cell>
          <cell r="J1987" t="str">
            <v/>
          </cell>
          <cell r="M1987" t="str">
            <v>Thôn bên  363 thị trân văn giang</v>
          </cell>
          <cell r="N1987">
            <v>60</v>
          </cell>
          <cell r="O1987" t="b">
            <v>0</v>
          </cell>
          <cell r="P1987" t="str">
            <v>C6 HÀ NỘI</v>
          </cell>
          <cell r="Q1987" t="str">
            <v>Miền Bắc</v>
          </cell>
          <cell r="R1987" t="str">
            <v>WIN</v>
          </cell>
        </row>
        <row r="1988">
          <cell r="A1988" t="str">
            <v>WIN4887</v>
          </cell>
          <cell r="B1988" t="str">
            <v>CN HÀ NỘI - CÔNG TY CỔ PHẦN DỊCH VỤ THƯƠNG MẠI TỔNG HỢP WINCOMMERCE</v>
          </cell>
          <cell r="C1988" t="str">
            <v/>
          </cell>
          <cell r="D1988" t="str">
            <v>Thành phố Hà Nội</v>
          </cell>
          <cell r="E1988" t="str">
            <v>Huyện Phúc Thọ</v>
          </cell>
          <cell r="G1988" t="str">
            <v>HN008</v>
          </cell>
          <cell r="H1988" t="str">
            <v>Nguyễn Minh Sơn</v>
          </cell>
          <cell r="I1988" t="str">
            <v>MIENBAC;WIN</v>
          </cell>
          <cell r="J1988" t="str">
            <v/>
          </cell>
          <cell r="M1988" t="str">
            <v>Cụm 6 Thị trấn Phúc Thọ, Huyện Phúc Thọ, HN</v>
          </cell>
          <cell r="N1988">
            <v>60</v>
          </cell>
          <cell r="O1988" t="b">
            <v>0</v>
          </cell>
          <cell r="P1988" t="str">
            <v>C6 HÀ NỘI</v>
          </cell>
          <cell r="Q1988" t="str">
            <v>Miền Bắc</v>
          </cell>
          <cell r="R1988" t="str">
            <v>WIN</v>
          </cell>
        </row>
        <row r="1989">
          <cell r="A1989" t="str">
            <v>WIN4912</v>
          </cell>
          <cell r="B1989" t="str">
            <v>CN HÀ NỘI - CÔNG TY CỔ PHẦN DỊCH VỤ THƯƠNG MẠI TỔNG HỢP WINCOMMERCE</v>
          </cell>
          <cell r="C1989" t="str">
            <v/>
          </cell>
          <cell r="D1989" t="str">
            <v>Thành phố Hà Nội</v>
          </cell>
          <cell r="E1989" t="str">
            <v>Quận Long Biên</v>
          </cell>
          <cell r="G1989" t="str">
            <v>HN003</v>
          </cell>
          <cell r="H1989" t="str">
            <v>Nguyễn Văn Thạch</v>
          </cell>
          <cell r="I1989" t="str">
            <v>MIENBAC;WIN</v>
          </cell>
          <cell r="J1989" t="str">
            <v/>
          </cell>
          <cell r="M1989" t="str">
            <v>186 và 188 Tư Đình, Phường Long Biên, Quận Long Biên, Hà Nội</v>
          </cell>
          <cell r="N1989">
            <v>60</v>
          </cell>
          <cell r="O1989" t="b">
            <v>0</v>
          </cell>
          <cell r="P1989" t="str">
            <v>C6 HÀ NỘI</v>
          </cell>
          <cell r="Q1989" t="str">
            <v>Miền Bắc</v>
          </cell>
          <cell r="R1989" t="str">
            <v>WIN</v>
          </cell>
        </row>
        <row r="1990">
          <cell r="A1990" t="str">
            <v>WIN4918</v>
          </cell>
          <cell r="B1990" t="str">
            <v>CN HÀ NỘI - CÔNG TY CỔ PHẦN DỊCH VỤ THƯƠNG MẠI TỔNG HỢP WINCOMMERCE</v>
          </cell>
          <cell r="C1990" t="str">
            <v/>
          </cell>
          <cell r="D1990" t="str">
            <v>Thành phố Hà Nội</v>
          </cell>
          <cell r="E1990" t="str">
            <v>Quận Hoàng Mai</v>
          </cell>
          <cell r="G1990" t="str">
            <v>HN003</v>
          </cell>
          <cell r="H1990" t="str">
            <v>Nguyễn Văn Thạch</v>
          </cell>
          <cell r="I1990" t="str">
            <v>MIENBAC;WIN</v>
          </cell>
          <cell r="J1990" t="str">
            <v/>
          </cell>
          <cell r="M1990" t="str">
            <v>SH6B+SH7B, Tầng 1 Tòa nhà HH3, Số 32 Phố Đại Từ, Phường Đại Kim, Quận Hoàng Mai, HN</v>
          </cell>
          <cell r="N1990">
            <v>60</v>
          </cell>
          <cell r="O1990" t="b">
            <v>0</v>
          </cell>
          <cell r="P1990" t="str">
            <v>C6 HÀ NỘI</v>
          </cell>
          <cell r="Q1990" t="str">
            <v>Miền Bắc</v>
          </cell>
          <cell r="R1990" t="str">
            <v>WIN</v>
          </cell>
        </row>
        <row r="1991">
          <cell r="A1991" t="str">
            <v>win4924</v>
          </cell>
          <cell r="B1991" t="str">
            <v>CN HÀ NỘI - wincommerce</v>
          </cell>
          <cell r="C1991" t="str">
            <v/>
          </cell>
          <cell r="D1991" t="str">
            <v>Thành phố Hà Nội</v>
          </cell>
          <cell r="E1991" t="str">
            <v>Huyện Hoài Đức</v>
          </cell>
          <cell r="G1991" t="str">
            <v>HN004</v>
          </cell>
          <cell r="H1991" t="str">
            <v>Hoàng Thanh Huy</v>
          </cell>
          <cell r="I1991" t="str">
            <v>MIENBAC;WIN</v>
          </cell>
          <cell r="J1991" t="str">
            <v/>
          </cell>
          <cell r="M1991" t="str">
            <v>Xóm Dền, Xã Di Trạch, Huyện Hoài Đức, HN</v>
          </cell>
          <cell r="N1991">
            <v>60</v>
          </cell>
          <cell r="O1991" t="b">
            <v>0</v>
          </cell>
          <cell r="P1991" t="str">
            <v>C6 HÀ NỘI</v>
          </cell>
          <cell r="Q1991" t="str">
            <v>Miền Bắc</v>
          </cell>
          <cell r="R1991" t="str">
            <v>WIN</v>
          </cell>
        </row>
        <row r="1992">
          <cell r="A1992" t="str">
            <v>win4927</v>
          </cell>
          <cell r="B1992" t="str">
            <v>CN HÀ NỘI - wincommerce</v>
          </cell>
          <cell r="C1992" t="str">
            <v/>
          </cell>
          <cell r="D1992" t="str">
            <v>Thành phố Hà Nội</v>
          </cell>
          <cell r="E1992" t="str">
            <v>Huyện Mê Linh</v>
          </cell>
          <cell r="G1992" t="str">
            <v>HN008</v>
          </cell>
          <cell r="H1992" t="str">
            <v>Nguyễn Minh Sơn</v>
          </cell>
          <cell r="I1992" t="str">
            <v>MIENBAC;WIN</v>
          </cell>
          <cell r="J1992" t="str">
            <v/>
          </cell>
          <cell r="M1992" t="str">
            <v>Khu 10 Thôn Thường Lệ, Xã Đại Thịnh, Huyện Mê Linh, HN</v>
          </cell>
          <cell r="N1992">
            <v>60</v>
          </cell>
          <cell r="O1992" t="b">
            <v>0</v>
          </cell>
          <cell r="P1992" t="str">
            <v>C6 HÀ NỘI</v>
          </cell>
          <cell r="Q1992" t="str">
            <v>Miền Bắc</v>
          </cell>
          <cell r="R1992" t="str">
            <v>WIN</v>
          </cell>
        </row>
        <row r="1993">
          <cell r="A1993" t="str">
            <v>WIN4959</v>
          </cell>
          <cell r="B1993" t="str">
            <v>CN HÀ NỘI - CÔNG TY CỔ PHẦN DỊCH VỤ THƯƠNG MẠI TỔNG HỢP WINCOMMERCE</v>
          </cell>
          <cell r="C1993" t="str">
            <v/>
          </cell>
          <cell r="D1993" t="str">
            <v>Thành phố Hà Nội</v>
          </cell>
          <cell r="E1993" t="str">
            <v>Quận Long Biên</v>
          </cell>
          <cell r="G1993" t="str">
            <v>HN003</v>
          </cell>
          <cell r="H1993" t="str">
            <v>Nguyễn Văn Thạch</v>
          </cell>
          <cell r="I1993" t="str">
            <v>MIENBAC;WIN</v>
          </cell>
          <cell r="J1993" t="str">
            <v/>
          </cell>
          <cell r="M1993" t="str">
            <v>Kiot 03 - Tầng 01, chung cư CT4, KĐTM Thạch Bàn, Phường Thạch Bàn, Quận Long Biên, Hà Nội</v>
          </cell>
          <cell r="N1993">
            <v>60</v>
          </cell>
          <cell r="O1993" t="b">
            <v>0</v>
          </cell>
          <cell r="P1993" t="str">
            <v>C6 HÀ NỘI</v>
          </cell>
          <cell r="Q1993" t="str">
            <v>Miền Bắc</v>
          </cell>
          <cell r="R1993" t="str">
            <v>WIN</v>
          </cell>
        </row>
        <row r="1994">
          <cell r="A1994" t="str">
            <v>WIN4967</v>
          </cell>
          <cell r="B1994" t="str">
            <v>CN HÀ NỘI - CÔNG TY CỔ PHẦN DỊCH VỤ THƯƠNG MẠI TỔNG HỢP WINCOMMERCE</v>
          </cell>
          <cell r="C1994" t="str">
            <v/>
          </cell>
          <cell r="D1994" t="str">
            <v>Thành phố Hà Nội</v>
          </cell>
          <cell r="E1994" t="str">
            <v>Quận Thanh Xuân</v>
          </cell>
          <cell r="G1994" t="str">
            <v>HN008</v>
          </cell>
          <cell r="H1994" t="str">
            <v>Nguyễn Minh Sơn</v>
          </cell>
          <cell r="I1994" t="str">
            <v>MIENBAC;WIN</v>
          </cell>
          <cell r="J1994" t="str">
            <v/>
          </cell>
          <cell r="M1994" t="str">
            <v>Tầng 1, Tòa nhà Golden West, Số 2 Lê Văn Thiêm, Phường Nhân Chính, Quận Thanh Xuân, HN</v>
          </cell>
          <cell r="N1994">
            <v>60</v>
          </cell>
          <cell r="O1994" t="b">
            <v>0</v>
          </cell>
          <cell r="P1994" t="str">
            <v>C6 HÀ NỘI</v>
          </cell>
          <cell r="Q1994" t="str">
            <v>Miền Bắc</v>
          </cell>
          <cell r="R1994" t="str">
            <v>WIN</v>
          </cell>
        </row>
        <row r="1995">
          <cell r="A1995" t="str">
            <v>WIN4968</v>
          </cell>
          <cell r="B1995" t="str">
            <v>CN HÀ NỘI - CÔNG TY CỔ PHẦN DỊCH VỤ THƯƠNG MẠI TỔNG HỢP WINCOMMERCE</v>
          </cell>
          <cell r="C1995" t="str">
            <v/>
          </cell>
          <cell r="D1995" t="str">
            <v>Thành phố Hà Nội</v>
          </cell>
          <cell r="E1995" t="str">
            <v>Huyện Đông Anh</v>
          </cell>
          <cell r="G1995" t="str">
            <v>HN003</v>
          </cell>
          <cell r="H1995" t="str">
            <v>Nguyễn Văn Thạch</v>
          </cell>
          <cell r="I1995" t="str">
            <v>MIENBAC;WIN</v>
          </cell>
          <cell r="J1995" t="str">
            <v/>
          </cell>
          <cell r="M1995" t="str">
            <v>QL3 Phố Lộc Hà, Xã Mai Lâm, Huyện Đông Anh, Hà Nội</v>
          </cell>
          <cell r="N1995">
            <v>60</v>
          </cell>
          <cell r="O1995" t="b">
            <v>0</v>
          </cell>
          <cell r="P1995" t="str">
            <v>C6 HÀ NỘI</v>
          </cell>
          <cell r="Q1995" t="str">
            <v>Miền Bắc</v>
          </cell>
          <cell r="R1995" t="str">
            <v>WIN</v>
          </cell>
        </row>
        <row r="1996">
          <cell r="A1996" t="str">
            <v>WIN4972</v>
          </cell>
          <cell r="B1996" t="str">
            <v>CN HÀ NỘI - CÔNG TY CỔ PHẦN DỊCH VỤ THƯƠNG MẠI TỔNG HỢP WINCOMMERCE</v>
          </cell>
          <cell r="C1996" t="str">
            <v/>
          </cell>
          <cell r="D1996" t="str">
            <v>Thành phố Hà Nội</v>
          </cell>
          <cell r="E1996" t="str">
            <v>Huyện Sóc Sơn</v>
          </cell>
          <cell r="G1996" t="str">
            <v>HN003</v>
          </cell>
          <cell r="H1996" t="str">
            <v>Nguyễn Văn Thạch</v>
          </cell>
          <cell r="I1996" t="str">
            <v>MIENBAC; WIN</v>
          </cell>
          <cell r="J1996" t="str">
            <v/>
          </cell>
          <cell r="M1996" t="str">
            <v>Ngã Ba Yên Tàng, Thôn Yên Tàng, Xã Bắc Phú, Huyện Sóc Sơn, HN</v>
          </cell>
          <cell r="N1996">
            <v>60</v>
          </cell>
          <cell r="O1996" t="b">
            <v>0</v>
          </cell>
          <cell r="P1996" t="str">
            <v>C6 HÀ NỘI</v>
          </cell>
          <cell r="Q1996" t="str">
            <v>Miền Bắc</v>
          </cell>
          <cell r="R1996" t="str">
            <v>WIN</v>
          </cell>
        </row>
        <row r="1997">
          <cell r="A1997" t="str">
            <v>WIN4983</v>
          </cell>
          <cell r="B1997" t="str">
            <v>CN HÀ NỘI - CÔNG TY CỔ PHẦN DỊCH VỤ THƯƠNG MẠI TỔNG HỢP WINCOMMERCE</v>
          </cell>
          <cell r="C1997" t="str">
            <v/>
          </cell>
          <cell r="D1997" t="str">
            <v>Thành phố Hà Nội</v>
          </cell>
          <cell r="E1997" t="str">
            <v>Quận Nam Từ Liêm</v>
          </cell>
          <cell r="G1997" t="str">
            <v>HN004</v>
          </cell>
          <cell r="H1997" t="str">
            <v>Hoàng Thanh Huy</v>
          </cell>
          <cell r="I1997" t="str">
            <v>MIENBAC;WIN</v>
          </cell>
          <cell r="J1997" t="str">
            <v/>
          </cell>
          <cell r="M1997" t="str">
            <v>LK11-Lô 6, Dự án nhà ở Phùng Khoang, Phường Trung Văn, Quận Nam Từ Liêm, Hà Nội</v>
          </cell>
          <cell r="N1997">
            <v>60</v>
          </cell>
          <cell r="O1997" t="b">
            <v>0</v>
          </cell>
          <cell r="P1997" t="str">
            <v>C6 HÀ NỘI</v>
          </cell>
          <cell r="Q1997" t="str">
            <v>Miền Bắc</v>
          </cell>
          <cell r="R1997" t="str">
            <v>WIN</v>
          </cell>
        </row>
        <row r="1998">
          <cell r="A1998" t="str">
            <v>WIN4986</v>
          </cell>
          <cell r="B1998" t="str">
            <v>CN HÀ NỘI - CÔNG TY CỔ PHẦN DỊCH VỤ THƯƠNG MẠI TỔNG HỢP WINCOMMERCE</v>
          </cell>
          <cell r="C1998" t="str">
            <v/>
          </cell>
          <cell r="D1998" t="str">
            <v>Thành phố Hà Nội</v>
          </cell>
          <cell r="E1998" t="str">
            <v>Huyện Đông Anh</v>
          </cell>
          <cell r="G1998" t="str">
            <v>HN003</v>
          </cell>
          <cell r="H1998" t="str">
            <v>Nguyễn Văn Thạch</v>
          </cell>
          <cell r="I1998" t="str">
            <v>MIENBAC;WIN</v>
          </cell>
          <cell r="J1998" t="str">
            <v/>
          </cell>
          <cell r="M1998" t="str">
            <v>Thôn Đìa, Xã Nam Hồng, Huyện Đông Anh, Hà Nội</v>
          </cell>
          <cell r="N1998">
            <v>60</v>
          </cell>
          <cell r="O1998" t="b">
            <v>0</v>
          </cell>
          <cell r="P1998" t="str">
            <v>C6 HÀ NỘI</v>
          </cell>
          <cell r="Q1998" t="str">
            <v>Miền Bắc</v>
          </cell>
          <cell r="R1998" t="str">
            <v>WIN</v>
          </cell>
        </row>
        <row r="1999">
          <cell r="A1999" t="str">
            <v>WIN5008</v>
          </cell>
          <cell r="B1999" t="str">
            <v>CN HÀ NỘI - CÔNG TY CỔ PHẦN DỊCH VỤ THƯƠNG MẠI TỔNG HỢP WINCOMMERCE</v>
          </cell>
          <cell r="C1999" t="str">
            <v/>
          </cell>
          <cell r="D1999" t="str">
            <v>Thành phố Hà Nội</v>
          </cell>
          <cell r="E1999" t="str">
            <v>Huyện Thường Tín</v>
          </cell>
          <cell r="G1999" t="str">
            <v>HN008</v>
          </cell>
          <cell r="H1999" t="str">
            <v>Nguyễn Minh Sơn</v>
          </cell>
          <cell r="I1999" t="str">
            <v>MIENBAC;WIN</v>
          </cell>
          <cell r="J1999" t="str">
            <v/>
          </cell>
          <cell r="M1999" t="str">
            <v>Thôn Quất Động, Xã Quất Động, Huyện Thường Tín, HN</v>
          </cell>
          <cell r="N1999">
            <v>60</v>
          </cell>
          <cell r="O1999" t="b">
            <v>0</v>
          </cell>
          <cell r="P1999" t="str">
            <v>C6 HÀ NỘI</v>
          </cell>
          <cell r="Q1999" t="str">
            <v>Miền Bắc</v>
          </cell>
          <cell r="R1999" t="str">
            <v>WIN</v>
          </cell>
        </row>
        <row r="2000">
          <cell r="A2000" t="str">
            <v>WIN5020</v>
          </cell>
          <cell r="B2000" t="str">
            <v>CN HÀ NỘI - CÔNG TY CỔ PHẦN DỊCH VỤ THƯƠNG MẠI TỔNG HỢP WINCOMMERCE</v>
          </cell>
          <cell r="C2000" t="str">
            <v/>
          </cell>
          <cell r="D2000" t="str">
            <v>Thành phố Hà Nội</v>
          </cell>
          <cell r="E2000" t="str">
            <v>Quận Hà Đông</v>
          </cell>
          <cell r="G2000" t="str">
            <v>HN004</v>
          </cell>
          <cell r="H2000" t="str">
            <v>Hoàng Thanh Huy</v>
          </cell>
          <cell r="I2000" t="str">
            <v>MIENBAC;WIN</v>
          </cell>
          <cell r="J2000" t="str">
            <v/>
          </cell>
          <cell r="M2000" t="str">
            <v>Số 38 Khu Tái Định Cư Ngô Thì Nhậm, Đường Phan Đình Giót, Phường La Khê, Quận Hà Đông, HN</v>
          </cell>
          <cell r="N2000">
            <v>60</v>
          </cell>
          <cell r="O2000" t="b">
            <v>0</v>
          </cell>
          <cell r="P2000" t="str">
            <v>C6 HÀ NỘI</v>
          </cell>
          <cell r="Q2000" t="str">
            <v>Miền Bắc</v>
          </cell>
          <cell r="R2000" t="str">
            <v>WIN</v>
          </cell>
        </row>
        <row r="2001">
          <cell r="A2001" t="str">
            <v>WIN5045</v>
          </cell>
          <cell r="B2001" t="str">
            <v>CN HÀ NỘI - CÔNG TY CỔ PHẦN DỊCH VỤ THƯƠNG MẠI TỔNG HỢP WINCOMMERCE</v>
          </cell>
          <cell r="C2001" t="str">
            <v/>
          </cell>
          <cell r="D2001" t="str">
            <v>Thành phố Hà Nội</v>
          </cell>
          <cell r="E2001" t="str">
            <v>Huyện Thạch Thất</v>
          </cell>
          <cell r="G2001" t="str">
            <v>HN008</v>
          </cell>
          <cell r="H2001" t="str">
            <v>Nguyễn Minh Sơn</v>
          </cell>
          <cell r="I2001" t="str">
            <v>MIENBAC;WIN</v>
          </cell>
          <cell r="J2001" t="str">
            <v/>
          </cell>
          <cell r="M2001" t="str">
            <v>Thôn 9, Xã Phùng Xá, Huyện Thạch Thất, HN</v>
          </cell>
          <cell r="N2001">
            <v>60</v>
          </cell>
          <cell r="O2001" t="b">
            <v>0</v>
          </cell>
          <cell r="P2001" t="str">
            <v>C6 HÀ NỘI</v>
          </cell>
          <cell r="Q2001" t="str">
            <v>Miền Bắc</v>
          </cell>
          <cell r="R2001" t="str">
            <v>WIN</v>
          </cell>
        </row>
        <row r="2002">
          <cell r="A2002" t="str">
            <v>WIN5054</v>
          </cell>
          <cell r="B2002" t="str">
            <v>CN HÀ NỘI - CÔNG TY CỔ PHẦN DỊCH VỤ THƯƠNG MẠI TỔNG HỢP WINCOMMERCE</v>
          </cell>
          <cell r="C2002" t="str">
            <v/>
          </cell>
          <cell r="D2002" t="str">
            <v>Thành phố Hà Nội</v>
          </cell>
          <cell r="E2002" t="str">
            <v>Quận Nam Từ Liêm</v>
          </cell>
          <cell r="G2002" t="str">
            <v>HN004</v>
          </cell>
          <cell r="H2002" t="str">
            <v>Hoàng Thanh Huy</v>
          </cell>
          <cell r="I2002" t="str">
            <v>MIENBAC;WIN</v>
          </cell>
          <cell r="J2002" t="str">
            <v/>
          </cell>
          <cell r="M2002" t="str">
            <v>BT25, Lô TT2, Khu nhà ở C37 BCA, Khu đô thị mới Phùng Khoang, Phường Trung Văn, Quận Nam Từ Liêm, HN</v>
          </cell>
          <cell r="N2002">
            <v>60</v>
          </cell>
          <cell r="O2002" t="b">
            <v>0</v>
          </cell>
          <cell r="P2002" t="str">
            <v>C6 HÀ NỘI</v>
          </cell>
          <cell r="Q2002" t="str">
            <v>Miền Bắc</v>
          </cell>
          <cell r="R2002" t="str">
            <v>WIN</v>
          </cell>
        </row>
        <row r="2003">
          <cell r="A2003" t="str">
            <v>WIN5055</v>
          </cell>
          <cell r="B2003" t="str">
            <v>CN HÀ NỘI - CÔNG TY CỔ PHẦN DỊCH VỤ THƯƠNG MẠI TỔNG HỢP WINCOMMERCE</v>
          </cell>
          <cell r="C2003" t="str">
            <v/>
          </cell>
          <cell r="D2003" t="str">
            <v>Thành phố Hà Nội</v>
          </cell>
          <cell r="E2003" t="str">
            <v>Quận Hà Đông</v>
          </cell>
          <cell r="G2003" t="str">
            <v>HN004</v>
          </cell>
          <cell r="H2003" t="str">
            <v>Hoàng Thanh Huy</v>
          </cell>
          <cell r="I2003" t="str">
            <v>MIENBAC;WIN</v>
          </cell>
          <cell r="J2003" t="str">
            <v/>
          </cell>
          <cell r="M2003" t="str">
            <v>Số 67+69 Đường Ngô Đình Mẫn, Phường La Khê, Quận Hà Đông, HN</v>
          </cell>
          <cell r="N2003">
            <v>60</v>
          </cell>
          <cell r="O2003" t="b">
            <v>0</v>
          </cell>
          <cell r="P2003" t="str">
            <v>C6 HÀ NỘI</v>
          </cell>
          <cell r="Q2003" t="str">
            <v>Miền Bắc</v>
          </cell>
          <cell r="R2003" t="str">
            <v>WIN</v>
          </cell>
        </row>
        <row r="2004">
          <cell r="A2004" t="str">
            <v>WIN5062</v>
          </cell>
          <cell r="B2004" t="str">
            <v>CN HÀ NỘI - CÔNG TY CỔ PHẦN DỊCH VỤ THƯƠNG MẠI TỔNG HỢP WINCOMMERCE</v>
          </cell>
          <cell r="C2004" t="str">
            <v/>
          </cell>
          <cell r="D2004" t="str">
            <v>Thành phố Hà Nội</v>
          </cell>
          <cell r="E2004" t="str">
            <v>Huyện Thường Tín</v>
          </cell>
          <cell r="G2004" t="str">
            <v>HN008</v>
          </cell>
          <cell r="H2004" t="str">
            <v>Nguyễn Minh Sơn</v>
          </cell>
          <cell r="I2004" t="str">
            <v>MIENBAC;WIN</v>
          </cell>
          <cell r="J2004" t="str">
            <v/>
          </cell>
          <cell r="M2004" t="str">
            <v>Thôn Thọ Giáo, Xã Tân Minh, Huyện Thường Tín, HN</v>
          </cell>
          <cell r="N2004">
            <v>60</v>
          </cell>
          <cell r="O2004" t="b">
            <v>0</v>
          </cell>
          <cell r="P2004" t="str">
            <v>C6 HÀ NỘI</v>
          </cell>
          <cell r="Q2004" t="str">
            <v>Miền Bắc</v>
          </cell>
          <cell r="R2004" t="str">
            <v>WIN</v>
          </cell>
        </row>
        <row r="2005">
          <cell r="A2005" t="str">
            <v>WIN5063</v>
          </cell>
          <cell r="B2005" t="str">
            <v>CN HÀ NỘI - CÔNG TY CỔ PHẦN DỊCH VỤ THƯƠNG MẠI TỔNG HỢP WINCOMMERCE</v>
          </cell>
          <cell r="C2005" t="str">
            <v/>
          </cell>
          <cell r="D2005" t="str">
            <v>Thành phố Hà Nội</v>
          </cell>
          <cell r="E2005" t="str">
            <v>Huyện Chương Mỹ</v>
          </cell>
          <cell r="G2005" t="str">
            <v>HN008</v>
          </cell>
          <cell r="H2005" t="str">
            <v>Nguyễn Minh Sơn</v>
          </cell>
          <cell r="I2005" t="str">
            <v>MIENBAC;WIN</v>
          </cell>
          <cell r="J2005" t="str">
            <v/>
          </cell>
          <cell r="M2005" t="str">
            <v>Số 16 Hòa Sơn, Thị trấn Chúc Sơn, Huyện Chương Mỹ, HN</v>
          </cell>
          <cell r="N2005">
            <v>60</v>
          </cell>
          <cell r="O2005" t="b">
            <v>0</v>
          </cell>
          <cell r="P2005" t="str">
            <v>C6 HÀ NỘI</v>
          </cell>
          <cell r="Q2005" t="str">
            <v>Miền Bắc</v>
          </cell>
          <cell r="R2005" t="str">
            <v>WIN</v>
          </cell>
        </row>
        <row r="2006">
          <cell r="A2006" t="str">
            <v>win5075</v>
          </cell>
          <cell r="B2006" t="str">
            <v>CN HÀ NỘI - WINCOMMERCE</v>
          </cell>
          <cell r="C2006" t="str">
            <v/>
          </cell>
          <cell r="D2006" t="str">
            <v>Thành phố Hà Nội</v>
          </cell>
          <cell r="E2006" t="str">
            <v>Huyện Thạch Thất</v>
          </cell>
          <cell r="G2006" t="str">
            <v>HN008</v>
          </cell>
          <cell r="H2006" t="str">
            <v>Nguyễn Minh Sơn</v>
          </cell>
          <cell r="I2006" t="str">
            <v>MIENBAC;WIN</v>
          </cell>
          <cell r="J2006" t="str">
            <v/>
          </cell>
          <cell r="M2006" t="str">
            <v>Thôn Thái Hòa, Xã Bình Phú, Huyện Thạch Thất, HN</v>
          </cell>
          <cell r="N2006">
            <v>60</v>
          </cell>
          <cell r="O2006" t="b">
            <v>0</v>
          </cell>
          <cell r="P2006" t="str">
            <v>C6 HÀ NỘI</v>
          </cell>
          <cell r="Q2006" t="str">
            <v>Miền Bắc</v>
          </cell>
          <cell r="R2006" t="str">
            <v>WIN</v>
          </cell>
        </row>
        <row r="2007">
          <cell r="A2007" t="str">
            <v>WIN5088</v>
          </cell>
          <cell r="B2007" t="str">
            <v>CN HÀ NỘI - CÔNG TY CỔ PHẦN DỊCH VỤ THƯƠNG MẠI TỔNG HỢP WINCOMMERCE</v>
          </cell>
          <cell r="C2007" t="str">
            <v/>
          </cell>
          <cell r="D2007" t="str">
            <v>Thành phố Hà Nội</v>
          </cell>
          <cell r="E2007" t="str">
            <v>Quận Nam Từ Liêm</v>
          </cell>
          <cell r="G2007" t="str">
            <v>HN004</v>
          </cell>
          <cell r="H2007" t="str">
            <v>Hoàng Thanh Huy</v>
          </cell>
          <cell r="I2007" t="str">
            <v>MIENBAC;WIN</v>
          </cell>
          <cell r="J2007" t="str">
            <v/>
          </cell>
          <cell r="M2007" t="str">
            <v>Kiot dịch vụ số 2, Tầng 1, Tòa nhà B, Dự án X2, Phường Cầu Diễn, Nam Từ Liêm, Hà Nội</v>
          </cell>
          <cell r="N2007">
            <v>60</v>
          </cell>
          <cell r="O2007" t="b">
            <v>0</v>
          </cell>
          <cell r="P2007" t="str">
            <v>C6 HÀ NỘI</v>
          </cell>
          <cell r="Q2007" t="str">
            <v>Miền Bắc</v>
          </cell>
          <cell r="R2007" t="str">
            <v>WIN</v>
          </cell>
        </row>
        <row r="2008">
          <cell r="A2008" t="str">
            <v>WIN5089</v>
          </cell>
          <cell r="B2008" t="str">
            <v>CN HÀ NỘI - CÔNG TY CỔ PHẦN DỊCH VỤ THƯƠNG MẠI TỔNG HỢP WINCOMMERCE</v>
          </cell>
          <cell r="C2008" t="str">
            <v/>
          </cell>
          <cell r="D2008" t="str">
            <v>Thành phố Hà Nội</v>
          </cell>
          <cell r="E2008" t="str">
            <v>Quận Hà Đông</v>
          </cell>
          <cell r="G2008" t="str">
            <v>HN004</v>
          </cell>
          <cell r="H2008" t="str">
            <v>Hoàng Thanh Huy</v>
          </cell>
          <cell r="I2008" t="str">
            <v>MIENBAC;WIN</v>
          </cell>
          <cell r="J2008" t="str">
            <v/>
          </cell>
          <cell r="M2008" t="str">
            <v>Số 42 Đường Nghĩa Lộ, Phường Yên Nghĩa, Quận Hà Đông, HN</v>
          </cell>
          <cell r="N2008">
            <v>60</v>
          </cell>
          <cell r="O2008" t="b">
            <v>0</v>
          </cell>
          <cell r="P2008" t="str">
            <v>C6 HÀ NỘI</v>
          </cell>
          <cell r="Q2008" t="str">
            <v>Miền Bắc</v>
          </cell>
          <cell r="R2008" t="str">
            <v>WIN</v>
          </cell>
        </row>
        <row r="2009">
          <cell r="A2009" t="str">
            <v>WIN5090</v>
          </cell>
          <cell r="B2009" t="str">
            <v>CN HÀ NỘI - CÔNG TY CỔ PHẦN DỊCH VỤ THƯƠNG MẠI TỔNG HỢP WINCOMMERCE</v>
          </cell>
          <cell r="C2009" t="str">
            <v/>
          </cell>
          <cell r="D2009" t="str">
            <v>Thành phố Hà Nội</v>
          </cell>
          <cell r="E2009" t="str">
            <v>Huyện Đông Anh</v>
          </cell>
          <cell r="G2009" t="str">
            <v>HN004</v>
          </cell>
          <cell r="H2009" t="str">
            <v>Hoàng Thanh Huy</v>
          </cell>
          <cell r="I2009" t="str">
            <v>MIENBAC;WIN</v>
          </cell>
          <cell r="J2009" t="str">
            <v/>
          </cell>
          <cell r="M2009" t="str">
            <v>Số 83, Ngõ 384, Đường Đông Hội, Xã Đông Hội, Huyện Đông Anh, Hà Nội</v>
          </cell>
          <cell r="N2009">
            <v>60</v>
          </cell>
          <cell r="O2009" t="b">
            <v>0</v>
          </cell>
          <cell r="P2009" t="str">
            <v>C6 HÀ NỘI</v>
          </cell>
          <cell r="Q2009" t="str">
            <v>Miền Bắc</v>
          </cell>
          <cell r="R2009" t="str">
            <v>WIN</v>
          </cell>
        </row>
        <row r="2010">
          <cell r="A2010" t="str">
            <v>WIN5097</v>
          </cell>
          <cell r="B2010" t="str">
            <v>CN HÀ NỘI - CÔNG TY CỔ PHẦN DỊCH VỤ THƯƠNG MẠI TỔNG HỢP WINCOMMERCE</v>
          </cell>
          <cell r="C2010" t="str">
            <v/>
          </cell>
          <cell r="D2010" t="str">
            <v>Thành phố Hà Nội</v>
          </cell>
          <cell r="E2010" t="str">
            <v>Quận Nam Từ Liêm</v>
          </cell>
          <cell r="G2010" t="str">
            <v>HN004</v>
          </cell>
          <cell r="H2010" t="str">
            <v>Hoàng Thanh Huy</v>
          </cell>
          <cell r="I2010" t="str">
            <v>MIENBAC;WIN</v>
          </cell>
          <cell r="J2010" t="str">
            <v/>
          </cell>
          <cell r="M2010" t="str">
            <v>55 Cầu Cốc, Phường Tây Mỗ, Nam Từ Liêm, Hà Nội</v>
          </cell>
          <cell r="N2010">
            <v>60</v>
          </cell>
          <cell r="O2010" t="b">
            <v>0</v>
          </cell>
          <cell r="P2010" t="str">
            <v>C6 HÀ NỘI</v>
          </cell>
          <cell r="Q2010" t="str">
            <v>Miền Bắc</v>
          </cell>
          <cell r="R2010" t="str">
            <v>WIN</v>
          </cell>
        </row>
        <row r="2011">
          <cell r="A2011" t="str">
            <v>win5101</v>
          </cell>
          <cell r="B2011" t="str">
            <v>CN HÀ NỘI - wincommerce</v>
          </cell>
          <cell r="C2011" t="str">
            <v/>
          </cell>
          <cell r="D2011" t="str">
            <v>Thành phố Hà Nội</v>
          </cell>
          <cell r="E2011" t="str">
            <v>Huyện Thanh Oai</v>
          </cell>
          <cell r="G2011" t="str">
            <v>HN008</v>
          </cell>
          <cell r="H2011" t="str">
            <v>Nguyễn Minh Sơn</v>
          </cell>
          <cell r="I2011" t="str">
            <v>MIENBAC;WIN</v>
          </cell>
          <cell r="J2011" t="str">
            <v/>
          </cell>
          <cell r="M2011" t="str">
            <v>Số 168 Thôn Mới, Xã Cao Dương, Huyện Thanh Oai, HN</v>
          </cell>
          <cell r="N2011">
            <v>60</v>
          </cell>
          <cell r="O2011" t="b">
            <v>0</v>
          </cell>
          <cell r="P2011" t="str">
            <v>C6 HÀ NỘI</v>
          </cell>
          <cell r="Q2011" t="str">
            <v>Miền Bắc</v>
          </cell>
          <cell r="R2011" t="str">
            <v>WIN</v>
          </cell>
        </row>
        <row r="2012">
          <cell r="A2012" t="str">
            <v>WIN5155</v>
          </cell>
          <cell r="B2012" t="str">
            <v>CN HÀ NỘI - CÔNG TY CỔ PHẦN DỊCH VỤ THƯƠNG MẠI TỔNG HỢP WINCOMMERCE</v>
          </cell>
          <cell r="C2012" t="str">
            <v/>
          </cell>
          <cell r="D2012" t="str">
            <v>Thành phố Hà Nội</v>
          </cell>
          <cell r="E2012" t="str">
            <v>Huyện Thanh Trì</v>
          </cell>
          <cell r="G2012" t="str">
            <v>HN008</v>
          </cell>
          <cell r="H2012" t="str">
            <v>Nguyễn Minh Sơn</v>
          </cell>
          <cell r="I2012" t="str">
            <v>MIENBAC;WIN</v>
          </cell>
          <cell r="J2012" t="str">
            <v/>
          </cell>
          <cell r="M2012" t="str">
            <v>Thôn Yên Ngưu, Xã Tam Hiệp, Huyện Thanh Trì, HN</v>
          </cell>
          <cell r="N2012">
            <v>60</v>
          </cell>
          <cell r="O2012" t="b">
            <v>0</v>
          </cell>
          <cell r="P2012" t="str">
            <v>C6 HÀ NỘI</v>
          </cell>
          <cell r="Q2012" t="str">
            <v>Miền Bắc</v>
          </cell>
          <cell r="R2012" t="str">
            <v>WIN</v>
          </cell>
        </row>
        <row r="2013">
          <cell r="A2013" t="str">
            <v>win5161</v>
          </cell>
          <cell r="B2013" t="str">
            <v>CN HÀ NỘI - wincommerce</v>
          </cell>
          <cell r="C2013" t="str">
            <v/>
          </cell>
          <cell r="D2013" t="str">
            <v>Thành phố Hà Nội</v>
          </cell>
          <cell r="E2013" t="str">
            <v>Huyện Thanh Oai</v>
          </cell>
          <cell r="G2013" t="str">
            <v>HN008</v>
          </cell>
          <cell r="H2013" t="str">
            <v>Nguyễn Minh Sơn</v>
          </cell>
          <cell r="I2013" t="str">
            <v>MIENBAC;WIN</v>
          </cell>
          <cell r="J2013" t="str">
            <v/>
          </cell>
          <cell r="M2013" t="str">
            <v>248 Chợ Chiều Chuông, Xã Phương Trung, Huyện Thanh Oai, HN</v>
          </cell>
          <cell r="N2013">
            <v>60</v>
          </cell>
          <cell r="O2013" t="b">
            <v>0</v>
          </cell>
          <cell r="P2013" t="str">
            <v>C6 HÀ NỘI</v>
          </cell>
          <cell r="Q2013" t="str">
            <v>Miền Bắc</v>
          </cell>
          <cell r="R2013" t="str">
            <v>WIN</v>
          </cell>
        </row>
        <row r="2014">
          <cell r="A2014" t="str">
            <v>win5162</v>
          </cell>
          <cell r="B2014" t="str">
            <v>CN HÀ NỘI - wincommerce</v>
          </cell>
          <cell r="C2014" t="str">
            <v/>
          </cell>
          <cell r="D2014" t="str">
            <v>Thành phố Hà Nội</v>
          </cell>
          <cell r="E2014" t="str">
            <v>Huyện Thanh Oai</v>
          </cell>
          <cell r="G2014" t="str">
            <v>HN008</v>
          </cell>
          <cell r="H2014" t="str">
            <v>Nguyễn Minh Sơn</v>
          </cell>
          <cell r="I2014" t="str">
            <v>MIENBAC;WIN</v>
          </cell>
          <cell r="J2014" t="str">
            <v/>
          </cell>
          <cell r="M2014" t="str">
            <v>Số 120 QL21, Thôn Tảo Dương, Xã Hồng Dương, Huyện Thanh Oai, HN</v>
          </cell>
          <cell r="N2014">
            <v>60</v>
          </cell>
          <cell r="O2014" t="b">
            <v>0</v>
          </cell>
          <cell r="P2014" t="str">
            <v>C6 HÀ NỘI</v>
          </cell>
          <cell r="Q2014" t="str">
            <v>Miền Bắc</v>
          </cell>
          <cell r="R2014" t="str">
            <v>WIN</v>
          </cell>
        </row>
        <row r="2015">
          <cell r="A2015" t="str">
            <v>win5176</v>
          </cell>
          <cell r="B2015" t="str">
            <v>CN HÀ NỘI - wincommerce</v>
          </cell>
          <cell r="C2015" t="str">
            <v/>
          </cell>
          <cell r="D2015" t="str">
            <v>Thành phố Hà Nội</v>
          </cell>
          <cell r="E2015" t="str">
            <v>Huyện Thanh Oai</v>
          </cell>
          <cell r="G2015" t="str">
            <v>HN008</v>
          </cell>
          <cell r="H2015" t="str">
            <v>Nguyễn Minh Sơn</v>
          </cell>
          <cell r="I2015" t="str">
            <v>MIENBAC;WIN</v>
          </cell>
          <cell r="J2015" t="str">
            <v/>
          </cell>
          <cell r="M2015" t="str">
            <v>37 Thôn Chằm, Xã Bình Minh, Huyện Thanh Oai, HN</v>
          </cell>
          <cell r="N2015">
            <v>60</v>
          </cell>
          <cell r="O2015" t="b">
            <v>0</v>
          </cell>
          <cell r="P2015" t="str">
            <v>C6 HÀ NỘI</v>
          </cell>
          <cell r="Q2015" t="str">
            <v>Miền Bắc</v>
          </cell>
          <cell r="R2015" t="str">
            <v>WIN</v>
          </cell>
        </row>
        <row r="2016">
          <cell r="A2016" t="str">
            <v>WIN5177</v>
          </cell>
          <cell r="B2016" t="str">
            <v>CN HÀ NỘI - CÔNG TY CỔ PHẦN DỊCH VỤ THƯƠNG MẠI TỔNG HỢP WINCOMMERCE</v>
          </cell>
          <cell r="C2016" t="str">
            <v/>
          </cell>
          <cell r="D2016" t="str">
            <v>Thành phố Hà Nội</v>
          </cell>
          <cell r="E2016" t="str">
            <v>Huyện Đông Anh</v>
          </cell>
          <cell r="G2016" t="str">
            <v>HN003</v>
          </cell>
          <cell r="H2016" t="str">
            <v>Nguyễn Văn Thạch</v>
          </cell>
          <cell r="I2016" t="str">
            <v>MIENBAC;WIN</v>
          </cell>
          <cell r="J2016" t="str">
            <v/>
          </cell>
          <cell r="M2016" t="str">
            <v>Thôn Cổ Dương, Xã Tiên Dương, Huyện Đông Anh, HN</v>
          </cell>
          <cell r="N2016">
            <v>60</v>
          </cell>
          <cell r="O2016" t="b">
            <v>0</v>
          </cell>
          <cell r="P2016" t="str">
            <v>C6 HÀ NỘI</v>
          </cell>
          <cell r="Q2016" t="str">
            <v>Miền Bắc</v>
          </cell>
          <cell r="R2016" t="str">
            <v>WIN</v>
          </cell>
        </row>
        <row r="2017">
          <cell r="A2017" t="str">
            <v>WIN5190</v>
          </cell>
          <cell r="B2017" t="str">
            <v>CN HÀ NỘI - CÔNG TY CỔ PHẦN DỊCH VỤ THƯƠNG MẠI TỔNG HỢP WINCOMMERCE</v>
          </cell>
          <cell r="C2017" t="str">
            <v/>
          </cell>
          <cell r="D2017" t="str">
            <v>Thành phố Hà Nội</v>
          </cell>
          <cell r="E2017" t="str">
            <v>Huyện Đông Anh</v>
          </cell>
          <cell r="G2017" t="str">
            <v>HN003</v>
          </cell>
          <cell r="H2017" t="str">
            <v>Nguyễn Văn Thạch</v>
          </cell>
          <cell r="I2017" t="str">
            <v>MIENBAC;WIN</v>
          </cell>
          <cell r="J2017" t="str">
            <v/>
          </cell>
          <cell r="M2017" t="str">
            <v>Thôn Ngọc Chi ( Ngã tư Chợ Ngọc Chi), Xã Vĩnh Ngọc, Huyện Đông Anh, HN</v>
          </cell>
          <cell r="N2017">
            <v>60</v>
          </cell>
          <cell r="O2017" t="b">
            <v>0</v>
          </cell>
          <cell r="P2017" t="str">
            <v>C6 HÀ NỘI</v>
          </cell>
          <cell r="Q2017" t="str">
            <v>Miền Bắc</v>
          </cell>
          <cell r="R2017" t="str">
            <v>WIN</v>
          </cell>
        </row>
        <row r="2018">
          <cell r="A2018" t="str">
            <v>WIN5191</v>
          </cell>
          <cell r="B2018" t="str">
            <v>CN HÀ NỘI - CÔNG TY CỔ PHẦN DỊCH VỤ THƯƠNG MẠI TỔNG HỢP WINCOMMERCE</v>
          </cell>
          <cell r="C2018" t="str">
            <v/>
          </cell>
          <cell r="D2018" t="str">
            <v>Thành phố Hà Nội</v>
          </cell>
          <cell r="E2018" t="str">
            <v>Quận Hoàng Mai</v>
          </cell>
          <cell r="G2018" t="str">
            <v>HN003</v>
          </cell>
          <cell r="H2018" t="str">
            <v>Nguyễn Văn Thạch</v>
          </cell>
          <cell r="I2018" t="str">
            <v>MIENBAC;WIN</v>
          </cell>
          <cell r="J2018" t="str">
            <v/>
          </cell>
          <cell r="M2018" t="str">
            <v>Số 9 Nam Dư, Phường Lĩnh Nam, Quận Hoàng Mai, HN</v>
          </cell>
          <cell r="N2018">
            <v>60</v>
          </cell>
          <cell r="O2018" t="b">
            <v>0</v>
          </cell>
          <cell r="P2018" t="str">
            <v>C6 HÀ NỘI</v>
          </cell>
          <cell r="Q2018" t="str">
            <v>Miền Bắc</v>
          </cell>
          <cell r="R2018" t="str">
            <v>WIN</v>
          </cell>
        </row>
        <row r="2019">
          <cell r="A2019" t="str">
            <v>WIN5207</v>
          </cell>
          <cell r="B2019" t="str">
            <v>CN HÀ NỘI - CÔNG TY CỔ PHẦN DỊCH VỤ THƯƠNG MẠI TỔNG HỢP WINCOMMERCE</v>
          </cell>
          <cell r="C2019" t="str">
            <v/>
          </cell>
          <cell r="D2019" t="str">
            <v>Thành phố Hà Nội</v>
          </cell>
          <cell r="E2019" t="str">
            <v>Huyện Đông Anh</v>
          </cell>
          <cell r="G2019" t="str">
            <v>HN003</v>
          </cell>
          <cell r="H2019" t="str">
            <v>Nguyễn Văn Thạch</v>
          </cell>
          <cell r="I2019" t="str">
            <v>MIENBAC;WIN</v>
          </cell>
          <cell r="J2019" t="str">
            <v/>
          </cell>
          <cell r="M2019" t="str">
            <v>Khu dân cư Bắc Thăng Long, Xã Hải Bối, Huyện Đông Anh, HN</v>
          </cell>
          <cell r="N2019">
            <v>60</v>
          </cell>
          <cell r="O2019" t="b">
            <v>0</v>
          </cell>
          <cell r="P2019" t="str">
            <v>C6 HÀ NỘI</v>
          </cell>
          <cell r="Q2019" t="str">
            <v>Miền Bắc</v>
          </cell>
          <cell r="R2019" t="str">
            <v>WIN</v>
          </cell>
        </row>
        <row r="2020">
          <cell r="A2020" t="str">
            <v>WIN5208</v>
          </cell>
          <cell r="B2020" t="str">
            <v>CN HÀ NỘI - CÔNG TY CỔ PHẦN DỊCH VỤ THƯƠNG MẠI TỔNG HỢP WINCOMMERCE</v>
          </cell>
          <cell r="C2020" t="str">
            <v/>
          </cell>
          <cell r="D2020" t="str">
            <v>Thành phố Hà Nội</v>
          </cell>
          <cell r="E2020" t="str">
            <v>Huyện Sóc Sơn</v>
          </cell>
          <cell r="G2020" t="str">
            <v>HN003</v>
          </cell>
          <cell r="H2020" t="str">
            <v>Nguyễn Văn Thạch</v>
          </cell>
          <cell r="I2020" t="str">
            <v>MIENBAC; WIN</v>
          </cell>
          <cell r="J2020" t="str">
            <v/>
          </cell>
          <cell r="M2020" t="str">
            <v>Thôn Bình An, Xã Trung Giã, Huyện Sóc Sơn, HN</v>
          </cell>
          <cell r="N2020">
            <v>60</v>
          </cell>
          <cell r="O2020" t="b">
            <v>0</v>
          </cell>
          <cell r="P2020" t="str">
            <v>C6 HÀ NỘI</v>
          </cell>
          <cell r="Q2020" t="str">
            <v>Miền Bắc</v>
          </cell>
          <cell r="R2020" t="str">
            <v>WIN</v>
          </cell>
        </row>
        <row r="2021">
          <cell r="A2021" t="str">
            <v>WIN5219</v>
          </cell>
          <cell r="B2021" t="str">
            <v>CN HÀ NỘI - CÔNG TY CỔ PHẦN DỊCH VỤ THƯƠNG MẠI TỔNG HỢP WINCOMMERCE</v>
          </cell>
          <cell r="C2021" t="str">
            <v/>
          </cell>
          <cell r="D2021" t="str">
            <v>Thành phố Hà Nội</v>
          </cell>
          <cell r="E2021" t="str">
            <v>Quận Cầu Giấy</v>
          </cell>
          <cell r="G2021" t="str">
            <v>HN004</v>
          </cell>
          <cell r="H2021" t="str">
            <v>Hoàng Thanh Huy</v>
          </cell>
          <cell r="I2021" t="str">
            <v>MIENBAC;WIN</v>
          </cell>
          <cell r="J2021" t="str">
            <v/>
          </cell>
          <cell r="M2021" t="str">
            <v>Số 1, TT Tổng Công ty Dược Việt Nam, tổ 1, phường Quan Hoa, quận Cầu Giấy, Hà Nội</v>
          </cell>
          <cell r="N2021">
            <v>60</v>
          </cell>
          <cell r="O2021" t="b">
            <v>0</v>
          </cell>
          <cell r="P2021" t="str">
            <v>C6 HÀ NỘI</v>
          </cell>
          <cell r="Q2021" t="str">
            <v>Miền Bắc</v>
          </cell>
          <cell r="R2021" t="str">
            <v>WIN</v>
          </cell>
        </row>
        <row r="2022">
          <cell r="A2022" t="str">
            <v>WIN5224</v>
          </cell>
          <cell r="B2022" t="str">
            <v>CN HÀ NỘI - CÔNG TY CỔ PHẦN DỊCH VỤ THƯƠNG MẠI TỔNG HỢP WINCOMMERCE</v>
          </cell>
          <cell r="C2022" t="str">
            <v/>
          </cell>
          <cell r="D2022" t="str">
            <v>Thành phố Hà Nội</v>
          </cell>
          <cell r="E2022" t="str">
            <v>Quận Hoàng Mai</v>
          </cell>
          <cell r="G2022" t="str">
            <v>HN003</v>
          </cell>
          <cell r="H2022" t="str">
            <v>Nguyễn Văn Thạch</v>
          </cell>
          <cell r="I2022" t="str">
            <v>MIENBAC;WIN</v>
          </cell>
          <cell r="J2022" t="str">
            <v/>
          </cell>
          <cell r="M2022" t="str">
            <v>Tầng 1, Tòa Trung Yên Smile, Khu A, Lô 19.NO và 20.BT KĐTM Bắc Đại Kim
, Số 1 Nguyễn Cảnh Dị, Phường Định Công, Quận Hoàng Mai, HN</v>
          </cell>
          <cell r="N2022">
            <v>60</v>
          </cell>
          <cell r="O2022" t="b">
            <v>0</v>
          </cell>
          <cell r="P2022" t="str">
            <v>C6 HÀ NỘI</v>
          </cell>
          <cell r="Q2022" t="str">
            <v>Miền Bắc</v>
          </cell>
          <cell r="R2022" t="str">
            <v>WIN</v>
          </cell>
        </row>
        <row r="2023">
          <cell r="A2023" t="str">
            <v>WIN5225</v>
          </cell>
          <cell r="B2023" t="str">
            <v>CN HÀ NỘI - CÔNG TY CỔ PHẦN DỊCH VỤ THƯƠNG MẠI TỔNG HỢP WINCOMMERCE</v>
          </cell>
          <cell r="C2023" t="str">
            <v/>
          </cell>
          <cell r="D2023" t="str">
            <v>Thành phố Hà Nội</v>
          </cell>
          <cell r="E2023" t="str">
            <v>Quận Hoàng Mai</v>
          </cell>
          <cell r="G2023" t="str">
            <v>HN003</v>
          </cell>
          <cell r="H2023" t="str">
            <v>Nguyễn Văn Thạch</v>
          </cell>
          <cell r="I2023" t="str">
            <v>MIENBAC;WIN</v>
          </cell>
          <cell r="J2023" t="str">
            <v/>
          </cell>
          <cell r="M2023" t="str">
            <v>Ô DVTM-07, Tầng 1+2 tòa nhà CT3 Khu đô thị Gelexia Riverside
, Ngõ 885 Tam Trinh, Phường Yên Sở, Quận Hoàng Mai, HN</v>
          </cell>
          <cell r="N2023">
            <v>60</v>
          </cell>
          <cell r="O2023" t="b">
            <v>0</v>
          </cell>
          <cell r="P2023" t="str">
            <v>C6 HÀ NỘI</v>
          </cell>
          <cell r="Q2023" t="str">
            <v>Miền Bắc</v>
          </cell>
          <cell r="R2023" t="str">
            <v>WIN</v>
          </cell>
        </row>
        <row r="2024">
          <cell r="A2024" t="str">
            <v>WIN5247</v>
          </cell>
          <cell r="B2024" t="str">
            <v>CN HÀ NỘI - CÔNG TY CỔ PHẦN DỊCH VỤ THƯƠNG MẠI TỔNG HỢP WINCOMMERCE</v>
          </cell>
          <cell r="C2024" t="str">
            <v/>
          </cell>
          <cell r="D2024" t="str">
            <v>Thành phố Hà Nội</v>
          </cell>
          <cell r="E2024" t="str">
            <v>Quận Thanh Xuân</v>
          </cell>
          <cell r="G2024" t="str">
            <v>HN008</v>
          </cell>
          <cell r="H2024" t="str">
            <v>Nguyễn Minh Sơn</v>
          </cell>
          <cell r="I2024" t="str">
            <v>MIENBAC;WIN</v>
          </cell>
          <cell r="J2024" t="str">
            <v/>
          </cell>
          <cell r="M2024" t="str">
            <v>Căn B4 Số 23 Phố Cự Lộc, P.Thượng Đình, Q.Thanh Xuân, HN</v>
          </cell>
          <cell r="N2024">
            <v>60</v>
          </cell>
          <cell r="O2024" t="b">
            <v>0</v>
          </cell>
          <cell r="P2024" t="str">
            <v>C6 HÀ NỘI</v>
          </cell>
          <cell r="Q2024" t="str">
            <v>Miền Bắc</v>
          </cell>
          <cell r="R2024" t="str">
            <v>WIN</v>
          </cell>
        </row>
        <row r="2025">
          <cell r="A2025" t="str">
            <v>win5255</v>
          </cell>
          <cell r="B2025" t="str">
            <v>CN HÀ NỘI - wincommerce</v>
          </cell>
          <cell r="C2025" t="str">
            <v/>
          </cell>
          <cell r="D2025" t="str">
            <v>Thành phố Hà Nội</v>
          </cell>
          <cell r="E2025" t="str">
            <v>Huyện Mê Linh</v>
          </cell>
          <cell r="G2025" t="str">
            <v>HN008</v>
          </cell>
          <cell r="H2025" t="str">
            <v>Nguyễn Minh Sơn</v>
          </cell>
          <cell r="I2025" t="str">
            <v>MIENBAC;WIN</v>
          </cell>
          <cell r="J2025" t="str">
            <v/>
          </cell>
          <cell r="M2025" t="str">
            <v>Đội 4 Thôn 1 Xã Thạch Đà, Huyện Mê Linh, HN</v>
          </cell>
          <cell r="N2025">
            <v>60</v>
          </cell>
          <cell r="O2025" t="b">
            <v>0</v>
          </cell>
          <cell r="P2025" t="str">
            <v>C6 HÀ NỘI</v>
          </cell>
          <cell r="Q2025" t="str">
            <v>Miền Bắc</v>
          </cell>
          <cell r="R2025" t="str">
            <v>WIN</v>
          </cell>
        </row>
        <row r="2026">
          <cell r="A2026" t="str">
            <v>win5266</v>
          </cell>
          <cell r="B2026" t="str">
            <v>CN HÀ NỘI - wincommerce</v>
          </cell>
          <cell r="C2026" t="str">
            <v/>
          </cell>
          <cell r="D2026" t="str">
            <v>Thành phố Hà Nội</v>
          </cell>
          <cell r="E2026" t="str">
            <v>Huyện Mê Linh</v>
          </cell>
          <cell r="G2026" t="str">
            <v>HN008</v>
          </cell>
          <cell r="H2026" t="str">
            <v>Nguyễn Minh Sơn</v>
          </cell>
          <cell r="I2026" t="str">
            <v>MIENBAC;WIN</v>
          </cell>
          <cell r="J2026" t="str">
            <v/>
          </cell>
          <cell r="M2026" t="str">
            <v>Khu 14 Thôn Yên Nhân, Xã Tiền Phong, Huyện Mê Linh, HN</v>
          </cell>
          <cell r="N2026">
            <v>60</v>
          </cell>
          <cell r="O2026" t="b">
            <v>0</v>
          </cell>
          <cell r="P2026" t="str">
            <v>C6 HÀ NỘI</v>
          </cell>
          <cell r="Q2026" t="str">
            <v>Miền Bắc</v>
          </cell>
          <cell r="R2026" t="str">
            <v>WIN</v>
          </cell>
        </row>
        <row r="2027">
          <cell r="A2027" t="str">
            <v>win5267</v>
          </cell>
          <cell r="B2027" t="str">
            <v>CN HÀ NỘI - wincommerce</v>
          </cell>
          <cell r="C2027" t="str">
            <v/>
          </cell>
          <cell r="D2027" t="str">
            <v>Thành phố Hà Nội</v>
          </cell>
          <cell r="E2027" t="str">
            <v>Huyện Mê Linh</v>
          </cell>
          <cell r="G2027" t="str">
            <v>HN008</v>
          </cell>
          <cell r="H2027" t="str">
            <v>Nguyễn Minh Sơn</v>
          </cell>
          <cell r="I2027" t="str">
            <v>MIENBAC;WIN</v>
          </cell>
          <cell r="J2027" t="str">
            <v/>
          </cell>
          <cell r="M2027" t="str">
            <v>Khu 5 Thôn Do Hạ, Xã Tiền Phong, Huyện Mê Linh, HN</v>
          </cell>
          <cell r="N2027">
            <v>60</v>
          </cell>
          <cell r="O2027" t="b">
            <v>0</v>
          </cell>
          <cell r="P2027" t="str">
            <v>C6 HÀ NỘI</v>
          </cell>
          <cell r="Q2027" t="str">
            <v>Miền Bắc</v>
          </cell>
          <cell r="R2027" t="str">
            <v>WIN</v>
          </cell>
        </row>
        <row r="2028">
          <cell r="A2028" t="str">
            <v>win5268</v>
          </cell>
          <cell r="B2028" t="str">
            <v>CN HÀ NỘI - wincommerce</v>
          </cell>
          <cell r="C2028" t="str">
            <v/>
          </cell>
          <cell r="D2028" t="str">
            <v>Thành phố Hà Nội</v>
          </cell>
          <cell r="E2028" t="str">
            <v>Quận Bắc Từ Liêm</v>
          </cell>
          <cell r="G2028" t="str">
            <v>HN004</v>
          </cell>
          <cell r="H2028" t="str">
            <v>Hoàng Thanh Huy</v>
          </cell>
          <cell r="I2028" t="str">
            <v>MIENBAC;WIN</v>
          </cell>
          <cell r="J2028" t="str">
            <v/>
          </cell>
          <cell r="M2028" t="str">
            <v>134 Hoàng Tăng Bí, TDP Tân Nhuệ, Thụy Phương, Quận Bắc Từ Liêm, Hà Nội</v>
          </cell>
          <cell r="N2028">
            <v>60</v>
          </cell>
          <cell r="O2028" t="b">
            <v>0</v>
          </cell>
          <cell r="P2028" t="str">
            <v>C6 HÀ NỘI</v>
          </cell>
          <cell r="Q2028" t="str">
            <v>Miền Bắc</v>
          </cell>
          <cell r="R2028" t="str">
            <v>WIN</v>
          </cell>
        </row>
        <row r="2029">
          <cell r="A2029" t="str">
            <v>WIN5272</v>
          </cell>
          <cell r="B2029" t="str">
            <v>CN HÀ NỘI - CÔNG TY CỔ PHẦN DỊCH VỤ THƯƠNG MẠI TỔNG HỢP WINCOMMERCE</v>
          </cell>
          <cell r="C2029" t="str">
            <v/>
          </cell>
          <cell r="D2029" t="str">
            <v>Thành phố Hà Nội</v>
          </cell>
          <cell r="E2029" t="str">
            <v>Huyện Sóc Sơn</v>
          </cell>
          <cell r="G2029" t="str">
            <v>HN003</v>
          </cell>
          <cell r="H2029" t="str">
            <v>Nguyễn Văn Thạch</v>
          </cell>
          <cell r="I2029" t="str">
            <v>MIENBAC; WIN</v>
          </cell>
          <cell r="J2029" t="str">
            <v/>
          </cell>
          <cell r="M2029" t="str">
            <v>Khu đấu giá Tổ 1 Thị trấn Sóc Sơn, Huyện Sóc Sơn, TP Hà Nội</v>
          </cell>
          <cell r="N2029">
            <v>60</v>
          </cell>
          <cell r="O2029" t="b">
            <v>0</v>
          </cell>
          <cell r="P2029" t="str">
            <v>C6 HÀ NỘI</v>
          </cell>
          <cell r="Q2029" t="str">
            <v>Miền Bắc</v>
          </cell>
          <cell r="R2029" t="str">
            <v>WIN</v>
          </cell>
        </row>
        <row r="2030">
          <cell r="A2030" t="str">
            <v>WIN5284</v>
          </cell>
          <cell r="B2030" t="str">
            <v>CN HÀ NỘI - CÔNG TY CỔ PHẦN DỊCH VỤ THƯƠNG MẠI TỔNG HỢP WINCOMMERCE</v>
          </cell>
          <cell r="C2030" t="str">
            <v/>
          </cell>
          <cell r="D2030" t="str">
            <v>Thành phố Hà Nội</v>
          </cell>
          <cell r="E2030" t="str">
            <v>Huyện Đông Anh</v>
          </cell>
          <cell r="G2030" t="str">
            <v>HN003</v>
          </cell>
          <cell r="H2030" t="str">
            <v>Nguyễn Văn Thạch</v>
          </cell>
          <cell r="I2030" t="str">
            <v>MIENBAC;WIN</v>
          </cell>
          <cell r="J2030" t="str">
            <v/>
          </cell>
          <cell r="M2030" t="str">
            <v>Thôn Bến Trung, Xã Bắc Hồng, Huyện Đông Anh, HN</v>
          </cell>
          <cell r="N2030">
            <v>60</v>
          </cell>
          <cell r="O2030" t="b">
            <v>0</v>
          </cell>
          <cell r="P2030" t="str">
            <v>C6 HÀ NỘI</v>
          </cell>
          <cell r="Q2030" t="str">
            <v>Miền Bắc</v>
          </cell>
          <cell r="R2030" t="str">
            <v>WIN</v>
          </cell>
        </row>
        <row r="2031">
          <cell r="A2031" t="str">
            <v>WIN5285</v>
          </cell>
          <cell r="B2031" t="str">
            <v>CN HÀ NỘI - CÔNG TY CỔ PHẦN DỊCH VỤ THƯƠNG MẠI TỔNG HỢP WINCOMMERCE</v>
          </cell>
          <cell r="C2031" t="str">
            <v/>
          </cell>
          <cell r="D2031" t="str">
            <v>Thành phố Hà Nội</v>
          </cell>
          <cell r="E2031" t="str">
            <v>Huyện Gia Lâm</v>
          </cell>
          <cell r="G2031" t="str">
            <v>HN008</v>
          </cell>
          <cell r="H2031" t="str">
            <v>Nguyễn Minh Sơn</v>
          </cell>
          <cell r="I2031" t="str">
            <v>MIENBAC;WIN</v>
          </cell>
          <cell r="J2031" t="str">
            <v/>
          </cell>
          <cell r="M2031" t="str">
            <v>Thôn Lã Côi, Xã Yên Viên, Huyện Gia Lâm, HN</v>
          </cell>
          <cell r="N2031">
            <v>60</v>
          </cell>
          <cell r="O2031" t="b">
            <v>0</v>
          </cell>
          <cell r="P2031" t="str">
            <v>C6 HÀ NỘI</v>
          </cell>
          <cell r="Q2031" t="str">
            <v>Miền Bắc</v>
          </cell>
          <cell r="R2031" t="str">
            <v>WIN</v>
          </cell>
        </row>
        <row r="2032">
          <cell r="A2032" t="str">
            <v>WIN5286</v>
          </cell>
          <cell r="B2032" t="str">
            <v>CN HÀ NỘI - CÔNG TY CỔ PHẦN DỊCH VỤ THƯƠNG MẠI TỔNG HỢP WINCOMMERCE</v>
          </cell>
          <cell r="C2032" t="str">
            <v/>
          </cell>
          <cell r="D2032" t="str">
            <v>Thành phố Hà Nội</v>
          </cell>
          <cell r="E2032" t="str">
            <v>Huyện ứng Hòa</v>
          </cell>
          <cell r="G2032" t="str">
            <v>HN004</v>
          </cell>
          <cell r="H2032" t="str">
            <v>Hoàng Thanh Huy</v>
          </cell>
          <cell r="I2032" t="str">
            <v>MIENBAC;WIN</v>
          </cell>
          <cell r="J2032" t="str">
            <v/>
          </cell>
          <cell r="M2032" t="str">
            <v>95 Ba Thá, Xã Viên An, Huyện Ứng Hòa, HN</v>
          </cell>
          <cell r="N2032">
            <v>60</v>
          </cell>
          <cell r="O2032" t="b">
            <v>0</v>
          </cell>
          <cell r="P2032" t="str">
            <v>C6 HÀ NỘI</v>
          </cell>
          <cell r="Q2032" t="str">
            <v>Miền Bắc</v>
          </cell>
          <cell r="R2032" t="str">
            <v>WIN</v>
          </cell>
        </row>
        <row r="2033">
          <cell r="A2033" t="str">
            <v>WIN5287</v>
          </cell>
          <cell r="B2033" t="str">
            <v>CN HÀ NỘI - CÔNG TY CỔ PHẦN DỊCH VỤ THƯƠNG MẠI TỔNG HỢP WINCOMMERCE</v>
          </cell>
          <cell r="C2033" t="str">
            <v/>
          </cell>
          <cell r="D2033" t="str">
            <v>Thành phố Hà Nội</v>
          </cell>
          <cell r="E2033" t="str">
            <v>Huyện ứng Hòa</v>
          </cell>
          <cell r="G2033" t="str">
            <v>HN004</v>
          </cell>
          <cell r="H2033" t="str">
            <v>Hoàng Thanh Huy</v>
          </cell>
          <cell r="I2033" t="str">
            <v>MIENBAC;WIN</v>
          </cell>
          <cell r="J2033" t="str">
            <v/>
          </cell>
          <cell r="M2033" t="str">
            <v>85 Lê Lợi, Thị Trấn Vân Đình, Huyện Ứng Hòa, HN</v>
          </cell>
          <cell r="N2033">
            <v>60</v>
          </cell>
          <cell r="O2033" t="b">
            <v>0</v>
          </cell>
          <cell r="P2033" t="str">
            <v>C6 HÀ NỘI</v>
          </cell>
          <cell r="Q2033" t="str">
            <v>Miền Bắc</v>
          </cell>
          <cell r="R2033" t="str">
            <v>WIN</v>
          </cell>
        </row>
        <row r="2034">
          <cell r="A2034" t="str">
            <v>WIN5288</v>
          </cell>
          <cell r="B2034" t="str">
            <v>CN HÀ NỘI - CÔNG TY CỔ PHẦN DỊCH VỤ THƯƠNG MẠI TỔNG HỢP WINCOMMERCE</v>
          </cell>
          <cell r="C2034" t="str">
            <v/>
          </cell>
          <cell r="D2034" t="str">
            <v>Thành phố Hà Nội</v>
          </cell>
          <cell r="E2034" t="str">
            <v>Quận Hoàng Mai</v>
          </cell>
          <cell r="G2034" t="str">
            <v>HN003</v>
          </cell>
          <cell r="H2034" t="str">
            <v>Nguyễn Văn Thạch</v>
          </cell>
          <cell r="I2034" t="str">
            <v>MIENBAC;WIN</v>
          </cell>
          <cell r="J2034" t="str">
            <v/>
          </cell>
          <cell r="M2034" t="str">
            <v>Tổ dân phố số 17, Phường Thanh Trì, Quận Hoàng Mai, HN</v>
          </cell>
          <cell r="N2034">
            <v>60</v>
          </cell>
          <cell r="O2034" t="b">
            <v>0</v>
          </cell>
          <cell r="P2034" t="str">
            <v>C6 HÀ NỘI</v>
          </cell>
          <cell r="Q2034" t="str">
            <v>Miền Bắc</v>
          </cell>
          <cell r="R2034" t="str">
            <v>WIN</v>
          </cell>
        </row>
        <row r="2035">
          <cell r="A2035" t="str">
            <v>WIN5290</v>
          </cell>
          <cell r="B2035" t="str">
            <v>CN HÀ NỘI - CÔNG TY CỔ PHẦN DỊCH VỤ THƯƠNG MẠI TỔNG HỢP WINCOMMERCE</v>
          </cell>
          <cell r="C2035" t="str">
            <v/>
          </cell>
          <cell r="D2035" t="str">
            <v>Thành phố Hà Nội</v>
          </cell>
          <cell r="E2035" t="str">
            <v>Quận Nam Từ Liêm</v>
          </cell>
          <cell r="G2035" t="str">
            <v>HN004</v>
          </cell>
          <cell r="H2035" t="str">
            <v>Hoàng Thanh Huy</v>
          </cell>
          <cell r="I2035" t="str">
            <v>MIENBAC;WIN</v>
          </cell>
          <cell r="J2035" t="str">
            <v/>
          </cell>
          <cell r="M2035" t="str">
            <v>71 Ngõ 180 Tây Mỗ, Quận Nam Từ Liêm, Hà Nội</v>
          </cell>
          <cell r="N2035">
            <v>60</v>
          </cell>
          <cell r="O2035" t="b">
            <v>0</v>
          </cell>
          <cell r="P2035" t="str">
            <v>C6 HÀ NỘI</v>
          </cell>
          <cell r="Q2035" t="str">
            <v>Miền Bắc</v>
          </cell>
          <cell r="R2035" t="str">
            <v>WIN</v>
          </cell>
        </row>
        <row r="2036">
          <cell r="A2036" t="str">
            <v>win5295</v>
          </cell>
          <cell r="B2036" t="str">
            <v>CN HÀ NỘI - WINCOMMERCE</v>
          </cell>
          <cell r="C2036" t="str">
            <v/>
          </cell>
          <cell r="D2036" t="str">
            <v>Thành phố Hà Nội</v>
          </cell>
          <cell r="E2036" t="str">
            <v>Huyện Phú Xuyên</v>
          </cell>
          <cell r="G2036" t="str">
            <v>HN008</v>
          </cell>
          <cell r="H2036" t="str">
            <v>Nguyễn Minh Sơn</v>
          </cell>
          <cell r="I2036" t="str">
            <v>MIENBAC;WIN</v>
          </cell>
          <cell r="J2036" t="str">
            <v/>
          </cell>
          <cell r="M2036" t="str">
            <v>Số 158 Tiểu khu Phú Thịnh, Thị trấn Phú Minh, Huyện Phú Xuyên, HN</v>
          </cell>
          <cell r="N2036">
            <v>60</v>
          </cell>
          <cell r="O2036" t="b">
            <v>0</v>
          </cell>
          <cell r="P2036" t="str">
            <v>C6 HÀ NỘI</v>
          </cell>
          <cell r="Q2036" t="str">
            <v>Miền Bắc</v>
          </cell>
          <cell r="R2036" t="str">
            <v>WIN</v>
          </cell>
        </row>
        <row r="2037">
          <cell r="A2037" t="str">
            <v>WIN5303</v>
          </cell>
          <cell r="B2037" t="str">
            <v>CN HÀ NỘI - CÔNG TY CỔ PHẦN DỊCH VỤ THƯƠNG MẠI TỔNG HỢP WINCOMMERCE</v>
          </cell>
          <cell r="C2037" t="str">
            <v/>
          </cell>
          <cell r="D2037" t="str">
            <v>Thành phố Hà Nội</v>
          </cell>
          <cell r="E2037" t="str">
            <v>Quận Đống Đa</v>
          </cell>
          <cell r="G2037" t="str">
            <v>HN003</v>
          </cell>
          <cell r="H2037" t="str">
            <v>Nguyễn Văn Thạch</v>
          </cell>
          <cell r="I2037" t="str">
            <v>MIENBAC;WIN</v>
          </cell>
          <cell r="J2037" t="str">
            <v/>
          </cell>
          <cell r="M2037" t="str">
            <v>114 Ngõ Văn Chương 2, Phường Văn Chương, Quận Đống Đa, Hà Nội</v>
          </cell>
          <cell r="N2037">
            <v>60</v>
          </cell>
          <cell r="O2037" t="b">
            <v>0</v>
          </cell>
          <cell r="P2037" t="str">
            <v>C6 HÀ NỘI</v>
          </cell>
          <cell r="Q2037" t="str">
            <v>Miền Bắc</v>
          </cell>
          <cell r="R2037" t="str">
            <v>WIN</v>
          </cell>
        </row>
        <row r="2038">
          <cell r="A2038" t="str">
            <v>WIN5304</v>
          </cell>
          <cell r="B2038" t="str">
            <v>CN HÀ NỘI - CÔNG TY CỔ PHẦN DỊCH VỤ THƯƠNG MẠI TỔNG HỢP WINCOMMERCE</v>
          </cell>
          <cell r="C2038" t="str">
            <v/>
          </cell>
          <cell r="D2038" t="str">
            <v>Thành phố Hà Nội</v>
          </cell>
          <cell r="E2038" t="str">
            <v>Quận Hai Bà Trưng</v>
          </cell>
          <cell r="G2038" t="str">
            <v>HN003</v>
          </cell>
          <cell r="H2038" t="str">
            <v>Nguyễn Văn Thạch</v>
          </cell>
          <cell r="I2038" t="str">
            <v>MIENBAC;WIN</v>
          </cell>
          <cell r="J2038" t="str">
            <v/>
          </cell>
          <cell r="M2038" t="str">
            <v>Tầng 1, Tòa nhà UDIC Riverside 1, Ngõ 122 Vĩnh Tuy, Phường Vĩnh Tuy, Quận Hai Bà Trưng, HN</v>
          </cell>
          <cell r="N2038">
            <v>60</v>
          </cell>
          <cell r="O2038" t="b">
            <v>0</v>
          </cell>
          <cell r="P2038" t="str">
            <v>C6 HÀ NỘI</v>
          </cell>
          <cell r="Q2038" t="str">
            <v>Miền Bắc</v>
          </cell>
          <cell r="R2038" t="str">
            <v>WIN</v>
          </cell>
        </row>
        <row r="2039">
          <cell r="A2039" t="str">
            <v>WIN5305</v>
          </cell>
          <cell r="B2039" t="str">
            <v>CN HÀ NỘI - CÔNG TY CỔ PHẦN DỊCH VỤ THƯƠNG MẠI TỔNG HỢP WINCOMMERCE</v>
          </cell>
          <cell r="C2039" t="str">
            <v/>
          </cell>
          <cell r="D2039" t="str">
            <v>Thành phố Hà Nội</v>
          </cell>
          <cell r="E2039" t="str">
            <v>Quận Hoàng Mai</v>
          </cell>
          <cell r="G2039" t="str">
            <v>HN003</v>
          </cell>
          <cell r="H2039" t="str">
            <v>Nguyễn Văn Thạch</v>
          </cell>
          <cell r="I2039" t="str">
            <v>MIENBAC;WIN</v>
          </cell>
          <cell r="J2039" t="str">
            <v/>
          </cell>
          <cell r="M2039" t="str">
            <v>Số 110 ngõ 553 Đường Giải Phóng, Phường Giáp Bát, Quận Hoàng Mai, HN</v>
          </cell>
          <cell r="N2039">
            <v>60</v>
          </cell>
          <cell r="O2039" t="b">
            <v>0</v>
          </cell>
          <cell r="P2039" t="str">
            <v>C6 HÀ NỘI</v>
          </cell>
          <cell r="Q2039" t="str">
            <v>Miền Bắc</v>
          </cell>
          <cell r="R2039" t="str">
            <v>WIN</v>
          </cell>
        </row>
        <row r="2040">
          <cell r="A2040" t="str">
            <v>win5308</v>
          </cell>
          <cell r="B2040" t="str">
            <v>CN HÀ NỘI - wincommerce</v>
          </cell>
          <cell r="C2040" t="str">
            <v/>
          </cell>
          <cell r="D2040" t="str">
            <v>Thành phố Hà Nội</v>
          </cell>
          <cell r="E2040" t="str">
            <v>Huyện Mê Linh</v>
          </cell>
          <cell r="G2040" t="str">
            <v>HN008</v>
          </cell>
          <cell r="H2040" t="str">
            <v>Nguyễn Minh Sơn</v>
          </cell>
          <cell r="I2040" t="str">
            <v>MIENBAC;WIN</v>
          </cell>
          <cell r="J2040" t="str">
            <v/>
          </cell>
          <cell r="M2040" t="str">
            <v>QL35 Thôn Phú Nhi, xã Thanh Lâm, huyện Mê Linh, HN</v>
          </cell>
          <cell r="N2040">
            <v>60</v>
          </cell>
          <cell r="O2040" t="b">
            <v>0</v>
          </cell>
          <cell r="P2040" t="str">
            <v>C6 HÀ NỘI</v>
          </cell>
          <cell r="Q2040" t="str">
            <v>Miền Bắc</v>
          </cell>
          <cell r="R2040" t="str">
            <v>WIN</v>
          </cell>
        </row>
        <row r="2041">
          <cell r="A2041" t="str">
            <v>WIN5313</v>
          </cell>
          <cell r="B2041" t="str">
            <v>CN HÀ NỘI - CÔNG TY CỔ PHẦN DỊCH VỤ THƯƠNG MẠI TỔNG HỢP WINCOMMERCE</v>
          </cell>
          <cell r="C2041" t="str">
            <v/>
          </cell>
          <cell r="D2041" t="str">
            <v>Thành phố Hà Nội</v>
          </cell>
          <cell r="E2041" t="str">
            <v>Huyện Đông Anh</v>
          </cell>
          <cell r="G2041" t="str">
            <v>HN003</v>
          </cell>
          <cell r="H2041" t="str">
            <v>Nguyễn Văn Thạch</v>
          </cell>
          <cell r="I2041" t="str">
            <v>MIENBAC;WIN</v>
          </cell>
          <cell r="J2041" t="str">
            <v/>
          </cell>
          <cell r="M2041" t="str">
            <v>32 Sáp Mai, Xã Võng La, Huyện Đông Anh, HN</v>
          </cell>
          <cell r="N2041">
            <v>60</v>
          </cell>
          <cell r="O2041" t="b">
            <v>0</v>
          </cell>
          <cell r="P2041" t="str">
            <v>C6 HÀ NỘI</v>
          </cell>
          <cell r="Q2041" t="str">
            <v>Miền Bắc</v>
          </cell>
          <cell r="R2041" t="str">
            <v>WIN</v>
          </cell>
        </row>
        <row r="2042">
          <cell r="A2042" t="str">
            <v>win5323</v>
          </cell>
          <cell r="B2042" t="str">
            <v>CN HÀ NỘI - wincommerce</v>
          </cell>
          <cell r="C2042" t="str">
            <v/>
          </cell>
          <cell r="D2042" t="str">
            <v>Thành phố Hà Nội</v>
          </cell>
          <cell r="E2042" t="str">
            <v>Huyện Quốc Oai</v>
          </cell>
          <cell r="G2042" t="str">
            <v>HN004</v>
          </cell>
          <cell r="H2042" t="str">
            <v>Hoàng Thanh Huy</v>
          </cell>
          <cell r="I2042" t="str">
            <v>MIENBAC;WIN</v>
          </cell>
          <cell r="J2042" t="str">
            <v/>
          </cell>
          <cell r="M2042" t="str">
            <v>Thôn 5 Xã Cộng Hòa, Huyện Quốc Oai, HN</v>
          </cell>
          <cell r="N2042">
            <v>60</v>
          </cell>
          <cell r="O2042" t="b">
            <v>0</v>
          </cell>
          <cell r="P2042" t="str">
            <v>C6 HÀ NỘI</v>
          </cell>
          <cell r="Q2042" t="str">
            <v>Miền Bắc</v>
          </cell>
          <cell r="R2042" t="str">
            <v>WIN</v>
          </cell>
        </row>
        <row r="2043">
          <cell r="A2043" t="str">
            <v>win5324</v>
          </cell>
          <cell r="B2043" t="str">
            <v>CN HÀ NỘI - wincommerce</v>
          </cell>
          <cell r="C2043" t="str">
            <v/>
          </cell>
          <cell r="D2043" t="str">
            <v>Thành phố Hà Nội</v>
          </cell>
          <cell r="E2043" t="str">
            <v>Huyện Quốc Oai</v>
          </cell>
          <cell r="G2043" t="str">
            <v>HN004</v>
          </cell>
          <cell r="H2043" t="str">
            <v>Hoàng Thanh Huy</v>
          </cell>
          <cell r="I2043" t="str">
            <v>MIENBAC;WIN</v>
          </cell>
          <cell r="J2043" t="str">
            <v/>
          </cell>
          <cell r="M2043" t="str">
            <v>254 Phố Huyện, TT Quốc Oai, Huyện Quốc Oai, HN</v>
          </cell>
          <cell r="N2043">
            <v>60</v>
          </cell>
          <cell r="O2043" t="b">
            <v>0</v>
          </cell>
          <cell r="P2043" t="str">
            <v>C6 HÀ NỘI</v>
          </cell>
          <cell r="Q2043" t="str">
            <v>Miền Bắc</v>
          </cell>
          <cell r="R2043" t="str">
            <v>WIN</v>
          </cell>
        </row>
        <row r="2044">
          <cell r="A2044" t="str">
            <v>WIN5327</v>
          </cell>
          <cell r="B2044" t="str">
            <v>CN HÀ NỘI - CÔNG TY CỔ PHẦN DỊCH VỤ THƯƠNG MẠI TỔNG HỢP WINCOMMERCE</v>
          </cell>
          <cell r="C2044" t="str">
            <v/>
          </cell>
          <cell r="D2044" t="str">
            <v>Thành phố Hà Nội</v>
          </cell>
          <cell r="E2044" t="str">
            <v>Quận Tây Hồ</v>
          </cell>
          <cell r="G2044" t="str">
            <v>HN008</v>
          </cell>
          <cell r="H2044" t="str">
            <v>Nguyễn Minh Sơn</v>
          </cell>
          <cell r="I2044" t="str">
            <v>MIENBAC;WIN</v>
          </cell>
          <cell r="J2044" t="str">
            <v/>
          </cell>
          <cell r="M2044" t="str">
            <v>Kiot TM02 - Tầng 1, 
số 50 ngõ 28 đường Xuân La, Phường Xuân La, Quận Tây Hồ, Hà Nội</v>
          </cell>
          <cell r="N2044">
            <v>60</v>
          </cell>
          <cell r="O2044" t="b">
            <v>0</v>
          </cell>
          <cell r="P2044" t="str">
            <v>C6 HÀ NỘI</v>
          </cell>
          <cell r="Q2044" t="str">
            <v>Miền Bắc</v>
          </cell>
          <cell r="R2044" t="str">
            <v>WIN</v>
          </cell>
        </row>
        <row r="2045">
          <cell r="A2045" t="str">
            <v>WIN5340</v>
          </cell>
          <cell r="B2045" t="str">
            <v>CN HÀ NỘI - CÔNG TY CỔ PHẦN DỊCH VỤ THƯƠNG MẠI TỔNG HỢP WINCOMMERCE</v>
          </cell>
          <cell r="C2045" t="str">
            <v/>
          </cell>
          <cell r="D2045" t="str">
            <v>Thành phố Hà Nội</v>
          </cell>
          <cell r="E2045" t="str">
            <v>Quận Cầu Giấy</v>
          </cell>
          <cell r="G2045" t="str">
            <v>HN004</v>
          </cell>
          <cell r="H2045" t="str">
            <v>Hoàng Thanh Huy</v>
          </cell>
          <cell r="I2045" t="str">
            <v>MIENBAC;WIN</v>
          </cell>
          <cell r="J2045" t="str">
            <v/>
          </cell>
          <cell r="M2045" t="str">
            <v>17 Ngõ 75 Hồ Tùng Mậu, Phường Mai Dịch, Quận Cầu Giấy, HN</v>
          </cell>
          <cell r="N2045">
            <v>60</v>
          </cell>
          <cell r="O2045" t="b">
            <v>0</v>
          </cell>
          <cell r="P2045" t="str">
            <v>C6 HÀ NỘI</v>
          </cell>
          <cell r="Q2045" t="str">
            <v>Miền Bắc</v>
          </cell>
          <cell r="R2045" t="str">
            <v>WIN</v>
          </cell>
        </row>
        <row r="2046">
          <cell r="A2046" t="str">
            <v>win5341</v>
          </cell>
          <cell r="B2046" t="str">
            <v>CN HÀ NỘI - wincommerce</v>
          </cell>
          <cell r="C2046" t="str">
            <v/>
          </cell>
          <cell r="D2046" t="str">
            <v>Thành phố Hà Nội</v>
          </cell>
          <cell r="E2046" t="str">
            <v>Huyện Quốc Oai</v>
          </cell>
          <cell r="G2046" t="str">
            <v>HN004</v>
          </cell>
          <cell r="H2046" t="str">
            <v>Hoàng Thanh Huy</v>
          </cell>
          <cell r="I2046" t="str">
            <v>MIENBAC;WIN</v>
          </cell>
          <cell r="J2046" t="str">
            <v/>
          </cell>
          <cell r="M2046" t="str">
            <v>Thôn 3 Xã Phượng Cách, Huyện Quốc Oai, HN</v>
          </cell>
          <cell r="N2046">
            <v>60</v>
          </cell>
          <cell r="O2046" t="b">
            <v>0</v>
          </cell>
          <cell r="P2046" t="str">
            <v>C6 HÀ NỘI</v>
          </cell>
          <cell r="Q2046" t="str">
            <v>Miền Bắc</v>
          </cell>
          <cell r="R2046" t="str">
            <v>WIN</v>
          </cell>
        </row>
        <row r="2047">
          <cell r="A2047" t="str">
            <v>WIN5342</v>
          </cell>
          <cell r="B2047" t="str">
            <v>CN HÀ NỘI - CÔNG TY CỔ PHẦN DỊCH VỤ THƯƠNG MẠI TỔNG HỢP WINCOMMERCE</v>
          </cell>
          <cell r="C2047" t="str">
            <v/>
          </cell>
          <cell r="D2047" t="str">
            <v>Thành phố Hà Nội</v>
          </cell>
          <cell r="E2047" t="str">
            <v>Quận Cầu Giấy</v>
          </cell>
          <cell r="G2047" t="str">
            <v>HN004</v>
          </cell>
          <cell r="H2047" t="str">
            <v>Hoàng Thanh Huy</v>
          </cell>
          <cell r="I2047" t="str">
            <v>MIENBAC;WIN</v>
          </cell>
          <cell r="J2047" t="str">
            <v/>
          </cell>
          <cell r="M2047" t="str">
            <v>Số 8 Trương Công Giai, tổ 21, phường Dịch Vọng, quận Cầu Giấy, Hà Nội.</v>
          </cell>
          <cell r="N2047">
            <v>60</v>
          </cell>
          <cell r="O2047" t="b">
            <v>0</v>
          </cell>
          <cell r="P2047" t="str">
            <v>C6 HÀ NỘI</v>
          </cell>
          <cell r="Q2047" t="str">
            <v>Miền Bắc</v>
          </cell>
          <cell r="R2047" t="str">
            <v>WIN</v>
          </cell>
        </row>
        <row r="2048">
          <cell r="A2048" t="str">
            <v>WIN5343</v>
          </cell>
          <cell r="B2048" t="str">
            <v>CN HÀ NỘI - CÔNG TY CỔ PHẦN DỊCH VỤ THƯƠNG MẠI TỔNG HỢP WINCOMMERCE</v>
          </cell>
          <cell r="C2048" t="str">
            <v/>
          </cell>
          <cell r="D2048" t="str">
            <v>Thành phố Hà Nội</v>
          </cell>
          <cell r="E2048" t="str">
            <v>Quận Bắc Từ Liêm</v>
          </cell>
          <cell r="G2048" t="str">
            <v>HN004</v>
          </cell>
          <cell r="H2048" t="str">
            <v>Hoàng Thanh Huy</v>
          </cell>
          <cell r="I2048" t="str">
            <v>MIENBAC;WIN</v>
          </cell>
          <cell r="J2048" t="str">
            <v/>
          </cell>
          <cell r="M2048" t="str">
            <v>"Tầng 1 Nhà ở chung cư cao cấp N01-T1, phường Xuân Tảo, quận Bắc Từ Liêm, Hà Nội</v>
          </cell>
          <cell r="N2048">
            <v>60</v>
          </cell>
          <cell r="O2048" t="b">
            <v>0</v>
          </cell>
          <cell r="P2048" t="str">
            <v>C6 HÀ NỘI</v>
          </cell>
          <cell r="Q2048" t="str">
            <v>Miền Bắc</v>
          </cell>
          <cell r="R2048" t="str">
            <v>WIN</v>
          </cell>
        </row>
        <row r="2049">
          <cell r="A2049" t="str">
            <v>win5346</v>
          </cell>
          <cell r="B2049" t="str">
            <v>CN HÀ NỘI - WINCOMMERCE</v>
          </cell>
          <cell r="C2049" t="str">
            <v/>
          </cell>
          <cell r="D2049" t="str">
            <v>Thành phố Hà Nội</v>
          </cell>
          <cell r="E2049" t="str">
            <v>Huyện Phú Xuyên</v>
          </cell>
          <cell r="G2049" t="str">
            <v>HN008</v>
          </cell>
          <cell r="H2049" t="str">
            <v>Nguyễn Minh Sơn</v>
          </cell>
          <cell r="I2049" t="str">
            <v>MIENBAC;WIN</v>
          </cell>
          <cell r="J2049" t="str">
            <v/>
          </cell>
          <cell r="M2049" t="str">
            <v>Thôn Bái Đô, Xã Tri Thủy, Huyện Phú Xuyên, HN</v>
          </cell>
          <cell r="N2049">
            <v>60</v>
          </cell>
          <cell r="O2049" t="b">
            <v>0</v>
          </cell>
          <cell r="P2049" t="str">
            <v>C6 HÀ NỘI</v>
          </cell>
          <cell r="Q2049" t="str">
            <v>Miền Bắc</v>
          </cell>
          <cell r="R2049" t="str">
            <v>WIN</v>
          </cell>
        </row>
        <row r="2050">
          <cell r="A2050" t="str">
            <v>WIN5347</v>
          </cell>
          <cell r="B2050" t="str">
            <v>CN HÀ NỘI - CÔNG TY CỔ PHẦN DỊCH VỤ THƯƠNG MẠI TỔNG HỢP WINCOMMERCE</v>
          </cell>
          <cell r="C2050" t="str">
            <v/>
          </cell>
          <cell r="D2050" t="str">
            <v>Thành phố Hà Nội</v>
          </cell>
          <cell r="E2050" t="str">
            <v>Huyện Gia Lâm</v>
          </cell>
          <cell r="G2050" t="str">
            <v>HN004</v>
          </cell>
          <cell r="H2050" t="str">
            <v>Hoàng Thanh Huy</v>
          </cell>
          <cell r="I2050" t="str">
            <v>MIENBAC;WIN</v>
          </cell>
          <cell r="J2050" t="str">
            <v/>
          </cell>
          <cell r="M2050" t="str">
            <v>Khu Ao ông Sáu, Xã Trung Mầu, Huyện Gia Lâm, HN</v>
          </cell>
          <cell r="N2050">
            <v>60</v>
          </cell>
          <cell r="O2050" t="b">
            <v>0</v>
          </cell>
          <cell r="P2050" t="str">
            <v>C6 HÀ NỘI</v>
          </cell>
          <cell r="Q2050" t="str">
            <v>Miền Bắc</v>
          </cell>
          <cell r="R2050" t="str">
            <v>WIN</v>
          </cell>
        </row>
        <row r="2051">
          <cell r="A2051" t="str">
            <v>win5351</v>
          </cell>
          <cell r="B2051" t="str">
            <v>CN HÀ NỘI - wincommerce</v>
          </cell>
          <cell r="C2051" t="str">
            <v/>
          </cell>
          <cell r="D2051" t="str">
            <v>Thành phố Hà Nội</v>
          </cell>
          <cell r="E2051" t="str">
            <v>Quận Hà Đông</v>
          </cell>
          <cell r="G2051" t="str">
            <v>HN004</v>
          </cell>
          <cell r="H2051" t="str">
            <v>Hoàng Thanh Huy</v>
          </cell>
          <cell r="I2051" t="str">
            <v>MIENBAC;WIN</v>
          </cell>
          <cell r="J2051" t="str">
            <v/>
          </cell>
          <cell r="M2051" t="str">
            <v>Lô 03C, tầng 1 Tòa L, Phường Dương Nội, Quận Hà Đông, HN</v>
          </cell>
          <cell r="N2051">
            <v>60</v>
          </cell>
          <cell r="O2051" t="b">
            <v>0</v>
          </cell>
          <cell r="P2051" t="str">
            <v>C6 HÀ NỘI</v>
          </cell>
          <cell r="Q2051" t="str">
            <v>Miền Bắc</v>
          </cell>
          <cell r="R2051" t="str">
            <v>WIN</v>
          </cell>
        </row>
        <row r="2052">
          <cell r="A2052" t="str">
            <v>WIN5366</v>
          </cell>
          <cell r="B2052" t="str">
            <v>CN HÀ NỘI - CÔNG TY CỔ PHẦN DỊCH VỤ THƯƠNG MẠI TỔNG HỢP WINCOMMERCE</v>
          </cell>
          <cell r="C2052" t="str">
            <v/>
          </cell>
          <cell r="D2052" t="str">
            <v>Thành phố Hà Nội</v>
          </cell>
          <cell r="E2052" t="str">
            <v>Quận Cầu Giấy</v>
          </cell>
          <cell r="G2052" t="str">
            <v>HN004</v>
          </cell>
          <cell r="H2052" t="str">
            <v>Hoàng Thanh Huy</v>
          </cell>
          <cell r="I2052" t="str">
            <v>MIENBAC;WIN</v>
          </cell>
          <cell r="J2052" t="str">
            <v/>
          </cell>
          <cell r="M2052" t="str">
            <v>B (SH4), Ô đất B4, Khu đô thị mới Nam Trung Yên, phường Yên Hòa, quận Cầu Giấy, HN</v>
          </cell>
          <cell r="N2052">
            <v>60</v>
          </cell>
          <cell r="O2052" t="b">
            <v>0</v>
          </cell>
          <cell r="P2052" t="str">
            <v>C6 HÀ NỘI</v>
          </cell>
          <cell r="Q2052" t="str">
            <v>Miền Bắc</v>
          </cell>
          <cell r="R2052" t="str">
            <v>WIN</v>
          </cell>
        </row>
        <row r="2053">
          <cell r="A2053" t="str">
            <v>WIN5368</v>
          </cell>
          <cell r="B2053" t="str">
            <v>CN HÀ NỘI - CÔNG TY CỔ PHẦN DỊCH VỤ THƯƠNG MẠI TỔNG HỢP WINCOMMERCE</v>
          </cell>
          <cell r="C2053" t="str">
            <v/>
          </cell>
          <cell r="D2053" t="str">
            <v>Thành phố Hà Nội</v>
          </cell>
          <cell r="E2053" t="str">
            <v>Huyện Sóc Sơn</v>
          </cell>
          <cell r="G2053" t="str">
            <v>HN003</v>
          </cell>
          <cell r="H2053" t="str">
            <v>Nguyễn Văn Thạch</v>
          </cell>
          <cell r="I2053" t="str">
            <v>MIENBAC; WIN</v>
          </cell>
          <cell r="J2053" t="str">
            <v/>
          </cell>
          <cell r="M2053" t="str">
            <v>Chợ Cầu Xây, thôn Thanh Vân, xã Tân Dân, huyện Sóc Sơn , HN</v>
          </cell>
          <cell r="N2053">
            <v>60</v>
          </cell>
          <cell r="O2053" t="b">
            <v>0</v>
          </cell>
          <cell r="P2053" t="str">
            <v>C6 HÀ NỘI</v>
          </cell>
          <cell r="Q2053" t="str">
            <v>Miền Bắc</v>
          </cell>
          <cell r="R2053" t="str">
            <v>WIN</v>
          </cell>
        </row>
        <row r="2054">
          <cell r="A2054" t="str">
            <v>WIN5369</v>
          </cell>
          <cell r="B2054" t="str">
            <v>CN HÀ NỘI - CÔNG TY CỔ PHẦN DỊCH VỤ THƯƠNG MẠI TỔNG HỢP WINCOMMERCE</v>
          </cell>
          <cell r="C2054" t="str">
            <v/>
          </cell>
          <cell r="D2054" t="str">
            <v>Thành phố Hà Nội</v>
          </cell>
          <cell r="E2054" t="str">
            <v>Huyện Thạch Thất</v>
          </cell>
          <cell r="G2054" t="str">
            <v>HN008</v>
          </cell>
          <cell r="H2054" t="str">
            <v>Nguyễn Minh Sơn</v>
          </cell>
          <cell r="I2054" t="str">
            <v>MIENBAC;WIN</v>
          </cell>
          <cell r="J2054" t="str">
            <v/>
          </cell>
          <cell r="M2054" t="str">
            <v>Khu phố, thị trấn Liên Quan, Huyện Thạch Thất, HN</v>
          </cell>
          <cell r="N2054">
            <v>60</v>
          </cell>
          <cell r="O2054" t="b">
            <v>0</v>
          </cell>
          <cell r="P2054" t="str">
            <v>C6 HÀ NỘI</v>
          </cell>
          <cell r="Q2054" t="str">
            <v>Miền Bắc</v>
          </cell>
          <cell r="R2054" t="str">
            <v>WIN</v>
          </cell>
        </row>
        <row r="2055">
          <cell r="A2055" t="str">
            <v>WIN5377</v>
          </cell>
          <cell r="B2055" t="str">
            <v>CN HÀ NỘI - CÔNG TY CỔ PHẦN DỊCH VỤ THƯƠNG MẠI TỔNG HỢP WINCOMMERCE</v>
          </cell>
          <cell r="C2055" t="str">
            <v/>
          </cell>
          <cell r="D2055" t="str">
            <v>Thành phố Hà Nội</v>
          </cell>
          <cell r="E2055" t="str">
            <v>Quận Hà Đông</v>
          </cell>
          <cell r="G2055" t="str">
            <v>HN004</v>
          </cell>
          <cell r="H2055" t="str">
            <v>Hoàng Thanh Huy</v>
          </cell>
          <cell r="I2055" t="str">
            <v>MIENBAC;WIN</v>
          </cell>
          <cell r="J2055" t="str">
            <v/>
          </cell>
          <cell r="M2055" t="str">
            <v>Nhà số 4+5, Block 1, Ô H-TT1, Khu nhà ở Hi Brand, Khu đô thị mới Văn Phú, Phường Phú La, Quận Hà Đông, HN</v>
          </cell>
          <cell r="N2055">
            <v>60</v>
          </cell>
          <cell r="O2055" t="b">
            <v>0</v>
          </cell>
          <cell r="P2055" t="str">
            <v>C6 HÀ NỘI</v>
          </cell>
          <cell r="Q2055" t="str">
            <v>Miền Bắc</v>
          </cell>
          <cell r="R2055" t="str">
            <v>WIN</v>
          </cell>
        </row>
        <row r="2056">
          <cell r="A2056" t="str">
            <v>WIN5378</v>
          </cell>
          <cell r="B2056" t="str">
            <v>CN HÀ NỘI - CÔNG TY CỔ PHẦN DỊCH VỤ THƯƠNG MẠI TỔNG HỢP WINCOMMERCE</v>
          </cell>
          <cell r="C2056" t="str">
            <v/>
          </cell>
          <cell r="D2056" t="str">
            <v>Thành phố Hà Nội</v>
          </cell>
          <cell r="E2056" t="str">
            <v>Huyện Thanh Trì</v>
          </cell>
          <cell r="G2056" t="str">
            <v>HN008</v>
          </cell>
          <cell r="H2056" t="str">
            <v>Nguyễn Minh Sơn</v>
          </cell>
          <cell r="I2056" t="str">
            <v>MIENBAC;WIN</v>
          </cell>
          <cell r="J2056" t="str">
            <v/>
          </cell>
          <cell r="M2056" t="str">
            <v>Tầng 1 Khu căn hộ Tecco Skyville Tower, Xã Tứ Hiệp, Huyện Thanh Trì, HN</v>
          </cell>
          <cell r="N2056">
            <v>60</v>
          </cell>
          <cell r="O2056" t="b">
            <v>0</v>
          </cell>
          <cell r="P2056" t="str">
            <v>C6 HÀ NỘI</v>
          </cell>
          <cell r="Q2056" t="str">
            <v>Miền Bắc</v>
          </cell>
          <cell r="R2056" t="str">
            <v>WIN</v>
          </cell>
        </row>
        <row r="2057">
          <cell r="A2057" t="str">
            <v>WIN5380</v>
          </cell>
          <cell r="B2057" t="str">
            <v>CN HÀ NỘI - CÔNG TY CỔ PHẦN DỊCH VỤ THƯƠNG MẠI TỔNG HỢP WINCOMMERCE</v>
          </cell>
          <cell r="C2057" t="str">
            <v/>
          </cell>
          <cell r="D2057" t="str">
            <v>Thành phố Hà Nội</v>
          </cell>
          <cell r="E2057" t="str">
            <v>Huyện Đông Anh</v>
          </cell>
          <cell r="G2057" t="str">
            <v>HN003</v>
          </cell>
          <cell r="H2057" t="str">
            <v>Nguyễn Văn Thạch</v>
          </cell>
          <cell r="I2057" t="str">
            <v>MIENBAC;WIN</v>
          </cell>
          <cell r="J2057" t="str">
            <v/>
          </cell>
          <cell r="M2057" t="str">
            <v>53 Hậu Dưỡng, Xã Kim Chung, Huyện Đông Anh, HN</v>
          </cell>
          <cell r="N2057">
            <v>60</v>
          </cell>
          <cell r="O2057" t="b">
            <v>0</v>
          </cell>
          <cell r="P2057" t="str">
            <v>C6 HÀ NỘI</v>
          </cell>
          <cell r="Q2057" t="str">
            <v>Miền Bắc</v>
          </cell>
          <cell r="R2057" t="str">
            <v>WIN</v>
          </cell>
        </row>
        <row r="2058">
          <cell r="A2058" t="str">
            <v>WIN5385</v>
          </cell>
          <cell r="B2058" t="str">
            <v>CN HÀ NỘI - CÔNG TY CỔ PHẦN DỊCH VỤ THƯƠNG MẠI TỔNG HỢP WINCOMMERCE</v>
          </cell>
          <cell r="C2058" t="str">
            <v/>
          </cell>
          <cell r="D2058" t="str">
            <v>Thành phố Hà Nội</v>
          </cell>
          <cell r="E2058" t="str">
            <v>Quận Bắc Từ Liêm</v>
          </cell>
          <cell r="G2058" t="str">
            <v>HN004</v>
          </cell>
          <cell r="H2058" t="str">
            <v>Hoàng Thanh Huy</v>
          </cell>
          <cell r="I2058" t="str">
            <v>MIENBAC;WIN</v>
          </cell>
          <cell r="J2058" t="str">
            <v/>
          </cell>
          <cell r="M2058" t="str">
            <v>Tầng 1, tòa nhà CT1B , phường Cổ Nhuế 1, quận Bắc Từ Liêm, Hà Nội</v>
          </cell>
          <cell r="N2058">
            <v>60</v>
          </cell>
          <cell r="O2058" t="b">
            <v>0</v>
          </cell>
          <cell r="P2058" t="str">
            <v>C6 HÀ NỘI</v>
          </cell>
          <cell r="Q2058" t="str">
            <v>Miền Bắc</v>
          </cell>
          <cell r="R2058" t="str">
            <v>WIN</v>
          </cell>
        </row>
        <row r="2059">
          <cell r="A2059" t="str">
            <v>WIN5394</v>
          </cell>
          <cell r="B2059" t="str">
            <v>CN HÀ NỘI - CÔNG TY CỔ PHẦN DỊCH VỤ THƯƠNG MẠI TỔNG HỢP WINCOMMERCE</v>
          </cell>
          <cell r="C2059" t="str">
            <v/>
          </cell>
          <cell r="D2059" t="str">
            <v>Thành phố Hà Nội</v>
          </cell>
          <cell r="E2059" t="str">
            <v>Huyện Đông Anh</v>
          </cell>
          <cell r="G2059" t="str">
            <v>HN003</v>
          </cell>
          <cell r="H2059" t="str">
            <v>Nguyễn Văn Thạch</v>
          </cell>
          <cell r="I2059" t="str">
            <v>MIENBAC;WIN</v>
          </cell>
          <cell r="J2059" t="str">
            <v/>
          </cell>
          <cell r="M2059" t="str">
            <v>Thôn Tằng My, Xã Nam Hồng, Huyện Đông Anh, HN</v>
          </cell>
          <cell r="N2059">
            <v>60</v>
          </cell>
          <cell r="O2059" t="b">
            <v>0</v>
          </cell>
          <cell r="P2059" t="str">
            <v>C6 HÀ NỘI</v>
          </cell>
          <cell r="Q2059" t="str">
            <v>Miền Bắc</v>
          </cell>
          <cell r="R2059" t="str">
            <v>WIN</v>
          </cell>
        </row>
        <row r="2060">
          <cell r="A2060" t="str">
            <v>WIN5408</v>
          </cell>
          <cell r="B2060" t="str">
            <v>CN HÀ NỘI - CÔNG TY CỔ PHẦN DỊCH VỤ THƯƠNG MẠI TỔNG HỢP WINCOMMERCE</v>
          </cell>
          <cell r="C2060" t="str">
            <v/>
          </cell>
          <cell r="D2060" t="str">
            <v>Thành phố Hà Nội</v>
          </cell>
          <cell r="E2060" t="str">
            <v>Quận Long Biên</v>
          </cell>
          <cell r="G2060" t="str">
            <v>HN003</v>
          </cell>
          <cell r="H2060" t="str">
            <v>Nguyễn Văn Thạch</v>
          </cell>
          <cell r="I2060" t="str">
            <v>MIENBAC;WIN</v>
          </cell>
          <cell r="J2060" t="str">
            <v/>
          </cell>
          <cell r="M2060" t="str">
            <v>Lô góc tầng 1, Tòa B1, Chung cư Ruby CT3 Phúc Lợi, Quận Long Biên, HN</v>
          </cell>
          <cell r="N2060">
            <v>60</v>
          </cell>
          <cell r="O2060" t="b">
            <v>0</v>
          </cell>
          <cell r="P2060" t="str">
            <v>C6 HÀ NỘI</v>
          </cell>
          <cell r="Q2060" t="str">
            <v>Miền Bắc</v>
          </cell>
          <cell r="R2060" t="str">
            <v>WIN</v>
          </cell>
        </row>
        <row r="2061">
          <cell r="A2061" t="str">
            <v>WIN5415</v>
          </cell>
          <cell r="B2061" t="str">
            <v>CN HÀ NỘI - CÔNG TY CỔ PHẦN DỊCH VỤ THƯƠNG MẠI TỔNG HỢP WINCOMMERCE</v>
          </cell>
          <cell r="C2061" t="str">
            <v/>
          </cell>
          <cell r="D2061" t="str">
            <v>Thành phố Hà Nội</v>
          </cell>
          <cell r="E2061" t="str">
            <v>Quận Cầu Giấy</v>
          </cell>
          <cell r="G2061" t="str">
            <v>HN004</v>
          </cell>
          <cell r="H2061" t="str">
            <v>Hoàng Thanh Huy</v>
          </cell>
          <cell r="I2061" t="str">
            <v>MIENBAC;WIN</v>
          </cell>
          <cell r="J2061" t="str">
            <v/>
          </cell>
          <cell r="M2061" t="str">
            <v>Tháp G, 
Khu đô thị Đông Nam đường Trần Duy Hưng, phường Trung Hòa, quận Cầu Giấy, HN</v>
          </cell>
          <cell r="N2061">
            <v>60</v>
          </cell>
          <cell r="O2061" t="b">
            <v>0</v>
          </cell>
          <cell r="P2061" t="str">
            <v>C6 HÀ NỘI</v>
          </cell>
          <cell r="Q2061" t="str">
            <v>Miền Bắc</v>
          </cell>
          <cell r="R2061" t="str">
            <v>WIN</v>
          </cell>
        </row>
        <row r="2062">
          <cell r="A2062" t="str">
            <v>win5422</v>
          </cell>
          <cell r="B2062" t="str">
            <v>CN HÀ NỘI - wincommerce</v>
          </cell>
          <cell r="C2062" t="str">
            <v/>
          </cell>
          <cell r="D2062" t="str">
            <v>Thành phố Hà Nội</v>
          </cell>
          <cell r="E2062" t="str">
            <v>Huyện Quốc Oai</v>
          </cell>
          <cell r="G2062" t="str">
            <v>HN004</v>
          </cell>
          <cell r="H2062" t="str">
            <v>Hoàng Thanh Huy</v>
          </cell>
          <cell r="I2062" t="str">
            <v>MIENBAC;WIN</v>
          </cell>
          <cell r="J2062" t="str">
            <v/>
          </cell>
          <cell r="M2062" t="str">
            <v>Thôn Đồng Lư, xã Đồng Quang, huyện Quốc Oai, TP Hà Nội</v>
          </cell>
          <cell r="N2062">
            <v>60</v>
          </cell>
          <cell r="O2062" t="b">
            <v>0</v>
          </cell>
          <cell r="P2062" t="str">
            <v>C6 HÀ NỘI</v>
          </cell>
          <cell r="Q2062" t="str">
            <v>Miền Bắc</v>
          </cell>
          <cell r="R2062" t="str">
            <v>WIN</v>
          </cell>
        </row>
        <row r="2063">
          <cell r="A2063" t="str">
            <v>WIN5423</v>
          </cell>
          <cell r="B2063" t="str">
            <v>CN HÀ NỘI - CÔNG TY CỔ PHẦN DỊCH VỤ THƯƠNG MẠI TỔNG HỢP WINCOMMERCE</v>
          </cell>
          <cell r="C2063" t="str">
            <v/>
          </cell>
          <cell r="D2063" t="str">
            <v>Thành phố Hà Nội</v>
          </cell>
          <cell r="E2063" t="str">
            <v>Huyện Phúc Thọ</v>
          </cell>
          <cell r="G2063" t="str">
            <v>HN008</v>
          </cell>
          <cell r="H2063" t="str">
            <v>Nguyễn Minh Sơn</v>
          </cell>
          <cell r="I2063" t="str">
            <v>MIENBAC;WIN</v>
          </cell>
          <cell r="J2063" t="str">
            <v/>
          </cell>
          <cell r="M2063" t="str">
            <v>Cụm 5, xã Phụng Thượng, Huyện Phúc Thọ, HN</v>
          </cell>
          <cell r="N2063">
            <v>60</v>
          </cell>
          <cell r="O2063" t="b">
            <v>0</v>
          </cell>
          <cell r="P2063" t="str">
            <v>C6 HÀ NỘI</v>
          </cell>
          <cell r="Q2063" t="str">
            <v>Miền Bắc</v>
          </cell>
          <cell r="R2063" t="str">
            <v>WIN</v>
          </cell>
        </row>
        <row r="2064">
          <cell r="A2064" t="str">
            <v>win5429</v>
          </cell>
          <cell r="B2064" t="str">
            <v>CN HÀ NỘI - WINCOMMERCE</v>
          </cell>
          <cell r="C2064" t="str">
            <v/>
          </cell>
          <cell r="D2064" t="str">
            <v>Thành phố Hà Nội</v>
          </cell>
          <cell r="E2064" t="str">
            <v>Huyện Phú Xuyên</v>
          </cell>
          <cell r="G2064" t="str">
            <v>HN008</v>
          </cell>
          <cell r="H2064" t="str">
            <v>Nguyễn Minh Sơn</v>
          </cell>
          <cell r="I2064" t="str">
            <v>MIENBAC;WIN</v>
          </cell>
          <cell r="J2064" t="str">
            <v/>
          </cell>
          <cell r="M2064" t="str">
            <v>Xóm Cầu, Thôn Hòa Mỹ, Xã Hồng Minh, Huyện Phú Xuyên, HN</v>
          </cell>
          <cell r="N2064">
            <v>60</v>
          </cell>
          <cell r="O2064" t="b">
            <v>0</v>
          </cell>
          <cell r="P2064" t="str">
            <v>C6 HÀ NỘI</v>
          </cell>
          <cell r="Q2064" t="str">
            <v>Miền Bắc</v>
          </cell>
          <cell r="R2064" t="str">
            <v>WIN</v>
          </cell>
        </row>
        <row r="2065">
          <cell r="A2065" t="str">
            <v>WIN5430</v>
          </cell>
          <cell r="B2065" t="str">
            <v>CN HÀ NỘI - CÔNG TY CỔ PHẦN DỊCH VỤ THƯƠNG MẠI TỔNG HỢP WINCOMMERCE</v>
          </cell>
          <cell r="C2065" t="str">
            <v/>
          </cell>
          <cell r="D2065" t="str">
            <v>Thành phố Hà Nội</v>
          </cell>
          <cell r="E2065" t="str">
            <v>Quận Long Biên</v>
          </cell>
          <cell r="G2065" t="str">
            <v>HN003</v>
          </cell>
          <cell r="H2065" t="str">
            <v>Nguyễn Văn Thạch</v>
          </cell>
          <cell r="I2065" t="str">
            <v>MIENBAC;WIN</v>
          </cell>
          <cell r="J2065" t="str">
            <v/>
          </cell>
          <cell r="M2065" t="str">
            <v>Tổ 10, Phường Thạch Bàn, Quận Long Biên, HN</v>
          </cell>
          <cell r="N2065">
            <v>60</v>
          </cell>
          <cell r="O2065" t="b">
            <v>0</v>
          </cell>
          <cell r="P2065" t="str">
            <v>C6 HÀ NỘI</v>
          </cell>
          <cell r="Q2065" t="str">
            <v>Miền Bắc</v>
          </cell>
          <cell r="R2065" t="str">
            <v>WIN</v>
          </cell>
        </row>
        <row r="2066">
          <cell r="A2066" t="str">
            <v>WIN5431</v>
          </cell>
          <cell r="B2066" t="str">
            <v>CN HÀ NỘI - CÔNG TY CỔ PHẦN DỊCH VỤ THƯƠNG MẠI TỔNG HỢP WINCOMMERCE</v>
          </cell>
          <cell r="C2066" t="str">
            <v/>
          </cell>
          <cell r="D2066" t="str">
            <v>Thành phố Hà Nội</v>
          </cell>
          <cell r="E2066" t="str">
            <v>Huyện Gia Lâm</v>
          </cell>
          <cell r="G2066" t="str">
            <v>HN008</v>
          </cell>
          <cell r="H2066" t="str">
            <v>Nguyễn Minh Sơn</v>
          </cell>
          <cell r="I2066" t="str">
            <v>MIENBAC;WIN</v>
          </cell>
          <cell r="J2066" t="str">
            <v/>
          </cell>
          <cell r="M2066" t="str">
            <v>BT1.SH-A(07), Khu đô thị mới Đặng Xá, Xã Đặng Xá, Huyện Gia Lâm, HN</v>
          </cell>
          <cell r="N2066">
            <v>60</v>
          </cell>
          <cell r="O2066" t="b">
            <v>0</v>
          </cell>
          <cell r="P2066" t="str">
            <v>C6 HÀ NỘI</v>
          </cell>
          <cell r="Q2066" t="str">
            <v>Miền Bắc</v>
          </cell>
          <cell r="R2066" t="str">
            <v>WIN</v>
          </cell>
        </row>
        <row r="2067">
          <cell r="A2067" t="str">
            <v>WIN5434</v>
          </cell>
          <cell r="B2067" t="str">
            <v>CN HÀ NỘI - CÔNG TY CỔ PHẦN DỊCH VỤ THƯƠNG MẠI TỔNG HỢP WINCOMMERCE</v>
          </cell>
          <cell r="C2067" t="str">
            <v/>
          </cell>
          <cell r="D2067" t="str">
            <v>Thành phố Hà Nội</v>
          </cell>
          <cell r="E2067" t="str">
            <v>Quận Đống Đa</v>
          </cell>
          <cell r="G2067" t="str">
            <v>HN003</v>
          </cell>
          <cell r="H2067" t="str">
            <v>Nguyễn Văn Thạch</v>
          </cell>
          <cell r="I2067" t="str">
            <v>MIENBAC;WIN</v>
          </cell>
          <cell r="J2067" t="str">
            <v/>
          </cell>
          <cell r="M2067" t="str">
            <v>Số 18 ngách 1 ngõ 119 Hồ Đắc Di, phường Nam Đồng, quận Đống Đa, Hà Nội</v>
          </cell>
          <cell r="N2067">
            <v>60</v>
          </cell>
          <cell r="O2067" t="b">
            <v>0</v>
          </cell>
          <cell r="P2067" t="str">
            <v>C6 HÀ NỘI</v>
          </cell>
          <cell r="Q2067" t="str">
            <v>Miền Bắc</v>
          </cell>
          <cell r="R2067" t="str">
            <v>WIN</v>
          </cell>
        </row>
        <row r="2068">
          <cell r="A2068" t="str">
            <v>WIN5439</v>
          </cell>
          <cell r="B2068" t="str">
            <v>CN HÀ NỘI - CÔNG TY CỔ PHẦN DỊCH VỤ THƯƠNG MẠI TỔNG HỢP WINCOMMERCE</v>
          </cell>
          <cell r="C2068" t="str">
            <v/>
          </cell>
          <cell r="D2068" t="str">
            <v>Thành phố Hà Nội</v>
          </cell>
          <cell r="E2068" t="str">
            <v>Quận Ba Đình</v>
          </cell>
          <cell r="G2068" t="str">
            <v>HN008</v>
          </cell>
          <cell r="H2068" t="str">
            <v>Nguyễn Minh Sơn</v>
          </cell>
          <cell r="I2068" t="str">
            <v>MIENBAC;WIN</v>
          </cell>
          <cell r="J2068" t="str">
            <v/>
          </cell>
          <cell r="M2068" t="str">
            <v>17A, Ngõ 9 Nguyễn Tri Phương , phường Điện Biên, quận Ba Đình, HN</v>
          </cell>
          <cell r="N2068">
            <v>60</v>
          </cell>
          <cell r="O2068" t="b">
            <v>0</v>
          </cell>
          <cell r="P2068" t="str">
            <v>C6 HÀ NỘI</v>
          </cell>
          <cell r="Q2068" t="str">
            <v>Miền Bắc</v>
          </cell>
          <cell r="R2068" t="str">
            <v>WIN</v>
          </cell>
        </row>
        <row r="2069">
          <cell r="A2069" t="str">
            <v>WIN5453</v>
          </cell>
          <cell r="B2069" t="str">
            <v>CN HÀ NỘI - CÔNG TY CỔ PHẦN DỊCH VỤ THƯƠNG MẠI TỔNG HỢP WINCOMMERCE</v>
          </cell>
          <cell r="C2069" t="str">
            <v/>
          </cell>
          <cell r="D2069" t="str">
            <v>Thành phố Hà Nội</v>
          </cell>
          <cell r="E2069" t="str">
            <v>Quận Đống Đa</v>
          </cell>
          <cell r="G2069" t="str">
            <v>HN003</v>
          </cell>
          <cell r="H2069" t="str">
            <v>Nguyễn Văn Thạch</v>
          </cell>
          <cell r="I2069" t="str">
            <v>MIENBAC;WIN</v>
          </cell>
          <cell r="J2069" t="str">
            <v/>
          </cell>
          <cell r="M2069" t="str">
            <v>48 Bích Câu, Phường Quốc Tử Giám, Quận Đống Đa, HN</v>
          </cell>
          <cell r="N2069">
            <v>60</v>
          </cell>
          <cell r="O2069" t="b">
            <v>0</v>
          </cell>
          <cell r="P2069" t="str">
            <v>C6 HÀ NỘI</v>
          </cell>
          <cell r="Q2069" t="str">
            <v>Miền Bắc</v>
          </cell>
          <cell r="R2069" t="str">
            <v>WIN</v>
          </cell>
        </row>
        <row r="2070">
          <cell r="A2070" t="str">
            <v>win5454</v>
          </cell>
          <cell r="B2070" t="str">
            <v>CN HÀ NỘI - wincommerce</v>
          </cell>
          <cell r="C2070" t="str">
            <v/>
          </cell>
          <cell r="D2070" t="str">
            <v>Thành phố Hà Nội</v>
          </cell>
          <cell r="E2070" t="str">
            <v>Thị xã Sơn Tây</v>
          </cell>
          <cell r="G2070" t="str">
            <v>HN004</v>
          </cell>
          <cell r="H2070" t="str">
            <v>Hoàng Thanh Huy</v>
          </cell>
          <cell r="I2070" t="str">
            <v>MIENBAC;WIN</v>
          </cell>
          <cell r="J2070" t="str">
            <v/>
          </cell>
          <cell r="M2070" t="str">
            <v>Ngã tư Cổ Đông, Xóm 10, Thôn Đoàn Kết, Xã Cổ Đông, Thị xã Sơn Tây, HN</v>
          </cell>
          <cell r="N2070">
            <v>60</v>
          </cell>
          <cell r="O2070" t="b">
            <v>0</v>
          </cell>
          <cell r="P2070" t="str">
            <v>C6 HÀ NỘI</v>
          </cell>
          <cell r="Q2070" t="str">
            <v>Miền Bắc</v>
          </cell>
          <cell r="R2070" t="str">
            <v>WIN</v>
          </cell>
        </row>
        <row r="2071">
          <cell r="A2071" t="str">
            <v>WIN5456</v>
          </cell>
          <cell r="B2071" t="str">
            <v>CN HÀ NỘI - CÔNG TY CỔ PHẦN DỊCH VỤ THƯƠNG MẠI TỔNG HỢP WINCOMMERCE</v>
          </cell>
          <cell r="C2071" t="str">
            <v/>
          </cell>
          <cell r="D2071" t="str">
            <v>Thành phố Hà Nội</v>
          </cell>
          <cell r="E2071" t="str">
            <v>Huyện Sóc Sơn</v>
          </cell>
          <cell r="G2071" t="str">
            <v>HN003</v>
          </cell>
          <cell r="H2071" t="str">
            <v>Nguyễn Văn Thạch</v>
          </cell>
          <cell r="I2071" t="str">
            <v>MIENBAC; WIN</v>
          </cell>
          <cell r="J2071" t="str">
            <v/>
          </cell>
          <cell r="M2071" t="str">
            <v>Đội 2, thôn Xuân Bách, xã Quang Tiến, huyện Sóc Sơn, HN</v>
          </cell>
          <cell r="N2071">
            <v>60</v>
          </cell>
          <cell r="O2071" t="b">
            <v>0</v>
          </cell>
          <cell r="P2071" t="str">
            <v>C6 HÀ NỘI</v>
          </cell>
          <cell r="Q2071" t="str">
            <v>Miền Bắc</v>
          </cell>
          <cell r="R2071" t="str">
            <v>WIN</v>
          </cell>
        </row>
        <row r="2072">
          <cell r="A2072" t="str">
            <v>WIN5465</v>
          </cell>
          <cell r="B2072" t="str">
            <v>CN HÀ NỘI - CÔNG TY CỔ PHẦN DỊCH VỤ THƯƠNG MẠI TỔNG HỢP WINCOMMERCE</v>
          </cell>
          <cell r="C2072" t="str">
            <v/>
          </cell>
          <cell r="D2072" t="str">
            <v>Thành phố Hà Nội</v>
          </cell>
          <cell r="E2072" t="str">
            <v>Quận Thanh Xuân</v>
          </cell>
          <cell r="G2072" t="str">
            <v>HN008</v>
          </cell>
          <cell r="H2072" t="str">
            <v>Nguyễn Minh Sơn</v>
          </cell>
          <cell r="I2072" t="str">
            <v>MIENBAC;WIN</v>
          </cell>
          <cell r="J2072" t="str">
            <v/>
          </cell>
          <cell r="M2072" t="str">
            <v>Lô A1.2, tầng 1 tòa nhà A, tổ hợp văn phòng, nhà ở cao cấp kết hợp dịch vụ thương mại HBI, 
Số 203 Nguyễn Huy Tưởng, Phương Thanh Xuân Trung, quận Thanh Xuân, HN</v>
          </cell>
          <cell r="N2072">
            <v>60</v>
          </cell>
          <cell r="O2072" t="b">
            <v>0</v>
          </cell>
          <cell r="P2072" t="str">
            <v>C6 HÀ NỘI</v>
          </cell>
          <cell r="Q2072" t="str">
            <v>Miền Bắc</v>
          </cell>
          <cell r="R2072" t="str">
            <v>WIN</v>
          </cell>
        </row>
        <row r="2073">
          <cell r="A2073" t="str">
            <v>WIN5467</v>
          </cell>
          <cell r="B2073" t="str">
            <v>CN HÀ NỘI - CÔNG TY CỔ PHẦN DỊCH VỤ THƯƠNG MẠI TỔNG HỢP WINCOMMERCE</v>
          </cell>
          <cell r="C2073" t="str">
            <v/>
          </cell>
          <cell r="D2073" t="str">
            <v>Thành phố Hà Nội</v>
          </cell>
          <cell r="E2073" t="str">
            <v>Quận Đống Đa</v>
          </cell>
          <cell r="G2073" t="str">
            <v>HN003</v>
          </cell>
          <cell r="H2073" t="str">
            <v>Nguyễn Văn Thạch</v>
          </cell>
          <cell r="I2073" t="str">
            <v>MIENBAC;WIN</v>
          </cell>
          <cell r="J2073" t="str">
            <v/>
          </cell>
          <cell r="M2073" t="str">
            <v>Số 12 ngõ 4D Đặng Văn Ngữ, phường Trung Tự, quận Đống Đa, HN</v>
          </cell>
          <cell r="N2073">
            <v>60</v>
          </cell>
          <cell r="O2073" t="b">
            <v>0</v>
          </cell>
          <cell r="P2073" t="str">
            <v>C6 HÀ NỘI</v>
          </cell>
          <cell r="Q2073" t="str">
            <v>Miền Bắc</v>
          </cell>
          <cell r="R2073" t="str">
            <v>WIN</v>
          </cell>
        </row>
        <row r="2074">
          <cell r="A2074" t="str">
            <v>WIN5468</v>
          </cell>
          <cell r="B2074" t="str">
            <v>CN HÀ NỘI - CÔNG TY CỔ PHẦN DỊCH VỤ THƯƠNG MẠI TỔNG HỢP WINCOMMERCE</v>
          </cell>
          <cell r="C2074" t="str">
            <v/>
          </cell>
          <cell r="D2074" t="str">
            <v>Thành phố Hà Nội</v>
          </cell>
          <cell r="E2074" t="str">
            <v>Quận Đống Đa</v>
          </cell>
          <cell r="G2074" t="str">
            <v>HN003</v>
          </cell>
          <cell r="H2074" t="str">
            <v>Nguyễn Văn Thạch</v>
          </cell>
          <cell r="I2074" t="str">
            <v>MIENBAC;WIN</v>
          </cell>
          <cell r="J2074" t="str">
            <v/>
          </cell>
          <cell r="M2074" t="str">
            <v>33-35 Ngõ Quan Thổ 1, Phường Tôn Đức Thức, Quận Đống Đa, HN</v>
          </cell>
          <cell r="N2074">
            <v>60</v>
          </cell>
          <cell r="O2074" t="b">
            <v>0</v>
          </cell>
          <cell r="P2074" t="str">
            <v>C6 HÀ NỘI</v>
          </cell>
          <cell r="Q2074" t="str">
            <v>Miền Bắc</v>
          </cell>
          <cell r="R2074" t="str">
            <v>WIN</v>
          </cell>
        </row>
        <row r="2075">
          <cell r="A2075" t="str">
            <v>win5470</v>
          </cell>
          <cell r="B2075" t="str">
            <v>CN HÀ NỘI - wincommerce</v>
          </cell>
          <cell r="C2075" t="str">
            <v/>
          </cell>
          <cell r="D2075" t="str">
            <v>Thành phố Hà Nội</v>
          </cell>
          <cell r="E2075" t="str">
            <v>Huyện Mỹ Đức</v>
          </cell>
          <cell r="G2075" t="str">
            <v>HN008</v>
          </cell>
          <cell r="H2075" t="str">
            <v>Nguyễn Minh Sơn</v>
          </cell>
          <cell r="I2075" t="str">
            <v>MIENBAC;WIN</v>
          </cell>
          <cell r="J2075" t="str">
            <v/>
          </cell>
          <cell r="M2075" t="str">
            <v>Thôn Vài, Xã Hợp Thanh, Huyện Mỹ Đức, HN</v>
          </cell>
          <cell r="N2075">
            <v>60</v>
          </cell>
          <cell r="O2075" t="b">
            <v>0</v>
          </cell>
          <cell r="P2075" t="str">
            <v>C6 HÀ NỘI</v>
          </cell>
          <cell r="Q2075" t="str">
            <v>Miền Bắc</v>
          </cell>
          <cell r="R2075" t="str">
            <v>WIN</v>
          </cell>
        </row>
        <row r="2076">
          <cell r="A2076" t="str">
            <v>WIN5472</v>
          </cell>
          <cell r="B2076" t="str">
            <v>CN HÀ NỘI - CÔNG TY CỔ PHẦN DỊCH VỤ THƯƠNG MẠI TỔNG HỢP WINCOMMERCE</v>
          </cell>
          <cell r="C2076" t="str">
            <v/>
          </cell>
          <cell r="D2076" t="str">
            <v>Thành phố Hà Nội</v>
          </cell>
          <cell r="E2076" t="str">
            <v>Quận Nam Từ Liêm</v>
          </cell>
          <cell r="G2076" t="str">
            <v>HN004</v>
          </cell>
          <cell r="H2076" t="str">
            <v>Hoàng Thanh Huy</v>
          </cell>
          <cell r="I2076" t="str">
            <v>MIENBAC;WIN</v>
          </cell>
          <cell r="J2076" t="str">
            <v/>
          </cell>
          <cell r="M2076" t="str">
            <v>Số 87 Ngõ 322 Mỹ Đình, phường Mỹ Đình, Nam Từ Liêm, Hà Nội</v>
          </cell>
          <cell r="N2076">
            <v>60</v>
          </cell>
          <cell r="O2076" t="b">
            <v>0</v>
          </cell>
          <cell r="P2076" t="str">
            <v>C6 HÀ NỘI</v>
          </cell>
          <cell r="Q2076" t="str">
            <v>Miền Bắc</v>
          </cell>
          <cell r="R2076" t="str">
            <v>WIN</v>
          </cell>
        </row>
        <row r="2077">
          <cell r="A2077" t="str">
            <v>WIN5473</v>
          </cell>
          <cell r="B2077" t="str">
            <v>CN HÀ NỘI - CÔNG TY CỔ PHẦN DỊCH VỤ THƯƠNG MẠI TỔNG HỢP WINCOMMERCE</v>
          </cell>
          <cell r="C2077" t="str">
            <v/>
          </cell>
          <cell r="D2077" t="str">
            <v>Thành phố Hà Nội</v>
          </cell>
          <cell r="E2077" t="str">
            <v>Quận Tây Hồ</v>
          </cell>
          <cell r="G2077" t="str">
            <v>HN008</v>
          </cell>
          <cell r="H2077" t="str">
            <v>Nguyễn Minh Sơn</v>
          </cell>
          <cell r="I2077" t="str">
            <v>MIENBAC;WIN</v>
          </cell>
          <cell r="J2077" t="str">
            <v/>
          </cell>
          <cell r="M2077" t="str">
            <v>33 Võng Thị, Phường Bưởi, Quận Tây Hồ, TP Hà Nội</v>
          </cell>
          <cell r="N2077">
            <v>60</v>
          </cell>
          <cell r="O2077" t="b">
            <v>0</v>
          </cell>
          <cell r="P2077" t="str">
            <v>C6 HÀ NỘI</v>
          </cell>
          <cell r="Q2077" t="str">
            <v>Miền Bắc</v>
          </cell>
          <cell r="R2077" t="str">
            <v>WIN</v>
          </cell>
        </row>
        <row r="2078">
          <cell r="A2078" t="str">
            <v>WIN5474</v>
          </cell>
          <cell r="B2078" t="str">
            <v>CN HÀ NỘI - CÔNG TY CỔ PHẦN DỊCH VỤ THƯƠNG MẠI TỔNG HỢP WINCOMMERCE</v>
          </cell>
          <cell r="C2078" t="str">
            <v/>
          </cell>
          <cell r="D2078" t="str">
            <v>Thành phố Hà Nội</v>
          </cell>
          <cell r="E2078" t="str">
            <v>Quận Nam Từ Liêm</v>
          </cell>
          <cell r="G2078" t="str">
            <v>HN004</v>
          </cell>
          <cell r="H2078" t="str">
            <v>Hoàng Thanh Huy</v>
          </cell>
          <cell r="I2078" t="str">
            <v>MIENBAC;WIN</v>
          </cell>
          <cell r="J2078" t="str">
            <v/>
          </cell>
          <cell r="M2078" t="str">
            <v>Tầng 1, tòa nhà CT1B Hateco Apolo, phường Phương Canh, Quận Nam Từ Liêm, Hà Nội</v>
          </cell>
          <cell r="N2078">
            <v>60</v>
          </cell>
          <cell r="O2078" t="b">
            <v>0</v>
          </cell>
          <cell r="P2078" t="str">
            <v>C6 HÀ NỘI</v>
          </cell>
          <cell r="Q2078" t="str">
            <v>Miền Bắc</v>
          </cell>
          <cell r="R2078" t="str">
            <v>WIN</v>
          </cell>
        </row>
        <row r="2079">
          <cell r="A2079" t="str">
            <v>WIN5475</v>
          </cell>
          <cell r="B2079" t="str">
            <v>CN HÀ NỘI - CÔNG TY CỔ PHẦN DỊCH VỤ THƯƠNG MẠI TỔNG HỢP WINCOMMERCE</v>
          </cell>
          <cell r="C2079" t="str">
            <v/>
          </cell>
          <cell r="D2079" t="str">
            <v>Thành phố Hà Nội</v>
          </cell>
          <cell r="E2079" t="str">
            <v>Quận Thanh Xuân</v>
          </cell>
          <cell r="G2079" t="str">
            <v>HN008</v>
          </cell>
          <cell r="H2079" t="str">
            <v>Nguyễn Minh Sơn</v>
          </cell>
          <cell r="I2079" t="str">
            <v>MIENBAC;WIN</v>
          </cell>
          <cell r="J2079" t="str">
            <v/>
          </cell>
          <cell r="M2079" t="str">
            <v>273 Vũ Tông Phan, Phường Khương Trung, Quận Thanh Xuân, Hà Nội</v>
          </cell>
          <cell r="N2079">
            <v>60</v>
          </cell>
          <cell r="O2079" t="b">
            <v>0</v>
          </cell>
          <cell r="P2079" t="str">
            <v>C6 HÀ NỘI</v>
          </cell>
          <cell r="Q2079" t="str">
            <v>Miền Bắc</v>
          </cell>
          <cell r="R2079" t="str">
            <v>WIN</v>
          </cell>
        </row>
        <row r="2080">
          <cell r="A2080" t="str">
            <v>WIN5484</v>
          </cell>
          <cell r="B2080" t="str">
            <v>CN HÀ NỘI - CÔNG TY CỔ PHẦN DỊCH VỤ THƯƠNG MẠI TỔNG HỢP WINCOMMERCE</v>
          </cell>
          <cell r="C2080" t="str">
            <v/>
          </cell>
          <cell r="D2080" t="str">
            <v>Thành phố Hà Nội</v>
          </cell>
          <cell r="E2080" t="str">
            <v>Huyện Thường Tín</v>
          </cell>
          <cell r="G2080" t="str">
            <v>HN008</v>
          </cell>
          <cell r="H2080" t="str">
            <v>Nguyễn Minh Sơn</v>
          </cell>
          <cell r="I2080" t="str">
            <v>MIENBAC;WIN</v>
          </cell>
          <cell r="J2080" t="str">
            <v/>
          </cell>
          <cell r="M2080" t="str">
            <v>Thôn An Duyên, Xã Tô Hiệu, Huyện Thường Tín, HN</v>
          </cell>
          <cell r="N2080">
            <v>60</v>
          </cell>
          <cell r="O2080" t="b">
            <v>0</v>
          </cell>
          <cell r="P2080" t="str">
            <v>C6 HÀ NỘI</v>
          </cell>
          <cell r="Q2080" t="str">
            <v>Miền Bắc</v>
          </cell>
          <cell r="R2080" t="str">
            <v>WIN</v>
          </cell>
        </row>
        <row r="2081">
          <cell r="A2081" t="str">
            <v>win5487</v>
          </cell>
          <cell r="B2081" t="str">
            <v>CN HÀ NỘI - wincommerce</v>
          </cell>
          <cell r="C2081" t="str">
            <v/>
          </cell>
          <cell r="D2081" t="str">
            <v>Thành phố Hà Nội</v>
          </cell>
          <cell r="E2081" t="str">
            <v>Huyện Thanh Oai</v>
          </cell>
          <cell r="G2081" t="str">
            <v>HN008</v>
          </cell>
          <cell r="H2081" t="str">
            <v>Nguyễn Minh Sơn</v>
          </cell>
          <cell r="I2081" t="str">
            <v>MIENBAC;WIN</v>
          </cell>
          <cell r="J2081" t="str">
            <v/>
          </cell>
          <cell r="M2081" t="str">
            <v>Số 155 Xóm Đậu, Thôn Vỹ, Xã Cao Viên, Huyện Thanh Oai, HN</v>
          </cell>
          <cell r="N2081">
            <v>60</v>
          </cell>
          <cell r="O2081" t="b">
            <v>0</v>
          </cell>
          <cell r="P2081" t="str">
            <v>C6 HÀ NỘI</v>
          </cell>
          <cell r="Q2081" t="str">
            <v>Miền Bắc</v>
          </cell>
          <cell r="R2081" t="str">
            <v>WIN</v>
          </cell>
        </row>
        <row r="2082">
          <cell r="A2082" t="str">
            <v>WIN5488</v>
          </cell>
          <cell r="B2082" t="str">
            <v>CN HÀ NỘI - CÔNG TY CỔ PHẦN DỊCH VỤ THƯƠNG MẠI TỔNG HỢP WINCOMMERCE</v>
          </cell>
          <cell r="C2082" t="str">
            <v/>
          </cell>
          <cell r="D2082" t="str">
            <v>Thành phố Hà Nội</v>
          </cell>
          <cell r="E2082" t="str">
            <v>Huyện Gia Lâm</v>
          </cell>
          <cell r="G2082" t="str">
            <v>HN008</v>
          </cell>
          <cell r="H2082" t="str">
            <v>Nguyễn Minh Sơn</v>
          </cell>
          <cell r="I2082" t="str">
            <v>MIENBAC;WIN</v>
          </cell>
          <cell r="J2082" t="str">
            <v/>
          </cell>
          <cell r="M2082" t="str">
            <v>Thôn Thuận Tiến, Xã Dương Xá, Huyện Gia Lâm, HN</v>
          </cell>
          <cell r="N2082">
            <v>60</v>
          </cell>
          <cell r="O2082" t="b">
            <v>0</v>
          </cell>
          <cell r="P2082" t="str">
            <v>C6 HÀ NỘI</v>
          </cell>
          <cell r="Q2082" t="str">
            <v>Miền Bắc</v>
          </cell>
          <cell r="R2082" t="str">
            <v>WIN</v>
          </cell>
        </row>
        <row r="2083">
          <cell r="A2083" t="str">
            <v>WIN5489</v>
          </cell>
          <cell r="B2083" t="str">
            <v>CN HÀ NỘI - CÔNG TY CỔ PHẦN DỊCH VỤ THƯƠNG MẠI TỔNG HỢP WINCOMMERCE</v>
          </cell>
          <cell r="C2083" t="str">
            <v/>
          </cell>
          <cell r="D2083" t="str">
            <v>Thành phố Hà Nội</v>
          </cell>
          <cell r="E2083" t="str">
            <v>Quận Hai Bà Trưng</v>
          </cell>
          <cell r="G2083" t="str">
            <v>HN003</v>
          </cell>
          <cell r="H2083" t="str">
            <v>Nguyễn Văn Thạch</v>
          </cell>
          <cell r="I2083" t="str">
            <v>MIENBAC;WIN</v>
          </cell>
          <cell r="J2083" t="str">
            <v/>
          </cell>
          <cell r="M2083" t="str">
            <v>Tầng 1, Ô I-HH, Dự án Green Pearl, 378 Minh Khai, Phường Vĩnh Tuy, Quận Hai Bà Trưng, HN</v>
          </cell>
          <cell r="N2083">
            <v>60</v>
          </cell>
          <cell r="O2083" t="b">
            <v>0</v>
          </cell>
          <cell r="P2083" t="str">
            <v>C6 HÀ NỘI</v>
          </cell>
          <cell r="Q2083" t="str">
            <v>Miền Bắc</v>
          </cell>
          <cell r="R2083" t="str">
            <v>WIN</v>
          </cell>
        </row>
        <row r="2084">
          <cell r="A2084" t="str">
            <v>win5490</v>
          </cell>
          <cell r="B2084" t="str">
            <v>CN HÀ NỘI - wincommerce</v>
          </cell>
          <cell r="C2084" t="str">
            <v/>
          </cell>
          <cell r="D2084" t="str">
            <v>Thành phố Hà Nội</v>
          </cell>
          <cell r="E2084" t="str">
            <v>Huyện Thanh Oai</v>
          </cell>
          <cell r="G2084" t="str">
            <v>HN008</v>
          </cell>
          <cell r="H2084" t="str">
            <v>Nguyễn Minh Sơn</v>
          </cell>
          <cell r="I2084" t="str">
            <v>MIENBAC;WIN</v>
          </cell>
          <cell r="J2084" t="str">
            <v/>
          </cell>
          <cell r="M2084" t="str">
            <v>Số 94 Phố Kim Bài, Thị trấn Kim Bài, Huyện Thanh Oai, HN</v>
          </cell>
          <cell r="N2084">
            <v>60</v>
          </cell>
          <cell r="O2084" t="b">
            <v>0</v>
          </cell>
          <cell r="P2084" t="str">
            <v>C6 HÀ NỘI</v>
          </cell>
          <cell r="Q2084" t="str">
            <v>Miền Bắc</v>
          </cell>
          <cell r="R2084" t="str">
            <v>WIN</v>
          </cell>
        </row>
        <row r="2085">
          <cell r="A2085" t="str">
            <v>WIN5495</v>
          </cell>
          <cell r="B2085" t="str">
            <v>CN HÀ NỘI - CÔNG TY CỔ PHẦN DỊCH VỤ THƯƠNG MẠI TỔNG HỢP WINCOMMERCE</v>
          </cell>
          <cell r="C2085" t="str">
            <v/>
          </cell>
          <cell r="D2085" t="str">
            <v>Thành phố Hà Nội</v>
          </cell>
          <cell r="E2085" t="str">
            <v>Huyện Thanh Trì</v>
          </cell>
          <cell r="G2085" t="str">
            <v>HN008</v>
          </cell>
          <cell r="H2085" t="str">
            <v>Nguyễn Minh Sơn</v>
          </cell>
          <cell r="I2085" t="str">
            <v>MIENBAC;WIN</v>
          </cell>
          <cell r="J2085" t="str">
            <v/>
          </cell>
          <cell r="M2085" t="str">
            <v>Kiot 03A+03B+04, Tầng 1 Tòa nhà chung cư CT6,  Xã Tứ Hiệp, Huyện Thanh Trì, HN</v>
          </cell>
          <cell r="N2085">
            <v>60</v>
          </cell>
          <cell r="O2085" t="b">
            <v>0</v>
          </cell>
          <cell r="P2085" t="str">
            <v>C6 HÀ NỘI</v>
          </cell>
          <cell r="Q2085" t="str">
            <v>Miền Bắc</v>
          </cell>
          <cell r="R2085" t="str">
            <v>WIN</v>
          </cell>
        </row>
        <row r="2086">
          <cell r="A2086" t="str">
            <v>WIN5501</v>
          </cell>
          <cell r="B2086" t="str">
            <v>CN HÀ NỘI - CÔNG TY CỔ PHẦN DỊCH VỤ THƯƠNG MẠI TỔNG HỢP WINCOMMERCE</v>
          </cell>
          <cell r="C2086" t="str">
            <v/>
          </cell>
          <cell r="D2086" t="str">
            <v>Thành phố Hà Nội</v>
          </cell>
          <cell r="E2086" t="str">
            <v>Huyện Đông Anh</v>
          </cell>
          <cell r="G2086" t="str">
            <v>HN003</v>
          </cell>
          <cell r="H2086" t="str">
            <v>Nguyễn Văn Thạch</v>
          </cell>
          <cell r="I2086" t="str">
            <v>MIENBAC;WIN</v>
          </cell>
          <cell r="J2086" t="str">
            <v/>
          </cell>
          <cell r="M2086" t="str">
            <v>Thôn Thiết Úng, Xã Vân Hà, Huyện Đông Anh, HN</v>
          </cell>
          <cell r="N2086">
            <v>60</v>
          </cell>
          <cell r="O2086" t="b">
            <v>0</v>
          </cell>
          <cell r="P2086" t="str">
            <v>C6 HÀ NỘI</v>
          </cell>
          <cell r="Q2086" t="str">
            <v>Miền Bắc</v>
          </cell>
          <cell r="R2086" t="str">
            <v>WIN</v>
          </cell>
        </row>
        <row r="2087">
          <cell r="A2087" t="str">
            <v>WIN5504</v>
          </cell>
          <cell r="B2087" t="str">
            <v>CN HÀ NỘI - CÔNG TY CỔ PHẦN DỊCH VỤ THƯƠNG MẠI TỔNG HỢP WINCOMMERCE</v>
          </cell>
          <cell r="C2087" t="str">
            <v/>
          </cell>
          <cell r="D2087" t="str">
            <v>Thành phố Hà Nội</v>
          </cell>
          <cell r="E2087" t="str">
            <v>Quận Ba Đình</v>
          </cell>
          <cell r="G2087" t="str">
            <v>HN008</v>
          </cell>
          <cell r="H2087" t="str">
            <v>Nguyễn Minh Sơn</v>
          </cell>
          <cell r="I2087" t="str">
            <v>MIENBAC;WIN</v>
          </cell>
          <cell r="J2087" t="str">
            <v/>
          </cell>
          <cell r="M2087" t="str">
            <v>105 Thành Công, Phường Thành Công, Quận Ba Đình, Hà Nội</v>
          </cell>
          <cell r="N2087">
            <v>60</v>
          </cell>
          <cell r="O2087" t="b">
            <v>0</v>
          </cell>
          <cell r="P2087" t="str">
            <v>C6 HÀ NỘI</v>
          </cell>
          <cell r="Q2087" t="str">
            <v>Miền Bắc</v>
          </cell>
          <cell r="R2087" t="str">
            <v>WIN</v>
          </cell>
        </row>
        <row r="2088">
          <cell r="A2088" t="str">
            <v>WIN5505</v>
          </cell>
          <cell r="B2088" t="str">
            <v>CN HÀ NỘI - CÔNG TY CỔ PHẦN DỊCH VỤ THƯƠNG MẠI TỔNG HỢP WINCOMMERCE</v>
          </cell>
          <cell r="C2088" t="str">
            <v/>
          </cell>
          <cell r="D2088" t="str">
            <v>Thành phố Hà Nội</v>
          </cell>
          <cell r="E2088" t="str">
            <v>Quận Ba Đình</v>
          </cell>
          <cell r="G2088" t="str">
            <v>HN008</v>
          </cell>
          <cell r="H2088" t="str">
            <v>Nguyễn Minh Sơn</v>
          </cell>
          <cell r="I2088" t="str">
            <v>MIENBAC;WIN</v>
          </cell>
          <cell r="J2088" t="str">
            <v/>
          </cell>
          <cell r="M2088" t="str">
            <v>106 Dốc Chợ Thành Công, Phường Thành Công, Quận Ba Đình, Hà Nội</v>
          </cell>
          <cell r="N2088">
            <v>60</v>
          </cell>
          <cell r="O2088" t="b">
            <v>0</v>
          </cell>
          <cell r="P2088" t="str">
            <v>C6 HÀ NỘI</v>
          </cell>
          <cell r="Q2088" t="str">
            <v>Miền Bắc</v>
          </cell>
          <cell r="R2088" t="str">
            <v>WIN</v>
          </cell>
        </row>
        <row r="2089">
          <cell r="A2089" t="str">
            <v>win5509</v>
          </cell>
          <cell r="B2089" t="str">
            <v>CN HÀ NỘI - wincommerce</v>
          </cell>
          <cell r="C2089" t="str">
            <v/>
          </cell>
          <cell r="D2089" t="str">
            <v>Thành phố Hà Nội</v>
          </cell>
          <cell r="E2089" t="str">
            <v>Huyện Hoài Đức</v>
          </cell>
          <cell r="G2089" t="str">
            <v>HN004</v>
          </cell>
          <cell r="H2089" t="str">
            <v>Hoàng Thanh Huy</v>
          </cell>
          <cell r="I2089" t="str">
            <v>MIENBAC;WIN</v>
          </cell>
          <cell r="J2089" t="str">
            <v/>
          </cell>
          <cell r="M2089" t="str">
            <v>Thôn 4 Xã Cát Quế, Huyện Hoài Đức, Hà Nội</v>
          </cell>
          <cell r="N2089">
            <v>60</v>
          </cell>
          <cell r="O2089" t="b">
            <v>0</v>
          </cell>
          <cell r="P2089" t="str">
            <v>C6 HÀ NỘI</v>
          </cell>
          <cell r="Q2089" t="str">
            <v>Miền Bắc</v>
          </cell>
          <cell r="R2089" t="str">
            <v>WIN</v>
          </cell>
        </row>
        <row r="2090">
          <cell r="A2090" t="str">
            <v>win5511</v>
          </cell>
          <cell r="B2090" t="str">
            <v>CN HÀ NỘI - wincommerce</v>
          </cell>
          <cell r="C2090" t="str">
            <v/>
          </cell>
          <cell r="D2090" t="str">
            <v>Thành phố Hà Nội</v>
          </cell>
          <cell r="E2090" t="str">
            <v>Quận Bắc Từ Liêm</v>
          </cell>
          <cell r="G2090" t="str">
            <v>HN004</v>
          </cell>
          <cell r="H2090" t="str">
            <v>Hoàng Thanh Huy</v>
          </cell>
          <cell r="I2090" t="str">
            <v>MIENBAC;WIN</v>
          </cell>
          <cell r="J2090" t="str">
            <v/>
          </cell>
          <cell r="M2090" t="str">
            <v>Tầng 1, tòa nhà C2 thuộc Dự án Khu nhà ở Xuân Đỉnh, phường Xuân Đỉnh, Quận Bắc Từ Liêm, Hà Nội</v>
          </cell>
          <cell r="N2090">
            <v>60</v>
          </cell>
          <cell r="O2090" t="b">
            <v>0</v>
          </cell>
          <cell r="P2090" t="str">
            <v>C6 HÀ NỘI</v>
          </cell>
          <cell r="Q2090" t="str">
            <v>Miền Bắc</v>
          </cell>
          <cell r="R2090" t="str">
            <v>WIN</v>
          </cell>
        </row>
        <row r="2091">
          <cell r="A2091" t="str">
            <v>WIN5513</v>
          </cell>
          <cell r="B2091" t="str">
            <v>CN HÀ NỘI - CÔNG TY CỔ PHẦN DỊCH VỤ THƯƠNG MẠI TỔNG HỢP WINCOMMERCE</v>
          </cell>
          <cell r="C2091" t="str">
            <v/>
          </cell>
          <cell r="D2091" t="str">
            <v>Thành phố Hà Nội</v>
          </cell>
          <cell r="E2091" t="str">
            <v>Huyện Thường Tín</v>
          </cell>
          <cell r="G2091" t="str">
            <v>HN008</v>
          </cell>
          <cell r="H2091" t="str">
            <v>Nguyễn Minh Sơn</v>
          </cell>
          <cell r="I2091" t="str">
            <v>MIENBAC;WIN</v>
          </cell>
          <cell r="J2091" t="str">
            <v/>
          </cell>
          <cell r="M2091" t="str">
            <v>Đội 7, Thôn Đỗ Xá, Xã Vạn Điểm, Huyện Thường Tín, HN</v>
          </cell>
          <cell r="N2091">
            <v>60</v>
          </cell>
          <cell r="O2091" t="b">
            <v>0</v>
          </cell>
          <cell r="P2091" t="str">
            <v>C6 HÀ NỘI</v>
          </cell>
          <cell r="Q2091" t="str">
            <v>Miền Bắc</v>
          </cell>
          <cell r="R2091" t="str">
            <v>WIN</v>
          </cell>
        </row>
        <row r="2092">
          <cell r="A2092" t="str">
            <v>WIN5524</v>
          </cell>
          <cell r="B2092" t="str">
            <v>CN HÀ NỘI - CÔNG TY CỔ PHẦN DỊCH VỤ THƯƠNG MẠI TỔNG HỢP WINCOMMERCE</v>
          </cell>
          <cell r="C2092" t="str">
            <v/>
          </cell>
          <cell r="D2092" t="str">
            <v>Thành phố Hà Nội</v>
          </cell>
          <cell r="E2092" t="str">
            <v>Quận Long Biên</v>
          </cell>
          <cell r="G2092" t="str">
            <v>HN003</v>
          </cell>
          <cell r="H2092" t="str">
            <v>Nguyễn Văn Thạch</v>
          </cell>
          <cell r="I2092" t="str">
            <v>MIENBAC;WIN</v>
          </cell>
          <cell r="J2092" t="str">
            <v/>
          </cell>
          <cell r="M2092" t="str">
            <v>Số 79 ngõ 94 Thượng Thanh, Tổ 14 Phường Thượng Thanh, Quận Long Biên, HN</v>
          </cell>
          <cell r="N2092">
            <v>60</v>
          </cell>
          <cell r="O2092" t="b">
            <v>0</v>
          </cell>
          <cell r="P2092" t="str">
            <v>C6 HÀ NỘI</v>
          </cell>
          <cell r="Q2092" t="str">
            <v>Miền Bắc</v>
          </cell>
          <cell r="R2092" t="str">
            <v>WIN</v>
          </cell>
        </row>
        <row r="2093">
          <cell r="A2093" t="str">
            <v>win5535</v>
          </cell>
          <cell r="B2093" t="str">
            <v>CN HÀ NỘI - wincommerce</v>
          </cell>
          <cell r="C2093" t="str">
            <v/>
          </cell>
          <cell r="D2093" t="str">
            <v>Thành phố Hà Nội</v>
          </cell>
          <cell r="E2093" t="str">
            <v>Huyện Đan Phượng</v>
          </cell>
          <cell r="G2093" t="str">
            <v>HN004</v>
          </cell>
          <cell r="H2093" t="str">
            <v>Hoàng Thanh Huy</v>
          </cell>
          <cell r="I2093" t="str">
            <v>MIENBAC;WIN</v>
          </cell>
          <cell r="J2093" t="str">
            <v/>
          </cell>
          <cell r="M2093" t="str">
            <v>174 – 176 Hạ Hội, Xã Tân Lập, Huyện Đan Phượng, HN</v>
          </cell>
          <cell r="N2093">
            <v>60</v>
          </cell>
          <cell r="O2093" t="b">
            <v>0</v>
          </cell>
          <cell r="P2093" t="str">
            <v>C6 HÀ NỘI</v>
          </cell>
          <cell r="Q2093" t="str">
            <v>Miền Bắc</v>
          </cell>
          <cell r="R2093" t="str">
            <v>WIN</v>
          </cell>
        </row>
        <row r="2094">
          <cell r="A2094" t="str">
            <v>WIN5539</v>
          </cell>
          <cell r="B2094" t="str">
            <v>CN HÀ NỘI - CÔNG TY CỔ PHẦN DỊCH VỤ THƯƠNG MẠI TỔNG HỢP WINCOMMERCE</v>
          </cell>
          <cell r="C2094" t="str">
            <v/>
          </cell>
          <cell r="D2094" t="str">
            <v>Thành phố Hà Nội</v>
          </cell>
          <cell r="E2094" t="str">
            <v>Huyện ứng Hòa</v>
          </cell>
          <cell r="G2094" t="str">
            <v>HN004</v>
          </cell>
          <cell r="H2094" t="str">
            <v>Hoàng Thanh Huy</v>
          </cell>
          <cell r="I2094" t="str">
            <v>MIENBAC;WIN</v>
          </cell>
          <cell r="J2094" t="str">
            <v/>
          </cell>
          <cell r="M2094" t="str">
            <v>124 Thanh Ấm, Thị trấn Vân Đình, Huyện Ứng Hòa, HN</v>
          </cell>
          <cell r="N2094">
            <v>60</v>
          </cell>
          <cell r="O2094" t="b">
            <v>0</v>
          </cell>
          <cell r="P2094" t="str">
            <v>C6 HÀ NỘI</v>
          </cell>
          <cell r="Q2094" t="str">
            <v>Miền Bắc</v>
          </cell>
          <cell r="R2094" t="str">
            <v>WIN</v>
          </cell>
        </row>
        <row r="2095">
          <cell r="A2095" t="str">
            <v>WIN5542</v>
          </cell>
          <cell r="B2095" t="str">
            <v>CN HÀ NỘI - CÔNG TY CỔ PHẦN DỊCH VỤ THƯƠNG MẠI TỔNG HỢP WINCOMMERCE</v>
          </cell>
          <cell r="C2095" t="str">
            <v/>
          </cell>
          <cell r="D2095" t="str">
            <v>Thành phố Hà Nội</v>
          </cell>
          <cell r="E2095" t="str">
            <v>Quận Long Biên</v>
          </cell>
          <cell r="G2095" t="str">
            <v>HN003</v>
          </cell>
          <cell r="H2095" t="str">
            <v>Nguyễn Văn Thạch</v>
          </cell>
          <cell r="I2095" t="str">
            <v>MIENBAC;WIN</v>
          </cell>
          <cell r="J2095" t="str">
            <v/>
          </cell>
          <cell r="M2095" t="str">
            <v>Số 324 phố Đồng Dinh,Tổ 13, Phường Thạch Bàn, Quận Long Biên, HN</v>
          </cell>
          <cell r="N2095">
            <v>60</v>
          </cell>
          <cell r="O2095" t="b">
            <v>0</v>
          </cell>
          <cell r="P2095" t="str">
            <v>C6 HÀ NỘI</v>
          </cell>
          <cell r="Q2095" t="str">
            <v>Miền Bắc</v>
          </cell>
          <cell r="R2095" t="str">
            <v>WIN</v>
          </cell>
        </row>
        <row r="2096">
          <cell r="A2096" t="str">
            <v>win5546</v>
          </cell>
          <cell r="B2096" t="str">
            <v>CN HÀ NỘI - wincommerce</v>
          </cell>
          <cell r="C2096" t="str">
            <v/>
          </cell>
          <cell r="D2096" t="str">
            <v>Thành phố Hà Nội</v>
          </cell>
          <cell r="E2096" t="str">
            <v>Huyện Quốc Oai</v>
          </cell>
          <cell r="G2096" t="str">
            <v>HN004</v>
          </cell>
          <cell r="H2096" t="str">
            <v>Hoàng Thanh Huy</v>
          </cell>
          <cell r="I2096" t="str">
            <v>MIENBAC;WIN</v>
          </cell>
          <cell r="J2096" t="str">
            <v/>
          </cell>
          <cell r="M2096" t="str">
            <v>Xóm 6,Thôn 3 Xã Thạch Thán, Huyện Quốc Oai, TP Hà Nội</v>
          </cell>
          <cell r="N2096">
            <v>60</v>
          </cell>
          <cell r="O2096" t="b">
            <v>0</v>
          </cell>
          <cell r="P2096" t="str">
            <v>C6 HÀ NỘI</v>
          </cell>
          <cell r="Q2096" t="str">
            <v>Miền Bắc</v>
          </cell>
          <cell r="R2096" t="str">
            <v>WIN</v>
          </cell>
        </row>
        <row r="2097">
          <cell r="A2097" t="str">
            <v>WIN5553</v>
          </cell>
          <cell r="B2097" t="str">
            <v>CN HÀ NỘI - CÔNG TY CỔ PHẦN DỊCH VỤ THƯƠNG MẠI TỔNG HỢP WINCOMMERCE</v>
          </cell>
          <cell r="C2097" t="str">
            <v/>
          </cell>
          <cell r="D2097" t="str">
            <v>Thành phố Hà Nội</v>
          </cell>
          <cell r="E2097" t="str">
            <v>Quận Thanh Xuân</v>
          </cell>
          <cell r="G2097" t="str">
            <v>HN008</v>
          </cell>
          <cell r="H2097" t="str">
            <v>Nguyễn Minh Sơn</v>
          </cell>
          <cell r="I2097" t="str">
            <v>MIENBAC;WIN</v>
          </cell>
          <cell r="J2097" t="str">
            <v/>
          </cell>
          <cell r="M2097" t="str">
            <v>32 Phan Đình Giót, Phường Phương Liệt, Quận Thanh Xuân, TP Hà Nội</v>
          </cell>
          <cell r="N2097">
            <v>60</v>
          </cell>
          <cell r="O2097" t="b">
            <v>0</v>
          </cell>
          <cell r="P2097" t="str">
            <v>C6 HÀ NỘI</v>
          </cell>
          <cell r="Q2097" t="str">
            <v>Miền Bắc</v>
          </cell>
          <cell r="R2097" t="str">
            <v>WIN</v>
          </cell>
        </row>
        <row r="2098">
          <cell r="A2098" t="str">
            <v>WIN5554</v>
          </cell>
          <cell r="B2098" t="str">
            <v>CN HÀ NỘI - CÔNG TY CỔ PHẦN DỊCH VỤ THƯƠNG MẠI TỔNG HỢP WINCOMMERCE</v>
          </cell>
          <cell r="C2098" t="str">
            <v/>
          </cell>
          <cell r="D2098" t="str">
            <v>Thành phố Hà Nội</v>
          </cell>
          <cell r="E2098" t="str">
            <v>Quận Hai Bà Trưng</v>
          </cell>
          <cell r="G2098" t="str">
            <v>HN003</v>
          </cell>
          <cell r="H2098" t="str">
            <v>Nguyễn Văn Thạch</v>
          </cell>
          <cell r="I2098" t="str">
            <v>MIENBAC;WIN</v>
          </cell>
          <cell r="J2098" t="str">
            <v/>
          </cell>
          <cell r="M2098" t="str">
            <v>B12A, tầng 1, Tòa B, 423 Minh Khai, Phường Vĩnh Tuy, Quận Hai Bà Trưng, HN</v>
          </cell>
          <cell r="N2098">
            <v>60</v>
          </cell>
          <cell r="O2098" t="b">
            <v>0</v>
          </cell>
          <cell r="P2098" t="str">
            <v>C6 HÀ NỘI</v>
          </cell>
          <cell r="Q2098" t="str">
            <v>Miền Bắc</v>
          </cell>
          <cell r="R2098" t="str">
            <v>WIN</v>
          </cell>
        </row>
        <row r="2099">
          <cell r="A2099" t="str">
            <v>WIN5555</v>
          </cell>
          <cell r="B2099" t="str">
            <v>CN HÀ NỘI - CÔNG TY CỔ PHẦN DỊCH VỤ THƯƠNG MẠI TỔNG HỢP WINCOMMERCE</v>
          </cell>
          <cell r="C2099" t="str">
            <v/>
          </cell>
          <cell r="D2099" t="str">
            <v>Thành phố Hà Nội</v>
          </cell>
          <cell r="E2099" t="str">
            <v>Quận Bắc Từ Liêm</v>
          </cell>
          <cell r="G2099" t="str">
            <v>HN004</v>
          </cell>
          <cell r="H2099" t="str">
            <v>Hoàng Thanh Huy</v>
          </cell>
          <cell r="I2099" t="str">
            <v>MIENBAC;WIN</v>
          </cell>
          <cell r="J2099" t="str">
            <v/>
          </cell>
          <cell r="M2099" t="str">
            <v>Tầng 1, tòa nhà CT2B, phường Cổ Nhuế 1, quận Bắc Từ Liêm, Hà Nội</v>
          </cell>
          <cell r="N2099">
            <v>60</v>
          </cell>
          <cell r="O2099" t="b">
            <v>0</v>
          </cell>
          <cell r="P2099" t="str">
            <v>C6 HÀ NỘI</v>
          </cell>
          <cell r="Q2099" t="str">
            <v>Miền Bắc</v>
          </cell>
          <cell r="R2099" t="str">
            <v>WIN</v>
          </cell>
        </row>
        <row r="2100">
          <cell r="A2100" t="str">
            <v>WIN5567</v>
          </cell>
          <cell r="B2100" t="str">
            <v>CN HÀ NỘI - CÔNG TY CỔ PHẦN DỊCH VỤ THƯƠNG MẠI TỔNG HỢP WINCOMMERCE</v>
          </cell>
          <cell r="C2100" t="str">
            <v/>
          </cell>
          <cell r="D2100" t="str">
            <v>Thành phố Hà Nội</v>
          </cell>
          <cell r="E2100" t="str">
            <v>Quận Hoàn Kiếm</v>
          </cell>
          <cell r="G2100" t="str">
            <v>HN008</v>
          </cell>
          <cell r="H2100" t="str">
            <v>Nguyễn Minh Sơn</v>
          </cell>
          <cell r="I2100" t="str">
            <v>MIENBAC;WIN</v>
          </cell>
          <cell r="J2100" t="str">
            <v/>
          </cell>
          <cell r="M2100" t="str">
            <v>265 Bạch Đằng, Phường Chương Dương, Quận Hoàn Kiếm, HN</v>
          </cell>
          <cell r="N2100">
            <v>60</v>
          </cell>
          <cell r="O2100" t="b">
            <v>0</v>
          </cell>
          <cell r="P2100" t="str">
            <v>C6 HÀ NỘI</v>
          </cell>
          <cell r="Q2100" t="str">
            <v>Miền Bắc</v>
          </cell>
          <cell r="R2100" t="str">
            <v>WIN</v>
          </cell>
        </row>
        <row r="2101">
          <cell r="A2101" t="str">
            <v>WIN5569</v>
          </cell>
          <cell r="B2101" t="str">
            <v>CN HÀ NỘI - CÔNG TY CỔ PHẦN DỊCH VỤ THƯƠNG MẠI TỔNG HỢP WINCOMMERCE</v>
          </cell>
          <cell r="C2101" t="str">
            <v/>
          </cell>
          <cell r="D2101" t="str">
            <v>Thành phố Hà Nội</v>
          </cell>
          <cell r="E2101" t="str">
            <v>Huyện Sóc Sơn</v>
          </cell>
          <cell r="G2101" t="str">
            <v>HN003</v>
          </cell>
          <cell r="H2101" t="str">
            <v>Nguyễn Văn Thạch</v>
          </cell>
          <cell r="I2101" t="str">
            <v>MIENBAC; WIN</v>
          </cell>
          <cell r="J2101" t="str">
            <v/>
          </cell>
          <cell r="M2101" t="str">
            <v>Khu Thá, xã Xuân Giang, huyện Sóc Sơn, Hà Nội</v>
          </cell>
          <cell r="N2101">
            <v>60</v>
          </cell>
          <cell r="O2101" t="b">
            <v>0</v>
          </cell>
          <cell r="P2101" t="str">
            <v>C6 HÀ NỘI</v>
          </cell>
          <cell r="Q2101" t="str">
            <v>Miền Bắc</v>
          </cell>
          <cell r="R2101" t="str">
            <v>WIN</v>
          </cell>
        </row>
        <row r="2102">
          <cell r="A2102" t="str">
            <v>WIN5570</v>
          </cell>
          <cell r="B2102" t="str">
            <v>CN HÀ NỘI - CÔNG TY CỔ PHẦN DỊCH VỤ THƯƠNG MẠI TỔNG HỢP WINCOMMERCE</v>
          </cell>
          <cell r="C2102" t="str">
            <v/>
          </cell>
          <cell r="D2102" t="str">
            <v>Thành phố Hà Nội</v>
          </cell>
          <cell r="E2102" t="str">
            <v>Huyện Thanh Trì</v>
          </cell>
          <cell r="G2102" t="str">
            <v>HN008</v>
          </cell>
          <cell r="H2102" t="str">
            <v>Nguyễn Minh Sơn</v>
          </cell>
          <cell r="I2102" t="str">
            <v>MIENBAC;WIN</v>
          </cell>
          <cell r="J2102" t="str">
            <v/>
          </cell>
          <cell r="M2102" t="str">
            <v>125 đường Đông Mỹ, Xã Đông Mỹ, Huyện Thanh Trì, HN</v>
          </cell>
          <cell r="N2102">
            <v>60</v>
          </cell>
          <cell r="O2102" t="b">
            <v>0</v>
          </cell>
          <cell r="P2102" t="str">
            <v>C6 HÀ NỘI</v>
          </cell>
          <cell r="Q2102" t="str">
            <v>Miền Bắc</v>
          </cell>
          <cell r="R2102" t="str">
            <v>WIN</v>
          </cell>
        </row>
        <row r="2103">
          <cell r="A2103" t="str">
            <v>WIN5572</v>
          </cell>
          <cell r="B2103" t="str">
            <v>CN HÀ NỘI - CÔNG TY CỔ PHẦN DỊCH VỤ THƯƠNG MẠI TỔNG HỢP WINCOMMERCE</v>
          </cell>
          <cell r="C2103" t="str">
            <v/>
          </cell>
          <cell r="D2103" t="str">
            <v>Thành phố Hà Nội</v>
          </cell>
          <cell r="E2103" t="str">
            <v>Huyện Sóc Sơn</v>
          </cell>
          <cell r="G2103" t="str">
            <v>HN003</v>
          </cell>
          <cell r="H2103" t="str">
            <v>Nguyễn Văn Thạch</v>
          </cell>
          <cell r="I2103" t="str">
            <v>MIENBAC; WIN</v>
          </cell>
          <cell r="J2103" t="str">
            <v/>
          </cell>
          <cell r="M2103" t="str">
            <v>thôn Kim Thượng, Xã Kim Lũ, huyện Sóc Sơn, Hà Nội</v>
          </cell>
          <cell r="N2103">
            <v>60</v>
          </cell>
          <cell r="O2103" t="b">
            <v>0</v>
          </cell>
          <cell r="P2103" t="str">
            <v>C6 HÀ NỘI</v>
          </cell>
          <cell r="Q2103" t="str">
            <v>Miền Bắc</v>
          </cell>
          <cell r="R2103" t="str">
            <v>WIN</v>
          </cell>
        </row>
        <row r="2104">
          <cell r="A2104" t="str">
            <v>WIN5573</v>
          </cell>
          <cell r="B2104" t="str">
            <v>CN HÀ NỘI - CÔNG TY CỔ PHẦN DỊCH VỤ THƯƠNG MẠI TỔNG HỢP WINCOMMERCE</v>
          </cell>
          <cell r="C2104" t="str">
            <v/>
          </cell>
          <cell r="D2104" t="str">
            <v>Thành phố Hà Nội</v>
          </cell>
          <cell r="E2104" t="str">
            <v>Quận Nam Từ Liêm</v>
          </cell>
          <cell r="G2104" t="str">
            <v>HN004</v>
          </cell>
          <cell r="H2104" t="str">
            <v>Hoàng Thanh Huy</v>
          </cell>
          <cell r="I2104" t="str">
            <v>MIENBAC;WIN</v>
          </cell>
          <cell r="J2104" t="str">
            <v/>
          </cell>
          <cell r="M2104" t="str">
            <v>Số 36 Đình Thôn, Phường Mỹ Đình 1, Quận Nam Từ Liêm, Hà Nội</v>
          </cell>
          <cell r="N2104">
            <v>60</v>
          </cell>
          <cell r="O2104" t="b">
            <v>0</v>
          </cell>
          <cell r="P2104" t="str">
            <v>C6 HÀ NỘI</v>
          </cell>
          <cell r="Q2104" t="str">
            <v>Miền Bắc</v>
          </cell>
          <cell r="R2104" t="str">
            <v>WIN</v>
          </cell>
        </row>
        <row r="2105">
          <cell r="A2105" t="str">
            <v>WIN5574</v>
          </cell>
          <cell r="B2105" t="str">
            <v>CN HÀ NỘI - CÔNG TY CỔ PHẦN DỊCH VỤ THƯƠNG MẠI TỔNG HỢP WINCOMMERCE</v>
          </cell>
          <cell r="C2105" t="str">
            <v/>
          </cell>
          <cell r="D2105" t="str">
            <v>Thành phố Hà Nội</v>
          </cell>
          <cell r="E2105" t="str">
            <v>Quận Bắc Từ Liêm</v>
          </cell>
          <cell r="G2105" t="str">
            <v>HN004</v>
          </cell>
          <cell r="H2105" t="str">
            <v>Hoàng Thanh Huy</v>
          </cell>
          <cell r="I2105" t="str">
            <v>MIENBAC;WIN</v>
          </cell>
          <cell r="J2105" t="str">
            <v/>
          </cell>
          <cell r="M2105" t="str">
            <v>Số 2 Kỳ Vũ, Phường Thượng Cát, Quận Bắc Từ Liêm, TP.Hà Nội</v>
          </cell>
          <cell r="N2105">
            <v>60</v>
          </cell>
          <cell r="O2105" t="b">
            <v>0</v>
          </cell>
          <cell r="P2105" t="str">
            <v>C6 HÀ NỘI</v>
          </cell>
          <cell r="Q2105" t="str">
            <v>Miền Bắc</v>
          </cell>
          <cell r="R2105" t="str">
            <v>WIN</v>
          </cell>
        </row>
        <row r="2106">
          <cell r="A2106" t="str">
            <v>WIN5576</v>
          </cell>
          <cell r="B2106" t="str">
            <v>CN HÀ NỘI - CÔNG TY CỔ PHẦN DỊCH VỤ THƯƠNG MẠI TỔNG HỢP WINCOMMERCE</v>
          </cell>
          <cell r="C2106" t="str">
            <v/>
          </cell>
          <cell r="D2106" t="str">
            <v>Thành phố Hà Nội</v>
          </cell>
          <cell r="E2106" t="str">
            <v>Quận Cầu Giấy</v>
          </cell>
          <cell r="G2106" t="str">
            <v>HN004</v>
          </cell>
          <cell r="H2106" t="str">
            <v>Hoàng Thanh Huy</v>
          </cell>
          <cell r="I2106" t="str">
            <v>MIENBAC;WIN</v>
          </cell>
          <cell r="J2106" t="str">
            <v/>
          </cell>
          <cell r="M2106" t="str">
            <v>Số 15 Dịch Vọng Hậu, phường Dịch Vọng Hậu, quận Cầu Giấy, HN</v>
          </cell>
          <cell r="N2106">
            <v>60</v>
          </cell>
          <cell r="O2106" t="b">
            <v>0</v>
          </cell>
          <cell r="P2106" t="str">
            <v>C6 HÀ NỘI</v>
          </cell>
          <cell r="Q2106" t="str">
            <v>Miền Bắc</v>
          </cell>
          <cell r="R2106" t="str">
            <v>WIN</v>
          </cell>
        </row>
        <row r="2107">
          <cell r="A2107" t="str">
            <v>WIN5577</v>
          </cell>
          <cell r="B2107" t="str">
            <v>CN HÀ NỘI - CÔNG TY CỔ PHẦN DỊCH VỤ THƯƠNG MẠI TỔNG HỢP WINCOMMERCE</v>
          </cell>
          <cell r="C2107" t="str">
            <v/>
          </cell>
          <cell r="D2107" t="str">
            <v>Thành phố Hà Nội</v>
          </cell>
          <cell r="E2107" t="str">
            <v>Quận Nam Từ Liêm</v>
          </cell>
          <cell r="G2107" t="str">
            <v>HN004</v>
          </cell>
          <cell r="H2107" t="str">
            <v>Hoàng Thanh Huy</v>
          </cell>
          <cell r="I2107" t="str">
            <v>MIENBAC;WIN</v>
          </cell>
          <cell r="J2107" t="str">
            <v/>
          </cell>
          <cell r="M2107" t="str">
            <v>TDP 2 Mễ Trì Thượng, phường Mễ Trì, quận Nam Từ Liêm, Hà Nội</v>
          </cell>
          <cell r="N2107">
            <v>60</v>
          </cell>
          <cell r="O2107" t="b">
            <v>0</v>
          </cell>
          <cell r="P2107" t="str">
            <v>C6 HÀ NỘI</v>
          </cell>
          <cell r="Q2107" t="str">
            <v>Miền Bắc</v>
          </cell>
          <cell r="R2107" t="str">
            <v>WIN</v>
          </cell>
        </row>
        <row r="2108">
          <cell r="A2108" t="str">
            <v>WIN5578</v>
          </cell>
          <cell r="B2108" t="str">
            <v>CN HÀ NỘI - CÔNG TY CỔ PHẦN DỊCH VỤ THƯƠNG MẠI TỔNG HỢP WINCOMMERCE</v>
          </cell>
          <cell r="C2108" t="str">
            <v/>
          </cell>
          <cell r="D2108" t="str">
            <v>Thành phố Hà Nội</v>
          </cell>
          <cell r="E2108" t="str">
            <v>Quận Nam Từ Liêm</v>
          </cell>
          <cell r="G2108" t="str">
            <v>HN004</v>
          </cell>
          <cell r="H2108" t="str">
            <v>Hoàng Thanh Huy</v>
          </cell>
          <cell r="I2108" t="str">
            <v>MIENBAC;WIN</v>
          </cell>
          <cell r="J2108" t="str">
            <v/>
          </cell>
          <cell r="M2108" t="str">
            <v>Lô 1-3/E-F, Tòa nhà MD Complex Tower, 68 Nguyễn Cơ Thạch, P. Cầu Diễn, Q. Nam Từ Liêm, Hà Nội.</v>
          </cell>
          <cell r="N2108">
            <v>60</v>
          </cell>
          <cell r="O2108" t="b">
            <v>0</v>
          </cell>
          <cell r="P2108" t="str">
            <v>C6 HÀ NỘI</v>
          </cell>
          <cell r="Q2108" t="str">
            <v>Miền Bắc</v>
          </cell>
          <cell r="R2108" t="str">
            <v>WIN</v>
          </cell>
        </row>
        <row r="2109">
          <cell r="A2109" t="str">
            <v>win5579</v>
          </cell>
          <cell r="B2109" t="str">
            <v>CN HÀ NỘI - wincommerce</v>
          </cell>
          <cell r="C2109" t="str">
            <v/>
          </cell>
          <cell r="D2109" t="str">
            <v>Thành phố Hà Nội</v>
          </cell>
          <cell r="E2109" t="str">
            <v>Huyện Đan Phượng</v>
          </cell>
          <cell r="G2109" t="str">
            <v>HN004</v>
          </cell>
          <cell r="H2109" t="str">
            <v>Hoàng Thanh Huy</v>
          </cell>
          <cell r="I2109" t="str">
            <v>MIENBAC;WIN</v>
          </cell>
          <cell r="J2109" t="str">
            <v/>
          </cell>
          <cell r="M2109" t="str">
            <v>43-45 Phan Xích, Xã Tân Hội, Huyện Đan Phương, HN</v>
          </cell>
          <cell r="N2109">
            <v>60</v>
          </cell>
          <cell r="O2109" t="b">
            <v>0</v>
          </cell>
          <cell r="P2109" t="str">
            <v>C6 HÀ NỘI</v>
          </cell>
          <cell r="Q2109" t="str">
            <v>Miền Bắc</v>
          </cell>
          <cell r="R2109" t="str">
            <v>WIN</v>
          </cell>
        </row>
        <row r="2110">
          <cell r="A2110" t="str">
            <v>WIN5580</v>
          </cell>
          <cell r="B2110" t="str">
            <v>CN HÀ NỘI - CÔNG TY CỔ PHẦN DỊCH VỤ THƯƠNG MẠI TỔNG HỢP WINCOMMERCE</v>
          </cell>
          <cell r="C2110" t="str">
            <v/>
          </cell>
          <cell r="D2110" t="str">
            <v>Thành phố Hà Nội</v>
          </cell>
          <cell r="E2110" t="str">
            <v>Huyện Gia Lâm</v>
          </cell>
          <cell r="G2110" t="str">
            <v>HN008</v>
          </cell>
          <cell r="H2110" t="str">
            <v>Nguyễn Minh Sơn</v>
          </cell>
          <cell r="I2110" t="str">
            <v>MIENBAC;WIN</v>
          </cell>
          <cell r="J2110" t="str">
            <v/>
          </cell>
          <cell r="M2110" t="str">
            <v>Dốc Đa TốnThôn Thuận Tốn, Xã Đa Tốn, Huyện Gia Lâm, HN</v>
          </cell>
          <cell r="N2110">
            <v>60</v>
          </cell>
          <cell r="O2110" t="b">
            <v>0</v>
          </cell>
          <cell r="P2110" t="str">
            <v>C6 HÀ NỘI</v>
          </cell>
          <cell r="Q2110" t="str">
            <v>Miền Bắc</v>
          </cell>
          <cell r="R2110" t="str">
            <v>WIN</v>
          </cell>
        </row>
        <row r="2111">
          <cell r="A2111" t="str">
            <v>WIN5581</v>
          </cell>
          <cell r="B2111" t="str">
            <v>CN HÀ NỘI - CÔNG TY CỔ PHẦN DỊCH VỤ THƯƠNG MẠI TỔNG HỢP WINCOMMERCE</v>
          </cell>
          <cell r="C2111" t="str">
            <v/>
          </cell>
          <cell r="D2111" t="str">
            <v>Thành phố Hà Nội</v>
          </cell>
          <cell r="E2111" t="str">
            <v>Huyện Sóc Sơn</v>
          </cell>
          <cell r="G2111" t="str">
            <v>HN003</v>
          </cell>
          <cell r="H2111" t="str">
            <v>Nguyễn Văn Thạch</v>
          </cell>
          <cell r="I2111" t="str">
            <v>MIENBAC; WIN</v>
          </cell>
          <cell r="J2111" t="str">
            <v/>
          </cell>
          <cell r="M2111" t="str">
            <v>Xóm Mới, thôn Đức Hậu, xã Đức Hòa, huyện Sóc Sơn, Hà Nội</v>
          </cell>
          <cell r="N2111">
            <v>60</v>
          </cell>
          <cell r="O2111" t="b">
            <v>0</v>
          </cell>
          <cell r="P2111" t="str">
            <v>C6 HÀ NỘI</v>
          </cell>
          <cell r="Q2111" t="str">
            <v>Miền Bắc</v>
          </cell>
          <cell r="R2111" t="str">
            <v>WIN</v>
          </cell>
        </row>
        <row r="2112">
          <cell r="A2112" t="str">
            <v>WIN5582</v>
          </cell>
          <cell r="B2112" t="str">
            <v>CN HÀ NỘI - CÔNG TY CỔ PHẦN DỊCH VỤ THƯƠNG MẠI TỔNG HỢP WINCOMMERCE</v>
          </cell>
          <cell r="C2112" t="str">
            <v/>
          </cell>
          <cell r="D2112" t="str">
            <v>Thành phố Hà Nội</v>
          </cell>
          <cell r="E2112" t="str">
            <v>Huyện Gia Lâm</v>
          </cell>
          <cell r="G2112" t="str">
            <v>HN008</v>
          </cell>
          <cell r="H2112" t="str">
            <v>Nguyễn Minh Sơn</v>
          </cell>
          <cell r="I2112" t="str">
            <v>MIENBAC;WIN</v>
          </cell>
          <cell r="J2112" t="str">
            <v/>
          </cell>
          <cell r="M2112" t="str">
            <v>1S5A, Tầng 1 Tòa nhà số P06, Dự án Vinhomes Ocean Park, Thị trấn Trâu Quỳ, Huyện Gia Lâm, HN</v>
          </cell>
          <cell r="N2112">
            <v>60</v>
          </cell>
          <cell r="O2112" t="b">
            <v>0</v>
          </cell>
          <cell r="P2112" t="str">
            <v>C6 HÀ NỘI</v>
          </cell>
          <cell r="Q2112" t="str">
            <v>Miền Bắc</v>
          </cell>
          <cell r="R2112" t="str">
            <v>WIN</v>
          </cell>
        </row>
        <row r="2113">
          <cell r="A2113" t="str">
            <v>WIN5584</v>
          </cell>
          <cell r="B2113" t="str">
            <v>CN HÀ NỘI - CÔNG TY CỔ PHẦN DỊCH VỤ THƯƠNG MẠI TỔNG HỢP WINCOMMERCE</v>
          </cell>
          <cell r="C2113" t="str">
            <v/>
          </cell>
          <cell r="D2113" t="str">
            <v>Thành phố Hà Nội</v>
          </cell>
          <cell r="E2113" t="str">
            <v>Quận Hoàng Mai</v>
          </cell>
          <cell r="G2113" t="str">
            <v>HN003</v>
          </cell>
          <cell r="H2113" t="str">
            <v>Nguyễn Văn Thạch</v>
          </cell>
          <cell r="I2113" t="str">
            <v>MIENBAC;WIN</v>
          </cell>
          <cell r="J2113" t="str">
            <v/>
          </cell>
          <cell r="M2113" t="str">
            <v>số 50 Thúy lĩnh, Hoàng Mai hà nội</v>
          </cell>
          <cell r="N2113">
            <v>60</v>
          </cell>
          <cell r="O2113" t="b">
            <v>0</v>
          </cell>
          <cell r="P2113" t="str">
            <v>C6 HÀ NỘI</v>
          </cell>
          <cell r="Q2113" t="str">
            <v>Miền Bắc</v>
          </cell>
          <cell r="R2113" t="str">
            <v>WIN</v>
          </cell>
        </row>
        <row r="2114">
          <cell r="A2114" t="str">
            <v>WIN5585</v>
          </cell>
          <cell r="B2114" t="str">
            <v>CN HÀ NỘI - CÔNG TY CỔ PHẦN DỊCH VỤ THƯƠNG MẠI TỔNG HỢP WINCOMMERCE</v>
          </cell>
          <cell r="C2114" t="str">
            <v/>
          </cell>
          <cell r="D2114" t="str">
            <v>Thành phố Hà Nội</v>
          </cell>
          <cell r="E2114" t="str">
            <v>Quận Thanh Xuân</v>
          </cell>
          <cell r="G2114" t="str">
            <v>HN008</v>
          </cell>
          <cell r="H2114" t="str">
            <v>Nguyễn Minh Sơn</v>
          </cell>
          <cell r="I2114" t="str">
            <v>MIENBAC;WIN</v>
          </cell>
          <cell r="J2114" t="str">
            <v/>
          </cell>
          <cell r="M2114" t="str">
            <v>Lô DTM01, Tầng 1, Tòa D Viet Duc Complex, ngõ 164 Khuất Duy Tiến, P.Nhân Chính, Q.Thanh Xuân, HN</v>
          </cell>
          <cell r="N2114">
            <v>60</v>
          </cell>
          <cell r="O2114" t="b">
            <v>0</v>
          </cell>
          <cell r="P2114" t="str">
            <v>C6 HÀ NỘI</v>
          </cell>
          <cell r="Q2114" t="str">
            <v>Miền Bắc</v>
          </cell>
          <cell r="R2114" t="str">
            <v>WIN</v>
          </cell>
        </row>
        <row r="2115">
          <cell r="A2115" t="str">
            <v>win5586</v>
          </cell>
          <cell r="B2115" t="str">
            <v>CN HÀ NỘI - wincommerce</v>
          </cell>
          <cell r="C2115" t="str">
            <v/>
          </cell>
          <cell r="D2115" t="str">
            <v>Thành phố Hà Nội</v>
          </cell>
          <cell r="E2115" t="str">
            <v>Huyện Hoài Đức</v>
          </cell>
          <cell r="G2115" t="str">
            <v>HN004</v>
          </cell>
          <cell r="H2115" t="str">
            <v>Hoàng Thanh Huy</v>
          </cell>
          <cell r="I2115" t="str">
            <v>MIENBAC;WIN</v>
          </cell>
          <cell r="J2115" t="str">
            <v/>
          </cell>
          <cell r="M2115" t="str">
            <v>Thôn 2, Xã Lại Yên, Huyện Hoài Đức, HN</v>
          </cell>
          <cell r="N2115">
            <v>60</v>
          </cell>
          <cell r="O2115" t="b">
            <v>0</v>
          </cell>
          <cell r="P2115" t="str">
            <v>C6 HÀ NỘI</v>
          </cell>
          <cell r="Q2115" t="str">
            <v>Miền Bắc</v>
          </cell>
          <cell r="R2115" t="str">
            <v>WIN</v>
          </cell>
        </row>
        <row r="2116">
          <cell r="A2116" t="str">
            <v>WIN5589</v>
          </cell>
          <cell r="B2116" t="str">
            <v>CN HÀ NỘI - CÔNG TY CỔ PHẦN DỊCH VỤ THƯƠNG MẠI TỔNG HỢP WINCOMMERCE</v>
          </cell>
          <cell r="C2116" t="str">
            <v/>
          </cell>
          <cell r="D2116" t="str">
            <v>Thành phố Hà Nội</v>
          </cell>
          <cell r="E2116" t="str">
            <v>Quận Thanh Xuân</v>
          </cell>
          <cell r="G2116" t="str">
            <v>HN008</v>
          </cell>
          <cell r="H2116" t="str">
            <v>Nguyễn Minh Sơn</v>
          </cell>
          <cell r="I2116" t="str">
            <v>MIENBAC;WIN</v>
          </cell>
          <cell r="J2116" t="str">
            <v/>
          </cell>
          <cell r="M2116" t="str">
            <v>102 Hoàng Đạo Thành, kim giang, Thanh Xuân, Hà nội</v>
          </cell>
          <cell r="N2116">
            <v>60</v>
          </cell>
          <cell r="O2116" t="b">
            <v>0</v>
          </cell>
          <cell r="P2116" t="str">
            <v>C6 HÀ NỘI</v>
          </cell>
          <cell r="Q2116" t="str">
            <v>Miền Bắc</v>
          </cell>
          <cell r="R2116" t="str">
            <v>WIN</v>
          </cell>
        </row>
        <row r="2117">
          <cell r="A2117" t="str">
            <v>WIN5595</v>
          </cell>
          <cell r="B2117" t="str">
            <v>CN HÀ NỘI - CÔNG TY CỔ PHẦN DỊCH VỤ THƯƠNG MẠI TỔNG HỢP WINCOMMERCE</v>
          </cell>
          <cell r="C2117" t="str">
            <v/>
          </cell>
          <cell r="D2117" t="str">
            <v>Thành phố Hà Nội</v>
          </cell>
          <cell r="E2117" t="str">
            <v>Quận Tây Hồ</v>
          </cell>
          <cell r="G2117" t="str">
            <v>HN008</v>
          </cell>
          <cell r="H2117" t="str">
            <v>Nguyễn Minh Sơn</v>
          </cell>
          <cell r="I2117" t="str">
            <v>MIENBAC;WIN</v>
          </cell>
          <cell r="J2117" t="str">
            <v/>
          </cell>
          <cell r="M2117" t="str">
            <v>200 Hoàng Hoa Thám, phường Thụy Khuê , Quận Tây Hồ, HN</v>
          </cell>
          <cell r="N2117">
            <v>60</v>
          </cell>
          <cell r="O2117" t="b">
            <v>0</v>
          </cell>
          <cell r="P2117" t="str">
            <v>C6 HÀ NỘI</v>
          </cell>
          <cell r="Q2117" t="str">
            <v>Miền Bắc</v>
          </cell>
          <cell r="R2117" t="str">
            <v>WIN</v>
          </cell>
        </row>
        <row r="2118">
          <cell r="A2118" t="str">
            <v>WIN5602</v>
          </cell>
          <cell r="B2118" t="str">
            <v>CN HÀ NỘI - CÔNG TY CỔ PHẦN DỊCH VỤ THƯƠNG MẠI TỔNG HỢP WINCOMMERCE</v>
          </cell>
          <cell r="C2118" t="str">
            <v/>
          </cell>
          <cell r="D2118" t="str">
            <v>Thành phố Hà Nội</v>
          </cell>
          <cell r="E2118" t="str">
            <v>Quận Hoàng Mai</v>
          </cell>
          <cell r="G2118" t="str">
            <v>HN003</v>
          </cell>
          <cell r="H2118" t="str">
            <v>Nguyễn Văn Thạch</v>
          </cell>
          <cell r="I2118" t="str">
            <v>MIENBAC;WIN</v>
          </cell>
          <cell r="J2118" t="str">
            <v/>
          </cell>
          <cell r="M2118" t="str">
            <v>88,90 kim Giang, hoàng Mai</v>
          </cell>
          <cell r="N2118">
            <v>60</v>
          </cell>
          <cell r="O2118" t="b">
            <v>0</v>
          </cell>
          <cell r="P2118" t="str">
            <v>C6 HÀ NỘI</v>
          </cell>
          <cell r="Q2118" t="str">
            <v>Miền Bắc</v>
          </cell>
          <cell r="R2118" t="str">
            <v>WIN</v>
          </cell>
        </row>
        <row r="2119">
          <cell r="A2119" t="str">
            <v>WIN5604</v>
          </cell>
          <cell r="B2119" t="str">
            <v>CN HÀ NỘI - CÔNG TY CỔ PHẦN DỊCH VỤ THƯƠNG MẠI TỔNG HỢP WINCOMMERCE</v>
          </cell>
          <cell r="C2119" t="str">
            <v>CHI NHÁNH HÀ NỘI - CÔNG TY CỔ PHẦN DỊCH VỤ THƯƠNG MẠI TỔNG HỢP WINCOMMERCE</v>
          </cell>
          <cell r="D2119" t="str">
            <v>Thành phố Hà Nội</v>
          </cell>
          <cell r="E2119" t="str">
            <v>Quận Thanh Xuân</v>
          </cell>
          <cell r="G2119" t="str">
            <v>HN008</v>
          </cell>
          <cell r="H2119" t="str">
            <v>Nguyễn Minh Sơn</v>
          </cell>
          <cell r="I2119" t="str">
            <v>MIENBAC;WIN</v>
          </cell>
          <cell r="J2119" t="str">
            <v/>
          </cell>
          <cell r="M2119" t="str">
            <v>Số 101 Ngõ 52 Lương Thế Vinh, Phường Thanh Xuân Bắc, Quận Thanh Xuân, Hà Nội Việt Nam</v>
          </cell>
          <cell r="N2119">
            <v>60</v>
          </cell>
          <cell r="O2119" t="b">
            <v>0</v>
          </cell>
          <cell r="P2119" t="str">
            <v>C6 HÀ NỘI</v>
          </cell>
          <cell r="Q2119" t="str">
            <v>Miền Bắc</v>
          </cell>
          <cell r="R2119" t="str">
            <v>WIN</v>
          </cell>
        </row>
        <row r="2120">
          <cell r="A2120" t="str">
            <v>WIN5605</v>
          </cell>
          <cell r="B2120" t="str">
            <v>CN HÀ NỘI - CÔNG TY CỔ PHẦN DỊCH VỤ THƯƠNG MẠI TỔNG HỢP WINCOMMERCE</v>
          </cell>
          <cell r="C2120" t="str">
            <v/>
          </cell>
          <cell r="D2120" t="str">
            <v>Thành phố Hà Nội</v>
          </cell>
          <cell r="E2120" t="str">
            <v>Huyện Gia Lâm</v>
          </cell>
          <cell r="G2120" t="str">
            <v>HN008</v>
          </cell>
          <cell r="H2120" t="str">
            <v>Nguyễn Minh Sơn</v>
          </cell>
          <cell r="I2120" t="str">
            <v>MIENBAC;WIN</v>
          </cell>
          <cell r="J2120" t="str">
            <v/>
          </cell>
          <cell r="M2120" t="str">
            <v>1S09 tầng 1 tòa nhà S2.09 dự án vinhomes oceanpark, xã đa tốn gia lâm</v>
          </cell>
          <cell r="N2120">
            <v>60</v>
          </cell>
          <cell r="O2120" t="b">
            <v>0</v>
          </cell>
          <cell r="P2120" t="str">
            <v>C6 HÀ NỘI</v>
          </cell>
          <cell r="Q2120" t="str">
            <v>Miền Bắc</v>
          </cell>
          <cell r="R2120" t="str">
            <v>WIN</v>
          </cell>
        </row>
        <row r="2121">
          <cell r="A2121" t="str">
            <v>WIN5609</v>
          </cell>
          <cell r="B2121" t="str">
            <v>CN HÀ NỘI - CÔNG TY CỔ PHẦN DỊCH VỤ THƯƠNG MẠI TỔNG HỢP WINCOMMERCE</v>
          </cell>
          <cell r="C2121" t="str">
            <v/>
          </cell>
          <cell r="D2121" t="str">
            <v>Thành phố Hà Nội</v>
          </cell>
          <cell r="E2121" t="str">
            <v>Huyện Gia Lâm</v>
          </cell>
          <cell r="G2121" t="str">
            <v>HN008</v>
          </cell>
          <cell r="H2121" t="str">
            <v>Nguyễn Minh Sơn</v>
          </cell>
          <cell r="I2121" t="str">
            <v>MIENBAC;WIN</v>
          </cell>
          <cell r="J2121" t="str">
            <v/>
          </cell>
          <cell r="M2121" t="str">
            <v>1S5A tầng 1 tòa s2.16 vin homes ocean park gia lâm</v>
          </cell>
          <cell r="N2121">
            <v>60</v>
          </cell>
          <cell r="O2121" t="b">
            <v>0</v>
          </cell>
          <cell r="P2121" t="str">
            <v>C6 HÀ NỘI</v>
          </cell>
          <cell r="Q2121" t="str">
            <v>Miền Bắc</v>
          </cell>
          <cell r="R2121" t="str">
            <v>WIN</v>
          </cell>
        </row>
        <row r="2122">
          <cell r="A2122" t="str">
            <v>WIN5612</v>
          </cell>
          <cell r="B2122" t="str">
            <v>CN HÀ NỘI - CÔNG TY CỔ PHẦN DỊCH VỤ THƯƠNG MẠI TỔNG HỢP WINCOMMERCE</v>
          </cell>
          <cell r="C2122" t="str">
            <v/>
          </cell>
          <cell r="D2122" t="str">
            <v>Thành phố Hà Nội</v>
          </cell>
          <cell r="E2122" t="str">
            <v>Quận Hai Bà Trưng</v>
          </cell>
          <cell r="G2122" t="str">
            <v>HN003</v>
          </cell>
          <cell r="H2122" t="str">
            <v>Nguyễn Văn Thạch</v>
          </cell>
          <cell r="I2122" t="str">
            <v>MIENBAC;WIN</v>
          </cell>
          <cell r="J2122" t="str">
            <v/>
          </cell>
          <cell r="M2122" t="str">
            <v>D10+D11 Tầng 1 Khối nhà A, 423 Minh Khai, Phường Vĩnh Tuy, Quận Hai Bà Trưng, HN</v>
          </cell>
          <cell r="N2122">
            <v>60</v>
          </cell>
          <cell r="O2122" t="b">
            <v>0</v>
          </cell>
          <cell r="P2122" t="str">
            <v>C6 HÀ NỘI</v>
          </cell>
          <cell r="Q2122" t="str">
            <v>Miền Bắc</v>
          </cell>
          <cell r="R2122" t="str">
            <v>WIN</v>
          </cell>
        </row>
        <row r="2123">
          <cell r="A2123" t="str">
            <v>WIN5613</v>
          </cell>
          <cell r="B2123" t="str">
            <v>CN HÀ NỘI - CÔNG TY CỔ PHẦN DỊCH VỤ THƯƠNG MẠI TỔNG HỢP WINCOMMERCE</v>
          </cell>
          <cell r="C2123" t="str">
            <v/>
          </cell>
          <cell r="D2123" t="str">
            <v>Thành phố Hà Nội</v>
          </cell>
          <cell r="E2123" t="str">
            <v>Quận Nam Từ Liêm</v>
          </cell>
          <cell r="G2123" t="str">
            <v>HN004</v>
          </cell>
          <cell r="H2123" t="str">
            <v>Hoàng Thanh Huy</v>
          </cell>
          <cell r="I2123" t="str">
            <v>MIENBAC;WIN</v>
          </cell>
          <cell r="J2123" t="str">
            <v/>
          </cell>
          <cell r="M2123" t="str">
            <v>291 TDP 5 Xuân Phương, Nam Từ Liêm, Hà Nội</v>
          </cell>
          <cell r="N2123">
            <v>60</v>
          </cell>
          <cell r="O2123" t="b">
            <v>0</v>
          </cell>
          <cell r="P2123" t="str">
            <v>C6 HÀ NỘI</v>
          </cell>
          <cell r="Q2123" t="str">
            <v>Miền Bắc</v>
          </cell>
          <cell r="R2123" t="str">
            <v>WIN</v>
          </cell>
        </row>
        <row r="2124">
          <cell r="A2124" t="str">
            <v>WIN5614</v>
          </cell>
          <cell r="B2124" t="str">
            <v>CN HÀ NỘI - CÔNG TY CỔ PHẦN DỊCH VỤ THƯƠNG MẠI TỔNG HỢP WINCOMMERCE</v>
          </cell>
          <cell r="C2124" t="str">
            <v/>
          </cell>
          <cell r="D2124" t="str">
            <v>Thành phố Hà Nội</v>
          </cell>
          <cell r="E2124" t="str">
            <v>Quận Ba Đình</v>
          </cell>
          <cell r="G2124" t="str">
            <v>HN008</v>
          </cell>
          <cell r="H2124" t="str">
            <v>Nguyễn Minh Sơn</v>
          </cell>
          <cell r="I2124" t="str">
            <v>MIENBAC;WIN</v>
          </cell>
          <cell r="J2124" t="str">
            <v/>
          </cell>
          <cell r="M2124" t="str">
            <v>78 ngõ 179 Hoàng Hoa Thám, Ba Đình , Hà Nội</v>
          </cell>
          <cell r="N2124">
            <v>60</v>
          </cell>
          <cell r="O2124" t="b">
            <v>0</v>
          </cell>
          <cell r="P2124" t="str">
            <v>C6 HÀ NỘI</v>
          </cell>
          <cell r="Q2124" t="str">
            <v>Miền Bắc</v>
          </cell>
          <cell r="R2124" t="str">
            <v>WIN</v>
          </cell>
        </row>
        <row r="2125">
          <cell r="A2125" t="str">
            <v>WIN5615</v>
          </cell>
          <cell r="B2125" t="str">
            <v>CN HÀ NỘI - CÔNG TY CỔ PHẦN DỊCH VỤ THƯƠNG MẠI TỔNG HỢP WINCOMMERCE</v>
          </cell>
          <cell r="C2125" t="str">
            <v/>
          </cell>
          <cell r="D2125" t="str">
            <v>Thành phố Hà Nội</v>
          </cell>
          <cell r="E2125" t="str">
            <v>Quận Cầu Giấy</v>
          </cell>
          <cell r="G2125" t="str">
            <v>HN004</v>
          </cell>
          <cell r="H2125" t="str">
            <v>Hoàng Thanh Huy</v>
          </cell>
          <cell r="I2125" t="str">
            <v>MIENBAC;WIN</v>
          </cell>
          <cell r="J2125" t="str">
            <v/>
          </cell>
          <cell r="M2125" t="str">
            <v>Lô đất 14 C, Ô đất 10 C, kdt Nam Trung Yên, HN</v>
          </cell>
          <cell r="N2125">
            <v>60</v>
          </cell>
          <cell r="O2125" t="b">
            <v>0</v>
          </cell>
          <cell r="P2125" t="str">
            <v>C6 HÀ NỘI</v>
          </cell>
          <cell r="Q2125" t="str">
            <v>Miền Bắc</v>
          </cell>
          <cell r="R2125" t="str">
            <v>WIN</v>
          </cell>
        </row>
        <row r="2126">
          <cell r="A2126" t="str">
            <v>WIN5616</v>
          </cell>
          <cell r="B2126" t="str">
            <v>CN HÀ NỘI - CÔNG TY CỔ PHẦN DỊCH VỤ THƯƠNG MẠI TỔNG HỢP WINCOMMERCE</v>
          </cell>
          <cell r="C2126" t="str">
            <v/>
          </cell>
          <cell r="D2126" t="str">
            <v>Thành phố Hà Nội</v>
          </cell>
          <cell r="E2126" t="str">
            <v>Huyện Gia Lâm</v>
          </cell>
          <cell r="G2126" t="str">
            <v>HN008</v>
          </cell>
          <cell r="H2126" t="str">
            <v>Nguyễn Minh Sơn</v>
          </cell>
          <cell r="I2126" t="str">
            <v>MIENBAC;WIN</v>
          </cell>
          <cell r="J2126" t="str">
            <v/>
          </cell>
          <cell r="M2126" t="str">
            <v>1S02, Tầng 1 Tòa nhà số S2.03, Dự án Vinhomes Ocean Park, Xã Đa Tốn, Huyện Gia Lâm, HN</v>
          </cell>
          <cell r="N2126">
            <v>60</v>
          </cell>
          <cell r="O2126" t="b">
            <v>0</v>
          </cell>
          <cell r="P2126" t="str">
            <v>C6 HÀ NỘI</v>
          </cell>
          <cell r="Q2126" t="str">
            <v>Miền Bắc</v>
          </cell>
          <cell r="R2126" t="str">
            <v>WIN</v>
          </cell>
        </row>
        <row r="2127">
          <cell r="A2127" t="str">
            <v>WIN5617</v>
          </cell>
          <cell r="B2127" t="str">
            <v>CN HÀ NỘI - CÔNG TY CỔ PHẦN DỊCH VỤ THƯƠNG MẠI TỔNG HỢP WINCOMMERCE</v>
          </cell>
          <cell r="C2127" t="str">
            <v/>
          </cell>
          <cell r="D2127" t="str">
            <v>Thành phố Hà Nội</v>
          </cell>
          <cell r="E2127" t="str">
            <v>Huyện Gia Lâm</v>
          </cell>
          <cell r="G2127" t="str">
            <v>HN008</v>
          </cell>
          <cell r="H2127" t="str">
            <v>Nguyễn Minh Sơn</v>
          </cell>
          <cell r="I2127" t="str">
            <v>MIENBAC;WIN</v>
          </cell>
          <cell r="J2127" t="str">
            <v/>
          </cell>
          <cell r="M2127" t="str">
            <v>1 S16 tầng 1 tòa s2,01 dự ánvinhomes oceanpark đa tốn gia lâm</v>
          </cell>
          <cell r="N2127">
            <v>60</v>
          </cell>
          <cell r="O2127" t="b">
            <v>0</v>
          </cell>
          <cell r="P2127" t="str">
            <v>C6 HÀ NỘI</v>
          </cell>
          <cell r="Q2127" t="str">
            <v>Miền Bắc</v>
          </cell>
          <cell r="R2127" t="str">
            <v>WIN</v>
          </cell>
        </row>
        <row r="2128">
          <cell r="A2128" t="str">
            <v>WIN5618</v>
          </cell>
          <cell r="B2128" t="str">
            <v>CN HÀ NỘI - CÔNG TY CỔ PHẦN DỊCH VỤ THƯƠNG MẠI TỔNG HỢP WINCOMMERCE</v>
          </cell>
          <cell r="C2128" t="str">
            <v/>
          </cell>
          <cell r="D2128" t="str">
            <v>Thành phố Hà Nội</v>
          </cell>
          <cell r="E2128" t="str">
            <v>Quận Bắc Từ Liêm</v>
          </cell>
          <cell r="G2128" t="str">
            <v>HN004</v>
          </cell>
          <cell r="H2128" t="str">
            <v>Hoàng Thanh Huy</v>
          </cell>
          <cell r="I2128" t="str">
            <v>MIENBAC;WIN</v>
          </cell>
          <cell r="J2128" t="str">
            <v/>
          </cell>
          <cell r="M2128" t="str">
            <v>Tầng 1 dự án Newtatco, 161 Xuân La, Xuân Đỉnh, Bắc Từ Liêm, Hà Nội</v>
          </cell>
          <cell r="N2128">
            <v>60</v>
          </cell>
          <cell r="O2128" t="b">
            <v>0</v>
          </cell>
          <cell r="P2128" t="str">
            <v>C6 HÀ NỘI</v>
          </cell>
          <cell r="Q2128" t="str">
            <v>Miền Bắc</v>
          </cell>
          <cell r="R2128" t="str">
            <v>WIN</v>
          </cell>
        </row>
        <row r="2129">
          <cell r="A2129" t="str">
            <v>WIN5619</v>
          </cell>
          <cell r="B2129" t="str">
            <v>CN HÀ NỘI - CÔNG TY CỔ PHẦN DỊCH VỤ THƯƠNG MẠI TỔNG HỢP WINCOMMERCE</v>
          </cell>
          <cell r="C2129" t="str">
            <v/>
          </cell>
          <cell r="D2129" t="str">
            <v>Thành phố Hà Nội</v>
          </cell>
          <cell r="E2129" t="str">
            <v>Huyện Đông Anh</v>
          </cell>
          <cell r="G2129" t="str">
            <v>HN003</v>
          </cell>
          <cell r="H2129" t="str">
            <v>Nguyễn Văn Thạch</v>
          </cell>
          <cell r="I2129" t="str">
            <v>MIENBAC;WIN</v>
          </cell>
          <cell r="J2129" t="str">
            <v/>
          </cell>
          <cell r="M2129" t="str">
            <v>Số nhà 07-09 đường Cổ Vân, thôn Dục Nội, xã Việt Hùng, huyện Đông Anh, HN</v>
          </cell>
          <cell r="N2129">
            <v>60</v>
          </cell>
          <cell r="O2129" t="b">
            <v>0</v>
          </cell>
          <cell r="P2129" t="str">
            <v>C6 HÀ NỘI</v>
          </cell>
          <cell r="Q2129" t="str">
            <v>Miền Bắc</v>
          </cell>
          <cell r="R2129" t="str">
            <v>WIN</v>
          </cell>
        </row>
        <row r="2130">
          <cell r="A2130" t="str">
            <v>WIN5621</v>
          </cell>
          <cell r="B2130" t="str">
            <v>CN HÀ NỘI - CÔNG TY CỔ PHẦN DỊCH VỤ THƯƠNG MẠI TỔNG HỢP WINCOMMERCE</v>
          </cell>
          <cell r="C2130" t="str">
            <v/>
          </cell>
          <cell r="D2130" t="str">
            <v>Thành phố Hà Nội</v>
          </cell>
          <cell r="E2130" t="str">
            <v>Huyện Gia Lâm</v>
          </cell>
          <cell r="G2130" t="str">
            <v>HN008</v>
          </cell>
          <cell r="H2130" t="str">
            <v>Nguyễn Minh Sơn</v>
          </cell>
          <cell r="I2130" t="str">
            <v>MIENBAC;WIN</v>
          </cell>
          <cell r="J2130" t="str">
            <v/>
          </cell>
          <cell r="M2130" t="str">
            <v>1S17, Tầng 1 Tòa nhà số S2.10, Dự án Vinhomes Ocean Park, Xã Đa Tốn, Huyện Gia Lâm, HN</v>
          </cell>
          <cell r="N2130">
            <v>60</v>
          </cell>
          <cell r="O2130" t="b">
            <v>0</v>
          </cell>
          <cell r="P2130" t="str">
            <v>C6 HÀ NỘI</v>
          </cell>
          <cell r="Q2130" t="str">
            <v>Miền Bắc</v>
          </cell>
          <cell r="R2130" t="str">
            <v>WIN</v>
          </cell>
        </row>
        <row r="2131">
          <cell r="A2131" t="str">
            <v>WIN5622</v>
          </cell>
          <cell r="B2131" t="str">
            <v>CN HÀ NỘI - CÔNG TY CỔ PHẦN DỊCH VỤ THƯƠNG MẠI TỔNG HỢP WINCOMMERCE</v>
          </cell>
          <cell r="C2131" t="str">
            <v/>
          </cell>
          <cell r="D2131" t="str">
            <v>Thành phố Hà Nội</v>
          </cell>
          <cell r="E2131" t="str">
            <v>Huyện Gia Lâm</v>
          </cell>
          <cell r="G2131" t="str">
            <v>HN008</v>
          </cell>
          <cell r="H2131" t="str">
            <v>Nguyễn Minh Sơn</v>
          </cell>
          <cell r="I2131" t="str">
            <v>MIENBAC;WIN</v>
          </cell>
          <cell r="J2131" t="str">
            <v/>
          </cell>
          <cell r="M2131" t="str">
            <v>S1,11 Ocean park, tầng 1 tòa nhà S1,11 dự an vinhomes oceanpark đa tốn gia lâm</v>
          </cell>
          <cell r="N2131">
            <v>60</v>
          </cell>
          <cell r="O2131" t="b">
            <v>0</v>
          </cell>
          <cell r="P2131" t="str">
            <v>C6 HÀ NỘI</v>
          </cell>
          <cell r="Q2131" t="str">
            <v>Miền Bắc</v>
          </cell>
          <cell r="R2131" t="str">
            <v>WIN</v>
          </cell>
        </row>
        <row r="2132">
          <cell r="A2132" t="str">
            <v>WIN5629</v>
          </cell>
          <cell r="B2132" t="str">
            <v>CN HÀ NỘI - CÔNG TY CỔ PHẦN DỊCH VỤ THƯƠNG MẠI TỔNG HỢP WINCOMMERCE</v>
          </cell>
          <cell r="C2132" t="str">
            <v/>
          </cell>
          <cell r="D2132" t="str">
            <v>Thành phố Hà Nội</v>
          </cell>
          <cell r="E2132" t="str">
            <v>Quận Long Biên</v>
          </cell>
          <cell r="G2132" t="str">
            <v>HN003</v>
          </cell>
          <cell r="H2132" t="str">
            <v>Nguyễn Văn Thạch</v>
          </cell>
          <cell r="I2132" t="str">
            <v>MIENBAC;WIN</v>
          </cell>
          <cell r="J2132" t="str">
            <v/>
          </cell>
          <cell r="M2132" t="str">
            <v>Ô 1S05 Tầng 1 Tòa Nhà Số S3, VinHomes Symphony, đường Hoa Phượng, Phường Phúc Lợi Quận Long Biên, HN</v>
          </cell>
          <cell r="N2132">
            <v>60</v>
          </cell>
          <cell r="O2132" t="b">
            <v>0</v>
          </cell>
          <cell r="P2132" t="str">
            <v>C6 HÀ NỘI</v>
          </cell>
          <cell r="Q2132" t="str">
            <v>Miền Bắc</v>
          </cell>
          <cell r="R2132" t="str">
            <v>WIN</v>
          </cell>
        </row>
        <row r="2133">
          <cell r="A2133" t="str">
            <v>win5634</v>
          </cell>
          <cell r="B2133" t="str">
            <v>CN HÀ NỘI - wincommerce</v>
          </cell>
          <cell r="C2133" t="str">
            <v/>
          </cell>
          <cell r="D2133" t="str">
            <v>Thành phố Hà Nội</v>
          </cell>
          <cell r="E2133" t="str">
            <v>Quận Bắc Từ Liêm</v>
          </cell>
          <cell r="G2133" t="str">
            <v>HN004</v>
          </cell>
          <cell r="H2133" t="str">
            <v>Hoàng Thanh Huy</v>
          </cell>
          <cell r="I2133" t="str">
            <v>MIENBAC;WIN</v>
          </cell>
          <cell r="J2133" t="str">
            <v/>
          </cell>
          <cell r="M2133" t="str">
            <v>Số 167 Phú Diễn, tổ 13, phường Phú Diễn, quận Bắc Từ Liêm, HN</v>
          </cell>
          <cell r="N2133">
            <v>60</v>
          </cell>
          <cell r="O2133" t="b">
            <v>0</v>
          </cell>
          <cell r="P2133" t="str">
            <v>C6 HÀ NỘI</v>
          </cell>
          <cell r="Q2133" t="str">
            <v>Miền Bắc</v>
          </cell>
          <cell r="R2133" t="str">
            <v>WIN</v>
          </cell>
        </row>
        <row r="2134">
          <cell r="A2134" t="str">
            <v>WIN5635</v>
          </cell>
          <cell r="B2134" t="str">
            <v>CN HÀ NỘI - CÔNG TY CỔ PHẦN DỊCH VỤ THƯƠNG MẠI TỔNG HỢP WINCOMMERCE</v>
          </cell>
          <cell r="C2134" t="str">
            <v/>
          </cell>
          <cell r="D2134" t="str">
            <v>Thành phố Hà Nội</v>
          </cell>
          <cell r="E2134" t="str">
            <v>Huyện Gia Lâm</v>
          </cell>
          <cell r="G2134" t="str">
            <v>HN008</v>
          </cell>
          <cell r="H2134" t="str">
            <v>Nguyễn Minh Sơn</v>
          </cell>
          <cell r="I2134" t="str">
            <v>MIENBAC;WIN</v>
          </cell>
          <cell r="J2134" t="str">
            <v/>
          </cell>
          <cell r="M2134" t="str">
            <v>1S12 tầng 1 tòa S1.05 vin homes ocean park gia lâm</v>
          </cell>
          <cell r="N2134">
            <v>60</v>
          </cell>
          <cell r="O2134" t="b">
            <v>0</v>
          </cell>
          <cell r="P2134" t="str">
            <v>C6 HÀ NỘI</v>
          </cell>
          <cell r="Q2134" t="str">
            <v>Miền Bắc</v>
          </cell>
          <cell r="R2134" t="str">
            <v>WIN</v>
          </cell>
        </row>
        <row r="2135">
          <cell r="A2135" t="str">
            <v>WIN5636</v>
          </cell>
          <cell r="B2135" t="str">
            <v>CN HÀ NỘI - CÔNG TY CỔ PHẦN DỊCH VỤ THƯƠNG MẠI TỔNG HỢP WINCOMMERCE</v>
          </cell>
          <cell r="C2135" t="str">
            <v/>
          </cell>
          <cell r="D2135" t="str">
            <v>Thành phố Hà Nội</v>
          </cell>
          <cell r="E2135" t="str">
            <v>Huyện Gia Lâm</v>
          </cell>
          <cell r="G2135" t="str">
            <v>HN004</v>
          </cell>
          <cell r="H2135" t="str">
            <v>Hoàng Thanh Huy</v>
          </cell>
          <cell r="I2135" t="str">
            <v>MIENBAC;WIN</v>
          </cell>
          <cell r="J2135" t="str">
            <v/>
          </cell>
          <cell r="M2135" t="str">
            <v>1S18 tầng 1 tòa S1.09 vinhomes Ocean park đa tốn gia lâm</v>
          </cell>
          <cell r="N2135">
            <v>60</v>
          </cell>
          <cell r="O2135" t="b">
            <v>0</v>
          </cell>
          <cell r="P2135" t="str">
            <v>C6 HÀ NỘI</v>
          </cell>
          <cell r="Q2135" t="str">
            <v>Miền Bắc</v>
          </cell>
          <cell r="R2135" t="str">
            <v>WIN</v>
          </cell>
        </row>
        <row r="2136">
          <cell r="A2136" t="str">
            <v>WIN5640</v>
          </cell>
          <cell r="B2136" t="str">
            <v>CN HÀ NỘI - CÔNG TY CỔ PHẦN DỊCH VỤ THƯƠNG MẠI TỔNG HỢP WINCOMMERCE</v>
          </cell>
          <cell r="C2136" t="str">
            <v/>
          </cell>
          <cell r="D2136" t="str">
            <v>Thành phố Hà Nội</v>
          </cell>
          <cell r="E2136" t="str">
            <v>Quận Bắc Từ Liêm</v>
          </cell>
          <cell r="G2136" t="str">
            <v>HN004</v>
          </cell>
          <cell r="H2136" t="str">
            <v>Hoàng Thanh Huy</v>
          </cell>
          <cell r="I2136" t="str">
            <v>MIENBAC;WIN</v>
          </cell>
          <cell r="J2136" t="str">
            <v/>
          </cell>
          <cell r="M2136" t="str">
            <v>tầng N01-T8 Khu Ngoại Giao Đoàn, P. Xuân Tảo, Q. Bắc Từ Liêm TP. Hà Nội</v>
          </cell>
          <cell r="N2136">
            <v>60</v>
          </cell>
          <cell r="O2136" t="b">
            <v>0</v>
          </cell>
          <cell r="P2136" t="str">
            <v>C6 HÀ NỘI</v>
          </cell>
          <cell r="Q2136" t="str">
            <v>Miền Bắc</v>
          </cell>
          <cell r="R2136" t="str">
            <v>WIN</v>
          </cell>
        </row>
        <row r="2137">
          <cell r="A2137" t="str">
            <v>WIN5643</v>
          </cell>
          <cell r="B2137" t="str">
            <v>CN HÀ NỘI - CÔNG TY CỔ PHẦN DỊCH VỤ THƯƠNG MẠI TỔNG HỢP WINCOMMERCE</v>
          </cell>
          <cell r="C2137" t="str">
            <v/>
          </cell>
          <cell r="D2137" t="str">
            <v>Thành phố Hà Nội</v>
          </cell>
          <cell r="E2137" t="str">
            <v>Quận Cầu Giấy</v>
          </cell>
          <cell r="G2137" t="str">
            <v>HN004</v>
          </cell>
          <cell r="H2137" t="str">
            <v>Hoàng Thanh Huy</v>
          </cell>
          <cell r="I2137" t="str">
            <v>MIENBAC;WIN</v>
          </cell>
          <cell r="J2137" t="str">
            <v/>
          </cell>
          <cell r="M2137" t="str">
            <v>77 Trần Quốc Vượng, phường Dịch vọng Hậu, Cầu Giấy, Hà Nội</v>
          </cell>
          <cell r="N2137">
            <v>60</v>
          </cell>
          <cell r="O2137" t="b">
            <v>0</v>
          </cell>
          <cell r="P2137" t="str">
            <v>C6 HÀ NỘI</v>
          </cell>
          <cell r="Q2137" t="str">
            <v>Miền Bắc</v>
          </cell>
          <cell r="R2137" t="str">
            <v>WIN</v>
          </cell>
        </row>
        <row r="2138">
          <cell r="A2138" t="str">
            <v>WIN5644</v>
          </cell>
          <cell r="B2138" t="str">
            <v>CN HÀ NỘI - CÔNG TY CỔ PHẦN DỊCH VỤ THƯƠNG MẠI TỔNG HỢP WINCOMMERCE</v>
          </cell>
          <cell r="C2138" t="str">
            <v/>
          </cell>
          <cell r="D2138" t="str">
            <v>Thành phố Hà Nội</v>
          </cell>
          <cell r="E2138" t="str">
            <v>Quận Ba Đình</v>
          </cell>
          <cell r="G2138" t="str">
            <v>HN008</v>
          </cell>
          <cell r="H2138" t="str">
            <v>Nguyễn Minh Sơn</v>
          </cell>
          <cell r="I2138" t="str">
            <v>MIENBAC;WIN</v>
          </cell>
          <cell r="J2138" t="str">
            <v/>
          </cell>
          <cell r="M2138" t="str">
            <v>số 8 núi trúc ba đình hà nội</v>
          </cell>
          <cell r="N2138">
            <v>60</v>
          </cell>
          <cell r="O2138" t="b">
            <v>0</v>
          </cell>
          <cell r="P2138" t="str">
            <v>C6 HÀ NỘI</v>
          </cell>
          <cell r="Q2138" t="str">
            <v>Miền Bắc</v>
          </cell>
          <cell r="R2138" t="str">
            <v>WIN</v>
          </cell>
        </row>
        <row r="2139">
          <cell r="A2139" t="str">
            <v>WIN5654</v>
          </cell>
          <cell r="B2139" t="str">
            <v>CN HÀ NỘI - CÔNG TY CỔ PHẦN DỊCH VỤ THƯƠNG MẠI TỔNG HỢP WINCOMMERCE</v>
          </cell>
          <cell r="C2139" t="str">
            <v/>
          </cell>
          <cell r="D2139" t="str">
            <v>Thành phố Hà Nội</v>
          </cell>
          <cell r="E2139" t="str">
            <v>Huyện Thường Tín</v>
          </cell>
          <cell r="G2139" t="str">
            <v>HN008</v>
          </cell>
          <cell r="H2139" t="str">
            <v>Nguyễn Minh Sơn</v>
          </cell>
          <cell r="I2139" t="str">
            <v>MIENBAC;WIN</v>
          </cell>
          <cell r="J2139" t="str">
            <v/>
          </cell>
          <cell r="M2139" t="str">
            <v>132 Trần Phú, Thị trấn Thường Tín, Huyện Thường Tín, HN</v>
          </cell>
          <cell r="N2139">
            <v>60</v>
          </cell>
          <cell r="O2139" t="b">
            <v>0</v>
          </cell>
          <cell r="P2139" t="str">
            <v>C6 HÀ NỘI</v>
          </cell>
          <cell r="Q2139" t="str">
            <v>Miền Bắc</v>
          </cell>
          <cell r="R2139" t="str">
            <v>WIN</v>
          </cell>
        </row>
        <row r="2140">
          <cell r="A2140" t="str">
            <v>WIN5659</v>
          </cell>
          <cell r="B2140" t="str">
            <v>CN HÀ NỘI - CÔNG TY CỔ PHẦN DỊCH VỤ THƯƠNG MẠI TỔNG HỢP WINCOMMERCE</v>
          </cell>
          <cell r="C2140" t="str">
            <v/>
          </cell>
          <cell r="D2140" t="str">
            <v>Thành phố Hà Nội</v>
          </cell>
          <cell r="E2140" t="str">
            <v>Quận Thanh Xuân</v>
          </cell>
          <cell r="G2140" t="str">
            <v>HN008</v>
          </cell>
          <cell r="H2140" t="str">
            <v>Nguyễn Minh Sơn</v>
          </cell>
          <cell r="I2140" t="str">
            <v>MIENBAC;WIN</v>
          </cell>
          <cell r="J2140" t="str">
            <v/>
          </cell>
          <cell r="M2140" t="str">
            <v>92 Tô Vĩnh Diện, Phường Khương Trung, Thanh Xuân, Hà Nội</v>
          </cell>
          <cell r="N2140">
            <v>60</v>
          </cell>
          <cell r="O2140" t="b">
            <v>0</v>
          </cell>
          <cell r="P2140" t="str">
            <v>C6 HÀ NỘI</v>
          </cell>
          <cell r="Q2140" t="str">
            <v>Miền Bắc</v>
          </cell>
          <cell r="R2140" t="str">
            <v>WIN</v>
          </cell>
        </row>
        <row r="2141">
          <cell r="A2141" t="str">
            <v>WIN5660</v>
          </cell>
          <cell r="B2141" t="str">
            <v>CN HÀ NỘI - CÔNG TY CỔ PHẦN DỊCH VỤ THƯƠNG MẠI TỔNG HỢP WINCOMMERCE</v>
          </cell>
          <cell r="C2141" t="str">
            <v/>
          </cell>
          <cell r="D2141" t="str">
            <v>Thành phố Hà Nội</v>
          </cell>
          <cell r="E2141" t="str">
            <v>Huyện Gia Lâm</v>
          </cell>
          <cell r="G2141" t="str">
            <v>HN003</v>
          </cell>
          <cell r="H2141" t="str">
            <v>Nguyễn Văn Thạch</v>
          </cell>
          <cell r="I2141" t="str">
            <v>MIENBAC;WIN</v>
          </cell>
          <cell r="J2141" t="str">
            <v/>
          </cell>
          <cell r="M2141" t="str">
            <v>số 463 Thị trân văn giang</v>
          </cell>
          <cell r="N2141">
            <v>60</v>
          </cell>
          <cell r="O2141" t="b">
            <v>0</v>
          </cell>
          <cell r="P2141" t="str">
            <v>C6 HÀ NỘI</v>
          </cell>
          <cell r="Q2141" t="str">
            <v>Miền Bắc</v>
          </cell>
          <cell r="R2141" t="str">
            <v>WIN</v>
          </cell>
        </row>
        <row r="2142">
          <cell r="A2142" t="str">
            <v>win5662</v>
          </cell>
          <cell r="B2142" t="str">
            <v>CN HÀ NỘI - wincommerce</v>
          </cell>
          <cell r="C2142" t="str">
            <v/>
          </cell>
          <cell r="D2142" t="str">
            <v>Thành phố Hà Nội</v>
          </cell>
          <cell r="E2142" t="str">
            <v>Huyện Ba Vì</v>
          </cell>
          <cell r="G2142" t="str">
            <v>HN004</v>
          </cell>
          <cell r="H2142" t="str">
            <v>Hoàng Thanh Huy</v>
          </cell>
          <cell r="I2142" t="str">
            <v>MIENBAC;WIN</v>
          </cell>
          <cell r="J2142" t="str">
            <v/>
          </cell>
          <cell r="M2142" t="str">
            <v>Thôn Đức Thịnh, xã Tản Lĩnh, huyện Ba Vì, HN</v>
          </cell>
          <cell r="N2142">
            <v>60</v>
          </cell>
          <cell r="O2142" t="b">
            <v>0</v>
          </cell>
          <cell r="P2142" t="str">
            <v>C6 HÀ NỘI</v>
          </cell>
          <cell r="Q2142" t="str">
            <v>Miền Bắc</v>
          </cell>
          <cell r="R2142" t="str">
            <v>WIN</v>
          </cell>
        </row>
        <row r="2143">
          <cell r="A2143" t="str">
            <v>WIN5664</v>
          </cell>
          <cell r="B2143" t="str">
            <v>CN HÀ NỘI - CÔNG TY CỔ PHẦN DỊCH VỤ THƯƠNG MẠI TỔNG HỢP WINCOMMERCE</v>
          </cell>
          <cell r="C2143" t="str">
            <v/>
          </cell>
          <cell r="D2143" t="str">
            <v>Thành phố Hà Nội</v>
          </cell>
          <cell r="E2143" t="str">
            <v>Quận Tây Hồ</v>
          </cell>
          <cell r="G2143" t="str">
            <v>HN008</v>
          </cell>
          <cell r="H2143" t="str">
            <v>Nguyễn Minh Sơn</v>
          </cell>
          <cell r="I2143" t="str">
            <v>MIENBAC;WIN</v>
          </cell>
          <cell r="J2143" t="str">
            <v/>
          </cell>
          <cell r="M2143" t="str">
            <v>Số 117 – 119 Yên Phụ, phường Yên Phụ, quận Tây Hồ, HN</v>
          </cell>
          <cell r="N2143">
            <v>60</v>
          </cell>
          <cell r="O2143" t="b">
            <v>0</v>
          </cell>
          <cell r="P2143" t="str">
            <v>C6 HÀ NỘI</v>
          </cell>
          <cell r="Q2143" t="str">
            <v>Miền Bắc</v>
          </cell>
          <cell r="R2143" t="str">
            <v>WIN</v>
          </cell>
        </row>
        <row r="2144">
          <cell r="A2144" t="str">
            <v>WIN5665</v>
          </cell>
          <cell r="B2144" t="str">
            <v>CN HÀ NỘI - CÔNG TY CỔ PHẦN DỊCH VỤ THƯƠNG MẠI TỔNG HỢP WINCOMMERCE</v>
          </cell>
          <cell r="C2144" t="str">
            <v/>
          </cell>
          <cell r="D2144" t="str">
            <v>Thành phố Hà Nội</v>
          </cell>
          <cell r="E2144" t="str">
            <v>Huyện Gia Lâm</v>
          </cell>
          <cell r="G2144" t="str">
            <v>HN003</v>
          </cell>
          <cell r="H2144" t="str">
            <v>Nguyễn Văn Thạch</v>
          </cell>
          <cell r="I2144" t="str">
            <v>MIENBAC;WIN</v>
          </cell>
          <cell r="J2144" t="str">
            <v/>
          </cell>
          <cell r="M2144" t="str">
            <v>256 Giang Cao bát tràng</v>
          </cell>
          <cell r="N2144">
            <v>60</v>
          </cell>
          <cell r="O2144" t="b">
            <v>0</v>
          </cell>
          <cell r="P2144" t="str">
            <v>C6 HÀ NỘI</v>
          </cell>
          <cell r="Q2144" t="str">
            <v>Miền Bắc</v>
          </cell>
          <cell r="R2144" t="str">
            <v>WIN</v>
          </cell>
        </row>
        <row r="2145">
          <cell r="A2145" t="str">
            <v>WIN5666</v>
          </cell>
          <cell r="B2145" t="str">
            <v>CN HÀ NỘI - CÔNG TY CỔ PHẦN DỊCH VỤ THƯƠNG MẠI TỔNG HỢP WINCOMMERCE</v>
          </cell>
          <cell r="C2145" t="str">
            <v/>
          </cell>
          <cell r="D2145" t="str">
            <v>Thành phố Hà Nội</v>
          </cell>
          <cell r="E2145" t="str">
            <v>Huyện Gia Lâm</v>
          </cell>
          <cell r="G2145" t="str">
            <v>HN008</v>
          </cell>
          <cell r="H2145" t="str">
            <v>Nguyễn Minh Sơn</v>
          </cell>
          <cell r="I2145" t="str">
            <v>MIENBAC;WIN</v>
          </cell>
          <cell r="J2145" t="str">
            <v/>
          </cell>
          <cell r="M2145" t="str">
            <v>thôn dương đá, xã dương xá , gia lâm</v>
          </cell>
          <cell r="N2145">
            <v>60</v>
          </cell>
          <cell r="O2145" t="b">
            <v>0</v>
          </cell>
          <cell r="P2145" t="str">
            <v>C6 HÀ NỘI</v>
          </cell>
          <cell r="Q2145" t="str">
            <v>Miền Bắc</v>
          </cell>
          <cell r="R2145" t="str">
            <v>WIN</v>
          </cell>
        </row>
        <row r="2146">
          <cell r="A2146" t="str">
            <v>WIN5667</v>
          </cell>
          <cell r="B2146" t="str">
            <v>CN HÀ NỘI - CÔNG TY CỔ PHẦN DỊCH VỤ THƯƠNG MẠI TỔNG HỢP WINCOMMERCE</v>
          </cell>
          <cell r="C2146" t="str">
            <v/>
          </cell>
          <cell r="D2146" t="str">
            <v>Thành phố Hà Nội</v>
          </cell>
          <cell r="E2146" t="str">
            <v>Huyện Gia Lâm</v>
          </cell>
          <cell r="G2146" t="str">
            <v>HN008</v>
          </cell>
          <cell r="H2146" t="str">
            <v>Nguyễn Minh Sơn</v>
          </cell>
          <cell r="I2146" t="str">
            <v>MIENBAC;WIN</v>
          </cell>
          <cell r="J2146" t="str">
            <v/>
          </cell>
          <cell r="M2146" t="str">
            <v>thôn trùng quán yên thường gia lâm</v>
          </cell>
          <cell r="N2146">
            <v>60</v>
          </cell>
          <cell r="O2146" t="b">
            <v>0</v>
          </cell>
          <cell r="P2146" t="str">
            <v>C6 HÀ NỘI</v>
          </cell>
          <cell r="Q2146" t="str">
            <v>Miền Bắc</v>
          </cell>
          <cell r="R2146" t="str">
            <v>WIN</v>
          </cell>
        </row>
        <row r="2147">
          <cell r="A2147" t="str">
            <v>WIN5669</v>
          </cell>
          <cell r="B2147" t="str">
            <v>CN HÀ NỘI - CÔNG TY CỔ PHẦN DỊCH VỤ THƯƠNG MẠI TỔNG HỢP WINCOMMERCE</v>
          </cell>
          <cell r="C2147" t="str">
            <v/>
          </cell>
          <cell r="D2147" t="str">
            <v>Thành phố Hà Nội</v>
          </cell>
          <cell r="E2147" t="str">
            <v>Huyện Sóc Sơn</v>
          </cell>
          <cell r="G2147" t="str">
            <v>HN003</v>
          </cell>
          <cell r="H2147" t="str">
            <v>Nguyễn Văn Thạch</v>
          </cell>
          <cell r="I2147" t="str">
            <v>MIENBAC; WIN</v>
          </cell>
          <cell r="J2147" t="str">
            <v/>
          </cell>
          <cell r="M2147" t="str">
            <v>Số nhà 15 Xóm chợ Yêm, Xã Đông Xuân, Huyện Sóc Sơn, HN</v>
          </cell>
          <cell r="N2147">
            <v>60</v>
          </cell>
          <cell r="O2147" t="b">
            <v>0</v>
          </cell>
          <cell r="P2147" t="str">
            <v>C6 HÀ NỘI</v>
          </cell>
          <cell r="Q2147" t="str">
            <v>Miền Bắc</v>
          </cell>
          <cell r="R2147" t="str">
            <v>WIN</v>
          </cell>
        </row>
        <row r="2148">
          <cell r="A2148" t="str">
            <v>win5674</v>
          </cell>
          <cell r="B2148" t="str">
            <v>CN HÀ NỘI - wincommerce</v>
          </cell>
          <cell r="C2148" t="str">
            <v/>
          </cell>
          <cell r="D2148" t="str">
            <v>Thành phố Hà Nội</v>
          </cell>
          <cell r="E2148" t="str">
            <v>Huyện Mê Linh</v>
          </cell>
          <cell r="G2148" t="str">
            <v>HN008</v>
          </cell>
          <cell r="H2148" t="str">
            <v>Nguyễn Minh Sơn</v>
          </cell>
          <cell r="I2148" t="str">
            <v>MIENBAC;WIN</v>
          </cell>
          <cell r="J2148" t="str">
            <v/>
          </cell>
          <cell r="M2148" t="str">
            <v>Xóm 8, thôn 2 chợ Thạch Đà, Mê Linh, HN</v>
          </cell>
          <cell r="N2148">
            <v>60</v>
          </cell>
          <cell r="O2148" t="b">
            <v>0</v>
          </cell>
          <cell r="P2148" t="str">
            <v>C6 HÀ NỘI</v>
          </cell>
          <cell r="Q2148" t="str">
            <v>Miền Bắc</v>
          </cell>
          <cell r="R2148" t="str">
            <v>WIN</v>
          </cell>
        </row>
        <row r="2149">
          <cell r="A2149" t="str">
            <v>WIN5675</v>
          </cell>
          <cell r="B2149" t="str">
            <v>CN HÀ NỘI - CÔNG TY CỔ PHẦN DỊCH VỤ THƯƠNG MẠI TỔNG HỢP WINCOMMERCE</v>
          </cell>
          <cell r="C2149" t="str">
            <v/>
          </cell>
          <cell r="D2149" t="str">
            <v>Thành phố Hà Nội</v>
          </cell>
          <cell r="E2149" t="str">
            <v>Quận Nam Từ Liêm</v>
          </cell>
          <cell r="G2149" t="str">
            <v>HN004</v>
          </cell>
          <cell r="H2149" t="str">
            <v>Hoàng Thanh Huy</v>
          </cell>
          <cell r="I2149" t="str">
            <v>MIENBAC;WIN</v>
          </cell>
          <cell r="J2149" t="str">
            <v/>
          </cell>
          <cell r="M2149" t="str">
            <v>Căn 01-02 SH12, tầng 1 + tầng 2 tòa nhà S1.01, KĐTM Tây Mỗ Đại Mỗ - Vinhomes Park, Q.Nam Từ Liêm, HN</v>
          </cell>
          <cell r="N2149">
            <v>60</v>
          </cell>
          <cell r="O2149" t="b">
            <v>0</v>
          </cell>
          <cell r="P2149" t="str">
            <v>C6 HÀ NỘI</v>
          </cell>
          <cell r="Q2149" t="str">
            <v>Miền Bắc</v>
          </cell>
          <cell r="R2149" t="str">
            <v>WIN</v>
          </cell>
        </row>
        <row r="2150">
          <cell r="A2150" t="str">
            <v>WIN5677</v>
          </cell>
          <cell r="B2150" t="str">
            <v>CN HÀ NỘI - CÔNG TY CỔ PHẦN DỊCH VỤ THƯƠNG MẠI TỔNG HỢP WINCOMMERCE</v>
          </cell>
          <cell r="C2150" t="str">
            <v/>
          </cell>
          <cell r="D2150" t="str">
            <v>Thành phố Hà Nội</v>
          </cell>
          <cell r="E2150" t="str">
            <v>Quận Bắc Từ Liêm</v>
          </cell>
          <cell r="G2150" t="str">
            <v>HN004</v>
          </cell>
          <cell r="H2150" t="str">
            <v>Hoàng Thanh Huy</v>
          </cell>
          <cell r="I2150" t="str">
            <v>MIENBAC;WIN</v>
          </cell>
          <cell r="J2150" t="str">
            <v/>
          </cell>
          <cell r="M2150" t="str">
            <v>Ki ốt 05-06, Ô đất OCT5, Khu đô thị mới Cổ Nhuế - Xuân Đỉnh, phường Cổ Nhuế 2, quận Bắc Từ Liêm, HN</v>
          </cell>
          <cell r="N2150">
            <v>60</v>
          </cell>
          <cell r="O2150" t="b">
            <v>0</v>
          </cell>
          <cell r="P2150" t="str">
            <v>C6 HÀ NỘI</v>
          </cell>
          <cell r="Q2150" t="str">
            <v>Miền Bắc</v>
          </cell>
          <cell r="R2150" t="str">
            <v>WIN</v>
          </cell>
        </row>
        <row r="2151">
          <cell r="A2151" t="str">
            <v>WIN5680</v>
          </cell>
          <cell r="B2151" t="str">
            <v>CN HÀ NỘI - CÔNG TY CỔ PHẦN DỊCH VỤ THƯƠNG MẠI TỔNG HỢP WINCOMMERCE</v>
          </cell>
          <cell r="C2151" t="str">
            <v/>
          </cell>
          <cell r="D2151" t="str">
            <v>Thành phố Hà Nội</v>
          </cell>
          <cell r="E2151" t="str">
            <v>Quận Đống Đa</v>
          </cell>
          <cell r="G2151" t="str">
            <v>HN003</v>
          </cell>
          <cell r="H2151" t="str">
            <v>Nguyễn Văn Thạch</v>
          </cell>
          <cell r="I2151" t="str">
            <v>MIENBAC;WIN</v>
          </cell>
          <cell r="J2151" t="str">
            <v/>
          </cell>
          <cell r="M2151" t="str">
            <v>Số 55 ngách 159 ngõ 354 Trường Chinh, P.Khương Thượng, Q.Đống Đa, HN</v>
          </cell>
          <cell r="N2151">
            <v>60</v>
          </cell>
          <cell r="O2151" t="b">
            <v>0</v>
          </cell>
          <cell r="P2151" t="str">
            <v>C6 HÀ NỘI</v>
          </cell>
          <cell r="Q2151" t="str">
            <v>Miền Bắc</v>
          </cell>
          <cell r="R2151" t="str">
            <v>WIN</v>
          </cell>
        </row>
        <row r="2152">
          <cell r="A2152" t="str">
            <v>WIN5681</v>
          </cell>
          <cell r="B2152" t="str">
            <v>CN HÀ NỘI - CÔNG TY CỔ PHẦN DỊCH VỤ THƯƠNG MẠI TỔNG HỢP WINCOMMERCE</v>
          </cell>
          <cell r="C2152" t="str">
            <v/>
          </cell>
          <cell r="D2152" t="str">
            <v>Thành phố Hà Nội</v>
          </cell>
          <cell r="E2152" t="str">
            <v>Quận Đống Đa</v>
          </cell>
          <cell r="G2152" t="str">
            <v>HN003</v>
          </cell>
          <cell r="H2152" t="str">
            <v>Nguyễn Văn Thạch</v>
          </cell>
          <cell r="I2152" t="str">
            <v>MIENBAC;WIN</v>
          </cell>
          <cell r="J2152" t="str">
            <v/>
          </cell>
          <cell r="M2152" t="str">
            <v>Số 73 phố Vũ Ngọc Phan, Phường Láng Hạ, Quận Đống Đa, HN</v>
          </cell>
          <cell r="N2152">
            <v>60</v>
          </cell>
          <cell r="O2152" t="b">
            <v>0</v>
          </cell>
          <cell r="P2152" t="str">
            <v>C6 HÀ NỘI</v>
          </cell>
          <cell r="Q2152" t="str">
            <v>Miền Bắc</v>
          </cell>
          <cell r="R2152" t="str">
            <v>WIN</v>
          </cell>
        </row>
        <row r="2153">
          <cell r="A2153" t="str">
            <v>WIN5685</v>
          </cell>
          <cell r="B2153" t="str">
            <v>CN HÀ NỘI - CÔNG TY CỔ PHẦN DỊCH VỤ THƯƠNG MẠI TỔNG HỢP WINCOMMERCE</v>
          </cell>
          <cell r="C2153" t="str">
            <v/>
          </cell>
          <cell r="D2153" t="str">
            <v>Thành phố Hà Nội</v>
          </cell>
          <cell r="E2153" t="str">
            <v>Huyện Thạch Thất</v>
          </cell>
          <cell r="G2153" t="str">
            <v>HN008</v>
          </cell>
          <cell r="H2153" t="str">
            <v>Nguyễn Minh Sơn</v>
          </cell>
          <cell r="I2153" t="str">
            <v>MIENBAC;WIN</v>
          </cell>
          <cell r="J2153" t="str">
            <v/>
          </cell>
          <cell r="M2153" t="str">
            <v>Thôn 4, Xã Canh Nậu, Huyện Thạch Thất, HN</v>
          </cell>
          <cell r="N2153">
            <v>60</v>
          </cell>
          <cell r="O2153" t="b">
            <v>0</v>
          </cell>
          <cell r="P2153" t="str">
            <v>C6 HÀ NỘI</v>
          </cell>
          <cell r="Q2153" t="str">
            <v>Miền Bắc</v>
          </cell>
          <cell r="R2153" t="str">
            <v>WIN</v>
          </cell>
        </row>
        <row r="2154">
          <cell r="A2154" t="str">
            <v>win5686</v>
          </cell>
          <cell r="B2154" t="str">
            <v>CN HÀ NỘI - wincommerce</v>
          </cell>
          <cell r="C2154" t="str">
            <v/>
          </cell>
          <cell r="D2154" t="str">
            <v>Thành phố Hà Nội</v>
          </cell>
          <cell r="E2154" t="str">
            <v>Huyện Mỹ Đức</v>
          </cell>
          <cell r="G2154" t="str">
            <v>HN008</v>
          </cell>
          <cell r="H2154" t="str">
            <v>Nguyễn Minh Sơn</v>
          </cell>
          <cell r="I2154" t="str">
            <v>MIENBAC;WIN</v>
          </cell>
          <cell r="J2154" t="str">
            <v/>
          </cell>
          <cell r="M2154" t="str">
            <v>Xóm 4, Thôn Đoan Nữ, Xã An Mỹ, Huyện Mỹ Đức, HN</v>
          </cell>
          <cell r="N2154">
            <v>60</v>
          </cell>
          <cell r="O2154" t="b">
            <v>0</v>
          </cell>
          <cell r="P2154" t="str">
            <v>C6 HÀ NỘI</v>
          </cell>
          <cell r="Q2154" t="str">
            <v>Miền Bắc</v>
          </cell>
          <cell r="R2154" t="str">
            <v>WIN</v>
          </cell>
        </row>
        <row r="2155">
          <cell r="A2155" t="str">
            <v>win5690</v>
          </cell>
          <cell r="B2155" t="str">
            <v>CN HÀ NỘI - WINCOMMERCE</v>
          </cell>
          <cell r="C2155" t="str">
            <v/>
          </cell>
          <cell r="D2155" t="str">
            <v>Thành phố Hà Nội</v>
          </cell>
          <cell r="E2155" t="str">
            <v>Huyện Phú Xuyên</v>
          </cell>
          <cell r="G2155" t="str">
            <v>HN008</v>
          </cell>
          <cell r="H2155" t="str">
            <v>Nguyễn Minh Sơn</v>
          </cell>
          <cell r="I2155" t="str">
            <v>MIENBAC;WIN</v>
          </cell>
          <cell r="J2155" t="str">
            <v/>
          </cell>
          <cell r="M2155" t="str">
            <v>Thôn Tri Lễ, xã quang trung, Huyện Phú Xuyên, HN</v>
          </cell>
          <cell r="N2155">
            <v>60</v>
          </cell>
          <cell r="O2155" t="b">
            <v>0</v>
          </cell>
          <cell r="P2155" t="str">
            <v>C6 HÀ NỘI</v>
          </cell>
          <cell r="Q2155" t="str">
            <v>Miền Bắc</v>
          </cell>
          <cell r="R2155" t="str">
            <v>WIN</v>
          </cell>
        </row>
        <row r="2156">
          <cell r="A2156" t="str">
            <v>WIN5698</v>
          </cell>
          <cell r="B2156" t="str">
            <v>CN HÀ NỘI - CÔNG TY CỔ PHẦN DỊCH VỤ THƯƠNG MẠI TỔNG HỢP WINCOMMERCE</v>
          </cell>
          <cell r="C2156" t="str">
            <v/>
          </cell>
          <cell r="D2156" t="str">
            <v>Thành phố Hà Nội</v>
          </cell>
          <cell r="E2156" t="str">
            <v>Quận Nam Từ Liêm</v>
          </cell>
          <cell r="G2156" t="str">
            <v>HN004</v>
          </cell>
          <cell r="H2156" t="str">
            <v>Hoàng Thanh Huy</v>
          </cell>
          <cell r="I2156" t="str">
            <v>MIENBAC;WIN</v>
          </cell>
          <cell r="J2156" t="str">
            <v/>
          </cell>
          <cell r="M2156" t="str">
            <v>Số 242 Đường Mỹ Đình, phường Mỹ Đình 2 Q. Nam Từ Liêm, HN</v>
          </cell>
          <cell r="N2156">
            <v>60</v>
          </cell>
          <cell r="O2156" t="b">
            <v>0</v>
          </cell>
          <cell r="P2156" t="str">
            <v>C6 HÀ NỘI</v>
          </cell>
          <cell r="Q2156" t="str">
            <v>Miền Bắc</v>
          </cell>
          <cell r="R2156" t="str">
            <v>WIN</v>
          </cell>
        </row>
        <row r="2157">
          <cell r="A2157" t="str">
            <v>WIN5710</v>
          </cell>
          <cell r="B2157" t="str">
            <v>CN HÀ NỘI - CÔNG TY CỔ PHẦN DỊCH VỤ THƯƠNG MẠI TỔNG HỢP WINCOMMERCE</v>
          </cell>
          <cell r="C2157" t="str">
            <v/>
          </cell>
          <cell r="D2157" t="str">
            <v>Thành phố Hà Nội</v>
          </cell>
          <cell r="E2157" t="str">
            <v>Quận Nam Từ Liêm</v>
          </cell>
          <cell r="G2157" t="str">
            <v>HN004</v>
          </cell>
          <cell r="H2157" t="str">
            <v>Hoàng Thanh Huy</v>
          </cell>
          <cell r="I2157" t="str">
            <v>MIENBAC;WIN</v>
          </cell>
          <cell r="J2157" t="str">
            <v/>
          </cell>
          <cell r="M2157" t="str">
            <v>L1 - 07, Tòa nhà FLC COMPLEX, Số 36 đường Phạm Hùng, phường Mỹ Đình 2, quận Nam Từ Liêm, HN</v>
          </cell>
          <cell r="N2157">
            <v>60</v>
          </cell>
          <cell r="O2157" t="b">
            <v>0</v>
          </cell>
          <cell r="P2157" t="str">
            <v>C6 HÀ NỘI</v>
          </cell>
          <cell r="Q2157" t="str">
            <v>Miền Bắc</v>
          </cell>
          <cell r="R2157" t="str">
            <v>WIN</v>
          </cell>
        </row>
        <row r="2158">
          <cell r="A2158" t="str">
            <v>WIN5714</v>
          </cell>
          <cell r="B2158" t="str">
            <v>CN HÀ NỘI - CÔNG TY CỔ PHẦN DỊCH VỤ THƯƠNG MẠI TỔNG HỢP WINCOMMERCE</v>
          </cell>
          <cell r="C2158" t="str">
            <v/>
          </cell>
          <cell r="D2158" t="str">
            <v>Thành phố Hà Nội</v>
          </cell>
          <cell r="E2158" t="str">
            <v>Quận Ba Đình</v>
          </cell>
          <cell r="G2158" t="str">
            <v>HN008</v>
          </cell>
          <cell r="H2158" t="str">
            <v>Nguyễn Minh Sơn</v>
          </cell>
          <cell r="I2158" t="str">
            <v>MIENBAC;WIN</v>
          </cell>
          <cell r="J2158" t="str">
            <v/>
          </cell>
          <cell r="M2158" t="str">
            <v>Số 25 ngách 173/24 đường Hoàng Hoa Thám, phường Ngọc Hà, Quận Ba Đình, HN</v>
          </cell>
          <cell r="N2158">
            <v>60</v>
          </cell>
          <cell r="O2158" t="b">
            <v>0</v>
          </cell>
          <cell r="P2158" t="str">
            <v>C6 HÀ NỘI</v>
          </cell>
          <cell r="Q2158" t="str">
            <v>Miền Bắc</v>
          </cell>
          <cell r="R2158" t="str">
            <v>WIN</v>
          </cell>
        </row>
        <row r="2159">
          <cell r="A2159" t="str">
            <v>WIN5720</v>
          </cell>
          <cell r="B2159" t="str">
            <v>CN HÀ NỘI - CÔNG TY CỔ PHẦN DỊCH VỤ THƯƠNG MẠI TỔNG HỢP WINCOMMERCE</v>
          </cell>
          <cell r="C2159" t="str">
            <v/>
          </cell>
          <cell r="D2159" t="str">
            <v>Thành phố Hà Nội</v>
          </cell>
          <cell r="E2159" t="str">
            <v>Quận Thanh Xuân</v>
          </cell>
          <cell r="G2159" t="str">
            <v>HN008</v>
          </cell>
          <cell r="H2159" t="str">
            <v>Nguyễn Minh Sơn</v>
          </cell>
          <cell r="I2159" t="str">
            <v>MIENBAC;WIN</v>
          </cell>
          <cell r="J2159" t="str">
            <v/>
          </cell>
          <cell r="M2159" t="str">
            <v>Số 414 Đường Khương Đình, Phường Hạ Đình, Quận Thanh Xuân, HN</v>
          </cell>
          <cell r="N2159">
            <v>60</v>
          </cell>
          <cell r="O2159" t="b">
            <v>0</v>
          </cell>
          <cell r="P2159" t="str">
            <v>C6 HÀ NỘI</v>
          </cell>
          <cell r="Q2159" t="str">
            <v>Miền Bắc</v>
          </cell>
          <cell r="R2159" t="str">
            <v>WIN</v>
          </cell>
        </row>
        <row r="2160">
          <cell r="A2160" t="str">
            <v>WIN5721</v>
          </cell>
          <cell r="B2160" t="str">
            <v>CN HÀ NỘI - CÔNG TY CỔ PHẦN DỊCH VỤ THƯƠNG MẠI TỔNG HỢP WINCOMMERCE</v>
          </cell>
          <cell r="C2160" t="str">
            <v/>
          </cell>
          <cell r="D2160" t="str">
            <v>Thành phố Hà Nội</v>
          </cell>
          <cell r="E2160" t="str">
            <v>Quận Long Biên</v>
          </cell>
          <cell r="G2160" t="str">
            <v>HN003</v>
          </cell>
          <cell r="H2160" t="str">
            <v>Nguyễn Văn Thạch</v>
          </cell>
          <cell r="I2160" t="str">
            <v>MIENBAC;WIN</v>
          </cell>
          <cell r="J2160" t="str">
            <v/>
          </cell>
          <cell r="M2160" t="str">
            <v>Kiot 25, Tầng 1, Tòa CT2B, P.Thượng Thanh Q.Long Biên, HN</v>
          </cell>
          <cell r="N2160">
            <v>60</v>
          </cell>
          <cell r="O2160" t="b">
            <v>0</v>
          </cell>
          <cell r="P2160" t="str">
            <v>C6 HÀ NỘI</v>
          </cell>
          <cell r="Q2160" t="str">
            <v>Miền Bắc</v>
          </cell>
          <cell r="R2160" t="str">
            <v>WIN</v>
          </cell>
        </row>
        <row r="2161">
          <cell r="A2161" t="str">
            <v>WIN5722</v>
          </cell>
          <cell r="B2161" t="str">
            <v>CN HÀ NỘI - CÔNG TY CỔ PHẦN DỊCH VỤ THƯƠNG MẠI TỔNG HỢP WINCOMMERCE</v>
          </cell>
          <cell r="C2161" t="str">
            <v/>
          </cell>
          <cell r="D2161" t="str">
            <v>Thành phố Hà Nội</v>
          </cell>
          <cell r="E2161" t="str">
            <v>Huyện Phúc Thọ</v>
          </cell>
          <cell r="G2161" t="str">
            <v>HN008</v>
          </cell>
          <cell r="H2161" t="str">
            <v>Nguyễn Minh Sơn</v>
          </cell>
          <cell r="I2161" t="str">
            <v>MIENBAC;WIN</v>
          </cell>
          <cell r="J2161" t="str">
            <v/>
          </cell>
          <cell r="M2161" t="str">
            <v>Thôn 6 xã Tam Hiệp, huyện Phúc Thọ Thành phố Hà Nội Việt Nam</v>
          </cell>
          <cell r="N2161">
            <v>60</v>
          </cell>
          <cell r="O2161" t="b">
            <v>0</v>
          </cell>
          <cell r="P2161" t="str">
            <v>C6 HÀ NỘI</v>
          </cell>
          <cell r="Q2161" t="str">
            <v>Miền Bắc</v>
          </cell>
          <cell r="R2161" t="str">
            <v>WIN</v>
          </cell>
        </row>
        <row r="2162">
          <cell r="A2162" t="str">
            <v>WIN5727</v>
          </cell>
          <cell r="B2162" t="str">
            <v>CN HÀ NỘI - CÔNG TY CỔ PHẦN DỊCH VỤ THƯƠNG MẠI TỔNG HỢP WINCOMMERCE</v>
          </cell>
          <cell r="C2162" t="str">
            <v/>
          </cell>
          <cell r="D2162" t="str">
            <v>Thành phố Hà Nội</v>
          </cell>
          <cell r="E2162" t="str">
            <v>Quận Cầu Giấy</v>
          </cell>
          <cell r="G2162" t="str">
            <v>HN004</v>
          </cell>
          <cell r="H2162" t="str">
            <v>Hoàng Thanh Huy</v>
          </cell>
          <cell r="I2162" t="str">
            <v>MIENBAC;WIN</v>
          </cell>
          <cell r="J2162" t="str">
            <v/>
          </cell>
          <cell r="M2162" t="str">
            <v>96 Trần Bình, Phường Mai Dịch, Quận Cầu Giấy, Thành phố Hà Nội</v>
          </cell>
          <cell r="N2162">
            <v>60</v>
          </cell>
          <cell r="O2162" t="b">
            <v>0</v>
          </cell>
          <cell r="P2162" t="str">
            <v>C6 HÀ NỘI</v>
          </cell>
          <cell r="Q2162" t="str">
            <v>Miền Bắc</v>
          </cell>
          <cell r="R2162" t="str">
            <v>WIN</v>
          </cell>
        </row>
        <row r="2163">
          <cell r="A2163" t="str">
            <v>WIN5740</v>
          </cell>
          <cell r="B2163" t="str">
            <v>CN HÀ NỘI - CÔNG TY CỔ PHẦN DỊCH VỤ THƯƠNG MẠI TỔNG HỢP WINCOMMERCE</v>
          </cell>
          <cell r="C2163" t="str">
            <v/>
          </cell>
          <cell r="D2163" t="str">
            <v>Thành phố Hà Nội</v>
          </cell>
          <cell r="E2163" t="str">
            <v>Quận Long Biên</v>
          </cell>
          <cell r="G2163" t="str">
            <v>HN003</v>
          </cell>
          <cell r="H2163" t="str">
            <v>Nguyễn Văn Thạch</v>
          </cell>
          <cell r="I2163" t="str">
            <v>MIENBAC;WIN</v>
          </cell>
          <cell r="J2163" t="str">
            <v/>
          </cell>
          <cell r="M2163" t="str">
            <v>M17, Tầng 1+2 Tòa H1, P.Phúc Đồng, q. Long Biên, HN</v>
          </cell>
          <cell r="N2163">
            <v>60</v>
          </cell>
          <cell r="O2163" t="b">
            <v>0</v>
          </cell>
          <cell r="P2163" t="str">
            <v>C6 HÀ NỘI</v>
          </cell>
          <cell r="Q2163" t="str">
            <v>Miền Bắc</v>
          </cell>
          <cell r="R2163" t="str">
            <v>WIN</v>
          </cell>
        </row>
        <row r="2164">
          <cell r="A2164" t="str">
            <v>win5741</v>
          </cell>
          <cell r="B2164" t="str">
            <v>CN HÀ NỘI - wincommerce</v>
          </cell>
          <cell r="C2164" t="str">
            <v/>
          </cell>
          <cell r="D2164" t="str">
            <v>Thành phố Hà Nội</v>
          </cell>
          <cell r="E2164" t="str">
            <v>Huyện Ba Vì</v>
          </cell>
          <cell r="G2164" t="str">
            <v>HN004</v>
          </cell>
          <cell r="H2164" t="str">
            <v>Hoàng Thanh Huy</v>
          </cell>
          <cell r="I2164" t="str">
            <v>MIENBAC;WIN</v>
          </cell>
          <cell r="J2164" t="str">
            <v/>
          </cell>
          <cell r="M2164" t="str">
            <v>Số 329 Phố Mới, thôn Vĩnh Phệ, xã Chu Minh, huyện Ba Vì, HN</v>
          </cell>
          <cell r="N2164">
            <v>60</v>
          </cell>
          <cell r="O2164" t="b">
            <v>0</v>
          </cell>
          <cell r="P2164" t="str">
            <v>C6 HÀ NỘI</v>
          </cell>
          <cell r="Q2164" t="str">
            <v>Miền Bắc</v>
          </cell>
          <cell r="R2164" t="str">
            <v>WIN</v>
          </cell>
        </row>
        <row r="2165">
          <cell r="A2165" t="str">
            <v>WIN5746</v>
          </cell>
          <cell r="B2165" t="str">
            <v>CN HÀ NỘI - CÔNG TY CỔ PHẦN DỊCH VỤ THƯƠNG MẠI TỔNG HỢP WINCOMMERCE</v>
          </cell>
          <cell r="C2165" t="str">
            <v/>
          </cell>
          <cell r="D2165" t="str">
            <v>Thành phố Hà Nội</v>
          </cell>
          <cell r="E2165" t="str">
            <v>Huyện Thường Tín</v>
          </cell>
          <cell r="G2165" t="str">
            <v>HN008</v>
          </cell>
          <cell r="H2165" t="str">
            <v>Nguyễn Minh Sơn</v>
          </cell>
          <cell r="I2165" t="str">
            <v>MIENBAC;WIN</v>
          </cell>
          <cell r="J2165" t="str">
            <v/>
          </cell>
          <cell r="M2165" t="str">
            <v>70 tân dân, phú xuyên hà nội</v>
          </cell>
          <cell r="N2165">
            <v>60</v>
          </cell>
          <cell r="O2165" t="b">
            <v>0</v>
          </cell>
          <cell r="P2165" t="str">
            <v>C6 HÀ NỘI</v>
          </cell>
          <cell r="Q2165" t="str">
            <v>Miền Bắc</v>
          </cell>
          <cell r="R2165" t="str">
            <v>WIN</v>
          </cell>
        </row>
        <row r="2166">
          <cell r="A2166" t="str">
            <v>WIN5749</v>
          </cell>
          <cell r="B2166" t="str">
            <v>CN HÀ NỘI - CÔNG TY CỔ PHẦN DỊCH VỤ THƯƠNG MẠI TỔNG HỢP WINCOMMERCE</v>
          </cell>
          <cell r="C2166" t="str">
            <v/>
          </cell>
          <cell r="D2166" t="str">
            <v>Thành phố Hà Nội</v>
          </cell>
          <cell r="E2166" t="str">
            <v>Quận Thanh Xuân</v>
          </cell>
          <cell r="G2166" t="str">
            <v>HN008</v>
          </cell>
          <cell r="H2166" t="str">
            <v>Nguyễn Minh Sơn</v>
          </cell>
          <cell r="I2166" t="str">
            <v>MIENBAC;WIN</v>
          </cell>
          <cell r="J2166" t="str">
            <v/>
          </cell>
          <cell r="M2166" t="str">
            <v>Sàn TM D1.1, Khối nhà B, Số203 Nguyễn Huy Tưởng P.Thanh Xuân Trung, Q. Thanh Xuân, HN</v>
          </cell>
          <cell r="N2166">
            <v>60</v>
          </cell>
          <cell r="O2166" t="b">
            <v>0</v>
          </cell>
          <cell r="P2166" t="str">
            <v>C6 HÀ NỘI</v>
          </cell>
          <cell r="Q2166" t="str">
            <v>Miền Bắc</v>
          </cell>
          <cell r="R2166" t="str">
            <v>WIN</v>
          </cell>
        </row>
        <row r="2167">
          <cell r="A2167" t="str">
            <v>win5750</v>
          </cell>
          <cell r="B2167" t="str">
            <v>CN HÀ NỘI - wincommerce</v>
          </cell>
          <cell r="C2167" t="str">
            <v/>
          </cell>
          <cell r="D2167" t="str">
            <v>Thành phố Hà Nội</v>
          </cell>
          <cell r="E2167" t="str">
            <v>Huyện Thanh Trì</v>
          </cell>
          <cell r="G2167" t="str">
            <v>HN008</v>
          </cell>
          <cell r="H2167" t="str">
            <v>Nguyễn Minh Sơn</v>
          </cell>
          <cell r="I2167" t="str">
            <v>MIENBAC;WIN</v>
          </cell>
          <cell r="J2167" t="str">
            <v/>
          </cell>
          <cell r="M2167" t="str">
            <v>Số 65 Đường Cổ Điển, Thị trấn Văn Điển, Huyện Thanh Trì, HN</v>
          </cell>
          <cell r="N2167">
            <v>60</v>
          </cell>
          <cell r="O2167" t="b">
            <v>0</v>
          </cell>
          <cell r="P2167" t="str">
            <v>C6 HÀ NỘI</v>
          </cell>
          <cell r="Q2167" t="str">
            <v>Miền Bắc</v>
          </cell>
          <cell r="R2167" t="str">
            <v>WIN</v>
          </cell>
        </row>
        <row r="2168">
          <cell r="A2168" t="str">
            <v>WIN5752</v>
          </cell>
          <cell r="B2168" t="str">
            <v>CN HÀ NỘI - CÔNG TY CỔ PHẦN DỊCH VỤ THƯƠNG MẠI TỔNG HỢP WINCOMMERCE</v>
          </cell>
          <cell r="C2168" t="str">
            <v/>
          </cell>
          <cell r="D2168" t="str">
            <v>Thành phố Hà Nội</v>
          </cell>
          <cell r="E2168" t="str">
            <v>Huyện Sóc Sơn</v>
          </cell>
          <cell r="G2168" t="str">
            <v>HN003</v>
          </cell>
          <cell r="H2168" t="str">
            <v>Nguyễn Văn Thạch</v>
          </cell>
          <cell r="I2168" t="str">
            <v>MIENBAC; WIN</v>
          </cell>
          <cell r="J2168" t="str">
            <v/>
          </cell>
          <cell r="M2168" t="str">
            <v>Thôn Nam Lý, xã Bắc Sơn, huyện Sóc Sơn, HN</v>
          </cell>
          <cell r="N2168">
            <v>60</v>
          </cell>
          <cell r="O2168" t="b">
            <v>0</v>
          </cell>
          <cell r="P2168" t="str">
            <v>C6 HÀ NỘI</v>
          </cell>
          <cell r="Q2168" t="str">
            <v>Miền Bắc</v>
          </cell>
          <cell r="R2168" t="str">
            <v>WIN</v>
          </cell>
        </row>
        <row r="2169">
          <cell r="A2169" t="str">
            <v>WIN5765</v>
          </cell>
          <cell r="B2169" t="str">
            <v>CN HÀ NỘI - CÔNG TY CỔ PHẦN DỊCH VỤ THƯƠNG MẠI TỔNG HỢP WINCOMMERCE</v>
          </cell>
          <cell r="C2169" t="str">
            <v/>
          </cell>
          <cell r="D2169" t="str">
            <v>Thành phố Hà Nội</v>
          </cell>
          <cell r="E2169" t="str">
            <v>Huyện Sóc Sơn</v>
          </cell>
          <cell r="G2169" t="str">
            <v>HN003</v>
          </cell>
          <cell r="H2169" t="str">
            <v>Nguyễn Văn Thạch</v>
          </cell>
          <cell r="I2169" t="str">
            <v>MIENBAC; WIN</v>
          </cell>
          <cell r="J2169" t="str">
            <v/>
          </cell>
          <cell r="M2169" t="str">
            <v>Thôn Xuân Tảo, xã Xuân Giang, huyện Sóc Sơn, HN</v>
          </cell>
          <cell r="N2169">
            <v>60</v>
          </cell>
          <cell r="O2169" t="b">
            <v>0</v>
          </cell>
          <cell r="P2169" t="str">
            <v>C6 HÀ NỘI</v>
          </cell>
          <cell r="Q2169" t="str">
            <v>Miền Bắc</v>
          </cell>
          <cell r="R2169" t="str">
            <v>WIN</v>
          </cell>
        </row>
        <row r="2170">
          <cell r="A2170" t="str">
            <v>win5768</v>
          </cell>
          <cell r="B2170" t="str">
            <v>CN HÀ NỘI - wincommerce</v>
          </cell>
          <cell r="C2170" t="str">
            <v/>
          </cell>
          <cell r="D2170" t="str">
            <v>Thành phố Hà Nội</v>
          </cell>
          <cell r="E2170" t="str">
            <v>Quận Bắc Từ Liêm</v>
          </cell>
          <cell r="G2170" t="str">
            <v>HN004</v>
          </cell>
          <cell r="H2170" t="str">
            <v>Hoàng Thanh Huy</v>
          </cell>
          <cell r="I2170" t="str">
            <v>MIENBAC;WIN</v>
          </cell>
          <cell r="J2170" t="str">
            <v/>
          </cell>
          <cell r="M2170" t="str">
            <v>DVTM-15, tầng 1 đến tầng 2 thuộc Tò tại Ô đất B11-HH2, Bắc Cổ Nhuế-Chèm P.Đông Ngạc, Q.Bắc Từ Liêm, HN</v>
          </cell>
          <cell r="N2170">
            <v>60</v>
          </cell>
          <cell r="O2170" t="b">
            <v>0</v>
          </cell>
          <cell r="P2170" t="str">
            <v>C6 HÀ NỘI</v>
          </cell>
          <cell r="Q2170" t="str">
            <v>Miền Bắc</v>
          </cell>
          <cell r="R2170" t="str">
            <v>WIN</v>
          </cell>
        </row>
        <row r="2171">
          <cell r="A2171" t="str">
            <v>WIN5772</v>
          </cell>
          <cell r="B2171" t="str">
            <v>CN HÀ NỘI - CÔNG TY CỔ PHẦN DỊCH VỤ THƯƠNG MẠI TỔNG HỢP WINCOMMERCE</v>
          </cell>
          <cell r="C2171" t="str">
            <v/>
          </cell>
          <cell r="D2171" t="str">
            <v>Thành phố Hà Nội</v>
          </cell>
          <cell r="E2171" t="str">
            <v>Quận Nam Từ Liêm</v>
          </cell>
          <cell r="G2171" t="str">
            <v>HN004</v>
          </cell>
          <cell r="H2171" t="str">
            <v>Hoàng Thanh Huy</v>
          </cell>
          <cell r="I2171" t="str">
            <v>MIENBAC;WIN</v>
          </cell>
          <cell r="J2171" t="str">
            <v/>
          </cell>
          <cell r="M2171" t="str">
            <v>Ô SH1- t1 tòa nhà CT4, ANTHTM, VP v đ.K2, P.Cầu Diễn, Q.Nam Từ Liêm, HN</v>
          </cell>
          <cell r="N2171">
            <v>60</v>
          </cell>
          <cell r="O2171" t="b">
            <v>0</v>
          </cell>
          <cell r="P2171" t="str">
            <v>C6 HÀ NỘI</v>
          </cell>
          <cell r="Q2171" t="str">
            <v>Miền Bắc</v>
          </cell>
          <cell r="R2171" t="str">
            <v>WIN</v>
          </cell>
        </row>
        <row r="2172">
          <cell r="A2172" t="str">
            <v>WIN5777</v>
          </cell>
          <cell r="B2172" t="str">
            <v>CN HÀ NỘI - CÔNG TY CỔ PHẦN DỊCH VỤ THƯƠNG MẠI TỔNG HỢP WINCOMMERCE</v>
          </cell>
          <cell r="C2172" t="str">
            <v/>
          </cell>
          <cell r="D2172" t="str">
            <v>Thành phố Hà Nội</v>
          </cell>
          <cell r="E2172" t="str">
            <v>Huyện Thường Tín</v>
          </cell>
          <cell r="G2172" t="str">
            <v>HN008</v>
          </cell>
          <cell r="H2172" t="str">
            <v>Nguyễn Minh Sơn</v>
          </cell>
          <cell r="I2172" t="str">
            <v>MIENBAC;WIN</v>
          </cell>
          <cell r="J2172" t="str">
            <v/>
          </cell>
          <cell r="M2172" t="str">
            <v>chợ Giường, xóm gốc gạo, thôn Duyên Trường, Duyên thái, Thường Tín</v>
          </cell>
          <cell r="N2172">
            <v>60</v>
          </cell>
          <cell r="O2172" t="b">
            <v>0</v>
          </cell>
          <cell r="P2172" t="str">
            <v>C6 HÀ NỘI</v>
          </cell>
          <cell r="Q2172" t="str">
            <v>Miền Bắc</v>
          </cell>
          <cell r="R2172" t="str">
            <v>WIN</v>
          </cell>
        </row>
        <row r="2173">
          <cell r="A2173" t="str">
            <v>WIN5788</v>
          </cell>
          <cell r="B2173" t="str">
            <v>CN HÀ NỘI - CÔNG TY CỔ PHẦN DỊCH VỤ THƯƠNG MẠI TỔNG HỢP WINCOMMERCE</v>
          </cell>
          <cell r="C2173" t="str">
            <v/>
          </cell>
          <cell r="D2173" t="str">
            <v>Thành phố Hà Nội</v>
          </cell>
          <cell r="E2173" t="str">
            <v>Huyện Sóc Sơn</v>
          </cell>
          <cell r="G2173" t="str">
            <v>HN003</v>
          </cell>
          <cell r="H2173" t="str">
            <v>Nguyễn Văn Thạch</v>
          </cell>
          <cell r="I2173" t="str">
            <v>MIENBAC; WIN</v>
          </cell>
          <cell r="J2173" t="str">
            <v/>
          </cell>
          <cell r="M2173" t="str">
            <v>Thôn Cả, Xã Đông Xuân, Huyện Sóc Sơn, HN</v>
          </cell>
          <cell r="N2173">
            <v>60</v>
          </cell>
          <cell r="O2173" t="b">
            <v>0</v>
          </cell>
          <cell r="P2173" t="str">
            <v>C6 HÀ NỘI</v>
          </cell>
          <cell r="Q2173" t="str">
            <v>Miền Bắc</v>
          </cell>
          <cell r="R2173" t="str">
            <v>WIN</v>
          </cell>
        </row>
        <row r="2174">
          <cell r="A2174" t="str">
            <v>WIN5792</v>
          </cell>
          <cell r="B2174" t="str">
            <v>CN HÀ NỘI - CÔNG TY CỔ PHẦN DỊCH VỤ THƯƠNG MẠI TỔNG HỢP WINCOMMERCE</v>
          </cell>
          <cell r="C2174" t="str">
            <v/>
          </cell>
          <cell r="D2174" t="str">
            <v>Thành phố Hà Nội</v>
          </cell>
          <cell r="E2174" t="str">
            <v>Huyện Đông Anh</v>
          </cell>
          <cell r="G2174" t="str">
            <v>HN003</v>
          </cell>
          <cell r="H2174" t="str">
            <v>Nguyễn Văn Thạch</v>
          </cell>
          <cell r="I2174" t="str">
            <v>MIENBAC;WIN</v>
          </cell>
          <cell r="J2174" t="str">
            <v/>
          </cell>
          <cell r="M2174" t="str">
            <v>Số 107, tổ 8, Thị trấn Đông Anh, Huyện Đông Anh, HN</v>
          </cell>
          <cell r="N2174">
            <v>60</v>
          </cell>
          <cell r="O2174" t="b">
            <v>0</v>
          </cell>
          <cell r="P2174" t="str">
            <v>C6 HÀ NỘI</v>
          </cell>
          <cell r="Q2174" t="str">
            <v>Miền Bắc</v>
          </cell>
          <cell r="R2174" t="str">
            <v>WIN</v>
          </cell>
        </row>
        <row r="2175">
          <cell r="A2175" t="str">
            <v>WIN5800</v>
          </cell>
          <cell r="B2175" t="str">
            <v>CN HÀ NỘI - CÔNG TY CỔ PHẦN DỊCH VỤ THƯƠNG MẠI TỔNG HỢP WINCOMMERCE</v>
          </cell>
          <cell r="C2175" t="str">
            <v/>
          </cell>
          <cell r="D2175" t="str">
            <v>Thành phố Hà Nội</v>
          </cell>
          <cell r="E2175" t="str">
            <v>Quận Nam Từ Liêm</v>
          </cell>
          <cell r="G2175" t="str">
            <v>HN004</v>
          </cell>
          <cell r="H2175" t="str">
            <v>Hoàng Thanh Huy</v>
          </cell>
          <cell r="I2175" t="str">
            <v>MIENBAC;WIN</v>
          </cell>
          <cell r="J2175" t="str">
            <v/>
          </cell>
          <cell r="M2175" t="str">
            <v>01SH01-02 SH01, Tòa S2.03 – Z34.1(F1-CH03-1) Vinhomes Smart City, P.Tây Mỗ, Q.Nam Từ Liêm, HN</v>
          </cell>
          <cell r="N2175">
            <v>60</v>
          </cell>
          <cell r="O2175" t="b">
            <v>0</v>
          </cell>
          <cell r="P2175" t="str">
            <v>C6 HÀ NỘI</v>
          </cell>
          <cell r="Q2175" t="str">
            <v>Miền Bắc</v>
          </cell>
          <cell r="R2175" t="str">
            <v>WIN</v>
          </cell>
        </row>
        <row r="2176">
          <cell r="A2176" t="str">
            <v>win5803</v>
          </cell>
          <cell r="B2176" t="str">
            <v>CN HÀ NỘI - WINCOMMERCE</v>
          </cell>
          <cell r="C2176" t="str">
            <v/>
          </cell>
          <cell r="D2176" t="str">
            <v>Thành phố Hà Nội</v>
          </cell>
          <cell r="E2176" t="str">
            <v>Huyện Chương Mỹ</v>
          </cell>
          <cell r="G2176" t="str">
            <v>HN008</v>
          </cell>
          <cell r="H2176" t="str">
            <v>Nguyễn Minh Sơn</v>
          </cell>
          <cell r="I2176" t="str">
            <v>MIENBAC;WIN</v>
          </cell>
          <cell r="J2176" t="str">
            <v/>
          </cell>
          <cell r="M2176" t="str">
            <v>Xóm Tân Minh, Thôn Yên Trường 2, Xã Trường Yên, Huyện Chương Mỹ, HN</v>
          </cell>
          <cell r="N2176">
            <v>60</v>
          </cell>
          <cell r="O2176" t="b">
            <v>0</v>
          </cell>
          <cell r="P2176" t="str">
            <v>C6 HÀ NỘI</v>
          </cell>
          <cell r="Q2176" t="str">
            <v>Miền Bắc</v>
          </cell>
          <cell r="R2176" t="str">
            <v>WIN</v>
          </cell>
        </row>
        <row r="2177">
          <cell r="A2177" t="str">
            <v>win5804</v>
          </cell>
          <cell r="B2177" t="str">
            <v>CN HÀ NỘI - WINCOMMERCE</v>
          </cell>
          <cell r="C2177" t="str">
            <v/>
          </cell>
          <cell r="D2177" t="str">
            <v>Thành phố Hà Nội</v>
          </cell>
          <cell r="E2177" t="str">
            <v>Huyện Phú Xuyên</v>
          </cell>
          <cell r="G2177" t="str">
            <v>HN008</v>
          </cell>
          <cell r="H2177" t="str">
            <v>Nguyễn Minh Sơn</v>
          </cell>
          <cell r="I2177" t="str">
            <v>MIENBAC;WIN</v>
          </cell>
          <cell r="J2177" t="str">
            <v/>
          </cell>
          <cell r="M2177" t="str">
            <v>Thôn Đại Nghiệp, Xã Tân Dân, Huyện Phú Xuyên, HN</v>
          </cell>
          <cell r="N2177">
            <v>60</v>
          </cell>
          <cell r="O2177" t="b">
            <v>0</v>
          </cell>
          <cell r="P2177" t="str">
            <v>C6 HÀ NỘI</v>
          </cell>
          <cell r="Q2177" t="str">
            <v>Miền Bắc</v>
          </cell>
          <cell r="R2177" t="str">
            <v>WIN</v>
          </cell>
        </row>
        <row r="2178">
          <cell r="A2178" t="str">
            <v>WIN5805</v>
          </cell>
          <cell r="B2178" t="str">
            <v>CN HÀ NỘI - CÔNG TY CỔ PHẦN DỊCH VỤ THƯƠNG MẠI TỔNG HỢP WINCOMMERCE</v>
          </cell>
          <cell r="C2178" t="str">
            <v/>
          </cell>
          <cell r="D2178" t="str">
            <v>Thành phố Hà Nội</v>
          </cell>
          <cell r="E2178" t="str">
            <v>Quận Hoàng Mai</v>
          </cell>
          <cell r="G2178" t="str">
            <v>HN003</v>
          </cell>
          <cell r="H2178" t="str">
            <v>Nguyễn Văn Thạch</v>
          </cell>
          <cell r="I2178" t="str">
            <v>MIENBAC;WIN</v>
          </cell>
          <cell r="J2178" t="str">
            <v/>
          </cell>
          <cell r="M2178" t="str">
            <v>55 Bùi Huy Bích, P.Hoàng Liệt, Q.Hoàng Mai, Hà Nội</v>
          </cell>
          <cell r="N2178">
            <v>60</v>
          </cell>
          <cell r="O2178" t="b">
            <v>0</v>
          </cell>
          <cell r="P2178" t="str">
            <v>C6 HÀ NỘI</v>
          </cell>
          <cell r="Q2178" t="str">
            <v>Miền Bắc</v>
          </cell>
          <cell r="R2178" t="str">
            <v>WIN</v>
          </cell>
        </row>
        <row r="2179">
          <cell r="A2179" t="str">
            <v>WIN5807</v>
          </cell>
          <cell r="B2179" t="str">
            <v>CN HÀ NỘI - CÔNG TY CỔ PHẦN DỊCH VỤ THƯƠNG MẠI TỔNG HỢP WINCOMMERCE</v>
          </cell>
          <cell r="C2179" t="str">
            <v/>
          </cell>
          <cell r="D2179" t="str">
            <v>Thành phố Hà Nội</v>
          </cell>
          <cell r="E2179" t="str">
            <v>Huyện Sóc Sơn</v>
          </cell>
          <cell r="G2179" t="str">
            <v>HN003</v>
          </cell>
          <cell r="H2179" t="str">
            <v>Nguyễn Văn Thạch</v>
          </cell>
          <cell r="I2179" t="str">
            <v>MIENBAC; WIN</v>
          </cell>
          <cell r="J2179" t="str">
            <v/>
          </cell>
          <cell r="M2179" t="str">
            <v>Thôn Thắng Trí, xã Minh Trí, huyện Sóc Sơn, HN</v>
          </cell>
          <cell r="N2179">
            <v>60</v>
          </cell>
          <cell r="O2179" t="b">
            <v>0</v>
          </cell>
          <cell r="P2179" t="str">
            <v>C6 HÀ NỘI</v>
          </cell>
          <cell r="Q2179" t="str">
            <v>Miền Bắc</v>
          </cell>
          <cell r="R2179" t="str">
            <v>WIN</v>
          </cell>
        </row>
        <row r="2180">
          <cell r="A2180" t="str">
            <v>WIN5812</v>
          </cell>
          <cell r="B2180" t="str">
            <v>CN HÀ NỘI - CÔNG TY CỔ PHẦN DỊCH VỤ THƯƠNG MẠI TỔNG HỢP WINCOMMERCE</v>
          </cell>
          <cell r="C2180" t="str">
            <v/>
          </cell>
          <cell r="D2180" t="str">
            <v>Thành phố Hà Nội</v>
          </cell>
          <cell r="E2180" t="str">
            <v>Huyện Gia Lâm</v>
          </cell>
          <cell r="G2180" t="str">
            <v>HN008</v>
          </cell>
          <cell r="H2180" t="str">
            <v>Nguyễn Minh Sơn</v>
          </cell>
          <cell r="I2180" t="str">
            <v>MIENBAC;WIN</v>
          </cell>
          <cell r="J2180" t="str">
            <v/>
          </cell>
          <cell r="M2180" t="str">
            <v>số 211 thôn 3 giang cao bát tràng, gia lâm</v>
          </cell>
          <cell r="N2180">
            <v>60</v>
          </cell>
          <cell r="O2180" t="b">
            <v>0</v>
          </cell>
          <cell r="P2180" t="str">
            <v>C6 HÀ NỘI</v>
          </cell>
          <cell r="Q2180" t="str">
            <v>Miền Bắc</v>
          </cell>
          <cell r="R2180" t="str">
            <v>WIN</v>
          </cell>
        </row>
        <row r="2181">
          <cell r="A2181" t="str">
            <v>WIN5813</v>
          </cell>
          <cell r="B2181" t="str">
            <v>CN HÀ NỘI - CÔNG TY CỔ PHẦN DỊCH VỤ THƯƠNG MẠI TỔNG HỢP WINCOMMERCE</v>
          </cell>
          <cell r="C2181" t="str">
            <v/>
          </cell>
          <cell r="D2181" t="str">
            <v>Thành phố Hà Nội</v>
          </cell>
          <cell r="E2181" t="str">
            <v>Huyện Sóc Sơn</v>
          </cell>
          <cell r="G2181" t="str">
            <v>HN003</v>
          </cell>
          <cell r="H2181" t="str">
            <v>Nguyễn Văn Thạch</v>
          </cell>
          <cell r="I2181" t="str">
            <v>MIENBAC; WIN</v>
          </cell>
          <cell r="J2181" t="str">
            <v/>
          </cell>
          <cell r="M2181" t="str">
            <v>Thôn Nội Phật, xã Mai Đình, huyện Sóc Sơn, HN</v>
          </cell>
          <cell r="N2181">
            <v>60</v>
          </cell>
          <cell r="O2181" t="b">
            <v>0</v>
          </cell>
          <cell r="P2181" t="str">
            <v>C6 HÀ NỘI</v>
          </cell>
          <cell r="Q2181" t="str">
            <v>Miền Bắc</v>
          </cell>
          <cell r="R2181" t="str">
            <v>WIN</v>
          </cell>
        </row>
        <row r="2182">
          <cell r="A2182" t="str">
            <v>WIN5815</v>
          </cell>
          <cell r="B2182" t="str">
            <v>CN HÀ NỘI - CÔNG TY CỔ PHẦN DỊCH VỤ THƯƠNG MẠI TỔNG HỢP WINCOMMERCE</v>
          </cell>
          <cell r="C2182" t="str">
            <v/>
          </cell>
          <cell r="D2182" t="str">
            <v>Thành phố Hà Nội</v>
          </cell>
          <cell r="E2182" t="str">
            <v>Huyện Thường Tín</v>
          </cell>
          <cell r="G2182" t="str">
            <v>HN008</v>
          </cell>
          <cell r="H2182" t="str">
            <v>Nguyễn Minh Sơn</v>
          </cell>
          <cell r="I2182" t="str">
            <v>MIENBAC;WIN</v>
          </cell>
          <cell r="J2182" t="str">
            <v/>
          </cell>
          <cell r="M2182" t="str">
            <v>Xóm Bùng, Xã Dũng Tiến, Huyện Thường Tín, HN</v>
          </cell>
          <cell r="N2182">
            <v>60</v>
          </cell>
          <cell r="O2182" t="b">
            <v>0</v>
          </cell>
          <cell r="P2182" t="str">
            <v>C6 HÀ NỘI</v>
          </cell>
          <cell r="Q2182" t="str">
            <v>Miền Bắc</v>
          </cell>
          <cell r="R2182" t="str">
            <v>WIN</v>
          </cell>
        </row>
        <row r="2183">
          <cell r="A2183" t="str">
            <v>win5817</v>
          </cell>
          <cell r="B2183" t="str">
            <v>CN HÀ NỘI - CÔNG TY CỔ PHẦN DỊCH VỤ THƯƠNG MẠI TỔNG HỢP WINCOMMERCE</v>
          </cell>
          <cell r="C2183" t="str">
            <v/>
          </cell>
          <cell r="D2183" t="str">
            <v>Thành phố Hà Nội</v>
          </cell>
          <cell r="E2183" t="str">
            <v>Huyện Chương Mỹ</v>
          </cell>
          <cell r="G2183" t="str">
            <v>HN008</v>
          </cell>
          <cell r="H2183" t="str">
            <v>Nguyễn Minh Sơn</v>
          </cell>
          <cell r="I2183" t="str">
            <v>MIENBAC;WIN</v>
          </cell>
          <cell r="J2183" t="str">
            <v/>
          </cell>
          <cell r="M2183" t="str">
            <v>Thôn Xuân Trung, Xã Thủy Xuân Tiên, Huyện Chương Mỹ, HN</v>
          </cell>
          <cell r="N2183">
            <v>60</v>
          </cell>
          <cell r="O2183" t="b">
            <v>0</v>
          </cell>
          <cell r="P2183" t="str">
            <v>C6 HÀ NỘI</v>
          </cell>
          <cell r="Q2183" t="str">
            <v>Miền Bắc</v>
          </cell>
          <cell r="R2183" t="str">
            <v>WIN</v>
          </cell>
        </row>
        <row r="2184">
          <cell r="A2184" t="str">
            <v>WIN5818</v>
          </cell>
          <cell r="B2184" t="str">
            <v>CN HÀ NỘI - CÔNG TY CỔ PHẦN DỊCH VỤ THƯƠNG MẠI TỔNG HỢP WINCOMMERCE</v>
          </cell>
          <cell r="C2184" t="str">
            <v/>
          </cell>
          <cell r="D2184" t="str">
            <v>Thành phố Hà Nội</v>
          </cell>
          <cell r="E2184" t="str">
            <v>Huyện Sóc Sơn</v>
          </cell>
          <cell r="G2184" t="str">
            <v>HN003</v>
          </cell>
          <cell r="H2184" t="str">
            <v>Nguyễn Văn Thạch</v>
          </cell>
          <cell r="I2184" t="str">
            <v>MIENBAC; WIN</v>
          </cell>
          <cell r="J2184" t="str">
            <v/>
          </cell>
          <cell r="M2184" t="str">
            <v>Thôn Tân Trại, xã Phú Cường, huyện Sóc Sơn, HN</v>
          </cell>
          <cell r="N2184">
            <v>60</v>
          </cell>
          <cell r="O2184" t="b">
            <v>0</v>
          </cell>
          <cell r="P2184" t="str">
            <v>C6 HÀ NỘI</v>
          </cell>
          <cell r="Q2184" t="str">
            <v>Miền Bắc</v>
          </cell>
          <cell r="R2184" t="str">
            <v>WIN</v>
          </cell>
        </row>
        <row r="2185">
          <cell r="A2185" t="str">
            <v>WIN5819</v>
          </cell>
          <cell r="B2185" t="str">
            <v>CN HÀ NỘI - CÔNG TY CỔ PHẦN DỊCH VỤ THƯƠNG MẠI TỔNG HỢP WINCOMMERCE</v>
          </cell>
          <cell r="C2185" t="str">
            <v/>
          </cell>
          <cell r="D2185" t="str">
            <v>Thành phố Hà Nội</v>
          </cell>
          <cell r="E2185" t="str">
            <v>Quận Nam Từ Liêm</v>
          </cell>
          <cell r="G2185" t="str">
            <v>HN004</v>
          </cell>
          <cell r="H2185" t="str">
            <v>Hoàng Thanh Huy</v>
          </cell>
          <cell r="I2185" t="str">
            <v>MIENBAC;WIN</v>
          </cell>
          <cell r="J2185" t="str">
            <v/>
          </cell>
          <cell r="M2185" t="str">
            <v>W201S05 Tòa Shop và TMDV Vinhomes West Point, Đường Phạm Hùng, P.Mễ Trì, Q.Nam Từ Liêm, HN</v>
          </cell>
          <cell r="N2185">
            <v>60</v>
          </cell>
          <cell r="O2185" t="b">
            <v>0</v>
          </cell>
          <cell r="P2185" t="str">
            <v>C6 HÀ NỘI</v>
          </cell>
          <cell r="Q2185" t="str">
            <v>Miền Bắc</v>
          </cell>
          <cell r="R2185" t="str">
            <v>WIN</v>
          </cell>
        </row>
        <row r="2186">
          <cell r="A2186" t="str">
            <v>WIN5831</v>
          </cell>
          <cell r="B2186" t="str">
            <v>CN HÀ NỘI - CÔNG TY CỔ PHẦN DỊCH VỤ THƯƠNG MẠI TỔNG HỢP WINCOMMERCE</v>
          </cell>
          <cell r="C2186" t="str">
            <v/>
          </cell>
          <cell r="D2186" t="str">
            <v>Thành phố Hà Nội</v>
          </cell>
          <cell r="E2186" t="str">
            <v>Huyện Sóc Sơn</v>
          </cell>
          <cell r="G2186" t="str">
            <v>HN003</v>
          </cell>
          <cell r="H2186" t="str">
            <v>Nguyễn Văn Thạch</v>
          </cell>
          <cell r="I2186" t="str">
            <v>MIENBAC; WIN</v>
          </cell>
          <cell r="J2186" t="str">
            <v/>
          </cell>
          <cell r="M2186" t="str">
            <v>Thôn đường 3, xã Phù Lỗ, Huyện Sóc Sơn, HN</v>
          </cell>
          <cell r="N2186">
            <v>60</v>
          </cell>
          <cell r="O2186" t="b">
            <v>0</v>
          </cell>
          <cell r="P2186" t="str">
            <v>C6 HÀ NỘI</v>
          </cell>
          <cell r="Q2186" t="str">
            <v>Miền Bắc</v>
          </cell>
          <cell r="R2186" t="str">
            <v>WIN</v>
          </cell>
        </row>
        <row r="2187">
          <cell r="A2187" t="str">
            <v>WIN5832</v>
          </cell>
          <cell r="B2187" t="str">
            <v>CN HÀ NỘI - CÔNG TY CỔ PHẦN DỊCH VỤ THƯƠNG MẠI TỔNG HỢP WINCOMMERCE</v>
          </cell>
          <cell r="C2187" t="str">
            <v/>
          </cell>
          <cell r="D2187" t="str">
            <v>Thành phố Hà Nội</v>
          </cell>
          <cell r="E2187" t="str">
            <v>Quận Hà Đông</v>
          </cell>
          <cell r="G2187" t="str">
            <v>HN004</v>
          </cell>
          <cell r="H2187" t="str">
            <v>Hoàng Thanh Huy</v>
          </cell>
          <cell r="I2187" t="str">
            <v>MIENBAC;WIN</v>
          </cell>
          <cell r="J2187" t="str">
            <v/>
          </cell>
          <cell r="M2187" t="str">
            <v>SH A7, Tòa A, Anland Premium Khu ĐTM Dương Nội, Lê Văn Lương kéo dài, P.La Khê, Q.Hà Đông, HN</v>
          </cell>
          <cell r="N2187">
            <v>60</v>
          </cell>
          <cell r="O2187" t="b">
            <v>0</v>
          </cell>
          <cell r="P2187" t="str">
            <v>C6 HÀ NỘI</v>
          </cell>
          <cell r="Q2187" t="str">
            <v>Miền Bắc</v>
          </cell>
          <cell r="R2187" t="str">
            <v>WIN</v>
          </cell>
        </row>
        <row r="2188">
          <cell r="A2188" t="str">
            <v>WIN5835</v>
          </cell>
          <cell r="B2188" t="str">
            <v>CN HÀ NỘI - CÔNG TY CỔ PHẦN DỊCH VỤ THƯƠNG MẠI TỔNG HỢP WINCOMMERCE</v>
          </cell>
          <cell r="C2188" t="str">
            <v/>
          </cell>
          <cell r="D2188" t="str">
            <v>Thành phố Hà Nội</v>
          </cell>
          <cell r="E2188" t="str">
            <v>Huyện Sóc Sơn</v>
          </cell>
          <cell r="G2188" t="str">
            <v>HN003</v>
          </cell>
          <cell r="H2188" t="str">
            <v>Nguyễn Văn Thạch</v>
          </cell>
          <cell r="I2188" t="str">
            <v>MIENBAC; WIN</v>
          </cell>
          <cell r="J2188" t="str">
            <v/>
          </cell>
          <cell r="M2188" t="str">
            <v>Khu Chợ, xã Hiền Ninh, huyện Sóc Sơn, HN</v>
          </cell>
          <cell r="N2188">
            <v>60</v>
          </cell>
          <cell r="O2188" t="b">
            <v>0</v>
          </cell>
          <cell r="P2188" t="str">
            <v>C6 HÀ NỘI</v>
          </cell>
          <cell r="Q2188" t="str">
            <v>Miền Bắc</v>
          </cell>
          <cell r="R2188" t="str">
            <v>WIN</v>
          </cell>
        </row>
        <row r="2189">
          <cell r="A2189" t="str">
            <v>WIN5837</v>
          </cell>
          <cell r="B2189" t="str">
            <v>CN HÀ NỘI - CÔNG TY CỔ PHẦN DỊCH VỤ THƯƠNG MẠI TỔNG HỢP WINCOMMERCE</v>
          </cell>
          <cell r="C2189" t="str">
            <v/>
          </cell>
          <cell r="D2189" t="str">
            <v>Thành phố Hà Nội</v>
          </cell>
          <cell r="E2189" t="str">
            <v>Quận Nam Từ Liêm</v>
          </cell>
          <cell r="G2189" t="str">
            <v>HN004</v>
          </cell>
          <cell r="H2189" t="str">
            <v>Hoàng Thanh Huy</v>
          </cell>
          <cell r="I2189" t="str">
            <v>MIENBAC;WIN</v>
          </cell>
          <cell r="J2189" t="str">
            <v/>
          </cell>
          <cell r="M2189" t="str">
            <v>R2.119, số 28 lô X3 đường Trần Hữu Dực, phường Cầu Diễn, quận Nam Từ Liêm, HN</v>
          </cell>
          <cell r="N2189">
            <v>60</v>
          </cell>
          <cell r="O2189" t="b">
            <v>0</v>
          </cell>
          <cell r="P2189" t="str">
            <v>C6 HÀ NỘI</v>
          </cell>
          <cell r="Q2189" t="str">
            <v>Miền Bắc</v>
          </cell>
          <cell r="R2189" t="str">
            <v>WIN</v>
          </cell>
        </row>
        <row r="2190">
          <cell r="A2190" t="str">
            <v>WIN5855</v>
          </cell>
          <cell r="B2190" t="str">
            <v>CN HÀ NỘI - CÔNG TY CỔ PHẦN DỊCH VỤ THƯƠNG MẠI TỔNG HỢP WINCOMMERCE</v>
          </cell>
          <cell r="C2190" t="str">
            <v/>
          </cell>
          <cell r="D2190" t="str">
            <v>Thành phố Hà Nội</v>
          </cell>
          <cell r="E2190" t="str">
            <v>Quận Hoàng Mai</v>
          </cell>
          <cell r="G2190" t="str">
            <v>HN003</v>
          </cell>
          <cell r="H2190" t="str">
            <v>Nguyễn Văn Thạch</v>
          </cell>
          <cell r="I2190" t="str">
            <v>MIENBAC;WIN</v>
          </cell>
          <cell r="J2190" t="str">
            <v/>
          </cell>
          <cell r="M2190" t="str">
            <v>Lô 01, Tầng 1 Tòa NO-DV02 CC Rose Town, Km 9 Ngọc Hồi, Phường Hoàng Liệt, quận Hoàng Mai, HN</v>
          </cell>
          <cell r="N2190">
            <v>60</v>
          </cell>
          <cell r="O2190" t="b">
            <v>0</v>
          </cell>
          <cell r="P2190" t="str">
            <v>C6 HÀ NỘI</v>
          </cell>
          <cell r="Q2190" t="str">
            <v>Miền Bắc</v>
          </cell>
          <cell r="R2190" t="str">
            <v>WIN</v>
          </cell>
        </row>
        <row r="2191">
          <cell r="A2191" t="str">
            <v>WIN5856</v>
          </cell>
          <cell r="B2191" t="str">
            <v>CN HÀ NỘI - CÔNG TY CỔ PHẦN DỊCH VỤ THƯƠNG MẠI TỔNG HỢP WINCOMMERCE</v>
          </cell>
          <cell r="C2191" t="str">
            <v/>
          </cell>
          <cell r="D2191" t="str">
            <v>Thành phố Hà Nội</v>
          </cell>
          <cell r="E2191" t="str">
            <v>Quận Hai Bà Trưng</v>
          </cell>
          <cell r="G2191" t="str">
            <v>HN003</v>
          </cell>
          <cell r="H2191" t="str">
            <v>Nguyễn Văn Thạch</v>
          </cell>
          <cell r="I2191" t="str">
            <v>MIENBAC;WIN</v>
          </cell>
          <cell r="J2191" t="str">
            <v/>
          </cell>
          <cell r="M2191" t="str">
            <v>92 Lạc Trung, Phường Vĩnh Tuy, Quận Hai Bà Trưng, HN</v>
          </cell>
          <cell r="N2191">
            <v>60</v>
          </cell>
          <cell r="O2191" t="b">
            <v>0</v>
          </cell>
          <cell r="P2191" t="str">
            <v>C6 HÀ NỘI</v>
          </cell>
          <cell r="Q2191" t="str">
            <v>Miền Bắc</v>
          </cell>
          <cell r="R2191" t="str">
            <v>WIN</v>
          </cell>
        </row>
        <row r="2192">
          <cell r="A2192" t="str">
            <v>WIN5857</v>
          </cell>
          <cell r="B2192" t="str">
            <v>CN HÀ NỘI - CÔNG TY CỔ PHẦN DỊCH VỤ THƯƠNG MẠI TỔNG HỢP WINCOMMERCE</v>
          </cell>
          <cell r="C2192" t="str">
            <v/>
          </cell>
          <cell r="D2192" t="str">
            <v>Thành phố Hà Nội</v>
          </cell>
          <cell r="E2192" t="str">
            <v>Quận Hà Đông</v>
          </cell>
          <cell r="G2192" t="str">
            <v>HN004</v>
          </cell>
          <cell r="H2192" t="str">
            <v>Hoàng Thanh Huy</v>
          </cell>
          <cell r="I2192" t="str">
            <v>MIENBAC;WIN</v>
          </cell>
          <cell r="J2192" t="str">
            <v/>
          </cell>
          <cell r="M2192" t="str">
            <v>Tổ 13 phường Phú Lương, Quận Hà Đông, HN</v>
          </cell>
          <cell r="N2192">
            <v>60</v>
          </cell>
          <cell r="O2192" t="b">
            <v>0</v>
          </cell>
          <cell r="P2192" t="str">
            <v>C6 HÀ NỘI</v>
          </cell>
          <cell r="Q2192" t="str">
            <v>Miền Bắc</v>
          </cell>
          <cell r="R2192" t="str">
            <v>WIN</v>
          </cell>
        </row>
        <row r="2193">
          <cell r="A2193" t="str">
            <v>WIN5859</v>
          </cell>
          <cell r="B2193" t="str">
            <v>CN HÀ NỘI - CÔNG TY CỔ PHẦN DỊCH VỤ THƯƠNG MẠI TỔNG HỢP WINCOMMERCE</v>
          </cell>
          <cell r="C2193" t="str">
            <v/>
          </cell>
          <cell r="D2193" t="str">
            <v>Thành phố Hà Nội</v>
          </cell>
          <cell r="E2193" t="str">
            <v>Huyện Đông Anh</v>
          </cell>
          <cell r="G2193" t="str">
            <v>HN003</v>
          </cell>
          <cell r="H2193" t="str">
            <v>Nguyễn Văn Thạch</v>
          </cell>
          <cell r="I2193" t="str">
            <v>MIENBAC;WIN</v>
          </cell>
          <cell r="J2193" t="str">
            <v/>
          </cell>
          <cell r="M2193" t="str">
            <v>SH P2-07, Tòa nhà Park 2 Khu Tái Định Cư Đông Hội, xã Đông Hội, huyện Đông Anh, HN</v>
          </cell>
          <cell r="N2193">
            <v>60</v>
          </cell>
          <cell r="O2193" t="b">
            <v>0</v>
          </cell>
          <cell r="P2193" t="str">
            <v>C6 HÀ NỘI</v>
          </cell>
          <cell r="Q2193" t="str">
            <v>Miền Bắc</v>
          </cell>
          <cell r="R2193" t="str">
            <v>WIN</v>
          </cell>
        </row>
        <row r="2194">
          <cell r="A2194" t="str">
            <v>WIN5865</v>
          </cell>
          <cell r="B2194" t="str">
            <v>CN HÀ NỘI - CÔNG TY CỔ PHẦN DỊCH VỤ THƯƠNG MẠI TỔNG HỢP WINCOMMERCE</v>
          </cell>
          <cell r="C2194" t="str">
            <v/>
          </cell>
          <cell r="D2194" t="str">
            <v>Thành phố Hà Nội</v>
          </cell>
          <cell r="E2194" t="str">
            <v>Huyện Thường Tín</v>
          </cell>
          <cell r="G2194" t="str">
            <v>HN008</v>
          </cell>
          <cell r="H2194" t="str">
            <v>Nguyễn Minh Sơn</v>
          </cell>
          <cell r="I2194" t="str">
            <v>MIENBAC;WIN</v>
          </cell>
          <cell r="J2194" t="str">
            <v/>
          </cell>
          <cell r="M2194" t="str">
            <v>số 79 quán chè , khoái nội, thắng lợi, thường tín</v>
          </cell>
          <cell r="N2194">
            <v>60</v>
          </cell>
          <cell r="O2194" t="b">
            <v>0</v>
          </cell>
          <cell r="P2194" t="str">
            <v>C6 HÀ NỘI</v>
          </cell>
          <cell r="Q2194" t="str">
            <v>Miền Bắc</v>
          </cell>
          <cell r="R2194" t="str">
            <v>WIN</v>
          </cell>
        </row>
        <row r="2195">
          <cell r="A2195" t="str">
            <v>win5874</v>
          </cell>
          <cell r="B2195" t="str">
            <v>CN HÀ NỘI - wincommerce</v>
          </cell>
          <cell r="C2195" t="str">
            <v/>
          </cell>
          <cell r="D2195" t="str">
            <v>Thành phố Hà Nội</v>
          </cell>
          <cell r="E2195" t="str">
            <v>Huyện Mỹ Đức</v>
          </cell>
          <cell r="G2195" t="str">
            <v>HN008</v>
          </cell>
          <cell r="H2195" t="str">
            <v>Nguyễn Minh Sơn</v>
          </cell>
          <cell r="I2195" t="str">
            <v>MIENBAC;WIN</v>
          </cell>
          <cell r="J2195" t="str">
            <v/>
          </cell>
          <cell r="M2195" t="str">
            <v>Số 99 Đường Đại Nghĩa, Thị Trấn Đại Nghĩa, Huyện Mỹ Đức, HN</v>
          </cell>
          <cell r="N2195">
            <v>60</v>
          </cell>
          <cell r="O2195" t="b">
            <v>0</v>
          </cell>
          <cell r="P2195" t="str">
            <v>C6 HÀ NỘI</v>
          </cell>
          <cell r="Q2195" t="str">
            <v>Miền Bắc</v>
          </cell>
          <cell r="R2195" t="str">
            <v>WIN</v>
          </cell>
        </row>
        <row r="2196">
          <cell r="A2196" t="str">
            <v>WIN5877</v>
          </cell>
          <cell r="B2196" t="str">
            <v>CN HÀ NỘI - CÔNG TY CỔ PHẦN DỊCH VỤ THƯƠNG MẠI TỔNG HỢP WINCOMMERCE</v>
          </cell>
          <cell r="C2196" t="str">
            <v/>
          </cell>
          <cell r="D2196" t="str">
            <v>Thành phố Hà Nội</v>
          </cell>
          <cell r="E2196" t="str">
            <v>Quận Thanh Xuân</v>
          </cell>
          <cell r="G2196" t="str">
            <v>HN008</v>
          </cell>
          <cell r="H2196" t="str">
            <v>Nguyễn Minh Sơn</v>
          </cell>
          <cell r="I2196" t="str">
            <v>MIENBAC;WIN</v>
          </cell>
          <cell r="J2196" t="str">
            <v/>
          </cell>
          <cell r="M2196" t="str">
            <v>Số 77, Phố Bùi Xương Trạch, Phường Khương Đình, Quận Thanh Xuân, HN</v>
          </cell>
          <cell r="N2196">
            <v>60</v>
          </cell>
          <cell r="O2196" t="b">
            <v>0</v>
          </cell>
          <cell r="P2196" t="str">
            <v>C6 HÀ NỘI</v>
          </cell>
          <cell r="Q2196" t="str">
            <v>Miền Bắc</v>
          </cell>
          <cell r="R2196" t="str">
            <v>WIN</v>
          </cell>
        </row>
        <row r="2197">
          <cell r="A2197" t="str">
            <v>win5878</v>
          </cell>
          <cell r="B2197" t="str">
            <v>CN HÀ NỘI - wincommerce</v>
          </cell>
          <cell r="C2197" t="str">
            <v/>
          </cell>
          <cell r="D2197" t="str">
            <v>Thành phố Hà Nội</v>
          </cell>
          <cell r="E2197" t="str">
            <v>Thị xã Sơn Tây</v>
          </cell>
          <cell r="G2197" t="str">
            <v>HN004</v>
          </cell>
          <cell r="H2197" t="str">
            <v>Hoàng Thanh Huy</v>
          </cell>
          <cell r="I2197" t="str">
            <v>MIENBAC;WIN</v>
          </cell>
          <cell r="J2197" t="str">
            <v/>
          </cell>
          <cell r="M2197" t="str">
            <v>Thôn Khoang Sau, xã Sơn Đông, th xã Sơn Tây, HN</v>
          </cell>
          <cell r="N2197">
            <v>60</v>
          </cell>
          <cell r="O2197" t="b">
            <v>0</v>
          </cell>
          <cell r="P2197" t="str">
            <v>C6 HÀ NỘI</v>
          </cell>
          <cell r="Q2197" t="str">
            <v>Miền Bắc</v>
          </cell>
          <cell r="R2197" t="str">
            <v>WIN</v>
          </cell>
        </row>
        <row r="2198">
          <cell r="A2198" t="str">
            <v>WIN5879</v>
          </cell>
          <cell r="B2198" t="str">
            <v>CN HÀ NỘI - CÔNG TY CỔ PHẦN DỊCH VỤ THƯƠNG MẠI TỔNG HỢP WINCOMMERCE</v>
          </cell>
          <cell r="C2198" t="str">
            <v/>
          </cell>
          <cell r="D2198" t="str">
            <v>Thành phố Hà Nội</v>
          </cell>
          <cell r="E2198" t="str">
            <v>Quận Cầu Giấy</v>
          </cell>
          <cell r="G2198" t="str">
            <v>HN004</v>
          </cell>
          <cell r="H2198" t="str">
            <v>Hoàng Thanh Huy</v>
          </cell>
          <cell r="I2198" t="str">
            <v>MIENBAC;WIN</v>
          </cell>
          <cell r="J2198" t="str">
            <v/>
          </cell>
          <cell r="M2198" t="str">
            <v>Số 14 Ngõ 59 Dương Khuê, Dịch Vọng, Cầu Giấy, TP. Hà Nội</v>
          </cell>
          <cell r="N2198">
            <v>60</v>
          </cell>
          <cell r="O2198" t="b">
            <v>0</v>
          </cell>
          <cell r="P2198" t="str">
            <v>C6 HÀ NỘI</v>
          </cell>
          <cell r="Q2198" t="str">
            <v>Miền Bắc</v>
          </cell>
          <cell r="R2198" t="str">
            <v>WIN</v>
          </cell>
        </row>
        <row r="2199">
          <cell r="A2199" t="str">
            <v>WIN5895</v>
          </cell>
          <cell r="B2199" t="str">
            <v>CN HÀ NỘI - CÔNG TY CỔ PHẦN DỊCH VỤ THƯƠNG MẠI TỔNG HỢP WINCOMMERCE</v>
          </cell>
          <cell r="C2199" t="str">
            <v/>
          </cell>
          <cell r="D2199" t="str">
            <v>Thành phố Hà Nội</v>
          </cell>
          <cell r="E2199" t="str">
            <v>Quận Cầu Giấy</v>
          </cell>
          <cell r="G2199" t="str">
            <v>HN004</v>
          </cell>
          <cell r="H2199" t="str">
            <v>Hoàng Thanh Huy</v>
          </cell>
          <cell r="I2199" t="str">
            <v>MIENBAC;WIN</v>
          </cell>
          <cell r="J2199" t="str">
            <v/>
          </cell>
          <cell r="M2199" t="str">
            <v>Số 80 Trần Quốc Vượng, phường Dịch Vọng Hậu, quận Cầu Giấy, HN</v>
          </cell>
          <cell r="N2199">
            <v>60</v>
          </cell>
          <cell r="O2199" t="b">
            <v>0</v>
          </cell>
          <cell r="P2199" t="str">
            <v>C6 HÀ NỘI</v>
          </cell>
          <cell r="Q2199" t="str">
            <v>Miền Bắc</v>
          </cell>
          <cell r="R2199" t="str">
            <v>WIN</v>
          </cell>
        </row>
        <row r="2200">
          <cell r="A2200" t="str">
            <v>win5896</v>
          </cell>
          <cell r="B2200" t="str">
            <v>CN HÀ NỘI - WINCOMMERCE</v>
          </cell>
          <cell r="C2200" t="str">
            <v/>
          </cell>
          <cell r="D2200" t="str">
            <v>Thành phố Hà Nội</v>
          </cell>
          <cell r="E2200" t="str">
            <v>Huyện Phú Xuyên</v>
          </cell>
          <cell r="G2200" t="str">
            <v>HN008</v>
          </cell>
          <cell r="H2200" t="str">
            <v>Nguyễn Minh Sơn</v>
          </cell>
          <cell r="I2200" t="str">
            <v>MIENBAC;WIN</v>
          </cell>
          <cell r="J2200" t="str">
            <v/>
          </cell>
          <cell r="M2200" t="str">
            <v>Thôn Giẽ Thượng, Xã Phú Yên, Huyện Phú Xuyên, HN</v>
          </cell>
          <cell r="N2200">
            <v>60</v>
          </cell>
          <cell r="O2200" t="b">
            <v>0</v>
          </cell>
          <cell r="P2200" t="str">
            <v>C6 HÀ NỘI</v>
          </cell>
          <cell r="Q2200" t="str">
            <v>Miền Bắc</v>
          </cell>
          <cell r="R2200" t="str">
            <v>WIN</v>
          </cell>
        </row>
        <row r="2201">
          <cell r="A2201" t="str">
            <v>WIN5906</v>
          </cell>
          <cell r="B2201" t="str">
            <v>CN HÀ NỘI - CÔNG TY CỔ PHẦN DỊCH VỤ THƯƠNG MẠI TỔNG HỢP WINCOMMERCE</v>
          </cell>
          <cell r="C2201" t="str">
            <v/>
          </cell>
          <cell r="D2201" t="str">
            <v>Thành phố Hà Nội</v>
          </cell>
          <cell r="E2201" t="str">
            <v>Huyện Đông Anh</v>
          </cell>
          <cell r="G2201" t="str">
            <v>HN003</v>
          </cell>
          <cell r="H2201" t="str">
            <v>Nguyễn Văn Thạch</v>
          </cell>
          <cell r="I2201" t="str">
            <v>MIENBAC;WIN</v>
          </cell>
          <cell r="J2201" t="str">
            <v/>
          </cell>
          <cell r="M2201" t="str">
            <v>Số 15, Tổ 4, Thị trấn Đông Anh, Huyện Đông Anh, HN</v>
          </cell>
          <cell r="N2201">
            <v>60</v>
          </cell>
          <cell r="O2201" t="b">
            <v>0</v>
          </cell>
          <cell r="P2201" t="str">
            <v>C6 HÀ NỘI</v>
          </cell>
          <cell r="Q2201" t="str">
            <v>Miền Bắc</v>
          </cell>
          <cell r="R2201" t="str">
            <v>WIN</v>
          </cell>
        </row>
        <row r="2202">
          <cell r="A2202" t="str">
            <v>WIN5907</v>
          </cell>
          <cell r="B2202" t="str">
            <v>CN HÀ NỘI - CÔNG TY CỔ PHẦN DỊCH VỤ THƯƠNG MẠI TỔNG HỢP WINCOMMERCE</v>
          </cell>
          <cell r="C2202" t="str">
            <v/>
          </cell>
          <cell r="D2202" t="str">
            <v>Thành phố Hà Nội</v>
          </cell>
          <cell r="E2202" t="str">
            <v>Quận Long Biên</v>
          </cell>
          <cell r="G2202" t="str">
            <v>HN003</v>
          </cell>
          <cell r="H2202" t="str">
            <v>Nguyễn Văn Thạch</v>
          </cell>
          <cell r="I2202" t="str">
            <v>MIENBAC;WIN</v>
          </cell>
          <cell r="J2202" t="str">
            <v/>
          </cell>
          <cell r="M2202" t="str">
            <v>Số 462 Ngô Gia Tự, phường Đức Giang, quận Long Biên, HN</v>
          </cell>
          <cell r="N2202">
            <v>60</v>
          </cell>
          <cell r="O2202" t="b">
            <v>0</v>
          </cell>
          <cell r="P2202" t="str">
            <v>C6 HÀ NỘI</v>
          </cell>
          <cell r="Q2202" t="str">
            <v>Miền Bắc</v>
          </cell>
          <cell r="R2202" t="str">
            <v>WIN</v>
          </cell>
        </row>
        <row r="2203">
          <cell r="A2203" t="str">
            <v>WIN5925</v>
          </cell>
          <cell r="B2203" t="str">
            <v>CN HÀ NỘI - CÔNG TY CỔ PHẦN DỊCH VỤ THƯƠNG MẠI TỔNG HỢP WINCOMMERCE</v>
          </cell>
          <cell r="C2203" t="str">
            <v/>
          </cell>
          <cell r="D2203" t="str">
            <v>Thành phố Hà Nội</v>
          </cell>
          <cell r="E2203" t="str">
            <v>Huyện Gia Lâm</v>
          </cell>
          <cell r="G2203" t="str">
            <v>HN004</v>
          </cell>
          <cell r="H2203" t="str">
            <v>Hoàng Thanh Huy</v>
          </cell>
          <cell r="I2203" t="str">
            <v>MIENBAC;WIN</v>
          </cell>
          <cell r="J2203" t="str">
            <v/>
          </cell>
          <cell r="M2203" t="str">
            <v>Thôn yên Thường, xã yên thường, Gia Lâm, hà nội</v>
          </cell>
          <cell r="N2203">
            <v>60</v>
          </cell>
          <cell r="O2203" t="b">
            <v>0</v>
          </cell>
          <cell r="P2203" t="str">
            <v>C6 HÀ NỘI</v>
          </cell>
          <cell r="Q2203" t="str">
            <v>Miền Bắc</v>
          </cell>
          <cell r="R2203" t="str">
            <v>WIN</v>
          </cell>
        </row>
        <row r="2204">
          <cell r="A2204" t="str">
            <v>WIN5929</v>
          </cell>
          <cell r="B2204" t="str">
            <v>CN HÀ NỘI - CÔNG TY CỔ PHẦN DỊCH VỤ THƯƠNG MẠI TỔNG HỢP WINCOMMERCE</v>
          </cell>
          <cell r="C2204" t="str">
            <v/>
          </cell>
          <cell r="D2204" t="str">
            <v>Thành phố Hà Nội</v>
          </cell>
          <cell r="E2204" t="str">
            <v>Quận Bắc Từ Liêm</v>
          </cell>
          <cell r="G2204" t="str">
            <v>HN004</v>
          </cell>
          <cell r="H2204" t="str">
            <v>Hoàng Thanh Huy</v>
          </cell>
          <cell r="I2204" t="str">
            <v>MIENBAC;WIN</v>
          </cell>
          <cell r="J2204" t="str">
            <v/>
          </cell>
          <cell r="M2204" t="str">
            <v>A8-09 Tòa nhà A8 chung cư An Bình City, KĐT Thành phố Giao Lưu, P.Cổ Nhuế 1, Q.Bắc Từ Liêm, HN</v>
          </cell>
          <cell r="N2204">
            <v>60</v>
          </cell>
          <cell r="O2204" t="b">
            <v>0</v>
          </cell>
          <cell r="P2204" t="str">
            <v>C6 HÀ NỘI</v>
          </cell>
          <cell r="Q2204" t="str">
            <v>Miền Bắc</v>
          </cell>
          <cell r="R2204" t="str">
            <v>WIN</v>
          </cell>
        </row>
        <row r="2205">
          <cell r="A2205" t="str">
            <v>WIN5936</v>
          </cell>
          <cell r="B2205" t="str">
            <v>CN HÀ NỘI - CÔNG TY CỔ PHẦN DỊCH VỤ THƯƠNG MẠI TỔNG HỢP WINCOMMERCE</v>
          </cell>
          <cell r="C2205" t="str">
            <v/>
          </cell>
          <cell r="D2205" t="str">
            <v>Thành phố Hà Nội</v>
          </cell>
          <cell r="E2205" t="str">
            <v>Huyện Đông Anh</v>
          </cell>
          <cell r="G2205" t="str">
            <v>HN003</v>
          </cell>
          <cell r="H2205" t="str">
            <v>Nguyễn Văn Thạch</v>
          </cell>
          <cell r="I2205" t="str">
            <v>MIENBAC;WIN</v>
          </cell>
          <cell r="J2205" t="str">
            <v/>
          </cell>
          <cell r="M2205" t="str">
            <v>Thôn Đông, Xã Tầm Xá, Huyện Đông Anh, HN</v>
          </cell>
          <cell r="N2205">
            <v>60</v>
          </cell>
          <cell r="O2205" t="b">
            <v>0</v>
          </cell>
          <cell r="P2205" t="str">
            <v>C6 HÀ NỘI</v>
          </cell>
          <cell r="Q2205" t="str">
            <v>Miền Bắc</v>
          </cell>
          <cell r="R2205" t="str">
            <v>WIN</v>
          </cell>
        </row>
        <row r="2206">
          <cell r="A2206" t="str">
            <v>win5945</v>
          </cell>
          <cell r="B2206" t="str">
            <v>CN HÀ NỘI - wincommerce</v>
          </cell>
          <cell r="C2206" t="str">
            <v/>
          </cell>
          <cell r="D2206" t="str">
            <v>Thành phố Hà Nội</v>
          </cell>
          <cell r="E2206" t="str">
            <v>Huyện Mỹ Đức</v>
          </cell>
          <cell r="G2206" t="str">
            <v>HN008</v>
          </cell>
          <cell r="H2206" t="str">
            <v>Nguyễn Minh Sơn</v>
          </cell>
          <cell r="I2206" t="str">
            <v>MIENBAC;WIN</v>
          </cell>
          <cell r="J2206" t="str">
            <v/>
          </cell>
          <cell r="M2206" t="str">
            <v>Xóm 1A, Thôn Hoành, xã Đồng Tâm, huyện Mỹ Đức, HN</v>
          </cell>
          <cell r="N2206">
            <v>60</v>
          </cell>
          <cell r="O2206" t="b">
            <v>0</v>
          </cell>
          <cell r="P2206" t="str">
            <v>C6 HÀ NỘI</v>
          </cell>
          <cell r="Q2206" t="str">
            <v>Miền Bắc</v>
          </cell>
          <cell r="R2206" t="str">
            <v>WIN</v>
          </cell>
        </row>
        <row r="2207">
          <cell r="A2207" t="str">
            <v>WIN5950</v>
          </cell>
          <cell r="B2207" t="str">
            <v>CN HÀ NỘI - CÔNG TY CỔ PHẦN DỊCH VỤ THƯƠNG MẠI TỔNG HỢP WINCOMMERCE</v>
          </cell>
          <cell r="C2207" t="str">
            <v/>
          </cell>
          <cell r="D2207" t="str">
            <v>Thành phố Hà Nội</v>
          </cell>
          <cell r="E2207" t="str">
            <v>Quận Đống Đa</v>
          </cell>
          <cell r="G2207" t="str">
            <v>HN003</v>
          </cell>
          <cell r="H2207" t="str">
            <v>Nguyễn Văn Thạch</v>
          </cell>
          <cell r="I2207" t="str">
            <v>MIENBAC;WIN</v>
          </cell>
          <cell r="J2207" t="str">
            <v/>
          </cell>
          <cell r="M2207" t="str">
            <v>Số 41 ngõ 203 Tôn Đức Thắng, Phường Hàng Bột, quận Đống Đa, HN</v>
          </cell>
          <cell r="N2207">
            <v>60</v>
          </cell>
          <cell r="O2207" t="b">
            <v>0</v>
          </cell>
          <cell r="P2207" t="str">
            <v>C6 HÀ NỘI</v>
          </cell>
          <cell r="Q2207" t="str">
            <v>Miền Bắc</v>
          </cell>
          <cell r="R2207" t="str">
            <v>WIN</v>
          </cell>
        </row>
        <row r="2208">
          <cell r="A2208" t="str">
            <v>win5952</v>
          </cell>
          <cell r="B2208" t="str">
            <v>CN HÀ NỘI - wincommerce</v>
          </cell>
          <cell r="C2208" t="str">
            <v/>
          </cell>
          <cell r="D2208" t="str">
            <v>Thành phố Hà Nội</v>
          </cell>
          <cell r="E2208" t="str">
            <v>Huyện Ba Vì</v>
          </cell>
          <cell r="G2208" t="str">
            <v>HN004</v>
          </cell>
          <cell r="H2208" t="str">
            <v>Hoàng Thanh Huy</v>
          </cell>
          <cell r="I2208" t="str">
            <v>MIENBAC;WIN</v>
          </cell>
          <cell r="J2208" t="str">
            <v/>
          </cell>
          <cell r="M2208" t="str">
            <v>Thôn Nhông Nương Tụ, Xã Phú Sơn, Huyện Ba Vì, HN</v>
          </cell>
          <cell r="N2208">
            <v>60</v>
          </cell>
          <cell r="O2208" t="b">
            <v>0</v>
          </cell>
          <cell r="P2208" t="str">
            <v>C6 HÀ NỘI</v>
          </cell>
          <cell r="Q2208" t="str">
            <v>Miền Bắc</v>
          </cell>
          <cell r="R2208" t="str">
            <v>WIN</v>
          </cell>
        </row>
        <row r="2209">
          <cell r="A2209" t="str">
            <v>WIN5959</v>
          </cell>
          <cell r="B2209" t="str">
            <v>CN HÀ NỘI - CÔNG TY CỔ PHẦN DỊCH VỤ THƯƠNG MẠI TỔNG HỢP WINCOMMERCE</v>
          </cell>
          <cell r="C2209" t="str">
            <v/>
          </cell>
          <cell r="D2209" t="str">
            <v>Thành phố Hà Nội</v>
          </cell>
          <cell r="E2209" t="str">
            <v>Quận Thanh Xuân</v>
          </cell>
          <cell r="G2209" t="str">
            <v>HN008</v>
          </cell>
          <cell r="H2209" t="str">
            <v>Nguyễn Minh Sơn</v>
          </cell>
          <cell r="I2209" t="str">
            <v>MIENBAC;WIN</v>
          </cell>
          <cell r="J2209" t="str">
            <v/>
          </cell>
          <cell r="M2209" t="str">
            <v>69 Phố Hạ Đình, Phường Thanh Xuân Trung, Quận Thanh Xuân, HN</v>
          </cell>
          <cell r="N2209">
            <v>60</v>
          </cell>
          <cell r="O2209" t="b">
            <v>0</v>
          </cell>
          <cell r="P2209" t="str">
            <v>C6 HÀ NỘI</v>
          </cell>
          <cell r="Q2209" t="str">
            <v>Miền Bắc</v>
          </cell>
          <cell r="R2209" t="str">
            <v>WIN</v>
          </cell>
        </row>
        <row r="2210">
          <cell r="A2210" t="str">
            <v>WIN5968</v>
          </cell>
          <cell r="B2210" t="str">
            <v>CN HÀ NỘI - CÔNG TY CỔ PHẦN DỊCH VỤ THƯƠNG MẠI TỔNG HỢP WINCOMMERCE</v>
          </cell>
          <cell r="C2210" t="str">
            <v/>
          </cell>
          <cell r="D2210" t="str">
            <v>Thành phố Hà Nội</v>
          </cell>
          <cell r="E2210" t="str">
            <v>Quận Bắc Từ Liêm</v>
          </cell>
          <cell r="G2210" t="str">
            <v>HN004</v>
          </cell>
          <cell r="H2210" t="str">
            <v>Hoàng Thanh Huy</v>
          </cell>
          <cell r="I2210" t="str">
            <v>MIENBAC;WIN</v>
          </cell>
          <cell r="J2210" t="str">
            <v/>
          </cell>
          <cell r="M2210" t="str">
            <v>Số 44 Phúc Diễn, phường Phúc Diễn, quận Bắc Từ Liêm, HN</v>
          </cell>
          <cell r="N2210">
            <v>60</v>
          </cell>
          <cell r="O2210" t="b">
            <v>0</v>
          </cell>
          <cell r="P2210" t="str">
            <v>C6 HÀ NỘI</v>
          </cell>
          <cell r="Q2210" t="str">
            <v>Miền Bắc</v>
          </cell>
          <cell r="R2210" t="str">
            <v>WIN</v>
          </cell>
        </row>
        <row r="2211">
          <cell r="A2211" t="str">
            <v>win5976</v>
          </cell>
          <cell r="B2211" t="str">
            <v>CN HÀ NỘI - CÔNG TY CỔ PHẦN DỊCH VỤ THƯƠNG MẠI TỔNG HỢP WINCOMMERCE</v>
          </cell>
          <cell r="C2211" t="str">
            <v/>
          </cell>
          <cell r="D2211" t="str">
            <v>Thành phố Hà Nội</v>
          </cell>
          <cell r="E2211" t="str">
            <v>Huyện Sóc Sơn</v>
          </cell>
          <cell r="G2211" t="str">
            <v>HN003</v>
          </cell>
          <cell r="H2211" t="str">
            <v>Nguyễn Văn Thạch</v>
          </cell>
          <cell r="I2211" t="str">
            <v>MIENBAC; WIN</v>
          </cell>
          <cell r="J2211" t="str">
            <v/>
          </cell>
          <cell r="M2211" t="str">
            <v>Thôn Thanh Trí, xã Minh Phú, huyện Sóc Sơn, HN</v>
          </cell>
          <cell r="N2211">
            <v>60</v>
          </cell>
          <cell r="O2211" t="b">
            <v>0</v>
          </cell>
          <cell r="P2211" t="str">
            <v>C6 HÀ NỘI</v>
          </cell>
          <cell r="Q2211" t="str">
            <v>Miền Bắc</v>
          </cell>
          <cell r="R2211" t="str">
            <v>WIN</v>
          </cell>
        </row>
        <row r="2212">
          <cell r="A2212" t="str">
            <v>WIN5987</v>
          </cell>
          <cell r="B2212" t="str">
            <v>CN HÀ NỘI - CÔNG TY CỔ PHẦN DỊCH VỤ THƯƠNG MẠI TỔNG HỢP WINCOMMERCE</v>
          </cell>
          <cell r="C2212" t="str">
            <v/>
          </cell>
          <cell r="D2212" t="str">
            <v>Thành phố Hà Nội</v>
          </cell>
          <cell r="E2212" t="str">
            <v>Quận Đống Đa</v>
          </cell>
          <cell r="G2212" t="str">
            <v>HN003</v>
          </cell>
          <cell r="H2212" t="str">
            <v>Nguyễn Văn Thạch</v>
          </cell>
          <cell r="I2212" t="str">
            <v>MIENBAC;WIN</v>
          </cell>
          <cell r="J2212" t="str">
            <v/>
          </cell>
          <cell r="M2212" t="str">
            <v>102 Hoàng Ngọc Phách, Phường Láng Hạ, Quận Đống Đa, HN</v>
          </cell>
          <cell r="N2212">
            <v>60</v>
          </cell>
          <cell r="O2212" t="b">
            <v>0</v>
          </cell>
          <cell r="P2212" t="str">
            <v>C6 HÀ NỘI</v>
          </cell>
          <cell r="Q2212" t="str">
            <v>Miền Bắc</v>
          </cell>
          <cell r="R2212" t="str">
            <v>WIN</v>
          </cell>
        </row>
        <row r="2213">
          <cell r="A2213" t="str">
            <v>WIN5993</v>
          </cell>
          <cell r="B2213" t="str">
            <v>CN HÀ NỘI - CÔNG TY CỔ PHẦN DỊCH VỤ THƯƠNG MẠI TỔNG HỢP WINCOMMERCE</v>
          </cell>
          <cell r="C2213" t="str">
            <v/>
          </cell>
          <cell r="D2213" t="str">
            <v>Thành phố Hà Nội</v>
          </cell>
          <cell r="E2213" t="str">
            <v>Huyện Sóc Sơn</v>
          </cell>
          <cell r="G2213" t="str">
            <v>HN003</v>
          </cell>
          <cell r="H2213" t="str">
            <v>Nguyễn Văn Thạch</v>
          </cell>
          <cell r="I2213" t="str">
            <v>MIENBAC; WIN</v>
          </cell>
          <cell r="J2213" t="str">
            <v/>
          </cell>
          <cell r="M2213" t="str">
            <v>Thôn Thống Nhất, xã trung giã, huyện Sóc sơn, hà nội</v>
          </cell>
          <cell r="N2213">
            <v>60</v>
          </cell>
          <cell r="O2213" t="b">
            <v>0</v>
          </cell>
          <cell r="P2213" t="str">
            <v>C6 HÀ NỘI</v>
          </cell>
          <cell r="Q2213" t="str">
            <v>Miền Bắc</v>
          </cell>
          <cell r="R2213" t="str">
            <v>WIN</v>
          </cell>
        </row>
        <row r="2214">
          <cell r="A2214" t="str">
            <v>win6014</v>
          </cell>
          <cell r="B2214" t="str">
            <v>CN HÀ NỘI - wincommerce</v>
          </cell>
          <cell r="C2214" t="str">
            <v/>
          </cell>
          <cell r="D2214" t="str">
            <v>Thành phố Hà Nội</v>
          </cell>
          <cell r="E2214" t="str">
            <v>Quận Bắc Từ Liêm</v>
          </cell>
          <cell r="G2214" t="str">
            <v>HN004</v>
          </cell>
          <cell r="H2214" t="str">
            <v>Hoàng Thanh Huy</v>
          </cell>
          <cell r="I2214" t="str">
            <v>MIENBAC;WIN</v>
          </cell>
          <cell r="J2214" t="str">
            <v/>
          </cell>
          <cell r="M2214" t="str">
            <v>Số nhà 34 Phố Mạc Xá, phường Liên Mạc, quận Bắc Từ Liêm, HN</v>
          </cell>
          <cell r="N2214">
            <v>60</v>
          </cell>
          <cell r="O2214" t="b">
            <v>0</v>
          </cell>
          <cell r="P2214" t="str">
            <v>C6 HÀ NỘI</v>
          </cell>
          <cell r="Q2214" t="str">
            <v>Miền Bắc</v>
          </cell>
          <cell r="R2214" t="str">
            <v>WIN</v>
          </cell>
        </row>
        <row r="2215">
          <cell r="A2215" t="str">
            <v>WIN6016</v>
          </cell>
          <cell r="B2215" t="str">
            <v>CN HÀ NỘI - CÔNG TY CỔ PHẦN DỊCH VỤ THƯƠNG MẠI TỔNG HỢP WINCOMMERCE</v>
          </cell>
          <cell r="C2215" t="str">
            <v/>
          </cell>
          <cell r="D2215" t="str">
            <v>Thành phố Hà Nội</v>
          </cell>
          <cell r="E2215" t="str">
            <v>Huyện Sóc Sơn</v>
          </cell>
          <cell r="G2215" t="str">
            <v>HN003</v>
          </cell>
          <cell r="H2215" t="str">
            <v>Nguyễn Văn Thạch</v>
          </cell>
          <cell r="I2215" t="str">
            <v>MIENBAC; WIN</v>
          </cell>
          <cell r="J2215" t="str">
            <v/>
          </cell>
          <cell r="M2215" t="str">
            <v>Thôn Đan Tảo, xã Tân Minh, huyện Sóc Sơn, HN</v>
          </cell>
          <cell r="N2215">
            <v>60</v>
          </cell>
          <cell r="O2215" t="b">
            <v>0</v>
          </cell>
          <cell r="P2215" t="str">
            <v>C6 HÀ NỘI</v>
          </cell>
          <cell r="Q2215" t="str">
            <v>Miền Bắc</v>
          </cell>
          <cell r="R2215" t="str">
            <v>WIN</v>
          </cell>
        </row>
        <row r="2216">
          <cell r="A2216" t="str">
            <v>WIN6017</v>
          </cell>
          <cell r="B2216" t="str">
            <v>CN HÀ NỘI - CÔNG TY CỔ PHẦN DỊCH VỤ THƯƠNG MẠI TỔNG HỢP WINCOMMERCE</v>
          </cell>
          <cell r="C2216" t="str">
            <v/>
          </cell>
          <cell r="D2216" t="str">
            <v>Thành phố Hà Nội</v>
          </cell>
          <cell r="E2216" t="str">
            <v>Quận Hà Đông</v>
          </cell>
          <cell r="G2216" t="str">
            <v>HN004</v>
          </cell>
          <cell r="H2216" t="str">
            <v>Hoàng Thanh Huy</v>
          </cell>
          <cell r="I2216" t="str">
            <v>MIENBAC;WIN</v>
          </cell>
          <cell r="J2216" t="str">
            <v/>
          </cell>
          <cell r="M2216" t="str">
            <v>M7-108 Mipec City View, đường Hoàng Công, Kiến Hưng, Hà Đông, HN</v>
          </cell>
          <cell r="N2216">
            <v>60</v>
          </cell>
          <cell r="O2216" t="b">
            <v>0</v>
          </cell>
          <cell r="P2216" t="str">
            <v>C6 HÀ NỘI</v>
          </cell>
          <cell r="Q2216" t="str">
            <v>Miền Bắc</v>
          </cell>
          <cell r="R2216" t="str">
            <v>WIN</v>
          </cell>
        </row>
        <row r="2217">
          <cell r="A2217" t="str">
            <v>WIN6044</v>
          </cell>
          <cell r="B2217" t="str">
            <v>CN HÀ NỘI - CÔNG TY CỔ PHẦN DỊCH VỤ THƯƠNG MẠI TỔNG HỢP WINCOMMERCE</v>
          </cell>
          <cell r="C2217" t="str">
            <v/>
          </cell>
          <cell r="D2217" t="str">
            <v>Thành phố Hà Nội</v>
          </cell>
          <cell r="E2217" t="str">
            <v>Quận Cầu Giấy</v>
          </cell>
          <cell r="G2217" t="str">
            <v>HN004</v>
          </cell>
          <cell r="H2217" t="str">
            <v>Hoàng Thanh Huy</v>
          </cell>
          <cell r="I2217" t="str">
            <v>MIENBAC;WIN</v>
          </cell>
          <cell r="J2217" t="str">
            <v/>
          </cell>
          <cell r="M2217" t="str">
            <v>Số 27 phố Phùng Chí Kiên, phường Nghĩa Đô, quận Cầu Giấy, TP. Hà Nội Việt Nam</v>
          </cell>
          <cell r="N2217">
            <v>60</v>
          </cell>
          <cell r="O2217" t="b">
            <v>0</v>
          </cell>
          <cell r="P2217" t="str">
            <v>C6 HÀ NỘI</v>
          </cell>
          <cell r="Q2217" t="str">
            <v>Miền Bắc</v>
          </cell>
          <cell r="R2217" t="str">
            <v>WIN</v>
          </cell>
        </row>
        <row r="2218">
          <cell r="A2218" t="str">
            <v>win6050</v>
          </cell>
          <cell r="B2218" t="str">
            <v>CN HÀ NỘI - wincommerce</v>
          </cell>
          <cell r="C2218" t="str">
            <v/>
          </cell>
          <cell r="D2218" t="str">
            <v>Thành phố Hà Nội</v>
          </cell>
          <cell r="E2218" t="str">
            <v>Huyện Ba Vì</v>
          </cell>
          <cell r="G2218" t="str">
            <v>HN004</v>
          </cell>
          <cell r="H2218" t="str">
            <v>Hoàng Thanh Huy</v>
          </cell>
          <cell r="I2218" t="str">
            <v>MIENBAC;WIN</v>
          </cell>
          <cell r="J2218" t="str">
            <v/>
          </cell>
          <cell r="M2218" t="str">
            <v>Số nhà 188 đường Quảng Oai, Thị trấn Tây Đằng, Huyện Ba Vì, HN</v>
          </cell>
          <cell r="N2218">
            <v>60</v>
          </cell>
          <cell r="O2218" t="b">
            <v>0</v>
          </cell>
          <cell r="P2218" t="str">
            <v>C6 HÀ NỘI</v>
          </cell>
          <cell r="Q2218" t="str">
            <v>Miền Bắc</v>
          </cell>
          <cell r="R2218" t="str">
            <v>WIN</v>
          </cell>
        </row>
        <row r="2219">
          <cell r="A2219" t="str">
            <v>win6054</v>
          </cell>
          <cell r="B2219" t="str">
            <v>CN HÀ NỘI - wincommerce</v>
          </cell>
          <cell r="C2219" t="str">
            <v/>
          </cell>
          <cell r="D2219" t="str">
            <v>Thành phố Hà Nội</v>
          </cell>
          <cell r="E2219" t="str">
            <v>Huyện Đan Phượng</v>
          </cell>
          <cell r="G2219" t="str">
            <v>HN004</v>
          </cell>
          <cell r="H2219" t="str">
            <v>Hoàng Thanh Huy</v>
          </cell>
          <cell r="I2219" t="str">
            <v>MIENBAC;WIN</v>
          </cell>
          <cell r="J2219" t="str">
            <v/>
          </cell>
          <cell r="M2219" t="str">
            <v>Số 8, ngõ 62, phố Thụy Ứng, Thị trấn Phùng, Huyện Đan Phượng, HN</v>
          </cell>
          <cell r="N2219">
            <v>60</v>
          </cell>
          <cell r="O2219" t="b">
            <v>0</v>
          </cell>
          <cell r="P2219" t="str">
            <v>C6 HÀ NỘI</v>
          </cell>
          <cell r="Q2219" t="str">
            <v>Miền Bắc</v>
          </cell>
          <cell r="R2219" t="str">
            <v>WIN</v>
          </cell>
        </row>
        <row r="2220">
          <cell r="A2220" t="str">
            <v>WIN6063</v>
          </cell>
          <cell r="B2220" t="str">
            <v>CN HÀ NỘI - CÔNG TY CỔ PHẦN DỊCH VỤ THƯƠNG MẠI TỔNG HỢP WINCOMMERCE</v>
          </cell>
          <cell r="C2220" t="str">
            <v/>
          </cell>
          <cell r="D2220" t="str">
            <v>Thành phố Hà Nội</v>
          </cell>
          <cell r="E2220" t="str">
            <v>Huyện Thạch Thất</v>
          </cell>
          <cell r="G2220" t="str">
            <v>HN008</v>
          </cell>
          <cell r="H2220" t="str">
            <v>Nguyễn Minh Sơn</v>
          </cell>
          <cell r="I2220" t="str">
            <v>MIENBAC;WIN</v>
          </cell>
          <cell r="J2220" t="str">
            <v/>
          </cell>
          <cell r="M2220" t="str">
            <v>Số 51, Kim Quan, TL84, huyện Thạch Thất, HN</v>
          </cell>
          <cell r="N2220">
            <v>60</v>
          </cell>
          <cell r="O2220" t="b">
            <v>0</v>
          </cell>
          <cell r="P2220" t="str">
            <v>C6 HÀ NỘI</v>
          </cell>
          <cell r="Q2220" t="str">
            <v>Miền Bắc</v>
          </cell>
          <cell r="R2220" t="str">
            <v>WIN</v>
          </cell>
        </row>
        <row r="2221">
          <cell r="A2221" t="str">
            <v>win6072</v>
          </cell>
          <cell r="B2221" t="str">
            <v>CN HÀ NỘI - wincommerce</v>
          </cell>
          <cell r="C2221" t="str">
            <v/>
          </cell>
          <cell r="D2221" t="str">
            <v>Thành phố Hà Nội</v>
          </cell>
          <cell r="E2221" t="str">
            <v>Huyện Ba Vì</v>
          </cell>
          <cell r="G2221" t="str">
            <v>HN004</v>
          </cell>
          <cell r="H2221" t="str">
            <v>Hoàng Thanh Huy</v>
          </cell>
          <cell r="I2221" t="str">
            <v>MIENBAC;WIN</v>
          </cell>
          <cell r="J2221" t="str">
            <v/>
          </cell>
          <cell r="M2221" t="str">
            <v>Thôn Chợ Mơ, Xã Vạn Thắng, Huyện Ba Vì, HN</v>
          </cell>
          <cell r="N2221">
            <v>60</v>
          </cell>
          <cell r="O2221" t="b">
            <v>0</v>
          </cell>
          <cell r="P2221" t="str">
            <v>C6 HÀ NỘI</v>
          </cell>
          <cell r="Q2221" t="str">
            <v>Miền Bắc</v>
          </cell>
          <cell r="R2221" t="str">
            <v>WIN</v>
          </cell>
        </row>
        <row r="2222">
          <cell r="A2222" t="str">
            <v>WIN6074</v>
          </cell>
          <cell r="B2222" t="str">
            <v>CN HÀ NỘI - CÔNG TY CỔ PHẦN DỊCH VỤ THƯƠNG MẠI TỔNG HỢP WINCOMMERCE</v>
          </cell>
          <cell r="C2222" t="str">
            <v/>
          </cell>
          <cell r="D2222" t="str">
            <v>Thành phố Hà Nội</v>
          </cell>
          <cell r="E2222" t="str">
            <v>Quận Long Biên</v>
          </cell>
          <cell r="G2222" t="str">
            <v>HN003</v>
          </cell>
          <cell r="H2222" t="str">
            <v>Nguyễn Văn Thạch</v>
          </cell>
          <cell r="I2222" t="str">
            <v>MIENBAC;WIN</v>
          </cell>
          <cell r="J2222" t="str">
            <v/>
          </cell>
          <cell r="M2222" t="str">
            <v>41 Long Biên 1, Phường Ngọc Lâm, Quận Long Biên, HN</v>
          </cell>
          <cell r="N2222">
            <v>60</v>
          </cell>
          <cell r="O2222" t="b">
            <v>0</v>
          </cell>
          <cell r="P2222" t="str">
            <v>C6 HÀ NỘI</v>
          </cell>
          <cell r="Q2222" t="str">
            <v>Miền Bắc</v>
          </cell>
          <cell r="R2222" t="str">
            <v>WIN</v>
          </cell>
        </row>
        <row r="2223">
          <cell r="A2223" t="str">
            <v>win6075</v>
          </cell>
          <cell r="B2223" t="str">
            <v>CN HÀ NỘI - wincommerce</v>
          </cell>
          <cell r="C2223" t="str">
            <v/>
          </cell>
          <cell r="D2223" t="str">
            <v>Thành phố Hà Nội</v>
          </cell>
          <cell r="E2223" t="str">
            <v>Huyện Hoài Đức</v>
          </cell>
          <cell r="G2223" t="str">
            <v>HN004</v>
          </cell>
          <cell r="H2223" t="str">
            <v>Hoàng Thanh Huy</v>
          </cell>
          <cell r="I2223" t="str">
            <v>MIENBAC;WIN</v>
          </cell>
          <cell r="J2223" t="str">
            <v/>
          </cell>
          <cell r="M2223" t="str">
            <v>Số 74 Thôn Yên Vĩnh, Xã Kim Chung, Huyện Hoài Đức, HN</v>
          </cell>
          <cell r="N2223">
            <v>60</v>
          </cell>
          <cell r="O2223" t="b">
            <v>0</v>
          </cell>
          <cell r="P2223" t="str">
            <v>C6 HÀ NỘI</v>
          </cell>
          <cell r="Q2223" t="str">
            <v>Miền Bắc</v>
          </cell>
          <cell r="R2223" t="str">
            <v>WIN</v>
          </cell>
        </row>
        <row r="2224">
          <cell r="A2224" t="str">
            <v>win6076</v>
          </cell>
          <cell r="B2224" t="str">
            <v>CN HÀ NỘI - wincommerce</v>
          </cell>
          <cell r="C2224" t="str">
            <v/>
          </cell>
          <cell r="D2224" t="str">
            <v>Thành phố Hà Nội</v>
          </cell>
          <cell r="E2224" t="str">
            <v>Huyện Ba Vì</v>
          </cell>
          <cell r="G2224" t="str">
            <v>HN004</v>
          </cell>
          <cell r="H2224" t="str">
            <v>Hoàng Thanh Huy</v>
          </cell>
          <cell r="I2224" t="str">
            <v>MIENBAC;WIN</v>
          </cell>
          <cell r="J2224" t="str">
            <v/>
          </cell>
          <cell r="M2224" t="str">
            <v>Thôn Liên Minh, Xã Thụy An, Huyện Ba Vì, HN</v>
          </cell>
          <cell r="N2224">
            <v>60</v>
          </cell>
          <cell r="O2224" t="b">
            <v>0</v>
          </cell>
          <cell r="P2224" t="str">
            <v>C6 HÀ NỘI</v>
          </cell>
          <cell r="Q2224" t="str">
            <v>Miền Bắc</v>
          </cell>
          <cell r="R2224" t="str">
            <v>WIN</v>
          </cell>
        </row>
        <row r="2225">
          <cell r="A2225" t="str">
            <v>WIN6081</v>
          </cell>
          <cell r="B2225" t="str">
            <v>CN HÀ NỘI - CÔNG TY CỔ PHẦN DỊCH VỤ THƯƠNG MẠI TỔNG HỢP WINCOMMERCE</v>
          </cell>
          <cell r="C2225" t="str">
            <v/>
          </cell>
          <cell r="D2225" t="str">
            <v>Thành phố Hà Nội</v>
          </cell>
          <cell r="E2225" t="str">
            <v>Quận Hà Đông</v>
          </cell>
          <cell r="G2225" t="str">
            <v>HN004</v>
          </cell>
          <cell r="H2225" t="str">
            <v>Hoàng Thanh Huy</v>
          </cell>
          <cell r="I2225" t="str">
            <v>MIENBAC;WIN</v>
          </cell>
          <cell r="J2225" t="str">
            <v/>
          </cell>
          <cell r="M2225" t="str">
            <v>Số 138, tổ 8 Phường Phú Lãm, Quận Hà Đông, HN</v>
          </cell>
          <cell r="N2225">
            <v>60</v>
          </cell>
          <cell r="O2225" t="b">
            <v>0</v>
          </cell>
          <cell r="P2225" t="str">
            <v>C6 HÀ NỘI</v>
          </cell>
          <cell r="Q2225" t="str">
            <v>Miền Bắc</v>
          </cell>
          <cell r="R2225" t="str">
            <v>WIN</v>
          </cell>
        </row>
        <row r="2226">
          <cell r="A2226" t="str">
            <v>WIN6091</v>
          </cell>
          <cell r="B2226" t="str">
            <v>CN HÀ NỘI - CÔNG TY CỔ PHẦN DỊCH VỤ THƯƠNG MẠI TỔNG HỢP WINCOMMERCE</v>
          </cell>
          <cell r="C2226" t="str">
            <v/>
          </cell>
          <cell r="D2226" t="str">
            <v>Thành phố Hà Nội</v>
          </cell>
          <cell r="E2226" t="str">
            <v>Quận Hai Bà Trưng</v>
          </cell>
          <cell r="G2226" t="str">
            <v>HN003</v>
          </cell>
          <cell r="H2226" t="str">
            <v>Nguyễn Văn Thạch</v>
          </cell>
          <cell r="I2226" t="str">
            <v>MIENBAC;WIN</v>
          </cell>
          <cell r="J2226" t="str">
            <v/>
          </cell>
          <cell r="M2226" t="str">
            <v>102E Lê Thanh Nghị, Phường Bách Khoa, Quận Hai Bà Trưng, HN</v>
          </cell>
          <cell r="N2226">
            <v>60</v>
          </cell>
          <cell r="O2226" t="b">
            <v>0</v>
          </cell>
          <cell r="P2226" t="str">
            <v>C6 HÀ NỘI</v>
          </cell>
          <cell r="Q2226" t="str">
            <v>Miền Bắc</v>
          </cell>
          <cell r="R2226" t="str">
            <v>WIN</v>
          </cell>
        </row>
        <row r="2227">
          <cell r="A2227" t="str">
            <v>WIN6094</v>
          </cell>
          <cell r="B2227" t="str">
            <v>CN HÀ NỘI - CÔNG TY CỔ PHẦN DỊCH VỤ THƯƠNG MẠI TỔNG HỢP WINCOMMERCE</v>
          </cell>
          <cell r="C2227" t="str">
            <v/>
          </cell>
          <cell r="D2227" t="str">
            <v>Thành phố Hà Nội</v>
          </cell>
          <cell r="E2227" t="str">
            <v>Huyện Đông Anh</v>
          </cell>
          <cell r="G2227" t="str">
            <v>HN003</v>
          </cell>
          <cell r="H2227" t="str">
            <v>Nguyễn Văn Thạch</v>
          </cell>
          <cell r="I2227" t="str">
            <v>MIENBAC;WIN</v>
          </cell>
          <cell r="J2227" t="str">
            <v/>
          </cell>
          <cell r="M2227" t="str">
            <v>Thôn Đại Đồng, Xã Đại Mạch, Huyện Đông Anh, HN</v>
          </cell>
          <cell r="N2227">
            <v>60</v>
          </cell>
          <cell r="O2227" t="b">
            <v>0</v>
          </cell>
          <cell r="P2227" t="str">
            <v>C6 HÀ NỘI</v>
          </cell>
          <cell r="Q2227" t="str">
            <v>Miền Bắc</v>
          </cell>
          <cell r="R2227" t="str">
            <v>WIN</v>
          </cell>
        </row>
        <row r="2228">
          <cell r="A2228" t="str">
            <v>WIN6095</v>
          </cell>
          <cell r="B2228" t="str">
            <v>CN HÀ NỘI - CÔNG TY CỔ PHẦN DỊCH VỤ THƯƠNG MẠI TỔNG HỢP WINCOMMERCE</v>
          </cell>
          <cell r="C2228" t="str">
            <v/>
          </cell>
          <cell r="D2228" t="str">
            <v>Thành phố Hà Nội</v>
          </cell>
          <cell r="E2228" t="str">
            <v>Quận Nam Từ Liêm</v>
          </cell>
          <cell r="G2228" t="str">
            <v>HN004</v>
          </cell>
          <cell r="H2228" t="str">
            <v>Hoàng Thanh Huy</v>
          </cell>
          <cell r="I2228" t="str">
            <v>MIENBAC;WIN</v>
          </cell>
          <cell r="J2228" t="str">
            <v/>
          </cell>
          <cell r="M2228" t="str">
            <v>01SH02-02SH02, Tòa S3.03 – DA KĐT mới Tây Mỗ, Đại Mỗ - Vinhomes Park,  P.Tây Mỗ, Q.Nam Từ Liêm, HN</v>
          </cell>
          <cell r="N2228">
            <v>60</v>
          </cell>
          <cell r="O2228" t="b">
            <v>0</v>
          </cell>
          <cell r="P2228" t="str">
            <v>C6 HÀ NỘI</v>
          </cell>
          <cell r="Q2228" t="str">
            <v>Miền Bắc</v>
          </cell>
          <cell r="R2228" t="str">
            <v>WIN</v>
          </cell>
        </row>
        <row r="2229">
          <cell r="A2229" t="str">
            <v>WIN6101</v>
          </cell>
          <cell r="B2229" t="str">
            <v>CN HÀ NỘI - CÔNG TY CỔ PHẦN DỊCH VỤ THƯƠNG MẠI TỔNG HỢP WINCOMMERCE</v>
          </cell>
          <cell r="C2229" t="str">
            <v/>
          </cell>
          <cell r="D2229" t="str">
            <v>Thành phố Hà Nội</v>
          </cell>
          <cell r="E2229" t="str">
            <v>Quận Nam Từ Liêm</v>
          </cell>
          <cell r="G2229" t="str">
            <v>HN004</v>
          </cell>
          <cell r="H2229" t="str">
            <v>Hoàng Thanh Huy</v>
          </cell>
          <cell r="I2229" t="str">
            <v>MIENBAC;WIN</v>
          </cell>
          <cell r="J2229" t="str">
            <v/>
          </cell>
          <cell r="M2229" t="str">
            <v>Số 8 ngõ 63 Lê Đức Thọ, Phường Mỹ Đình 2, Quận Nam Từ Liêm, HN</v>
          </cell>
          <cell r="N2229">
            <v>60</v>
          </cell>
          <cell r="O2229" t="b">
            <v>0</v>
          </cell>
          <cell r="P2229" t="str">
            <v>C6 HÀ NỘI</v>
          </cell>
          <cell r="Q2229" t="str">
            <v>Miền Bắc</v>
          </cell>
          <cell r="R2229" t="str">
            <v>WIN</v>
          </cell>
        </row>
        <row r="2230">
          <cell r="A2230" t="str">
            <v>win6108</v>
          </cell>
          <cell r="B2230" t="str">
            <v>CN HÀ NỘI - wincommerce</v>
          </cell>
          <cell r="C2230" t="str">
            <v/>
          </cell>
          <cell r="D2230" t="str">
            <v>Thành phố Hà Nội</v>
          </cell>
          <cell r="E2230" t="str">
            <v>Huyện Quốc Oai</v>
          </cell>
          <cell r="G2230" t="str">
            <v>HN004</v>
          </cell>
          <cell r="H2230" t="str">
            <v>Hoàng Thanh Huy</v>
          </cell>
          <cell r="I2230" t="str">
            <v>MIENBAC;WIN</v>
          </cell>
          <cell r="J2230" t="str">
            <v/>
          </cell>
          <cell r="M2230" t="str">
            <v>Xóm Đông, Thôn Phú Mỹ, Xã Ngọc Mỹ, H.Quốc Oai, HN</v>
          </cell>
          <cell r="N2230">
            <v>60</v>
          </cell>
          <cell r="O2230" t="b">
            <v>0</v>
          </cell>
          <cell r="P2230" t="str">
            <v>C6 HÀ NỘI</v>
          </cell>
          <cell r="Q2230" t="str">
            <v>Miền Bắc</v>
          </cell>
          <cell r="R2230" t="str">
            <v>WIN</v>
          </cell>
        </row>
        <row r="2231">
          <cell r="A2231" t="str">
            <v>WIN6116</v>
          </cell>
          <cell r="B2231" t="str">
            <v>CN HÀ NỘI - CÔNG TY CỔ PHẦN DỊCH VỤ THƯƠNG MẠI TỔNG HỢP WINCOMMERCE</v>
          </cell>
          <cell r="C2231" t="str">
            <v/>
          </cell>
          <cell r="D2231" t="str">
            <v>Thành phố Hà Nội</v>
          </cell>
          <cell r="E2231" t="str">
            <v>Quận Nam Từ Liêm</v>
          </cell>
          <cell r="G2231" t="str">
            <v>HN004</v>
          </cell>
          <cell r="H2231" t="str">
            <v>Hoàng Thanh Huy</v>
          </cell>
          <cell r="I2231" t="str">
            <v>MIENBAC;WIN</v>
          </cell>
          <cell r="J2231" t="str">
            <v/>
          </cell>
          <cell r="M2231" t="str">
            <v>01 SH02 - 02 SH02, Tòa S1.06 (Z34M.1) - Vinhomes Park, P.Tây Mỗ, Q.Nam Từ Liêm, HN</v>
          </cell>
          <cell r="N2231">
            <v>60</v>
          </cell>
          <cell r="O2231" t="b">
            <v>0</v>
          </cell>
          <cell r="P2231" t="str">
            <v>C6 HÀ NỘI</v>
          </cell>
          <cell r="Q2231" t="str">
            <v>Miền Bắc</v>
          </cell>
          <cell r="R2231" t="str">
            <v>WIN</v>
          </cell>
        </row>
        <row r="2232">
          <cell r="A2232" t="str">
            <v>WIN6119</v>
          </cell>
          <cell r="B2232" t="str">
            <v>CN HÀ NỘI - CÔNG TY CỔ PHẦN DỊCH VỤ THƯƠNG MẠI TỔNG HỢP WINCOMMERCE</v>
          </cell>
          <cell r="C2232" t="str">
            <v/>
          </cell>
          <cell r="D2232" t="str">
            <v>Thành phố Hà Nội</v>
          </cell>
          <cell r="E2232" t="str">
            <v>Quận Hà Đông</v>
          </cell>
          <cell r="G2232" t="str">
            <v>HN004</v>
          </cell>
          <cell r="H2232" t="str">
            <v>Hoàng Thanh Huy</v>
          </cell>
          <cell r="I2232" t="str">
            <v>MIENBAC;WIN</v>
          </cell>
          <cell r="J2232" t="str">
            <v/>
          </cell>
          <cell r="M2232" t="str">
            <v>D04-L16 khu A khu ĐTM Dương Nội, P. Dương Nội, Q. Hà Đông, HN</v>
          </cell>
          <cell r="N2232">
            <v>60</v>
          </cell>
          <cell r="O2232" t="b">
            <v>0</v>
          </cell>
          <cell r="P2232" t="str">
            <v>C6 HÀ NỘI</v>
          </cell>
          <cell r="Q2232" t="str">
            <v>Miền Bắc</v>
          </cell>
          <cell r="R2232" t="str">
            <v>WIN</v>
          </cell>
        </row>
        <row r="2233">
          <cell r="A2233" t="str">
            <v>WIN6128</v>
          </cell>
          <cell r="B2233" t="str">
            <v>CN HÀ NỘI - CÔNG TY CỔ PHẦN DỊCH VỤ THƯƠNG MẠI TỔNG HỢP WINCOMMERCE</v>
          </cell>
          <cell r="C2233" t="str">
            <v/>
          </cell>
          <cell r="D2233" t="str">
            <v>Thành phố Hà Nội</v>
          </cell>
          <cell r="E2233" t="str">
            <v>Huyện Đông Anh</v>
          </cell>
          <cell r="G2233" t="str">
            <v>HN003</v>
          </cell>
          <cell r="H2233" t="str">
            <v>Nguyễn Văn Thạch</v>
          </cell>
          <cell r="I2233" t="str">
            <v>MIENBAC;WIN</v>
          </cell>
          <cell r="J2233" t="str">
            <v/>
          </cell>
          <cell r="M2233" t="str">
            <v>Thôn Mạch Lũng, Xã Đại Mạch, Huyện Đông Anh, HN</v>
          </cell>
          <cell r="N2233">
            <v>60</v>
          </cell>
          <cell r="O2233" t="b">
            <v>0</v>
          </cell>
          <cell r="P2233" t="str">
            <v>C6 HÀ NỘI</v>
          </cell>
          <cell r="Q2233" t="str">
            <v>Miền Bắc</v>
          </cell>
          <cell r="R2233" t="str">
            <v>WIN</v>
          </cell>
        </row>
        <row r="2234">
          <cell r="A2234" t="str">
            <v>WIN6131</v>
          </cell>
          <cell r="B2234" t="str">
            <v>CN HÀ NỘI - CÔNG TY CỔ PHẦN DỊCH VỤ THƯƠNG MẠI TỔNG HỢP WINCOMMERCE</v>
          </cell>
          <cell r="C2234" t="str">
            <v/>
          </cell>
          <cell r="D2234" t="str">
            <v>Thành phố Hà Nội</v>
          </cell>
          <cell r="E2234" t="str">
            <v>Huyện Chương Mỹ</v>
          </cell>
          <cell r="G2234" t="str">
            <v>HN008</v>
          </cell>
          <cell r="H2234" t="str">
            <v>Nguyễn Minh Sơn</v>
          </cell>
          <cell r="I2234" t="str">
            <v>MIENBAC;WIN</v>
          </cell>
          <cell r="J2234" t="str">
            <v/>
          </cell>
          <cell r="M2234" t="str">
            <v>Thôn Phượng Đồng, xã Phụng Châu, huyện Chương Mỹ, HN</v>
          </cell>
          <cell r="N2234">
            <v>60</v>
          </cell>
          <cell r="O2234" t="b">
            <v>0</v>
          </cell>
          <cell r="P2234" t="str">
            <v>C6 HÀ NỘI</v>
          </cell>
          <cell r="Q2234" t="str">
            <v>Miền Bắc</v>
          </cell>
          <cell r="R2234" t="str">
            <v>WIN</v>
          </cell>
        </row>
        <row r="2235">
          <cell r="A2235" t="str">
            <v>WIN6136</v>
          </cell>
          <cell r="B2235" t="str">
            <v>CN HÀ NỘI - CÔNG TY CỔ PHẦN DỊCH VỤ THƯƠNG MẠI TỔNG HỢP WINCOMMERCE</v>
          </cell>
          <cell r="C2235" t="str">
            <v/>
          </cell>
          <cell r="D2235" t="str">
            <v>Thành phố Hà Nội</v>
          </cell>
          <cell r="E2235" t="str">
            <v>Quận Nam Từ Liêm</v>
          </cell>
          <cell r="G2235" t="str">
            <v>HN004</v>
          </cell>
          <cell r="H2235" t="str">
            <v>Hoàng Thanh Huy</v>
          </cell>
          <cell r="I2235" t="str">
            <v>MIENBAC;WIN</v>
          </cell>
          <cell r="J2235" t="str">
            <v/>
          </cell>
          <cell r="M2235" t="str">
            <v>157 Đường Đình Thôn, Phường Mỹ Đình 1, Quận Nam Từ Liêm, HN</v>
          </cell>
          <cell r="N2235">
            <v>60</v>
          </cell>
          <cell r="O2235" t="b">
            <v>0</v>
          </cell>
          <cell r="P2235" t="str">
            <v>C6 HÀ NỘI</v>
          </cell>
          <cell r="Q2235" t="str">
            <v>Miền Bắc</v>
          </cell>
          <cell r="R2235" t="str">
            <v>WIN</v>
          </cell>
        </row>
        <row r="2236">
          <cell r="A2236" t="str">
            <v>win6142</v>
          </cell>
          <cell r="B2236" t="str">
            <v>CN HÀ NỘI - wincommerce</v>
          </cell>
          <cell r="C2236" t="str">
            <v/>
          </cell>
          <cell r="D2236" t="str">
            <v>Thành phố Hà Nội</v>
          </cell>
          <cell r="E2236" t="str">
            <v>Quận Hà Đông</v>
          </cell>
          <cell r="G2236" t="str">
            <v>HN008</v>
          </cell>
          <cell r="H2236" t="str">
            <v>Nguyễn Minh Sơn</v>
          </cell>
          <cell r="I2236" t="str">
            <v>MIENBAC;WIN</v>
          </cell>
          <cell r="J2236" t="str">
            <v/>
          </cell>
          <cell r="M2236" t="str">
            <v>12 Cổ Bản, Nhân Sơn, Đồng Mai, Hà Đông</v>
          </cell>
          <cell r="N2236">
            <v>60</v>
          </cell>
          <cell r="O2236" t="b">
            <v>0</v>
          </cell>
          <cell r="P2236" t="str">
            <v>C6 HÀ NỘI</v>
          </cell>
          <cell r="Q2236" t="str">
            <v>Miền Bắc</v>
          </cell>
          <cell r="R2236" t="str">
            <v>WIN</v>
          </cell>
        </row>
        <row r="2237">
          <cell r="A2237" t="str">
            <v>WIN6147</v>
          </cell>
          <cell r="B2237" t="str">
            <v>CN HÀ NỘI - CÔNG TY CỔ PHẦN DỊCH VỤ THƯƠNG MẠI TỔNG HỢP WINCOMMERCE</v>
          </cell>
          <cell r="C2237" t="str">
            <v/>
          </cell>
          <cell r="D2237" t="str">
            <v>Thành phố Hà Nội</v>
          </cell>
          <cell r="E2237" t="str">
            <v>Quận Hà Đông</v>
          </cell>
          <cell r="G2237" t="str">
            <v>HN004</v>
          </cell>
          <cell r="H2237" t="str">
            <v>Hoàng Thanh Huy</v>
          </cell>
          <cell r="I2237" t="str">
            <v>MIENBAC;WIN</v>
          </cell>
          <cell r="J2237" t="str">
            <v/>
          </cell>
          <cell r="M2237" t="str">
            <v>19T1 Kiến Hưng, KĐT Kiến Hưng, Hà Đông</v>
          </cell>
          <cell r="N2237">
            <v>60</v>
          </cell>
          <cell r="O2237" t="b">
            <v>0</v>
          </cell>
          <cell r="P2237" t="str">
            <v>C6 HÀ NỘI</v>
          </cell>
          <cell r="Q2237" t="str">
            <v>Miền Bắc</v>
          </cell>
          <cell r="R2237" t="str">
            <v>WIN</v>
          </cell>
        </row>
        <row r="2238">
          <cell r="A2238" t="str">
            <v>WIN6148</v>
          </cell>
          <cell r="B2238" t="str">
            <v>CN HÀ NỘI - CÔNG TY CỔ PHẦN DỊCH VỤ THƯƠNG MẠI TỔNG HỢP WINCOMMERCE</v>
          </cell>
          <cell r="C2238" t="str">
            <v/>
          </cell>
          <cell r="D2238" t="str">
            <v>Thành phố Hà Nội</v>
          </cell>
          <cell r="E2238" t="str">
            <v>Quận Hoàn Kiếm</v>
          </cell>
          <cell r="G2238" t="str">
            <v>HN003</v>
          </cell>
          <cell r="H2238" t="str">
            <v>Nguyễn Văn Thạch</v>
          </cell>
          <cell r="I2238" t="str">
            <v>MIENBAC;WIN</v>
          </cell>
          <cell r="J2238" t="str">
            <v/>
          </cell>
          <cell r="M2238" t="str">
            <v>Số 28A, phố Cửa Nam, P. Cửa Nam, Q. Hoàn Kiếm, Hà Nội</v>
          </cell>
          <cell r="N2238">
            <v>60</v>
          </cell>
          <cell r="O2238" t="b">
            <v>0</v>
          </cell>
          <cell r="P2238" t="str">
            <v>C6 HÀ NỘI</v>
          </cell>
          <cell r="Q2238" t="str">
            <v>Miền Bắc</v>
          </cell>
          <cell r="R2238" t="str">
            <v>WIN</v>
          </cell>
        </row>
        <row r="2239">
          <cell r="A2239" t="str">
            <v>WIN6152</v>
          </cell>
          <cell r="B2239" t="str">
            <v>CN HÀ NỘI - CÔNG TY CỔ PHẦN DỊCH VỤ THƯƠNG MẠI TỔNG HỢP WINCOMMERCE</v>
          </cell>
          <cell r="C2239" t="str">
            <v/>
          </cell>
          <cell r="D2239" t="str">
            <v>Thành phố Hà Nội</v>
          </cell>
          <cell r="E2239" t="str">
            <v>Quận Thanh Xuân</v>
          </cell>
          <cell r="G2239" t="str">
            <v>HN008</v>
          </cell>
          <cell r="H2239" t="str">
            <v>Nguyễn Minh Sơn</v>
          </cell>
          <cell r="I2239" t="str">
            <v>MIENBAC;WIN</v>
          </cell>
          <cell r="J2239" t="str">
            <v/>
          </cell>
          <cell r="M2239" t="str">
            <v>Ô B, Tầng 1, Tòa 17T4 Khu đô thị Trung Hòa – Nhân Chính, Phường Nhân Chính, Quận Thanh Xuân, HN</v>
          </cell>
          <cell r="N2239">
            <v>60</v>
          </cell>
          <cell r="O2239" t="b">
            <v>0</v>
          </cell>
          <cell r="P2239" t="str">
            <v>C6 HÀ NỘI</v>
          </cell>
          <cell r="Q2239" t="str">
            <v>Miền Bắc</v>
          </cell>
          <cell r="R2239" t="str">
            <v>WIN</v>
          </cell>
        </row>
        <row r="2240">
          <cell r="A2240" t="str">
            <v>WIN6153</v>
          </cell>
          <cell r="B2240" t="str">
            <v>CN HÀ NỘI - CÔNG TY CỔ PHẦN DỊCH VỤ THƯƠNG MẠI TỔNG HỢP WINCOMMERCE</v>
          </cell>
          <cell r="C2240" t="str">
            <v/>
          </cell>
          <cell r="D2240" t="str">
            <v>Thành phố Hà Nội</v>
          </cell>
          <cell r="E2240" t="str">
            <v>Huyện Đông Anh</v>
          </cell>
          <cell r="G2240" t="str">
            <v>HN003</v>
          </cell>
          <cell r="H2240" t="str">
            <v>Nguyễn Văn Thạch</v>
          </cell>
          <cell r="I2240" t="str">
            <v>MIENBAC;WIN</v>
          </cell>
          <cell r="J2240" t="str">
            <v/>
          </cell>
          <cell r="M2240" t="str">
            <v>Thôn Dục Tú, Xã Dục Tú, Huyện Đông Anh, HN</v>
          </cell>
          <cell r="N2240">
            <v>60</v>
          </cell>
          <cell r="O2240" t="b">
            <v>0</v>
          </cell>
          <cell r="P2240" t="str">
            <v>C6 HÀ NỘI</v>
          </cell>
          <cell r="Q2240" t="str">
            <v>Miền Bắc</v>
          </cell>
          <cell r="R2240" t="str">
            <v>WIN</v>
          </cell>
        </row>
        <row r="2241">
          <cell r="A2241" t="str">
            <v>WIN6156</v>
          </cell>
          <cell r="B2241" t="str">
            <v>CN HÀ NỘI - CÔNG TY CỔ PHẦN DỊCH VỤ THƯƠNG MẠI TỔNG HỢP WINCOMMERCE</v>
          </cell>
          <cell r="C2241" t="str">
            <v/>
          </cell>
          <cell r="D2241" t="str">
            <v>Thành phố Hà Nội</v>
          </cell>
          <cell r="E2241" t="str">
            <v>Quận Đống Đa</v>
          </cell>
          <cell r="G2241" t="str">
            <v>HN003</v>
          </cell>
          <cell r="H2241" t="str">
            <v>Nguyễn Văn Thạch</v>
          </cell>
          <cell r="I2241" t="str">
            <v>MIENBAC;WIN</v>
          </cell>
          <cell r="J2241" t="str">
            <v/>
          </cell>
          <cell r="M2241" t="str">
            <v>Số 16, ngõ 80, Chùa Láng, Phường Láng Thượng, Quận Đống Đa, HN</v>
          </cell>
          <cell r="N2241">
            <v>60</v>
          </cell>
          <cell r="O2241" t="b">
            <v>0</v>
          </cell>
          <cell r="P2241" t="str">
            <v>C6 HÀ NỘI</v>
          </cell>
          <cell r="Q2241" t="str">
            <v>Miền Bắc</v>
          </cell>
          <cell r="R2241" t="str">
            <v>WIN</v>
          </cell>
        </row>
        <row r="2242">
          <cell r="A2242" t="str">
            <v>WIN6157</v>
          </cell>
          <cell r="B2242" t="str">
            <v>CN HÀ NỘI - CÔNG TY CỔ PHẦN DỊCH VỤ THƯƠNG MẠI TỔNG HỢP WINCOMMERCE</v>
          </cell>
          <cell r="C2242" t="str">
            <v/>
          </cell>
          <cell r="D2242" t="str">
            <v>Thành phố Hà Nội</v>
          </cell>
          <cell r="E2242" t="str">
            <v>Huyện Chương Mỹ</v>
          </cell>
          <cell r="G2242" t="str">
            <v>HN008</v>
          </cell>
          <cell r="H2242" t="str">
            <v>Nguyễn Minh Sơn</v>
          </cell>
          <cell r="I2242" t="str">
            <v>MIENBAC;WIN</v>
          </cell>
          <cell r="J2242" t="str">
            <v/>
          </cell>
          <cell r="M2242" t="str">
            <v>Số 15 Yên Sơn, Thị Trấn Chúc Sơn, Huyện Chương Mỹ, HN</v>
          </cell>
          <cell r="N2242">
            <v>60</v>
          </cell>
          <cell r="O2242" t="b">
            <v>0</v>
          </cell>
          <cell r="P2242" t="str">
            <v>C6 HÀ NỘI</v>
          </cell>
          <cell r="Q2242" t="str">
            <v>Miền Bắc</v>
          </cell>
          <cell r="R2242" t="str">
            <v>WIN</v>
          </cell>
        </row>
        <row r="2243">
          <cell r="A2243" t="str">
            <v>win6163</v>
          </cell>
          <cell r="B2243" t="str">
            <v>CN HÀ NỘI - wincommerce</v>
          </cell>
          <cell r="C2243" t="str">
            <v/>
          </cell>
          <cell r="D2243" t="str">
            <v>Thành phố Hà Nội</v>
          </cell>
          <cell r="E2243" t="str">
            <v>Huyện Hoài Đức</v>
          </cell>
          <cell r="G2243" t="str">
            <v>HN004</v>
          </cell>
          <cell r="H2243" t="str">
            <v>Hoàng Thanh Huy</v>
          </cell>
          <cell r="I2243" t="str">
            <v>MIENBAC;WIN</v>
          </cell>
          <cell r="J2243" t="str">
            <v/>
          </cell>
          <cell r="M2243" t="str">
            <v>Xóm 1, Thôn Đông Nhân, xã Đông La, huyện Hoài Đức, HN</v>
          </cell>
          <cell r="N2243">
            <v>60</v>
          </cell>
          <cell r="O2243" t="b">
            <v>0</v>
          </cell>
          <cell r="P2243" t="str">
            <v>C6 HÀ NỘI</v>
          </cell>
          <cell r="Q2243" t="str">
            <v>Miền Bắc</v>
          </cell>
          <cell r="R2243" t="str">
            <v>WIN</v>
          </cell>
        </row>
        <row r="2244">
          <cell r="A2244" t="str">
            <v>WIN6165</v>
          </cell>
          <cell r="B2244" t="str">
            <v>CN HÀ NỘI - CÔNG TY CỔ PHẦN DỊCH VỤ THƯƠNG MẠI TỔNG HỢP WINCOMMERCE</v>
          </cell>
          <cell r="C2244" t="str">
            <v/>
          </cell>
          <cell r="D2244" t="str">
            <v>Thành phố Hà Nội</v>
          </cell>
          <cell r="E2244" t="str">
            <v>Quận Hà Đông</v>
          </cell>
          <cell r="G2244" t="str">
            <v>HN004</v>
          </cell>
          <cell r="H2244" t="str">
            <v>Hoàng Thanh Huy</v>
          </cell>
          <cell r="I2244" t="str">
            <v>MIENBAC;WIN</v>
          </cell>
          <cell r="J2244" t="str">
            <v/>
          </cell>
          <cell r="M2244" t="str">
            <v>19T4 Kiến Hưng, KĐT Kiến Hưng, Hà Đông</v>
          </cell>
          <cell r="N2244">
            <v>60</v>
          </cell>
          <cell r="O2244" t="b">
            <v>0</v>
          </cell>
          <cell r="P2244" t="str">
            <v>C6 HÀ NỘI</v>
          </cell>
          <cell r="Q2244" t="str">
            <v>Miền Bắc</v>
          </cell>
          <cell r="R2244" t="str">
            <v>WIN</v>
          </cell>
        </row>
        <row r="2245">
          <cell r="A2245" t="str">
            <v>WIN6171</v>
          </cell>
          <cell r="B2245" t="str">
            <v>CN HÀ NỘI - CÔNG TY CỔ PHẦN DỊCH VỤ THƯƠNG MẠI TỔNG HỢP WINCOMMERCE</v>
          </cell>
          <cell r="C2245" t="str">
            <v/>
          </cell>
          <cell r="D2245" t="str">
            <v>Thành phố Hà Nội</v>
          </cell>
          <cell r="E2245" t="str">
            <v>Quận Hà Đông</v>
          </cell>
          <cell r="G2245" t="str">
            <v>HN004</v>
          </cell>
          <cell r="H2245" t="str">
            <v>Hoàng Thanh Huy</v>
          </cell>
          <cell r="I2245" t="str">
            <v>MIENBAC;WIN</v>
          </cell>
          <cell r="J2245" t="str">
            <v/>
          </cell>
          <cell r="M2245" t="str">
            <v>BT12-VT9 và BT12-VT10 khu đô thị Xa La, P. Phúc La, Q. Hà Đông, HN</v>
          </cell>
          <cell r="N2245">
            <v>60</v>
          </cell>
          <cell r="O2245" t="b">
            <v>0</v>
          </cell>
          <cell r="P2245" t="str">
            <v>C6 HÀ NỘI</v>
          </cell>
          <cell r="Q2245" t="str">
            <v>Miền Bắc</v>
          </cell>
          <cell r="R2245" t="str">
            <v>WIN</v>
          </cell>
        </row>
        <row r="2246">
          <cell r="A2246" t="str">
            <v>win6172</v>
          </cell>
          <cell r="B2246" t="str">
            <v>WM+ HPG Kiền Bái, Thuỷ Nguyên</v>
          </cell>
          <cell r="D2246" t="str">
            <v>Hải Phòng</v>
          </cell>
          <cell r="E2246" t="str">
            <v>Huyện Thuỷ Nguyên</v>
          </cell>
          <cell r="I2246" t="str">
            <v>MIENBAC; WIN</v>
          </cell>
          <cell r="J2246" t="str">
            <v>6172 - WM+ HPG Kiền Bái, Thuỷ Nguyên</v>
          </cell>
          <cell r="K2246" t="str">
            <v>Thôn 6, Xã Kiền Bái, Huyện Thuỷ Nguyên, TP. Hải Phòng Việt Nam</v>
          </cell>
          <cell r="L2246" t="str">
            <v/>
          </cell>
          <cell r="M2246" t="str">
            <v>Thôn 6, Xã Kiền Bái, Huyện Thuỷ Nguyên, TP. Hải Phòng Việt Nam</v>
          </cell>
          <cell r="N2246">
            <v>60</v>
          </cell>
          <cell r="O2246" t="b">
            <v>0</v>
          </cell>
          <cell r="P2246" t="str">
            <v>CÔNG TY TNHH MTV THƯƠNG MẠI VÀ DỊCH VỤ NGỌC THƠM</v>
          </cell>
          <cell r="Q2246" t="str">
            <v>Miền Bắc</v>
          </cell>
          <cell r="R2246" t="str">
            <v>WIN</v>
          </cell>
        </row>
        <row r="2247">
          <cell r="A2247" t="str">
            <v>WIN6173</v>
          </cell>
          <cell r="B2247" t="str">
            <v>CN HÀ NỘI - CÔNG TY CỔ PHẦN DỊCH VỤ THƯƠNG MẠI TỔNG HỢP WINCOMMERCE</v>
          </cell>
          <cell r="C2247" t="str">
            <v/>
          </cell>
          <cell r="D2247" t="str">
            <v>Thành phố Hà Nội</v>
          </cell>
          <cell r="E2247" t="str">
            <v>Huyện Chương Mỹ</v>
          </cell>
          <cell r="G2247" t="str">
            <v>HN004</v>
          </cell>
          <cell r="H2247" t="str">
            <v>Hoàng Thanh Huy</v>
          </cell>
          <cell r="I2247" t="str">
            <v>MIENBAC;WIN</v>
          </cell>
          <cell r="J2247" t="str">
            <v/>
          </cell>
          <cell r="M2247" t="str">
            <v>Số 13, Tổ 3 Tân Xuân, TT Xuân Mai, Huyện Chương Mỹ, HN</v>
          </cell>
          <cell r="N2247">
            <v>60</v>
          </cell>
          <cell r="O2247" t="b">
            <v>0</v>
          </cell>
          <cell r="P2247" t="str">
            <v>C6 HÀ NỘI</v>
          </cell>
          <cell r="Q2247" t="str">
            <v>Miền Bắc</v>
          </cell>
          <cell r="R2247" t="str">
            <v>WIN</v>
          </cell>
        </row>
        <row r="2248">
          <cell r="A2248" t="str">
            <v>WIN6174</v>
          </cell>
          <cell r="B2248" t="str">
            <v>CN HÀ NỘI - CÔNG TY CỔ PHẦN DỊCH VỤ THƯƠNG MẠI TỔNG HỢP WINCOMMERCE</v>
          </cell>
          <cell r="C2248" t="str">
            <v/>
          </cell>
          <cell r="D2248" t="str">
            <v>Thành phố Hà Nội</v>
          </cell>
          <cell r="E2248" t="str">
            <v>Huyện Sóc Sơn</v>
          </cell>
          <cell r="G2248" t="str">
            <v>HN004</v>
          </cell>
          <cell r="H2248" t="str">
            <v>Hoàng Thanh Huy</v>
          </cell>
          <cell r="I2248" t="str">
            <v>MIENBAC; WIN</v>
          </cell>
          <cell r="J2248" t="str">
            <v/>
          </cell>
          <cell r="M2248" t="str">
            <v>Phù Mã, Xã Phù Linh, Huyện Sóc Sơn, HN</v>
          </cell>
          <cell r="N2248">
            <v>60</v>
          </cell>
          <cell r="O2248" t="b">
            <v>0</v>
          </cell>
          <cell r="P2248" t="str">
            <v>C6 HÀ NỘI</v>
          </cell>
          <cell r="Q2248" t="str">
            <v>Miền Bắc</v>
          </cell>
          <cell r="R2248" t="str">
            <v>WIN</v>
          </cell>
        </row>
        <row r="2249">
          <cell r="A2249" t="str">
            <v>WIN6180</v>
          </cell>
          <cell r="B2249" t="str">
            <v>CN HÀ NỘI - CÔNG TY CỔ PHẦN DỊCH VỤ THƯƠNG MẠI TỔNG HỢP WINCOMMERCE</v>
          </cell>
          <cell r="C2249" t="str">
            <v/>
          </cell>
          <cell r="D2249" t="str">
            <v>Thành phố Hà Nội</v>
          </cell>
          <cell r="E2249" t="str">
            <v>Quận Nam Từ Liêm</v>
          </cell>
          <cell r="G2249" t="str">
            <v>HN004</v>
          </cell>
          <cell r="H2249" t="str">
            <v>Hoàng Thanh Huy</v>
          </cell>
          <cell r="I2249" t="str">
            <v>MIENBAC;WIN</v>
          </cell>
          <cell r="J2249" t="str">
            <v/>
          </cell>
          <cell r="M2249" t="str">
            <v>8B7 Ngõ 64 Lưu Hữu Phước, Phường Mỹ Đình 1, Quận Nam Từ Liêm, HN</v>
          </cell>
          <cell r="N2249">
            <v>60</v>
          </cell>
          <cell r="O2249" t="b">
            <v>0</v>
          </cell>
          <cell r="P2249" t="str">
            <v>C6 HÀ NỘI</v>
          </cell>
          <cell r="Q2249" t="str">
            <v>Miền Bắc</v>
          </cell>
          <cell r="R2249" t="str">
            <v>WIN</v>
          </cell>
        </row>
        <row r="2250">
          <cell r="A2250" t="str">
            <v>WIN6184</v>
          </cell>
          <cell r="B2250" t="str">
            <v>CN HÀ NỘI - CÔNG TY CỔ PHẦN DỊCH VỤ THƯƠNG MẠI TỔNG HỢP WINCOMMERCE</v>
          </cell>
          <cell r="C2250" t="str">
            <v/>
          </cell>
          <cell r="D2250" t="str">
            <v>Thành phố Hà Nội</v>
          </cell>
          <cell r="E2250" t="str">
            <v>Huyện Chương Mỹ</v>
          </cell>
          <cell r="G2250" t="str">
            <v>HN008</v>
          </cell>
          <cell r="H2250" t="str">
            <v>Nguyễn Minh Sơn</v>
          </cell>
          <cell r="I2250" t="str">
            <v>MIENBAC;WIN</v>
          </cell>
          <cell r="J2250" t="str">
            <v/>
          </cell>
          <cell r="M2250" t="str">
            <v>Xóm Bến, Xã Tốt Động, Huyện Chương Mỹ, HN</v>
          </cell>
          <cell r="N2250">
            <v>60</v>
          </cell>
          <cell r="O2250" t="b">
            <v>0</v>
          </cell>
          <cell r="P2250" t="str">
            <v>C6 HÀ NỘI</v>
          </cell>
          <cell r="Q2250" t="str">
            <v>Miền Bắc</v>
          </cell>
          <cell r="R2250" t="str">
            <v>WIN</v>
          </cell>
        </row>
        <row r="2251">
          <cell r="A2251" t="str">
            <v>WIN6204</v>
          </cell>
          <cell r="B2251" t="str">
            <v>CN HÀ NỘI - CÔNG TY CỔ PHẦN DỊCH VỤ THƯƠNG MẠI TỔNG HỢP WINCOMMERCE</v>
          </cell>
          <cell r="C2251" t="str">
            <v/>
          </cell>
          <cell r="D2251" t="str">
            <v>Thành phố Hà Nội</v>
          </cell>
          <cell r="E2251" t="str">
            <v>Quận Thanh Xuân</v>
          </cell>
          <cell r="G2251" t="str">
            <v>HN008</v>
          </cell>
          <cell r="H2251" t="str">
            <v>Nguyễn Minh Sơn</v>
          </cell>
          <cell r="I2251" t="str">
            <v>MIENBAC;WIN</v>
          </cell>
          <cell r="J2251" t="str">
            <v/>
          </cell>
          <cell r="M2251" t="str">
            <v>Số 419 Vũ Tông Phan, Phường Khương Đình, Quận Thanh Xuân, HN</v>
          </cell>
          <cell r="N2251">
            <v>60</v>
          </cell>
          <cell r="O2251" t="b">
            <v>0</v>
          </cell>
          <cell r="P2251" t="str">
            <v>C6 HÀ NỘI</v>
          </cell>
          <cell r="Q2251" t="str">
            <v>Miền Bắc</v>
          </cell>
          <cell r="R2251" t="str">
            <v>WIN</v>
          </cell>
        </row>
        <row r="2252">
          <cell r="A2252" t="str">
            <v>WIN6212</v>
          </cell>
          <cell r="B2252" t="str">
            <v>CN HÀ NỘI - CÔNG TY CỔ PHẦN DỊCH VỤ THƯƠNG MẠI TỔNG HỢP WINCOMMERCE</v>
          </cell>
          <cell r="C2252" t="str">
            <v/>
          </cell>
          <cell r="D2252" t="str">
            <v>Thành phố Hà Nội</v>
          </cell>
          <cell r="E2252" t="str">
            <v>Quận Hoàn Kiếm</v>
          </cell>
          <cell r="G2252" t="str">
            <v>HN008</v>
          </cell>
          <cell r="H2252" t="str">
            <v>Nguyễn Minh Sơn</v>
          </cell>
          <cell r="I2252" t="str">
            <v>MIENBAC;WIN</v>
          </cell>
          <cell r="J2252" t="str">
            <v/>
          </cell>
          <cell r="M2252" t="str">
            <v>SỐ 1 LÊ PHỤNG HIỂU HOÀN KIẾM HÀ NỘI</v>
          </cell>
          <cell r="N2252">
            <v>60</v>
          </cell>
          <cell r="O2252" t="b">
            <v>0</v>
          </cell>
          <cell r="P2252" t="str">
            <v>C6 HÀ NỘI</v>
          </cell>
          <cell r="Q2252" t="str">
            <v>Miền Bắc</v>
          </cell>
          <cell r="R2252" t="str">
            <v>WIN</v>
          </cell>
        </row>
        <row r="2253">
          <cell r="A2253" t="str">
            <v>WIN6217</v>
          </cell>
          <cell r="B2253" t="str">
            <v>CN HÀ NỘI - CÔNG TY CỔ PHẦN DỊCH VỤ THƯƠNG MẠI TỔNG HỢP WINCOMMERCE</v>
          </cell>
          <cell r="C2253" t="str">
            <v/>
          </cell>
          <cell r="D2253" t="str">
            <v>Thành phố Hà Nội</v>
          </cell>
          <cell r="E2253" t="str">
            <v>Huyện Thạch Thất</v>
          </cell>
          <cell r="G2253" t="str">
            <v>HN008</v>
          </cell>
          <cell r="H2253" t="str">
            <v>Nguyễn Minh Sơn</v>
          </cell>
          <cell r="I2253" t="str">
            <v>MIENBAC;WIN</v>
          </cell>
          <cell r="J2253" t="str">
            <v/>
          </cell>
          <cell r="M2253" t="str">
            <v>Số 57 Đại Đồng, Xã Đại Đồng, Huyện Thạch Thất, HN</v>
          </cell>
          <cell r="N2253">
            <v>60</v>
          </cell>
          <cell r="O2253" t="b">
            <v>0</v>
          </cell>
          <cell r="P2253" t="str">
            <v>C6 HÀ NỘI</v>
          </cell>
          <cell r="Q2253" t="str">
            <v>Miền Bắc</v>
          </cell>
          <cell r="R2253" t="str">
            <v>WIN</v>
          </cell>
        </row>
        <row r="2254">
          <cell r="A2254" t="str">
            <v>WIN6219</v>
          </cell>
          <cell r="B2254" t="str">
            <v>CN HÀ NỘI - CÔNG TY CỔ PHẦN DỊCH VỤ THƯƠNG MẠI TỔNG HỢP WINCOMMERCE</v>
          </cell>
          <cell r="C2254" t="str">
            <v/>
          </cell>
          <cell r="D2254" t="str">
            <v>Thành phố Hà Nội</v>
          </cell>
          <cell r="E2254" t="str">
            <v>Quận Bắc Từ Liêm</v>
          </cell>
          <cell r="G2254" t="str">
            <v>HN004</v>
          </cell>
          <cell r="H2254" t="str">
            <v>Hoàng Thanh Huy</v>
          </cell>
          <cell r="I2254" t="str">
            <v>MIENBAC;WIN</v>
          </cell>
          <cell r="J2254" t="str">
            <v/>
          </cell>
          <cell r="M2254" t="str">
            <v>S4-02 Tòa Saphire 4, Tổ hợp Goldmark City, Số 136, Hồ Tùng Mậu, P. Phú Diễn, Q. Bắc Từ Liêm, HN</v>
          </cell>
          <cell r="N2254">
            <v>60</v>
          </cell>
          <cell r="O2254" t="b">
            <v>0</v>
          </cell>
          <cell r="P2254" t="str">
            <v>C6 HÀ NỘI</v>
          </cell>
          <cell r="Q2254" t="str">
            <v>Miền Bắc</v>
          </cell>
          <cell r="R2254" t="str">
            <v>WIN</v>
          </cell>
        </row>
        <row r="2255">
          <cell r="A2255" t="str">
            <v>WIN6221</v>
          </cell>
          <cell r="B2255" t="str">
            <v>CN HÀ NỘI - CÔNG TY CỔ PHẦN DỊCH VỤ THƯƠNG MẠI TỔNG HỢP WINCOMMERCE</v>
          </cell>
          <cell r="C2255" t="str">
            <v/>
          </cell>
          <cell r="D2255" t="str">
            <v>Thành phố Hà Nội</v>
          </cell>
          <cell r="E2255" t="str">
            <v>Quận Thanh Xuân</v>
          </cell>
          <cell r="G2255" t="str">
            <v>HN008</v>
          </cell>
          <cell r="H2255" t="str">
            <v>Nguyễn Minh Sơn</v>
          </cell>
          <cell r="I2255" t="str">
            <v>MIENBAC;WIN</v>
          </cell>
          <cell r="J2255" t="str">
            <v/>
          </cell>
          <cell r="M2255" t="str">
            <v>Số 271 Vũ Tông Phan, Phường Khương Trung, Quận Thanh Xuân, HN</v>
          </cell>
          <cell r="N2255">
            <v>60</v>
          </cell>
          <cell r="O2255" t="b">
            <v>0</v>
          </cell>
          <cell r="P2255" t="str">
            <v>C6 HÀ NỘI</v>
          </cell>
          <cell r="Q2255" t="str">
            <v>Miền Bắc</v>
          </cell>
          <cell r="R2255" t="str">
            <v>WIN</v>
          </cell>
        </row>
        <row r="2256">
          <cell r="A2256" t="str">
            <v>WIN6222</v>
          </cell>
          <cell r="B2256" t="str">
            <v>CN HÀ NỘI - CÔNG TY CỔ PHẦN DỊCH VỤ THƯƠNG MẠI TỔNG HỢP WINCOMMERCE</v>
          </cell>
          <cell r="C2256" t="str">
            <v/>
          </cell>
          <cell r="D2256" t="str">
            <v>Thành phố Hà Nội</v>
          </cell>
          <cell r="E2256" t="str">
            <v>Quận Hoàng Mai</v>
          </cell>
          <cell r="G2256" t="str">
            <v>HN003</v>
          </cell>
          <cell r="H2256" t="str">
            <v>Nguyễn Văn Thạch</v>
          </cell>
          <cell r="I2256" t="str">
            <v>MIENBAC;WIN</v>
          </cell>
          <cell r="J2256" t="str">
            <v/>
          </cell>
          <cell r="M2256" t="str">
            <v>Ki ốt 36, Chung cư HH1C Linh Đàm, Đường Nguyễn Phan Chánh, Phường Hoàng Liệt, Quận Hoàng Mai, HN</v>
          </cell>
          <cell r="N2256">
            <v>60</v>
          </cell>
          <cell r="O2256" t="b">
            <v>0</v>
          </cell>
          <cell r="P2256" t="str">
            <v>C6 HÀ NỘI</v>
          </cell>
          <cell r="Q2256" t="str">
            <v>Miền Bắc</v>
          </cell>
          <cell r="R2256" t="str">
            <v>WIN</v>
          </cell>
        </row>
        <row r="2257">
          <cell r="A2257" t="str">
            <v>WIN6225</v>
          </cell>
          <cell r="B2257" t="str">
            <v>CN HÀ NỘI - CÔNG TY CỔ PHẦN DỊCH VỤ THƯƠNG MẠI TỔNG HỢP WINCOMMERCE</v>
          </cell>
          <cell r="C2257" t="str">
            <v/>
          </cell>
          <cell r="D2257" t="str">
            <v>Thành phố Hà Nội</v>
          </cell>
          <cell r="E2257" t="str">
            <v>Huyện Gia Lâm</v>
          </cell>
          <cell r="G2257" t="str">
            <v>HN008</v>
          </cell>
          <cell r="H2257" t="str">
            <v>Nguyễn Minh Sơn</v>
          </cell>
          <cell r="I2257" t="str">
            <v>MIENBAC;WIN</v>
          </cell>
          <cell r="J2257" t="str">
            <v/>
          </cell>
          <cell r="M2257" t="str">
            <v>TDP TOÀN THẮNG XÃ LỆ CHI, GIA LÂM</v>
          </cell>
          <cell r="N2257">
            <v>60</v>
          </cell>
          <cell r="O2257" t="b">
            <v>0</v>
          </cell>
          <cell r="P2257" t="str">
            <v>C6 HÀ NỘI</v>
          </cell>
          <cell r="Q2257" t="str">
            <v>Miền Bắc</v>
          </cell>
          <cell r="R2257" t="str">
            <v>WIN</v>
          </cell>
        </row>
        <row r="2258">
          <cell r="A2258" t="str">
            <v>WIN6226</v>
          </cell>
          <cell r="B2258" t="str">
            <v>CN HÀ NỘI - CÔNG TY CỔ PHẦN DỊCH VỤ THƯƠNG MẠI TỔNG HỢP WINCOMMERCE</v>
          </cell>
          <cell r="C2258" t="str">
            <v/>
          </cell>
          <cell r="D2258" t="str">
            <v>Thành phố Hà Nội</v>
          </cell>
          <cell r="E2258" t="str">
            <v>Huyện Gia Lâm</v>
          </cell>
          <cell r="G2258" t="str">
            <v>HN008</v>
          </cell>
          <cell r="H2258" t="str">
            <v>Nguyễn Minh Sơn</v>
          </cell>
          <cell r="I2258" t="str">
            <v>MIENBAC;WIN</v>
          </cell>
          <cell r="J2258" t="str">
            <v/>
          </cell>
          <cell r="M2258" t="str">
            <v>Thôn 3, Xã Kim Lan, Huyện Gia Lâm, HN</v>
          </cell>
          <cell r="N2258">
            <v>60</v>
          </cell>
          <cell r="O2258" t="b">
            <v>0</v>
          </cell>
          <cell r="P2258" t="str">
            <v>C6 HÀ NỘI</v>
          </cell>
          <cell r="Q2258" t="str">
            <v>Miền Bắc</v>
          </cell>
          <cell r="R2258" t="str">
            <v>WIN</v>
          </cell>
        </row>
        <row r="2259">
          <cell r="A2259" t="str">
            <v>win6236</v>
          </cell>
          <cell r="B2259" t="str">
            <v>CN HÀ NỘI - wincommerce</v>
          </cell>
          <cell r="C2259" t="str">
            <v/>
          </cell>
          <cell r="D2259" t="str">
            <v>Thành phố Hà Nội</v>
          </cell>
          <cell r="E2259" t="str">
            <v>Huyện Quốc Oai</v>
          </cell>
          <cell r="G2259" t="str">
            <v>HN004</v>
          </cell>
          <cell r="H2259" t="str">
            <v>Hoàng Thanh Huy</v>
          </cell>
          <cell r="I2259" t="str">
            <v>MIENBAC;WIN</v>
          </cell>
          <cell r="J2259" t="str">
            <v/>
          </cell>
          <cell r="M2259" t="str">
            <v>Thôn 2, Tân Hòa,Quốc oai</v>
          </cell>
          <cell r="N2259">
            <v>60</v>
          </cell>
          <cell r="O2259" t="b">
            <v>0</v>
          </cell>
          <cell r="P2259" t="str">
            <v>C6 HÀ NỘI</v>
          </cell>
          <cell r="Q2259" t="str">
            <v>Miền Bắc</v>
          </cell>
          <cell r="R2259" t="str">
            <v>WIN</v>
          </cell>
        </row>
        <row r="2260">
          <cell r="A2260" t="str">
            <v>WIN6247</v>
          </cell>
          <cell r="B2260" t="str">
            <v>CN HÀ NỘI - CÔNG TY CỔ PHẦN DỊCH VỤ THƯƠNG MẠI TỔNG HỢP WINCOMMERCE</v>
          </cell>
          <cell r="C2260" t="str">
            <v/>
          </cell>
          <cell r="D2260" t="str">
            <v>Thành phố Hà Nội</v>
          </cell>
          <cell r="E2260" t="str">
            <v>Huyện Chương Mỹ</v>
          </cell>
          <cell r="G2260" t="str">
            <v>HN008</v>
          </cell>
          <cell r="H2260" t="str">
            <v>Nguyễn Minh Sơn</v>
          </cell>
          <cell r="I2260" t="str">
            <v>MIENBAC;WIN</v>
          </cell>
          <cell r="J2260" t="str">
            <v/>
          </cell>
          <cell r="M2260" t="str">
            <v>Số 68-70, Thôn 1, Xã Quảng Bị, Huyện Chương Mỹ, HN</v>
          </cell>
          <cell r="N2260">
            <v>60</v>
          </cell>
          <cell r="O2260" t="b">
            <v>0</v>
          </cell>
          <cell r="P2260" t="str">
            <v>C6 HÀ NỘI</v>
          </cell>
          <cell r="Q2260" t="str">
            <v>Miền Bắc</v>
          </cell>
          <cell r="R2260" t="str">
            <v>WIN</v>
          </cell>
        </row>
        <row r="2261">
          <cell r="A2261" t="str">
            <v>WIN6253</v>
          </cell>
          <cell r="B2261" t="str">
            <v>CN HÀ NỘI - CÔNG TY CỔ PHẦN DỊCH VỤ THƯƠNG MẠI TỔNG HỢP WINCOMMERCE</v>
          </cell>
          <cell r="C2261" t="str">
            <v/>
          </cell>
          <cell r="D2261" t="str">
            <v>Thành phố Hà Nội</v>
          </cell>
          <cell r="E2261" t="str">
            <v>Quận Ba Đình</v>
          </cell>
          <cell r="G2261" t="str">
            <v>HN008</v>
          </cell>
          <cell r="H2261" t="str">
            <v>Nguyễn Minh Sơn</v>
          </cell>
          <cell r="I2261" t="str">
            <v>MIENBAC;WIN</v>
          </cell>
          <cell r="J2261" t="str">
            <v/>
          </cell>
          <cell r="M2261" t="str">
            <v>Số 19 Ngõ 12 Láng Hạ, P.Thành Công, Q.Ba Đình, HN</v>
          </cell>
          <cell r="N2261">
            <v>60</v>
          </cell>
          <cell r="O2261" t="b">
            <v>0</v>
          </cell>
          <cell r="P2261" t="str">
            <v>C6 HÀ NỘI</v>
          </cell>
          <cell r="Q2261" t="str">
            <v>Miền Bắc</v>
          </cell>
          <cell r="R2261" t="str">
            <v>WIN</v>
          </cell>
        </row>
        <row r="2262">
          <cell r="A2262" t="str">
            <v>WIN6255</v>
          </cell>
          <cell r="B2262" t="str">
            <v>CN HÀ NỘI - CÔNG TY CỔ PHẦN DỊCH VỤ THƯƠNG MẠI TỔNG HỢP WINCOMMERCE</v>
          </cell>
          <cell r="C2262" t="str">
            <v/>
          </cell>
          <cell r="D2262" t="str">
            <v>Thành phố Hà Nội</v>
          </cell>
          <cell r="E2262" t="str">
            <v>Quận Nam Từ Liêm</v>
          </cell>
          <cell r="G2262" t="str">
            <v>HN004</v>
          </cell>
          <cell r="H2262" t="str">
            <v>Hoàng Thanh Huy</v>
          </cell>
          <cell r="I2262" t="str">
            <v>MIENBAC;WIN</v>
          </cell>
          <cell r="J2262" t="str">
            <v/>
          </cell>
          <cell r="M2262" t="str">
            <v>Số 128 Nguyễn Đổng Chi, Phường Cầu Diễn, Quận Nam Từ Liêm, HN</v>
          </cell>
          <cell r="N2262">
            <v>60</v>
          </cell>
          <cell r="O2262" t="b">
            <v>0</v>
          </cell>
          <cell r="P2262" t="str">
            <v>C6 HÀ NỘI</v>
          </cell>
          <cell r="Q2262" t="str">
            <v>Miền Bắc</v>
          </cell>
          <cell r="R2262" t="str">
            <v>WIN</v>
          </cell>
        </row>
        <row r="2263">
          <cell r="A2263" t="str">
            <v>win6262</v>
          </cell>
          <cell r="B2263" t="str">
            <v>CN HÀ NỘI - wincommerce</v>
          </cell>
          <cell r="C2263" t="str">
            <v/>
          </cell>
          <cell r="D2263" t="str">
            <v>Thành phố Hà Nội</v>
          </cell>
          <cell r="E2263" t="str">
            <v>Huyện Mê Linh</v>
          </cell>
          <cell r="G2263" t="str">
            <v>HN003</v>
          </cell>
          <cell r="H2263" t="str">
            <v>Nguyễn Văn Thạch</v>
          </cell>
          <cell r="I2263" t="str">
            <v>MIENBAC;WIN</v>
          </cell>
          <cell r="J2263" t="str">
            <v/>
          </cell>
          <cell r="M2263" t="str">
            <v>Thôn Xa Mạc, Xã Liên Mạc, Huyện Mê Linh, HN</v>
          </cell>
          <cell r="N2263">
            <v>60</v>
          </cell>
          <cell r="O2263" t="b">
            <v>0</v>
          </cell>
          <cell r="P2263" t="str">
            <v>C6 HÀ NỘI</v>
          </cell>
          <cell r="Q2263" t="str">
            <v>Miền Bắc</v>
          </cell>
          <cell r="R2263" t="str">
            <v>WIN</v>
          </cell>
        </row>
        <row r="2264">
          <cell r="A2264" t="str">
            <v>WIN6289</v>
          </cell>
          <cell r="B2264" t="str">
            <v>CN HÀ NỘI - CÔNG TY CỔ PHẦN DỊCH VỤ THƯƠNG MẠI TỔNG HỢP WINCOMMERCE</v>
          </cell>
          <cell r="C2264" t="str">
            <v/>
          </cell>
          <cell r="D2264" t="str">
            <v>Thành phố Hà Nội</v>
          </cell>
          <cell r="E2264" t="str">
            <v>Quận Cầu Giấy</v>
          </cell>
          <cell r="G2264" t="str">
            <v>HN004</v>
          </cell>
          <cell r="H2264" t="str">
            <v>Hoàng Thanh Huy</v>
          </cell>
          <cell r="I2264" t="str">
            <v>MIENBAC;WIN</v>
          </cell>
          <cell r="J2264" t="str">
            <v/>
          </cell>
          <cell r="M2264" t="str">
            <v>Tầng 1, Chân đế chung cư Thăng Long Tower đường Mạc Thái Tổ, Tổ 50, Phường Yên Hòa, Quận Cầu Giấy, HN</v>
          </cell>
          <cell r="N2264">
            <v>60</v>
          </cell>
          <cell r="O2264" t="b">
            <v>0</v>
          </cell>
          <cell r="P2264" t="str">
            <v>C6 HÀ NỘI</v>
          </cell>
          <cell r="Q2264" t="str">
            <v>Miền Bắc</v>
          </cell>
          <cell r="R2264" t="str">
            <v>WIN</v>
          </cell>
        </row>
        <row r="2265">
          <cell r="A2265" t="str">
            <v>win6293</v>
          </cell>
          <cell r="B2265" t="str">
            <v>CN HÀ NỘI - wincommerce</v>
          </cell>
          <cell r="C2265" t="str">
            <v/>
          </cell>
          <cell r="D2265" t="str">
            <v>Thành phố Hà Nội</v>
          </cell>
          <cell r="E2265" t="str">
            <v>Huyện Ba Vì</v>
          </cell>
          <cell r="G2265" t="str">
            <v>HN004</v>
          </cell>
          <cell r="H2265" t="str">
            <v>Hoàng Thanh Huy</v>
          </cell>
          <cell r="I2265" t="str">
            <v>MIENBAC;WIN</v>
          </cell>
          <cell r="J2265" t="str">
            <v/>
          </cell>
          <cell r="M2265" t="str">
            <v>Thôn Tân Phú Mỹ, Xã Vật Lại, Huyện Ba Vì, HN</v>
          </cell>
          <cell r="N2265">
            <v>60</v>
          </cell>
          <cell r="O2265" t="b">
            <v>0</v>
          </cell>
          <cell r="P2265" t="str">
            <v>C6 HÀ NỘI</v>
          </cell>
          <cell r="Q2265" t="str">
            <v>Miền Bắc</v>
          </cell>
          <cell r="R2265" t="str">
            <v>WIN</v>
          </cell>
        </row>
        <row r="2266">
          <cell r="A2266" t="str">
            <v>WIN6312</v>
          </cell>
          <cell r="B2266" t="str">
            <v>CHI NHÁNH HÀ NỘI - CÔNG TY CỔ PHẦN DỊCH VỤ THƯƠNG MẠI TỔNG HỢP WINCOMMERCE</v>
          </cell>
          <cell r="C2266" t="str">
            <v/>
          </cell>
          <cell r="D2266" t="str">
            <v>Thành phố Hà Nội</v>
          </cell>
          <cell r="E2266" t="str">
            <v>Huyện Đông Anh</v>
          </cell>
          <cell r="G2266" t="str">
            <v>HN003</v>
          </cell>
          <cell r="H2266" t="str">
            <v>Nguyễn Văn Thạch</v>
          </cell>
          <cell r="I2266" t="str">
            <v>MIENBAC;WIN</v>
          </cell>
          <cell r="J2266" t="str">
            <v/>
          </cell>
          <cell r="M2266" t="str">
            <v>Thôn Thiết Bình, Xã Vân Hà, H.Đông Anh, HN</v>
          </cell>
          <cell r="N2266">
            <v>60</v>
          </cell>
          <cell r="O2266" t="b">
            <v>0</v>
          </cell>
          <cell r="P2266" t="str">
            <v>C6 HÀ NỘI</v>
          </cell>
          <cell r="Q2266" t="str">
            <v>Miền Bắc</v>
          </cell>
          <cell r="R2266" t="str">
            <v>WIN</v>
          </cell>
        </row>
        <row r="2267">
          <cell r="A2267" t="str">
            <v>WIN6314</v>
          </cell>
          <cell r="B2267" t="str">
            <v>CN HÀ NỘI - CÔNG TY CỔ PHẦN DỊCH VỤ THƯƠNG MẠI TỔNG HỢP WINCOMMERCE</v>
          </cell>
          <cell r="C2267" t="str">
            <v/>
          </cell>
          <cell r="D2267" t="str">
            <v>Thành phố Hà Nội</v>
          </cell>
          <cell r="E2267" t="str">
            <v>Quận Long Biên</v>
          </cell>
          <cell r="G2267" t="str">
            <v>HN003</v>
          </cell>
          <cell r="H2267" t="str">
            <v>Nguyễn Văn Thạch</v>
          </cell>
          <cell r="I2267" t="str">
            <v>MIENBAC;WIN</v>
          </cell>
          <cell r="J2267" t="str">
            <v/>
          </cell>
          <cell r="M2267" t="str">
            <v>103 Sài Đồng, Phường Sài Đồng, Quận Long Biên, HN</v>
          </cell>
          <cell r="N2267">
            <v>60</v>
          </cell>
          <cell r="O2267" t="b">
            <v>0</v>
          </cell>
          <cell r="P2267" t="str">
            <v>C6 HÀ NỘI</v>
          </cell>
          <cell r="Q2267" t="str">
            <v>Miền Bắc</v>
          </cell>
          <cell r="R2267" t="str">
            <v>WIN</v>
          </cell>
        </row>
        <row r="2268">
          <cell r="A2268" t="str">
            <v>win6315</v>
          </cell>
          <cell r="B2268" t="str">
            <v>CN HÀ NỘI - wincommerce</v>
          </cell>
          <cell r="C2268" t="str">
            <v/>
          </cell>
          <cell r="D2268" t="str">
            <v>Thành phố Hà Nội</v>
          </cell>
          <cell r="E2268" t="str">
            <v>Huyện Thanh Trì</v>
          </cell>
          <cell r="G2268" t="str">
            <v>HN003</v>
          </cell>
          <cell r="H2268" t="str">
            <v>Nguyễn Văn Thạch</v>
          </cell>
          <cell r="I2268" t="str">
            <v>MIENBAC;WIN</v>
          </cell>
          <cell r="J2268" t="str">
            <v/>
          </cell>
          <cell r="M2268" t="str">
            <v>Thôn Quỳnh Đô, Xã Vĩnh Quỳnh, Huyện Thanh Trì, HN</v>
          </cell>
          <cell r="N2268">
            <v>60</v>
          </cell>
          <cell r="O2268" t="b">
            <v>0</v>
          </cell>
          <cell r="P2268" t="str">
            <v>C6 HÀ NỘI</v>
          </cell>
          <cell r="Q2268" t="str">
            <v>Miền Bắc</v>
          </cell>
          <cell r="R2268" t="str">
            <v>WIN</v>
          </cell>
        </row>
        <row r="2269">
          <cell r="A2269" t="str">
            <v>WIN6321</v>
          </cell>
          <cell r="B2269" t="str">
            <v>CN HÀ NỘI - CÔNG TY CỔ PHẦN DỊCH VỤ THƯƠNG MẠI TỔNG HỢP WINCOMMERCE</v>
          </cell>
          <cell r="C2269" t="str">
            <v/>
          </cell>
          <cell r="D2269" t="str">
            <v>Thành phố Hà Nội</v>
          </cell>
          <cell r="E2269" t="str">
            <v>Huyện Chương Mỹ</v>
          </cell>
          <cell r="G2269" t="str">
            <v>HN003</v>
          </cell>
          <cell r="H2269" t="str">
            <v>Nguyễn Văn Thạch</v>
          </cell>
          <cell r="I2269" t="str">
            <v>MIENBAC;WIN</v>
          </cell>
          <cell r="J2269" t="str">
            <v/>
          </cell>
          <cell r="M2269" t="str">
            <v>Số 118 Hòa Sơn, Thị Trấn Chúc Sơn, Huyện Chương Mỹ, HN</v>
          </cell>
          <cell r="N2269">
            <v>60</v>
          </cell>
          <cell r="O2269" t="b">
            <v>0</v>
          </cell>
          <cell r="P2269" t="str">
            <v>C6 HÀ NỘI</v>
          </cell>
          <cell r="Q2269" t="str">
            <v>Miền Bắc</v>
          </cell>
          <cell r="R2269" t="str">
            <v>WIN</v>
          </cell>
        </row>
        <row r="2270">
          <cell r="A2270" t="str">
            <v>win6322</v>
          </cell>
          <cell r="B2270" t="str">
            <v>CN HÀ NỘI - wincommerce</v>
          </cell>
          <cell r="C2270" t="str">
            <v/>
          </cell>
          <cell r="D2270" t="str">
            <v>Thành phố Hà Nội</v>
          </cell>
          <cell r="E2270" t="str">
            <v>Huyện Quốc Oai</v>
          </cell>
          <cell r="G2270" t="str">
            <v>HN004</v>
          </cell>
          <cell r="H2270" t="str">
            <v>Hoàng Thanh Huy</v>
          </cell>
          <cell r="I2270" t="str">
            <v>MIENBAC;WIN</v>
          </cell>
          <cell r="J2270" t="str">
            <v/>
          </cell>
          <cell r="M2270" t="str">
            <v>98 Đồng Hương, Thị trấn Quốc Oai, Huyện Quốc Oai, HN</v>
          </cell>
          <cell r="N2270">
            <v>60</v>
          </cell>
          <cell r="O2270" t="b">
            <v>0</v>
          </cell>
          <cell r="P2270" t="str">
            <v>C6 HÀ NỘI</v>
          </cell>
          <cell r="Q2270" t="str">
            <v>Miền Bắc</v>
          </cell>
          <cell r="R2270" t="str">
            <v>WIN</v>
          </cell>
        </row>
        <row r="2271">
          <cell r="A2271" t="str">
            <v>WIN6323</v>
          </cell>
          <cell r="B2271" t="str">
            <v>CN HÀ NỘI - CÔNG TY CỔ PHẦN DỊCH VỤ THƯƠNG MẠI TỔNG HỢP WINCOMMERCE</v>
          </cell>
          <cell r="C2271" t="str">
            <v/>
          </cell>
          <cell r="D2271" t="str">
            <v>Thành phố Hà Nội</v>
          </cell>
          <cell r="E2271" t="str">
            <v>Quận Bắc Từ Liêm</v>
          </cell>
          <cell r="G2271" t="str">
            <v>HN004</v>
          </cell>
          <cell r="H2271" t="str">
            <v>Hoàng Thanh Huy</v>
          </cell>
          <cell r="I2271" t="str">
            <v>MIENBAC;WIN</v>
          </cell>
          <cell r="J2271" t="str">
            <v/>
          </cell>
          <cell r="M2271" t="str">
            <v>Số 176 Ngõ 193 Phú Diễn, Phường Phú Diễn, Quận Bắc Từ Liêm, HN</v>
          </cell>
          <cell r="N2271">
            <v>60</v>
          </cell>
          <cell r="O2271" t="b">
            <v>0</v>
          </cell>
          <cell r="P2271" t="str">
            <v>C6 HÀ NỘI</v>
          </cell>
          <cell r="Q2271" t="str">
            <v>Miền Bắc</v>
          </cell>
          <cell r="R2271" t="str">
            <v>WIN</v>
          </cell>
        </row>
        <row r="2272">
          <cell r="A2272" t="str">
            <v>win6327</v>
          </cell>
          <cell r="B2272" t="str">
            <v>CN HÀ NỘI - wincommerce</v>
          </cell>
          <cell r="C2272" t="str">
            <v/>
          </cell>
          <cell r="D2272" t="str">
            <v>Thành phố Hà Nội</v>
          </cell>
          <cell r="E2272" t="str">
            <v>Thị xã Sơn Tây</v>
          </cell>
          <cell r="G2272" t="str">
            <v>HN004</v>
          </cell>
          <cell r="H2272" t="str">
            <v>Hoàng Thanh Huy</v>
          </cell>
          <cell r="I2272" t="str">
            <v>MIENBAC;WIN</v>
          </cell>
          <cell r="J2272" t="str">
            <v/>
          </cell>
          <cell r="M2272" t="str">
            <v>613 Phố Mía, Xã Đường Lâm, Thị xã Sơn Tây, HN</v>
          </cell>
          <cell r="N2272">
            <v>60</v>
          </cell>
          <cell r="O2272" t="b">
            <v>0</v>
          </cell>
          <cell r="P2272" t="str">
            <v>C6 HÀ NỘI</v>
          </cell>
          <cell r="Q2272" t="str">
            <v>Miền Bắc</v>
          </cell>
          <cell r="R2272" t="str">
            <v>WIN</v>
          </cell>
        </row>
        <row r="2273">
          <cell r="A2273" t="str">
            <v>win6332</v>
          </cell>
          <cell r="B2273" t="str">
            <v>CN HÀ NỘI - wincommerce</v>
          </cell>
          <cell r="C2273" t="str">
            <v/>
          </cell>
          <cell r="D2273" t="str">
            <v>Thành phố Hà Nội</v>
          </cell>
          <cell r="E2273" t="str">
            <v>Quận Bắc Từ Liêm</v>
          </cell>
          <cell r="G2273" t="str">
            <v>HN004</v>
          </cell>
          <cell r="H2273" t="str">
            <v>Hoàng Thanh Huy</v>
          </cell>
          <cell r="I2273" t="str">
            <v>MIENBAC;WIN</v>
          </cell>
          <cell r="J2273" t="str">
            <v/>
          </cell>
          <cell r="M2273" t="str">
            <v>Số 41 Đường Văn Tiến Dũng, P.Phúc Diễn, Q.Bắc Từ Liêm, HN</v>
          </cell>
          <cell r="N2273">
            <v>60</v>
          </cell>
          <cell r="O2273" t="b">
            <v>0</v>
          </cell>
          <cell r="P2273" t="str">
            <v>C6 HÀ NỘI</v>
          </cell>
          <cell r="Q2273" t="str">
            <v>Miền Bắc</v>
          </cell>
          <cell r="R2273" t="str">
            <v>WIN</v>
          </cell>
        </row>
        <row r="2274">
          <cell r="A2274" t="str">
            <v>WIN6368</v>
          </cell>
          <cell r="B2274" t="str">
            <v>CN HÀ NỘI - CÔNG TY CỔ PHẦN DỊCH VỤ THƯƠNG MẠI TỔNG HỢP WINCOMMERCE</v>
          </cell>
          <cell r="C2274" t="str">
            <v/>
          </cell>
          <cell r="D2274" t="str">
            <v>Thành phố Hà Nội</v>
          </cell>
          <cell r="E2274" t="str">
            <v>Huyện ứng Hòa</v>
          </cell>
          <cell r="G2274" t="str">
            <v>HN004</v>
          </cell>
          <cell r="H2274" t="str">
            <v>Hoàng Thanh Huy</v>
          </cell>
          <cell r="I2274" t="str">
            <v>MIENBAC;WIN</v>
          </cell>
          <cell r="J2274" t="str">
            <v/>
          </cell>
          <cell r="M2274" t="str">
            <v>Thôn Chẩn Kỳ, X. Trung Tú, H. Ứng Hòa, HN</v>
          </cell>
          <cell r="N2274">
            <v>60</v>
          </cell>
          <cell r="O2274" t="b">
            <v>0</v>
          </cell>
          <cell r="P2274" t="str">
            <v>C6 HÀ NỘI</v>
          </cell>
          <cell r="Q2274" t="str">
            <v>Miền Bắc</v>
          </cell>
          <cell r="R2274" t="str">
            <v>WIN</v>
          </cell>
        </row>
        <row r="2275">
          <cell r="A2275" t="str">
            <v>win6376</v>
          </cell>
          <cell r="B2275" t="str">
            <v>CN HÀ NỘI - wincommerce</v>
          </cell>
          <cell r="C2275" t="str">
            <v/>
          </cell>
          <cell r="D2275" t="str">
            <v>Thành phố Hà Nội</v>
          </cell>
          <cell r="E2275" t="str">
            <v>Quận Hà Đông</v>
          </cell>
          <cell r="G2275" t="str">
            <v>HN004</v>
          </cell>
          <cell r="H2275" t="str">
            <v>Hoàng Thanh Huy</v>
          </cell>
          <cell r="I2275" t="str">
            <v>MIENBAC;WIN</v>
          </cell>
          <cell r="J2275" t="str">
            <v/>
          </cell>
          <cell r="M2275" t="str">
            <v>Số 136 Yên Phúc, P. Phúc La, Q. Hà Đông, HN</v>
          </cell>
          <cell r="N2275">
            <v>60</v>
          </cell>
          <cell r="O2275" t="b">
            <v>0</v>
          </cell>
          <cell r="P2275" t="str">
            <v>C6 HÀ NỘI</v>
          </cell>
          <cell r="Q2275" t="str">
            <v>Miền Bắc</v>
          </cell>
          <cell r="R2275" t="str">
            <v>WIN</v>
          </cell>
        </row>
        <row r="2276">
          <cell r="A2276" t="str">
            <v>WIN6379</v>
          </cell>
          <cell r="B2276" t="str">
            <v>CN HÀ NỘI - CÔNG TY CỔ PHẦN DỊCH VỤ THƯƠNG MẠI TỔNG HỢP WINCOMMERCE</v>
          </cell>
          <cell r="C2276" t="str">
            <v/>
          </cell>
          <cell r="D2276" t="str">
            <v>Thành phố Hà Nội</v>
          </cell>
          <cell r="E2276" t="str">
            <v>Quận Bắc Từ Liêm</v>
          </cell>
          <cell r="G2276" t="str">
            <v>HN004</v>
          </cell>
          <cell r="H2276" t="str">
            <v>Hoàng Thanh Huy</v>
          </cell>
          <cell r="I2276" t="str">
            <v>MIENBAC;WIN</v>
          </cell>
          <cell r="J2276" t="str">
            <v/>
          </cell>
          <cell r="M2276" t="str">
            <v>SHA-110 Tầng 1 Tòa nhà A2, Khu đô thị Nam Thăng Long, Phường Đông Ngạc, Quận Bắc Từ Liêm, HN</v>
          </cell>
          <cell r="N2276">
            <v>60</v>
          </cell>
          <cell r="O2276" t="b">
            <v>0</v>
          </cell>
          <cell r="P2276" t="str">
            <v>C6 HÀ NỘI</v>
          </cell>
          <cell r="Q2276" t="str">
            <v>Miền Bắc</v>
          </cell>
          <cell r="R2276" t="str">
            <v>WIN</v>
          </cell>
        </row>
        <row r="2277">
          <cell r="A2277" t="str">
            <v>WIN6380</v>
          </cell>
          <cell r="B2277" t="str">
            <v>CN HÀ NỘI - CÔNG TY CỔ PHẦN DỊCH VỤ THƯƠNG MẠI TỔNG HỢP WINCOMMERCE</v>
          </cell>
          <cell r="C2277" t="str">
            <v/>
          </cell>
          <cell r="D2277" t="str">
            <v>Thành phố Hà Nội</v>
          </cell>
          <cell r="E2277" t="str">
            <v>Quận Hoàn Kiếm</v>
          </cell>
          <cell r="G2277" t="str">
            <v>HN008</v>
          </cell>
          <cell r="H2277" t="str">
            <v>Nguyễn Minh Sơn</v>
          </cell>
          <cell r="I2277" t="str">
            <v>MIENBAC;WIN</v>
          </cell>
          <cell r="J2277" t="str">
            <v/>
          </cell>
          <cell r="M2277" t="str">
            <v>Số 29 Đường Thành, Phường Cửa Đông, Quận Hoàn Kiếm, HN</v>
          </cell>
          <cell r="N2277">
            <v>60</v>
          </cell>
          <cell r="O2277" t="b">
            <v>0</v>
          </cell>
          <cell r="P2277" t="str">
            <v>C6 HÀ NỘI</v>
          </cell>
          <cell r="Q2277" t="str">
            <v>Miền Bắc</v>
          </cell>
          <cell r="R2277" t="str">
            <v>WIN</v>
          </cell>
        </row>
        <row r="2278">
          <cell r="A2278" t="str">
            <v>WIN6387</v>
          </cell>
          <cell r="B2278" t="str">
            <v>CN HÀ NỘI - CÔNG TY CỔ PHẦN DỊCH VỤ THƯƠNG MẠI TỔNG HỢP WINCOMMERCE</v>
          </cell>
          <cell r="C2278" t="str">
            <v/>
          </cell>
          <cell r="D2278" t="str">
            <v>Thành phố Hà Nội</v>
          </cell>
          <cell r="E2278" t="str">
            <v>Quận Hoàn Kiếm</v>
          </cell>
          <cell r="G2278" t="str">
            <v>HN008</v>
          </cell>
          <cell r="H2278" t="str">
            <v>Nguyễn Minh Sơn</v>
          </cell>
          <cell r="I2278" t="str">
            <v>MIENBAC;WIN</v>
          </cell>
          <cell r="J2278" t="str">
            <v/>
          </cell>
          <cell r="M2278" t="str">
            <v>Số 36C Lý Nam Đế, Phường Cửa Đông, Quận Hoàn Kiếm, HN</v>
          </cell>
          <cell r="N2278">
            <v>60</v>
          </cell>
          <cell r="O2278" t="b">
            <v>0</v>
          </cell>
          <cell r="P2278" t="str">
            <v>C6 HÀ NỘI</v>
          </cell>
          <cell r="Q2278" t="str">
            <v>Miền Bắc</v>
          </cell>
          <cell r="R2278" t="str">
            <v>WIN</v>
          </cell>
        </row>
        <row r="2279">
          <cell r="A2279" t="str">
            <v>WIN6394</v>
          </cell>
          <cell r="B2279" t="str">
            <v>CN HÀ NỘI - CÔNG TY CỔ PHẦN DỊCH VỤ THƯƠNG MẠI TỔNG HỢP WINCOMMERCE</v>
          </cell>
          <cell r="C2279" t="str">
            <v/>
          </cell>
          <cell r="D2279" t="str">
            <v>Thành phố Hà Nội</v>
          </cell>
          <cell r="E2279" t="str">
            <v>Quận Hà Đông</v>
          </cell>
          <cell r="G2279" t="str">
            <v>HN004</v>
          </cell>
          <cell r="H2279" t="str">
            <v>Hoàng Thanh Huy</v>
          </cell>
          <cell r="I2279" t="str">
            <v>MIENBAC;WIN</v>
          </cell>
          <cell r="J2279" t="str">
            <v/>
          </cell>
          <cell r="M2279" t="str">
            <v>BT01-6 , Khu Cổ Ngựa, KĐT Mỗ Lao, P.Mộ Lao, Hà Đông, HN</v>
          </cell>
          <cell r="N2279">
            <v>60</v>
          </cell>
          <cell r="O2279" t="b">
            <v>0</v>
          </cell>
          <cell r="P2279" t="str">
            <v>C6 HÀ NỘI</v>
          </cell>
          <cell r="Q2279" t="str">
            <v>Miền Bắc</v>
          </cell>
          <cell r="R2279" t="str">
            <v>WIN</v>
          </cell>
        </row>
        <row r="2280">
          <cell r="A2280" t="str">
            <v>WIN6400</v>
          </cell>
          <cell r="B2280" t="str">
            <v>CN HÀ NỘI - CÔNG TY CỔ PHẦN DỊCH VỤ THƯƠNG MẠI TỔNG HỢP WINCOMMERCE</v>
          </cell>
          <cell r="C2280" t="str">
            <v/>
          </cell>
          <cell r="D2280" t="str">
            <v>Thành phố Hà Nội</v>
          </cell>
          <cell r="E2280" t="str">
            <v>Huyện Đông Anh</v>
          </cell>
          <cell r="G2280" t="str">
            <v>HN003</v>
          </cell>
          <cell r="H2280" t="str">
            <v>Nguyễn Văn Thạch</v>
          </cell>
          <cell r="I2280" t="str">
            <v>MIENBAC;WIN</v>
          </cell>
          <cell r="J2280" t="str">
            <v/>
          </cell>
          <cell r="M2280" t="str">
            <v>Xóm Chợ, Xã Cổ Loa, Huyện Đông Anh, HN</v>
          </cell>
          <cell r="N2280">
            <v>60</v>
          </cell>
          <cell r="O2280" t="b">
            <v>0</v>
          </cell>
          <cell r="P2280" t="str">
            <v>C6 HÀ NỘI</v>
          </cell>
          <cell r="Q2280" t="str">
            <v>Miền Bắc</v>
          </cell>
          <cell r="R2280" t="str">
            <v>WIN</v>
          </cell>
        </row>
        <row r="2281">
          <cell r="A2281" t="str">
            <v>win6402</v>
          </cell>
          <cell r="B2281" t="str">
            <v>CN HÀ NỘI - wincommerce</v>
          </cell>
          <cell r="C2281" t="str">
            <v/>
          </cell>
          <cell r="D2281" t="str">
            <v>Thành phố Hà Nội</v>
          </cell>
          <cell r="E2281" t="str">
            <v>Huyện Mỹ Đức</v>
          </cell>
          <cell r="G2281" t="str">
            <v>HN008</v>
          </cell>
          <cell r="H2281" t="str">
            <v>Nguyễn Minh Sơn</v>
          </cell>
          <cell r="I2281" t="str">
            <v>MIENBAC;WIN</v>
          </cell>
          <cell r="J2281" t="str">
            <v/>
          </cell>
          <cell r="M2281" t="str">
            <v>Thôn Yến Vỹ, X.Hương Sơn, H.Mỹ Đức, HN</v>
          </cell>
          <cell r="N2281">
            <v>60</v>
          </cell>
          <cell r="O2281" t="b">
            <v>0</v>
          </cell>
          <cell r="P2281" t="str">
            <v>C6 HÀ NỘI</v>
          </cell>
          <cell r="Q2281" t="str">
            <v>Miền Bắc</v>
          </cell>
          <cell r="R2281" t="str">
            <v>WIN</v>
          </cell>
        </row>
        <row r="2282">
          <cell r="A2282" t="str">
            <v>WIN6403</v>
          </cell>
          <cell r="B2282" t="str">
            <v>CN HÀ NỘI - CÔNG TY CỔ PHẦN DỊCH VỤ THƯƠNG MẠI TỔNG HỢP WINCOMMERCE</v>
          </cell>
          <cell r="C2282" t="str">
            <v/>
          </cell>
          <cell r="D2282" t="str">
            <v>Thành phố Hà Nội</v>
          </cell>
          <cell r="E2282" t="str">
            <v>Huyện Chương Mỹ</v>
          </cell>
          <cell r="G2282" t="str">
            <v>HN008</v>
          </cell>
          <cell r="H2282" t="str">
            <v>Nguyễn Minh Sơn</v>
          </cell>
          <cell r="I2282" t="str">
            <v>MIENBAC;WIN</v>
          </cell>
          <cell r="J2282" t="str">
            <v/>
          </cell>
          <cell r="M2282" t="str">
            <v>Thôn Đông Viên, X.Hữu Văn, H.Chương Mỹ, HN</v>
          </cell>
          <cell r="N2282">
            <v>60</v>
          </cell>
          <cell r="O2282" t="b">
            <v>0</v>
          </cell>
          <cell r="P2282" t="str">
            <v>C6 HÀ NỘI</v>
          </cell>
          <cell r="Q2282" t="str">
            <v>Miền Bắc</v>
          </cell>
          <cell r="R2282" t="str">
            <v>WIN</v>
          </cell>
        </row>
        <row r="2283">
          <cell r="A2283" t="str">
            <v>win6405</v>
          </cell>
          <cell r="B2283" t="str">
            <v>CN HÀ NỘI - wincommerce</v>
          </cell>
          <cell r="C2283" t="str">
            <v/>
          </cell>
          <cell r="D2283" t="str">
            <v>Thành phố Hà Nội</v>
          </cell>
          <cell r="E2283" t="str">
            <v>Huyện Hoài Đức</v>
          </cell>
          <cell r="G2283" t="str">
            <v>HN004</v>
          </cell>
          <cell r="H2283" t="str">
            <v>Hoàng Thanh Huy</v>
          </cell>
          <cell r="I2283" t="str">
            <v>MIENBAC;WIN</v>
          </cell>
          <cell r="J2283" t="str">
            <v/>
          </cell>
          <cell r="M2283" t="str">
            <v>Số 40 Thôn Cao Trung, X.Đức Giang, H.Hoài Đức, HN</v>
          </cell>
          <cell r="N2283">
            <v>60</v>
          </cell>
          <cell r="O2283" t="b">
            <v>0</v>
          </cell>
          <cell r="P2283" t="str">
            <v>C6 HÀ NỘI</v>
          </cell>
          <cell r="Q2283" t="str">
            <v>Miền Bắc</v>
          </cell>
          <cell r="R2283" t="str">
            <v>WIN</v>
          </cell>
        </row>
        <row r="2284">
          <cell r="A2284" t="str">
            <v>win6423</v>
          </cell>
          <cell r="B2284" t="str">
            <v>CN HÀ NỘI - wincommerce</v>
          </cell>
          <cell r="C2284" t="str">
            <v/>
          </cell>
          <cell r="D2284" t="str">
            <v>Thành phố Hà Nội</v>
          </cell>
          <cell r="E2284" t="str">
            <v>Huyện Thanh Oai</v>
          </cell>
          <cell r="G2284" t="str">
            <v>HN008</v>
          </cell>
          <cell r="H2284" t="str">
            <v>Nguyễn Minh Sơn</v>
          </cell>
          <cell r="I2284" t="str">
            <v>MIENBAC;WIN</v>
          </cell>
          <cell r="J2284" t="str">
            <v/>
          </cell>
          <cell r="M2284" t="str">
            <v>Chợ Tam Hưng, Thôn Song Khê, x.Tam Hưng, h.Thanh Oai, HN</v>
          </cell>
          <cell r="N2284">
            <v>60</v>
          </cell>
          <cell r="O2284" t="b">
            <v>0</v>
          </cell>
          <cell r="P2284" t="str">
            <v>C6 HÀ NỘI</v>
          </cell>
          <cell r="Q2284" t="str">
            <v>Miền Bắc</v>
          </cell>
          <cell r="R2284" t="str">
            <v>WIN</v>
          </cell>
        </row>
        <row r="2285">
          <cell r="A2285" t="str">
            <v>WIN6424</v>
          </cell>
          <cell r="B2285" t="str">
            <v>CN HÀ NỘI - CÔNG TY CỔ PHẦN DỊCH VỤ THƯƠNG MẠI TỔNG HỢP WINCOMMERCE</v>
          </cell>
          <cell r="C2285" t="str">
            <v/>
          </cell>
          <cell r="D2285" t="str">
            <v>Thành phố Hà Nội</v>
          </cell>
          <cell r="E2285" t="str">
            <v>Huyện Thạch Thất</v>
          </cell>
          <cell r="G2285" t="str">
            <v>HN008</v>
          </cell>
          <cell r="H2285" t="str">
            <v>Nguyễn Minh Sơn</v>
          </cell>
          <cell r="I2285" t="str">
            <v>MIENBAC;WIN</v>
          </cell>
          <cell r="J2285" t="str">
            <v/>
          </cell>
          <cell r="M2285" t="str">
            <v>Thôn 4, Xã Hạ Bằng, Huyện Thạch Thất, HN</v>
          </cell>
          <cell r="N2285">
            <v>60</v>
          </cell>
          <cell r="O2285" t="b">
            <v>0</v>
          </cell>
          <cell r="P2285" t="str">
            <v>C6 HÀ NỘI</v>
          </cell>
          <cell r="Q2285" t="str">
            <v>Miền Bắc</v>
          </cell>
          <cell r="R2285" t="str">
            <v>WIN</v>
          </cell>
        </row>
        <row r="2286">
          <cell r="A2286" t="str">
            <v>WIN6430</v>
          </cell>
          <cell r="B2286" t="str">
            <v>CN HÀ NỘI - CÔNG TY CỔ PHẦN DỊCH VỤ THƯƠNG MẠI TỔNG HỢP WINCOMMERCE</v>
          </cell>
          <cell r="C2286" t="str">
            <v/>
          </cell>
          <cell r="D2286" t="str">
            <v>Thành phố Hà Nội</v>
          </cell>
          <cell r="E2286" t="str">
            <v>Huyện Sóc Sơn</v>
          </cell>
          <cell r="G2286" t="str">
            <v>HN003</v>
          </cell>
          <cell r="H2286" t="str">
            <v>Nguyễn Văn Thạch</v>
          </cell>
          <cell r="I2286" t="str">
            <v>MIENBAC; WIN</v>
          </cell>
          <cell r="J2286" t="str">
            <v/>
          </cell>
          <cell r="M2286" t="str">
            <v>Thôn Vệ Sơn Đông, Xã Tân Minh, Huyện Sóc Sơn, HN</v>
          </cell>
          <cell r="N2286">
            <v>60</v>
          </cell>
          <cell r="O2286" t="b">
            <v>0</v>
          </cell>
          <cell r="P2286" t="str">
            <v>C6 HÀ NỘI</v>
          </cell>
          <cell r="Q2286" t="str">
            <v>Miền Bắc</v>
          </cell>
          <cell r="R2286" t="str">
            <v>WIN</v>
          </cell>
        </row>
        <row r="2287">
          <cell r="A2287" t="str">
            <v>Win6435</v>
          </cell>
          <cell r="B2287" t="str">
            <v>CN HÀ NỘI - wincommerce</v>
          </cell>
          <cell r="D2287" t="str">
            <v>Thành phố Hà Nội</v>
          </cell>
          <cell r="E2287" t="str">
            <v>Huyện Thanh Oai</v>
          </cell>
          <cell r="G2287" t="str">
            <v>HN008</v>
          </cell>
          <cell r="H2287" t="str">
            <v>Nguyễn Minh Sơn</v>
          </cell>
          <cell r="I2287" t="str">
            <v>MIENBAC</v>
          </cell>
          <cell r="J2287" t="str">
            <v>6435 - WM+ HNI 343 Thanh Cao</v>
          </cell>
          <cell r="K2287" t="str">
            <v>343 Đường Xã Thanh Cao, Thôn Thanh Thần, Xã Thanh Cao, H. Thanh Oai TP. Hà Nội Việt Nam</v>
          </cell>
          <cell r="M2287" t="str">
            <v>343 Đường Xã Thanh Cao, Thôn Thanh Thần, Xã Thanh Cao, H. Thanh Oai TP. Hà Nội Việt Nam</v>
          </cell>
          <cell r="N2287">
            <v>60</v>
          </cell>
          <cell r="O2287" t="b">
            <v>0</v>
          </cell>
          <cell r="P2287" t="str">
            <v>CÔNG TY TNHH MTV THƯƠNG MẠI VÀ DỊCH VỤ NGỌC THƠM</v>
          </cell>
          <cell r="Q2287" t="str">
            <v>Miền Bắc</v>
          </cell>
          <cell r="R2287" t="str">
            <v>WIN</v>
          </cell>
        </row>
        <row r="2288">
          <cell r="A2288" t="str">
            <v>win6440</v>
          </cell>
          <cell r="B2288" t="str">
            <v>CN HÀ NỘI - wincommerce</v>
          </cell>
          <cell r="C2288" t="str">
            <v/>
          </cell>
          <cell r="D2288" t="str">
            <v>Thành phố Hà Nội</v>
          </cell>
          <cell r="E2288" t="str">
            <v>Thị xã Sơn Tây</v>
          </cell>
          <cell r="G2288" t="str">
            <v>HN004</v>
          </cell>
          <cell r="H2288" t="str">
            <v>Hoàng Thanh Huy</v>
          </cell>
          <cell r="I2288" t="str">
            <v>MIENBAC;WIN</v>
          </cell>
          <cell r="J2288" t="str">
            <v/>
          </cell>
          <cell r="M2288" t="str">
            <v>288 Đường Xuân Khanh, Phường Xuân Khanh, Thị xã Sơn Tây, HN</v>
          </cell>
          <cell r="N2288">
            <v>60</v>
          </cell>
          <cell r="O2288" t="b">
            <v>0</v>
          </cell>
          <cell r="P2288" t="str">
            <v>C6 HÀ NỘI</v>
          </cell>
          <cell r="Q2288" t="str">
            <v>Miền Bắc</v>
          </cell>
          <cell r="R2288" t="str">
            <v>WIN</v>
          </cell>
        </row>
        <row r="2289">
          <cell r="A2289" t="str">
            <v>win6441</v>
          </cell>
          <cell r="B2289" t="str">
            <v>CN HÀ NỘI - wincommerce</v>
          </cell>
          <cell r="C2289" t="str">
            <v/>
          </cell>
          <cell r="D2289" t="str">
            <v>Thành phố Hà Nội</v>
          </cell>
          <cell r="E2289" t="str">
            <v>Huyện Quốc Oai</v>
          </cell>
          <cell r="G2289" t="str">
            <v>HN004</v>
          </cell>
          <cell r="H2289" t="str">
            <v>Hoàng Thanh Huy</v>
          </cell>
          <cell r="I2289" t="str">
            <v>MIENBAC;WIN</v>
          </cell>
          <cell r="J2289" t="str">
            <v/>
          </cell>
          <cell r="M2289" t="str">
            <v>Xóm 3, Thôn Yên Nội, Xã Đồng Quang, Huyện Quốc Oai, HN</v>
          </cell>
          <cell r="N2289">
            <v>60</v>
          </cell>
          <cell r="O2289" t="b">
            <v>0</v>
          </cell>
          <cell r="P2289" t="str">
            <v>C6 HÀ NỘI</v>
          </cell>
          <cell r="Q2289" t="str">
            <v>Miền Bắc</v>
          </cell>
          <cell r="R2289" t="str">
            <v>WIN</v>
          </cell>
        </row>
        <row r="2290">
          <cell r="A2290" t="str">
            <v>WIN6443</v>
          </cell>
          <cell r="B2290" t="str">
            <v>CN HÀ NỘI - CÔNG TY CỔ PHẦN DỊCH VỤ THƯƠNG MẠI TỔNG HỢP WINCOMMERCE</v>
          </cell>
          <cell r="C2290" t="str">
            <v/>
          </cell>
          <cell r="D2290" t="str">
            <v>Thành phố Hà Nội</v>
          </cell>
          <cell r="E2290" t="str">
            <v>Huyện Chương Mỹ</v>
          </cell>
          <cell r="G2290" t="str">
            <v>HN008</v>
          </cell>
          <cell r="H2290" t="str">
            <v>Nguyễn Minh Sơn</v>
          </cell>
          <cell r="I2290" t="str">
            <v>MIENBAC;WIN</v>
          </cell>
          <cell r="J2290" t="str">
            <v/>
          </cell>
          <cell r="M2290" t="str">
            <v>Thôn 2, Xã Đại Yên, Huyện Chương Mỹ, HN</v>
          </cell>
          <cell r="N2290">
            <v>60</v>
          </cell>
          <cell r="O2290" t="b">
            <v>0</v>
          </cell>
          <cell r="P2290" t="str">
            <v>C6 HÀ NỘI</v>
          </cell>
          <cell r="Q2290" t="str">
            <v>Miền Bắc</v>
          </cell>
          <cell r="R2290" t="str">
            <v>WIN</v>
          </cell>
        </row>
        <row r="2291">
          <cell r="A2291" t="str">
            <v>win6444</v>
          </cell>
          <cell r="B2291" t="str">
            <v>CN HÀ NỘI - wincommerce</v>
          </cell>
          <cell r="C2291" t="str">
            <v/>
          </cell>
          <cell r="D2291" t="str">
            <v>Thành phố Hà Nội</v>
          </cell>
          <cell r="E2291" t="str">
            <v>Huyện Mỹ Đức</v>
          </cell>
          <cell r="G2291" t="str">
            <v>HN008</v>
          </cell>
          <cell r="H2291" t="str">
            <v>Nguyễn Minh Sơn</v>
          </cell>
          <cell r="I2291" t="str">
            <v>MIENBAC;WIN</v>
          </cell>
          <cell r="J2291" t="str">
            <v/>
          </cell>
          <cell r="M2291" t="str">
            <v>Thôn Trung, Xã Thượng Lâm, Huyện Mỹ Đức, HN</v>
          </cell>
          <cell r="N2291">
            <v>60</v>
          </cell>
          <cell r="O2291" t="b">
            <v>0</v>
          </cell>
          <cell r="P2291" t="str">
            <v>C6 HÀ NỘI</v>
          </cell>
          <cell r="Q2291" t="str">
            <v>Miền Bắc</v>
          </cell>
          <cell r="R2291" t="str">
            <v>WIN</v>
          </cell>
        </row>
        <row r="2292">
          <cell r="A2292" t="str">
            <v>WIN6453</v>
          </cell>
          <cell r="B2292" t="str">
            <v>CN HÀ NỘI - CÔNG TY CỔ PHẦN DỊCH VỤ THƯƠNG MẠI TỔNG HỢP WINCOMMERCE</v>
          </cell>
          <cell r="C2292" t="str">
            <v/>
          </cell>
          <cell r="D2292" t="str">
            <v>Thành phố Hà Nội</v>
          </cell>
          <cell r="E2292" t="str">
            <v>Quận Hà Đông</v>
          </cell>
          <cell r="G2292" t="str">
            <v>HN004</v>
          </cell>
          <cell r="H2292" t="str">
            <v>Hoàng Thanh Huy</v>
          </cell>
          <cell r="I2292" t="str">
            <v>MIENBAC;WIN</v>
          </cell>
          <cell r="J2292" t="str">
            <v/>
          </cell>
          <cell r="M2292" t="str">
            <v>Villa II-14, Dự án khu nhà ở và trung tâm Thương mại, P. Hà Cầu, Q. Hà Đông, TP. Hà Nội</v>
          </cell>
          <cell r="N2292">
            <v>60</v>
          </cell>
          <cell r="O2292" t="b">
            <v>0</v>
          </cell>
          <cell r="P2292" t="str">
            <v>C6 HÀ NỘI</v>
          </cell>
          <cell r="Q2292" t="str">
            <v>Miền Bắc</v>
          </cell>
          <cell r="R2292" t="str">
            <v>WIN</v>
          </cell>
        </row>
        <row r="2293">
          <cell r="A2293" t="str">
            <v>WIN6455</v>
          </cell>
          <cell r="B2293" t="str">
            <v>CN HÀ NỘI - CÔNG TY CỔ PHẦN DỊCH VỤ THƯƠNG MẠI TỔNG HỢP WINCOMMERCE</v>
          </cell>
          <cell r="C2293" t="str">
            <v/>
          </cell>
          <cell r="D2293" t="str">
            <v>Thành phố Hà Nội</v>
          </cell>
          <cell r="E2293" t="str">
            <v>Huyện Phúc Thọ</v>
          </cell>
          <cell r="G2293" t="str">
            <v>HN008</v>
          </cell>
          <cell r="H2293" t="str">
            <v>Nguyễn Minh Sơn</v>
          </cell>
          <cell r="I2293" t="str">
            <v>MIENBAC;WIN</v>
          </cell>
          <cell r="J2293" t="str">
            <v/>
          </cell>
          <cell r="M2293" t="str">
            <v>136 Phố Hát, Xã Hát Môn, Huyện Phúc Thọ, TP. Hà Nội H. Phúc Thọ, HN</v>
          </cell>
          <cell r="N2293">
            <v>60</v>
          </cell>
          <cell r="O2293" t="b">
            <v>0</v>
          </cell>
          <cell r="P2293" t="str">
            <v>C6 HÀ NỘI</v>
          </cell>
          <cell r="Q2293" t="str">
            <v>Miền Bắc</v>
          </cell>
          <cell r="R2293" t="str">
            <v>WIN</v>
          </cell>
        </row>
        <row r="2294">
          <cell r="A2294" t="str">
            <v>WIN6456</v>
          </cell>
          <cell r="B2294" t="str">
            <v>CN HÀ NỘI - CÔNG TY CỔ PHẦN DỊCH VỤ THƯƠNG MẠI TỔNG HỢP WINCOMMERCE</v>
          </cell>
          <cell r="C2294" t="str">
            <v/>
          </cell>
          <cell r="D2294" t="str">
            <v>Thành phố Hà Nội</v>
          </cell>
          <cell r="E2294" t="str">
            <v>Quận Đống Đa</v>
          </cell>
          <cell r="G2294" t="str">
            <v>HN008</v>
          </cell>
          <cell r="H2294" t="str">
            <v>Nguyễn Minh Sơn</v>
          </cell>
          <cell r="I2294" t="str">
            <v>MIENBAC;WIN</v>
          </cell>
          <cell r="J2294" t="str">
            <v/>
          </cell>
          <cell r="M2294" t="str">
            <v>116 C2 Trung Tự, Đ. Phạm Ngọc Thạch, P.Kim Liên, Q.Đống đa, HN</v>
          </cell>
          <cell r="N2294">
            <v>60</v>
          </cell>
          <cell r="O2294" t="b">
            <v>0</v>
          </cell>
          <cell r="P2294" t="str">
            <v>C6 HÀ NỘI</v>
          </cell>
          <cell r="Q2294" t="str">
            <v>Miền Bắc</v>
          </cell>
          <cell r="R2294" t="str">
            <v>WIN</v>
          </cell>
        </row>
        <row r="2295">
          <cell r="A2295" t="str">
            <v>win6462</v>
          </cell>
          <cell r="B2295" t="str">
            <v>CN HÀ NỘI - wincommerce</v>
          </cell>
          <cell r="C2295" t="str">
            <v/>
          </cell>
          <cell r="D2295" t="str">
            <v>Thành phố Hà Nội</v>
          </cell>
          <cell r="E2295" t="str">
            <v>Huyện Mê Linh</v>
          </cell>
          <cell r="G2295" t="str">
            <v>HN008</v>
          </cell>
          <cell r="H2295" t="str">
            <v>Nguyễn Minh Sơn</v>
          </cell>
          <cell r="I2295" t="str">
            <v>MIENBAC;WIN</v>
          </cell>
          <cell r="J2295" t="str">
            <v/>
          </cell>
          <cell r="M2295" t="str">
            <v>Thôn Khê Ngoại 1, Xã Văn Khê, Huyện Mê Linh, HN</v>
          </cell>
          <cell r="N2295">
            <v>60</v>
          </cell>
          <cell r="O2295" t="b">
            <v>0</v>
          </cell>
          <cell r="P2295" t="str">
            <v>C6 HÀ NỘI</v>
          </cell>
          <cell r="Q2295" t="str">
            <v>Miền Bắc</v>
          </cell>
          <cell r="R2295" t="str">
            <v>WIN</v>
          </cell>
        </row>
        <row r="2296">
          <cell r="A2296" t="str">
            <v>WIN6465</v>
          </cell>
          <cell r="B2296" t="str">
            <v>CN HÀ NỘI - CÔNG TY CỔ PHẦN DỊCH VỤ THƯƠNG MẠI TỔNG HỢP WINCOMMERCE</v>
          </cell>
          <cell r="C2296" t="str">
            <v/>
          </cell>
          <cell r="D2296" t="str">
            <v>Thành phố Hà Nội</v>
          </cell>
          <cell r="E2296" t="str">
            <v>Huyện Phúc Thọ</v>
          </cell>
          <cell r="G2296" t="str">
            <v>HN008</v>
          </cell>
          <cell r="H2296" t="str">
            <v>Nguyễn Minh Sơn</v>
          </cell>
          <cell r="I2296" t="str">
            <v>MIENBAC;WIN</v>
          </cell>
          <cell r="J2296" t="str">
            <v/>
          </cell>
          <cell r="M2296" t="str">
            <v>Cụm 11, Xã Võng Xuyên, H.Phúc Thọ, HN</v>
          </cell>
          <cell r="N2296">
            <v>60</v>
          </cell>
          <cell r="O2296" t="b">
            <v>0</v>
          </cell>
          <cell r="P2296" t="str">
            <v>C6 HÀ NỘI</v>
          </cell>
          <cell r="Q2296" t="str">
            <v>Miền Bắc</v>
          </cell>
          <cell r="R2296" t="str">
            <v>WIN</v>
          </cell>
        </row>
        <row r="2297">
          <cell r="A2297" t="str">
            <v>win6466</v>
          </cell>
          <cell r="B2297" t="str">
            <v>CN HÀ NỘI - wincommerce</v>
          </cell>
          <cell r="C2297" t="str">
            <v/>
          </cell>
          <cell r="D2297" t="str">
            <v>Thành phố Hà Nội</v>
          </cell>
          <cell r="E2297" t="str">
            <v>Huyện Quốc Oai</v>
          </cell>
          <cell r="G2297" t="str">
            <v>HN004</v>
          </cell>
          <cell r="H2297" t="str">
            <v>Hoàng Thanh Huy</v>
          </cell>
          <cell r="I2297" t="str">
            <v>MIENBAC;WIN</v>
          </cell>
          <cell r="J2297" t="str">
            <v/>
          </cell>
          <cell r="M2297" t="str">
            <v>Xóm 4 Tình Lam, Xã Đại Thành, Huyện Quốc Oai, HN</v>
          </cell>
          <cell r="N2297">
            <v>60</v>
          </cell>
          <cell r="O2297" t="b">
            <v>0</v>
          </cell>
          <cell r="P2297" t="str">
            <v>C6 HÀ NỘI</v>
          </cell>
          <cell r="Q2297" t="str">
            <v>Miền Bắc</v>
          </cell>
          <cell r="R2297" t="str">
            <v>WIN</v>
          </cell>
        </row>
        <row r="2298">
          <cell r="A2298" t="str">
            <v>win6476</v>
          </cell>
          <cell r="B2298" t="str">
            <v>CN HÀ NỘI - wincommerce</v>
          </cell>
          <cell r="C2298" t="str">
            <v/>
          </cell>
          <cell r="D2298" t="str">
            <v>Thành phố Hà Nội</v>
          </cell>
          <cell r="E2298" t="str">
            <v>Huyện Mê Linh</v>
          </cell>
          <cell r="G2298" t="str">
            <v>HN008</v>
          </cell>
          <cell r="H2298" t="str">
            <v>Nguyễn Minh Sơn</v>
          </cell>
          <cell r="I2298" t="str">
            <v>MIENBAC;WIN</v>
          </cell>
          <cell r="J2298" t="str">
            <v/>
          </cell>
          <cell r="M2298" t="str">
            <v>Thôn Bạch Trữ, Xã Tiến Thắng, Huyện Mê Linh, HN</v>
          </cell>
          <cell r="N2298">
            <v>60</v>
          </cell>
          <cell r="O2298" t="b">
            <v>0</v>
          </cell>
          <cell r="P2298" t="str">
            <v>C6 HÀ NỘI</v>
          </cell>
          <cell r="Q2298" t="str">
            <v>Miền Bắc</v>
          </cell>
          <cell r="R2298" t="str">
            <v>WIN</v>
          </cell>
        </row>
        <row r="2299">
          <cell r="A2299" t="str">
            <v>WIN6477</v>
          </cell>
          <cell r="B2299" t="str">
            <v>CN HÀ NỘI - CÔNG TY CỔ PHẦN DỊCH VỤ THƯƠNG MẠI TỔNG HỢP WINCOMMERCE</v>
          </cell>
          <cell r="C2299" t="str">
            <v/>
          </cell>
          <cell r="D2299" t="str">
            <v>Thành phố Hà Nội</v>
          </cell>
          <cell r="E2299" t="str">
            <v>Huyện ứng Hòa</v>
          </cell>
          <cell r="G2299" t="str">
            <v>HN004</v>
          </cell>
          <cell r="H2299" t="str">
            <v>Hoàng Thanh Huy</v>
          </cell>
          <cell r="I2299" t="str">
            <v>MIENBAC;WIN</v>
          </cell>
          <cell r="J2299" t="str">
            <v/>
          </cell>
          <cell r="M2299" t="str">
            <v>Xóm 4, Thôn Đinh Xuyên, Xã Hòa Nam, Huyện Ứng Hòa, HN</v>
          </cell>
          <cell r="N2299">
            <v>60</v>
          </cell>
          <cell r="O2299" t="b">
            <v>0</v>
          </cell>
          <cell r="P2299" t="str">
            <v>C6 HÀ NỘI</v>
          </cell>
          <cell r="Q2299" t="str">
            <v>Miền Bắc</v>
          </cell>
          <cell r="R2299" t="str">
            <v>WIN</v>
          </cell>
        </row>
        <row r="2300">
          <cell r="A2300" t="str">
            <v>win6481</v>
          </cell>
          <cell r="B2300" t="str">
            <v>CN HÀ NỘI - wincommerce</v>
          </cell>
          <cell r="C2300" t="str">
            <v/>
          </cell>
          <cell r="D2300" t="str">
            <v>Thành phố Hà Nội</v>
          </cell>
          <cell r="E2300" t="str">
            <v>Huyện Đan Phượng</v>
          </cell>
          <cell r="G2300" t="str">
            <v>HN004</v>
          </cell>
          <cell r="H2300" t="str">
            <v>Hoàng Thanh Huy</v>
          </cell>
          <cell r="I2300" t="str">
            <v>MIENBAC;WIN</v>
          </cell>
          <cell r="J2300" t="str">
            <v/>
          </cell>
          <cell r="M2300" t="str">
            <v>42 Đường Trung Tâm, Xã Thọ An, Huyện Đan Phượng, HN</v>
          </cell>
          <cell r="N2300">
            <v>60</v>
          </cell>
          <cell r="O2300" t="b">
            <v>0</v>
          </cell>
          <cell r="P2300" t="str">
            <v>C6 HÀ NỘI</v>
          </cell>
          <cell r="Q2300" t="str">
            <v>Miền Bắc</v>
          </cell>
          <cell r="R2300" t="str">
            <v>WIN</v>
          </cell>
        </row>
        <row r="2301">
          <cell r="A2301" t="str">
            <v>win6482</v>
          </cell>
          <cell r="B2301" t="str">
            <v>CN HÀ NỘI - wincommerce</v>
          </cell>
          <cell r="C2301" t="str">
            <v/>
          </cell>
          <cell r="D2301" t="str">
            <v>Thành phố Hà Nội</v>
          </cell>
          <cell r="E2301" t="str">
            <v>Huyện Quốc Oai</v>
          </cell>
          <cell r="G2301" t="str">
            <v>HN004</v>
          </cell>
          <cell r="H2301" t="str">
            <v>Hoàng Thanh Huy</v>
          </cell>
          <cell r="I2301" t="str">
            <v>MIENBAC;WIN</v>
          </cell>
          <cell r="J2301" t="str">
            <v/>
          </cell>
          <cell r="M2301" t="str">
            <v>Chợ Cấn Thượng, Xã Cấn Hữu, Huyện Quốc Oai, HN</v>
          </cell>
          <cell r="N2301">
            <v>60</v>
          </cell>
          <cell r="O2301" t="b">
            <v>0</v>
          </cell>
          <cell r="P2301" t="str">
            <v>C6 HÀ NỘI</v>
          </cell>
          <cell r="Q2301" t="str">
            <v>Miền Bắc</v>
          </cell>
          <cell r="R2301" t="str">
            <v>WIN</v>
          </cell>
        </row>
        <row r="2302">
          <cell r="A2302" t="str">
            <v>WIN6485</v>
          </cell>
          <cell r="B2302" t="str">
            <v>CN HÀ NỘI - CÔNG TY CỔ PHẦN DỊCH VỤ THƯƠNG MẠI TỔNG HỢP WINCOMMERCE</v>
          </cell>
          <cell r="C2302" t="str">
            <v/>
          </cell>
          <cell r="D2302" t="str">
            <v>Thành phố Hà Nội</v>
          </cell>
          <cell r="E2302" t="str">
            <v>Huyện Gia Lâm</v>
          </cell>
          <cell r="G2302" t="str">
            <v>HN008</v>
          </cell>
          <cell r="H2302" t="str">
            <v>Nguyễn Minh Sơn</v>
          </cell>
          <cell r="I2302" t="str">
            <v>MIENBAC;WIN</v>
          </cell>
          <cell r="J2302" t="str">
            <v/>
          </cell>
          <cell r="M2302" t="str">
            <v>Số 95 Giang Cao, Xã Bát Tràng, Huyện Gia Lâm, HN</v>
          </cell>
          <cell r="N2302">
            <v>60</v>
          </cell>
          <cell r="O2302" t="b">
            <v>0</v>
          </cell>
          <cell r="P2302" t="str">
            <v>C6 HÀ NỘI</v>
          </cell>
          <cell r="Q2302" t="str">
            <v>Miền Bắc</v>
          </cell>
          <cell r="R2302" t="str">
            <v>WIN</v>
          </cell>
        </row>
        <row r="2303">
          <cell r="A2303" t="str">
            <v>win6486</v>
          </cell>
          <cell r="B2303" t="str">
            <v>CN HÀ NỘI - wincommerce</v>
          </cell>
          <cell r="C2303" t="str">
            <v/>
          </cell>
          <cell r="D2303" t="str">
            <v>Thành phố Hà Nội</v>
          </cell>
          <cell r="E2303" t="str">
            <v>Huyện Đan Phượng</v>
          </cell>
          <cell r="G2303" t="str">
            <v>HN004</v>
          </cell>
          <cell r="H2303" t="str">
            <v>Hoàng Thanh Huy</v>
          </cell>
          <cell r="I2303" t="str">
            <v>MIENBAC;WIN</v>
          </cell>
          <cell r="J2303" t="str">
            <v/>
          </cell>
          <cell r="M2303" t="str">
            <v>Số 165 Đường Hồng Hà, Xã Hồng Hà, Huyện Đan Phượng, TP. Hà Nội</v>
          </cell>
          <cell r="N2303">
            <v>60</v>
          </cell>
          <cell r="O2303" t="b">
            <v>0</v>
          </cell>
          <cell r="P2303" t="str">
            <v>C6 HÀ NỘI</v>
          </cell>
          <cell r="Q2303" t="str">
            <v>Miền Bắc</v>
          </cell>
          <cell r="R2303" t="str">
            <v>WIN</v>
          </cell>
        </row>
        <row r="2304">
          <cell r="A2304" t="str">
            <v>WIN6489</v>
          </cell>
          <cell r="B2304" t="str">
            <v>CN HÀ NỘI - CÔNG TY CỔ PHẦN DỊCH VỤ THƯƠNG MẠI TỔNG HỢP WINCOMMERCE</v>
          </cell>
          <cell r="C2304" t="str">
            <v/>
          </cell>
          <cell r="D2304" t="str">
            <v>Thành phố Hà Nội</v>
          </cell>
          <cell r="E2304" t="str">
            <v>Huyện Sóc Sơn</v>
          </cell>
          <cell r="G2304" t="str">
            <v>HN003</v>
          </cell>
          <cell r="H2304" t="str">
            <v>Nguyễn Văn Thạch</v>
          </cell>
          <cell r="I2304" t="str">
            <v>MIENBAC; WIN</v>
          </cell>
          <cell r="J2304" t="str">
            <v/>
          </cell>
          <cell r="M2304" t="str">
            <v>Xóm Đồng Thố, Thôn 4, Xã Hồng Kỳ, Huyện Sóc Sơn, HN</v>
          </cell>
          <cell r="N2304">
            <v>60</v>
          </cell>
          <cell r="O2304" t="b">
            <v>0</v>
          </cell>
          <cell r="P2304" t="str">
            <v>C6 HÀ NỘI</v>
          </cell>
          <cell r="Q2304" t="str">
            <v>Miền Bắc</v>
          </cell>
          <cell r="R2304" t="str">
            <v>WIN</v>
          </cell>
        </row>
        <row r="2305">
          <cell r="A2305" t="str">
            <v>win6502</v>
          </cell>
          <cell r="B2305" t="str">
            <v>CN HÀ NỘI - wincommerce</v>
          </cell>
          <cell r="C2305" t="str">
            <v/>
          </cell>
          <cell r="D2305" t="str">
            <v>Thành phố Hà Nội</v>
          </cell>
          <cell r="E2305" t="str">
            <v>Huyện Thanh Trì</v>
          </cell>
          <cell r="G2305" t="str">
            <v>HN008</v>
          </cell>
          <cell r="H2305" t="str">
            <v>Nguyễn Minh Sơn</v>
          </cell>
          <cell r="I2305" t="str">
            <v>MIENBAC;WIN</v>
          </cell>
          <cell r="J2305" t="str">
            <v/>
          </cell>
          <cell r="M2305" t="str">
            <v>Shophouse CT3DV-TM24,25 IEC Residences, Xã Tứ Hiệp, Huyện Thanh Trì, HN</v>
          </cell>
          <cell r="N2305">
            <v>60</v>
          </cell>
          <cell r="O2305" t="b">
            <v>0</v>
          </cell>
          <cell r="P2305" t="str">
            <v>C6 HÀ NỘI</v>
          </cell>
          <cell r="Q2305" t="str">
            <v>Miền Bắc</v>
          </cell>
          <cell r="R2305" t="str">
            <v>WIN</v>
          </cell>
        </row>
        <row r="2306">
          <cell r="A2306" t="str">
            <v>WIN6528</v>
          </cell>
          <cell r="B2306" t="str">
            <v>CN HÀ NỘI - CÔNG TY CỔ PHẦN DỊCH VỤ THƯƠNG MẠI TỔNG HỢP WINCOMMERCE</v>
          </cell>
          <cell r="C2306" t="str">
            <v/>
          </cell>
          <cell r="D2306" t="str">
            <v>Thành phố Hà Nội</v>
          </cell>
          <cell r="E2306" t="str">
            <v>Huyện Chương Mỹ</v>
          </cell>
          <cell r="G2306" t="str">
            <v>HN008</v>
          </cell>
          <cell r="H2306" t="str">
            <v>Nguyễn Minh Sơn</v>
          </cell>
          <cell r="I2306" t="str">
            <v>MIENBAC;WIN</v>
          </cell>
          <cell r="J2306" t="str">
            <v/>
          </cell>
          <cell r="M2306" t="str">
            <v>Thôn Đồng Du, Xã Hợp Đồng, Huyện Chương Mỹ, TP. Hà Nội</v>
          </cell>
          <cell r="N2306">
            <v>60</v>
          </cell>
          <cell r="O2306" t="b">
            <v>0</v>
          </cell>
          <cell r="P2306" t="str">
            <v>C6 HÀ NỘI</v>
          </cell>
          <cell r="Q2306" t="str">
            <v>Miền Bắc</v>
          </cell>
          <cell r="R2306" t="str">
            <v>WIN</v>
          </cell>
        </row>
        <row r="2307">
          <cell r="A2307" t="str">
            <v>WIN6542</v>
          </cell>
          <cell r="B2307" t="str">
            <v>CN HÀ NỘI - CÔNG TY CỔ PHẦN DỊCH VỤ THƯƠNG MẠI TỔNG HỢP WINCOMMERCE</v>
          </cell>
          <cell r="C2307" t="str">
            <v/>
          </cell>
          <cell r="D2307" t="str">
            <v>Thành phố Hà Nội</v>
          </cell>
          <cell r="E2307" t="str">
            <v>Quận Bắc Từ Liêm</v>
          </cell>
          <cell r="G2307" t="str">
            <v>HN004</v>
          </cell>
          <cell r="H2307" t="str">
            <v>Hoàng Thanh Huy</v>
          </cell>
          <cell r="I2307" t="str">
            <v>MIENBAC;WIN</v>
          </cell>
          <cell r="J2307" t="str">
            <v/>
          </cell>
          <cell r="M2307" t="str">
            <v>Ô 05 tầng 1 tòa nhà B Dự án Cụm công trình nhà ở IA20 khu đô thị Nam Thăng Long, Phường Đông Ngạc, Q.Bắc Từ Liêm, HN</v>
          </cell>
          <cell r="N2307">
            <v>60</v>
          </cell>
          <cell r="O2307" t="b">
            <v>0</v>
          </cell>
          <cell r="P2307" t="str">
            <v>C6 HÀ NỘI</v>
          </cell>
          <cell r="Q2307" t="str">
            <v>Miền Bắc</v>
          </cell>
          <cell r="R2307" t="str">
            <v>WIN</v>
          </cell>
        </row>
        <row r="2308">
          <cell r="A2308" t="str">
            <v>WIN6543</v>
          </cell>
          <cell r="B2308" t="str">
            <v>CN HÀ NỘI - CÔNG TY CỔ PHẦN DỊCH VỤ THƯƠNG MẠI TỔNG HỢP WINCOMMERCE</v>
          </cell>
          <cell r="C2308" t="str">
            <v/>
          </cell>
          <cell r="D2308" t="str">
            <v>Thành phố Hà Nội</v>
          </cell>
          <cell r="E2308" t="str">
            <v>Huyện Phúc Thọ</v>
          </cell>
          <cell r="G2308" t="str">
            <v>HN008</v>
          </cell>
          <cell r="H2308" t="str">
            <v>Nguyễn Minh Sơn</v>
          </cell>
          <cell r="I2308" t="str">
            <v>MIENBAC;WIN</v>
          </cell>
          <cell r="J2308" t="str">
            <v/>
          </cell>
          <cell r="M2308" t="str">
            <v>Thôn 5, Xã Vân Phúc, Huyện Phúc Thọ, HN</v>
          </cell>
          <cell r="N2308">
            <v>60</v>
          </cell>
          <cell r="O2308" t="b">
            <v>0</v>
          </cell>
          <cell r="P2308" t="str">
            <v>C6 HÀ NỘI</v>
          </cell>
          <cell r="Q2308" t="str">
            <v>Miền Bắc</v>
          </cell>
          <cell r="R2308" t="str">
            <v>WIN</v>
          </cell>
        </row>
        <row r="2309">
          <cell r="A2309" t="str">
            <v>WIN6546</v>
          </cell>
          <cell r="B2309" t="str">
            <v>CN HÀ NỘI - CÔNG TY CỔ PHẦN DỊCH VỤ THƯƠNG MẠI TỔNG HỢP WINCOMMERCE</v>
          </cell>
          <cell r="C2309" t="str">
            <v/>
          </cell>
          <cell r="D2309" t="str">
            <v>Thành phố Hà Nội</v>
          </cell>
          <cell r="E2309" t="str">
            <v>Quận Hà Đông</v>
          </cell>
          <cell r="G2309" t="str">
            <v>HN004</v>
          </cell>
          <cell r="H2309" t="str">
            <v>Hoàng Thanh Huy</v>
          </cell>
          <cell r="I2309" t="str">
            <v>MIENBAC;WIN</v>
          </cell>
          <cell r="J2309" t="str">
            <v/>
          </cell>
          <cell r="M2309" t="str">
            <v>200 Quyết Thắng, Tổ 8, Phường Yên Nghĩa, Quận Hà Đông, HN</v>
          </cell>
          <cell r="N2309">
            <v>60</v>
          </cell>
          <cell r="O2309" t="b">
            <v>0</v>
          </cell>
          <cell r="P2309" t="str">
            <v>C6 HÀ NỘI</v>
          </cell>
          <cell r="Q2309" t="str">
            <v>Miền Bắc</v>
          </cell>
          <cell r="R2309" t="str">
            <v>WIN</v>
          </cell>
        </row>
        <row r="2310">
          <cell r="A2310" t="str">
            <v>win6548</v>
          </cell>
          <cell r="B2310" t="str">
            <v>CN HÀ NỘI - wincommerce</v>
          </cell>
          <cell r="C2310" t="str">
            <v/>
          </cell>
          <cell r="D2310" t="str">
            <v>Thành phố Hà Nội</v>
          </cell>
          <cell r="E2310" t="str">
            <v>Huyện Thanh Oai</v>
          </cell>
          <cell r="G2310" t="str">
            <v>HN008</v>
          </cell>
          <cell r="H2310" t="str">
            <v>Nguyễn Minh Sơn</v>
          </cell>
          <cell r="I2310" t="str">
            <v>MIENBAC;WIN</v>
          </cell>
          <cell r="J2310" t="str">
            <v/>
          </cell>
          <cell r="M2310" t="str">
            <v>Số nhà 366, Xóm Liên Kết, Thôn Trung, Xã Cao Viên, huyện Thanh Oai, Hà Nội</v>
          </cell>
          <cell r="N2310">
            <v>60</v>
          </cell>
          <cell r="O2310" t="b">
            <v>0</v>
          </cell>
          <cell r="P2310" t="str">
            <v>C6 HÀ NỘI</v>
          </cell>
          <cell r="Q2310" t="str">
            <v>Miền Bắc</v>
          </cell>
          <cell r="R2310" t="str">
            <v>WIN</v>
          </cell>
        </row>
        <row r="2311">
          <cell r="A2311" t="str">
            <v>win6569</v>
          </cell>
          <cell r="B2311" t="str">
            <v>CN HÀ NỘI - wincommerce</v>
          </cell>
          <cell r="C2311" t="str">
            <v/>
          </cell>
          <cell r="D2311" t="str">
            <v>Thành phố Hà Nội</v>
          </cell>
          <cell r="E2311" t="str">
            <v>Huyện Mê Linh</v>
          </cell>
          <cell r="G2311" t="str">
            <v>HN003</v>
          </cell>
          <cell r="H2311" t="str">
            <v>Nguyễn Văn Thạch</v>
          </cell>
          <cell r="I2311" t="str">
            <v>MIENBAC;WIN</v>
          </cell>
          <cell r="J2311" t="str">
            <v/>
          </cell>
          <cell r="M2311" t="str">
            <v>Thôn Nội Đồng, Xã Đại Thịnh, Huyện Mê Linh, HN</v>
          </cell>
          <cell r="N2311">
            <v>60</v>
          </cell>
          <cell r="O2311" t="b">
            <v>0</v>
          </cell>
          <cell r="P2311" t="str">
            <v>C6 HÀ NỘI</v>
          </cell>
          <cell r="Q2311" t="str">
            <v>Miền Bắc</v>
          </cell>
          <cell r="R2311" t="str">
            <v>WIN</v>
          </cell>
        </row>
        <row r="2312">
          <cell r="A2312" t="str">
            <v>WIN6570</v>
          </cell>
          <cell r="B2312" t="str">
            <v>CN HÀ NỘI - CÔNG TY CỔ PHẦN DỊCH VỤ THƯƠNG MẠI TỔNG HỢP WINCOMMERCE</v>
          </cell>
          <cell r="C2312" t="str">
            <v/>
          </cell>
          <cell r="D2312" t="str">
            <v>Thành phố Hà Nội</v>
          </cell>
          <cell r="E2312" t="str">
            <v>Huyện ứng Hòa</v>
          </cell>
          <cell r="G2312" t="str">
            <v>HN004</v>
          </cell>
          <cell r="H2312" t="str">
            <v>Hoàng Thanh Huy</v>
          </cell>
          <cell r="I2312" t="str">
            <v>MIENBAC;WIN</v>
          </cell>
          <cell r="J2312" t="str">
            <v/>
          </cell>
          <cell r="M2312" t="str">
            <v>Thôn Động Phí, Xã Phương Tú, Huyện Ứng Hòa, HN</v>
          </cell>
          <cell r="N2312">
            <v>60</v>
          </cell>
          <cell r="O2312" t="b">
            <v>0</v>
          </cell>
          <cell r="P2312" t="str">
            <v>C6 HÀ NỘI</v>
          </cell>
          <cell r="Q2312" t="str">
            <v>Miền Bắc</v>
          </cell>
          <cell r="R2312" t="str">
            <v>WIN</v>
          </cell>
        </row>
        <row r="2313">
          <cell r="A2313" t="str">
            <v>WIN6585</v>
          </cell>
          <cell r="B2313" t="str">
            <v>CN HÀ NỘI - CÔNG TY CỔ PHẦN DỊCH VỤ THƯƠNG MẠI TỔNG HỢP WINCOMMERCE</v>
          </cell>
          <cell r="C2313" t="str">
            <v/>
          </cell>
          <cell r="D2313" t="str">
            <v>Thành phố Hà Nội</v>
          </cell>
          <cell r="E2313" t="str">
            <v>Huyện Đông Anh</v>
          </cell>
          <cell r="G2313" t="str">
            <v>HN003</v>
          </cell>
          <cell r="H2313" t="str">
            <v>Nguyễn Văn Thạch</v>
          </cell>
          <cell r="I2313" t="str">
            <v>MIENBAC;WIN</v>
          </cell>
          <cell r="J2313" t="str">
            <v/>
          </cell>
          <cell r="M2313" t="str">
            <v>Thôn Nhồi Dưới, Xã Cổ Loa, Huyện Đông Anh, HN</v>
          </cell>
          <cell r="N2313">
            <v>60</v>
          </cell>
          <cell r="O2313" t="b">
            <v>0</v>
          </cell>
          <cell r="P2313" t="str">
            <v>C6 HÀ NỘI</v>
          </cell>
          <cell r="Q2313" t="str">
            <v>Miền Bắc</v>
          </cell>
          <cell r="R2313" t="str">
            <v>WIN</v>
          </cell>
        </row>
        <row r="2314">
          <cell r="A2314" t="str">
            <v>win6610</v>
          </cell>
          <cell r="B2314" t="str">
            <v>CN HÀ NỘI - wincommerce</v>
          </cell>
          <cell r="C2314" t="str">
            <v/>
          </cell>
          <cell r="D2314" t="str">
            <v>Thành phố Hà Nội</v>
          </cell>
          <cell r="E2314" t="str">
            <v>Huyện Mỹ Đức</v>
          </cell>
          <cell r="G2314" t="str">
            <v>HN008</v>
          </cell>
          <cell r="H2314" t="str">
            <v>Nguyễn Minh Sơn</v>
          </cell>
          <cell r="I2314" t="str">
            <v>MIENBAC;WIN</v>
          </cell>
          <cell r="J2314" t="str">
            <v/>
          </cell>
          <cell r="M2314" t="str">
            <v>Thôn Bờ Thồng, Xã Tuy Lai, Huyện Mỹ Đức, HN</v>
          </cell>
          <cell r="N2314">
            <v>60</v>
          </cell>
          <cell r="O2314" t="b">
            <v>0</v>
          </cell>
          <cell r="P2314" t="str">
            <v>C6 HÀ NỘI</v>
          </cell>
          <cell r="Q2314" t="str">
            <v>Miền Bắc</v>
          </cell>
          <cell r="R2314" t="str">
            <v>WIN</v>
          </cell>
        </row>
        <row r="2315">
          <cell r="A2315" t="str">
            <v>win6613</v>
          </cell>
          <cell r="B2315" t="str">
            <v>CN HÀ NỘI - wincommerce</v>
          </cell>
          <cell r="C2315" t="str">
            <v/>
          </cell>
          <cell r="D2315" t="str">
            <v>Thành phố Hà Nội</v>
          </cell>
          <cell r="E2315" t="str">
            <v>Huyện Đan Phượng</v>
          </cell>
          <cell r="G2315" t="str">
            <v>HN004</v>
          </cell>
          <cell r="H2315" t="str">
            <v>Hoàng Thanh Huy</v>
          </cell>
          <cell r="I2315" t="str">
            <v>MIENBAC;WIN</v>
          </cell>
          <cell r="J2315" t="str">
            <v/>
          </cell>
          <cell r="M2315" t="str">
            <v>Số 35 Đông Khê, Cụm 3, Xã Đan Phượng, Huyện Đan Phượng, HN</v>
          </cell>
          <cell r="N2315">
            <v>60</v>
          </cell>
          <cell r="O2315" t="b">
            <v>0</v>
          </cell>
          <cell r="P2315" t="str">
            <v>C6 HÀ NỘI</v>
          </cell>
          <cell r="Q2315" t="str">
            <v>Miền Bắc</v>
          </cell>
          <cell r="R2315" t="str">
            <v>WIN</v>
          </cell>
        </row>
        <row r="2316">
          <cell r="A2316" t="str">
            <v>WIN6614</v>
          </cell>
          <cell r="B2316" t="str">
            <v>CN HÀ NỘI - CÔNG TY CỔ PHẦN DỊCH VỤ THƯƠNG MẠI TỔNG HỢP WINCOMMERCE</v>
          </cell>
          <cell r="C2316" t="str">
            <v/>
          </cell>
          <cell r="D2316" t="str">
            <v>Thành phố Hà Nội</v>
          </cell>
          <cell r="E2316" t="str">
            <v>Huyện ứng Hòa</v>
          </cell>
          <cell r="G2316" t="str">
            <v>HN004</v>
          </cell>
          <cell r="H2316" t="str">
            <v>Hoàng Thanh Huy</v>
          </cell>
          <cell r="I2316" t="str">
            <v>MIENBAC;WIN</v>
          </cell>
          <cell r="J2316" t="str">
            <v/>
          </cell>
          <cell r="M2316" t="str">
            <v>Thôn Bặt Ngõ, Xã Liên Bạt, Huyện Ứng Hòa, HN</v>
          </cell>
          <cell r="N2316">
            <v>60</v>
          </cell>
          <cell r="O2316" t="b">
            <v>0</v>
          </cell>
          <cell r="P2316" t="str">
            <v>C6 HÀ NỘI</v>
          </cell>
          <cell r="Q2316" t="str">
            <v>Miền Bắc</v>
          </cell>
          <cell r="R2316" t="str">
            <v>WIN</v>
          </cell>
        </row>
        <row r="2317">
          <cell r="A2317" t="str">
            <v>WIN6629</v>
          </cell>
          <cell r="B2317" t="str">
            <v>CN HÀ NỘI - CÔNG TY CỔ PHẦN DỊCH VỤ THƯƠNG MẠI TỔNG HỢP WINCOMMERCE</v>
          </cell>
          <cell r="C2317" t="str">
            <v/>
          </cell>
          <cell r="D2317" t="str">
            <v>Thành phố Hà Nội</v>
          </cell>
          <cell r="E2317" t="str">
            <v>Huyện Đông Anh</v>
          </cell>
          <cell r="G2317" t="str">
            <v>HN003</v>
          </cell>
          <cell r="H2317" t="str">
            <v>Nguyễn Văn Thạch</v>
          </cell>
          <cell r="I2317" t="str">
            <v>MIENBAC;WIN</v>
          </cell>
          <cell r="J2317" t="str">
            <v/>
          </cell>
          <cell r="M2317" t="str">
            <v>Thôn Ấp Tó, Xã Uy Nỗ, Huyện Đông Anh, HN</v>
          </cell>
          <cell r="N2317">
            <v>60</v>
          </cell>
          <cell r="O2317" t="b">
            <v>0</v>
          </cell>
          <cell r="P2317" t="str">
            <v>C6 HÀ NỘI</v>
          </cell>
          <cell r="Q2317" t="str">
            <v>Miền Bắc</v>
          </cell>
          <cell r="R2317" t="str">
            <v>WIN</v>
          </cell>
        </row>
        <row r="2318">
          <cell r="A2318" t="str">
            <v>win6634</v>
          </cell>
          <cell r="B2318" t="str">
            <v>CN HÀ NỘI - wincommerce</v>
          </cell>
          <cell r="C2318" t="str">
            <v/>
          </cell>
          <cell r="D2318" t="str">
            <v>Thành phố Hà Nội</v>
          </cell>
          <cell r="E2318" t="str">
            <v>Quận Hà Đông</v>
          </cell>
          <cell r="G2318" t="str">
            <v>HN004</v>
          </cell>
          <cell r="H2318" t="str">
            <v>Hoàng Thanh Huy</v>
          </cell>
          <cell r="I2318" t="str">
            <v>MIENBAC;WIN</v>
          </cell>
          <cell r="J2318" t="str">
            <v/>
          </cell>
          <cell r="M2318" t="str">
            <v>V3–B01, Khu đô thị mới An Hưng, Phường La Khê, Quận Hà Đông, HN</v>
          </cell>
          <cell r="N2318">
            <v>60</v>
          </cell>
          <cell r="O2318" t="b">
            <v>0</v>
          </cell>
          <cell r="P2318" t="str">
            <v>C6 HÀ NỘI</v>
          </cell>
          <cell r="Q2318" t="str">
            <v>Miền Bắc</v>
          </cell>
          <cell r="R2318" t="str">
            <v>WIN</v>
          </cell>
        </row>
        <row r="2319">
          <cell r="A2319" t="str">
            <v>win6639</v>
          </cell>
          <cell r="B2319" t="str">
            <v>CN HÀ NỘI - WINCOMMERCE</v>
          </cell>
          <cell r="C2319" t="str">
            <v/>
          </cell>
          <cell r="D2319" t="str">
            <v>Thành phố Hà Nội</v>
          </cell>
          <cell r="E2319" t="str">
            <v>Quận Hai Bà Trưng</v>
          </cell>
          <cell r="G2319" t="str">
            <v>HN003</v>
          </cell>
          <cell r="H2319" t="str">
            <v>Nguyễn Văn Thạch</v>
          </cell>
          <cell r="I2319" t="str">
            <v>MIENBAC;WIN</v>
          </cell>
          <cell r="J2319" t="str">
            <v/>
          </cell>
          <cell r="M2319" t="str">
            <v>114 Ngõ 14 Quỳnh Lôi, Phường Quỳnh Mai, Quận Hai Bà Trưng, HN</v>
          </cell>
          <cell r="N2319">
            <v>60</v>
          </cell>
          <cell r="O2319" t="b">
            <v>0</v>
          </cell>
          <cell r="P2319" t="str">
            <v>C6 HÀ NỘI</v>
          </cell>
          <cell r="Q2319" t="str">
            <v>Miền Bắc</v>
          </cell>
          <cell r="R2319" t="str">
            <v>WIN</v>
          </cell>
        </row>
        <row r="2320">
          <cell r="A2320" t="str">
            <v>WIN6646</v>
          </cell>
          <cell r="B2320" t="str">
            <v>CN HÀ NỘI - CÔNG TY CỔ PHẦN DỊCH VỤ THƯƠNG MẠI TỔNG HỢP WINCOMMERCE</v>
          </cell>
          <cell r="C2320" t="str">
            <v/>
          </cell>
          <cell r="D2320" t="str">
            <v>Thành phố Hà Nội</v>
          </cell>
          <cell r="E2320" t="str">
            <v>Quận Thanh Xuân</v>
          </cell>
          <cell r="G2320" t="str">
            <v>HN008</v>
          </cell>
          <cell r="H2320" t="str">
            <v>Nguyễn Minh Sơn</v>
          </cell>
          <cell r="I2320" t="str">
            <v>MIENBAC;WIN</v>
          </cell>
          <cell r="J2320" t="str">
            <v/>
          </cell>
          <cell r="M2320" t="str">
            <v>Số 60 Lê Trọng Tấn, Phường Khương Mai, Quận Thanh Xuân, HN</v>
          </cell>
          <cell r="N2320">
            <v>60</v>
          </cell>
          <cell r="O2320" t="b">
            <v>0</v>
          </cell>
          <cell r="P2320" t="str">
            <v>C6 HÀ NỘI</v>
          </cell>
          <cell r="Q2320" t="str">
            <v>Miền Bắc</v>
          </cell>
          <cell r="R2320" t="str">
            <v>WIN</v>
          </cell>
        </row>
        <row r="2321">
          <cell r="A2321" t="str">
            <v>win6663</v>
          </cell>
          <cell r="B2321" t="str">
            <v>CN HÀ NỘI - wincommerce</v>
          </cell>
          <cell r="C2321" t="str">
            <v/>
          </cell>
          <cell r="D2321" t="str">
            <v>Thành phố Hà Nội</v>
          </cell>
          <cell r="E2321" t="str">
            <v>Quận Hà Đông</v>
          </cell>
          <cell r="G2321" t="str">
            <v>HN004</v>
          </cell>
          <cell r="H2321" t="str">
            <v>Hoàng Thanh Huy</v>
          </cell>
          <cell r="I2321" t="str">
            <v>MIENBAC;WIN</v>
          </cell>
          <cell r="J2321" t="str">
            <v/>
          </cell>
          <cell r="M2321" t="str">
            <v>SH B4 tòa CT6B, Khu đô thị mới Dương Nội, Phường Dương Nội, Quận Hà Đông, HN</v>
          </cell>
          <cell r="N2321">
            <v>60</v>
          </cell>
          <cell r="O2321" t="b">
            <v>0</v>
          </cell>
          <cell r="P2321" t="str">
            <v>C6 HÀ NỘI</v>
          </cell>
          <cell r="Q2321" t="str">
            <v>Miền Bắc</v>
          </cell>
          <cell r="R2321" t="str">
            <v>WIN</v>
          </cell>
        </row>
        <row r="2322">
          <cell r="A2322" t="str">
            <v>win6664</v>
          </cell>
          <cell r="B2322" t="str">
            <v>CN HÀ NỘI - CÔNG TY CỔ PHẦN DỊCH VỤ THƯƠNG MẠI TỔNG HỢP WINCOMMERCE</v>
          </cell>
          <cell r="C2322" t="str">
            <v/>
          </cell>
          <cell r="D2322" t="str">
            <v>Thành phố Hà Nội</v>
          </cell>
          <cell r="E2322" t="str">
            <v>Huyện Chương Mỹ</v>
          </cell>
          <cell r="G2322" t="str">
            <v>HN008</v>
          </cell>
          <cell r="H2322" t="str">
            <v>Nguyễn Minh Sơn</v>
          </cell>
          <cell r="I2322" t="str">
            <v>MIENBAC;WIN</v>
          </cell>
          <cell r="J2322" t="str">
            <v/>
          </cell>
          <cell r="M2322" t="str">
            <v>Thôn Hòa Bình, Xã Hoàng Văn Thụ, Huyện Chương Mỹ, HN</v>
          </cell>
          <cell r="N2322">
            <v>60</v>
          </cell>
          <cell r="O2322" t="b">
            <v>0</v>
          </cell>
          <cell r="P2322" t="str">
            <v>C6 HÀ NỘI</v>
          </cell>
          <cell r="Q2322" t="str">
            <v>Miền Bắc</v>
          </cell>
          <cell r="R2322" t="str">
            <v>WIN</v>
          </cell>
        </row>
        <row r="2323">
          <cell r="A2323" t="str">
            <v>win6668</v>
          </cell>
          <cell r="B2323" t="str">
            <v>CN HÀ NỘI - wincommerce</v>
          </cell>
          <cell r="C2323" t="str">
            <v/>
          </cell>
          <cell r="D2323" t="str">
            <v>Thành phố Hà Nội</v>
          </cell>
          <cell r="E2323" t="str">
            <v>Huyện Thanh Oai</v>
          </cell>
          <cell r="G2323" t="str">
            <v>HN008</v>
          </cell>
          <cell r="H2323" t="str">
            <v>Nguyễn Minh Sơn</v>
          </cell>
          <cell r="I2323" t="str">
            <v>MIENBAC;WIN</v>
          </cell>
          <cell r="J2323" t="str">
            <v/>
          </cell>
          <cell r="M2323" t="str">
            <v>Số 94, Thôn Dũng Tiến, Xã Kim Thư, Huyện Thanh Oai, HN</v>
          </cell>
          <cell r="N2323">
            <v>60</v>
          </cell>
          <cell r="O2323" t="b">
            <v>0</v>
          </cell>
          <cell r="P2323" t="str">
            <v>C6 HÀ NỘI</v>
          </cell>
          <cell r="Q2323" t="str">
            <v>Miền Bắc</v>
          </cell>
          <cell r="R2323" t="str">
            <v>WIN</v>
          </cell>
        </row>
        <row r="2324">
          <cell r="A2324" t="str">
            <v>WIN6671</v>
          </cell>
          <cell r="B2324" t="str">
            <v>CN HÀ NỘI - CÔNG TY CỔ PHẦN DỊCH VỤ THƯƠNG MẠI TỔNG HỢP WINCOMMERCE</v>
          </cell>
          <cell r="C2324" t="str">
            <v/>
          </cell>
          <cell r="D2324" t="str">
            <v>Thành phố Hà Nội</v>
          </cell>
          <cell r="E2324" t="str">
            <v>Huyện Sóc Sơn</v>
          </cell>
          <cell r="G2324" t="str">
            <v>HN008</v>
          </cell>
          <cell r="H2324" t="str">
            <v>Nguyễn Minh Sơn</v>
          </cell>
          <cell r="I2324" t="str">
            <v>MIENBAC; WIN</v>
          </cell>
          <cell r="J2324" t="str">
            <v/>
          </cell>
          <cell r="M2324" t="str">
            <v>Số 150 Phố Kim Anh, Xã Thanh Xuân, Huyện Sóc Sơn, HN</v>
          </cell>
          <cell r="N2324">
            <v>60</v>
          </cell>
          <cell r="O2324" t="b">
            <v>0</v>
          </cell>
          <cell r="P2324" t="str">
            <v>C6 HÀ NỘI</v>
          </cell>
          <cell r="Q2324" t="str">
            <v>Miền Bắc</v>
          </cell>
          <cell r="R2324" t="str">
            <v>WIN</v>
          </cell>
        </row>
        <row r="2325">
          <cell r="A2325" t="str">
            <v>win6676</v>
          </cell>
          <cell r="B2325" t="str">
            <v>CN HÀ NỘI - wincommerce</v>
          </cell>
          <cell r="C2325" t="str">
            <v/>
          </cell>
          <cell r="D2325" t="str">
            <v>Thành phố Hà Nội</v>
          </cell>
          <cell r="E2325" t="str">
            <v>Huyện Ba Vì</v>
          </cell>
          <cell r="G2325" t="str">
            <v>HN004</v>
          </cell>
          <cell r="H2325" t="str">
            <v>Hoàng Thanh Huy</v>
          </cell>
          <cell r="I2325" t="str">
            <v>MIENBAC;WIN</v>
          </cell>
          <cell r="J2325" t="str">
            <v/>
          </cell>
          <cell r="M2325" t="str">
            <v>Thôn Yên Thành, Xã Tản Lĩnh, Huyện Ba Vì, HN</v>
          </cell>
          <cell r="N2325">
            <v>60</v>
          </cell>
          <cell r="O2325" t="b">
            <v>0</v>
          </cell>
          <cell r="P2325" t="str">
            <v>C6 HÀ NỘI</v>
          </cell>
          <cell r="Q2325" t="str">
            <v>Miền Bắc</v>
          </cell>
          <cell r="R2325" t="str">
            <v>WIN</v>
          </cell>
        </row>
        <row r="2326">
          <cell r="A2326" t="str">
            <v>win6677</v>
          </cell>
          <cell r="B2326" t="str">
            <v>CN HÀ NỘI - WINCOMMERCE</v>
          </cell>
          <cell r="C2326" t="str">
            <v/>
          </cell>
          <cell r="D2326" t="str">
            <v>Thành phố Hà Nội</v>
          </cell>
          <cell r="E2326" t="str">
            <v>Huyện Thạch Thất</v>
          </cell>
          <cell r="G2326" t="str">
            <v>HN008</v>
          </cell>
          <cell r="H2326" t="str">
            <v>Nguyễn Minh Sơn</v>
          </cell>
          <cell r="I2326" t="str">
            <v>MIENBAC;WIN</v>
          </cell>
          <cell r="J2326" t="str">
            <v/>
          </cell>
          <cell r="M2326" t="str">
            <v>Thôn Yên Lạc 1, Xã Cần Kiệm, Huyện Thạch Thất, HN</v>
          </cell>
          <cell r="N2326">
            <v>60</v>
          </cell>
          <cell r="O2326" t="b">
            <v>0</v>
          </cell>
          <cell r="P2326" t="str">
            <v>C6 HÀ NỘI</v>
          </cell>
          <cell r="Q2326" t="str">
            <v>Miền Bắc</v>
          </cell>
          <cell r="R2326" t="str">
            <v>WIN</v>
          </cell>
        </row>
        <row r="2327">
          <cell r="A2327" t="str">
            <v>win6683</v>
          </cell>
          <cell r="B2327" t="str">
            <v>CN HÀ NỘI - WINCOMMERCE</v>
          </cell>
          <cell r="C2327" t="str">
            <v/>
          </cell>
          <cell r="D2327" t="str">
            <v>Thành phố Hà Nội</v>
          </cell>
          <cell r="E2327" t="str">
            <v>Huyện Chương Mỹ</v>
          </cell>
          <cell r="G2327" t="str">
            <v>HN008</v>
          </cell>
          <cell r="H2327" t="str">
            <v>Nguyễn Minh Sơn</v>
          </cell>
          <cell r="I2327" t="str">
            <v>MIENBAC;WIN</v>
          </cell>
          <cell r="J2327" t="str">
            <v/>
          </cell>
          <cell r="M2327" t="str">
            <v>Thôn Ứng Hòa, Xã Lam Điền, Huyện Chương Mỹ, HN</v>
          </cell>
          <cell r="N2327">
            <v>60</v>
          </cell>
          <cell r="O2327" t="b">
            <v>0</v>
          </cell>
          <cell r="P2327" t="str">
            <v>C6 HÀ NỘI</v>
          </cell>
          <cell r="Q2327" t="str">
            <v>Miền Bắc</v>
          </cell>
          <cell r="R2327" t="str">
            <v>WIN</v>
          </cell>
        </row>
        <row r="2328">
          <cell r="A2328" t="str">
            <v>win6684</v>
          </cell>
          <cell r="B2328" t="str">
            <v>CN HÀ NỘI - WINCOMMERCE</v>
          </cell>
          <cell r="C2328" t="str">
            <v/>
          </cell>
          <cell r="D2328" t="str">
            <v>Thành phố Hà Nội</v>
          </cell>
          <cell r="E2328" t="str">
            <v>Quận Đống Đa</v>
          </cell>
          <cell r="G2328" t="str">
            <v>HN003</v>
          </cell>
          <cell r="H2328" t="str">
            <v>Nguyễn Văn Thạch</v>
          </cell>
          <cell r="I2328" t="str">
            <v>MIENBAC;WIN</v>
          </cell>
          <cell r="J2328" t="str">
            <v/>
          </cell>
          <cell r="M2328" t="str">
            <v>Số 4 Ngõ 167 Phương Mai, Phường Phương Mai, Quận Đống Đa, HN</v>
          </cell>
          <cell r="N2328">
            <v>60</v>
          </cell>
          <cell r="O2328" t="b">
            <v>0</v>
          </cell>
          <cell r="P2328" t="str">
            <v>C6 HÀ NỘI</v>
          </cell>
          <cell r="Q2328" t="str">
            <v>Miền Bắc</v>
          </cell>
          <cell r="R2328" t="str">
            <v>WIN</v>
          </cell>
        </row>
        <row r="2329">
          <cell r="A2329" t="str">
            <v>win6689</v>
          </cell>
          <cell r="B2329" t="str">
            <v>CN HÀ NỘI - wincommerce</v>
          </cell>
          <cell r="C2329" t="str">
            <v/>
          </cell>
          <cell r="D2329" t="str">
            <v>Thành phố Hà Nội</v>
          </cell>
          <cell r="E2329" t="str">
            <v>Quận Hà Đông</v>
          </cell>
          <cell r="G2329" t="str">
            <v>HN004</v>
          </cell>
          <cell r="H2329" t="str">
            <v>Hoàng Thanh Huy</v>
          </cell>
          <cell r="I2329" t="str">
            <v>MIENBAC;WIN</v>
          </cell>
          <cell r="J2329" t="str">
            <v/>
          </cell>
          <cell r="M2329" t="str">
            <v>LK9-39 Khu Đô Thị mới Văn Phú, Phường Phú La, Quận Hà Đông, HN</v>
          </cell>
          <cell r="N2329">
            <v>60</v>
          </cell>
          <cell r="O2329" t="b">
            <v>0</v>
          </cell>
          <cell r="P2329" t="str">
            <v>C6 HÀ NỘI</v>
          </cell>
          <cell r="Q2329" t="str">
            <v>Miền Bắc</v>
          </cell>
          <cell r="R2329" t="str">
            <v>WIN</v>
          </cell>
        </row>
        <row r="2330">
          <cell r="A2330" t="str">
            <v>win6697</v>
          </cell>
          <cell r="B2330" t="str">
            <v>CN HÀ NỘI - WINCOMMERCE</v>
          </cell>
          <cell r="C2330" t="str">
            <v/>
          </cell>
          <cell r="D2330" t="str">
            <v>Thành phố Hà Nội</v>
          </cell>
          <cell r="E2330" t="str">
            <v>Quận Ba Đình</v>
          </cell>
          <cell r="G2330" t="str">
            <v>HN008</v>
          </cell>
          <cell r="H2330" t="str">
            <v>Nguyễn Minh Sơn</v>
          </cell>
          <cell r="I2330" t="str">
            <v>MIENBAC;WIN</v>
          </cell>
          <cell r="J2330" t="str">
            <v/>
          </cell>
          <cell r="M2330" t="str">
            <v>18 Hàng Than, Phường Nguyễn Trung Trực, Quận Ba Đình, HN</v>
          </cell>
          <cell r="N2330">
            <v>60</v>
          </cell>
          <cell r="O2330" t="b">
            <v>0</v>
          </cell>
          <cell r="P2330" t="str">
            <v>C6 HÀ NỘI</v>
          </cell>
          <cell r="Q2330" t="str">
            <v>Miền Bắc</v>
          </cell>
          <cell r="R2330" t="str">
            <v>WIN</v>
          </cell>
        </row>
        <row r="2331">
          <cell r="A2331" t="str">
            <v>win6713</v>
          </cell>
          <cell r="B2331" t="str">
            <v>CN HÀ NỘI - WINCOMMERCE</v>
          </cell>
          <cell r="C2331" t="str">
            <v/>
          </cell>
          <cell r="D2331" t="str">
            <v>Thành phố Hà Nội</v>
          </cell>
          <cell r="E2331" t="str">
            <v>Quận Long Biên</v>
          </cell>
          <cell r="G2331" t="str">
            <v>HN003</v>
          </cell>
          <cell r="H2331" t="str">
            <v>Nguyễn Văn Thạch</v>
          </cell>
          <cell r="I2331" t="str">
            <v>MIENBAC;WIN</v>
          </cell>
          <cell r="J2331" t="str">
            <v/>
          </cell>
          <cell r="M2331" t="str">
            <v>Kiot 01,02,25,26, Tầng 1 - Tòa CT1B, trục đường 5 kéo dài, Phường Thượng Thanh, Quận Long Biên, HN</v>
          </cell>
          <cell r="N2331">
            <v>60</v>
          </cell>
          <cell r="O2331" t="b">
            <v>0</v>
          </cell>
          <cell r="P2331" t="str">
            <v>C6 HÀ NỘI</v>
          </cell>
          <cell r="Q2331" t="str">
            <v>Miền Bắc</v>
          </cell>
          <cell r="R2331" t="str">
            <v>WIN</v>
          </cell>
        </row>
        <row r="2332">
          <cell r="A2332" t="str">
            <v>win6722</v>
          </cell>
          <cell r="B2332" t="str">
            <v>CN HÀ NỘI - wincommerce</v>
          </cell>
          <cell r="C2332" t="str">
            <v/>
          </cell>
          <cell r="D2332" t="str">
            <v>Thành phố Hà Nội</v>
          </cell>
          <cell r="E2332" t="str">
            <v>Quận Hà Đông</v>
          </cell>
          <cell r="G2332" t="str">
            <v>HN004</v>
          </cell>
          <cell r="H2332" t="str">
            <v>Hoàng Thanh Huy</v>
          </cell>
          <cell r="I2332" t="str">
            <v>MIENBAC;WIN</v>
          </cell>
          <cell r="J2332" t="str">
            <v/>
          </cell>
          <cell r="M2332" t="str">
            <v>số B3-Lô B-TT1, Khu nhà ở Bộ Tư lệnh Thủ Đô Hà Nội, Phường Yên Nghĩa, Quận Hà Đông, HN</v>
          </cell>
          <cell r="N2332">
            <v>60</v>
          </cell>
          <cell r="O2332" t="b">
            <v>0</v>
          </cell>
          <cell r="P2332" t="str">
            <v>C6 HÀ NỘI</v>
          </cell>
          <cell r="Q2332" t="str">
            <v>Miền Bắc</v>
          </cell>
          <cell r="R2332" t="str">
            <v>WIN</v>
          </cell>
        </row>
        <row r="2333">
          <cell r="A2333" t="str">
            <v>win6728</v>
          </cell>
          <cell r="B2333" t="str">
            <v>CN HÀ NỘI - wincommerce</v>
          </cell>
          <cell r="C2333" t="str">
            <v/>
          </cell>
          <cell r="D2333" t="str">
            <v>Thành phố Hà Nội</v>
          </cell>
          <cell r="E2333" t="str">
            <v>Huyện Đan Phượng</v>
          </cell>
          <cell r="G2333" t="str">
            <v>HN004</v>
          </cell>
          <cell r="H2333" t="str">
            <v>Hoàng Thanh Huy</v>
          </cell>
          <cell r="I2333" t="str">
            <v>MIENBAC;WIN</v>
          </cell>
          <cell r="J2333" t="str">
            <v/>
          </cell>
          <cell r="M2333" t="str">
            <v>Số 55 Đường 422 Xã Tân Lập, Huyện Đan Phượng, HN</v>
          </cell>
          <cell r="N2333">
            <v>60</v>
          </cell>
          <cell r="O2333" t="b">
            <v>0</v>
          </cell>
          <cell r="P2333" t="str">
            <v>C6 HÀ NỘI</v>
          </cell>
          <cell r="Q2333" t="str">
            <v>Miền Bắc</v>
          </cell>
          <cell r="R2333" t="str">
            <v>WIN</v>
          </cell>
        </row>
        <row r="2334">
          <cell r="A2334" t="str">
            <v>win6738</v>
          </cell>
          <cell r="B2334" t="str">
            <v>CN HÀ NỘI - wincommerce</v>
          </cell>
          <cell r="C2334" t="str">
            <v/>
          </cell>
          <cell r="D2334" t="str">
            <v>Thành phố Hà Nội</v>
          </cell>
          <cell r="E2334" t="str">
            <v>Quận Bắc Từ Liêm</v>
          </cell>
          <cell r="G2334" t="str">
            <v>HN004</v>
          </cell>
          <cell r="H2334" t="str">
            <v>Hoàng Thanh Huy</v>
          </cell>
          <cell r="I2334" t="str">
            <v>MIENBAC;WIN</v>
          </cell>
          <cell r="J2334" t="str">
            <v/>
          </cell>
          <cell r="M2334" t="str">
            <v>TDP Nguyên Xá 1, Phường Minh Khai, Quận Bắc Từ Liêm, HN</v>
          </cell>
          <cell r="N2334">
            <v>60</v>
          </cell>
          <cell r="O2334" t="b">
            <v>0</v>
          </cell>
          <cell r="P2334" t="str">
            <v>C6 HÀ NỘI</v>
          </cell>
          <cell r="Q2334" t="str">
            <v>Miền Bắc</v>
          </cell>
          <cell r="R2334" t="str">
            <v>WIN</v>
          </cell>
        </row>
        <row r="2335">
          <cell r="A2335" t="str">
            <v>win6739</v>
          </cell>
          <cell r="B2335" t="str">
            <v>CN HÀ NỘI - wincommerce</v>
          </cell>
          <cell r="C2335" t="str">
            <v/>
          </cell>
          <cell r="D2335" t="str">
            <v>Thành phố Hà Nội</v>
          </cell>
          <cell r="E2335" t="str">
            <v>Huyện Mê Linh</v>
          </cell>
          <cell r="G2335" t="str">
            <v>HN008</v>
          </cell>
          <cell r="H2335" t="str">
            <v>Nguyễn Minh Sơn</v>
          </cell>
          <cell r="I2335" t="str">
            <v>MIENBAC;WIN</v>
          </cell>
          <cell r="J2335" t="str">
            <v/>
          </cell>
          <cell r="M2335" t="str">
            <v>Chợ Đầu Đê, Xã Tiến Thịnh, Huyện Mê Linh, HN</v>
          </cell>
          <cell r="N2335">
            <v>60</v>
          </cell>
          <cell r="O2335" t="b">
            <v>0</v>
          </cell>
          <cell r="P2335" t="str">
            <v>C6 HÀ NỘI</v>
          </cell>
          <cell r="Q2335" t="str">
            <v>Miền Bắc</v>
          </cell>
          <cell r="R2335" t="str">
            <v>WIN</v>
          </cell>
        </row>
        <row r="2336">
          <cell r="A2336" t="str">
            <v>win6743</v>
          </cell>
          <cell r="B2336" t="str">
            <v>CN HÀ NỘI - wincommerce</v>
          </cell>
          <cell r="C2336" t="str">
            <v/>
          </cell>
          <cell r="D2336" t="str">
            <v>Thành phố Hà Nội</v>
          </cell>
          <cell r="E2336" t="str">
            <v>Huyện Hoài Đức</v>
          </cell>
          <cell r="G2336" t="str">
            <v>HN004</v>
          </cell>
          <cell r="H2336" t="str">
            <v>Hoàng Thanh Huy</v>
          </cell>
          <cell r="I2336" t="str">
            <v>MIENBAC;WIN</v>
          </cell>
          <cell r="J2336" t="str">
            <v/>
          </cell>
          <cell r="M2336" t="str">
            <v>Ô thương mại dịch vụ 4 ( Tầng 1) Thuộc tòa nhà T4 Thăng Long, Huyện Hoài Đức, HN</v>
          </cell>
          <cell r="N2336">
            <v>60</v>
          </cell>
          <cell r="O2336" t="b">
            <v>0</v>
          </cell>
          <cell r="P2336" t="str">
            <v>C6 HÀ NỘI</v>
          </cell>
          <cell r="Q2336" t="str">
            <v>Miền Bắc</v>
          </cell>
          <cell r="R2336" t="str">
            <v>WIN</v>
          </cell>
        </row>
        <row r="2337">
          <cell r="A2337" t="str">
            <v>win6754</v>
          </cell>
          <cell r="B2337" t="str">
            <v>CN HÀ NỘI - WINCOMMERCE</v>
          </cell>
          <cell r="C2337" t="str">
            <v/>
          </cell>
          <cell r="D2337" t="str">
            <v>Thành phố Hà Nội</v>
          </cell>
          <cell r="E2337" t="str">
            <v>Quận Long Biên</v>
          </cell>
          <cell r="G2337" t="str">
            <v>HN003</v>
          </cell>
          <cell r="H2337" t="str">
            <v>Nguyễn Văn Thạch</v>
          </cell>
          <cell r="I2337" t="str">
            <v>MIENBAC;WIN</v>
          </cell>
          <cell r="J2337" t="str">
            <v/>
          </cell>
          <cell r="M2337" t="str">
            <v>01S5A, Khối nhà S6 (S6.1+ S6.2), Khu Vinhomes Symphony, Lô đất G4*-HH16, Phường Phúc Lợi, Quận Long Biên, HN</v>
          </cell>
          <cell r="N2337">
            <v>60</v>
          </cell>
          <cell r="O2337" t="b">
            <v>0</v>
          </cell>
          <cell r="P2337" t="str">
            <v>C6 HÀ NỘI</v>
          </cell>
          <cell r="Q2337" t="str">
            <v>Miền Bắc</v>
          </cell>
          <cell r="R2337" t="str">
            <v>WIN</v>
          </cell>
        </row>
        <row r="2338">
          <cell r="A2338" t="str">
            <v>win6760</v>
          </cell>
          <cell r="B2338" t="str">
            <v>CN HÀ NỘI - wincommerce</v>
          </cell>
          <cell r="C2338" t="str">
            <v/>
          </cell>
          <cell r="D2338" t="str">
            <v>Thành phố Hà Nội</v>
          </cell>
          <cell r="E2338" t="str">
            <v>Huyện Hoài Đức</v>
          </cell>
          <cell r="G2338" t="str">
            <v>HN004</v>
          </cell>
          <cell r="H2338" t="str">
            <v>Hoàng Thanh Huy</v>
          </cell>
          <cell r="I2338" t="str">
            <v>MIENBAC;WIN</v>
          </cell>
          <cell r="J2338" t="str">
            <v/>
          </cell>
          <cell r="M2338" t="str">
            <v>Số 164 đường 72, Phương Quan, Xã Vân Côn, Huyện Hoài Đức, HN</v>
          </cell>
          <cell r="N2338">
            <v>60</v>
          </cell>
          <cell r="O2338" t="b">
            <v>0</v>
          </cell>
          <cell r="P2338" t="str">
            <v>C6 HÀ NỘI</v>
          </cell>
          <cell r="Q2338" t="str">
            <v>Miền Bắc</v>
          </cell>
          <cell r="R2338" t="str">
            <v>WIN</v>
          </cell>
        </row>
        <row r="2339">
          <cell r="A2339" t="str">
            <v>win6768</v>
          </cell>
          <cell r="B2339" t="str">
            <v>CN HÀ NỘI - wincommerce</v>
          </cell>
          <cell r="C2339" t="str">
            <v/>
          </cell>
          <cell r="D2339" t="str">
            <v>Thành phố Hà Nội</v>
          </cell>
          <cell r="E2339" t="str">
            <v>Huyện Hoài Đức</v>
          </cell>
          <cell r="G2339" t="str">
            <v>HN004</v>
          </cell>
          <cell r="H2339" t="str">
            <v>Hoàng Thanh Huy</v>
          </cell>
          <cell r="I2339" t="str">
            <v>MIENBAC;WIN</v>
          </cell>
          <cell r="J2339" t="str">
            <v/>
          </cell>
          <cell r="M2339" t="str">
            <v>332 Lũng Kênh, Xã Đức Giang , Huyện Hoài Đức, HN</v>
          </cell>
          <cell r="N2339">
            <v>60</v>
          </cell>
          <cell r="O2339" t="b">
            <v>0</v>
          </cell>
          <cell r="P2339" t="str">
            <v>C6 HÀ NỘI</v>
          </cell>
          <cell r="Q2339" t="str">
            <v>Miền Bắc</v>
          </cell>
          <cell r="R2339" t="str">
            <v>WIN</v>
          </cell>
        </row>
        <row r="2340">
          <cell r="A2340" t="str">
            <v>win6770</v>
          </cell>
          <cell r="B2340" t="str">
            <v>CN HÀ NỘI - wincommerce</v>
          </cell>
          <cell r="C2340" t="str">
            <v/>
          </cell>
          <cell r="D2340" t="str">
            <v>Thành phố Hà Nội</v>
          </cell>
          <cell r="E2340" t="str">
            <v>Huyện Thanh Trì</v>
          </cell>
          <cell r="G2340" t="str">
            <v>HN008</v>
          </cell>
          <cell r="H2340" t="str">
            <v>Nguyễn Minh Sơn</v>
          </cell>
          <cell r="I2340" t="str">
            <v>MIENBAC;WIN</v>
          </cell>
          <cell r="J2340" t="str">
            <v/>
          </cell>
          <cell r="M2340" t="str">
            <v>Kiot TMDV – B07 Tecco Diamond, KĐT Tứ Hiệp, Xã Tứ Hiệp, Huyện Thanh Trì, HN</v>
          </cell>
          <cell r="N2340">
            <v>60</v>
          </cell>
          <cell r="O2340" t="b">
            <v>0</v>
          </cell>
          <cell r="P2340" t="str">
            <v>C6 HÀ NỘI</v>
          </cell>
          <cell r="Q2340" t="str">
            <v>Miền Bắc</v>
          </cell>
          <cell r="R2340" t="str">
            <v>WIN</v>
          </cell>
        </row>
        <row r="2341">
          <cell r="A2341" t="str">
            <v>win6774</v>
          </cell>
          <cell r="B2341" t="str">
            <v>CN HÀ NỘI - wincommerce</v>
          </cell>
          <cell r="C2341" t="str">
            <v/>
          </cell>
          <cell r="D2341" t="str">
            <v>Thành phố Hà Nội</v>
          </cell>
          <cell r="E2341" t="str">
            <v>Quận Hà Đông</v>
          </cell>
          <cell r="G2341" t="str">
            <v>HN004</v>
          </cell>
          <cell r="H2341" t="str">
            <v>Hoàng Thanh Huy</v>
          </cell>
          <cell r="I2341" t="str">
            <v>MIENBAC;WIN</v>
          </cell>
          <cell r="J2341" t="str">
            <v/>
          </cell>
          <cell r="M2341" t="str">
            <v>Số 28 Yên Hòa, Tổ 14 Yên Nghĩa, Phường Yên Nghĩa, Q.Hà Đông, HN</v>
          </cell>
          <cell r="N2341">
            <v>60</v>
          </cell>
          <cell r="O2341" t="b">
            <v>0</v>
          </cell>
          <cell r="P2341" t="str">
            <v>C6 HÀ NỘI</v>
          </cell>
          <cell r="Q2341" t="str">
            <v>Miền Bắc</v>
          </cell>
          <cell r="R2341" t="str">
            <v>WIN</v>
          </cell>
        </row>
        <row r="2342">
          <cell r="A2342" t="str">
            <v>win6776</v>
          </cell>
          <cell r="B2342" t="str">
            <v>6776 - WM+ HNI H3 Hope Residences</v>
          </cell>
          <cell r="C2342" t="str">
            <v/>
          </cell>
          <cell r="D2342" t="str">
            <v>Thành phố Hà Nội</v>
          </cell>
          <cell r="E2342" t="str">
            <v>Quận Long Biên</v>
          </cell>
          <cell r="G2342" t="str">
            <v>HN003</v>
          </cell>
          <cell r="H2342" t="str">
            <v>Nguyễn Văn Thạch</v>
          </cell>
          <cell r="I2342" t="str">
            <v>MIENBAC;WIN</v>
          </cell>
          <cell r="J2342" t="str">
            <v>6776 - WM+ HNI H3 Hope Residences</v>
          </cell>
          <cell r="K2342" t="str">
            <v>TM10,11 Tầng 1+2 Tòa H3, Khu nhà ở xã hội tại Ô đất B8, NXH khu công viên công nghệ phần mềm Hà Nội, Phường Phúc Đồng, Quận Long Biên TP. Hà Nội Việt Nam</v>
          </cell>
          <cell r="M2342" t="str">
            <v>TM10,11 Tầng 1+2 Tòa H3, Khu nhà ở xã hội tại Ô đất B8, NXH khu công viên công nghệ phần mềm Hà Nội, Phường Phúc Đồng, Quận Long Biên TP. Hà Nội Việt Nam</v>
          </cell>
          <cell r="N2342">
            <v>60</v>
          </cell>
          <cell r="O2342" t="b">
            <v>0</v>
          </cell>
          <cell r="P2342" t="str">
            <v>C6 HÀ NỘI</v>
          </cell>
          <cell r="Q2342" t="str">
            <v>Miền Bắc</v>
          </cell>
          <cell r="R2342" t="str">
            <v>WIN</v>
          </cell>
        </row>
        <row r="2343">
          <cell r="A2343" t="str">
            <v>win6777</v>
          </cell>
          <cell r="B2343" t="str">
            <v>CN HÀ NỘI - WINCOMMERCE</v>
          </cell>
          <cell r="C2343" t="str">
            <v/>
          </cell>
          <cell r="D2343" t="str">
            <v>Thành phố Hà Nội</v>
          </cell>
          <cell r="E2343" t="str">
            <v>Quận Thanh Xuân</v>
          </cell>
          <cell r="G2343" t="str">
            <v>HN008</v>
          </cell>
          <cell r="H2343" t="str">
            <v>Nguyễn Minh Sơn</v>
          </cell>
          <cell r="I2343" t="str">
            <v>MIENBAC;WIN</v>
          </cell>
          <cell r="J2343" t="str">
            <v/>
          </cell>
          <cell r="M2343" t="str">
            <v>Số nhà 39 Ngõ 192 Phố Lê Trọng Tấn, Phường Định Công, Quận Thanh Xuân, HN</v>
          </cell>
          <cell r="N2343">
            <v>60</v>
          </cell>
          <cell r="O2343" t="b">
            <v>0</v>
          </cell>
          <cell r="P2343" t="str">
            <v>C6 HÀ NỘI</v>
          </cell>
          <cell r="Q2343" t="str">
            <v>Miền Bắc</v>
          </cell>
          <cell r="R2343" t="str">
            <v>WIN</v>
          </cell>
        </row>
        <row r="2344">
          <cell r="A2344" t="str">
            <v>win6788</v>
          </cell>
          <cell r="B2344" t="str">
            <v>CN HÀ NỘI - wincommerce</v>
          </cell>
          <cell r="C2344" t="str">
            <v/>
          </cell>
          <cell r="D2344" t="str">
            <v>Thành phố Hà Nội</v>
          </cell>
          <cell r="E2344" t="str">
            <v>Quận Hà Đông</v>
          </cell>
          <cell r="G2344" t="str">
            <v>HN004</v>
          </cell>
          <cell r="H2344" t="str">
            <v>Hoàng Thanh Huy</v>
          </cell>
          <cell r="I2344" t="str">
            <v>MIENBAC;WIN</v>
          </cell>
          <cell r="J2344" t="str">
            <v/>
          </cell>
          <cell r="M2344" t="str">
            <v>Lô 37-TTTM1, Khu đô thị mới hai bên đường Lê Trọng Tấn, Phường Dương Nội, Quận Hà Đông, HN</v>
          </cell>
          <cell r="N2344">
            <v>60</v>
          </cell>
          <cell r="O2344" t="b">
            <v>0</v>
          </cell>
          <cell r="P2344" t="str">
            <v>C6 HÀ NỘI</v>
          </cell>
          <cell r="Q2344" t="str">
            <v>Miền Bắc</v>
          </cell>
          <cell r="R2344" t="str">
            <v>WIN</v>
          </cell>
        </row>
        <row r="2345">
          <cell r="A2345" t="str">
            <v>win6794</v>
          </cell>
          <cell r="B2345" t="str">
            <v>CN HÀ NỘI - wincommerce</v>
          </cell>
          <cell r="C2345" t="str">
            <v/>
          </cell>
          <cell r="D2345" t="str">
            <v>Thành phố Hà Nội</v>
          </cell>
          <cell r="E2345" t="str">
            <v>Huyện Mỹ Đức</v>
          </cell>
          <cell r="G2345" t="str">
            <v>HN008</v>
          </cell>
          <cell r="H2345" t="str">
            <v>Nguyễn Minh Sơn</v>
          </cell>
          <cell r="I2345" t="str">
            <v>MIENBAC;WIN</v>
          </cell>
          <cell r="J2345" t="str">
            <v/>
          </cell>
          <cell r="M2345" t="str">
            <v>Thôn Hiền Lương, Xã An Tiến, huyện Mỹ Đức, HN</v>
          </cell>
          <cell r="N2345">
            <v>60</v>
          </cell>
          <cell r="O2345" t="b">
            <v>0</v>
          </cell>
          <cell r="P2345" t="str">
            <v>C6 HÀ NỘI</v>
          </cell>
          <cell r="Q2345" t="str">
            <v>Miền Bắc</v>
          </cell>
          <cell r="R2345" t="str">
            <v>WIN</v>
          </cell>
        </row>
        <row r="2346">
          <cell r="A2346" t="str">
            <v>win6807</v>
          </cell>
          <cell r="B2346" t="str">
            <v>CN HÀ NỘI - WINCOMMERCE</v>
          </cell>
          <cell r="C2346" t="str">
            <v/>
          </cell>
          <cell r="D2346" t="str">
            <v>Thành phố Hà Nội</v>
          </cell>
          <cell r="E2346" t="str">
            <v>Quận Ba Đình</v>
          </cell>
          <cell r="G2346" t="str">
            <v>HN008</v>
          </cell>
          <cell r="H2346" t="str">
            <v>Nguyễn Minh Sơn</v>
          </cell>
          <cell r="I2346" t="str">
            <v>MIENBAC;WIN</v>
          </cell>
          <cell r="J2346" t="str">
            <v/>
          </cell>
          <cell r="M2346" t="str">
            <v>Số 268A Phố Đội Cấn, Phường Cống Vị, Quận Ba Đình, HN</v>
          </cell>
          <cell r="N2346">
            <v>60</v>
          </cell>
          <cell r="O2346" t="b">
            <v>0</v>
          </cell>
          <cell r="P2346" t="str">
            <v>C6 HÀ NỘI</v>
          </cell>
          <cell r="Q2346" t="str">
            <v>Miền Bắc</v>
          </cell>
          <cell r="R2346" t="str">
            <v>WIN</v>
          </cell>
        </row>
        <row r="2347">
          <cell r="A2347" t="str">
            <v>win6847</v>
          </cell>
          <cell r="B2347" t="str">
            <v>CN HÀ NỘI - wincommerce</v>
          </cell>
          <cell r="C2347" t="str">
            <v/>
          </cell>
          <cell r="D2347" t="str">
            <v>Thành phố Hà Nội</v>
          </cell>
          <cell r="E2347" t="str">
            <v>Huyện Đan Phượng</v>
          </cell>
          <cell r="G2347" t="str">
            <v>HN004</v>
          </cell>
          <cell r="H2347" t="str">
            <v>Hoàng Thanh Huy</v>
          </cell>
          <cell r="I2347" t="str">
            <v>MIENBAC;WIN</v>
          </cell>
          <cell r="J2347" t="str">
            <v/>
          </cell>
          <cell r="M2347" t="str">
            <v>158 Nguyễn Thái Học, Thị trấn Phùng, Huyện Đan Phượng, HN</v>
          </cell>
          <cell r="N2347">
            <v>60</v>
          </cell>
          <cell r="O2347" t="b">
            <v>0</v>
          </cell>
          <cell r="P2347" t="str">
            <v>C6 HÀ NỘI</v>
          </cell>
          <cell r="Q2347" t="str">
            <v>Miền Bắc</v>
          </cell>
          <cell r="R2347" t="str">
            <v>WIN</v>
          </cell>
        </row>
        <row r="2348">
          <cell r="A2348" t="str">
            <v>win6848</v>
          </cell>
          <cell r="B2348" t="str">
            <v>CN HÀ NỘI - wincommerce</v>
          </cell>
          <cell r="C2348" t="str">
            <v/>
          </cell>
          <cell r="D2348" t="str">
            <v>Thành phố Hà Nội</v>
          </cell>
          <cell r="E2348" t="str">
            <v>Quận Bắc Từ Liêm</v>
          </cell>
          <cell r="G2348" t="str">
            <v>HN004</v>
          </cell>
          <cell r="H2348" t="str">
            <v>Hoàng Thanh Huy</v>
          </cell>
          <cell r="I2348" t="str">
            <v>MIENBAC;WIN</v>
          </cell>
          <cell r="J2348" t="str">
            <v/>
          </cell>
          <cell r="M2348" t="str">
            <v>Số 7 Ngõ 12 Đường Phú Minh, Phường Minh Khai, Quận Bắc Từ Liêm, HN</v>
          </cell>
          <cell r="N2348">
            <v>60</v>
          </cell>
          <cell r="O2348" t="b">
            <v>0</v>
          </cell>
          <cell r="P2348" t="str">
            <v>C6 HÀ NỘI</v>
          </cell>
          <cell r="Q2348" t="str">
            <v>Miền Bắc</v>
          </cell>
          <cell r="R2348" t="str">
            <v>WIN</v>
          </cell>
        </row>
        <row r="2349">
          <cell r="A2349" t="str">
            <v>win6849</v>
          </cell>
          <cell r="B2349" t="str">
            <v>CN HÀ NỘI - wincommerce</v>
          </cell>
          <cell r="C2349" t="str">
            <v/>
          </cell>
          <cell r="D2349" t="str">
            <v>Thành phố Hà Nội</v>
          </cell>
          <cell r="E2349" t="str">
            <v>Huyện Ba Vì</v>
          </cell>
          <cell r="G2349" t="str">
            <v>HN004</v>
          </cell>
          <cell r="H2349" t="str">
            <v>Hoàng Thanh Huy</v>
          </cell>
          <cell r="I2349" t="str">
            <v>MIENBAC;WIN</v>
          </cell>
          <cell r="J2349" t="str">
            <v/>
          </cell>
          <cell r="M2349" t="str">
            <v>Thôn 5, Xã Ba Trại, Huyện Ba Vì, HN</v>
          </cell>
          <cell r="N2349">
            <v>60</v>
          </cell>
          <cell r="O2349" t="b">
            <v>0</v>
          </cell>
          <cell r="P2349" t="str">
            <v>C6 HÀ NỘI</v>
          </cell>
          <cell r="Q2349" t="str">
            <v>Miền Bắc</v>
          </cell>
          <cell r="R2349" t="str">
            <v>WIN</v>
          </cell>
        </row>
        <row r="2350">
          <cell r="A2350" t="str">
            <v>WIN6852</v>
          </cell>
          <cell r="B2350" t="str">
            <v>6852 - WM+ HNI 23 Ngõ 214 Nguyễn Xiển</v>
          </cell>
          <cell r="C2350" t="str">
            <v/>
          </cell>
          <cell r="D2350" t="str">
            <v>Thành phố Hà Nội</v>
          </cell>
          <cell r="E2350" t="str">
            <v>Quận Thanh Xuân</v>
          </cell>
          <cell r="G2350" t="str">
            <v>HN008</v>
          </cell>
          <cell r="H2350" t="str">
            <v>Nguyễn Minh Sơn</v>
          </cell>
          <cell r="I2350" t="str">
            <v>MIENBAC;WIN</v>
          </cell>
          <cell r="J2350" t="str">
            <v>6852 - WM+ HNI 23 Ngõ 214 Nguyễn Xiển</v>
          </cell>
          <cell r="K2350" t="str">
            <v>Số 23 Ngõ 214 Nguyễn Xiển, Phường Hạ Đình, Quận Thanh Xuân TP. Hà Nội Việt Nam</v>
          </cell>
          <cell r="M2350" t="str">
            <v>Số 23 ngõ 214 Nguyễn Xiển, phường Hạ Đình, quận Thanh Xuân, thành phố Hà Nội, Việt Nam</v>
          </cell>
          <cell r="N2350">
            <v>60</v>
          </cell>
          <cell r="O2350" t="b">
            <v>0</v>
          </cell>
          <cell r="P2350" t="str">
            <v>C6 HÀ NỘI</v>
          </cell>
          <cell r="Q2350" t="str">
            <v>Miền Bắc</v>
          </cell>
          <cell r="R2350" t="str">
            <v>WIN</v>
          </cell>
        </row>
        <row r="2351">
          <cell r="A2351" t="str">
            <v>win6856</v>
          </cell>
          <cell r="B2351" t="str">
            <v>CN HÀ NỘI - wincommerce</v>
          </cell>
          <cell r="C2351" t="str">
            <v/>
          </cell>
          <cell r="D2351" t="str">
            <v>Thành phố Hà Nội</v>
          </cell>
          <cell r="E2351" t="str">
            <v>Huyện Mỹ Đức</v>
          </cell>
          <cell r="G2351" t="str">
            <v>HN003</v>
          </cell>
          <cell r="H2351" t="str">
            <v>Nguyễn Văn Thạch</v>
          </cell>
          <cell r="I2351" t="str">
            <v>MIENBAC;WIN</v>
          </cell>
          <cell r="J2351" t="str">
            <v>6856 - WM+ HNI Hội Xá, Mỹ Đức</v>
          </cell>
          <cell r="K2351" t="str">
            <v>Xóm 3, Thôn Hội Xá, Xã Hương Sơn, Huyện Mỹ Đức TP. Hà Nội Việt Nam</v>
          </cell>
          <cell r="M2351" t="str">
            <v>Xóm 3, Thôn Hội Xá, Xã Hương Sơn, Huyện Mỹ Đức TP. Hà Nội Việt Nam</v>
          </cell>
          <cell r="N2351">
            <v>60</v>
          </cell>
          <cell r="O2351" t="b">
            <v>0</v>
          </cell>
          <cell r="P2351" t="str">
            <v>C6 HÀ NỘI</v>
          </cell>
          <cell r="Q2351" t="str">
            <v>Miền Bắc</v>
          </cell>
          <cell r="R2351" t="str">
            <v>WIN</v>
          </cell>
        </row>
        <row r="2352">
          <cell r="A2352" t="str">
            <v>win6857</v>
          </cell>
          <cell r="B2352" t="str">
            <v>CN HÀ NỘI - wincommerce</v>
          </cell>
          <cell r="C2352" t="str">
            <v/>
          </cell>
          <cell r="D2352" t="str">
            <v>Thành phố Hà Nội</v>
          </cell>
          <cell r="E2352" t="str">
            <v>Huyện Thanh Oai</v>
          </cell>
          <cell r="G2352" t="str">
            <v>HN008</v>
          </cell>
          <cell r="H2352" t="str">
            <v>Nguyễn Minh Sơn</v>
          </cell>
          <cell r="I2352" t="str">
            <v>MIENBAC;WIN</v>
          </cell>
          <cell r="J2352" t="str">
            <v/>
          </cell>
          <cell r="M2352" t="str">
            <v>Thôn Thượng, Xã Bích Hòa, Huyện Thanh Oai, HN</v>
          </cell>
          <cell r="N2352">
            <v>60</v>
          </cell>
          <cell r="O2352" t="b">
            <v>0</v>
          </cell>
          <cell r="P2352" t="str">
            <v>C6 HÀ NỘI</v>
          </cell>
          <cell r="Q2352" t="str">
            <v>Miền Bắc</v>
          </cell>
          <cell r="R2352" t="str">
            <v>WIN</v>
          </cell>
        </row>
        <row r="2353">
          <cell r="A2353" t="str">
            <v>win6858</v>
          </cell>
          <cell r="B2353" t="str">
            <v>CN HÀ NỘI - wincommerce</v>
          </cell>
          <cell r="C2353" t="str">
            <v/>
          </cell>
          <cell r="D2353" t="str">
            <v>Thành phố Hà Nội</v>
          </cell>
          <cell r="E2353" t="str">
            <v>Huyện Quốc Oai</v>
          </cell>
          <cell r="G2353" t="str">
            <v>HN004</v>
          </cell>
          <cell r="H2353" t="str">
            <v>Hoàng Thanh Huy</v>
          </cell>
          <cell r="I2353" t="str">
            <v>MIENBAC;WIN</v>
          </cell>
          <cell r="J2353" t="str">
            <v/>
          </cell>
          <cell r="M2353" t="str">
            <v>Đội 6 Quảng Yên, Xã Yên Sơn, Huyện Quốc Oai, HN</v>
          </cell>
          <cell r="N2353">
            <v>60</v>
          </cell>
          <cell r="O2353" t="b">
            <v>0</v>
          </cell>
          <cell r="P2353" t="str">
            <v>C6 HÀ NỘI</v>
          </cell>
          <cell r="Q2353" t="str">
            <v>Miền Bắc</v>
          </cell>
          <cell r="R2353" t="str">
            <v>WIN</v>
          </cell>
        </row>
        <row r="2354">
          <cell r="A2354" t="str">
            <v>win6866</v>
          </cell>
          <cell r="B2354" t="str">
            <v>CN HÀ NỘI - wincommerce</v>
          </cell>
          <cell r="C2354" t="str">
            <v/>
          </cell>
          <cell r="D2354" t="str">
            <v>Thành phố Hà Nội</v>
          </cell>
          <cell r="E2354" t="str">
            <v>Huyện Ba Vì</v>
          </cell>
          <cell r="G2354" t="str">
            <v>HN004</v>
          </cell>
          <cell r="H2354" t="str">
            <v>Hoàng Thanh Huy</v>
          </cell>
          <cell r="I2354" t="str">
            <v>MIENBAC;WIN</v>
          </cell>
          <cell r="J2354" t="str">
            <v/>
          </cell>
          <cell r="M2354" t="str">
            <v>Thôn Ngọc Nhị, Xã Cẩm Lĩnh, Huyện Ba Vì, HN</v>
          </cell>
          <cell r="N2354">
            <v>60</v>
          </cell>
          <cell r="O2354" t="b">
            <v>0</v>
          </cell>
          <cell r="P2354" t="str">
            <v>C6 HÀ NỘI</v>
          </cell>
          <cell r="Q2354" t="str">
            <v>Miền Bắc</v>
          </cell>
          <cell r="R2354" t="str">
            <v>WIN</v>
          </cell>
        </row>
        <row r="2355">
          <cell r="A2355" t="str">
            <v>win6872</v>
          </cell>
          <cell r="B2355" t="str">
            <v>CN HÀ NỘI - wincommerce</v>
          </cell>
          <cell r="C2355" t="str">
            <v/>
          </cell>
          <cell r="D2355" t="str">
            <v>Thành phố Hà Nội</v>
          </cell>
          <cell r="E2355" t="str">
            <v>Quận Thanh Xuân</v>
          </cell>
          <cell r="G2355" t="str">
            <v>HN008</v>
          </cell>
          <cell r="H2355" t="str">
            <v>Nguyễn Minh Sơn</v>
          </cell>
          <cell r="I2355" t="str">
            <v>MIENBAC;WIN</v>
          </cell>
          <cell r="J2355" t="str">
            <v/>
          </cell>
          <cell r="M2355" t="str">
            <v>Tầng 1, Tòa nhà HH2 Bắc Hà, Phố Tố Hữu, Phường Nhân Chính, Quận Thanh Xuân, HN</v>
          </cell>
          <cell r="N2355">
            <v>60</v>
          </cell>
          <cell r="O2355" t="b">
            <v>0</v>
          </cell>
          <cell r="P2355" t="str">
            <v>C6 HÀ NỘI</v>
          </cell>
          <cell r="Q2355" t="str">
            <v>Miền Bắc</v>
          </cell>
          <cell r="R2355" t="str">
            <v>WIN</v>
          </cell>
        </row>
        <row r="2356">
          <cell r="A2356" t="str">
            <v>win6873</v>
          </cell>
          <cell r="B2356" t="str">
            <v>CN HÀ NỘI - wincommerce</v>
          </cell>
          <cell r="C2356" t="str">
            <v/>
          </cell>
          <cell r="D2356" t="str">
            <v>Thành phố Hà Nội</v>
          </cell>
          <cell r="E2356" t="str">
            <v>Quận Ba Đình</v>
          </cell>
          <cell r="G2356" t="str">
            <v>HN008</v>
          </cell>
          <cell r="H2356" t="str">
            <v>Nguyễn Minh Sơn</v>
          </cell>
          <cell r="I2356" t="str">
            <v>MIENBAC;WIN</v>
          </cell>
          <cell r="J2356" t="str">
            <v/>
          </cell>
          <cell r="M2356" t="str">
            <v>TM1 – Chung cư C1 Thành Công, Phường Thành Công, Quận Ba Đình, HN</v>
          </cell>
          <cell r="N2356">
            <v>60</v>
          </cell>
          <cell r="O2356" t="b">
            <v>0</v>
          </cell>
          <cell r="P2356" t="str">
            <v>C6 HÀ NỘI</v>
          </cell>
          <cell r="Q2356" t="str">
            <v>Miền Bắc</v>
          </cell>
          <cell r="R2356" t="str">
            <v>WIN</v>
          </cell>
        </row>
        <row r="2357">
          <cell r="A2357" t="str">
            <v>win6880</v>
          </cell>
          <cell r="B2357" t="str">
            <v>CN HÀ NỘI - wincommerce</v>
          </cell>
          <cell r="C2357" t="str">
            <v/>
          </cell>
          <cell r="D2357" t="str">
            <v>Thành phố Hà Nội</v>
          </cell>
          <cell r="E2357" t="str">
            <v>Huyện Mỹ Đức</v>
          </cell>
          <cell r="G2357" t="str">
            <v>HN008</v>
          </cell>
          <cell r="H2357" t="str">
            <v>Nguyễn Minh Sơn</v>
          </cell>
          <cell r="I2357" t="str">
            <v>MIENBAC;WIN</v>
          </cell>
          <cell r="J2357" t="str">
            <v/>
          </cell>
          <cell r="M2357" t="str">
            <v>Xóm 6, Xã Phúc Lâm, Huyện Mỹ Đức, HN</v>
          </cell>
          <cell r="N2357">
            <v>60</v>
          </cell>
          <cell r="O2357" t="b">
            <v>0</v>
          </cell>
          <cell r="P2357" t="str">
            <v>C6 HÀ NỘI</v>
          </cell>
          <cell r="Q2357" t="str">
            <v>Miền Bắc</v>
          </cell>
          <cell r="R2357" t="str">
            <v>WIN</v>
          </cell>
        </row>
        <row r="2358">
          <cell r="A2358" t="str">
            <v>win6882</v>
          </cell>
          <cell r="B2358" t="str">
            <v>CN HÀ NỘI - wincommerce</v>
          </cell>
          <cell r="C2358" t="str">
            <v/>
          </cell>
          <cell r="D2358" t="str">
            <v>Thành phố Hà Nội</v>
          </cell>
          <cell r="E2358" t="str">
            <v>Quận Bắc Từ Liêm</v>
          </cell>
          <cell r="G2358" t="str">
            <v>HN004</v>
          </cell>
          <cell r="H2358" t="str">
            <v>Hoàng Thanh Huy</v>
          </cell>
          <cell r="I2358" t="str">
            <v>MIENBAC;WIN</v>
          </cell>
          <cell r="J2358" t="str">
            <v/>
          </cell>
          <cell r="M2358" t="str">
            <v>S06 Tháp CENTRO, Newtatco Kosmo Tây Hồ, P.Xuân Tảo, Q.Bắc Từ Liêm, HN</v>
          </cell>
          <cell r="N2358">
            <v>60</v>
          </cell>
          <cell r="O2358" t="b">
            <v>0</v>
          </cell>
          <cell r="P2358" t="str">
            <v>C6 HÀ NỘI</v>
          </cell>
          <cell r="Q2358" t="str">
            <v>Miền Bắc</v>
          </cell>
          <cell r="R2358" t="str">
            <v>WIN</v>
          </cell>
        </row>
        <row r="2359">
          <cell r="A2359" t="str">
            <v>win6883</v>
          </cell>
          <cell r="B2359" t="str">
            <v>CN HÀ NỘI - wincommerce</v>
          </cell>
          <cell r="C2359" t="str">
            <v/>
          </cell>
          <cell r="D2359" t="str">
            <v>Thành phố Hà Nội</v>
          </cell>
          <cell r="E2359" t="str">
            <v>Thị xã Sơn Tây</v>
          </cell>
          <cell r="G2359" t="str">
            <v>HN004</v>
          </cell>
          <cell r="H2359" t="str">
            <v>Hoàng Thanh Huy</v>
          </cell>
          <cell r="I2359" t="str">
            <v>MIENBAC;WIN</v>
          </cell>
          <cell r="J2359" t="str">
            <v/>
          </cell>
          <cell r="M2359" t="str">
            <v>161 Phố Phú Nhi 2, Phường Phú Thịnh, Thị xã Sơn Tây, HN</v>
          </cell>
          <cell r="N2359">
            <v>60</v>
          </cell>
          <cell r="O2359" t="b">
            <v>0</v>
          </cell>
          <cell r="P2359" t="str">
            <v>C6 HÀ NỘI</v>
          </cell>
          <cell r="Q2359" t="str">
            <v>Miền Bắc</v>
          </cell>
          <cell r="R2359" t="str">
            <v>WIN</v>
          </cell>
        </row>
        <row r="2360">
          <cell r="A2360" t="str">
            <v>win6888</v>
          </cell>
          <cell r="B2360" t="str">
            <v>CN HÀ NỘI - wincommerce</v>
          </cell>
          <cell r="C2360" t="str">
            <v/>
          </cell>
          <cell r="D2360" t="str">
            <v>Thành phố Hà Nội</v>
          </cell>
          <cell r="E2360" t="str">
            <v>Thị xã Sơn Tây</v>
          </cell>
          <cell r="G2360" t="str">
            <v>HN004</v>
          </cell>
          <cell r="H2360" t="str">
            <v>Hoàng Thanh Huy</v>
          </cell>
          <cell r="I2360" t="str">
            <v>MIENBAC;WIN</v>
          </cell>
          <cell r="J2360" t="str">
            <v>6888. Cửa hàng Winmart+ Vị Thủy</v>
          </cell>
          <cell r="K2360" t="str">
            <v>Thôn Vị Thuỷ, Xã Thanh Mỹ, Thị xã Sơn Tây TP. Hà Nội</v>
          </cell>
          <cell r="M2360" t="str">
            <v>Thôn Vị Thuỷ, Xã Thanh Mỹ, Thị xã Sơn Tây TP. Hà Nội</v>
          </cell>
          <cell r="N2360">
            <v>60</v>
          </cell>
          <cell r="O2360" t="b">
            <v>0</v>
          </cell>
          <cell r="P2360" t="str">
            <v>C6 HÀ NỘI</v>
          </cell>
          <cell r="Q2360" t="str">
            <v>Miền Bắc</v>
          </cell>
          <cell r="R2360" t="str">
            <v>WIN</v>
          </cell>
        </row>
        <row r="2361">
          <cell r="A2361" t="str">
            <v>win6891</v>
          </cell>
          <cell r="B2361" t="str">
            <v>CN HÀ NỘI - wincommerce</v>
          </cell>
          <cell r="C2361" t="str">
            <v/>
          </cell>
          <cell r="D2361" t="str">
            <v>Thành phố Hà Nội</v>
          </cell>
          <cell r="E2361" t="str">
            <v>Huyện Đan Phượng</v>
          </cell>
          <cell r="G2361" t="str">
            <v>HN004</v>
          </cell>
          <cell r="H2361" t="str">
            <v>Hoàng Thanh Huy</v>
          </cell>
          <cell r="I2361" t="str">
            <v>MIENBAC;WIN</v>
          </cell>
          <cell r="J2361" t="str">
            <v/>
          </cell>
          <cell r="M2361" t="str">
            <v>Số 42 Nguyễn Đăng Phi, Thôn La Thạch, Xã Phương Đình, H. Đan Phượng, HN</v>
          </cell>
          <cell r="N2361">
            <v>60</v>
          </cell>
          <cell r="O2361" t="b">
            <v>0</v>
          </cell>
          <cell r="P2361" t="str">
            <v>C6 HÀ NỘI</v>
          </cell>
          <cell r="Q2361" t="str">
            <v>Miền Bắc</v>
          </cell>
          <cell r="R2361" t="str">
            <v>WIN</v>
          </cell>
        </row>
        <row r="2362">
          <cell r="A2362" t="str">
            <v>win6892</v>
          </cell>
          <cell r="B2362" t="str">
            <v>CN HÀ NỘI - wincommerce</v>
          </cell>
          <cell r="C2362" t="str">
            <v/>
          </cell>
          <cell r="D2362" t="str">
            <v>Thành phố Hà Nội</v>
          </cell>
          <cell r="E2362" t="str">
            <v>Huyện Mỹ Đức</v>
          </cell>
          <cell r="G2362" t="str">
            <v>HN008</v>
          </cell>
          <cell r="H2362" t="str">
            <v>Nguyễn Minh Sơn</v>
          </cell>
          <cell r="I2362" t="str">
            <v>MIENBAC;WIN</v>
          </cell>
          <cell r="J2362" t="str">
            <v/>
          </cell>
          <cell r="M2362" t="str">
            <v>Thôn Hạ Sở, Xã Hồng Sơn, Huyện Mỹ Đức, HN</v>
          </cell>
          <cell r="N2362">
            <v>60</v>
          </cell>
          <cell r="O2362" t="b">
            <v>0</v>
          </cell>
          <cell r="P2362" t="str">
            <v>C6 HÀ NỘI</v>
          </cell>
          <cell r="Q2362" t="str">
            <v>Miền Bắc</v>
          </cell>
          <cell r="R2362" t="str">
            <v>WIN</v>
          </cell>
        </row>
        <row r="2363">
          <cell r="A2363" t="str">
            <v>win6895</v>
          </cell>
          <cell r="B2363" t="str">
            <v>CN HÀ NỘI - wincommerce</v>
          </cell>
          <cell r="C2363" t="str">
            <v/>
          </cell>
          <cell r="D2363" t="str">
            <v>Thành phố Hà Nội</v>
          </cell>
          <cell r="E2363" t="str">
            <v>Quận Hoàng Mai</v>
          </cell>
          <cell r="G2363" t="str">
            <v>HN003</v>
          </cell>
          <cell r="H2363" t="str">
            <v>Nguyễn Văn Thạch</v>
          </cell>
          <cell r="I2363" t="str">
            <v>MIENBAC;WIN</v>
          </cell>
          <cell r="J2363" t="str">
            <v/>
          </cell>
          <cell r="M2363" t="str">
            <v>SH2A, Tầng 1, Tòa nhà HH02 thuộc công trình Nhà ở cao tầng kết hợp DV TM Eco Lakeview, Số 32 Phố Đại Từ, P.Đại Kim, Q.Hoàng Mai, HN</v>
          </cell>
          <cell r="N2363">
            <v>60</v>
          </cell>
          <cell r="O2363" t="b">
            <v>0</v>
          </cell>
          <cell r="P2363" t="str">
            <v>C6 HÀ NỘI</v>
          </cell>
          <cell r="Q2363" t="str">
            <v>Miền Bắc</v>
          </cell>
          <cell r="R2363" t="str">
            <v>WIN</v>
          </cell>
        </row>
        <row r="2364">
          <cell r="A2364" t="str">
            <v>win6919</v>
          </cell>
          <cell r="B2364" t="str">
            <v>CN HÀ NỘI - wincommerce</v>
          </cell>
          <cell r="C2364" t="str">
            <v/>
          </cell>
          <cell r="D2364" t="str">
            <v>Thành phố Hà Nội</v>
          </cell>
          <cell r="E2364" t="str">
            <v>Quận Bắc Từ Liêm</v>
          </cell>
          <cell r="G2364" t="str">
            <v>HN004</v>
          </cell>
          <cell r="H2364" t="str">
            <v>Hoàng Thanh Huy</v>
          </cell>
          <cell r="I2364" t="str">
            <v>MIENBAC;WIN</v>
          </cell>
          <cell r="J2364" t="str">
            <v/>
          </cell>
          <cell r="M2364" t="str">
            <v>Số 116 Tây Tựu, Phường Tây Tựu, Quận Bắc Từ Liêm, HN</v>
          </cell>
          <cell r="N2364">
            <v>60</v>
          </cell>
          <cell r="O2364" t="b">
            <v>0</v>
          </cell>
          <cell r="P2364" t="str">
            <v>C6 HÀ NỘI</v>
          </cell>
          <cell r="Q2364" t="str">
            <v>Miền Bắc</v>
          </cell>
          <cell r="R2364" t="str">
            <v>WIN</v>
          </cell>
        </row>
        <row r="2365">
          <cell r="A2365" t="str">
            <v>WIN6923</v>
          </cell>
          <cell r="B2365" t="str">
            <v>6923 - WM+ HNI CT5C KĐT Văn Khê</v>
          </cell>
          <cell r="C2365" t="str">
            <v/>
          </cell>
          <cell r="D2365" t="str">
            <v>Thành phố Hà Nội</v>
          </cell>
          <cell r="E2365" t="str">
            <v>Huyện Mỹ Đức</v>
          </cell>
          <cell r="G2365" t="str">
            <v>HN004</v>
          </cell>
          <cell r="H2365" t="str">
            <v>Hoàng Thanh Huy</v>
          </cell>
          <cell r="I2365" t="str">
            <v>MIENBAC;WIN</v>
          </cell>
          <cell r="J2365" t="str">
            <v>6923 - WM+ HNI CT5C KĐT Văn Khê</v>
          </cell>
          <cell r="K2365" t="str">
            <v>Sàn S1, Khu thương mại dịch vụ tầng 1, CT5C, Khu đô thị mới Văn Khê, Phường La Khê, Quận Hà Đông TP. Hà Nội Việt Nam</v>
          </cell>
          <cell r="M2365" t="str">
            <v>Sàn S1, Khu thương mại dịch vụ tầng 1, CT5C, Khu đô thị mới Văn Khê, Phường La Khê, Quận Hà Đông TP. Hà Nội Việt Nam</v>
          </cell>
          <cell r="N2365">
            <v>60</v>
          </cell>
          <cell r="O2365" t="b">
            <v>0</v>
          </cell>
          <cell r="P2365" t="str">
            <v>C6 HÀ NỘI</v>
          </cell>
          <cell r="Q2365" t="str">
            <v>Miền Bắc</v>
          </cell>
          <cell r="R2365" t="str">
            <v>WIN</v>
          </cell>
        </row>
        <row r="2366">
          <cell r="A2366" t="str">
            <v>WIN6929</v>
          </cell>
          <cell r="B2366" t="str">
            <v>CN HÀ NỘI - CÔNG TY CỔ PHẦN DỊCH VỤ THƯƠNG MẠI TỔNG HỢP WINCOMMERCE</v>
          </cell>
          <cell r="C2366" t="str">
            <v/>
          </cell>
          <cell r="D2366" t="str">
            <v>Thành phố Hà Nội</v>
          </cell>
          <cell r="E2366" t="str">
            <v>Huyện Mỹ Đức</v>
          </cell>
          <cell r="G2366" t="str">
            <v>HN008</v>
          </cell>
          <cell r="H2366" t="str">
            <v>Nguyễn Minh Sơn</v>
          </cell>
          <cell r="I2366" t="str">
            <v>MIENBAC;WIN</v>
          </cell>
          <cell r="J2366" t="str">
            <v>6929 - WM+ HNI La Đồng, Mỹ Đức</v>
          </cell>
          <cell r="K2366" t="str">
            <v>Thôn La Đồng, Xã Hợp Tiến, Huyện Mỹ Đức TP. Hà Nội Việt Nam</v>
          </cell>
          <cell r="M2366" t="str">
            <v>Thôn La Đồng, Xã Hợp Tiến, Huyện Mỹ Đức TP. Hà Nội Việt Nam</v>
          </cell>
          <cell r="N2366">
            <v>60</v>
          </cell>
          <cell r="O2366" t="b">
            <v>0</v>
          </cell>
          <cell r="P2366" t="str">
            <v>C6 HÀ NỘI</v>
          </cell>
          <cell r="Q2366" t="str">
            <v>Miền Bắc</v>
          </cell>
          <cell r="R2366" t="str">
            <v>WIN</v>
          </cell>
        </row>
        <row r="2367">
          <cell r="A2367" t="str">
            <v>win6939</v>
          </cell>
          <cell r="B2367" t="str">
            <v>CN HÀ NỘI - wincommerce</v>
          </cell>
          <cell r="C2367" t="str">
            <v/>
          </cell>
          <cell r="D2367" t="str">
            <v>Thành phố Hà Nội</v>
          </cell>
          <cell r="E2367" t="str">
            <v>Huyện Gia Lâm</v>
          </cell>
          <cell r="G2367" t="str">
            <v>HN008</v>
          </cell>
          <cell r="H2367" t="str">
            <v>Nguyễn Minh Sơn</v>
          </cell>
          <cell r="I2367" t="str">
            <v>MIENBAC;WIN</v>
          </cell>
          <cell r="J2367" t="str">
            <v>6939 - WM+ HNI 69 Ngô Xuân Quảng</v>
          </cell>
          <cell r="K2367" t="str">
            <v>69 Ngô Xuân Quảng, Thị trấn Trâu Quỳ, Huyện Gia Lâm TP. Hà Nội Việt Nam</v>
          </cell>
          <cell r="M2367" t="str">
            <v>69 Ngô Xuân Quảng, Thị trấn Trâu Quỳ, Huyện Gia Lâm TP. Hà Nội Việt Nam</v>
          </cell>
          <cell r="N2367">
            <v>60</v>
          </cell>
          <cell r="O2367" t="b">
            <v>0</v>
          </cell>
          <cell r="P2367" t="str">
            <v>C6 HÀ NỘI</v>
          </cell>
          <cell r="Q2367" t="str">
            <v>Miền Bắc</v>
          </cell>
          <cell r="R2367" t="str">
            <v>WIN</v>
          </cell>
        </row>
        <row r="2368">
          <cell r="A2368" t="str">
            <v>WIN6967</v>
          </cell>
          <cell r="B2368" t="str">
            <v>6967 - WM+ HNI 49C Hàng Bún, Ba Đình</v>
          </cell>
          <cell r="C2368" t="str">
            <v/>
          </cell>
          <cell r="D2368" t="str">
            <v>Thành phố Hà Nội</v>
          </cell>
          <cell r="E2368" t="str">
            <v>Huyện Mỹ Đức</v>
          </cell>
          <cell r="G2368" t="str">
            <v>HN008</v>
          </cell>
          <cell r="H2368" t="str">
            <v>Nguyễn Minh Sơn</v>
          </cell>
          <cell r="I2368" t="str">
            <v>MIENBAC;WIN</v>
          </cell>
          <cell r="J2368" t="str">
            <v>6967 - WM+ HNI 49C Hàng Bún, Ba Đình</v>
          </cell>
          <cell r="K2368" t="str">
            <v>Số 49C Hàng Bún, P. Nguyễn Trung Trực, Q. Ba Đình TP. Hà Nội Việt Nam</v>
          </cell>
          <cell r="M2368" t="str">
            <v>Số 49C Hàng Bún, P. Nguyễn Trung Trực, Q. Ba Đình TP. Hà Nội Việt Nam</v>
          </cell>
          <cell r="N2368">
            <v>60</v>
          </cell>
          <cell r="O2368" t="b">
            <v>0</v>
          </cell>
          <cell r="P2368" t="str">
            <v>C6 HÀ NỘI</v>
          </cell>
          <cell r="Q2368" t="str">
            <v>Miền Bắc</v>
          </cell>
          <cell r="R2368" t="str">
            <v>WIN</v>
          </cell>
        </row>
        <row r="2369">
          <cell r="A2369" t="str">
            <v>win6978</v>
          </cell>
          <cell r="B2369" t="str">
            <v>CN HÀ NỘI - wincommerce</v>
          </cell>
          <cell r="C2369" t="str">
            <v/>
          </cell>
          <cell r="D2369" t="str">
            <v>Thành phố Hà Nội</v>
          </cell>
          <cell r="E2369" t="str">
            <v>Huyện Hoài Đức</v>
          </cell>
          <cell r="G2369" t="str">
            <v>HN004</v>
          </cell>
          <cell r="H2369" t="str">
            <v>Hoàng Thanh Huy</v>
          </cell>
          <cell r="I2369" t="str">
            <v>MIENBAC;WIN</v>
          </cell>
          <cell r="J2369" t="str">
            <v>6978 - WM+ HNI 48 LK 22 KĐT Vân Canh</v>
          </cell>
          <cell r="K2369" t="str">
            <v>48 LK 22 - KĐT Vân Canh, Xã Vân Canh, Huyện Hoài Đức TP. Hà Nội Việt Nam</v>
          </cell>
          <cell r="M2369" t="str">
            <v>48 LK 22 - KĐT Vân Canh, Xã Vân Canh, Huyện Hoài Đức TP. Hà Nội Việt Nam</v>
          </cell>
          <cell r="N2369">
            <v>60</v>
          </cell>
          <cell r="O2369" t="b">
            <v>0</v>
          </cell>
          <cell r="P2369" t="str">
            <v>C6 HÀ NỘI</v>
          </cell>
          <cell r="Q2369" t="str">
            <v>Miền Bắc</v>
          </cell>
          <cell r="R2369" t="str">
            <v>WIN</v>
          </cell>
        </row>
        <row r="2370">
          <cell r="A2370" t="str">
            <v>WIN6990</v>
          </cell>
          <cell r="B2370" t="str">
            <v>6990 WM+ HNI T1 - TM3 Hanhomes Blue Star</v>
          </cell>
          <cell r="D2370" t="str">
            <v>Thành phố Hà Nội</v>
          </cell>
          <cell r="E2370" t="str">
            <v>Huyện Gia Lâm</v>
          </cell>
          <cell r="F2370" t="str">
            <v>Xã Trâu Quỳ</v>
          </cell>
          <cell r="G2370" t="str">
            <v>HN008</v>
          </cell>
          <cell r="H2370" t="str">
            <v>Nguyễn Minh Sơn</v>
          </cell>
          <cell r="I2370" t="str">
            <v>MIENBAC; WIN</v>
          </cell>
          <cell r="J2370" t="str">
            <v>6990 WM+ HNI T1 - TM3 Hanhomes Blue Star</v>
          </cell>
          <cell r="K2370" t="str">
            <v>Kiốt số T1-TM3, Tầng 01, Toà T1, Dự án Nhà ở chung cư cao tầng tại ô đất CT2, Thị trấn Trâu Quỳ, Huyện Gia Lâm TP. Hà Nội Việt Nam</v>
          </cell>
          <cell r="L2370" t="str">
            <v/>
          </cell>
          <cell r="M2370" t="str">
            <v>Kiốt số T1-TM3, Tầng 01, Toà T1, Dự án Nhà ở chung cư cao tầng tại ô đất CT2, Thị trấn Trâu Quỳ, Huyện Gia Lâm TP. Hà Nội Việt Nam</v>
          </cell>
          <cell r="N2370">
            <v>60</v>
          </cell>
          <cell r="O2370" t="b">
            <v>0</v>
          </cell>
          <cell r="P2370" t="str">
            <v>CÔNG TY TNHH MTV THƯƠNG MẠI VÀ DỊCH VỤ NGỌC THƠM</v>
          </cell>
          <cell r="Q2370" t="str">
            <v>Miền Bắc</v>
          </cell>
          <cell r="R2370" t="str">
            <v>WIN</v>
          </cell>
        </row>
        <row r="2371">
          <cell r="A2371" t="str">
            <v>win6991</v>
          </cell>
          <cell r="B2371" t="str">
            <v>6991 - WM+ HNI Xuân Sơn, Sóc Sơn</v>
          </cell>
          <cell r="C2371" t="str">
            <v/>
          </cell>
          <cell r="D2371" t="str">
            <v>Thành phố Hà Nội</v>
          </cell>
          <cell r="E2371" t="str">
            <v>Huyện Sóc Sơn</v>
          </cell>
          <cell r="G2371" t="str">
            <v>HN004</v>
          </cell>
          <cell r="H2371" t="str">
            <v>Hoàng Thanh Huy</v>
          </cell>
          <cell r="I2371" t="str">
            <v>MIENBAC;WIN</v>
          </cell>
          <cell r="J2371" t="str">
            <v>6991 - WM+ HNI Xuân Sơn, Sóc Sơn</v>
          </cell>
          <cell r="K2371" t="str">
            <v>Đường QL3, Thôn Xuân Sơn, Xã Trung Giã, Huyện Sóc Sơn TP. Hà Nội Việt Nam</v>
          </cell>
          <cell r="M2371" t="str">
            <v>Đường QL3, Thôn Xuân Sơn, Xã Trung Giã, Huyện Sóc Sơn TP. Hà Nội Việt Nam</v>
          </cell>
          <cell r="N2371">
            <v>60</v>
          </cell>
          <cell r="O2371" t="b">
            <v>0</v>
          </cell>
          <cell r="P2371" t="str">
            <v>C6 HÀ NỘI</v>
          </cell>
          <cell r="Q2371" t="str">
            <v>Miền Bắc</v>
          </cell>
          <cell r="R2371" t="str">
            <v>WIN</v>
          </cell>
        </row>
        <row r="2372">
          <cell r="A2372" t="str">
            <v>winF205</v>
          </cell>
          <cell r="B2372" t="str">
            <v>CN HÀ NỘI - Wincommerce</v>
          </cell>
          <cell r="C2372" t="str">
            <v/>
          </cell>
          <cell r="D2372" t="str">
            <v>Thành phố Hà Nội</v>
          </cell>
          <cell r="E2372" t="str">
            <v>Huyện Gia Lâm</v>
          </cell>
          <cell r="G2372" t="str">
            <v>HN008</v>
          </cell>
          <cell r="H2372" t="str">
            <v>Nguyễn Minh Sơn</v>
          </cell>
          <cell r="I2372" t="str">
            <v>MIENBAC;WIN</v>
          </cell>
          <cell r="J2372" t="str">
            <v/>
          </cell>
          <cell r="M2372" t="str">
            <v>F205 - F205 FWMP HNI Shop R105-01 S16, OCP - Shop R105-01 S16, Vinhome Oceanpark, Trâu Quỳ, Gia Lâm, HN</v>
          </cell>
          <cell r="N2372">
            <v>60</v>
          </cell>
          <cell r="O2372" t="b">
            <v>0</v>
          </cell>
          <cell r="P2372" t="str">
            <v>C6 HÀ NỘI</v>
          </cell>
          <cell r="Q2372" t="str">
            <v>Miền Bắc</v>
          </cell>
          <cell r="R2372" t="str">
            <v>WIN</v>
          </cell>
        </row>
        <row r="2373">
          <cell r="A2373" t="str">
            <v>winF209</v>
          </cell>
          <cell r="B2373" t="str">
            <v>CN HÀ NỘI - Wincommerce</v>
          </cell>
          <cell r="C2373" t="str">
            <v/>
          </cell>
          <cell r="D2373" t="str">
            <v>Thành phố Hà Nội</v>
          </cell>
          <cell r="E2373" t="str">
            <v>Quận Đống Đa</v>
          </cell>
          <cell r="G2373" t="str">
            <v>HN003</v>
          </cell>
          <cell r="H2373" t="str">
            <v>Nguyễn Văn Thạch</v>
          </cell>
          <cell r="I2373" t="str">
            <v>MIENBAC;WIN</v>
          </cell>
          <cell r="J2373" t="str">
            <v>F209 - F209 FWMP Hào Nam - 40 Hào Nam</v>
          </cell>
          <cell r="K2373" t="str">
            <v>F209 - F209 FWMP Hào Nam - 40 Hào Nam, Phường ô Chợ Dừa, Quận Đống Đa TP. Hà Nội Việt Nam (92789)</v>
          </cell>
          <cell r="M2373" t="str">
            <v>F209 - F209 FWMP Hào Nam - 40 Hào Nam, Phường ô Chợ Dừa, Quận Đống Đa TP. Hà Nội Việt Nam (92789)</v>
          </cell>
          <cell r="N2373">
            <v>60</v>
          </cell>
          <cell r="O2373" t="b">
            <v>0</v>
          </cell>
          <cell r="P2373" t="str">
            <v>C6 HÀ NỘI</v>
          </cell>
          <cell r="Q2373" t="str">
            <v>Miền Bắc</v>
          </cell>
          <cell r="R2373" t="str">
            <v>WIN</v>
          </cell>
        </row>
        <row r="2374">
          <cell r="A2374" t="str">
            <v>X20</v>
          </cell>
          <cell r="B2374" t="str">
            <v>CÔNG TY TNHH MTV X20 NAM ĐỊNH</v>
          </cell>
          <cell r="D2374" t="str">
            <v>Nam Định</v>
          </cell>
          <cell r="L2374" t="str">
            <v>0601139140</v>
          </cell>
          <cell r="M2374" t="str">
            <v>Lô 1 KCN Hoà Xá - Xã Mỹ Xá - TP.Nam Định -Tỉnh Nam Định - Việt Nam</v>
          </cell>
          <cell r="O2374" t="b">
            <v>0</v>
          </cell>
          <cell r="P2374" t="str">
            <v>CÔNG TY TNHH MTV THƯƠNG MẠI VÀ DỊCH VỤ NGỌC THƠM</v>
          </cell>
          <cell r="Q2374" t="str">
            <v>Miền Bắc</v>
          </cell>
          <cell r="R2374" t="str">
            <v>X20</v>
          </cell>
        </row>
        <row r="2375">
          <cell r="A2375" t="str">
            <v>X20DETNAMDINH</v>
          </cell>
          <cell r="B2375" t="str">
            <v>TỔNG CÔNG TY CỔ PHẦN DỆT MAY NAM ĐỊNH</v>
          </cell>
          <cell r="D2375" t="str">
            <v>Nam Định</v>
          </cell>
          <cell r="L2375" t="str">
            <v>0600019436</v>
          </cell>
          <cell r="M2375" t="str">
            <v>Số 43 Tô Hiệu, Phường Ngô Quyền, Thành phố Nam Định, Tỉnh Nam Định, Việt Nam</v>
          </cell>
          <cell r="N2375">
            <v>60</v>
          </cell>
          <cell r="O2375" t="b">
            <v>0</v>
          </cell>
          <cell r="P2375" t="str">
            <v>CÔNG TY TNHH MTV THƯƠNG MẠI VÀ DỊCH VỤ NGỌC THƠM</v>
          </cell>
          <cell r="Q2375" t="str">
            <v>Miền Bắc</v>
          </cell>
          <cell r="R2375" t="str">
            <v>X20DETNAMDINH</v>
          </cell>
        </row>
        <row r="2376">
          <cell r="A2376" t="str">
            <v>X20NAMDINH</v>
          </cell>
          <cell r="B2376" t="str">
            <v>Chi nhánh Công ty cổ phần X20 - Xí nghiệp Dệt Nam Định</v>
          </cell>
          <cell r="D2376" t="str">
            <v>Nam Định</v>
          </cell>
          <cell r="L2376" t="str">
            <v>0100109339007</v>
          </cell>
          <cell r="M2376" t="str">
            <v>Lô 1 Khu Công Nghiệp Hoà Xá TP Nam Định</v>
          </cell>
          <cell r="O2376" t="b">
            <v>0</v>
          </cell>
          <cell r="P2376" t="str">
            <v>CÔNG TY TNHH MTV THƯƠNG MẠI VÀ DỊCH VỤ NGỌC THƠM</v>
          </cell>
          <cell r="Q2376" t="str">
            <v>Miền Bắc</v>
          </cell>
          <cell r="R2376" t="str">
            <v>X20NAMDINH</v>
          </cell>
        </row>
        <row r="2377">
          <cell r="A2377" t="str">
            <v>XNKTRUONGHUNG</v>
          </cell>
          <cell r="B2377" t="str">
            <v>CÔNG TY TNHH XUẤT NHẬP KHẨU TRƯỜNG HƯNG</v>
          </cell>
          <cell r="D2377" t="str">
            <v>Hải Phòng</v>
          </cell>
          <cell r="L2377" t="str">
            <v>0201906429</v>
          </cell>
          <cell r="M2377" t="str">
            <v>Số 91 Đồng Thiện, Phường Vĩnh Niệm, Quận Lê Chân, Hải Phòng, Việt Nam</v>
          </cell>
          <cell r="O2377" t="b">
            <v>0</v>
          </cell>
          <cell r="P2377" t="str">
            <v>CÔNG TY TNHH MTV THƯƠNG MẠI VÀ DỊCH VỤ NGỌC THƠM</v>
          </cell>
          <cell r="Q2377" t="str">
            <v>Miền Bắc</v>
          </cell>
          <cell r="R2377" t="str">
            <v>XNKTRUONGHUNG</v>
          </cell>
        </row>
        <row r="2378">
          <cell r="A2378" t="str">
            <v>XNKVIETUC</v>
          </cell>
          <cell r="B2378" t="str">
            <v>CÔNG TY TNHH ĐẦU TƯ THƯƠNG MẠI XNK VIỆT ÚC</v>
          </cell>
          <cell r="D2378" t="str">
            <v>Hải Phòng</v>
          </cell>
          <cell r="L2378" t="str">
            <v>0201282379</v>
          </cell>
          <cell r="M2378" t="str">
            <v>Số 19/50 Chợ Hàng, Phường Đông Hải, Quận Lê Chân, Hải Phòng</v>
          </cell>
          <cell r="O2378" t="b">
            <v>0</v>
          </cell>
          <cell r="P2378" t="str">
            <v>CÔNG TY TNHH MTV THƯƠNG MẠI VÀ DỊCH VỤ NGỌC THƠM</v>
          </cell>
          <cell r="Q2378" t="str">
            <v>Miền Bắc</v>
          </cell>
          <cell r="R2378" t="str">
            <v>XNKVIETUC</v>
          </cell>
        </row>
        <row r="2379">
          <cell r="A2379" t="str">
            <v>WIN2BB2</v>
          </cell>
          <cell r="B2379" t="str">
            <v>WM+ HNI Chợ Đồng Vàng</v>
          </cell>
          <cell r="D2379" t="str">
            <v>Thành phố Hà Nội</v>
          </cell>
          <cell r="G2379" t="str">
            <v>HN008</v>
          </cell>
          <cell r="H2379" t="str">
            <v>Nguyễn Minh Sơn</v>
          </cell>
          <cell r="I2379" t="str">
            <v>MIENBAC;WIN</v>
          </cell>
          <cell r="J2379" t="str">
            <v>WM+ HNI Chợ Đồng Vàng</v>
          </cell>
          <cell r="M2379" t="str">
            <v>Số 06-08, Khu Chợ Đồng Vàng, Xã Phượng Dực, Thành phố Hà Nội Việt Nam</v>
          </cell>
          <cell r="N2379">
            <v>60</v>
          </cell>
          <cell r="O2379" t="b">
            <v>0</v>
          </cell>
          <cell r="P2379" t="str">
            <v>CÔNG TY TNHH MTV THƯƠNG MẠI VÀ DỊCH VỤ NGỌC THƠM</v>
          </cell>
          <cell r="Q2379" t="str">
            <v>Miền Bắc</v>
          </cell>
          <cell r="R2379" t="str">
            <v>WIN</v>
          </cell>
        </row>
        <row r="2380">
          <cell r="A2380" t="str">
            <v>WIN2BD1</v>
          </cell>
          <cell r="B2380" t="str">
            <v>WM+ HNI Hoàng Xá, Chương Dương</v>
          </cell>
          <cell r="D2380" t="str">
            <v>Thành phố Hà Nội</v>
          </cell>
          <cell r="G2380" t="str">
            <v>HN008</v>
          </cell>
          <cell r="H2380" t="str">
            <v>Nguyễn Minh Sơn</v>
          </cell>
          <cell r="I2380" t="str">
            <v>MIENBAC;WIN</v>
          </cell>
          <cell r="J2380" t="str">
            <v>WM+ HNI Hoàng Xá, Chương Dương</v>
          </cell>
          <cell r="M2380" t="str">
            <v>Số 116, Thôn Hoàng Xá, Xã Chương Dương, Thành phố Hà Nội Việt Nam</v>
          </cell>
          <cell r="N2380">
            <v>60</v>
          </cell>
          <cell r="O2380" t="b">
            <v>0</v>
          </cell>
          <cell r="P2380" t="str">
            <v>CÔNG TY TNHH MTV THƯƠNG MẠI VÀ DỊCH VỤ NGỌC THƠM</v>
          </cell>
          <cell r="Q2380" t="str">
            <v>Miền Bắc</v>
          </cell>
          <cell r="R2380" t="str">
            <v>WIN</v>
          </cell>
        </row>
        <row r="2381">
          <cell r="A2381" t="str">
            <v>WIN-HNI-DA-2BJ9</v>
          </cell>
          <cell r="B2381" t="str">
            <v>2BJ9 - WM+ HNI Yên Ninh, Nội Bài</v>
          </cell>
          <cell r="C2381" t="str">
            <v>Số 04, Thôn Yên Ninh, Xã Nội Bài, TP. Hà Nội, Việt Nam</v>
          </cell>
          <cell r="D2381" t="str">
            <v>Thành phố Hà Nội</v>
          </cell>
          <cell r="E2381" t="str">
            <v xml:space="preserve">quận đông anh </v>
          </cell>
          <cell r="G2381" t="str">
            <v>hn006</v>
          </cell>
          <cell r="H2381" t="str">
            <v xml:space="preserve">nguyễn văn cường </v>
          </cell>
          <cell r="M2381" t="str">
            <v>Số 04, Thôn Yên Ninh, Xã Nội Bài, TP. Hà Nội, Việt Nam</v>
          </cell>
          <cell r="N2381">
            <v>60</v>
          </cell>
          <cell r="O2381" t="b">
            <v>0</v>
          </cell>
          <cell r="P2381" t="str">
            <v>CÔNG TY TNHH MTV THƯƠNG MẠI VÀ DỊCH VỤ NGỌC THƠM</v>
          </cell>
          <cell r="Q2381" t="str">
            <v>Miền Bắc</v>
          </cell>
          <cell r="R2381" t="str">
            <v>WIN</v>
          </cell>
        </row>
        <row r="2382">
          <cell r="A2382" t="str">
            <v>KL00202</v>
          </cell>
          <cell r="B2382" t="str">
            <v>SIÊU THỊ minh nhi mart</v>
          </cell>
          <cell r="D2382" t="str">
            <v>Thành phố Hà Nội</v>
          </cell>
          <cell r="E2382" t="str">
            <v xml:space="preserve">quận thanh trì </v>
          </cell>
          <cell r="G2382" t="str">
            <v>hn009</v>
          </cell>
          <cell r="H2382" t="str">
            <v xml:space="preserve">vũ anh tuấn </v>
          </cell>
          <cell r="I2382" t="str">
            <v>KLGT</v>
          </cell>
          <cell r="K2382" t="str">
            <v xml:space="preserve">sh27 ct2 chung cư tứ hiệp thanh trì </v>
          </cell>
          <cell r="M2382" t="str">
            <v xml:space="preserve">sh27 ct2 chung cư tứ hiệp thanh trì </v>
          </cell>
          <cell r="N2382">
            <v>1</v>
          </cell>
          <cell r="O2382" t="b">
            <v>0</v>
          </cell>
          <cell r="P2382" t="str">
            <v>CÔNG TY TNHH MTV THƯƠNG MẠI VÀ DỊCH VỤ NGỌC THƠM</v>
          </cell>
          <cell r="Q2382" t="str">
            <v>Miền Bắc</v>
          </cell>
          <cell r="R2382" t="str">
            <v>kl00202</v>
          </cell>
        </row>
        <row r="2383">
          <cell r="A2383" t="str">
            <v>minhcau0008</v>
          </cell>
          <cell r="B2383" t="str">
            <v>CÔNG TY CỔ PHẦN THƯƠNG MẠI VÀ DỊCH VỤ MINH CẦU</v>
          </cell>
          <cell r="C2383" t="str">
            <v>không lấy hóa đơn, ck cố định 10%, VAT theo luật định</v>
          </cell>
          <cell r="D2383" t="str">
            <v>Thái Nguyên</v>
          </cell>
          <cell r="E2383" t="str">
            <v>Thành phố Thái Nguyên</v>
          </cell>
          <cell r="I2383" t="str">
            <v>10%; MIENBAC</v>
          </cell>
          <cell r="J2383" t="str">
            <v>SIÊU THỊ MINH CẦU 2</v>
          </cell>
          <cell r="K2383" t="str">
            <v>gian s1 - tầng 1 - tòa nhà thái nguên tower</v>
          </cell>
          <cell r="M2383" t="str">
            <v>gian s1 - tầng 1 - tòa nhà thái nguên tower</v>
          </cell>
          <cell r="N2383">
            <v>31</v>
          </cell>
          <cell r="O2383" t="b">
            <v>0</v>
          </cell>
          <cell r="P2383" t="str">
            <v>CÔNG TY TNHH MTV THƯƠNG MẠI VÀ DỊCH VỤ NGỌC THƠM</v>
          </cell>
          <cell r="Q2383" t="str">
            <v>Miền Bắc</v>
          </cell>
          <cell r="R2383" t="str">
            <v>MINHCAU</v>
          </cell>
        </row>
        <row r="2384">
          <cell r="A2384" t="str">
            <v>Win-QTI-00-070</v>
          </cell>
          <cell r="B2384" t="str">
            <v>CHI NHÁNH QUẢNG TRỊ- CÔNG TY CỔ PHẦN DỊCH VỤ THƯƠNG MẠI TỔNG HỢP WINCOMMERCE</v>
          </cell>
          <cell r="C2384" t="str">
            <v>35 Hùng Vương, phường Đông Hà, Tỉnh Quảng Trị, Việt Nam</v>
          </cell>
          <cell r="D2384" t="str">
            <v>Quảng Trị</v>
          </cell>
          <cell r="E2384" t="str">
            <v xml:space="preserve">thành phố quảng trị </v>
          </cell>
          <cell r="G2384" t="str">
            <v>hn001</v>
          </cell>
          <cell r="H2384" t="str">
            <v xml:space="preserve">trần thị huệ </v>
          </cell>
          <cell r="L2384" t="str">
            <v>0104918404-070</v>
          </cell>
          <cell r="M2384" t="str">
            <v>Số 291 Nguyễn Chí Thanh, Thôn Thanh Tân, Xã Năm Gianh, Tỉnh Quảng Trị</v>
          </cell>
          <cell r="N2384" t="str">
            <v>60</v>
          </cell>
          <cell r="O2384" t="b">
            <v>0</v>
          </cell>
          <cell r="P2384" t="str">
            <v>CÔNG TY TNHH MTV THƯƠNG MẠI VÀ DỊCH VỤ NGỌC THƠM</v>
          </cell>
          <cell r="Q2384" t="str">
            <v>Miền Bắc</v>
          </cell>
          <cell r="R2384" t="str">
            <v>WIN</v>
          </cell>
        </row>
        <row r="2385">
          <cell r="A2385" t="str">
            <v>win2bb3</v>
          </cell>
          <cell r="B2385" t="str">
            <v xml:space="preserve">wm+ HNI thôn cầu </v>
          </cell>
          <cell r="D2385" t="str">
            <v>Thành phố Hà Nội</v>
          </cell>
          <cell r="E2385" t="str">
            <v xml:space="preserve">huyện ứng hòa </v>
          </cell>
          <cell r="G2385" t="str">
            <v>hn008</v>
          </cell>
          <cell r="H2385" t="str">
            <v>Nguyễn Minh Sơn</v>
          </cell>
          <cell r="I2385" t="str">
            <v>MIENBAC;WIN</v>
          </cell>
          <cell r="J2385" t="str">
            <v xml:space="preserve">wm+ HNI thôn cầu </v>
          </cell>
          <cell r="M2385" t="str">
            <v xml:space="preserve">số 150-152, thôn cầu , xã ứng hòa </v>
          </cell>
          <cell r="N2385" t="str">
            <v>60</v>
          </cell>
          <cell r="O2385" t="b">
            <v>0</v>
          </cell>
          <cell r="P2385" t="str">
            <v>CÔNG TY TNHH MTV THƯƠNG MẠI VÀ DỊCH VỤ NGỌC THƠM</v>
          </cell>
          <cell r="Q2385" t="str">
            <v>Miền Bắc</v>
          </cell>
          <cell r="R2385" t="str">
            <v>WIN</v>
          </cell>
        </row>
        <row r="2386">
          <cell r="A2386" t="str">
            <v>win2bh0</v>
          </cell>
          <cell r="B2386" t="str">
            <v xml:space="preserve">wm+hni hạ bằng </v>
          </cell>
          <cell r="D2386" t="str">
            <v>Thành phố Hà Nội</v>
          </cell>
          <cell r="E2386" t="str">
            <v xml:space="preserve">huyện thậch thất </v>
          </cell>
          <cell r="G2386" t="str">
            <v>hn008</v>
          </cell>
          <cell r="H2386" t="str">
            <v>Nguyễn Minh Sơn</v>
          </cell>
          <cell r="I2386" t="str">
            <v>MIENBAC;WIN</v>
          </cell>
          <cell r="J2386" t="str">
            <v xml:space="preserve">wm+hni hạ bằng </v>
          </cell>
          <cell r="M2386" t="str">
            <v xml:space="preserve">wm+hni hạ bằng </v>
          </cell>
          <cell r="N2386" t="str">
            <v>60</v>
          </cell>
          <cell r="O2386" t="b">
            <v>0</v>
          </cell>
          <cell r="P2386" t="str">
            <v>CÔNG TY TNHH MTV THƯƠNG MẠI VÀ DỊCH VỤ NGỌC THƠM</v>
          </cell>
          <cell r="Q2386" t="str">
            <v>Miền Bắc</v>
          </cell>
          <cell r="R2386" t="str">
            <v>WIN</v>
          </cell>
        </row>
        <row r="2387">
          <cell r="A2387" t="str">
            <v>win2bg7</v>
          </cell>
          <cell r="B2387" t="str">
            <v xml:space="preserve">wm+ hni nội bài </v>
          </cell>
          <cell r="D2387" t="str">
            <v>Thành phố Hà Nội</v>
          </cell>
          <cell r="E2387" t="str">
            <v xml:space="preserve">huyện đông anh </v>
          </cell>
          <cell r="G2387" t="str">
            <v>hn006</v>
          </cell>
          <cell r="H2387" t="str">
            <v xml:space="preserve">phan trọng cường </v>
          </cell>
          <cell r="I2387" t="str">
            <v>MIENBAC;WIN</v>
          </cell>
          <cell r="J2387" t="str">
            <v xml:space="preserve">wm+ hni nội bài </v>
          </cell>
          <cell r="M2387" t="str">
            <v xml:space="preserve">wm+ hni nội bài </v>
          </cell>
          <cell r="N2387">
            <v>60</v>
          </cell>
          <cell r="O2387" t="b">
            <v>0</v>
          </cell>
          <cell r="P2387" t="str">
            <v>CÔNG TY TNHH MTV THƯƠNG MẠI VÀ DỊCH VỤ NGỌC THƠM</v>
          </cell>
          <cell r="Q2387" t="str">
            <v>Miền Bắc</v>
          </cell>
          <cell r="R2387" t="str">
            <v>WIN</v>
          </cell>
        </row>
        <row r="2388">
          <cell r="A2388" t="str">
            <v>win2bf5</v>
          </cell>
          <cell r="B2388" t="str">
            <v xml:space="preserve">wm+ hải bối </v>
          </cell>
          <cell r="D2388" t="str">
            <v>Thành phố Hà Nội</v>
          </cell>
          <cell r="E2388" t="str">
            <v xml:space="preserve">huyện đông anh </v>
          </cell>
          <cell r="G2388" t="str">
            <v>hn006</v>
          </cell>
          <cell r="H2388" t="str">
            <v xml:space="preserve">phan trọng cường </v>
          </cell>
          <cell r="I2388" t="str">
            <v>MIENBAC;WIN</v>
          </cell>
          <cell r="J2388" t="str">
            <v xml:space="preserve">wm+ hải bối </v>
          </cell>
          <cell r="M2388" t="str">
            <v xml:space="preserve">wm+ hải bối </v>
          </cell>
          <cell r="N2388">
            <v>60</v>
          </cell>
          <cell r="O2388" t="b">
            <v>0</v>
          </cell>
          <cell r="P2388" t="str">
            <v>CÔNG TY TNHH MTV THƯƠNG MẠI VÀ DỊCH VỤ NGỌC THƠM</v>
          </cell>
          <cell r="Q2388" t="str">
            <v>Miền Bắc</v>
          </cell>
          <cell r="R2388" t="str">
            <v>WIN</v>
          </cell>
        </row>
        <row r="2389">
          <cell r="A2389" t="str">
            <v>win2bo7</v>
          </cell>
          <cell r="B2389" t="str">
            <v xml:space="preserve">wm+ đạo thượng </v>
          </cell>
          <cell r="D2389" t="str">
            <v>Thành phố Hà Nội</v>
          </cell>
          <cell r="E2389" t="str">
            <v xml:space="preserve">huyện sóc sơn </v>
          </cell>
          <cell r="G2389" t="str">
            <v>hn006</v>
          </cell>
          <cell r="H2389" t="str">
            <v xml:space="preserve">phan trọng cường </v>
          </cell>
          <cell r="I2389" t="str">
            <v>MIENBAC;WIN</v>
          </cell>
          <cell r="J2389" t="str">
            <v xml:space="preserve">wm+ đạo thượng </v>
          </cell>
          <cell r="M2389" t="str">
            <v xml:space="preserve">wm+ đạo thượng </v>
          </cell>
          <cell r="N2389">
            <v>60</v>
          </cell>
          <cell r="O2389" t="b">
            <v>0</v>
          </cell>
          <cell r="P2389" t="str">
            <v>CÔNG TY TNHH MTV THƯƠNG MẠI VÀ DỊCH VỤ NGỌC THƠM</v>
          </cell>
          <cell r="Q2389" t="str">
            <v>Miền Bắc</v>
          </cell>
          <cell r="R2389" t="str">
            <v>WIN</v>
          </cell>
        </row>
        <row r="2390">
          <cell r="A2390" t="str">
            <v>win2bj0</v>
          </cell>
          <cell r="B2390" t="str">
            <v xml:space="preserve">wm+ gia lương </v>
          </cell>
          <cell r="D2390" t="str">
            <v>Thành phố Hà Nội</v>
          </cell>
          <cell r="E2390" t="str">
            <v xml:space="preserve">huyện đông anh </v>
          </cell>
          <cell r="G2390" t="str">
            <v>hn006</v>
          </cell>
          <cell r="H2390" t="str">
            <v xml:space="preserve">phan trọng cường </v>
          </cell>
          <cell r="I2390" t="str">
            <v>MIENBAC;WIN</v>
          </cell>
          <cell r="J2390" t="str">
            <v xml:space="preserve">wm+ gia lương </v>
          </cell>
          <cell r="M2390" t="str">
            <v xml:space="preserve">wm+ gia lương </v>
          </cell>
          <cell r="N2390">
            <v>60</v>
          </cell>
          <cell r="O2390" t="b">
            <v>0</v>
          </cell>
          <cell r="P2390" t="str">
            <v>CÔNG TY TNHH MTV THƯƠNG MẠI VÀ DỊCH VỤ NGỌC THƠM</v>
          </cell>
          <cell r="Q2390" t="str">
            <v>Miền Bắc</v>
          </cell>
          <cell r="R2390" t="str">
            <v>WIN</v>
          </cell>
        </row>
        <row r="2391">
          <cell r="A2391" t="str">
            <v>WIN2BP3</v>
          </cell>
          <cell r="B2391" t="str">
            <v xml:space="preserve">wm+ hạ bằng </v>
          </cell>
          <cell r="D2391" t="str">
            <v>Thành phố Hà Nội</v>
          </cell>
          <cell r="E2391" t="str">
            <v xml:space="preserve">huyện thạch thất </v>
          </cell>
          <cell r="G2391" t="str">
            <v>hn008</v>
          </cell>
          <cell r="H2391" t="str">
            <v>Nguyễn Minh Sơn</v>
          </cell>
          <cell r="I2391" t="str">
            <v>MIENBAC;WIN</v>
          </cell>
          <cell r="J2391" t="str">
            <v xml:space="preserve">wm+ hạ bằng </v>
          </cell>
          <cell r="M2391" t="str">
            <v xml:space="preserve">wm+ hạ bằng </v>
          </cell>
          <cell r="N2391">
            <v>60</v>
          </cell>
          <cell r="O2391" t="b">
            <v>0</v>
          </cell>
          <cell r="P2391" t="str">
            <v>CÔNG TY TNHH MTV THƯƠNG MẠI VÀ DỊCH VỤ NGỌC THƠM</v>
          </cell>
          <cell r="Q2391" t="str">
            <v>Miền Bắc</v>
          </cell>
          <cell r="R2391" t="str">
            <v>WIN</v>
          </cell>
        </row>
        <row r="2392">
          <cell r="A2392" t="str">
            <v>win2bk1</v>
          </cell>
          <cell r="B2392" t="str">
            <v xml:space="preserve">wm+ cổ đô </v>
          </cell>
          <cell r="D2392" t="str">
            <v>Thành phố Hà Nội</v>
          </cell>
          <cell r="E2392" t="str">
            <v xml:space="preserve">huyện ba vì </v>
          </cell>
          <cell r="G2392" t="str">
            <v>hn004</v>
          </cell>
          <cell r="H2392" t="str">
            <v xml:space="preserve">hoàng thanh huy </v>
          </cell>
          <cell r="I2392" t="str">
            <v>MIENBAC;WIN</v>
          </cell>
          <cell r="J2392" t="str">
            <v xml:space="preserve">wm+ cổ đô </v>
          </cell>
          <cell r="M2392" t="str">
            <v xml:space="preserve">wm+ cổ đô </v>
          </cell>
          <cell r="N2392">
            <v>60</v>
          </cell>
          <cell r="O2392" t="b">
            <v>0</v>
          </cell>
          <cell r="P2392" t="str">
            <v>CÔNG TY TNHH MTV THƯƠNG MẠI VÀ DỊCH VỤ NGỌC THƠM</v>
          </cell>
          <cell r="Q2392" t="str">
            <v>Miền Bắc</v>
          </cell>
          <cell r="R2392" t="str">
            <v>WIN</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Đơn đặt hàng"/>
      <sheetName val="Xuat_Tra_Doi"/>
      <sheetName val="Gia_MB"/>
      <sheetName val="TONG_SL"/>
      <sheetName val="MA_NVBH"/>
      <sheetName val="Ma_KH"/>
    </sheetNames>
    <sheetDataSet>
      <sheetData sheetId="0"/>
      <sheetData sheetId="1"/>
      <sheetData sheetId="2">
        <row r="1">
          <cell r="A1" t="str">
            <v>BẢNG DỮ LIỆU GIÁ ÁP MISA</v>
          </cell>
        </row>
        <row r="2">
          <cell r="F2" t="str">
            <v>Cột này sẽ là giá áp để import vào misa</v>
          </cell>
        </row>
        <row r="4">
          <cell r="A4" t="str">
            <v>Mã Giá</v>
          </cell>
          <cell r="B4" t="str">
            <v>Nhóm khách hàng</v>
          </cell>
          <cell r="C4" t="str">
            <v>Mã hàng</v>
          </cell>
          <cell r="D4" t="str">
            <v>Tên hàng</v>
          </cell>
          <cell r="E4" t="str">
            <v>Giá bán công bố</v>
          </cell>
          <cell r="F4" t="str">
            <v>Giá trên đơn đặt hàng / xuất hóa đơn</v>
          </cell>
        </row>
        <row r="5">
          <cell r="A5" t="str">
            <v>AAUCGM100</v>
          </cell>
          <cell r="B5" t="str">
            <v>AAU</v>
          </cell>
          <cell r="C5" t="str">
            <v>CGM100</v>
          </cell>
          <cell r="D5" t="str">
            <v>Chân giò heo muối 100g</v>
          </cell>
          <cell r="E5">
            <v>24549</v>
          </cell>
          <cell r="F5">
            <v>24549</v>
          </cell>
        </row>
        <row r="6">
          <cell r="A6" t="str">
            <v>AAUCGM300</v>
          </cell>
          <cell r="B6" t="str">
            <v>AAU</v>
          </cell>
          <cell r="C6" t="str">
            <v>CGM300</v>
          </cell>
          <cell r="D6" t="str">
            <v>Chân giò heo muối 300g</v>
          </cell>
          <cell r="E6">
            <v>73431</v>
          </cell>
          <cell r="F6">
            <v>73431</v>
          </cell>
        </row>
        <row r="7">
          <cell r="A7" t="str">
            <v>AAUGL250</v>
          </cell>
          <cell r="B7" t="str">
            <v>AAU</v>
          </cell>
          <cell r="C7" t="str">
            <v>GL250</v>
          </cell>
          <cell r="D7" t="str">
            <v>Giò lụa cây 250g</v>
          </cell>
          <cell r="E7">
            <v>59400</v>
          </cell>
          <cell r="F7">
            <v>49500</v>
          </cell>
        </row>
        <row r="8">
          <cell r="A8" t="str">
            <v>AAUGM500</v>
          </cell>
          <cell r="B8" t="str">
            <v>AAU</v>
          </cell>
          <cell r="C8" t="str">
            <v>GM500</v>
          </cell>
          <cell r="D8" t="str">
            <v>Gà muối 500g</v>
          </cell>
          <cell r="E8">
            <v>111058</v>
          </cell>
          <cell r="F8">
            <v>111058</v>
          </cell>
        </row>
        <row r="9">
          <cell r="A9" t="str">
            <v>AAUGSG250</v>
          </cell>
          <cell r="B9" t="str">
            <v>AAU</v>
          </cell>
          <cell r="C9" t="str">
            <v>GSG250</v>
          </cell>
          <cell r="D9" t="str">
            <v>Giò sụn gà 250g</v>
          </cell>
          <cell r="E9">
            <v>61050</v>
          </cell>
          <cell r="F9">
            <v>50400</v>
          </cell>
        </row>
        <row r="10">
          <cell r="A10" t="str">
            <v>AAUGTLX250G</v>
          </cell>
          <cell r="B10" t="str">
            <v>AAU</v>
          </cell>
          <cell r="C10" t="str">
            <v>GTLX250G</v>
          </cell>
          <cell r="D10" t="str">
            <v>Giò Tai Lưỡi Xào 250g</v>
          </cell>
          <cell r="E10">
            <v>50182</v>
          </cell>
          <cell r="F10">
            <v>50182</v>
          </cell>
        </row>
        <row r="11">
          <cell r="A11" t="str">
            <v>AAUGXD500</v>
          </cell>
          <cell r="B11" t="str">
            <v>AAU</v>
          </cell>
          <cell r="C11" t="str">
            <v>GXD500</v>
          </cell>
          <cell r="D11" t="str">
            <v>Gà xì dầu 500g</v>
          </cell>
          <cell r="E11">
            <v>111606</v>
          </cell>
          <cell r="F11">
            <v>111606</v>
          </cell>
        </row>
        <row r="12">
          <cell r="A12" t="str">
            <v>AAUMNH250</v>
          </cell>
          <cell r="B12" t="str">
            <v>AAU</v>
          </cell>
          <cell r="C12" t="str">
            <v>MNH250</v>
          </cell>
          <cell r="D12" t="str">
            <v>Mọc Nấm Hương 250g</v>
          </cell>
          <cell r="E12">
            <v>46000</v>
          </cell>
          <cell r="F12">
            <v>46000</v>
          </cell>
        </row>
        <row r="13">
          <cell r="A13" t="str">
            <v>AAUTH200</v>
          </cell>
          <cell r="B13" t="str">
            <v>AAU</v>
          </cell>
          <cell r="C13" t="str">
            <v>TH200</v>
          </cell>
          <cell r="D13" t="str">
            <v>Tai heo muối 200g</v>
          </cell>
          <cell r="E13">
            <v>55595</v>
          </cell>
          <cell r="F13">
            <v>55595</v>
          </cell>
        </row>
        <row r="14">
          <cell r="A14" t="str">
            <v/>
          </cell>
        </row>
        <row r="15">
          <cell r="A15" t="str">
            <v>ACMCGM300</v>
          </cell>
          <cell r="B15" t="str">
            <v>ACM</v>
          </cell>
          <cell r="C15" t="str">
            <v>CGM300</v>
          </cell>
          <cell r="D15" t="str">
            <v>Chân giò heo muối 300g</v>
          </cell>
          <cell r="E15">
            <v>73431</v>
          </cell>
          <cell r="F15">
            <v>66088</v>
          </cell>
        </row>
        <row r="16">
          <cell r="A16" t="str">
            <v>ACMCN300</v>
          </cell>
          <cell r="B16" t="str">
            <v>ACM</v>
          </cell>
          <cell r="C16" t="str">
            <v>CN300</v>
          </cell>
          <cell r="D16" t="str">
            <v>Chả nướng 300g</v>
          </cell>
          <cell r="E16">
            <v>70950</v>
          </cell>
          <cell r="F16">
            <v>63855</v>
          </cell>
        </row>
        <row r="17">
          <cell r="A17" t="str">
            <v>ACMGM500</v>
          </cell>
          <cell r="B17" t="str">
            <v>ACM</v>
          </cell>
          <cell r="C17" t="str">
            <v>GM500</v>
          </cell>
          <cell r="D17" t="str">
            <v>Gà muối 500g</v>
          </cell>
          <cell r="E17">
            <v>111058</v>
          </cell>
          <cell r="F17">
            <v>99952</v>
          </cell>
        </row>
        <row r="18">
          <cell r="A18" t="str">
            <v>ACMGTLX250G</v>
          </cell>
          <cell r="B18" t="str">
            <v>ACM</v>
          </cell>
          <cell r="C18" t="str">
            <v>GTLX250G</v>
          </cell>
          <cell r="D18" t="str">
            <v>Giò Tai Lưỡi Xào 250g</v>
          </cell>
          <cell r="E18">
            <v>50182</v>
          </cell>
          <cell r="F18">
            <v>45165</v>
          </cell>
        </row>
        <row r="19">
          <cell r="A19" t="str">
            <v/>
          </cell>
        </row>
        <row r="20">
          <cell r="A20" t="str">
            <v>AEONCN300</v>
          </cell>
          <cell r="B20" t="str">
            <v>AEON</v>
          </cell>
          <cell r="C20" t="str">
            <v>CN300</v>
          </cell>
          <cell r="D20" t="str">
            <v>Chả nướng 300g</v>
          </cell>
          <cell r="E20">
            <v>70950</v>
          </cell>
          <cell r="F20">
            <v>70950</v>
          </cell>
        </row>
        <row r="21">
          <cell r="A21" t="str">
            <v>AEONGM500</v>
          </cell>
          <cell r="B21" t="str">
            <v>AEON</v>
          </cell>
          <cell r="C21" t="str">
            <v>GM500</v>
          </cell>
          <cell r="D21" t="str">
            <v>Gà muối 500g</v>
          </cell>
          <cell r="E21">
            <v>111058</v>
          </cell>
          <cell r="F21">
            <v>111058</v>
          </cell>
        </row>
        <row r="22">
          <cell r="A22" t="str">
            <v>AEONGTLX250G</v>
          </cell>
          <cell r="B22" t="str">
            <v>AEON</v>
          </cell>
          <cell r="C22" t="str">
            <v>GTLX250G</v>
          </cell>
          <cell r="D22" t="str">
            <v>Giò Tai Lưỡi Xào 250g</v>
          </cell>
          <cell r="E22">
            <v>50182</v>
          </cell>
          <cell r="F22">
            <v>50182</v>
          </cell>
        </row>
        <row r="23">
          <cell r="A23" t="str">
            <v/>
          </cell>
        </row>
        <row r="24">
          <cell r="A24" t="str">
            <v>ANNGHIACGM300</v>
          </cell>
          <cell r="B24" t="str">
            <v>ANNGHIA</v>
          </cell>
          <cell r="C24" t="str">
            <v>CGM300</v>
          </cell>
          <cell r="D24" t="str">
            <v>Chân giò heo muối 300g</v>
          </cell>
          <cell r="E24">
            <v>73431</v>
          </cell>
          <cell r="F24">
            <v>73431</v>
          </cell>
        </row>
        <row r="25">
          <cell r="A25" t="str">
            <v>ANNGHIAGHK300</v>
          </cell>
          <cell r="B25" t="str">
            <v>ANNGHIA</v>
          </cell>
          <cell r="C25" t="str">
            <v>GHK300</v>
          </cell>
          <cell r="D25" t="str">
            <v>Gà muối hun khói 300g</v>
          </cell>
          <cell r="E25">
            <v>70000</v>
          </cell>
          <cell r="F25">
            <v>70000</v>
          </cell>
        </row>
        <row r="26">
          <cell r="A26" t="str">
            <v>ANNGHIAGM500</v>
          </cell>
          <cell r="B26" t="str">
            <v>ANNGHIA</v>
          </cell>
          <cell r="C26" t="str">
            <v>GM500</v>
          </cell>
          <cell r="D26" t="str">
            <v>Gà muối 500g</v>
          </cell>
          <cell r="E26">
            <v>111058</v>
          </cell>
          <cell r="F26">
            <v>111058</v>
          </cell>
        </row>
        <row r="27">
          <cell r="A27" t="str">
            <v>ANNGHIAGTLX250G</v>
          </cell>
          <cell r="B27" t="str">
            <v>ANNGHIA</v>
          </cell>
          <cell r="C27" t="str">
            <v>GTLX250G</v>
          </cell>
          <cell r="D27" t="str">
            <v>Giò Tai Lưỡi Xào 250g</v>
          </cell>
          <cell r="E27">
            <v>50182</v>
          </cell>
          <cell r="F27">
            <v>50182</v>
          </cell>
        </row>
        <row r="28">
          <cell r="A28" t="str">
            <v>ANNGHIATH200</v>
          </cell>
          <cell r="B28" t="str">
            <v>ANNGHIA</v>
          </cell>
          <cell r="C28" t="str">
            <v>TH200</v>
          </cell>
          <cell r="D28" t="str">
            <v>Tai heo muối 200g</v>
          </cell>
          <cell r="E28">
            <v>55595</v>
          </cell>
          <cell r="F28">
            <v>55595</v>
          </cell>
        </row>
        <row r="29">
          <cell r="A29" t="str">
            <v/>
          </cell>
        </row>
        <row r="30">
          <cell r="A30" t="str">
            <v>BACHHOAXANHCGM300</v>
          </cell>
          <cell r="B30" t="str">
            <v>BACHHOAXANH</v>
          </cell>
          <cell r="C30" t="str">
            <v>CGM300</v>
          </cell>
          <cell r="D30" t="str">
            <v>Chân giò heo muối 300g</v>
          </cell>
          <cell r="E30">
            <v>73431</v>
          </cell>
          <cell r="F30">
            <v>66088</v>
          </cell>
        </row>
        <row r="31">
          <cell r="A31" t="str">
            <v>BACHHOAXANHGM500</v>
          </cell>
          <cell r="B31" t="str">
            <v>BACHHOAXANH</v>
          </cell>
          <cell r="C31" t="str">
            <v>GM500</v>
          </cell>
          <cell r="D31" t="str">
            <v>Gà muối 500g</v>
          </cell>
          <cell r="E31">
            <v>111058</v>
          </cell>
          <cell r="F31">
            <v>81818</v>
          </cell>
        </row>
        <row r="32">
          <cell r="A32" t="str">
            <v>BACHHOAXANHGTLX250G</v>
          </cell>
          <cell r="B32" t="str">
            <v>BACHHOAXANH</v>
          </cell>
          <cell r="C32" t="str">
            <v>GTLX250G</v>
          </cell>
          <cell r="D32" t="str">
            <v>Giò Tai Lưỡi Xào 250g</v>
          </cell>
          <cell r="E32">
            <v>50182</v>
          </cell>
          <cell r="F32">
            <v>45165</v>
          </cell>
        </row>
        <row r="33">
          <cell r="A33" t="str">
            <v/>
          </cell>
        </row>
        <row r="34">
          <cell r="A34" t="str">
            <v>BRGCGM300</v>
          </cell>
          <cell r="B34" t="str">
            <v>BRG</v>
          </cell>
          <cell r="C34" t="str">
            <v>CGM300</v>
          </cell>
          <cell r="D34" t="str">
            <v>Chân giò heo muối 300g</v>
          </cell>
          <cell r="E34">
            <v>73431</v>
          </cell>
          <cell r="F34">
            <v>69759</v>
          </cell>
        </row>
        <row r="35">
          <cell r="A35" t="str">
            <v>BRGCGM500</v>
          </cell>
          <cell r="B35" t="str">
            <v>BRG</v>
          </cell>
          <cell r="C35" t="str">
            <v>CGM500</v>
          </cell>
          <cell r="D35" t="str">
            <v>Chân giò heo muối 500g</v>
          </cell>
          <cell r="E35">
            <v>119066</v>
          </cell>
          <cell r="F35">
            <v>113113</v>
          </cell>
        </row>
        <row r="36">
          <cell r="A36" t="str">
            <v>BRGGL500KT</v>
          </cell>
          <cell r="B36" t="str">
            <v>BRG</v>
          </cell>
          <cell r="C36" t="str">
            <v>GL500KT</v>
          </cell>
          <cell r="D36" t="str">
            <v>Giò lụa 500g</v>
          </cell>
          <cell r="E36">
            <v>89312</v>
          </cell>
          <cell r="F36">
            <v>89312</v>
          </cell>
        </row>
        <row r="37">
          <cell r="A37" t="str">
            <v>BRGGM500</v>
          </cell>
          <cell r="B37" t="str">
            <v>BRG</v>
          </cell>
          <cell r="C37" t="str">
            <v>GM500</v>
          </cell>
          <cell r="D37" t="str">
            <v>Gà muối 500g</v>
          </cell>
          <cell r="E37">
            <v>111058</v>
          </cell>
          <cell r="F37">
            <v>105505</v>
          </cell>
        </row>
        <row r="38">
          <cell r="A38" t="str">
            <v>BRGGTLX250G</v>
          </cell>
          <cell r="B38" t="str">
            <v>BRG</v>
          </cell>
          <cell r="C38" t="str">
            <v>GTLX250G</v>
          </cell>
          <cell r="D38" t="str">
            <v>Giò Tai Lưỡi Xào 250g</v>
          </cell>
          <cell r="E38">
            <v>50182</v>
          </cell>
          <cell r="F38">
            <v>47673</v>
          </cell>
        </row>
        <row r="39">
          <cell r="A39" t="str">
            <v>BRGGTNH500</v>
          </cell>
          <cell r="B39" t="str">
            <v>BRG</v>
          </cell>
          <cell r="C39" t="str">
            <v>GTNH500</v>
          </cell>
          <cell r="D39" t="str">
            <v>Giò tai nấm hương 500g</v>
          </cell>
          <cell r="E39">
            <v>96890</v>
          </cell>
          <cell r="F39">
            <v>96890</v>
          </cell>
        </row>
        <row r="40">
          <cell r="A40" t="str">
            <v>BRGGXD500</v>
          </cell>
          <cell r="B40" t="str">
            <v>BRG</v>
          </cell>
          <cell r="C40" t="str">
            <v>GXD500</v>
          </cell>
          <cell r="D40" t="str">
            <v>Gà xì dầu 500g</v>
          </cell>
          <cell r="E40">
            <v>111606</v>
          </cell>
          <cell r="F40">
            <v>106026</v>
          </cell>
        </row>
        <row r="41">
          <cell r="A41" t="str">
            <v>BRGMNH250</v>
          </cell>
          <cell r="B41" t="str">
            <v>BRG</v>
          </cell>
          <cell r="C41" t="str">
            <v>MNH250</v>
          </cell>
          <cell r="D41" t="str">
            <v>Mọc Nấm Hương 250g</v>
          </cell>
          <cell r="E41">
            <v>46000</v>
          </cell>
          <cell r="F41">
            <v>43700</v>
          </cell>
        </row>
        <row r="42">
          <cell r="A42" t="str">
            <v>BRGTH200</v>
          </cell>
          <cell r="B42" t="str">
            <v>BRG</v>
          </cell>
          <cell r="C42" t="str">
            <v>TH200</v>
          </cell>
          <cell r="D42" t="str">
            <v>Tai heo muối 200g</v>
          </cell>
          <cell r="E42">
            <v>55595</v>
          </cell>
          <cell r="F42">
            <v>52815</v>
          </cell>
        </row>
        <row r="43">
          <cell r="A43" t="str">
            <v>BRGTH400</v>
          </cell>
          <cell r="B43" t="str">
            <v>BRG</v>
          </cell>
          <cell r="C43" t="str">
            <v>TH400</v>
          </cell>
          <cell r="D43" t="str">
            <v>Tai heo muối 400g</v>
          </cell>
          <cell r="E43">
            <v>107205</v>
          </cell>
          <cell r="F43">
            <v>101845</v>
          </cell>
        </row>
        <row r="44">
          <cell r="A44" t="str">
            <v/>
          </cell>
        </row>
        <row r="45">
          <cell r="A45" t="str">
            <v>CircleKCGM100</v>
          </cell>
          <cell r="B45" t="str">
            <v>CircleK</v>
          </cell>
          <cell r="C45" t="str">
            <v>CGM100</v>
          </cell>
          <cell r="D45" t="str">
            <v>Chân giò heo muối 100g</v>
          </cell>
          <cell r="E45">
            <v>24549</v>
          </cell>
          <cell r="F45">
            <v>23076</v>
          </cell>
        </row>
        <row r="46">
          <cell r="A46" t="str">
            <v>CircleKGHK300</v>
          </cell>
          <cell r="B46" t="str">
            <v>CircleK</v>
          </cell>
          <cell r="C46" t="str">
            <v>GHK300</v>
          </cell>
          <cell r="D46" t="str">
            <v>Gà muối hun khói 300g</v>
          </cell>
          <cell r="E46">
            <v>70000</v>
          </cell>
          <cell r="F46">
            <v>62637</v>
          </cell>
        </row>
        <row r="47">
          <cell r="A47" t="str">
            <v/>
          </cell>
        </row>
        <row r="48">
          <cell r="A48" t="str">
            <v>CLEVERFOODCC300</v>
          </cell>
          <cell r="B48" t="str">
            <v>CLEVERFOOD</v>
          </cell>
          <cell r="C48" t="str">
            <v>CC300</v>
          </cell>
          <cell r="D48" t="str">
            <v>Chả cốm 300g</v>
          </cell>
          <cell r="E48">
            <v>74250</v>
          </cell>
          <cell r="F48">
            <v>71280</v>
          </cell>
        </row>
        <row r="49">
          <cell r="A49" t="str">
            <v>CLEVERFOODCGM300</v>
          </cell>
          <cell r="B49" t="str">
            <v>CLEVERFOOD</v>
          </cell>
          <cell r="C49" t="str">
            <v>CGM300</v>
          </cell>
          <cell r="D49" t="str">
            <v>Chân giò heo muối 300g</v>
          </cell>
          <cell r="E49">
            <v>73431</v>
          </cell>
          <cell r="F49">
            <v>70494</v>
          </cell>
        </row>
        <row r="50">
          <cell r="A50" t="str">
            <v>CLEVERFOODCN300</v>
          </cell>
          <cell r="B50" t="str">
            <v>CLEVERFOOD</v>
          </cell>
          <cell r="C50" t="str">
            <v>CN300</v>
          </cell>
          <cell r="D50" t="str">
            <v>Chả nướng 300g</v>
          </cell>
          <cell r="E50">
            <v>70950</v>
          </cell>
          <cell r="F50">
            <v>68112</v>
          </cell>
        </row>
        <row r="51">
          <cell r="A51" t="str">
            <v>CLEVERFOODGM500</v>
          </cell>
          <cell r="B51" t="str">
            <v>CLEVERFOOD</v>
          </cell>
          <cell r="C51" t="str">
            <v>GM500</v>
          </cell>
          <cell r="D51" t="str">
            <v>Gà muối 500g</v>
          </cell>
          <cell r="E51">
            <v>111058</v>
          </cell>
          <cell r="F51">
            <v>106616</v>
          </cell>
        </row>
        <row r="52">
          <cell r="A52" t="str">
            <v>CLEVERFOODGTLX250G</v>
          </cell>
          <cell r="B52" t="str">
            <v>CLEVERFOOD</v>
          </cell>
          <cell r="C52" t="str">
            <v>GTLX250G</v>
          </cell>
          <cell r="D52" t="str">
            <v>Giò Tai Lưỡi Xào 250g</v>
          </cell>
          <cell r="E52">
            <v>50182</v>
          </cell>
          <cell r="F52">
            <v>48175</v>
          </cell>
        </row>
        <row r="53">
          <cell r="A53" t="str">
            <v>CLEVERFOODMNH250</v>
          </cell>
          <cell r="B53" t="str">
            <v>CLEVERFOOD</v>
          </cell>
          <cell r="C53" t="str">
            <v>MNH250</v>
          </cell>
          <cell r="D53" t="str">
            <v>Mọc Nấm Hương 250g</v>
          </cell>
          <cell r="E53">
            <v>46000</v>
          </cell>
          <cell r="F53">
            <v>44160</v>
          </cell>
        </row>
        <row r="54">
          <cell r="A54" t="str">
            <v>CLEVERFOODTH200</v>
          </cell>
          <cell r="B54" t="str">
            <v>CLEVERFOOD</v>
          </cell>
          <cell r="C54" t="str">
            <v>TH200</v>
          </cell>
          <cell r="D54" t="str">
            <v>Tai heo muối 200g</v>
          </cell>
          <cell r="E54">
            <v>55595</v>
          </cell>
          <cell r="F54">
            <v>53371</v>
          </cell>
        </row>
        <row r="55">
          <cell r="A55" t="str">
            <v/>
          </cell>
        </row>
        <row r="56">
          <cell r="A56" t="str">
            <v>COOPBGHM450</v>
          </cell>
          <cell r="B56" t="str">
            <v>COOP</v>
          </cell>
          <cell r="C56" t="str">
            <v>BGHM450</v>
          </cell>
          <cell r="D56" t="str">
            <v>Bắp giò heo muối vị Tayaki Coop Select 450g</v>
          </cell>
          <cell r="E56">
            <v>106050</v>
          </cell>
          <cell r="F56">
            <v>86961</v>
          </cell>
        </row>
        <row r="57">
          <cell r="A57" t="str">
            <v>COOPCC300</v>
          </cell>
          <cell r="B57" t="str">
            <v>COOP</v>
          </cell>
          <cell r="C57" t="str">
            <v>CC300</v>
          </cell>
          <cell r="D57" t="str">
            <v>Chả cốm 300g</v>
          </cell>
          <cell r="E57">
            <v>74250</v>
          </cell>
          <cell r="F57">
            <v>74250</v>
          </cell>
        </row>
        <row r="58">
          <cell r="A58" t="str">
            <v>COOPCGM300</v>
          </cell>
          <cell r="B58" t="str">
            <v>COOP</v>
          </cell>
          <cell r="C58" t="str">
            <v>CGM300</v>
          </cell>
          <cell r="D58" t="str">
            <v>Chân giò heo muối 300g</v>
          </cell>
          <cell r="E58">
            <v>73431</v>
          </cell>
          <cell r="F58">
            <v>73431</v>
          </cell>
        </row>
        <row r="59">
          <cell r="A59" t="str">
            <v>COOPCGM500</v>
          </cell>
          <cell r="B59" t="str">
            <v>COOP</v>
          </cell>
          <cell r="C59" t="str">
            <v>CGM500</v>
          </cell>
          <cell r="D59" t="str">
            <v>Chân giò heo muối 500g</v>
          </cell>
          <cell r="E59">
            <v>119066</v>
          </cell>
          <cell r="F59">
            <v>119066</v>
          </cell>
        </row>
        <row r="60">
          <cell r="A60" t="str">
            <v>COOPCN300</v>
          </cell>
          <cell r="B60" t="str">
            <v>COOP</v>
          </cell>
          <cell r="C60" t="str">
            <v>CN300</v>
          </cell>
          <cell r="D60" t="str">
            <v>Chả nướng 300g</v>
          </cell>
          <cell r="E60">
            <v>74250</v>
          </cell>
          <cell r="F60">
            <v>70950</v>
          </cell>
        </row>
        <row r="61">
          <cell r="A61" t="str">
            <v>COOPGHC500</v>
          </cell>
          <cell r="B61" t="str">
            <v>COOP</v>
          </cell>
          <cell r="C61" t="str">
            <v>GHC500</v>
          </cell>
          <cell r="D61" t="str">
            <v>Gà hun cỏ xạ hương Coop Select 500g</v>
          </cell>
          <cell r="E61">
            <v>110250</v>
          </cell>
          <cell r="F61">
            <v>110250</v>
          </cell>
        </row>
        <row r="62">
          <cell r="A62" t="str">
            <v>COOPGM500</v>
          </cell>
          <cell r="B62" t="str">
            <v>COOP</v>
          </cell>
          <cell r="C62" t="str">
            <v>GM500</v>
          </cell>
          <cell r="D62" t="str">
            <v>Gà muối 500g</v>
          </cell>
          <cell r="E62">
            <v>111058</v>
          </cell>
          <cell r="F62">
            <v>111058</v>
          </cell>
        </row>
        <row r="63">
          <cell r="A63" t="str">
            <v>COOPGTLX250G</v>
          </cell>
          <cell r="B63" t="str">
            <v>COOP</v>
          </cell>
          <cell r="C63" t="str">
            <v>GTLX250G</v>
          </cell>
          <cell r="D63" t="str">
            <v>Giò Tai Lưỡi Xào 250g</v>
          </cell>
          <cell r="E63">
            <v>50182</v>
          </cell>
          <cell r="F63">
            <v>50182</v>
          </cell>
        </row>
        <row r="64">
          <cell r="A64" t="str">
            <v>COOPGXD500</v>
          </cell>
          <cell r="B64" t="str">
            <v>COOP</v>
          </cell>
          <cell r="C64" t="str">
            <v>GXD500</v>
          </cell>
          <cell r="D64" t="str">
            <v>Gà xì dầu 500g</v>
          </cell>
          <cell r="E64">
            <v>111606</v>
          </cell>
          <cell r="F64">
            <v>111606</v>
          </cell>
        </row>
        <row r="65">
          <cell r="A65" t="str">
            <v/>
          </cell>
        </row>
        <row r="66">
          <cell r="A66" t="str">
            <v>DALATFARMCC300</v>
          </cell>
          <cell r="B66" t="str">
            <v>DALATFARM</v>
          </cell>
          <cell r="C66" t="str">
            <v>CC300</v>
          </cell>
          <cell r="D66" t="str">
            <v>Chả cốm 300g</v>
          </cell>
          <cell r="E66">
            <v>74250</v>
          </cell>
          <cell r="F66">
            <v>74250</v>
          </cell>
        </row>
        <row r="67">
          <cell r="A67" t="str">
            <v>DALATFARMCGM100</v>
          </cell>
          <cell r="B67" t="str">
            <v>DALATFARM</v>
          </cell>
          <cell r="C67" t="str">
            <v>CGM100</v>
          </cell>
          <cell r="D67" t="str">
            <v>Chân giò heo muối 100g</v>
          </cell>
          <cell r="E67">
            <v>24549</v>
          </cell>
          <cell r="F67">
            <v>24549</v>
          </cell>
        </row>
        <row r="68">
          <cell r="A68" t="str">
            <v>DALATFARMCGM300</v>
          </cell>
          <cell r="B68" t="str">
            <v>DALATFARM</v>
          </cell>
          <cell r="C68" t="str">
            <v>CGM300</v>
          </cell>
          <cell r="D68" t="str">
            <v>Chân giò heo muối 300g</v>
          </cell>
          <cell r="E68">
            <v>73431</v>
          </cell>
          <cell r="F68">
            <v>73431</v>
          </cell>
        </row>
        <row r="69">
          <cell r="A69" t="str">
            <v>DALATFARMCGM500</v>
          </cell>
          <cell r="B69" t="str">
            <v>DALATFARM</v>
          </cell>
          <cell r="C69" t="str">
            <v>CGM500</v>
          </cell>
          <cell r="D69" t="str">
            <v>Chân giò heo muối 500g</v>
          </cell>
          <cell r="E69">
            <v>119066</v>
          </cell>
          <cell r="F69">
            <v>119066</v>
          </cell>
        </row>
        <row r="70">
          <cell r="A70" t="str">
            <v>DALATFARMCGST150</v>
          </cell>
          <cell r="B70" t="str">
            <v>DALATFARM</v>
          </cell>
          <cell r="C70" t="str">
            <v>CGST150</v>
          </cell>
          <cell r="D70" t="str">
            <v>Chân gà sả tắc 150g</v>
          </cell>
          <cell r="E70">
            <v>22500</v>
          </cell>
          <cell r="F70">
            <v>22500</v>
          </cell>
        </row>
        <row r="71">
          <cell r="A71" t="str">
            <v>DALATFARMCN300</v>
          </cell>
          <cell r="B71" t="str">
            <v>DALATFARM</v>
          </cell>
          <cell r="C71" t="str">
            <v>CN300</v>
          </cell>
          <cell r="D71" t="str">
            <v>Chả nướng 300g</v>
          </cell>
          <cell r="E71">
            <v>70950</v>
          </cell>
          <cell r="F71">
            <v>70950</v>
          </cell>
        </row>
        <row r="72">
          <cell r="A72" t="str">
            <v>DALATFARMGHK300</v>
          </cell>
          <cell r="B72" t="str">
            <v>DALATFARM</v>
          </cell>
          <cell r="C72" t="str">
            <v>GHK300</v>
          </cell>
          <cell r="D72" t="str">
            <v>Gà muối hun khói 300g</v>
          </cell>
          <cell r="E72">
            <v>70000</v>
          </cell>
          <cell r="F72">
            <v>70000</v>
          </cell>
        </row>
        <row r="73">
          <cell r="A73" t="str">
            <v>DALATFARMGM500</v>
          </cell>
          <cell r="B73" t="str">
            <v>DALATFARM</v>
          </cell>
          <cell r="C73" t="str">
            <v>GM500</v>
          </cell>
          <cell r="D73" t="str">
            <v>Gà muối 500g</v>
          </cell>
          <cell r="E73">
            <v>111058</v>
          </cell>
          <cell r="F73">
            <v>111058</v>
          </cell>
        </row>
        <row r="74">
          <cell r="A74" t="str">
            <v>DALATFARMGTLX250G</v>
          </cell>
          <cell r="B74" t="str">
            <v>DALATFARM</v>
          </cell>
          <cell r="C74" t="str">
            <v>GTLX250G</v>
          </cell>
          <cell r="D74" t="str">
            <v>Giò Tai Lưỡi Xào 250g</v>
          </cell>
          <cell r="E74">
            <v>50182</v>
          </cell>
          <cell r="F74">
            <v>50182</v>
          </cell>
        </row>
        <row r="75">
          <cell r="A75" t="str">
            <v>DALATFARMGXD500</v>
          </cell>
          <cell r="B75" t="str">
            <v>DALATFARM</v>
          </cell>
          <cell r="C75" t="str">
            <v>GXD500</v>
          </cell>
          <cell r="D75" t="str">
            <v>Gà xì dầu 500g</v>
          </cell>
          <cell r="E75">
            <v>111606</v>
          </cell>
          <cell r="F75">
            <v>111606</v>
          </cell>
        </row>
        <row r="76">
          <cell r="A76" t="str">
            <v>DALATFARMMNH250</v>
          </cell>
          <cell r="B76" t="str">
            <v>DALATFARM</v>
          </cell>
          <cell r="C76" t="str">
            <v>MNH250</v>
          </cell>
          <cell r="D76" t="str">
            <v>Mọc Nấm Hương 250g</v>
          </cell>
          <cell r="E76">
            <v>46000</v>
          </cell>
          <cell r="F76">
            <v>46000</v>
          </cell>
        </row>
        <row r="77">
          <cell r="A77" t="str">
            <v>DALATFARMTH200</v>
          </cell>
          <cell r="B77" t="str">
            <v>DALATFARM</v>
          </cell>
          <cell r="C77" t="str">
            <v>TH200</v>
          </cell>
          <cell r="D77" t="str">
            <v>Tai heo muối 200g</v>
          </cell>
          <cell r="E77">
            <v>55595</v>
          </cell>
          <cell r="F77">
            <v>55595</v>
          </cell>
        </row>
        <row r="78">
          <cell r="A78" t="str">
            <v>DALATFARMTHST150</v>
          </cell>
          <cell r="B78" t="str">
            <v>DALATFARM</v>
          </cell>
          <cell r="C78" t="str">
            <v>THST150</v>
          </cell>
          <cell r="D78" t="str">
            <v>Tai heo sốt thái 150g</v>
          </cell>
          <cell r="E78">
            <v>21667</v>
          </cell>
          <cell r="F78">
            <v>21667</v>
          </cell>
        </row>
        <row r="79">
          <cell r="A79" t="str">
            <v/>
          </cell>
        </row>
        <row r="80">
          <cell r="A80" t="str">
            <v>DUCTHANHCGM300</v>
          </cell>
          <cell r="B80" t="str">
            <v>DUCTHANH</v>
          </cell>
          <cell r="C80" t="str">
            <v>CGM300</v>
          </cell>
          <cell r="D80" t="str">
            <v>Chân giò heo muối 300g</v>
          </cell>
          <cell r="E80">
            <v>73431</v>
          </cell>
          <cell r="F80">
            <v>73431</v>
          </cell>
        </row>
        <row r="81">
          <cell r="A81" t="str">
            <v>DUCTHANHGTLX250G</v>
          </cell>
          <cell r="B81" t="str">
            <v>DUCTHANH</v>
          </cell>
          <cell r="C81" t="str">
            <v>GTLX250G</v>
          </cell>
          <cell r="D81" t="str">
            <v>Giò Tai Lưỡi Xào 250g</v>
          </cell>
          <cell r="E81">
            <v>50182</v>
          </cell>
          <cell r="F81">
            <v>50182</v>
          </cell>
        </row>
        <row r="82">
          <cell r="A82" t="str">
            <v>DUCTHANHTH200</v>
          </cell>
          <cell r="B82" t="str">
            <v>DUCTHANH</v>
          </cell>
          <cell r="C82" t="str">
            <v>TH200</v>
          </cell>
          <cell r="D82" t="str">
            <v>Tai heo muối 200g</v>
          </cell>
          <cell r="E82">
            <v>55595</v>
          </cell>
          <cell r="F82">
            <v>55595</v>
          </cell>
        </row>
        <row r="83">
          <cell r="A83" t="str">
            <v/>
          </cell>
        </row>
        <row r="84">
          <cell r="A84" t="str">
            <v>EASYMARTCC300</v>
          </cell>
          <cell r="B84" t="str">
            <v>EASYMART</v>
          </cell>
          <cell r="C84" t="str">
            <v>CC300</v>
          </cell>
          <cell r="D84" t="str">
            <v>Chả cốm 300g</v>
          </cell>
          <cell r="E84">
            <v>74250</v>
          </cell>
          <cell r="F84">
            <v>71280</v>
          </cell>
        </row>
        <row r="85">
          <cell r="A85" t="str">
            <v>EASYMARTCGM300</v>
          </cell>
          <cell r="B85" t="str">
            <v>EASYMART</v>
          </cell>
          <cell r="C85" t="str">
            <v>CGM300</v>
          </cell>
          <cell r="D85" t="str">
            <v>Chân giò heo muối 300g</v>
          </cell>
          <cell r="E85">
            <v>73431</v>
          </cell>
          <cell r="F85">
            <v>70494</v>
          </cell>
        </row>
        <row r="86">
          <cell r="A86" t="str">
            <v>EASYMARTGM500</v>
          </cell>
          <cell r="B86" t="str">
            <v>EASYMART</v>
          </cell>
          <cell r="C86" t="str">
            <v>GM500</v>
          </cell>
          <cell r="D86" t="str">
            <v>Gà muối 500g</v>
          </cell>
          <cell r="E86">
            <v>111058</v>
          </cell>
          <cell r="F86">
            <v>106616</v>
          </cell>
        </row>
        <row r="87">
          <cell r="A87" t="str">
            <v>EASYMARTGTLX250G</v>
          </cell>
          <cell r="B87" t="str">
            <v>EASYMART</v>
          </cell>
          <cell r="C87" t="str">
            <v>GTLX250G</v>
          </cell>
          <cell r="D87" t="str">
            <v>Giò Tai Lưỡi Xào 250g</v>
          </cell>
          <cell r="E87">
            <v>50182</v>
          </cell>
          <cell r="F87">
            <v>48175</v>
          </cell>
        </row>
        <row r="88">
          <cell r="A88" t="str">
            <v>EASYMARTMNH250</v>
          </cell>
          <cell r="B88" t="str">
            <v>EASYMART</v>
          </cell>
          <cell r="C88" t="str">
            <v>MNH250</v>
          </cell>
          <cell r="D88" t="str">
            <v>Mọc Nấm Hương 250g</v>
          </cell>
          <cell r="E88">
            <v>46000</v>
          </cell>
          <cell r="F88">
            <v>44160</v>
          </cell>
        </row>
        <row r="89">
          <cell r="A89" t="str">
            <v>EASYMARTTH200</v>
          </cell>
          <cell r="B89" t="str">
            <v>EASYMART</v>
          </cell>
          <cell r="C89" t="str">
            <v>TH200</v>
          </cell>
          <cell r="D89" t="str">
            <v>Tai heo muối 200g</v>
          </cell>
          <cell r="E89">
            <v>55595</v>
          </cell>
          <cell r="F89">
            <v>53372</v>
          </cell>
        </row>
        <row r="90">
          <cell r="A90" t="str">
            <v/>
          </cell>
        </row>
        <row r="91">
          <cell r="A91" t="str">
            <v>EBCC300</v>
          </cell>
          <cell r="B91" t="str">
            <v>EB</v>
          </cell>
          <cell r="C91" t="str">
            <v>CC300</v>
          </cell>
          <cell r="D91" t="str">
            <v>Chả cốm 300g</v>
          </cell>
          <cell r="E91">
            <v>74250</v>
          </cell>
          <cell r="F91">
            <v>63113</v>
          </cell>
        </row>
        <row r="92">
          <cell r="A92" t="str">
            <v>EBCGM300</v>
          </cell>
          <cell r="B92" t="str">
            <v>EB</v>
          </cell>
          <cell r="C92" t="str">
            <v>CGM300</v>
          </cell>
          <cell r="D92" t="str">
            <v>Chân giò heo muối 300g</v>
          </cell>
          <cell r="E92">
            <v>73432</v>
          </cell>
          <cell r="F92">
            <v>73431</v>
          </cell>
        </row>
        <row r="93">
          <cell r="A93" t="str">
            <v>EBCN300</v>
          </cell>
          <cell r="B93" t="str">
            <v>EB</v>
          </cell>
          <cell r="C93" t="str">
            <v>CN300</v>
          </cell>
          <cell r="D93" t="str">
            <v>Chả nướng 300g</v>
          </cell>
          <cell r="E93">
            <v>70950</v>
          </cell>
          <cell r="F93">
            <v>60308</v>
          </cell>
        </row>
        <row r="94">
          <cell r="A94" t="str">
            <v>EBGM500</v>
          </cell>
          <cell r="B94" t="str">
            <v>EB</v>
          </cell>
          <cell r="C94" t="str">
            <v>GM500</v>
          </cell>
          <cell r="D94" t="str">
            <v>Gà muối 500g</v>
          </cell>
          <cell r="E94">
            <v>111058</v>
          </cell>
          <cell r="F94">
            <v>111058</v>
          </cell>
        </row>
        <row r="95">
          <cell r="A95" t="str">
            <v>EBGTLX250G</v>
          </cell>
          <cell r="B95" t="str">
            <v>EB</v>
          </cell>
          <cell r="C95" t="str">
            <v>GTLX250G</v>
          </cell>
          <cell r="D95" t="str">
            <v>Giò Tai Lưỡi Xào 250g</v>
          </cell>
          <cell r="E95">
            <v>50182</v>
          </cell>
          <cell r="F95">
            <v>50182</v>
          </cell>
        </row>
        <row r="96">
          <cell r="A96" t="str">
            <v>EBGXD500</v>
          </cell>
          <cell r="B96" t="str">
            <v>EB</v>
          </cell>
          <cell r="C96" t="str">
            <v>GXD500</v>
          </cell>
          <cell r="D96" t="str">
            <v>Gà xì dầu 500g</v>
          </cell>
          <cell r="E96">
            <v>111606</v>
          </cell>
          <cell r="F96">
            <v>94865</v>
          </cell>
        </row>
        <row r="97">
          <cell r="A97" t="str">
            <v>EBMNH250</v>
          </cell>
          <cell r="B97" t="str">
            <v>EB</v>
          </cell>
          <cell r="C97" t="str">
            <v>MNH250</v>
          </cell>
          <cell r="D97" t="str">
            <v>Mọc Nấm Hương 250g</v>
          </cell>
          <cell r="E97">
            <v>46000</v>
          </cell>
          <cell r="F97">
            <v>46000</v>
          </cell>
        </row>
        <row r="98">
          <cell r="A98" t="str">
            <v>EBTH200</v>
          </cell>
          <cell r="B98" t="str">
            <v>EB</v>
          </cell>
          <cell r="C98" t="str">
            <v>TH200</v>
          </cell>
          <cell r="D98" t="str">
            <v>Tai heo muối 200g</v>
          </cell>
          <cell r="E98">
            <v>55595</v>
          </cell>
          <cell r="F98">
            <v>55595</v>
          </cell>
        </row>
        <row r="99">
          <cell r="A99" t="str">
            <v>EBCGM500</v>
          </cell>
          <cell r="B99" t="str">
            <v>EB</v>
          </cell>
          <cell r="C99" t="str">
            <v>CGM500</v>
          </cell>
          <cell r="D99" t="str">
            <v>Chân giò heo muối 500g</v>
          </cell>
          <cell r="E99">
            <v>111058</v>
          </cell>
          <cell r="F99">
            <v>111058</v>
          </cell>
        </row>
        <row r="100">
          <cell r="A100" t="str">
            <v/>
          </cell>
        </row>
        <row r="101">
          <cell r="A101" t="str">
            <v>Eco001CGM300</v>
          </cell>
          <cell r="B101" t="str">
            <v>Eco001</v>
          </cell>
          <cell r="C101" t="str">
            <v>CGM300</v>
          </cell>
          <cell r="D101" t="str">
            <v>Chân giò heo muối 300g</v>
          </cell>
          <cell r="E101">
            <v>73431</v>
          </cell>
          <cell r="F101">
            <v>73431</v>
          </cell>
        </row>
        <row r="102">
          <cell r="A102" t="str">
            <v>Eco001GHK300</v>
          </cell>
          <cell r="B102" t="str">
            <v>Eco001</v>
          </cell>
          <cell r="C102" t="str">
            <v>GHK300</v>
          </cell>
          <cell r="D102" t="str">
            <v>Gà muối hun khói 300g</v>
          </cell>
          <cell r="E102">
            <v>70000</v>
          </cell>
          <cell r="F102">
            <v>70000</v>
          </cell>
        </row>
        <row r="103">
          <cell r="A103" t="str">
            <v>Eco001GM500</v>
          </cell>
          <cell r="B103" t="str">
            <v>Eco001</v>
          </cell>
          <cell r="C103" t="str">
            <v>GM500</v>
          </cell>
          <cell r="D103" t="str">
            <v>Gà muối 500g</v>
          </cell>
          <cell r="E103">
            <v>111058</v>
          </cell>
          <cell r="F103">
            <v>111058</v>
          </cell>
        </row>
        <row r="104">
          <cell r="A104" t="str">
            <v>Eco001GTLX250G</v>
          </cell>
          <cell r="B104" t="str">
            <v>Eco001</v>
          </cell>
          <cell r="C104" t="str">
            <v>GTLX250G</v>
          </cell>
          <cell r="D104" t="str">
            <v>Giò Tai Lưỡi Xào 250g</v>
          </cell>
          <cell r="E104">
            <v>50182</v>
          </cell>
          <cell r="F104">
            <v>50182</v>
          </cell>
        </row>
        <row r="105">
          <cell r="A105" t="str">
            <v>Eco001TH200</v>
          </cell>
          <cell r="B105" t="str">
            <v>Eco001</v>
          </cell>
          <cell r="C105" t="str">
            <v>TH200</v>
          </cell>
          <cell r="D105" t="str">
            <v>Tai heo muối 200g</v>
          </cell>
          <cell r="E105">
            <v>55595</v>
          </cell>
          <cell r="F105">
            <v>55595</v>
          </cell>
        </row>
        <row r="106">
          <cell r="A106" t="str">
            <v/>
          </cell>
        </row>
        <row r="107">
          <cell r="A107" t="str">
            <v>FARMSHOPCC300</v>
          </cell>
          <cell r="B107" t="str">
            <v>FARMSHOP</v>
          </cell>
          <cell r="C107" t="str">
            <v>CC300</v>
          </cell>
          <cell r="D107" t="str">
            <v>Chả cốm 300g</v>
          </cell>
          <cell r="E107">
            <v>74250</v>
          </cell>
          <cell r="F107">
            <v>74250</v>
          </cell>
        </row>
        <row r="108">
          <cell r="A108" t="str">
            <v>FARMSHOPCGM100</v>
          </cell>
          <cell r="B108" t="str">
            <v>FARMSHOP</v>
          </cell>
          <cell r="C108" t="str">
            <v>CGM100</v>
          </cell>
          <cell r="D108" t="str">
            <v>Chân giò heo muối 100g</v>
          </cell>
          <cell r="E108">
            <v>24549</v>
          </cell>
          <cell r="F108">
            <v>24549</v>
          </cell>
        </row>
        <row r="109">
          <cell r="A109" t="str">
            <v>FARMSHOPCN300</v>
          </cell>
          <cell r="B109" t="str">
            <v>FARMSHOP</v>
          </cell>
          <cell r="C109" t="str">
            <v>CN300</v>
          </cell>
          <cell r="D109" t="str">
            <v>Chả nướng 300g</v>
          </cell>
          <cell r="E109">
            <v>70950</v>
          </cell>
          <cell r="F109">
            <v>70950</v>
          </cell>
        </row>
        <row r="110">
          <cell r="A110" t="str">
            <v>FARMSHOPGM500</v>
          </cell>
          <cell r="B110" t="str">
            <v>FARMSHOP</v>
          </cell>
          <cell r="C110" t="str">
            <v>GM500</v>
          </cell>
          <cell r="D110" t="str">
            <v>Gà muối 500g</v>
          </cell>
          <cell r="E110">
            <v>111058</v>
          </cell>
          <cell r="F110">
            <v>111058</v>
          </cell>
        </row>
        <row r="111">
          <cell r="A111" t="str">
            <v>FARMSHOPGTLX250G</v>
          </cell>
          <cell r="B111" t="str">
            <v>FARMSHOP</v>
          </cell>
          <cell r="C111" t="str">
            <v>GTLX250G</v>
          </cell>
          <cell r="D111" t="str">
            <v>Giò Tai Lưỡi Xào 250g</v>
          </cell>
          <cell r="E111">
            <v>50182</v>
          </cell>
          <cell r="F111">
            <v>50182</v>
          </cell>
        </row>
        <row r="112">
          <cell r="A112" t="str">
            <v/>
          </cell>
        </row>
        <row r="113">
          <cell r="A113" t="str">
            <v>FINEMARTCC300</v>
          </cell>
          <cell r="B113" t="str">
            <v>FINEMART</v>
          </cell>
          <cell r="C113" t="str">
            <v>CC300</v>
          </cell>
          <cell r="D113" t="str">
            <v>Chả cốm 300g</v>
          </cell>
          <cell r="E113">
            <v>74250</v>
          </cell>
          <cell r="F113">
            <v>74250</v>
          </cell>
        </row>
        <row r="114">
          <cell r="A114" t="str">
            <v>FINEMARTCGM300</v>
          </cell>
          <cell r="B114" t="str">
            <v>FINEMART</v>
          </cell>
          <cell r="C114" t="str">
            <v>CGM300</v>
          </cell>
          <cell r="D114" t="str">
            <v>Chân giò heo muối 300g</v>
          </cell>
          <cell r="E114">
            <v>73431</v>
          </cell>
          <cell r="F114">
            <v>73431</v>
          </cell>
        </row>
        <row r="115">
          <cell r="A115" t="str">
            <v>FINEMARTCN300</v>
          </cell>
          <cell r="B115" t="str">
            <v>FINEMART</v>
          </cell>
          <cell r="C115" t="str">
            <v>CN300</v>
          </cell>
          <cell r="D115" t="str">
            <v>Chả nướng 300g</v>
          </cell>
          <cell r="E115">
            <v>70950</v>
          </cell>
          <cell r="F115">
            <v>70950</v>
          </cell>
        </row>
        <row r="116">
          <cell r="A116" t="str">
            <v>FINEMARTGL250</v>
          </cell>
          <cell r="B116" t="str">
            <v>FINEMART</v>
          </cell>
          <cell r="C116" t="str">
            <v>GL250</v>
          </cell>
          <cell r="D116" t="str">
            <v>Giò lụa cây 250g</v>
          </cell>
          <cell r="E116">
            <v>59400</v>
          </cell>
          <cell r="F116">
            <v>49500</v>
          </cell>
        </row>
        <row r="117">
          <cell r="A117" t="str">
            <v>FINEMARTGM500</v>
          </cell>
          <cell r="B117" t="str">
            <v>FINEMART</v>
          </cell>
          <cell r="C117" t="str">
            <v>GM500</v>
          </cell>
          <cell r="D117" t="str">
            <v>Gà muối 500g</v>
          </cell>
          <cell r="E117">
            <v>111058</v>
          </cell>
          <cell r="F117">
            <v>111058</v>
          </cell>
        </row>
        <row r="118">
          <cell r="A118" t="str">
            <v>FINEMARTMNH250</v>
          </cell>
          <cell r="B118" t="str">
            <v>FINEMART</v>
          </cell>
          <cell r="C118" t="str">
            <v>MNH250</v>
          </cell>
          <cell r="D118" t="str">
            <v>Mọc Nấm Hương 250g</v>
          </cell>
          <cell r="E118">
            <v>46000</v>
          </cell>
          <cell r="F118">
            <v>46000</v>
          </cell>
        </row>
        <row r="119">
          <cell r="A119" t="str">
            <v>FINEMARTTH200</v>
          </cell>
          <cell r="B119" t="str">
            <v>FINEMART</v>
          </cell>
          <cell r="C119" t="str">
            <v>TH200</v>
          </cell>
          <cell r="D119" t="str">
            <v>Tai heo muối 200g</v>
          </cell>
          <cell r="E119">
            <v>55595</v>
          </cell>
          <cell r="F119">
            <v>55595</v>
          </cell>
        </row>
        <row r="120">
          <cell r="A120" t="str">
            <v/>
          </cell>
        </row>
        <row r="121">
          <cell r="A121" t="str">
            <v>FMCGM300</v>
          </cell>
          <cell r="B121" t="str">
            <v>FM</v>
          </cell>
          <cell r="C121" t="str">
            <v>CGM300</v>
          </cell>
          <cell r="D121" t="str">
            <v>Chân giò heo muối 300g</v>
          </cell>
          <cell r="E121">
            <v>73431</v>
          </cell>
          <cell r="F121">
            <v>73431</v>
          </cell>
        </row>
        <row r="122">
          <cell r="A122" t="str">
            <v>FMGM500</v>
          </cell>
          <cell r="B122" t="str">
            <v>FM</v>
          </cell>
          <cell r="C122" t="str">
            <v>GM500</v>
          </cell>
          <cell r="D122" t="str">
            <v>Gà muối 500g</v>
          </cell>
          <cell r="E122">
            <v>111058</v>
          </cell>
          <cell r="F122">
            <v>111058</v>
          </cell>
        </row>
        <row r="123">
          <cell r="A123" t="str">
            <v>FMGTLX250G</v>
          </cell>
          <cell r="B123" t="str">
            <v>FM</v>
          </cell>
          <cell r="C123" t="str">
            <v>GTLX250G</v>
          </cell>
          <cell r="D123" t="str">
            <v>Giò Tai Lưỡi Xào 250g</v>
          </cell>
          <cell r="E123">
            <v>50182</v>
          </cell>
          <cell r="F123">
            <v>50182</v>
          </cell>
        </row>
        <row r="124">
          <cell r="A124" t="str">
            <v>FMTH200</v>
          </cell>
          <cell r="B124" t="str">
            <v>FM</v>
          </cell>
          <cell r="C124" t="str">
            <v>TH200</v>
          </cell>
          <cell r="D124" t="str">
            <v>Tai heo muối 200g</v>
          </cell>
          <cell r="E124">
            <v>55595</v>
          </cell>
          <cell r="F124">
            <v>55595</v>
          </cell>
        </row>
        <row r="125">
          <cell r="A125" t="str">
            <v/>
          </cell>
        </row>
        <row r="126">
          <cell r="A126" t="str">
            <v>FRUITSCC300</v>
          </cell>
          <cell r="B126" t="str">
            <v>FRUITS</v>
          </cell>
          <cell r="C126" t="str">
            <v>CC300</v>
          </cell>
          <cell r="D126" t="str">
            <v>Chả cốm 300g</v>
          </cell>
          <cell r="E126">
            <v>74250</v>
          </cell>
          <cell r="F126">
            <v>70538</v>
          </cell>
        </row>
        <row r="127">
          <cell r="A127" t="str">
            <v>FRUITSCGM300</v>
          </cell>
          <cell r="B127" t="str">
            <v>FRUITS</v>
          </cell>
          <cell r="C127" t="str">
            <v>CGM300</v>
          </cell>
          <cell r="D127" t="str">
            <v>Chân giò heo muối 300g</v>
          </cell>
          <cell r="E127">
            <v>73431</v>
          </cell>
          <cell r="F127">
            <v>69759</v>
          </cell>
        </row>
        <row r="128">
          <cell r="A128" t="str">
            <v>FRUITSCGM500</v>
          </cell>
          <cell r="B128" t="str">
            <v>FRUITS</v>
          </cell>
          <cell r="C128" t="str">
            <v>CGM500</v>
          </cell>
          <cell r="D128" t="str">
            <v>Chân giò heo muối 500g</v>
          </cell>
          <cell r="E128">
            <v>119066</v>
          </cell>
          <cell r="F128">
            <v>113113</v>
          </cell>
        </row>
        <row r="129">
          <cell r="A129" t="str">
            <v>FRUITSCN300</v>
          </cell>
          <cell r="B129" t="str">
            <v>FRUITS</v>
          </cell>
          <cell r="C129" t="str">
            <v>CN300</v>
          </cell>
          <cell r="D129" t="str">
            <v>Chả nướng 300g</v>
          </cell>
          <cell r="E129">
            <v>70950</v>
          </cell>
          <cell r="F129">
            <v>67403</v>
          </cell>
        </row>
        <row r="130">
          <cell r="A130" t="str">
            <v>FRUITSGHK300</v>
          </cell>
          <cell r="B130" t="str">
            <v>FRUITS</v>
          </cell>
          <cell r="C130" t="str">
            <v>GHK300</v>
          </cell>
          <cell r="D130" t="str">
            <v>Gà muối hun khói 300g</v>
          </cell>
          <cell r="E130">
            <v>70000</v>
          </cell>
          <cell r="F130">
            <v>66500</v>
          </cell>
        </row>
        <row r="131">
          <cell r="A131" t="str">
            <v>FRUITSGL250</v>
          </cell>
          <cell r="B131" t="str">
            <v>FRUITS</v>
          </cell>
          <cell r="C131" t="str">
            <v>GL250</v>
          </cell>
          <cell r="D131" t="str">
            <v>Giò lụa cây 250g</v>
          </cell>
          <cell r="E131">
            <v>49500</v>
          </cell>
          <cell r="F131">
            <v>47025</v>
          </cell>
        </row>
        <row r="132">
          <cell r="A132" t="str">
            <v>FRUITSGM500</v>
          </cell>
          <cell r="B132" t="str">
            <v>FRUITS</v>
          </cell>
          <cell r="C132" t="str">
            <v>GM500</v>
          </cell>
          <cell r="D132" t="str">
            <v>Gà muối 500g</v>
          </cell>
          <cell r="E132">
            <v>111058</v>
          </cell>
          <cell r="F132">
            <v>105505</v>
          </cell>
        </row>
        <row r="133">
          <cell r="A133" t="str">
            <v>FRUITSGSG250</v>
          </cell>
          <cell r="B133" t="str">
            <v>FRUITS</v>
          </cell>
          <cell r="C133" t="str">
            <v>GSG250</v>
          </cell>
          <cell r="D133" t="str">
            <v>Giò sụn gà 250g</v>
          </cell>
          <cell r="E133">
            <v>50400</v>
          </cell>
          <cell r="F133">
            <v>47880</v>
          </cell>
        </row>
        <row r="134">
          <cell r="A134" t="str">
            <v>FRUITSGTLX250G</v>
          </cell>
          <cell r="B134" t="str">
            <v>FRUITS</v>
          </cell>
          <cell r="C134" t="str">
            <v>GTLX250G</v>
          </cell>
          <cell r="D134" t="str">
            <v>Giò Tai Lưỡi Xào 250g</v>
          </cell>
          <cell r="E134">
            <v>50182</v>
          </cell>
          <cell r="F134">
            <v>47674</v>
          </cell>
        </row>
        <row r="135">
          <cell r="A135" t="str">
            <v>FRUITSMNH250</v>
          </cell>
          <cell r="B135" t="str">
            <v>FRUITS</v>
          </cell>
          <cell r="C135" t="str">
            <v>MNH250</v>
          </cell>
          <cell r="D135" t="str">
            <v>Mọc Nấm Hương 250g</v>
          </cell>
          <cell r="E135">
            <v>46000</v>
          </cell>
          <cell r="F135">
            <v>43700</v>
          </cell>
        </row>
        <row r="136">
          <cell r="A136" t="str">
            <v>FRUITSTH200</v>
          </cell>
          <cell r="B136" t="str">
            <v>FRUITS</v>
          </cell>
          <cell r="C136" t="str">
            <v>TH200</v>
          </cell>
          <cell r="D136" t="str">
            <v>Tai heo muối 200g</v>
          </cell>
          <cell r="E136">
            <v>55595</v>
          </cell>
          <cell r="F136">
            <v>52815</v>
          </cell>
        </row>
        <row r="137">
          <cell r="A137" t="str">
            <v>FRUITSTH400</v>
          </cell>
          <cell r="B137" t="str">
            <v>FRUITS</v>
          </cell>
          <cell r="C137" t="str">
            <v>TH400</v>
          </cell>
          <cell r="D137" t="str">
            <v>Tai heo muối 400g</v>
          </cell>
          <cell r="E137">
            <v>107205</v>
          </cell>
          <cell r="F137">
            <v>101845</v>
          </cell>
        </row>
        <row r="138">
          <cell r="A138" t="str">
            <v/>
          </cell>
        </row>
        <row r="139">
          <cell r="A139" t="str">
            <v>GDVNCGM300</v>
          </cell>
          <cell r="B139" t="str">
            <v>GDVN</v>
          </cell>
          <cell r="C139" t="str">
            <v>CGM300</v>
          </cell>
          <cell r="D139" t="str">
            <v>Chân giò heo muối 300g</v>
          </cell>
          <cell r="E139">
            <v>73431</v>
          </cell>
          <cell r="F139">
            <v>73431</v>
          </cell>
        </row>
        <row r="140">
          <cell r="A140" t="str">
            <v>GDVNGHK300</v>
          </cell>
          <cell r="B140" t="str">
            <v>GDVN</v>
          </cell>
          <cell r="C140" t="str">
            <v>GHK300</v>
          </cell>
          <cell r="D140" t="str">
            <v>Gà muối hun khói 300g</v>
          </cell>
          <cell r="E140">
            <v>70000</v>
          </cell>
          <cell r="F140">
            <v>70000</v>
          </cell>
        </row>
        <row r="141">
          <cell r="A141" t="str">
            <v/>
          </cell>
        </row>
        <row r="142">
          <cell r="A142" t="str">
            <v>GreenCGM100</v>
          </cell>
          <cell r="B142" t="str">
            <v>Green</v>
          </cell>
          <cell r="C142" t="str">
            <v>CGM100</v>
          </cell>
          <cell r="D142" t="str">
            <v>Chân giò heo muối 100g</v>
          </cell>
          <cell r="E142">
            <v>24549</v>
          </cell>
          <cell r="F142">
            <v>24549</v>
          </cell>
        </row>
        <row r="143">
          <cell r="A143" t="str">
            <v>GreenCGM300</v>
          </cell>
          <cell r="B143" t="str">
            <v>Green</v>
          </cell>
          <cell r="C143" t="str">
            <v>CGM300</v>
          </cell>
          <cell r="D143" t="str">
            <v>Chân giò heo muối 300g</v>
          </cell>
          <cell r="E143">
            <v>73431</v>
          </cell>
          <cell r="F143">
            <v>73431</v>
          </cell>
        </row>
        <row r="144">
          <cell r="A144" t="str">
            <v>GreenCGM500</v>
          </cell>
          <cell r="B144" t="str">
            <v>Green</v>
          </cell>
          <cell r="C144" t="str">
            <v>CGM500</v>
          </cell>
          <cell r="D144" t="str">
            <v>Chân giò heo muối 500g</v>
          </cell>
          <cell r="E144">
            <v>119066</v>
          </cell>
          <cell r="F144">
            <v>119066</v>
          </cell>
        </row>
        <row r="145">
          <cell r="A145" t="str">
            <v>GreenGHK300</v>
          </cell>
          <cell r="B145" t="str">
            <v>Green</v>
          </cell>
          <cell r="C145" t="str">
            <v>GHK300</v>
          </cell>
          <cell r="D145" t="str">
            <v>Gà muối hun khói 300g</v>
          </cell>
          <cell r="E145">
            <v>70000</v>
          </cell>
          <cell r="F145">
            <v>70000</v>
          </cell>
        </row>
        <row r="146">
          <cell r="A146" t="str">
            <v>GreenGM500</v>
          </cell>
          <cell r="B146" t="str">
            <v>Green</v>
          </cell>
          <cell r="C146" t="str">
            <v>GM500</v>
          </cell>
          <cell r="D146" t="str">
            <v>Gà muối 500g</v>
          </cell>
          <cell r="E146">
            <v>111058</v>
          </cell>
          <cell r="F146">
            <v>111058</v>
          </cell>
        </row>
        <row r="147">
          <cell r="A147" t="str">
            <v>GreenGTLX250G</v>
          </cell>
          <cell r="B147" t="str">
            <v>Green</v>
          </cell>
          <cell r="C147" t="str">
            <v>GTLX250G</v>
          </cell>
          <cell r="D147" t="str">
            <v>Giò Tai Lưỡi Xào 250g</v>
          </cell>
          <cell r="E147">
            <v>50182</v>
          </cell>
          <cell r="F147">
            <v>50182</v>
          </cell>
        </row>
        <row r="148">
          <cell r="A148" t="str">
            <v>GreenGXD500</v>
          </cell>
          <cell r="B148" t="str">
            <v>Green</v>
          </cell>
          <cell r="C148" t="str">
            <v>GXD500</v>
          </cell>
          <cell r="D148" t="str">
            <v>Gà xì dầu 500g</v>
          </cell>
          <cell r="E148">
            <v>111606</v>
          </cell>
          <cell r="F148">
            <v>111606</v>
          </cell>
        </row>
        <row r="149">
          <cell r="A149" t="str">
            <v>GreenMNH250</v>
          </cell>
          <cell r="B149" t="str">
            <v>Green</v>
          </cell>
          <cell r="C149" t="str">
            <v>MNH250</v>
          </cell>
          <cell r="D149" t="str">
            <v>Mọc Nấm Hương 250g</v>
          </cell>
          <cell r="E149">
            <v>46000</v>
          </cell>
          <cell r="F149">
            <v>46000</v>
          </cell>
        </row>
        <row r="150">
          <cell r="A150" t="str">
            <v>GreenTH200</v>
          </cell>
          <cell r="B150" t="str">
            <v>Green</v>
          </cell>
          <cell r="C150" t="str">
            <v>TH200</v>
          </cell>
          <cell r="D150" t="str">
            <v>Tai heo muối 200g</v>
          </cell>
          <cell r="E150">
            <v>55595</v>
          </cell>
          <cell r="F150">
            <v>55595</v>
          </cell>
        </row>
        <row r="151">
          <cell r="A151" t="str">
            <v/>
          </cell>
        </row>
        <row r="152">
          <cell r="A152" t="str">
            <v>GS25CGM100</v>
          </cell>
          <cell r="B152" t="str">
            <v>GS25</v>
          </cell>
          <cell r="C152" t="str">
            <v>CGM100</v>
          </cell>
          <cell r="D152" t="str">
            <v>Chân giò heo muối 100g</v>
          </cell>
          <cell r="E152">
            <v>24549</v>
          </cell>
          <cell r="F152">
            <v>24549</v>
          </cell>
        </row>
        <row r="153">
          <cell r="A153" t="str">
            <v>GS25CGM300</v>
          </cell>
          <cell r="B153" t="str">
            <v>GS25</v>
          </cell>
          <cell r="C153" t="str">
            <v>CGM300</v>
          </cell>
          <cell r="D153" t="str">
            <v>Chân giò heo muối 300g</v>
          </cell>
          <cell r="E153">
            <v>73431</v>
          </cell>
          <cell r="F153">
            <v>73431</v>
          </cell>
        </row>
        <row r="154">
          <cell r="A154" t="str">
            <v>GS25GHK300</v>
          </cell>
          <cell r="B154" t="str">
            <v>GS25</v>
          </cell>
          <cell r="C154" t="str">
            <v>GHK300</v>
          </cell>
          <cell r="D154" t="str">
            <v>Gà muối hun khói 300g</v>
          </cell>
          <cell r="E154">
            <v>70000</v>
          </cell>
          <cell r="F154">
            <v>66500</v>
          </cell>
        </row>
        <row r="155">
          <cell r="A155" t="str">
            <v>GS25GSG45G</v>
          </cell>
          <cell r="B155" t="str">
            <v>GS25</v>
          </cell>
          <cell r="C155" t="str">
            <v>GSG45G</v>
          </cell>
          <cell r="D155" t="str">
            <v>Giò sụn gà 45g</v>
          </cell>
          <cell r="E155">
            <v>9200</v>
          </cell>
          <cell r="F155">
            <v>9200</v>
          </cell>
        </row>
        <row r="156">
          <cell r="A156" t="str">
            <v>GS25GTLX250G</v>
          </cell>
          <cell r="B156" t="str">
            <v>GS25</v>
          </cell>
          <cell r="C156" t="str">
            <v>GTLX250G</v>
          </cell>
          <cell r="D156" t="str">
            <v>Giò Tai Lưỡi Xào 250g</v>
          </cell>
          <cell r="E156">
            <v>50182</v>
          </cell>
          <cell r="F156">
            <v>50182</v>
          </cell>
        </row>
        <row r="157">
          <cell r="A157" t="str">
            <v>GS25THST150</v>
          </cell>
          <cell r="B157" t="str">
            <v>GS25</v>
          </cell>
          <cell r="C157" t="str">
            <v>THST150</v>
          </cell>
          <cell r="D157" t="str">
            <v>Tai heo sốt thái 150g</v>
          </cell>
          <cell r="E157">
            <v>21667</v>
          </cell>
          <cell r="F157">
            <v>21667</v>
          </cell>
        </row>
        <row r="158">
          <cell r="A158" t="str">
            <v/>
          </cell>
        </row>
        <row r="159">
          <cell r="A159" t="str">
            <v>GTGLCC300</v>
          </cell>
          <cell r="B159" t="str">
            <v>GTGL</v>
          </cell>
          <cell r="C159" t="str">
            <v>CC300</v>
          </cell>
          <cell r="D159" t="str">
            <v>Chả cốm 300g</v>
          </cell>
          <cell r="E159">
            <v>74250</v>
          </cell>
          <cell r="F159">
            <v>71280</v>
          </cell>
        </row>
        <row r="160">
          <cell r="A160" t="str">
            <v>GTGLCGM300</v>
          </cell>
          <cell r="B160" t="str">
            <v>GTGL</v>
          </cell>
          <cell r="C160" t="str">
            <v>CGM300</v>
          </cell>
          <cell r="D160" t="str">
            <v>Chân giò heo muối 300g</v>
          </cell>
          <cell r="E160">
            <v>73431</v>
          </cell>
          <cell r="F160">
            <v>70494</v>
          </cell>
        </row>
        <row r="161">
          <cell r="A161" t="str">
            <v>GTGLGM500</v>
          </cell>
          <cell r="B161" t="str">
            <v>GTGL</v>
          </cell>
          <cell r="C161" t="str">
            <v>GM500</v>
          </cell>
          <cell r="D161" t="str">
            <v>Gà muối 500g</v>
          </cell>
          <cell r="E161">
            <v>111058</v>
          </cell>
          <cell r="F161">
            <v>106616</v>
          </cell>
        </row>
        <row r="162">
          <cell r="A162" t="str">
            <v>GTGLGTLX250G</v>
          </cell>
          <cell r="B162" t="str">
            <v>GTGL</v>
          </cell>
          <cell r="C162" t="str">
            <v>GTLX250G</v>
          </cell>
          <cell r="D162" t="str">
            <v>Giò Tai Lưỡi Xào 250g</v>
          </cell>
          <cell r="E162">
            <v>50182</v>
          </cell>
          <cell r="F162">
            <v>48175</v>
          </cell>
        </row>
        <row r="163">
          <cell r="A163" t="str">
            <v>GTGLMNH250</v>
          </cell>
          <cell r="B163" t="str">
            <v>GTGL</v>
          </cell>
          <cell r="C163" t="str">
            <v>MNH250</v>
          </cell>
          <cell r="D163" t="str">
            <v>Mọc Nấm Hương 250g</v>
          </cell>
          <cell r="E163">
            <v>46000</v>
          </cell>
          <cell r="F163">
            <v>44160</v>
          </cell>
        </row>
        <row r="164">
          <cell r="A164" t="str">
            <v>GTGLTH200</v>
          </cell>
          <cell r="B164" t="str">
            <v>GTGL</v>
          </cell>
          <cell r="C164" t="str">
            <v>TH200</v>
          </cell>
          <cell r="D164" t="str">
            <v>Tai heo muối 200g</v>
          </cell>
          <cell r="E164">
            <v>55595</v>
          </cell>
          <cell r="F164">
            <v>53372</v>
          </cell>
        </row>
        <row r="165">
          <cell r="A165" t="str">
            <v/>
          </cell>
        </row>
        <row r="166">
          <cell r="A166" t="str">
            <v>HTLCC300</v>
          </cell>
          <cell r="B166" t="str">
            <v>HTL</v>
          </cell>
          <cell r="C166" t="str">
            <v>CC300</v>
          </cell>
          <cell r="D166" t="str">
            <v>Chả cốm 300g</v>
          </cell>
          <cell r="E166">
            <v>74250</v>
          </cell>
          <cell r="F166">
            <v>72765</v>
          </cell>
        </row>
        <row r="167">
          <cell r="A167" t="str">
            <v>HTLCGM300</v>
          </cell>
          <cell r="B167" t="str">
            <v>HTL</v>
          </cell>
          <cell r="C167" t="str">
            <v>CGM300</v>
          </cell>
          <cell r="D167" t="str">
            <v>Chân giò heo muối 300g</v>
          </cell>
          <cell r="E167">
            <v>73431</v>
          </cell>
          <cell r="F167">
            <v>71962</v>
          </cell>
        </row>
        <row r="168">
          <cell r="A168" t="str">
            <v>HTLGM500</v>
          </cell>
          <cell r="B168" t="str">
            <v>HTL</v>
          </cell>
          <cell r="C168" t="str">
            <v>GM500</v>
          </cell>
          <cell r="D168" t="str">
            <v>Gà muối 500g</v>
          </cell>
          <cell r="E168">
            <v>111058</v>
          </cell>
          <cell r="F168">
            <v>108837</v>
          </cell>
        </row>
        <row r="169">
          <cell r="A169" t="str">
            <v>HTLGTLX250G</v>
          </cell>
          <cell r="B169" t="str">
            <v>HTL</v>
          </cell>
          <cell r="C169" t="str">
            <v>GTLX250G</v>
          </cell>
          <cell r="D169" t="str">
            <v>Giò Tai Lưỡi Xào 250g</v>
          </cell>
          <cell r="E169">
            <v>50182</v>
          </cell>
          <cell r="F169">
            <v>49179</v>
          </cell>
        </row>
        <row r="170">
          <cell r="A170" t="str">
            <v>HTLMNH250</v>
          </cell>
          <cell r="B170" t="str">
            <v>HTL</v>
          </cell>
          <cell r="C170" t="str">
            <v>MNH250</v>
          </cell>
          <cell r="D170" t="str">
            <v>Mọc Nấm Hương 250g</v>
          </cell>
          <cell r="E170">
            <v>46000</v>
          </cell>
          <cell r="F170">
            <v>45080</v>
          </cell>
        </row>
        <row r="171">
          <cell r="A171" t="str">
            <v/>
          </cell>
        </row>
        <row r="172">
          <cell r="A172" t="str">
            <v>HUYHUNGCC300</v>
          </cell>
          <cell r="B172" t="str">
            <v>HUYHUNG</v>
          </cell>
          <cell r="C172" t="str">
            <v>CC300</v>
          </cell>
          <cell r="D172" t="str">
            <v>Chả cốm 300g</v>
          </cell>
          <cell r="E172">
            <v>74250</v>
          </cell>
          <cell r="F172">
            <v>66825</v>
          </cell>
        </row>
        <row r="173">
          <cell r="A173" t="str">
            <v>HUYHUNGCGM100</v>
          </cell>
          <cell r="B173" t="str">
            <v>HUYHUNG</v>
          </cell>
          <cell r="C173" t="str">
            <v>CGM100</v>
          </cell>
          <cell r="D173" t="str">
            <v>Chân giò heo muối 100g</v>
          </cell>
          <cell r="E173">
            <v>24549</v>
          </cell>
          <cell r="F173">
            <v>22094</v>
          </cell>
        </row>
        <row r="174">
          <cell r="A174" t="str">
            <v>HUYHUNGCGM300</v>
          </cell>
          <cell r="B174" t="str">
            <v>HUYHUNG</v>
          </cell>
          <cell r="C174" t="str">
            <v>CGM300</v>
          </cell>
          <cell r="D174" t="str">
            <v>Chân giò heo muối 300g</v>
          </cell>
          <cell r="E174">
            <v>73431</v>
          </cell>
          <cell r="F174">
            <v>66088</v>
          </cell>
        </row>
        <row r="175">
          <cell r="A175" t="str">
            <v>HUYHUNGCGM500</v>
          </cell>
          <cell r="B175" t="str">
            <v>HUYHUNG</v>
          </cell>
          <cell r="C175" t="str">
            <v>CGM500</v>
          </cell>
          <cell r="D175" t="str">
            <v>Chân giò heo muối 500g</v>
          </cell>
          <cell r="E175">
            <v>119066</v>
          </cell>
          <cell r="F175">
            <v>107159</v>
          </cell>
        </row>
        <row r="176">
          <cell r="A176" t="str">
            <v>HUYHUNGCN300</v>
          </cell>
          <cell r="B176" t="str">
            <v>HUYHUNG</v>
          </cell>
          <cell r="C176" t="str">
            <v>CN300</v>
          </cell>
          <cell r="D176" t="str">
            <v>Chả nướng 300g</v>
          </cell>
          <cell r="E176">
            <v>70950</v>
          </cell>
          <cell r="F176">
            <v>63855</v>
          </cell>
        </row>
        <row r="177">
          <cell r="A177" t="str">
            <v>HUYHUNGGHK300</v>
          </cell>
          <cell r="B177" t="str">
            <v>HUYHUNG</v>
          </cell>
          <cell r="C177" t="str">
            <v>GHK300</v>
          </cell>
          <cell r="D177" t="str">
            <v>Gà muối hun khói 300g</v>
          </cell>
          <cell r="E177">
            <v>70000</v>
          </cell>
          <cell r="F177">
            <v>63000</v>
          </cell>
        </row>
        <row r="178">
          <cell r="A178" t="str">
            <v>HUYHUNGGM500</v>
          </cell>
          <cell r="B178" t="str">
            <v>HUYHUNG</v>
          </cell>
          <cell r="C178" t="str">
            <v>GM500</v>
          </cell>
          <cell r="D178" t="str">
            <v>Gà muối 500g</v>
          </cell>
          <cell r="E178">
            <v>111058</v>
          </cell>
          <cell r="F178">
            <v>99952</v>
          </cell>
        </row>
        <row r="179">
          <cell r="A179" t="str">
            <v>HUYHUNGGSG250</v>
          </cell>
          <cell r="B179" t="str">
            <v>HUYHUNG</v>
          </cell>
          <cell r="C179" t="str">
            <v>GSG250</v>
          </cell>
          <cell r="D179" t="str">
            <v>Giò sụn gà 250g</v>
          </cell>
          <cell r="E179">
            <v>50400</v>
          </cell>
          <cell r="F179">
            <v>45360</v>
          </cell>
        </row>
        <row r="180">
          <cell r="A180" t="str">
            <v>HUYHUNGGTLX250G</v>
          </cell>
          <cell r="B180" t="str">
            <v>HUYHUNG</v>
          </cell>
          <cell r="C180" t="str">
            <v>GTLX250G</v>
          </cell>
          <cell r="D180" t="str">
            <v>Giò Tai Lưỡi Xào 250g</v>
          </cell>
          <cell r="E180">
            <v>50182</v>
          </cell>
          <cell r="F180">
            <v>45165</v>
          </cell>
        </row>
        <row r="181">
          <cell r="A181" t="str">
            <v>HUYHUNGGXD500</v>
          </cell>
          <cell r="B181" t="str">
            <v>HUYHUNG</v>
          </cell>
          <cell r="C181" t="str">
            <v>GXD500</v>
          </cell>
          <cell r="D181" t="str">
            <v>Gà xì dầu 500g</v>
          </cell>
          <cell r="E181">
            <v>111606</v>
          </cell>
          <cell r="F181">
            <v>100445</v>
          </cell>
        </row>
        <row r="182">
          <cell r="A182" t="str">
            <v>HUYHUNGTH200</v>
          </cell>
          <cell r="B182" t="str">
            <v>HUYHUNG</v>
          </cell>
          <cell r="C182" t="str">
            <v>TH200</v>
          </cell>
          <cell r="D182" t="str">
            <v>Tai heo muối 200g</v>
          </cell>
          <cell r="E182">
            <v>55595</v>
          </cell>
          <cell r="F182">
            <v>50036</v>
          </cell>
        </row>
        <row r="183">
          <cell r="A183" t="str">
            <v/>
          </cell>
        </row>
        <row r="184">
          <cell r="A184" t="str">
            <v>INTIMEXDANANGCGM300</v>
          </cell>
          <cell r="B184" t="str">
            <v>INTIMEXDANANG</v>
          </cell>
          <cell r="C184" t="str">
            <v>CGM300</v>
          </cell>
          <cell r="D184" t="str">
            <v>Chân giò heo muối 300g</v>
          </cell>
          <cell r="E184">
            <v>73431</v>
          </cell>
          <cell r="F184">
            <v>73431</v>
          </cell>
        </row>
        <row r="185">
          <cell r="A185" t="str">
            <v>INTIMEXDANANGGM500</v>
          </cell>
          <cell r="B185" t="str">
            <v>INTIMEXDANANG</v>
          </cell>
          <cell r="C185" t="str">
            <v>GM500</v>
          </cell>
          <cell r="D185" t="str">
            <v>Gà muối 500g</v>
          </cell>
          <cell r="E185">
            <v>111058</v>
          </cell>
          <cell r="F185">
            <v>111058</v>
          </cell>
        </row>
        <row r="186">
          <cell r="A186" t="str">
            <v>INTIMEXDANANGTH200</v>
          </cell>
          <cell r="B186" t="str">
            <v>INTIMEXDANANG</v>
          </cell>
          <cell r="C186" t="str">
            <v>TH200</v>
          </cell>
          <cell r="D186" t="str">
            <v>Tai heo muối 200g</v>
          </cell>
          <cell r="E186">
            <v>55595</v>
          </cell>
          <cell r="F186">
            <v>55595</v>
          </cell>
        </row>
        <row r="187">
          <cell r="A187" t="str">
            <v/>
          </cell>
        </row>
        <row r="188">
          <cell r="A188" t="str">
            <v>JMARTCGM300</v>
          </cell>
          <cell r="B188" t="str">
            <v>JMART</v>
          </cell>
          <cell r="C188" t="str">
            <v>CGM300</v>
          </cell>
          <cell r="D188" t="str">
            <v>Chân giò heo muối 300g</v>
          </cell>
          <cell r="E188">
            <v>73431</v>
          </cell>
          <cell r="F188">
            <v>68291</v>
          </cell>
        </row>
        <row r="189">
          <cell r="A189" t="str">
            <v>JMARTCGM500</v>
          </cell>
          <cell r="B189" t="str">
            <v>JMART</v>
          </cell>
          <cell r="C189" t="str">
            <v>CGM500</v>
          </cell>
          <cell r="D189" t="str">
            <v>Chân giò heo muối 500g</v>
          </cell>
          <cell r="E189">
            <v>119066</v>
          </cell>
          <cell r="F189">
            <v>110731</v>
          </cell>
        </row>
        <row r="190">
          <cell r="A190" t="str">
            <v>JMARTGHK300</v>
          </cell>
          <cell r="B190" t="str">
            <v>JMART</v>
          </cell>
          <cell r="C190" t="str">
            <v>GHK300</v>
          </cell>
          <cell r="D190" t="str">
            <v>Gà muối hun khói 300g</v>
          </cell>
          <cell r="E190">
            <v>70000</v>
          </cell>
          <cell r="F190">
            <v>65100</v>
          </cell>
        </row>
        <row r="191">
          <cell r="A191" t="str">
            <v>JMARTGM500</v>
          </cell>
          <cell r="B191" t="str">
            <v>JMART</v>
          </cell>
          <cell r="C191" t="str">
            <v>GM500</v>
          </cell>
          <cell r="D191" t="str">
            <v>Gà muối 500g</v>
          </cell>
          <cell r="E191">
            <v>111058</v>
          </cell>
          <cell r="F191">
            <v>103284</v>
          </cell>
        </row>
        <row r="192">
          <cell r="A192" t="str">
            <v>JMARTTH200</v>
          </cell>
          <cell r="B192" t="str">
            <v>JMART</v>
          </cell>
          <cell r="C192" t="str">
            <v>TH200</v>
          </cell>
          <cell r="D192" t="str">
            <v>Tai heo muối 200g</v>
          </cell>
          <cell r="E192">
            <v>55595</v>
          </cell>
          <cell r="F192">
            <v>51703</v>
          </cell>
        </row>
        <row r="193">
          <cell r="A193" t="str">
            <v/>
          </cell>
        </row>
        <row r="194">
          <cell r="A194" t="str">
            <v>KACC300</v>
          </cell>
          <cell r="B194" t="str">
            <v>KA</v>
          </cell>
          <cell r="C194" t="str">
            <v>CC300</v>
          </cell>
          <cell r="D194" t="str">
            <v>Chả cốm 300g</v>
          </cell>
          <cell r="E194">
            <v>74250</v>
          </cell>
          <cell r="F194">
            <v>74250</v>
          </cell>
        </row>
        <row r="195">
          <cell r="A195" t="str">
            <v>KACGM300</v>
          </cell>
          <cell r="B195" t="str">
            <v>KA</v>
          </cell>
          <cell r="C195" t="str">
            <v>CGM300</v>
          </cell>
          <cell r="D195" t="str">
            <v>Chân giò heo muối 300g</v>
          </cell>
          <cell r="E195">
            <v>73431</v>
          </cell>
          <cell r="F195">
            <v>73431</v>
          </cell>
        </row>
        <row r="196">
          <cell r="A196" t="str">
            <v>KACGM500</v>
          </cell>
          <cell r="B196" t="str">
            <v>KA</v>
          </cell>
          <cell r="C196" t="str">
            <v>CGM500</v>
          </cell>
          <cell r="D196" t="str">
            <v>Chân giò heo muối 500g</v>
          </cell>
          <cell r="E196">
            <v>119066</v>
          </cell>
          <cell r="F196">
            <v>119066</v>
          </cell>
        </row>
        <row r="197">
          <cell r="A197" t="str">
            <v>KACN300</v>
          </cell>
          <cell r="B197" t="str">
            <v>KA</v>
          </cell>
          <cell r="C197" t="str">
            <v>CN300</v>
          </cell>
          <cell r="D197" t="str">
            <v>Chả nướng 300g</v>
          </cell>
          <cell r="E197">
            <v>70950</v>
          </cell>
          <cell r="F197">
            <v>70950</v>
          </cell>
        </row>
        <row r="198">
          <cell r="A198" t="str">
            <v>KAGL250</v>
          </cell>
          <cell r="B198" t="str">
            <v>KA</v>
          </cell>
          <cell r="C198" t="str">
            <v>GL250</v>
          </cell>
          <cell r="D198" t="str">
            <v>Giò lụa cây 250g</v>
          </cell>
          <cell r="E198">
            <v>59400</v>
          </cell>
          <cell r="F198">
            <v>49500</v>
          </cell>
        </row>
        <row r="199">
          <cell r="A199" t="str">
            <v>KAGM500</v>
          </cell>
          <cell r="B199" t="str">
            <v>KA</v>
          </cell>
          <cell r="C199" t="str">
            <v>GM500</v>
          </cell>
          <cell r="D199" t="str">
            <v>Gà muối 500g</v>
          </cell>
          <cell r="E199">
            <v>111058</v>
          </cell>
          <cell r="F199">
            <v>111058</v>
          </cell>
        </row>
        <row r="200">
          <cell r="A200" t="str">
            <v>KAGSG250</v>
          </cell>
          <cell r="B200" t="str">
            <v>KA</v>
          </cell>
          <cell r="C200" t="str">
            <v>GSG250</v>
          </cell>
          <cell r="D200" t="str">
            <v>Giò sụn gà 250g</v>
          </cell>
          <cell r="E200">
            <v>61050</v>
          </cell>
          <cell r="F200">
            <v>50400</v>
          </cell>
        </row>
        <row r="201">
          <cell r="A201" t="str">
            <v>KAGTLX250G</v>
          </cell>
          <cell r="B201" t="str">
            <v>KA</v>
          </cell>
          <cell r="C201" t="str">
            <v>GTLX250G</v>
          </cell>
          <cell r="D201" t="str">
            <v>Giò Tai Lưỡi Xào 250g</v>
          </cell>
          <cell r="E201">
            <v>50182</v>
          </cell>
          <cell r="F201">
            <v>50182</v>
          </cell>
        </row>
        <row r="202">
          <cell r="A202" t="str">
            <v>KAGXD500</v>
          </cell>
          <cell r="B202" t="str">
            <v>KA</v>
          </cell>
          <cell r="C202" t="str">
            <v>GXD500</v>
          </cell>
          <cell r="D202" t="str">
            <v>Gà xì dầu 500g</v>
          </cell>
          <cell r="E202">
            <v>111606</v>
          </cell>
          <cell r="F202">
            <v>111606</v>
          </cell>
        </row>
        <row r="203">
          <cell r="A203" t="str">
            <v>KAMNH250</v>
          </cell>
          <cell r="B203" t="str">
            <v>KA</v>
          </cell>
          <cell r="C203" t="str">
            <v>MNH250</v>
          </cell>
          <cell r="D203" t="str">
            <v>Mọc Nấm Hương 250g</v>
          </cell>
          <cell r="E203">
            <v>46000</v>
          </cell>
          <cell r="F203">
            <v>46000</v>
          </cell>
        </row>
        <row r="204">
          <cell r="A204" t="str">
            <v>KATH200</v>
          </cell>
          <cell r="B204" t="str">
            <v>KA</v>
          </cell>
          <cell r="C204" t="str">
            <v>TH200</v>
          </cell>
          <cell r="D204" t="str">
            <v>Tai heo muối 200g</v>
          </cell>
          <cell r="E204">
            <v>55595</v>
          </cell>
          <cell r="F204">
            <v>55595</v>
          </cell>
        </row>
        <row r="205">
          <cell r="A205" t="str">
            <v/>
          </cell>
        </row>
        <row r="206">
          <cell r="A206" t="str">
            <v>KFCGM100</v>
          </cell>
          <cell r="B206" t="str">
            <v>KF</v>
          </cell>
          <cell r="C206" t="str">
            <v>CGM100</v>
          </cell>
          <cell r="D206" t="str">
            <v>Chân giò heo muối 100g</v>
          </cell>
          <cell r="E206">
            <v>24549</v>
          </cell>
          <cell r="F206">
            <v>22217</v>
          </cell>
        </row>
        <row r="207">
          <cell r="A207" t="str">
            <v>KFCGM300</v>
          </cell>
          <cell r="B207" t="str">
            <v>KF</v>
          </cell>
          <cell r="C207" t="str">
            <v>CGM300</v>
          </cell>
          <cell r="D207" t="str">
            <v>Chân giò heo muối 300g</v>
          </cell>
          <cell r="E207">
            <v>73431</v>
          </cell>
          <cell r="F207">
            <v>66455</v>
          </cell>
        </row>
        <row r="208">
          <cell r="A208" t="str">
            <v>KFCGM500</v>
          </cell>
          <cell r="B208" t="str">
            <v>KF</v>
          </cell>
          <cell r="C208" t="str">
            <v>CGM500</v>
          </cell>
          <cell r="D208" t="str">
            <v>Chân giò heo muối 500g</v>
          </cell>
          <cell r="E208">
            <v>119066</v>
          </cell>
          <cell r="F208">
            <v>107755</v>
          </cell>
        </row>
        <row r="209">
          <cell r="A209" t="str">
            <v>KFGM500</v>
          </cell>
          <cell r="B209" t="str">
            <v>KF</v>
          </cell>
          <cell r="C209" t="str">
            <v>GM500</v>
          </cell>
          <cell r="D209" t="str">
            <v>Gà muối 500g</v>
          </cell>
          <cell r="E209">
            <v>111058</v>
          </cell>
          <cell r="F209">
            <v>102729</v>
          </cell>
        </row>
        <row r="210">
          <cell r="A210" t="str">
            <v>KFGTLX250G</v>
          </cell>
          <cell r="B210" t="str">
            <v>KF</v>
          </cell>
          <cell r="C210" t="str">
            <v>GTLX250G</v>
          </cell>
          <cell r="D210" t="str">
            <v>Giò Tai Lưỡi Xào 250g</v>
          </cell>
          <cell r="E210">
            <v>50182</v>
          </cell>
          <cell r="F210">
            <v>45416</v>
          </cell>
        </row>
        <row r="211">
          <cell r="A211" t="str">
            <v>KFGXD500</v>
          </cell>
          <cell r="B211" t="str">
            <v>KF</v>
          </cell>
          <cell r="C211" t="str">
            <v>GXD500</v>
          </cell>
          <cell r="D211" t="str">
            <v>Gà xì dầu 500g</v>
          </cell>
          <cell r="E211">
            <v>111606</v>
          </cell>
          <cell r="F211">
            <v>101003</v>
          </cell>
        </row>
        <row r="212">
          <cell r="A212" t="str">
            <v/>
          </cell>
        </row>
        <row r="213">
          <cell r="A213" t="str">
            <v>KJHBINHDUONG-163TH400</v>
          </cell>
          <cell r="B213" t="str">
            <v>KJHBINHDUONG-163</v>
          </cell>
          <cell r="C213" t="str">
            <v>TH400</v>
          </cell>
          <cell r="D213" t="str">
            <v>Tai heo muối 400g</v>
          </cell>
          <cell r="E213">
            <v>107205</v>
          </cell>
          <cell r="F213">
            <v>107205</v>
          </cell>
        </row>
        <row r="214">
          <cell r="A214" t="str">
            <v/>
          </cell>
        </row>
        <row r="215">
          <cell r="A215" t="str">
            <v>KKCGM300</v>
          </cell>
          <cell r="B215" t="str">
            <v>KK</v>
          </cell>
          <cell r="C215" t="str">
            <v>CGM300</v>
          </cell>
          <cell r="D215" t="str">
            <v>Chân giò heo muối 300g</v>
          </cell>
          <cell r="E215">
            <v>73431</v>
          </cell>
          <cell r="F215">
            <v>73431</v>
          </cell>
        </row>
        <row r="216">
          <cell r="A216" t="str">
            <v>KKGM500</v>
          </cell>
          <cell r="B216" t="str">
            <v>KK</v>
          </cell>
          <cell r="C216" t="str">
            <v>GM500</v>
          </cell>
          <cell r="D216" t="str">
            <v>Gà muối 500g</v>
          </cell>
          <cell r="E216">
            <v>111058</v>
          </cell>
          <cell r="F216">
            <v>111058</v>
          </cell>
        </row>
        <row r="217">
          <cell r="A217" t="str">
            <v/>
          </cell>
        </row>
        <row r="218">
          <cell r="A218" t="str">
            <v>KMARKETCGM300</v>
          </cell>
          <cell r="B218" t="str">
            <v>KMARKET</v>
          </cell>
          <cell r="C218" t="str">
            <v>CGM300</v>
          </cell>
          <cell r="D218" t="str">
            <v>Chân giò heo muối 300g</v>
          </cell>
          <cell r="E218">
            <v>73431</v>
          </cell>
          <cell r="F218">
            <v>69759</v>
          </cell>
        </row>
        <row r="219">
          <cell r="A219" t="str">
            <v>KMARKETCN300</v>
          </cell>
          <cell r="B219" t="str">
            <v>KMARKET</v>
          </cell>
          <cell r="C219" t="str">
            <v>CN300</v>
          </cell>
          <cell r="D219" t="str">
            <v>Chả nướng 300g</v>
          </cell>
          <cell r="E219">
            <v>70950</v>
          </cell>
          <cell r="F219">
            <v>67403</v>
          </cell>
        </row>
        <row r="220">
          <cell r="A220" t="str">
            <v>KMARKETGL250</v>
          </cell>
          <cell r="B220" t="str">
            <v>KMARKET</v>
          </cell>
          <cell r="C220" t="str">
            <v>GL250</v>
          </cell>
          <cell r="D220" t="str">
            <v>Giò lụa cây 250g</v>
          </cell>
          <cell r="E220">
            <v>56430</v>
          </cell>
          <cell r="F220">
            <v>49500</v>
          </cell>
        </row>
        <row r="221">
          <cell r="A221" t="str">
            <v>KMARKETGL500KT</v>
          </cell>
          <cell r="B221" t="str">
            <v>KMARKET</v>
          </cell>
          <cell r="C221" t="str">
            <v>GL500KT</v>
          </cell>
          <cell r="D221" t="str">
            <v>Giò lụa 500g</v>
          </cell>
          <cell r="E221">
            <v>89312</v>
          </cell>
          <cell r="F221">
            <v>89312</v>
          </cell>
        </row>
        <row r="222">
          <cell r="A222" t="str">
            <v>KMARKETGM500</v>
          </cell>
          <cell r="B222" t="str">
            <v>KMARKET</v>
          </cell>
          <cell r="C222" t="str">
            <v>GM500</v>
          </cell>
          <cell r="D222" t="str">
            <v>Gà muối 500g</v>
          </cell>
          <cell r="E222">
            <v>111058</v>
          </cell>
          <cell r="F222">
            <v>105505</v>
          </cell>
        </row>
        <row r="223">
          <cell r="A223" t="str">
            <v>KMARKETGSG250</v>
          </cell>
          <cell r="B223" t="str">
            <v>KMARKET</v>
          </cell>
          <cell r="C223" t="str">
            <v>GSG250</v>
          </cell>
          <cell r="D223" t="str">
            <v>Giò sụn gà 250g</v>
          </cell>
          <cell r="E223">
            <v>57998</v>
          </cell>
          <cell r="F223">
            <v>50400</v>
          </cell>
        </row>
        <row r="224">
          <cell r="A224" t="str">
            <v>KMARKETTH200</v>
          </cell>
          <cell r="B224" t="str">
            <v>KMARKET</v>
          </cell>
          <cell r="C224" t="str">
            <v>TH200</v>
          </cell>
          <cell r="D224" t="str">
            <v>Tai heo muối 200g</v>
          </cell>
          <cell r="E224">
            <v>55595</v>
          </cell>
          <cell r="F224">
            <v>52816</v>
          </cell>
        </row>
        <row r="225">
          <cell r="A225" t="str">
            <v/>
          </cell>
        </row>
        <row r="226">
          <cell r="A226" t="str">
            <v>LOCALMARTCGM300</v>
          </cell>
          <cell r="B226" t="str">
            <v>LOCALMART</v>
          </cell>
          <cell r="C226" t="str">
            <v>CGM300</v>
          </cell>
          <cell r="D226" t="str">
            <v>Chân giò heo muối 300g</v>
          </cell>
          <cell r="E226">
            <v>73431</v>
          </cell>
          <cell r="F226">
            <v>73431</v>
          </cell>
        </row>
        <row r="227">
          <cell r="A227" t="str">
            <v>LOCALMARTCN300</v>
          </cell>
          <cell r="B227" t="str">
            <v>LOCALMART</v>
          </cell>
          <cell r="C227" t="str">
            <v>CN300</v>
          </cell>
          <cell r="D227" t="str">
            <v>Chả nướng 300g</v>
          </cell>
          <cell r="E227">
            <v>70950</v>
          </cell>
          <cell r="F227">
            <v>70950</v>
          </cell>
        </row>
        <row r="228">
          <cell r="A228" t="str">
            <v>LOCALMARTGM500</v>
          </cell>
          <cell r="B228" t="str">
            <v>LOCALMART</v>
          </cell>
          <cell r="C228" t="str">
            <v>GM500</v>
          </cell>
          <cell r="D228" t="str">
            <v>Gà muối 500g</v>
          </cell>
          <cell r="E228">
            <v>111058</v>
          </cell>
          <cell r="F228">
            <v>111058</v>
          </cell>
        </row>
        <row r="229">
          <cell r="A229" t="str">
            <v>LOCALMARTGTLX250G</v>
          </cell>
          <cell r="B229" t="str">
            <v>LOCALMART</v>
          </cell>
          <cell r="C229" t="str">
            <v>GTLX250G</v>
          </cell>
          <cell r="D229" t="str">
            <v>Giò Tai Lưỡi Xào 250g</v>
          </cell>
          <cell r="E229">
            <v>50182</v>
          </cell>
          <cell r="F229">
            <v>50182</v>
          </cell>
        </row>
        <row r="230">
          <cell r="A230" t="str">
            <v>LOCALMARTGXD500</v>
          </cell>
          <cell r="B230" t="str">
            <v>LOCALMART</v>
          </cell>
          <cell r="C230" t="str">
            <v>GXD500</v>
          </cell>
          <cell r="D230" t="str">
            <v>Gà xì dầu 500g</v>
          </cell>
          <cell r="E230">
            <v>111606</v>
          </cell>
          <cell r="F230">
            <v>111606</v>
          </cell>
        </row>
        <row r="231">
          <cell r="A231" t="str">
            <v/>
          </cell>
        </row>
        <row r="232">
          <cell r="A232" t="str">
            <v>LOTTECGM500</v>
          </cell>
          <cell r="B232" t="str">
            <v>LOTTE</v>
          </cell>
          <cell r="C232" t="str">
            <v>CGM500</v>
          </cell>
          <cell r="D232" t="str">
            <v>Chân giò heo muối 500g</v>
          </cell>
          <cell r="E232">
            <v>119066</v>
          </cell>
          <cell r="F232">
            <v>119066</v>
          </cell>
        </row>
        <row r="233">
          <cell r="A233" t="str">
            <v>LOTTEGM500</v>
          </cell>
          <cell r="B233" t="str">
            <v>LOTTE</v>
          </cell>
          <cell r="C233" t="str">
            <v>GM500</v>
          </cell>
          <cell r="D233" t="str">
            <v>Gà muối 500g</v>
          </cell>
          <cell r="E233">
            <v>111058</v>
          </cell>
          <cell r="F233">
            <v>111058</v>
          </cell>
        </row>
        <row r="234">
          <cell r="A234" t="str">
            <v>LOTTETH400</v>
          </cell>
          <cell r="B234" t="str">
            <v>LOTTE</v>
          </cell>
          <cell r="C234" t="str">
            <v>TH400</v>
          </cell>
          <cell r="D234" t="str">
            <v>Tai heo muối 400g</v>
          </cell>
          <cell r="E234">
            <v>107205</v>
          </cell>
          <cell r="F234">
            <v>107205</v>
          </cell>
        </row>
        <row r="235">
          <cell r="A235" t="str">
            <v/>
          </cell>
        </row>
        <row r="236">
          <cell r="A236" t="str">
            <v>MDBDCGM300</v>
          </cell>
          <cell r="B236" t="str">
            <v>MDBD</v>
          </cell>
          <cell r="C236" t="str">
            <v>CGM300</v>
          </cell>
          <cell r="D236" t="str">
            <v>Chân giò heo muối 300g</v>
          </cell>
          <cell r="E236">
            <v>73431</v>
          </cell>
          <cell r="F236">
            <v>73431</v>
          </cell>
        </row>
        <row r="237">
          <cell r="A237" t="str">
            <v>MDBDTH200</v>
          </cell>
          <cell r="B237" t="str">
            <v>MDBD</v>
          </cell>
          <cell r="C237" t="str">
            <v>TH200</v>
          </cell>
          <cell r="D237" t="str">
            <v>Tai heo muối 200g</v>
          </cell>
          <cell r="E237">
            <v>55595</v>
          </cell>
          <cell r="F237">
            <v>55595</v>
          </cell>
        </row>
        <row r="238">
          <cell r="A238" t="str">
            <v/>
          </cell>
        </row>
        <row r="239">
          <cell r="A239" t="str">
            <v>MEGACGM300</v>
          </cell>
          <cell r="B239" t="str">
            <v>MEGA</v>
          </cell>
          <cell r="C239" t="str">
            <v>CGM300</v>
          </cell>
          <cell r="D239" t="str">
            <v>Chân giò heo muối 300g</v>
          </cell>
          <cell r="E239">
            <v>73431</v>
          </cell>
          <cell r="F239">
            <v>73431</v>
          </cell>
        </row>
        <row r="240">
          <cell r="A240" t="str">
            <v>MEGACGM500</v>
          </cell>
          <cell r="B240" t="str">
            <v>MEGA</v>
          </cell>
          <cell r="C240" t="str">
            <v>CGM500</v>
          </cell>
          <cell r="D240" t="str">
            <v>Chân giò heo muối 500g</v>
          </cell>
          <cell r="E240">
            <v>119066</v>
          </cell>
          <cell r="F240">
            <v>119066</v>
          </cell>
        </row>
        <row r="241">
          <cell r="A241" t="str">
            <v>MEGAGM500</v>
          </cell>
          <cell r="B241" t="str">
            <v>MEGA</v>
          </cell>
          <cell r="C241" t="str">
            <v>GM500</v>
          </cell>
          <cell r="D241" t="str">
            <v>Gà muối 500g</v>
          </cell>
          <cell r="E241">
            <v>111058</v>
          </cell>
          <cell r="F241">
            <v>111058</v>
          </cell>
        </row>
        <row r="242">
          <cell r="A242" t="str">
            <v>MEGAGTLX250G</v>
          </cell>
          <cell r="B242" t="str">
            <v>MEGA</v>
          </cell>
          <cell r="C242" t="str">
            <v>GTLX250G</v>
          </cell>
          <cell r="D242" t="str">
            <v>Giò Tai Lưỡi Xào 250g</v>
          </cell>
          <cell r="E242">
            <v>50182</v>
          </cell>
          <cell r="F242">
            <v>50182</v>
          </cell>
        </row>
        <row r="243">
          <cell r="A243" t="str">
            <v>MEGAGXD500</v>
          </cell>
          <cell r="B243" t="str">
            <v>MEGA</v>
          </cell>
          <cell r="C243" t="str">
            <v>GXD500</v>
          </cell>
          <cell r="D243" t="str">
            <v>Gà xì dầu 500g</v>
          </cell>
          <cell r="E243">
            <v>111606</v>
          </cell>
          <cell r="F243">
            <v>111606</v>
          </cell>
        </row>
        <row r="244">
          <cell r="A244" t="str">
            <v>MEGAMNH250</v>
          </cell>
          <cell r="B244" t="str">
            <v>MEGA</v>
          </cell>
          <cell r="C244" t="str">
            <v>MNH250</v>
          </cell>
          <cell r="D244" t="str">
            <v>Mọc Nấm Hương 250g</v>
          </cell>
          <cell r="E244">
            <v>46000</v>
          </cell>
          <cell r="F244">
            <v>46000</v>
          </cell>
        </row>
        <row r="245">
          <cell r="A245" t="str">
            <v>MEGAMNH500</v>
          </cell>
          <cell r="B245" t="str">
            <v>MEGA</v>
          </cell>
          <cell r="C245" t="str">
            <v>MNH500</v>
          </cell>
          <cell r="D245" t="str">
            <v>Mọc Nấm Hương 500g</v>
          </cell>
          <cell r="E245">
            <v>92000</v>
          </cell>
          <cell r="F245">
            <v>78200</v>
          </cell>
        </row>
        <row r="246">
          <cell r="A246" t="str">
            <v>MEGATH200</v>
          </cell>
          <cell r="B246" t="str">
            <v>MEGA</v>
          </cell>
          <cell r="C246" t="str">
            <v>TH200</v>
          </cell>
          <cell r="D246" t="str">
            <v>Tai heo muối 200g</v>
          </cell>
          <cell r="E246">
            <v>55595</v>
          </cell>
          <cell r="F246">
            <v>55595</v>
          </cell>
        </row>
        <row r="247">
          <cell r="A247" t="str">
            <v>MEGATH400</v>
          </cell>
          <cell r="B247" t="str">
            <v>MEGA</v>
          </cell>
          <cell r="C247" t="str">
            <v>TH400</v>
          </cell>
          <cell r="D247" t="str">
            <v>Tai heo muối 400g</v>
          </cell>
          <cell r="E247">
            <v>107205</v>
          </cell>
          <cell r="F247">
            <v>107205</v>
          </cell>
        </row>
        <row r="248">
          <cell r="A248" t="str">
            <v>MEGATHST500</v>
          </cell>
          <cell r="B248" t="str">
            <v>MEGA</v>
          </cell>
          <cell r="C248" t="str">
            <v>THST500</v>
          </cell>
          <cell r="D248" t="str">
            <v>Tai heo sốt thái 500g</v>
          </cell>
          <cell r="E248">
            <v>72500</v>
          </cell>
          <cell r="F248">
            <v>72500</v>
          </cell>
        </row>
        <row r="249">
          <cell r="A249" t="str">
            <v>MEGACGST500</v>
          </cell>
          <cell r="B249" t="str">
            <v>MEGA</v>
          </cell>
          <cell r="C249" t="str">
            <v>CGST500</v>
          </cell>
          <cell r="D249" t="str">
            <v>Chân gà sả tắc 500g</v>
          </cell>
          <cell r="E249">
            <v>70000</v>
          </cell>
          <cell r="F249">
            <v>70000</v>
          </cell>
        </row>
        <row r="250">
          <cell r="A250" t="str">
            <v>MEGACGST500</v>
          </cell>
          <cell r="B250" t="str">
            <v>MEGA</v>
          </cell>
          <cell r="C250" t="str">
            <v>CGST500</v>
          </cell>
          <cell r="D250" t="str">
            <v>Chân gà sả tắc 500g</v>
          </cell>
          <cell r="E250">
            <v>70000</v>
          </cell>
          <cell r="F250">
            <v>70000</v>
          </cell>
        </row>
        <row r="251">
          <cell r="A251" t="str">
            <v/>
          </cell>
        </row>
        <row r="252">
          <cell r="A252" t="str">
            <v>MENASCC300</v>
          </cell>
          <cell r="B252" t="str">
            <v>MENAS</v>
          </cell>
          <cell r="C252" t="str">
            <v>CC300</v>
          </cell>
          <cell r="D252" t="str">
            <v>Chả cốm 300g</v>
          </cell>
          <cell r="E252">
            <v>74250</v>
          </cell>
          <cell r="F252">
            <v>74250</v>
          </cell>
        </row>
        <row r="253">
          <cell r="A253" t="str">
            <v>MENASCGM300</v>
          </cell>
          <cell r="B253" t="str">
            <v>MENAS</v>
          </cell>
          <cell r="C253" t="str">
            <v>CGM300</v>
          </cell>
          <cell r="D253" t="str">
            <v>Chân giò heo muối 300g</v>
          </cell>
          <cell r="E253">
            <v>73431</v>
          </cell>
          <cell r="F253">
            <v>73431</v>
          </cell>
        </row>
        <row r="254">
          <cell r="A254" t="str">
            <v>MENASCGM500</v>
          </cell>
          <cell r="B254" t="str">
            <v>MENAS</v>
          </cell>
          <cell r="C254" t="str">
            <v>CGM500</v>
          </cell>
          <cell r="D254" t="str">
            <v>Chân giò heo muối 500g</v>
          </cell>
          <cell r="E254">
            <v>119066</v>
          </cell>
          <cell r="F254">
            <v>119066</v>
          </cell>
        </row>
        <row r="255">
          <cell r="A255" t="str">
            <v>MENASCN300</v>
          </cell>
          <cell r="B255" t="str">
            <v>MENAS</v>
          </cell>
          <cell r="C255" t="str">
            <v>CN300</v>
          </cell>
          <cell r="D255" t="str">
            <v>Chả nướng 300g</v>
          </cell>
          <cell r="E255">
            <v>70950</v>
          </cell>
          <cell r="F255">
            <v>70950</v>
          </cell>
        </row>
        <row r="256">
          <cell r="A256" t="str">
            <v>MENASGL250</v>
          </cell>
          <cell r="B256" t="str">
            <v>MENAS</v>
          </cell>
          <cell r="C256" t="str">
            <v>GL250</v>
          </cell>
          <cell r="D256" t="str">
            <v>Giò lụa cây 250g</v>
          </cell>
          <cell r="E256">
            <v>49500</v>
          </cell>
          <cell r="F256">
            <v>49500</v>
          </cell>
        </row>
        <row r="257">
          <cell r="A257" t="str">
            <v>MENASGSG250</v>
          </cell>
          <cell r="B257" t="str">
            <v>MENAS</v>
          </cell>
          <cell r="C257" t="str">
            <v>GSG250</v>
          </cell>
          <cell r="D257" t="str">
            <v>Giò sụn gà 250g</v>
          </cell>
          <cell r="E257">
            <v>50400</v>
          </cell>
          <cell r="F257">
            <v>50400</v>
          </cell>
        </row>
        <row r="258">
          <cell r="A258" t="str">
            <v>MENASGTLX250G</v>
          </cell>
          <cell r="B258" t="str">
            <v>MENAS</v>
          </cell>
          <cell r="C258" t="str">
            <v>GTLX250G</v>
          </cell>
          <cell r="D258" t="str">
            <v>Giò Tai Lưỡi Xào 250g</v>
          </cell>
          <cell r="E258">
            <v>50182</v>
          </cell>
          <cell r="F258">
            <v>50182</v>
          </cell>
        </row>
        <row r="259">
          <cell r="A259" t="str">
            <v>MENASTH200</v>
          </cell>
          <cell r="B259" t="str">
            <v>MENAS</v>
          </cell>
          <cell r="C259" t="str">
            <v>TH200</v>
          </cell>
          <cell r="D259" t="str">
            <v>Tai heo muối 200g</v>
          </cell>
          <cell r="E259">
            <v>55595</v>
          </cell>
          <cell r="F259">
            <v>55595</v>
          </cell>
        </row>
        <row r="260">
          <cell r="A260" t="str">
            <v>MENASTH400</v>
          </cell>
          <cell r="B260" t="str">
            <v>MENAS</v>
          </cell>
          <cell r="C260" t="str">
            <v>TH400</v>
          </cell>
          <cell r="D260" t="str">
            <v>Tai heo muối 400g</v>
          </cell>
          <cell r="E260">
            <v>107205</v>
          </cell>
          <cell r="F260">
            <v>107205</v>
          </cell>
        </row>
        <row r="261">
          <cell r="A261" t="str">
            <v/>
          </cell>
        </row>
        <row r="262">
          <cell r="A262" t="str">
            <v>MINHCAUCGM300</v>
          </cell>
          <cell r="B262" t="str">
            <v>MINHCAU</v>
          </cell>
          <cell r="C262" t="str">
            <v>CGM300</v>
          </cell>
          <cell r="D262" t="str">
            <v>Chân giò heo muối 300g</v>
          </cell>
          <cell r="E262">
            <v>73431</v>
          </cell>
          <cell r="F262">
            <v>66088</v>
          </cell>
        </row>
        <row r="263">
          <cell r="A263" t="str">
            <v>MINHCAUCGM500</v>
          </cell>
          <cell r="B263" t="str">
            <v>MINHCAU</v>
          </cell>
          <cell r="C263" t="str">
            <v>CGM500</v>
          </cell>
          <cell r="D263" t="str">
            <v>Chân giò heo muối 500g</v>
          </cell>
          <cell r="E263">
            <v>119066</v>
          </cell>
          <cell r="F263">
            <v>107159</v>
          </cell>
        </row>
        <row r="264">
          <cell r="A264" t="str">
            <v>MINHCAUGM500</v>
          </cell>
          <cell r="B264" t="str">
            <v>MINHCAU</v>
          </cell>
          <cell r="C264" t="str">
            <v>GM500</v>
          </cell>
          <cell r="D264" t="str">
            <v>Gà muối 500g</v>
          </cell>
          <cell r="E264">
            <v>111058</v>
          </cell>
          <cell r="F264">
            <v>99952</v>
          </cell>
        </row>
        <row r="265">
          <cell r="A265" t="str">
            <v>MINHCAUTH200</v>
          </cell>
          <cell r="B265" t="str">
            <v>MINHCAU</v>
          </cell>
          <cell r="C265" t="str">
            <v>TH200</v>
          </cell>
          <cell r="D265" t="str">
            <v>Tai heo muối 200g</v>
          </cell>
          <cell r="E265">
            <v>55595</v>
          </cell>
          <cell r="F265">
            <v>50036</v>
          </cell>
        </row>
        <row r="266">
          <cell r="A266" t="str">
            <v/>
          </cell>
        </row>
        <row r="267">
          <cell r="A267" t="str">
            <v>MINHPHUOCCGM500</v>
          </cell>
          <cell r="B267" t="str">
            <v>MINHPHUOC</v>
          </cell>
          <cell r="C267" t="str">
            <v>CGM500</v>
          </cell>
          <cell r="D267" t="str">
            <v>Chân giò heo muối 500g</v>
          </cell>
          <cell r="E267">
            <v>119066</v>
          </cell>
          <cell r="F267">
            <v>119066</v>
          </cell>
        </row>
        <row r="268">
          <cell r="A268" t="str">
            <v/>
          </cell>
        </row>
        <row r="269">
          <cell r="A269" t="str">
            <v>NNKCC300</v>
          </cell>
          <cell r="B269" t="str">
            <v>NNK</v>
          </cell>
          <cell r="C269" t="str">
            <v>CC300</v>
          </cell>
          <cell r="D269" t="str">
            <v>Chả cốm 300g</v>
          </cell>
          <cell r="E269">
            <v>74250</v>
          </cell>
          <cell r="F269">
            <v>74250</v>
          </cell>
        </row>
        <row r="270">
          <cell r="A270" t="str">
            <v>NNKCGM300</v>
          </cell>
          <cell r="B270" t="str">
            <v>NNK</v>
          </cell>
          <cell r="C270" t="str">
            <v>CGM300</v>
          </cell>
          <cell r="D270" t="str">
            <v>Chân giò heo muối 300g</v>
          </cell>
          <cell r="E270">
            <v>73431</v>
          </cell>
          <cell r="F270">
            <v>73431</v>
          </cell>
        </row>
        <row r="271">
          <cell r="A271" t="str">
            <v>NNKCGST250</v>
          </cell>
          <cell r="B271" t="str">
            <v>NNK</v>
          </cell>
          <cell r="C271" t="str">
            <v>CGST250</v>
          </cell>
          <cell r="D271" t="str">
            <v>Chân gà sả tắc 250g</v>
          </cell>
          <cell r="E271">
            <v>37500</v>
          </cell>
          <cell r="F271">
            <v>37500</v>
          </cell>
        </row>
        <row r="272">
          <cell r="A272" t="str">
            <v>NNKCN300</v>
          </cell>
          <cell r="B272" t="str">
            <v>NNK</v>
          </cell>
          <cell r="C272" t="str">
            <v>CN300</v>
          </cell>
          <cell r="D272" t="str">
            <v>Chả nướng 300g</v>
          </cell>
          <cell r="E272">
            <v>70950</v>
          </cell>
          <cell r="F272">
            <v>70950</v>
          </cell>
        </row>
        <row r="273">
          <cell r="A273" t="str">
            <v>NNKGM500</v>
          </cell>
          <cell r="B273" t="str">
            <v>NNK</v>
          </cell>
          <cell r="C273" t="str">
            <v>GM500</v>
          </cell>
          <cell r="D273" t="str">
            <v>Gà muối 500g</v>
          </cell>
          <cell r="E273">
            <v>111058</v>
          </cell>
          <cell r="F273">
            <v>111058</v>
          </cell>
        </row>
        <row r="274">
          <cell r="A274" t="str">
            <v>NNKGTLX250G</v>
          </cell>
          <cell r="B274" t="str">
            <v>NNK</v>
          </cell>
          <cell r="C274" t="str">
            <v>GTLX250G</v>
          </cell>
          <cell r="D274" t="str">
            <v>Giò Tai Lưỡi Xào 250g</v>
          </cell>
          <cell r="E274">
            <v>50182</v>
          </cell>
          <cell r="F274">
            <v>50182</v>
          </cell>
        </row>
        <row r="275">
          <cell r="A275" t="str">
            <v>NNKGXD500</v>
          </cell>
          <cell r="B275" t="str">
            <v>NNK</v>
          </cell>
          <cell r="C275" t="str">
            <v>GXD500</v>
          </cell>
          <cell r="D275" t="str">
            <v>Gà xì dầu 500g</v>
          </cell>
          <cell r="E275">
            <v>111606</v>
          </cell>
          <cell r="F275">
            <v>111606</v>
          </cell>
        </row>
        <row r="276">
          <cell r="A276" t="str">
            <v>NNKTH200</v>
          </cell>
          <cell r="B276" t="str">
            <v>NNK</v>
          </cell>
          <cell r="C276" t="str">
            <v>TH200</v>
          </cell>
          <cell r="D276" t="str">
            <v>Tai heo muối 200g</v>
          </cell>
          <cell r="E276">
            <v>55595</v>
          </cell>
          <cell r="F276">
            <v>55595</v>
          </cell>
        </row>
        <row r="277">
          <cell r="A277" t="str">
            <v>NNKTHST250</v>
          </cell>
          <cell r="B277" t="str">
            <v>NNK</v>
          </cell>
          <cell r="C277" t="str">
            <v>THST250</v>
          </cell>
          <cell r="D277" t="str">
            <v>Tai heo sốt thái 250g</v>
          </cell>
          <cell r="E277">
            <v>36111</v>
          </cell>
          <cell r="F277">
            <v>36111</v>
          </cell>
        </row>
        <row r="278">
          <cell r="A278" t="str">
            <v/>
          </cell>
        </row>
        <row r="279">
          <cell r="A279" t="str">
            <v>NHATMINHCC300</v>
          </cell>
          <cell r="B279" t="str">
            <v>NHATMINH</v>
          </cell>
          <cell r="C279" t="str">
            <v>CC300</v>
          </cell>
          <cell r="D279" t="str">
            <v>Chả cốm 300g</v>
          </cell>
          <cell r="E279">
            <v>74250</v>
          </cell>
          <cell r="F279">
            <v>74250</v>
          </cell>
        </row>
        <row r="280">
          <cell r="A280" t="str">
            <v>NHATMINHCGM300</v>
          </cell>
          <cell r="B280" t="str">
            <v>NHATMINH</v>
          </cell>
          <cell r="C280" t="str">
            <v>CGM300</v>
          </cell>
          <cell r="D280" t="str">
            <v>Chân giò heo muối 300g</v>
          </cell>
          <cell r="E280">
            <v>73431</v>
          </cell>
          <cell r="F280">
            <v>73431</v>
          </cell>
        </row>
        <row r="281">
          <cell r="A281" t="str">
            <v>NHATMINHCGM500</v>
          </cell>
          <cell r="B281" t="str">
            <v>NHATMINH</v>
          </cell>
          <cell r="C281" t="str">
            <v>CGM500</v>
          </cell>
          <cell r="D281" t="str">
            <v>Chân giò heo muối 500g</v>
          </cell>
          <cell r="E281">
            <v>119066</v>
          </cell>
          <cell r="F281">
            <v>119066</v>
          </cell>
        </row>
        <row r="282">
          <cell r="A282" t="str">
            <v>NHATMINHCGST250</v>
          </cell>
          <cell r="B282" t="str">
            <v>NHATMINH</v>
          </cell>
          <cell r="C282" t="str">
            <v>CGST250</v>
          </cell>
          <cell r="D282" t="str">
            <v>Chân gà sả tắc 250g</v>
          </cell>
          <cell r="E282">
            <v>37500</v>
          </cell>
          <cell r="F282">
            <v>33750</v>
          </cell>
        </row>
        <row r="283">
          <cell r="A283" t="str">
            <v>NHATMINHCN300</v>
          </cell>
          <cell r="B283" t="str">
            <v>NHATMINH</v>
          </cell>
          <cell r="C283" t="str">
            <v>CN300</v>
          </cell>
          <cell r="D283" t="str">
            <v>Chả nướng 300g</v>
          </cell>
          <cell r="E283">
            <v>70950</v>
          </cell>
          <cell r="F283">
            <v>70950</v>
          </cell>
        </row>
        <row r="284">
          <cell r="A284" t="str">
            <v>NHATMINHGL250</v>
          </cell>
          <cell r="B284" t="str">
            <v>NHATMINH</v>
          </cell>
          <cell r="C284" t="str">
            <v>GL250</v>
          </cell>
          <cell r="D284" t="str">
            <v>Giò lụa cây 250g</v>
          </cell>
          <cell r="E284">
            <v>59400</v>
          </cell>
          <cell r="F284">
            <v>49500</v>
          </cell>
        </row>
        <row r="285">
          <cell r="A285" t="str">
            <v>NHATMINHGM500</v>
          </cell>
          <cell r="B285" t="str">
            <v>NHATMINH</v>
          </cell>
          <cell r="C285" t="str">
            <v>GM500</v>
          </cell>
          <cell r="D285" t="str">
            <v>Gà muối 500g</v>
          </cell>
          <cell r="E285">
            <v>111058</v>
          </cell>
          <cell r="F285">
            <v>111058</v>
          </cell>
        </row>
        <row r="286">
          <cell r="A286" t="str">
            <v>NHATMINHGSG250</v>
          </cell>
          <cell r="B286" t="str">
            <v>NHATMINH</v>
          </cell>
          <cell r="C286" t="str">
            <v>GSG250</v>
          </cell>
          <cell r="D286" t="str">
            <v>Giò sụn gà 250g</v>
          </cell>
          <cell r="E286">
            <v>61050</v>
          </cell>
          <cell r="F286">
            <v>50400</v>
          </cell>
        </row>
        <row r="287">
          <cell r="A287" t="str">
            <v>NHATMINHGTLX250G</v>
          </cell>
          <cell r="B287" t="str">
            <v>NHATMINH</v>
          </cell>
          <cell r="C287" t="str">
            <v>GTLX250G</v>
          </cell>
          <cell r="D287" t="str">
            <v>Giò Tai Lưỡi Xào 250g</v>
          </cell>
          <cell r="E287">
            <v>50182</v>
          </cell>
          <cell r="F287">
            <v>50182</v>
          </cell>
        </row>
        <row r="288">
          <cell r="A288" t="str">
            <v>NHATMINHMNH250</v>
          </cell>
          <cell r="B288" t="str">
            <v>NHATMINH</v>
          </cell>
          <cell r="C288" t="str">
            <v>MNH250</v>
          </cell>
          <cell r="D288" t="str">
            <v>Mọc Nấm Hương 250g</v>
          </cell>
          <cell r="E288">
            <v>46000</v>
          </cell>
          <cell r="F288">
            <v>46000</v>
          </cell>
        </row>
        <row r="289">
          <cell r="A289" t="str">
            <v>NHATMINHTH200</v>
          </cell>
          <cell r="B289" t="str">
            <v>NHATMINH</v>
          </cell>
          <cell r="C289" t="str">
            <v>TH200</v>
          </cell>
          <cell r="D289" t="str">
            <v>Tai heo muối 200g</v>
          </cell>
          <cell r="E289">
            <v>55595</v>
          </cell>
          <cell r="F289">
            <v>55595</v>
          </cell>
        </row>
        <row r="290">
          <cell r="A290" t="str">
            <v>NHATMINHTHST250</v>
          </cell>
          <cell r="B290" t="str">
            <v>NHATMINH</v>
          </cell>
          <cell r="C290" t="str">
            <v>THST250</v>
          </cell>
          <cell r="D290" t="str">
            <v>Tai heo sốt thái 250g</v>
          </cell>
          <cell r="E290">
            <v>36111</v>
          </cell>
          <cell r="F290">
            <v>32500</v>
          </cell>
        </row>
        <row r="291">
          <cell r="A291" t="str">
            <v/>
          </cell>
        </row>
        <row r="292">
          <cell r="A292" t="str">
            <v>OKONOCGM100</v>
          </cell>
          <cell r="B292" t="str">
            <v>OKONO</v>
          </cell>
          <cell r="C292" t="str">
            <v>CGM100</v>
          </cell>
          <cell r="D292" t="str">
            <v>Chân giò heo muối 100g</v>
          </cell>
          <cell r="E292">
            <v>24549</v>
          </cell>
          <cell r="F292">
            <v>23322</v>
          </cell>
        </row>
        <row r="293">
          <cell r="A293" t="str">
            <v>OKONOCGM300</v>
          </cell>
          <cell r="B293" t="str">
            <v>OKONO</v>
          </cell>
          <cell r="C293" t="str">
            <v>CGM300</v>
          </cell>
          <cell r="D293" t="str">
            <v>Chân giò heo muối 300g</v>
          </cell>
          <cell r="E293">
            <v>73431</v>
          </cell>
          <cell r="F293">
            <v>69759</v>
          </cell>
        </row>
        <row r="294">
          <cell r="A294" t="str">
            <v>OKONOGM500</v>
          </cell>
          <cell r="B294" t="str">
            <v>OKONO</v>
          </cell>
          <cell r="C294" t="str">
            <v>GM500</v>
          </cell>
          <cell r="D294" t="str">
            <v>Gà muối 500g</v>
          </cell>
          <cell r="E294">
            <v>111058</v>
          </cell>
          <cell r="F294">
            <v>105505</v>
          </cell>
        </row>
        <row r="295">
          <cell r="A295" t="str">
            <v>OKONOGTLX250G</v>
          </cell>
          <cell r="B295" t="str">
            <v>OKONO</v>
          </cell>
          <cell r="C295" t="str">
            <v>GTLX250G</v>
          </cell>
          <cell r="D295" t="str">
            <v>Giò Tai Lưỡi Xào 250g</v>
          </cell>
          <cell r="E295">
            <v>50182</v>
          </cell>
          <cell r="F295">
            <v>47674</v>
          </cell>
        </row>
        <row r="296">
          <cell r="A296" t="str">
            <v>OKONOTH200</v>
          </cell>
          <cell r="B296" t="str">
            <v>OKONO</v>
          </cell>
          <cell r="C296" t="str">
            <v>TH200</v>
          </cell>
          <cell r="D296" t="str">
            <v>Tai heo muối 200g</v>
          </cell>
          <cell r="E296">
            <v>55595</v>
          </cell>
          <cell r="F296">
            <v>52816</v>
          </cell>
        </row>
        <row r="297">
          <cell r="A297" t="str">
            <v/>
          </cell>
        </row>
        <row r="298">
          <cell r="A298" t="str">
            <v>PTMARTCC300</v>
          </cell>
          <cell r="B298" t="str">
            <v>PTMART</v>
          </cell>
          <cell r="C298" t="str">
            <v>CC300</v>
          </cell>
          <cell r="D298" t="str">
            <v>Chả cốm 300g</v>
          </cell>
          <cell r="E298">
            <v>74250</v>
          </cell>
          <cell r="F298">
            <v>74250</v>
          </cell>
        </row>
        <row r="299">
          <cell r="A299" t="str">
            <v>PTMARTCGM300</v>
          </cell>
          <cell r="B299" t="str">
            <v>PTMART</v>
          </cell>
          <cell r="C299" t="str">
            <v>CGM300</v>
          </cell>
          <cell r="D299" t="str">
            <v>Chân giò heo muối 300g</v>
          </cell>
          <cell r="E299">
            <v>73431</v>
          </cell>
          <cell r="F299">
            <v>73431</v>
          </cell>
        </row>
        <row r="300">
          <cell r="A300" t="str">
            <v>PTMARTCGM500</v>
          </cell>
          <cell r="B300" t="str">
            <v>PTMART</v>
          </cell>
          <cell r="C300" t="str">
            <v>CGM500</v>
          </cell>
          <cell r="D300" t="str">
            <v>Chân giò heo muối 500g</v>
          </cell>
          <cell r="E300">
            <v>119066</v>
          </cell>
          <cell r="F300">
            <v>119066</v>
          </cell>
        </row>
        <row r="301">
          <cell r="A301" t="str">
            <v>PTMARTCN300</v>
          </cell>
          <cell r="B301" t="str">
            <v>PTMART</v>
          </cell>
          <cell r="C301" t="str">
            <v>CN300</v>
          </cell>
          <cell r="D301" t="str">
            <v>Chả nướng 300g</v>
          </cell>
          <cell r="E301">
            <v>70950</v>
          </cell>
          <cell r="F301">
            <v>70950</v>
          </cell>
        </row>
        <row r="302">
          <cell r="A302" t="str">
            <v>PTMARTGM500</v>
          </cell>
          <cell r="B302" t="str">
            <v>PTMART</v>
          </cell>
          <cell r="C302" t="str">
            <v>GM500</v>
          </cell>
          <cell r="D302" t="str">
            <v>Gà muối 500g</v>
          </cell>
          <cell r="E302">
            <v>111058</v>
          </cell>
          <cell r="F302">
            <v>111058</v>
          </cell>
        </row>
        <row r="303">
          <cell r="A303" t="str">
            <v>PTMARTGTLX250G</v>
          </cell>
          <cell r="B303" t="str">
            <v>PTMART</v>
          </cell>
          <cell r="C303" t="str">
            <v>GTLX250G</v>
          </cell>
          <cell r="D303" t="str">
            <v>Giò Tai Lưỡi Xào 250g</v>
          </cell>
          <cell r="E303">
            <v>50182</v>
          </cell>
          <cell r="F303">
            <v>50182</v>
          </cell>
        </row>
        <row r="304">
          <cell r="A304" t="str">
            <v>PTMARTMNH250</v>
          </cell>
          <cell r="B304" t="str">
            <v>PTMART</v>
          </cell>
          <cell r="C304" t="str">
            <v>MNH250</v>
          </cell>
          <cell r="D304" t="str">
            <v>Mọc Nấm Hương 250g</v>
          </cell>
          <cell r="E304">
            <v>46000</v>
          </cell>
          <cell r="F304">
            <v>46000</v>
          </cell>
        </row>
        <row r="305">
          <cell r="A305" t="str">
            <v>PTMARTTH200</v>
          </cell>
          <cell r="B305" t="str">
            <v>PTMART</v>
          </cell>
          <cell r="C305" t="str">
            <v>TH200</v>
          </cell>
          <cell r="D305" t="str">
            <v>Tai heo muối 200g</v>
          </cell>
          <cell r="E305">
            <v>55595</v>
          </cell>
          <cell r="F305">
            <v>55595</v>
          </cell>
        </row>
        <row r="306">
          <cell r="A306" t="str">
            <v/>
          </cell>
        </row>
        <row r="307">
          <cell r="A307" t="str">
            <v>READY MARTCC300</v>
          </cell>
          <cell r="B307" t="str">
            <v>READY MART</v>
          </cell>
          <cell r="C307" t="str">
            <v>CC300</v>
          </cell>
          <cell r="D307" t="str">
            <v>Chả cốm 300g</v>
          </cell>
          <cell r="E307">
            <v>74250</v>
          </cell>
          <cell r="F307">
            <v>74250</v>
          </cell>
        </row>
        <row r="308">
          <cell r="A308" t="str">
            <v>READY MARTCGM100</v>
          </cell>
          <cell r="B308" t="str">
            <v>READY MART</v>
          </cell>
          <cell r="C308" t="str">
            <v>CGM100</v>
          </cell>
          <cell r="D308" t="str">
            <v>Chân giò heo muối 100g</v>
          </cell>
          <cell r="E308">
            <v>24549</v>
          </cell>
          <cell r="F308">
            <v>24549</v>
          </cell>
        </row>
        <row r="309">
          <cell r="A309" t="str">
            <v>READY MARTCGM300</v>
          </cell>
          <cell r="B309" t="str">
            <v>READY MART</v>
          </cell>
          <cell r="C309" t="str">
            <v>CGM300</v>
          </cell>
          <cell r="D309" t="str">
            <v>Chân giò heo muối 300g</v>
          </cell>
          <cell r="E309">
            <v>73431</v>
          </cell>
          <cell r="F309">
            <v>73431</v>
          </cell>
        </row>
        <row r="310">
          <cell r="A310" t="str">
            <v>READY MARTCGM500</v>
          </cell>
          <cell r="B310" t="str">
            <v>READY MART</v>
          </cell>
          <cell r="C310" t="str">
            <v>CGM500</v>
          </cell>
          <cell r="D310" t="str">
            <v>Chân giò heo muối 500g</v>
          </cell>
          <cell r="E310">
            <v>119066</v>
          </cell>
          <cell r="F310">
            <v>119066</v>
          </cell>
        </row>
        <row r="311">
          <cell r="A311" t="str">
            <v>READY MARTCGST150</v>
          </cell>
          <cell r="B311" t="str">
            <v>READY MART</v>
          </cell>
          <cell r="C311" t="str">
            <v>CGST150</v>
          </cell>
          <cell r="D311" t="str">
            <v>Chân gà sả tắc 150g</v>
          </cell>
          <cell r="E311">
            <v>22500</v>
          </cell>
          <cell r="F311">
            <v>22500</v>
          </cell>
        </row>
        <row r="312">
          <cell r="A312" t="str">
            <v>READY MARTCGST250</v>
          </cell>
          <cell r="B312" t="str">
            <v>READY MART</v>
          </cell>
          <cell r="C312" t="str">
            <v>CGST250</v>
          </cell>
          <cell r="D312" t="str">
            <v>Chân gà sả tắc 250g</v>
          </cell>
          <cell r="E312">
            <v>37500</v>
          </cell>
          <cell r="F312">
            <v>37500</v>
          </cell>
        </row>
        <row r="313">
          <cell r="A313" t="str">
            <v>READY MARTCN300</v>
          </cell>
          <cell r="B313" t="str">
            <v>READY MART</v>
          </cell>
          <cell r="C313" t="str">
            <v>CN300</v>
          </cell>
          <cell r="D313" t="str">
            <v>Chả nướng 300g</v>
          </cell>
          <cell r="E313">
            <v>70950</v>
          </cell>
          <cell r="F313">
            <v>70950</v>
          </cell>
        </row>
        <row r="314">
          <cell r="A314" t="str">
            <v>READY MARTGHK300</v>
          </cell>
          <cell r="B314" t="str">
            <v>READY MART</v>
          </cell>
          <cell r="C314" t="str">
            <v>GHK300</v>
          </cell>
          <cell r="D314" t="str">
            <v>Gà muối hun khói 300g</v>
          </cell>
          <cell r="E314">
            <v>70000</v>
          </cell>
          <cell r="F314">
            <v>70000</v>
          </cell>
        </row>
        <row r="315">
          <cell r="A315" t="str">
            <v>READY MARTGL250</v>
          </cell>
          <cell r="B315" t="str">
            <v>READY MART</v>
          </cell>
          <cell r="C315" t="str">
            <v>GL250</v>
          </cell>
          <cell r="D315" t="str">
            <v>Giò lụa cây 250g</v>
          </cell>
          <cell r="E315">
            <v>59400</v>
          </cell>
          <cell r="F315">
            <v>49500</v>
          </cell>
        </row>
        <row r="316">
          <cell r="A316" t="str">
            <v>READY MARTGM500</v>
          </cell>
          <cell r="B316" t="str">
            <v>READY MART</v>
          </cell>
          <cell r="C316" t="str">
            <v>GM500</v>
          </cell>
          <cell r="D316" t="str">
            <v>Gà muối 500g</v>
          </cell>
          <cell r="E316">
            <v>111058</v>
          </cell>
          <cell r="F316">
            <v>111058</v>
          </cell>
        </row>
        <row r="317">
          <cell r="A317" t="str">
            <v>READY MARTGSG250</v>
          </cell>
          <cell r="B317" t="str">
            <v>READY MART</v>
          </cell>
          <cell r="C317" t="str">
            <v>GSG250</v>
          </cell>
          <cell r="D317" t="str">
            <v>Giò sụn gà 250g</v>
          </cell>
          <cell r="E317">
            <v>61050</v>
          </cell>
          <cell r="F317">
            <v>50400</v>
          </cell>
        </row>
        <row r="318">
          <cell r="A318" t="str">
            <v>READY MARTGTLX250G</v>
          </cell>
          <cell r="B318" t="str">
            <v>READY MART</v>
          </cell>
          <cell r="C318" t="str">
            <v>GTLX250G</v>
          </cell>
          <cell r="D318" t="str">
            <v>Giò Tai Lưỡi Xào 250g</v>
          </cell>
          <cell r="E318">
            <v>50182</v>
          </cell>
          <cell r="F318">
            <v>50182</v>
          </cell>
        </row>
        <row r="319">
          <cell r="A319" t="str">
            <v>READY MARTGXD500</v>
          </cell>
          <cell r="B319" t="str">
            <v>READY MART</v>
          </cell>
          <cell r="C319" t="str">
            <v>GXD500</v>
          </cell>
          <cell r="D319" t="str">
            <v>Gà xì dầu 500g</v>
          </cell>
          <cell r="E319">
            <v>111606</v>
          </cell>
          <cell r="F319">
            <v>111606</v>
          </cell>
        </row>
        <row r="320">
          <cell r="A320" t="str">
            <v>READY MARTMNH250</v>
          </cell>
          <cell r="B320" t="str">
            <v>READY MART</v>
          </cell>
          <cell r="C320" t="str">
            <v>MNH250</v>
          </cell>
          <cell r="D320" t="str">
            <v>Mọc Nấm Hương 250g</v>
          </cell>
          <cell r="E320">
            <v>46000</v>
          </cell>
          <cell r="F320">
            <v>46000</v>
          </cell>
        </row>
        <row r="321">
          <cell r="A321" t="str">
            <v>READY MARTTH200</v>
          </cell>
          <cell r="B321" t="str">
            <v>READY MART</v>
          </cell>
          <cell r="C321" t="str">
            <v>TH200</v>
          </cell>
          <cell r="D321" t="str">
            <v>Tai heo muối 200g</v>
          </cell>
          <cell r="E321">
            <v>55595</v>
          </cell>
          <cell r="F321">
            <v>55595</v>
          </cell>
        </row>
        <row r="322">
          <cell r="A322" t="str">
            <v>READY MARTTHST150</v>
          </cell>
          <cell r="B322" t="str">
            <v>READY MART</v>
          </cell>
          <cell r="C322" t="str">
            <v>THST150</v>
          </cell>
          <cell r="D322" t="str">
            <v>Tai heo sốt thái 150g</v>
          </cell>
          <cell r="E322">
            <v>21667</v>
          </cell>
          <cell r="F322">
            <v>21667</v>
          </cell>
        </row>
        <row r="323">
          <cell r="A323" t="str">
            <v>READY MARTTHST250</v>
          </cell>
          <cell r="B323" t="str">
            <v>READY MART</v>
          </cell>
          <cell r="C323" t="str">
            <v>THST250</v>
          </cell>
          <cell r="D323" t="str">
            <v>Tai heo sốt thái 250g</v>
          </cell>
          <cell r="E323">
            <v>36111</v>
          </cell>
          <cell r="F323">
            <v>36111</v>
          </cell>
        </row>
        <row r="324">
          <cell r="A324" t="str">
            <v/>
          </cell>
        </row>
        <row r="325">
          <cell r="A325" t="str">
            <v>REALFMARTCC300</v>
          </cell>
          <cell r="B325" t="str">
            <v>REALFMART</v>
          </cell>
          <cell r="C325" t="str">
            <v>CC300</v>
          </cell>
          <cell r="D325" t="str">
            <v>Chả cốm 300g</v>
          </cell>
          <cell r="E325">
            <v>74250</v>
          </cell>
          <cell r="F325">
            <v>74250</v>
          </cell>
        </row>
        <row r="326">
          <cell r="A326" t="str">
            <v>REALFMARTCGM300</v>
          </cell>
          <cell r="B326" t="str">
            <v>REALFMART</v>
          </cell>
          <cell r="C326" t="str">
            <v>CGM300</v>
          </cell>
          <cell r="D326" t="str">
            <v>Chân giò heo muối 300g</v>
          </cell>
          <cell r="E326">
            <v>73431</v>
          </cell>
          <cell r="F326">
            <v>73431</v>
          </cell>
        </row>
        <row r="327">
          <cell r="A327" t="str">
            <v>REALFMARTCGM500</v>
          </cell>
          <cell r="B327" t="str">
            <v>REALFMART</v>
          </cell>
          <cell r="C327" t="str">
            <v>CGM500</v>
          </cell>
          <cell r="D327" t="str">
            <v>Chân giò heo muối 500g</v>
          </cell>
          <cell r="E327">
            <v>119066</v>
          </cell>
          <cell r="F327">
            <v>119066</v>
          </cell>
        </row>
        <row r="328">
          <cell r="A328" t="str">
            <v>REALFMARTCN300</v>
          </cell>
          <cell r="B328" t="str">
            <v>REALFMART</v>
          </cell>
          <cell r="C328" t="str">
            <v>CN300</v>
          </cell>
          <cell r="D328" t="str">
            <v>Chả nướng 300g</v>
          </cell>
          <cell r="E328">
            <v>70950</v>
          </cell>
          <cell r="F328">
            <v>70950</v>
          </cell>
        </row>
        <row r="329">
          <cell r="A329" t="str">
            <v>REALFMARTGTLX250G</v>
          </cell>
          <cell r="B329" t="str">
            <v>REALFMART</v>
          </cell>
          <cell r="C329" t="str">
            <v>GTLX250G</v>
          </cell>
          <cell r="D329" t="str">
            <v>Giò Tai Lưỡi Xào 250g</v>
          </cell>
          <cell r="E329">
            <v>50182</v>
          </cell>
          <cell r="F329">
            <v>50182</v>
          </cell>
        </row>
        <row r="330">
          <cell r="A330" t="str">
            <v>REALFMARTMNH250</v>
          </cell>
          <cell r="B330" t="str">
            <v>REALFMART</v>
          </cell>
          <cell r="C330" t="str">
            <v>MNH250</v>
          </cell>
          <cell r="D330" t="str">
            <v>Mọc Nấm Hương 250g</v>
          </cell>
          <cell r="E330">
            <v>46000</v>
          </cell>
          <cell r="F330">
            <v>46000</v>
          </cell>
        </row>
        <row r="331">
          <cell r="A331" t="str">
            <v/>
          </cell>
        </row>
        <row r="332">
          <cell r="A332" t="str">
            <v>SAIGONHDCGM300</v>
          </cell>
          <cell r="B332" t="str">
            <v>SAIGONHD</v>
          </cell>
          <cell r="C332" t="str">
            <v>CGM300</v>
          </cell>
          <cell r="D332" t="str">
            <v>Chân giò heo muối 300g</v>
          </cell>
          <cell r="E332">
            <v>73431</v>
          </cell>
          <cell r="F332">
            <v>73431</v>
          </cell>
        </row>
        <row r="333">
          <cell r="A333" t="str">
            <v>SAIGONHDCGM500</v>
          </cell>
          <cell r="B333" t="str">
            <v>SAIGONHD</v>
          </cell>
          <cell r="C333" t="str">
            <v>CGM500</v>
          </cell>
          <cell r="D333" t="str">
            <v>Chân giò heo muối 500g</v>
          </cell>
          <cell r="E333">
            <v>119066</v>
          </cell>
          <cell r="F333">
            <v>119066</v>
          </cell>
        </row>
        <row r="334">
          <cell r="A334" t="str">
            <v>SAIGONHDGM500</v>
          </cell>
          <cell r="B334" t="str">
            <v>SAIGONHD</v>
          </cell>
          <cell r="C334" t="str">
            <v>GM500</v>
          </cell>
          <cell r="D334" t="str">
            <v>Gà muối 500g</v>
          </cell>
          <cell r="E334">
            <v>111058</v>
          </cell>
          <cell r="F334">
            <v>111058</v>
          </cell>
        </row>
        <row r="335">
          <cell r="A335" t="str">
            <v>SAIGONHDTH200</v>
          </cell>
          <cell r="B335" t="str">
            <v>SAIGONHD</v>
          </cell>
          <cell r="C335" t="str">
            <v>TH200</v>
          </cell>
          <cell r="D335" t="str">
            <v>Tai heo muối 200g</v>
          </cell>
          <cell r="E335">
            <v>55595</v>
          </cell>
          <cell r="F335">
            <v>55595</v>
          </cell>
        </row>
        <row r="336">
          <cell r="A336" t="str">
            <v>SAIGONHDTH400</v>
          </cell>
          <cell r="B336" t="str">
            <v>SAIGONHD</v>
          </cell>
          <cell r="C336" t="str">
            <v>TH400</v>
          </cell>
          <cell r="D336" t="str">
            <v>Tai heo muối 400g</v>
          </cell>
          <cell r="E336">
            <v>107205</v>
          </cell>
          <cell r="F336">
            <v>107205</v>
          </cell>
        </row>
        <row r="337">
          <cell r="A337" t="str">
            <v/>
          </cell>
        </row>
        <row r="338">
          <cell r="A338" t="str">
            <v>SANHDIEUCGM300</v>
          </cell>
          <cell r="B338" t="str">
            <v>SANHDIEU</v>
          </cell>
          <cell r="C338" t="str">
            <v>CGM300</v>
          </cell>
          <cell r="D338" t="str">
            <v>Chân giò heo muối 300g</v>
          </cell>
          <cell r="E338">
            <v>73431</v>
          </cell>
          <cell r="F338">
            <v>73431</v>
          </cell>
        </row>
        <row r="339">
          <cell r="A339" t="str">
            <v>SANHDIEUGM500</v>
          </cell>
          <cell r="B339" t="str">
            <v>SANHDIEU</v>
          </cell>
          <cell r="C339" t="str">
            <v>GM500</v>
          </cell>
          <cell r="D339" t="str">
            <v>Gà muối 500g</v>
          </cell>
          <cell r="E339">
            <v>111058</v>
          </cell>
          <cell r="F339">
            <v>111058</v>
          </cell>
        </row>
        <row r="340">
          <cell r="A340" t="str">
            <v>SANHDIEUGTLX250G</v>
          </cell>
          <cell r="B340" t="str">
            <v>SANHDIEU</v>
          </cell>
          <cell r="C340" t="str">
            <v>GTLX250G</v>
          </cell>
          <cell r="D340" t="str">
            <v>Giò Tai Lưỡi Xào 250g</v>
          </cell>
          <cell r="E340">
            <v>50182</v>
          </cell>
          <cell r="F340">
            <v>50182</v>
          </cell>
        </row>
        <row r="341">
          <cell r="A341" t="str">
            <v>SANHDIEUTH200</v>
          </cell>
          <cell r="B341" t="str">
            <v>SANHDIEU</v>
          </cell>
          <cell r="C341" t="str">
            <v>TH200</v>
          </cell>
          <cell r="D341" t="str">
            <v>Tai heo muối 200g</v>
          </cell>
          <cell r="E341">
            <v>55595</v>
          </cell>
          <cell r="F341">
            <v>55595</v>
          </cell>
        </row>
        <row r="342">
          <cell r="A342" t="str">
            <v/>
          </cell>
        </row>
        <row r="343">
          <cell r="A343" t="str">
            <v>SATRACGM300</v>
          </cell>
          <cell r="B343" t="str">
            <v>SATRA</v>
          </cell>
          <cell r="C343" t="str">
            <v>CGM300</v>
          </cell>
          <cell r="D343" t="str">
            <v>Chân giò heo muối 300g</v>
          </cell>
          <cell r="E343">
            <v>73431</v>
          </cell>
          <cell r="F343">
            <v>73431</v>
          </cell>
        </row>
        <row r="344">
          <cell r="A344" t="str">
            <v>SATRACGM500</v>
          </cell>
          <cell r="B344" t="str">
            <v>SATRA</v>
          </cell>
          <cell r="C344" t="str">
            <v>CGM500</v>
          </cell>
          <cell r="D344" t="str">
            <v>Chân giò heo muối 500g</v>
          </cell>
          <cell r="E344">
            <v>119066</v>
          </cell>
          <cell r="F344">
            <v>119066</v>
          </cell>
        </row>
        <row r="345">
          <cell r="A345" t="str">
            <v>SATRAGM500</v>
          </cell>
          <cell r="B345" t="str">
            <v>SATRA</v>
          </cell>
          <cell r="C345" t="str">
            <v>GM500</v>
          </cell>
          <cell r="D345" t="str">
            <v>Gà muối 500g</v>
          </cell>
          <cell r="E345">
            <v>111058</v>
          </cell>
          <cell r="F345">
            <v>111058</v>
          </cell>
        </row>
        <row r="346">
          <cell r="A346" t="str">
            <v>SATRAGTLX250G</v>
          </cell>
          <cell r="B346" t="str">
            <v>SATRA</v>
          </cell>
          <cell r="C346" t="str">
            <v>GTLX250G</v>
          </cell>
          <cell r="D346" t="str">
            <v>Giò Tai Lưỡi Xào 250g</v>
          </cell>
          <cell r="E346">
            <v>50182</v>
          </cell>
          <cell r="F346">
            <v>50182</v>
          </cell>
        </row>
        <row r="347">
          <cell r="A347" t="str">
            <v>SATRAMNH250</v>
          </cell>
          <cell r="B347" t="str">
            <v>SATRA</v>
          </cell>
          <cell r="C347" t="str">
            <v>MNH250</v>
          </cell>
          <cell r="D347" t="str">
            <v>Mọc Nấm Hương 250g</v>
          </cell>
          <cell r="E347">
            <v>46000</v>
          </cell>
          <cell r="F347">
            <v>46000</v>
          </cell>
        </row>
        <row r="348">
          <cell r="A348" t="str">
            <v>SATRATH200</v>
          </cell>
          <cell r="B348" t="str">
            <v>SATRA</v>
          </cell>
          <cell r="C348" t="str">
            <v>TH200</v>
          </cell>
          <cell r="D348" t="str">
            <v>Tai heo muối 200g</v>
          </cell>
          <cell r="E348">
            <v>55595</v>
          </cell>
          <cell r="F348">
            <v>55595</v>
          </cell>
        </row>
        <row r="349">
          <cell r="A349" t="str">
            <v>SATRATH400</v>
          </cell>
          <cell r="B349" t="str">
            <v>SATRA</v>
          </cell>
          <cell r="C349" t="str">
            <v>TH400</v>
          </cell>
          <cell r="D349" t="str">
            <v>Tai heo muối 400g</v>
          </cell>
          <cell r="E349">
            <v>107205</v>
          </cell>
          <cell r="F349">
            <v>107205</v>
          </cell>
        </row>
        <row r="350">
          <cell r="A350" t="str">
            <v/>
          </cell>
        </row>
        <row r="351">
          <cell r="A351" t="str">
            <v>SEVENCGM100</v>
          </cell>
          <cell r="B351" t="str">
            <v>SEVEN</v>
          </cell>
          <cell r="C351" t="str">
            <v>CGM100</v>
          </cell>
          <cell r="D351" t="str">
            <v>Chân giò heo muối 100g</v>
          </cell>
          <cell r="E351">
            <v>24549</v>
          </cell>
          <cell r="F351">
            <v>22340</v>
          </cell>
        </row>
        <row r="352">
          <cell r="A352" t="str">
            <v>SEVENGM500</v>
          </cell>
          <cell r="B352" t="str">
            <v>SEVEN</v>
          </cell>
          <cell r="C352" t="str">
            <v>GM500</v>
          </cell>
          <cell r="D352" t="str">
            <v>Gà muối 500g</v>
          </cell>
          <cell r="E352">
            <v>111058</v>
          </cell>
          <cell r="F352">
            <v>101063</v>
          </cell>
        </row>
        <row r="353">
          <cell r="A353" t="str">
            <v>SEVENGSG45G</v>
          </cell>
          <cell r="B353" t="str">
            <v>SEVEN</v>
          </cell>
          <cell r="C353" t="str">
            <v>GSG45G</v>
          </cell>
          <cell r="D353" t="str">
            <v>Giò sụn gà 45g</v>
          </cell>
          <cell r="E353">
            <v>8372</v>
          </cell>
          <cell r="F353">
            <v>8372</v>
          </cell>
        </row>
        <row r="354">
          <cell r="A354" t="str">
            <v/>
          </cell>
        </row>
        <row r="355">
          <cell r="A355" t="str">
            <v>SIBACGM300</v>
          </cell>
          <cell r="B355" t="str">
            <v>SIBA</v>
          </cell>
          <cell r="C355" t="str">
            <v>CGM300</v>
          </cell>
          <cell r="D355" t="str">
            <v>Chân giò heo muối 300g</v>
          </cell>
          <cell r="E355">
            <v>73431</v>
          </cell>
          <cell r="F355">
            <v>69025</v>
          </cell>
        </row>
        <row r="356">
          <cell r="A356" t="str">
            <v>SIBAGSG250</v>
          </cell>
          <cell r="B356" t="str">
            <v>SIBA</v>
          </cell>
          <cell r="C356" t="str">
            <v>GSG250</v>
          </cell>
          <cell r="D356" t="str">
            <v>Giò sụn gà 250g</v>
          </cell>
          <cell r="E356">
            <v>57387</v>
          </cell>
          <cell r="F356">
            <v>50400</v>
          </cell>
        </row>
        <row r="357">
          <cell r="A357" t="str">
            <v>SIBAGTLX250G</v>
          </cell>
          <cell r="B357" t="str">
            <v>SIBA</v>
          </cell>
          <cell r="C357" t="str">
            <v>GTLX250G</v>
          </cell>
          <cell r="D357" t="str">
            <v>Giò Tai Lưỡi Xào 250g</v>
          </cell>
          <cell r="E357">
            <v>50182</v>
          </cell>
          <cell r="F357">
            <v>47172</v>
          </cell>
        </row>
        <row r="358">
          <cell r="A358" t="str">
            <v>SIBATH200</v>
          </cell>
          <cell r="B358" t="str">
            <v>SIBA</v>
          </cell>
          <cell r="C358" t="str">
            <v>TH200</v>
          </cell>
          <cell r="D358" t="str">
            <v>Tai heo muối 200g</v>
          </cell>
          <cell r="E358">
            <v>55595</v>
          </cell>
          <cell r="F358">
            <v>52259</v>
          </cell>
        </row>
        <row r="359">
          <cell r="A359" t="str">
            <v/>
          </cell>
        </row>
        <row r="360">
          <cell r="A360" t="str">
            <v>SMARTCC300</v>
          </cell>
          <cell r="B360" t="str">
            <v>SMART</v>
          </cell>
          <cell r="C360" t="str">
            <v>CC300</v>
          </cell>
          <cell r="D360" t="str">
            <v>Chả cốm 300g</v>
          </cell>
          <cell r="E360">
            <v>74250</v>
          </cell>
          <cell r="F360">
            <v>70538</v>
          </cell>
        </row>
        <row r="361">
          <cell r="A361" t="str">
            <v>SMARTCGM100</v>
          </cell>
          <cell r="B361" t="str">
            <v>SMART</v>
          </cell>
          <cell r="C361" t="str">
            <v>CGM100</v>
          </cell>
          <cell r="D361" t="str">
            <v>Chân giò heo muối 100g</v>
          </cell>
          <cell r="E361">
            <v>24549</v>
          </cell>
          <cell r="F361">
            <v>23322</v>
          </cell>
        </row>
        <row r="362">
          <cell r="A362" t="str">
            <v>SMARTCGM300</v>
          </cell>
          <cell r="B362" t="str">
            <v>SMART</v>
          </cell>
          <cell r="C362" t="str">
            <v>CGM300</v>
          </cell>
          <cell r="D362" t="str">
            <v>Chân giò heo muối 300g</v>
          </cell>
          <cell r="E362">
            <v>73431</v>
          </cell>
          <cell r="F362">
            <v>69759</v>
          </cell>
        </row>
        <row r="363">
          <cell r="A363" t="str">
            <v>SMARTCN300</v>
          </cell>
          <cell r="B363" t="str">
            <v>SMART</v>
          </cell>
          <cell r="C363" t="str">
            <v>CN300</v>
          </cell>
          <cell r="D363" t="str">
            <v>Chả nướng 300g</v>
          </cell>
          <cell r="E363">
            <v>70950</v>
          </cell>
          <cell r="F363">
            <v>67403</v>
          </cell>
        </row>
        <row r="364">
          <cell r="A364" t="str">
            <v>SMARTGL250</v>
          </cell>
          <cell r="B364" t="str">
            <v>SMART</v>
          </cell>
          <cell r="C364" t="str">
            <v>GL250</v>
          </cell>
          <cell r="D364" t="str">
            <v>Giò lụa cây 250g</v>
          </cell>
          <cell r="E364">
            <v>56430</v>
          </cell>
          <cell r="F364">
            <v>49500</v>
          </cell>
        </row>
        <row r="365">
          <cell r="A365" t="str">
            <v>SMARTGM500</v>
          </cell>
          <cell r="B365" t="str">
            <v>SMART</v>
          </cell>
          <cell r="C365" t="str">
            <v>GM500</v>
          </cell>
          <cell r="D365" t="str">
            <v>Gà muối 500g</v>
          </cell>
          <cell r="E365">
            <v>111058</v>
          </cell>
          <cell r="F365">
            <v>105506</v>
          </cell>
        </row>
        <row r="366">
          <cell r="A366" t="str">
            <v>SMARTGSG250</v>
          </cell>
          <cell r="B366" t="str">
            <v>SMART</v>
          </cell>
          <cell r="C366" t="str">
            <v>GSG250</v>
          </cell>
          <cell r="D366" t="str">
            <v>Giò sụn gà 250g</v>
          </cell>
          <cell r="E366">
            <v>57998</v>
          </cell>
          <cell r="F366">
            <v>50400</v>
          </cell>
        </row>
        <row r="367">
          <cell r="A367" t="str">
            <v>SMARTGTLX250G</v>
          </cell>
          <cell r="B367" t="str">
            <v>SMART</v>
          </cell>
          <cell r="C367" t="str">
            <v>GTLX250G</v>
          </cell>
          <cell r="D367" t="str">
            <v>Giò Tai Lưỡi Xào 250g</v>
          </cell>
          <cell r="E367">
            <v>50182</v>
          </cell>
          <cell r="F367">
            <v>47672</v>
          </cell>
        </row>
        <row r="368">
          <cell r="A368" t="str">
            <v>SMARTGTNH500</v>
          </cell>
          <cell r="B368" t="str">
            <v>SMART</v>
          </cell>
          <cell r="C368" t="str">
            <v>GTNH500</v>
          </cell>
          <cell r="D368" t="str">
            <v>Giò tai nấm hương 500g</v>
          </cell>
          <cell r="E368">
            <v>96890</v>
          </cell>
          <cell r="F368">
            <v>96890</v>
          </cell>
        </row>
        <row r="369">
          <cell r="A369" t="str">
            <v>SMARTMNH250</v>
          </cell>
          <cell r="B369" t="str">
            <v>SMART</v>
          </cell>
          <cell r="C369" t="str">
            <v>MNH250</v>
          </cell>
          <cell r="D369" t="str">
            <v>Mọc Nấm Hương 250g</v>
          </cell>
          <cell r="E369">
            <v>46000</v>
          </cell>
          <cell r="F369">
            <v>43700</v>
          </cell>
        </row>
        <row r="370">
          <cell r="A370" t="str">
            <v>SMARTTH200</v>
          </cell>
          <cell r="B370" t="str">
            <v>SMART</v>
          </cell>
          <cell r="C370" t="str">
            <v>TH200</v>
          </cell>
          <cell r="D370" t="str">
            <v>Tai heo muối 200g</v>
          </cell>
          <cell r="E370">
            <v>55595</v>
          </cell>
          <cell r="F370">
            <v>52815</v>
          </cell>
        </row>
        <row r="371">
          <cell r="A371" t="str">
            <v/>
          </cell>
        </row>
        <row r="372">
          <cell r="A372" t="str">
            <v>SONGNGOCCC300</v>
          </cell>
          <cell r="B372" t="str">
            <v>SONGNGOC</v>
          </cell>
          <cell r="C372" t="str">
            <v>CC300</v>
          </cell>
          <cell r="D372" t="str">
            <v>Chả cốm 300g</v>
          </cell>
          <cell r="E372">
            <v>74250</v>
          </cell>
          <cell r="F372">
            <v>74250</v>
          </cell>
        </row>
        <row r="373">
          <cell r="A373" t="str">
            <v>SONGNGOCCGM300</v>
          </cell>
          <cell r="B373" t="str">
            <v>SONGNGOC</v>
          </cell>
          <cell r="C373" t="str">
            <v>CGM300</v>
          </cell>
          <cell r="D373" t="str">
            <v>Chân giò heo muối 300g</v>
          </cell>
          <cell r="E373">
            <v>73431</v>
          </cell>
          <cell r="F373">
            <v>73431</v>
          </cell>
        </row>
        <row r="374">
          <cell r="A374" t="str">
            <v>SONGNGOCCGM500</v>
          </cell>
          <cell r="B374" t="str">
            <v>SONGNGOC</v>
          </cell>
          <cell r="C374" t="str">
            <v>CGM500</v>
          </cell>
          <cell r="D374" t="str">
            <v>Chân giò heo muối 500g</v>
          </cell>
          <cell r="E374">
            <v>119066</v>
          </cell>
          <cell r="F374">
            <v>119066</v>
          </cell>
        </row>
        <row r="375">
          <cell r="A375" t="str">
            <v>SONGNGOCCN300</v>
          </cell>
          <cell r="B375" t="str">
            <v>SONGNGOC</v>
          </cell>
          <cell r="C375" t="str">
            <v>CN300</v>
          </cell>
          <cell r="D375" t="str">
            <v>Chả nướng 300g</v>
          </cell>
          <cell r="E375">
            <v>70950</v>
          </cell>
          <cell r="F375">
            <v>70950</v>
          </cell>
        </row>
        <row r="376">
          <cell r="A376" t="str">
            <v>SONGNGOCGM500</v>
          </cell>
          <cell r="B376" t="str">
            <v>SONGNGOC</v>
          </cell>
          <cell r="C376" t="str">
            <v>GM500</v>
          </cell>
          <cell r="D376" t="str">
            <v>Gà muối 500g</v>
          </cell>
          <cell r="E376">
            <v>111058</v>
          </cell>
          <cell r="F376">
            <v>111058</v>
          </cell>
        </row>
        <row r="377">
          <cell r="A377" t="str">
            <v>SONGNGOCGTLX250G</v>
          </cell>
          <cell r="B377" t="str">
            <v>SONGNGOC</v>
          </cell>
          <cell r="C377" t="str">
            <v>GTLX250G</v>
          </cell>
          <cell r="D377" t="str">
            <v>Giò Tai Lưỡi Xào 250g</v>
          </cell>
          <cell r="E377">
            <v>50182</v>
          </cell>
          <cell r="F377">
            <v>50182</v>
          </cell>
        </row>
        <row r="378">
          <cell r="A378" t="str">
            <v/>
          </cell>
        </row>
        <row r="379">
          <cell r="A379" t="str">
            <v>STCHOHAYCGM100</v>
          </cell>
          <cell r="B379" t="str">
            <v>STCHOHAY</v>
          </cell>
          <cell r="C379" t="str">
            <v>CGM100</v>
          </cell>
          <cell r="D379" t="str">
            <v>Chân giò heo muối 100g</v>
          </cell>
          <cell r="E379">
            <v>24549</v>
          </cell>
          <cell r="F379">
            <v>24549</v>
          </cell>
        </row>
        <row r="380">
          <cell r="A380" t="str">
            <v>STCHOHAYCGM300</v>
          </cell>
          <cell r="B380" t="str">
            <v>STCHOHAY</v>
          </cell>
          <cell r="C380" t="str">
            <v>CGM300</v>
          </cell>
          <cell r="D380" t="str">
            <v>Chân giò heo muối 300g</v>
          </cell>
          <cell r="E380">
            <v>73431</v>
          </cell>
          <cell r="F380">
            <v>73431</v>
          </cell>
        </row>
        <row r="381">
          <cell r="A381" t="str">
            <v>STCHOHAYCN300</v>
          </cell>
          <cell r="B381" t="str">
            <v>STCHOHAY</v>
          </cell>
          <cell r="C381" t="str">
            <v>CN300</v>
          </cell>
          <cell r="D381" t="str">
            <v>Chả nướng 300g</v>
          </cell>
          <cell r="E381">
            <v>70950</v>
          </cell>
          <cell r="F381">
            <v>70950</v>
          </cell>
        </row>
        <row r="382">
          <cell r="A382" t="str">
            <v>STCHOHAYGHK300</v>
          </cell>
          <cell r="B382" t="str">
            <v>STCHOHAY</v>
          </cell>
          <cell r="C382" t="str">
            <v>GHK300</v>
          </cell>
          <cell r="D382" t="str">
            <v>Gà muối hun khói 300g</v>
          </cell>
          <cell r="E382">
            <v>70000</v>
          </cell>
          <cell r="F382">
            <v>70000</v>
          </cell>
        </row>
        <row r="383">
          <cell r="A383" t="str">
            <v>STCHOHAYGL250</v>
          </cell>
          <cell r="B383" t="str">
            <v>STCHOHAY</v>
          </cell>
          <cell r="C383" t="str">
            <v>GL250</v>
          </cell>
          <cell r="D383" t="str">
            <v>Giò lụa cây 250g</v>
          </cell>
          <cell r="E383">
            <v>49500</v>
          </cell>
          <cell r="F383">
            <v>49500</v>
          </cell>
        </row>
        <row r="384">
          <cell r="A384" t="str">
            <v>STCHOHAYGM500</v>
          </cell>
          <cell r="B384" t="str">
            <v>STCHOHAY</v>
          </cell>
          <cell r="C384" t="str">
            <v>GM500</v>
          </cell>
          <cell r="D384" t="str">
            <v>Gà muối 500g</v>
          </cell>
          <cell r="E384">
            <v>111058</v>
          </cell>
          <cell r="F384">
            <v>111058</v>
          </cell>
        </row>
        <row r="385">
          <cell r="A385" t="str">
            <v>STCHOHAYGSG250</v>
          </cell>
          <cell r="B385" t="str">
            <v>STCHOHAY</v>
          </cell>
          <cell r="C385" t="str">
            <v>GSG250</v>
          </cell>
          <cell r="D385" t="str">
            <v>Giò sụn gà 250g</v>
          </cell>
          <cell r="E385">
            <v>50400</v>
          </cell>
          <cell r="F385">
            <v>50400</v>
          </cell>
        </row>
        <row r="386">
          <cell r="A386" t="str">
            <v>STCHOHAYGTLX250G</v>
          </cell>
          <cell r="B386" t="str">
            <v>STCHOHAY</v>
          </cell>
          <cell r="C386" t="str">
            <v>GTLX250G</v>
          </cell>
          <cell r="D386" t="str">
            <v>Giò Tai Lưỡi Xào 250g</v>
          </cell>
          <cell r="E386">
            <v>50182</v>
          </cell>
          <cell r="F386">
            <v>50182</v>
          </cell>
        </row>
        <row r="387">
          <cell r="A387" t="str">
            <v>STCHOHAYGXD500</v>
          </cell>
          <cell r="B387" t="str">
            <v>STCHOHAY</v>
          </cell>
          <cell r="C387" t="str">
            <v>GXD500</v>
          </cell>
          <cell r="D387" t="str">
            <v>Gà xì dầu 500g</v>
          </cell>
          <cell r="E387">
            <v>111606</v>
          </cell>
          <cell r="F387">
            <v>111606</v>
          </cell>
        </row>
        <row r="388">
          <cell r="A388" t="str">
            <v>STCHOHAYMNH250</v>
          </cell>
          <cell r="B388" t="str">
            <v>STCHOHAY</v>
          </cell>
          <cell r="C388" t="str">
            <v>MNH250</v>
          </cell>
          <cell r="D388" t="str">
            <v>Mọc Nấm Hương 250g</v>
          </cell>
          <cell r="E388">
            <v>46000</v>
          </cell>
          <cell r="F388">
            <v>46000</v>
          </cell>
        </row>
        <row r="389">
          <cell r="A389" t="str">
            <v>STCHOHAYTH200</v>
          </cell>
          <cell r="B389" t="str">
            <v>STCHOHAY</v>
          </cell>
          <cell r="C389" t="str">
            <v>TH200</v>
          </cell>
          <cell r="D389" t="str">
            <v>Tai heo muối 200g</v>
          </cell>
          <cell r="E389">
            <v>55595</v>
          </cell>
          <cell r="F389">
            <v>55595</v>
          </cell>
        </row>
        <row r="390">
          <cell r="A390" t="str">
            <v/>
          </cell>
        </row>
        <row r="391">
          <cell r="A391" t="str">
            <v>STTHANHCONGCGST150</v>
          </cell>
          <cell r="B391" t="str">
            <v>STTHANHCONG</v>
          </cell>
          <cell r="C391" t="str">
            <v>CGST150</v>
          </cell>
          <cell r="D391" t="str">
            <v>Chân gà sả tắc 150g</v>
          </cell>
          <cell r="E391">
            <v>22500</v>
          </cell>
          <cell r="F391">
            <v>20925</v>
          </cell>
        </row>
        <row r="392">
          <cell r="A392" t="str">
            <v>STTHANHCONGGM500</v>
          </cell>
          <cell r="B392" t="str">
            <v>STTHANHCONG</v>
          </cell>
          <cell r="C392" t="str">
            <v>GM500</v>
          </cell>
          <cell r="D392" t="str">
            <v>Gà muối 500g</v>
          </cell>
          <cell r="E392">
            <v>111058</v>
          </cell>
          <cell r="F392">
            <v>103284</v>
          </cell>
        </row>
        <row r="393">
          <cell r="A393" t="str">
            <v>STTHANHCONGGSG250</v>
          </cell>
          <cell r="B393" t="str">
            <v>STTHANHCONG</v>
          </cell>
          <cell r="C393" t="str">
            <v>GSG250</v>
          </cell>
          <cell r="D393" t="str">
            <v>Giò sụn gà 250g</v>
          </cell>
          <cell r="E393">
            <v>50400</v>
          </cell>
          <cell r="F393">
            <v>46872</v>
          </cell>
        </row>
        <row r="394">
          <cell r="A394" t="str">
            <v>STTHANHCONGGXD500</v>
          </cell>
          <cell r="B394" t="str">
            <v>STTHANHCONG</v>
          </cell>
          <cell r="C394" t="str">
            <v>GXD500</v>
          </cell>
          <cell r="D394" t="str">
            <v>Gà xì dầu 500g</v>
          </cell>
          <cell r="E394">
            <v>111606</v>
          </cell>
          <cell r="F394">
            <v>103794</v>
          </cell>
        </row>
        <row r="395">
          <cell r="A395" t="str">
            <v>STTHANHCONGTH200</v>
          </cell>
          <cell r="B395" t="str">
            <v>STTHANHCONG</v>
          </cell>
          <cell r="C395" t="str">
            <v>TH200</v>
          </cell>
          <cell r="D395" t="str">
            <v>Tai heo muối 200g</v>
          </cell>
          <cell r="E395">
            <v>55595</v>
          </cell>
          <cell r="F395">
            <v>51704</v>
          </cell>
        </row>
        <row r="396">
          <cell r="A396" t="str">
            <v>STTHANHCONGTHST150</v>
          </cell>
          <cell r="B396" t="str">
            <v>STTHANHCONG</v>
          </cell>
          <cell r="C396" t="str">
            <v>THST150</v>
          </cell>
          <cell r="D396" t="str">
            <v>Tai heo sốt thái 150g</v>
          </cell>
          <cell r="E396">
            <v>21667</v>
          </cell>
          <cell r="F396">
            <v>20150</v>
          </cell>
        </row>
        <row r="397">
          <cell r="A397" t="str">
            <v>STTHANHCONGTHST250</v>
          </cell>
          <cell r="B397" t="str">
            <v>STTHANHCONG</v>
          </cell>
          <cell r="C397" t="str">
            <v>THST250</v>
          </cell>
          <cell r="D397" t="str">
            <v>Tai heo sốt thái 250g</v>
          </cell>
          <cell r="E397">
            <v>36111</v>
          </cell>
          <cell r="F397">
            <v>33583</v>
          </cell>
        </row>
        <row r="398">
          <cell r="A398" t="str">
            <v/>
          </cell>
        </row>
        <row r="399">
          <cell r="A399" t="str">
            <v>TAEBACKTH400</v>
          </cell>
          <cell r="B399" t="str">
            <v>TAEBACK</v>
          </cell>
          <cell r="C399" t="str">
            <v>TH400</v>
          </cell>
          <cell r="D399" t="str">
            <v>Tai heo muối 400g</v>
          </cell>
          <cell r="E399">
            <v>107205</v>
          </cell>
          <cell r="F399">
            <v>98629</v>
          </cell>
        </row>
        <row r="400">
          <cell r="A400" t="str">
            <v/>
          </cell>
        </row>
        <row r="401">
          <cell r="A401" t="str">
            <v>TMARTCC300</v>
          </cell>
          <cell r="B401" t="str">
            <v>TMART</v>
          </cell>
          <cell r="C401" t="str">
            <v>CC300</v>
          </cell>
          <cell r="D401" t="str">
            <v>Chả cốm 300g</v>
          </cell>
          <cell r="E401">
            <v>74250</v>
          </cell>
          <cell r="F401">
            <v>74250</v>
          </cell>
        </row>
        <row r="402">
          <cell r="A402" t="str">
            <v>TMARTCGM100</v>
          </cell>
          <cell r="B402" t="str">
            <v>TMART</v>
          </cell>
          <cell r="C402" t="str">
            <v>CGM100</v>
          </cell>
          <cell r="D402" t="str">
            <v>Chân giò heo muối 100g</v>
          </cell>
          <cell r="E402">
            <v>24549</v>
          </cell>
          <cell r="F402">
            <v>24549</v>
          </cell>
        </row>
        <row r="403">
          <cell r="A403" t="str">
            <v>TMARTCGM300</v>
          </cell>
          <cell r="B403" t="str">
            <v>TMART</v>
          </cell>
          <cell r="C403" t="str">
            <v>CGM300</v>
          </cell>
          <cell r="D403" t="str">
            <v>Chân giò heo muối 300g</v>
          </cell>
          <cell r="E403">
            <v>73431</v>
          </cell>
          <cell r="F403">
            <v>73431</v>
          </cell>
        </row>
        <row r="404">
          <cell r="A404" t="str">
            <v>TMARTCGM500</v>
          </cell>
          <cell r="B404" t="str">
            <v>TMART</v>
          </cell>
          <cell r="C404" t="str">
            <v>CGM500</v>
          </cell>
          <cell r="D404" t="str">
            <v>Chân giò heo muối 500g</v>
          </cell>
          <cell r="E404">
            <v>119066</v>
          </cell>
          <cell r="F404">
            <v>119066</v>
          </cell>
        </row>
        <row r="405">
          <cell r="A405" t="str">
            <v>TMARTCGST150</v>
          </cell>
          <cell r="B405" t="str">
            <v>TMART</v>
          </cell>
          <cell r="C405" t="str">
            <v>CGST150</v>
          </cell>
          <cell r="D405" t="str">
            <v>Chân gà sả tắc 150g</v>
          </cell>
          <cell r="E405">
            <v>22500</v>
          </cell>
          <cell r="F405">
            <v>20250</v>
          </cell>
        </row>
        <row r="406">
          <cell r="A406" t="str">
            <v>TMARTCN300</v>
          </cell>
          <cell r="B406" t="str">
            <v>TMART</v>
          </cell>
          <cell r="C406" t="str">
            <v>CN300</v>
          </cell>
          <cell r="D406" t="str">
            <v>Chả nướng 300g</v>
          </cell>
          <cell r="E406">
            <v>70950</v>
          </cell>
          <cell r="F406">
            <v>70950</v>
          </cell>
        </row>
        <row r="407">
          <cell r="A407" t="str">
            <v>TMARTGHK300</v>
          </cell>
          <cell r="B407" t="str">
            <v>TMART</v>
          </cell>
          <cell r="C407" t="str">
            <v>GHK300</v>
          </cell>
          <cell r="D407" t="str">
            <v>Gà muối hun khói 300g</v>
          </cell>
          <cell r="E407">
            <v>70000</v>
          </cell>
          <cell r="F407">
            <v>70000</v>
          </cell>
        </row>
        <row r="408">
          <cell r="A408" t="str">
            <v>TMARTGL250</v>
          </cell>
          <cell r="B408" t="str">
            <v>TMART</v>
          </cell>
          <cell r="C408" t="str">
            <v>GL250</v>
          </cell>
          <cell r="D408" t="str">
            <v>Giò lụa cây 250g</v>
          </cell>
          <cell r="E408">
            <v>59400</v>
          </cell>
          <cell r="F408">
            <v>49500</v>
          </cell>
        </row>
        <row r="409">
          <cell r="A409" t="str">
            <v>TMARTGL500KT</v>
          </cell>
          <cell r="B409" t="str">
            <v>TMART</v>
          </cell>
          <cell r="C409" t="str">
            <v>GL500KT</v>
          </cell>
          <cell r="D409" t="str">
            <v>Giò lụa 500g</v>
          </cell>
          <cell r="E409">
            <v>94013</v>
          </cell>
          <cell r="F409">
            <v>94013</v>
          </cell>
        </row>
        <row r="410">
          <cell r="A410" t="str">
            <v>TMARTGM500</v>
          </cell>
          <cell r="B410" t="str">
            <v>TMART</v>
          </cell>
          <cell r="C410" t="str">
            <v>GM500</v>
          </cell>
          <cell r="D410" t="str">
            <v>Gà muối 500g</v>
          </cell>
          <cell r="E410">
            <v>111058</v>
          </cell>
          <cell r="F410">
            <v>111058</v>
          </cell>
        </row>
        <row r="411">
          <cell r="A411" t="str">
            <v>TMARTGSG250</v>
          </cell>
          <cell r="B411" t="str">
            <v>TMART</v>
          </cell>
          <cell r="C411" t="str">
            <v>GSG250</v>
          </cell>
          <cell r="D411" t="str">
            <v>Giò sụn gà 250g</v>
          </cell>
          <cell r="E411">
            <v>61050</v>
          </cell>
          <cell r="F411">
            <v>50400</v>
          </cell>
        </row>
        <row r="412">
          <cell r="A412" t="str">
            <v>TMARTGTLX250G</v>
          </cell>
          <cell r="B412" t="str">
            <v>TMART</v>
          </cell>
          <cell r="C412" t="str">
            <v>GTLX250G</v>
          </cell>
          <cell r="D412" t="str">
            <v>Giò Tai Lưỡi Xào 250g</v>
          </cell>
          <cell r="E412">
            <v>50182</v>
          </cell>
          <cell r="F412">
            <v>50182</v>
          </cell>
        </row>
        <row r="413">
          <cell r="A413" t="str">
            <v>TMARTGXD500</v>
          </cell>
          <cell r="B413" t="str">
            <v>TMART</v>
          </cell>
          <cell r="C413" t="str">
            <v>GXD500</v>
          </cell>
          <cell r="D413" t="str">
            <v>Gà xì dầu 500g</v>
          </cell>
          <cell r="E413">
            <v>111606</v>
          </cell>
          <cell r="F413">
            <v>111606</v>
          </cell>
        </row>
        <row r="414">
          <cell r="A414" t="str">
            <v>TMARTMNH250</v>
          </cell>
          <cell r="B414" t="str">
            <v>TMART</v>
          </cell>
          <cell r="C414" t="str">
            <v>MNH250</v>
          </cell>
          <cell r="D414" t="str">
            <v>Mọc Nấm Hương 250g</v>
          </cell>
          <cell r="E414">
            <v>46000</v>
          </cell>
          <cell r="F414">
            <v>46000</v>
          </cell>
        </row>
        <row r="415">
          <cell r="A415" t="str">
            <v>TMARTTH200</v>
          </cell>
          <cell r="B415" t="str">
            <v>TMART</v>
          </cell>
          <cell r="C415" t="str">
            <v>TH200</v>
          </cell>
          <cell r="D415" t="str">
            <v>Tai heo muối 200g</v>
          </cell>
          <cell r="E415">
            <v>55595</v>
          </cell>
          <cell r="F415">
            <v>55595</v>
          </cell>
        </row>
        <row r="416">
          <cell r="A416" t="str">
            <v>TMARTTH400</v>
          </cell>
          <cell r="B416" t="str">
            <v>TMART</v>
          </cell>
          <cell r="C416" t="str">
            <v>TH400</v>
          </cell>
          <cell r="D416" t="str">
            <v>Tai heo muối 400g</v>
          </cell>
          <cell r="E416">
            <v>107205</v>
          </cell>
          <cell r="F416">
            <v>107205</v>
          </cell>
        </row>
        <row r="417">
          <cell r="A417" t="str">
            <v>TMARTTHST150</v>
          </cell>
          <cell r="B417" t="str">
            <v>TMART</v>
          </cell>
          <cell r="C417" t="str">
            <v>THST150</v>
          </cell>
          <cell r="D417" t="str">
            <v>Tai heo sốt thái 150g</v>
          </cell>
          <cell r="E417">
            <v>21667</v>
          </cell>
          <cell r="F417">
            <v>19500</v>
          </cell>
        </row>
        <row r="418">
          <cell r="A418" t="str">
            <v/>
          </cell>
        </row>
        <row r="419">
          <cell r="A419" t="str">
            <v>TMARTHATECOCGM300</v>
          </cell>
          <cell r="B419" t="str">
            <v>TMARTHATECO</v>
          </cell>
          <cell r="C419" t="str">
            <v>CGM300</v>
          </cell>
          <cell r="D419" t="str">
            <v>Chân giò heo muối 300g</v>
          </cell>
          <cell r="E419">
            <v>73431</v>
          </cell>
          <cell r="F419">
            <v>73431</v>
          </cell>
        </row>
        <row r="420">
          <cell r="A420" t="str">
            <v>TMARTHATECOCGM500</v>
          </cell>
          <cell r="B420" t="str">
            <v>TMARTHATECO</v>
          </cell>
          <cell r="C420" t="str">
            <v>CGM500</v>
          </cell>
          <cell r="D420" t="str">
            <v>Chân giò heo muối 500g</v>
          </cell>
          <cell r="E420">
            <v>119066</v>
          </cell>
          <cell r="F420">
            <v>119066</v>
          </cell>
        </row>
        <row r="421">
          <cell r="A421" t="str">
            <v>TMARTHATECOGM500</v>
          </cell>
          <cell r="B421" t="str">
            <v>TMARTHATECO</v>
          </cell>
          <cell r="C421" t="str">
            <v>GM500</v>
          </cell>
          <cell r="D421" t="str">
            <v>Gà muối 500g</v>
          </cell>
          <cell r="E421">
            <v>111058</v>
          </cell>
          <cell r="F421">
            <v>111058</v>
          </cell>
        </row>
        <row r="422">
          <cell r="A422" t="str">
            <v>TMARTHATECOGTLX250G</v>
          </cell>
          <cell r="B422" t="str">
            <v>TMARTHATECO</v>
          </cell>
          <cell r="C422" t="str">
            <v>GTLX250G</v>
          </cell>
          <cell r="D422" t="str">
            <v>Giò Tai Lưỡi Xào 250g</v>
          </cell>
          <cell r="E422">
            <v>50182</v>
          </cell>
          <cell r="F422">
            <v>50182</v>
          </cell>
        </row>
        <row r="423">
          <cell r="A423" t="str">
            <v>TMARTHATECOMNH250</v>
          </cell>
          <cell r="B423" t="str">
            <v>TMARTHATECO</v>
          </cell>
          <cell r="C423" t="str">
            <v>MNH250</v>
          </cell>
          <cell r="D423" t="str">
            <v>Mọc Nấm Hương 250g</v>
          </cell>
          <cell r="E423">
            <v>46000</v>
          </cell>
          <cell r="F423">
            <v>46000</v>
          </cell>
        </row>
        <row r="424">
          <cell r="A424" t="str">
            <v>TMARTHATECOTH200</v>
          </cell>
          <cell r="B424" t="str">
            <v>TMARTHATECO</v>
          </cell>
          <cell r="C424" t="str">
            <v>TH200</v>
          </cell>
          <cell r="D424" t="str">
            <v>Tai heo muối 200g</v>
          </cell>
          <cell r="E424">
            <v>55595</v>
          </cell>
          <cell r="F424">
            <v>55595</v>
          </cell>
        </row>
        <row r="425">
          <cell r="A425" t="str">
            <v/>
          </cell>
        </row>
        <row r="426">
          <cell r="A426" t="str">
            <v>TOMITACGM100</v>
          </cell>
          <cell r="B426" t="str">
            <v>TOMITA</v>
          </cell>
          <cell r="C426" t="str">
            <v>CGM100</v>
          </cell>
          <cell r="D426" t="str">
            <v>Chân giò heo muối 100g</v>
          </cell>
          <cell r="E426">
            <v>24549</v>
          </cell>
          <cell r="F426">
            <v>24549</v>
          </cell>
        </row>
        <row r="427">
          <cell r="A427" t="str">
            <v>TOMITACGM300</v>
          </cell>
          <cell r="B427" t="str">
            <v>TOMITA</v>
          </cell>
          <cell r="C427" t="str">
            <v>CGM300</v>
          </cell>
          <cell r="D427" t="str">
            <v>Chân giò heo muối 300g</v>
          </cell>
          <cell r="E427">
            <v>73431</v>
          </cell>
          <cell r="F427">
            <v>73431</v>
          </cell>
        </row>
        <row r="428">
          <cell r="A428" t="str">
            <v/>
          </cell>
        </row>
        <row r="429">
          <cell r="A429" t="str">
            <v>TTMFARMCC300</v>
          </cell>
          <cell r="B429" t="str">
            <v>TTMFARM</v>
          </cell>
          <cell r="C429" t="str">
            <v>CC300</v>
          </cell>
          <cell r="D429" t="str">
            <v>Chả cốm 300g</v>
          </cell>
          <cell r="E429">
            <v>74250</v>
          </cell>
          <cell r="F429">
            <v>74250</v>
          </cell>
        </row>
        <row r="430">
          <cell r="A430" t="str">
            <v>TTMFARMCGM300</v>
          </cell>
          <cell r="B430" t="str">
            <v>TTMFARM</v>
          </cell>
          <cell r="C430" t="str">
            <v>CGM300</v>
          </cell>
          <cell r="D430" t="str">
            <v>Chân giò heo muối 300g</v>
          </cell>
          <cell r="E430">
            <v>73431</v>
          </cell>
          <cell r="F430">
            <v>73431</v>
          </cell>
        </row>
        <row r="431">
          <cell r="A431" t="str">
            <v>TTMFARMCGM500</v>
          </cell>
          <cell r="B431" t="str">
            <v>TTMFARM</v>
          </cell>
          <cell r="C431" t="str">
            <v>CGM500</v>
          </cell>
          <cell r="D431" t="str">
            <v>Chân giò heo muối 500g</v>
          </cell>
          <cell r="E431">
            <v>119066</v>
          </cell>
          <cell r="F431">
            <v>119066</v>
          </cell>
        </row>
        <row r="432">
          <cell r="A432" t="str">
            <v>TTMFARMGM500</v>
          </cell>
          <cell r="B432" t="str">
            <v>TTMFARM</v>
          </cell>
          <cell r="C432" t="str">
            <v>GM500</v>
          </cell>
          <cell r="D432" t="str">
            <v>Gà muối 500g</v>
          </cell>
          <cell r="E432">
            <v>111058</v>
          </cell>
          <cell r="F432">
            <v>111058</v>
          </cell>
        </row>
        <row r="433">
          <cell r="A433" t="str">
            <v>TTMFARMGTLX250G</v>
          </cell>
          <cell r="B433" t="str">
            <v>TTMFARM</v>
          </cell>
          <cell r="C433" t="str">
            <v>GTLX250G</v>
          </cell>
          <cell r="D433" t="str">
            <v>Giò Tai Lưỡi Xào 250g</v>
          </cell>
          <cell r="E433">
            <v>50182</v>
          </cell>
          <cell r="F433">
            <v>50182</v>
          </cell>
        </row>
        <row r="434">
          <cell r="A434" t="str">
            <v>TTMFARMMNH250</v>
          </cell>
          <cell r="B434" t="str">
            <v>TTMFARM</v>
          </cell>
          <cell r="C434" t="str">
            <v>MNH250</v>
          </cell>
          <cell r="D434" t="str">
            <v>Mọc Nấm Hương 250g</v>
          </cell>
          <cell r="E434">
            <v>46000</v>
          </cell>
          <cell r="F434">
            <v>46000</v>
          </cell>
        </row>
        <row r="435">
          <cell r="A435" t="str">
            <v>TTMFARMTH200</v>
          </cell>
          <cell r="B435" t="str">
            <v>TTMFARM</v>
          </cell>
          <cell r="C435" t="str">
            <v>TH200</v>
          </cell>
          <cell r="D435" t="str">
            <v>Tai heo muối 200g</v>
          </cell>
          <cell r="E435">
            <v>55595</v>
          </cell>
          <cell r="F435">
            <v>55595</v>
          </cell>
        </row>
        <row r="436">
          <cell r="A436" t="str">
            <v/>
          </cell>
        </row>
        <row r="437">
          <cell r="A437" t="str">
            <v>UNITCC300</v>
          </cell>
          <cell r="B437" t="str">
            <v>UNIT</v>
          </cell>
          <cell r="C437" t="str">
            <v>CC300</v>
          </cell>
          <cell r="D437" t="str">
            <v>Chả cốm 300g</v>
          </cell>
          <cell r="E437">
            <v>74250</v>
          </cell>
          <cell r="F437">
            <v>74250</v>
          </cell>
        </row>
        <row r="438">
          <cell r="A438" t="str">
            <v>UNITCGM300</v>
          </cell>
          <cell r="B438" t="str">
            <v>UNIT</v>
          </cell>
          <cell r="C438" t="str">
            <v>CGM300</v>
          </cell>
          <cell r="D438" t="str">
            <v>Chân giò heo muối 300g</v>
          </cell>
          <cell r="E438">
            <v>73431</v>
          </cell>
          <cell r="F438">
            <v>73431</v>
          </cell>
        </row>
        <row r="439">
          <cell r="A439" t="str">
            <v>UNITcgm100</v>
          </cell>
          <cell r="B439" t="str">
            <v>UNIT</v>
          </cell>
          <cell r="C439" t="str">
            <v>cgm100</v>
          </cell>
          <cell r="D439" t="str">
            <v xml:space="preserve">chân giò muối 100g </v>
          </cell>
          <cell r="E439">
            <v>24549</v>
          </cell>
          <cell r="F439">
            <v>24549</v>
          </cell>
        </row>
        <row r="440">
          <cell r="A440" t="str">
            <v>UNITCGM500</v>
          </cell>
          <cell r="B440" t="str">
            <v>UNIT</v>
          </cell>
          <cell r="C440" t="str">
            <v>CGM500</v>
          </cell>
          <cell r="D440" t="str">
            <v>Chân giò heo muối 500g</v>
          </cell>
          <cell r="E440">
            <v>119066</v>
          </cell>
          <cell r="F440">
            <v>119066</v>
          </cell>
        </row>
        <row r="441">
          <cell r="A441" t="str">
            <v>UNITCN300</v>
          </cell>
          <cell r="B441" t="str">
            <v>UNIT</v>
          </cell>
          <cell r="C441" t="str">
            <v>CN300</v>
          </cell>
          <cell r="D441" t="str">
            <v>Chả nướng 300g</v>
          </cell>
          <cell r="E441">
            <v>70950</v>
          </cell>
          <cell r="F441">
            <v>70950</v>
          </cell>
        </row>
        <row r="442">
          <cell r="A442" t="str">
            <v>UNITGHK300</v>
          </cell>
          <cell r="B442" t="str">
            <v>UNIT</v>
          </cell>
          <cell r="C442" t="str">
            <v>GHK300</v>
          </cell>
          <cell r="D442" t="str">
            <v>Gà muối hun khói 300g</v>
          </cell>
          <cell r="E442">
            <v>70000</v>
          </cell>
          <cell r="F442">
            <v>70000</v>
          </cell>
        </row>
        <row r="443">
          <cell r="A443" t="str">
            <v>UNITGM500</v>
          </cell>
          <cell r="B443" t="str">
            <v>UNIT</v>
          </cell>
          <cell r="C443" t="str">
            <v>GM500</v>
          </cell>
          <cell r="D443" t="str">
            <v>Gà muối 500g</v>
          </cell>
          <cell r="E443">
            <v>111058</v>
          </cell>
          <cell r="F443">
            <v>111058</v>
          </cell>
        </row>
        <row r="444">
          <cell r="A444" t="str">
            <v>UNITGTLX250G</v>
          </cell>
          <cell r="B444" t="str">
            <v>UNIT</v>
          </cell>
          <cell r="C444" t="str">
            <v>GTLX250G</v>
          </cell>
          <cell r="D444" t="str">
            <v>Giò Tai Lưỡi Xào 250g</v>
          </cell>
          <cell r="E444">
            <v>50182</v>
          </cell>
          <cell r="F444">
            <v>50182</v>
          </cell>
        </row>
        <row r="445">
          <cell r="A445" t="str">
            <v>UNITGXD500</v>
          </cell>
          <cell r="B445" t="str">
            <v>UNIT</v>
          </cell>
          <cell r="C445" t="str">
            <v>GXD500</v>
          </cell>
          <cell r="D445" t="str">
            <v>Gà xì dầu 500g</v>
          </cell>
          <cell r="E445">
            <v>111606</v>
          </cell>
          <cell r="F445">
            <v>111606</v>
          </cell>
        </row>
        <row r="446">
          <cell r="A446" t="str">
            <v>UNITMNH250</v>
          </cell>
          <cell r="B446" t="str">
            <v>UNIT</v>
          </cell>
          <cell r="C446" t="str">
            <v>MNH250</v>
          </cell>
          <cell r="D446" t="str">
            <v>Mọc Nấm Hương 250g</v>
          </cell>
          <cell r="E446">
            <v>46000</v>
          </cell>
          <cell r="F446">
            <v>46000</v>
          </cell>
        </row>
        <row r="447">
          <cell r="A447" t="str">
            <v>UNITTH200</v>
          </cell>
          <cell r="B447" t="str">
            <v>UNIT</v>
          </cell>
          <cell r="C447" t="str">
            <v>TH200</v>
          </cell>
          <cell r="D447" t="str">
            <v>Tai heo muối 200g</v>
          </cell>
          <cell r="E447">
            <v>55595</v>
          </cell>
          <cell r="F447">
            <v>55595</v>
          </cell>
        </row>
        <row r="448">
          <cell r="A448" t="str">
            <v/>
          </cell>
        </row>
        <row r="449">
          <cell r="A449" t="str">
            <v>VANCUONGCC300</v>
          </cell>
          <cell r="B449" t="str">
            <v>VANCUONG</v>
          </cell>
          <cell r="C449" t="str">
            <v>CC300</v>
          </cell>
          <cell r="D449" t="str">
            <v>Chả cốm 300g</v>
          </cell>
          <cell r="E449">
            <v>74250</v>
          </cell>
          <cell r="F449">
            <v>74250</v>
          </cell>
        </row>
        <row r="450">
          <cell r="A450" t="str">
            <v>VANCUONGCGM300</v>
          </cell>
          <cell r="B450" t="str">
            <v>VANCUONG</v>
          </cell>
          <cell r="C450" t="str">
            <v>CGM300</v>
          </cell>
          <cell r="D450" t="str">
            <v>Chân giò heo muối 300g</v>
          </cell>
          <cell r="E450">
            <v>73431</v>
          </cell>
          <cell r="F450">
            <v>73431</v>
          </cell>
        </row>
        <row r="451">
          <cell r="A451" t="str">
            <v>VANCUONGGL250</v>
          </cell>
          <cell r="B451" t="str">
            <v>VANCUONG</v>
          </cell>
          <cell r="C451" t="str">
            <v>GL250</v>
          </cell>
          <cell r="D451" t="str">
            <v>Giò lụa cây 250g</v>
          </cell>
          <cell r="E451">
            <v>49500</v>
          </cell>
          <cell r="F451">
            <v>49500</v>
          </cell>
        </row>
        <row r="452">
          <cell r="A452" t="str">
            <v>VANCUONGGM500</v>
          </cell>
          <cell r="B452" t="str">
            <v>VANCUONG</v>
          </cell>
          <cell r="C452" t="str">
            <v>GM500</v>
          </cell>
          <cell r="D452" t="str">
            <v>Gà muối 500g</v>
          </cell>
          <cell r="E452">
            <v>111058</v>
          </cell>
          <cell r="F452">
            <v>111058</v>
          </cell>
        </row>
        <row r="453">
          <cell r="A453" t="str">
            <v>VANCUONGGSG250</v>
          </cell>
          <cell r="B453" t="str">
            <v>VANCUONG</v>
          </cell>
          <cell r="C453" t="str">
            <v>GSG250</v>
          </cell>
          <cell r="D453" t="str">
            <v>Giò sụn gà 250g</v>
          </cell>
          <cell r="E453">
            <v>50400</v>
          </cell>
          <cell r="F453">
            <v>50400</v>
          </cell>
        </row>
        <row r="454">
          <cell r="A454" t="str">
            <v>VANCUONGGTLX250G</v>
          </cell>
          <cell r="B454" t="str">
            <v>VANCUONG</v>
          </cell>
          <cell r="C454" t="str">
            <v>GTLX250G</v>
          </cell>
          <cell r="D454" t="str">
            <v>Giò Tai Lưỡi Xào 250g</v>
          </cell>
          <cell r="E454">
            <v>50182</v>
          </cell>
          <cell r="F454">
            <v>50182</v>
          </cell>
        </row>
        <row r="455">
          <cell r="A455" t="str">
            <v>VANCUONGMNH250</v>
          </cell>
          <cell r="B455" t="str">
            <v>VANCUONG</v>
          </cell>
          <cell r="C455" t="str">
            <v>MNH250</v>
          </cell>
          <cell r="D455" t="str">
            <v>Mọc Nấm Hương 250g</v>
          </cell>
          <cell r="E455">
            <v>46000</v>
          </cell>
          <cell r="F455">
            <v>46000</v>
          </cell>
        </row>
        <row r="456">
          <cell r="A456" t="str">
            <v>VANCUONGTH200</v>
          </cell>
          <cell r="B456" t="str">
            <v>VANCUONG</v>
          </cell>
          <cell r="C456" t="str">
            <v>TH200</v>
          </cell>
          <cell r="D456" t="str">
            <v>Tai heo muối 200g</v>
          </cell>
          <cell r="E456">
            <v>55595</v>
          </cell>
          <cell r="F456">
            <v>55595</v>
          </cell>
        </row>
        <row r="457">
          <cell r="A457" t="str">
            <v/>
          </cell>
        </row>
        <row r="458">
          <cell r="A458" t="str">
            <v>VIETYCC300</v>
          </cell>
          <cell r="B458" t="str">
            <v>VIETY</v>
          </cell>
          <cell r="C458" t="str">
            <v>CC300</v>
          </cell>
          <cell r="D458" t="str">
            <v>Chả cốm 300g</v>
          </cell>
          <cell r="E458">
            <v>74250</v>
          </cell>
          <cell r="F458">
            <v>70538</v>
          </cell>
        </row>
        <row r="459">
          <cell r="A459" t="str">
            <v>VIETYCGM300</v>
          </cell>
          <cell r="B459" t="str">
            <v>VIETY</v>
          </cell>
          <cell r="C459" t="str">
            <v>CGM300</v>
          </cell>
          <cell r="D459" t="str">
            <v>Chân giò heo muối 300g</v>
          </cell>
          <cell r="E459">
            <v>73431</v>
          </cell>
          <cell r="F459">
            <v>69759</v>
          </cell>
        </row>
        <row r="460">
          <cell r="A460" t="str">
            <v>VIETYCN300</v>
          </cell>
          <cell r="B460" t="str">
            <v>VIETY</v>
          </cell>
          <cell r="C460" t="str">
            <v>CN300</v>
          </cell>
          <cell r="D460" t="str">
            <v>Chả nướng 300g</v>
          </cell>
          <cell r="E460">
            <v>70950</v>
          </cell>
          <cell r="F460">
            <v>67402</v>
          </cell>
        </row>
        <row r="461">
          <cell r="A461" t="str">
            <v>VIETYGHK300</v>
          </cell>
          <cell r="B461" t="str">
            <v>VIETY</v>
          </cell>
          <cell r="C461" t="str">
            <v>GHK300</v>
          </cell>
          <cell r="D461" t="str">
            <v>Gà muối hun khói 300g</v>
          </cell>
          <cell r="E461">
            <v>70000</v>
          </cell>
          <cell r="F461">
            <v>66500</v>
          </cell>
        </row>
        <row r="462">
          <cell r="A462" t="str">
            <v>VIETYGM500</v>
          </cell>
          <cell r="B462" t="str">
            <v>VIETY</v>
          </cell>
          <cell r="C462" t="str">
            <v>GM500</v>
          </cell>
          <cell r="D462" t="str">
            <v>Gà muối 500g</v>
          </cell>
          <cell r="E462">
            <v>111058</v>
          </cell>
          <cell r="F462">
            <v>105505</v>
          </cell>
        </row>
        <row r="463">
          <cell r="A463" t="str">
            <v>VIETYGTLX250G</v>
          </cell>
          <cell r="B463" t="str">
            <v>VIETY</v>
          </cell>
          <cell r="C463" t="str">
            <v>GTLX250G</v>
          </cell>
          <cell r="D463" t="str">
            <v>Giò Tai Lưỡi Xào 250g</v>
          </cell>
          <cell r="E463">
            <v>50182</v>
          </cell>
          <cell r="F463">
            <v>47673</v>
          </cell>
        </row>
        <row r="464">
          <cell r="A464" t="str">
            <v>VIETYGXD500</v>
          </cell>
          <cell r="B464" t="str">
            <v>VIETY</v>
          </cell>
          <cell r="C464" t="str">
            <v>GXD500</v>
          </cell>
          <cell r="D464" t="str">
            <v>Gà xì dầu 500g</v>
          </cell>
          <cell r="E464">
            <v>111606</v>
          </cell>
          <cell r="F464">
            <v>106025</v>
          </cell>
        </row>
        <row r="465">
          <cell r="A465" t="str">
            <v>VIETYMNH250</v>
          </cell>
          <cell r="B465" t="str">
            <v>VIETY</v>
          </cell>
          <cell r="C465" t="str">
            <v>MNH250</v>
          </cell>
          <cell r="D465" t="str">
            <v>Mọc Nấm Hương 250g</v>
          </cell>
          <cell r="E465">
            <v>46000</v>
          </cell>
          <cell r="F465">
            <v>43700</v>
          </cell>
        </row>
        <row r="466">
          <cell r="A466" t="str">
            <v>VIETYTH200</v>
          </cell>
          <cell r="B466" t="str">
            <v>VIETY</v>
          </cell>
          <cell r="C466" t="str">
            <v>TH200</v>
          </cell>
          <cell r="D466" t="str">
            <v>Tai heo muối 200g</v>
          </cell>
          <cell r="E466">
            <v>55595</v>
          </cell>
          <cell r="F466">
            <v>52815</v>
          </cell>
        </row>
        <row r="467">
          <cell r="A467" t="str">
            <v/>
          </cell>
        </row>
        <row r="468">
          <cell r="A468" t="str">
            <v>VITALMARTCC300</v>
          </cell>
          <cell r="B468" t="str">
            <v>VITALMART</v>
          </cell>
          <cell r="C468" t="str">
            <v>CC300</v>
          </cell>
          <cell r="D468" t="str">
            <v>Chả cốm 300g</v>
          </cell>
          <cell r="E468">
            <v>74250</v>
          </cell>
          <cell r="F468">
            <v>74250</v>
          </cell>
        </row>
        <row r="469">
          <cell r="A469" t="str">
            <v>VITALMARTCGM100</v>
          </cell>
          <cell r="B469" t="str">
            <v>VITALMART</v>
          </cell>
          <cell r="C469" t="str">
            <v>CGM100</v>
          </cell>
          <cell r="D469" t="str">
            <v>Chân giò heo muối 100g</v>
          </cell>
          <cell r="E469">
            <v>24549</v>
          </cell>
          <cell r="F469">
            <v>22830</v>
          </cell>
        </row>
        <row r="470">
          <cell r="A470" t="str">
            <v>VITALMARTCGM300</v>
          </cell>
          <cell r="B470" t="str">
            <v>VITALMART</v>
          </cell>
          <cell r="C470" t="str">
            <v>CGM300</v>
          </cell>
          <cell r="D470" t="str">
            <v>Chân giò heo muối 300g</v>
          </cell>
          <cell r="E470">
            <v>73431</v>
          </cell>
          <cell r="F470">
            <v>73431</v>
          </cell>
        </row>
        <row r="471">
          <cell r="A471" t="str">
            <v>VITALMARTCGM500</v>
          </cell>
          <cell r="B471" t="str">
            <v>VITALMART</v>
          </cell>
          <cell r="C471" t="str">
            <v>CGM500</v>
          </cell>
          <cell r="D471" t="str">
            <v>Chân giò heo muối 500g</v>
          </cell>
          <cell r="E471">
            <v>119066</v>
          </cell>
          <cell r="F471">
            <v>110732</v>
          </cell>
        </row>
        <row r="472">
          <cell r="A472" t="str">
            <v>VITALMARTCN300</v>
          </cell>
          <cell r="B472" t="str">
            <v>VITALMART</v>
          </cell>
          <cell r="C472" t="str">
            <v>CN300</v>
          </cell>
          <cell r="D472" t="str">
            <v>Chả nướng 300g</v>
          </cell>
          <cell r="E472">
            <v>70950</v>
          </cell>
          <cell r="F472">
            <v>70950</v>
          </cell>
        </row>
        <row r="473">
          <cell r="A473" t="str">
            <v>VITALMARTGL250</v>
          </cell>
          <cell r="B473" t="str">
            <v>VITALMART</v>
          </cell>
          <cell r="C473" t="str">
            <v>GL250</v>
          </cell>
          <cell r="D473" t="str">
            <v>Giò lụa cây 250g</v>
          </cell>
          <cell r="E473">
            <v>49500</v>
          </cell>
          <cell r="F473">
            <v>49500</v>
          </cell>
        </row>
        <row r="474">
          <cell r="A474" t="str">
            <v>VITALMARTGM500</v>
          </cell>
          <cell r="B474" t="str">
            <v>VITALMART</v>
          </cell>
          <cell r="C474" t="str">
            <v>GM500</v>
          </cell>
          <cell r="D474" t="str">
            <v>Gà muối 500g</v>
          </cell>
          <cell r="E474">
            <v>111058</v>
          </cell>
          <cell r="F474">
            <v>111058</v>
          </cell>
        </row>
        <row r="475">
          <cell r="A475" t="str">
            <v>VITALMARTGSG250</v>
          </cell>
          <cell r="B475" t="str">
            <v>VITALMART</v>
          </cell>
          <cell r="C475" t="str">
            <v>GSG250</v>
          </cell>
          <cell r="D475" t="str">
            <v>Giò sụn gà 250g</v>
          </cell>
          <cell r="E475">
            <v>50400</v>
          </cell>
          <cell r="F475">
            <v>50400</v>
          </cell>
        </row>
        <row r="476">
          <cell r="A476" t="str">
            <v>VITALMARTGTLX250G</v>
          </cell>
          <cell r="B476" t="str">
            <v>VITALMART</v>
          </cell>
          <cell r="C476" t="str">
            <v>GTLX250G</v>
          </cell>
          <cell r="D476" t="str">
            <v>Giò Tai Lưỡi Xào 250g</v>
          </cell>
          <cell r="E476">
            <v>50182</v>
          </cell>
          <cell r="F476">
            <v>50182</v>
          </cell>
        </row>
        <row r="477">
          <cell r="A477" t="str">
            <v>VITALMARTGXD500</v>
          </cell>
          <cell r="B477" t="str">
            <v>VITALMART</v>
          </cell>
          <cell r="C477" t="str">
            <v>GXD500</v>
          </cell>
          <cell r="D477" t="str">
            <v>Gà xì dầu 500g</v>
          </cell>
          <cell r="E477">
            <v>111606</v>
          </cell>
          <cell r="F477">
            <v>103794</v>
          </cell>
        </row>
        <row r="478">
          <cell r="A478" t="str">
            <v>VITALMARTMNH250</v>
          </cell>
          <cell r="B478" t="str">
            <v>VITALMART</v>
          </cell>
          <cell r="C478" t="str">
            <v>MNH250</v>
          </cell>
          <cell r="D478" t="str">
            <v>Mọc Nấm Hương 250g</v>
          </cell>
          <cell r="E478">
            <v>46000</v>
          </cell>
          <cell r="F478">
            <v>46000</v>
          </cell>
        </row>
        <row r="479">
          <cell r="A479" t="str">
            <v>VITALMARTTH200</v>
          </cell>
          <cell r="B479" t="str">
            <v>VITALMART</v>
          </cell>
          <cell r="C479" t="str">
            <v>TH200</v>
          </cell>
          <cell r="D479" t="str">
            <v>Tai heo muối 200g</v>
          </cell>
          <cell r="E479">
            <v>55595</v>
          </cell>
          <cell r="F479">
            <v>55595</v>
          </cell>
        </row>
        <row r="480">
          <cell r="A480" t="str">
            <v/>
          </cell>
        </row>
        <row r="481">
          <cell r="A481" t="str">
            <v>VNPOSTCC300</v>
          </cell>
          <cell r="B481" t="str">
            <v>VNPOST</v>
          </cell>
          <cell r="C481" t="str">
            <v>CC300</v>
          </cell>
          <cell r="D481" t="str">
            <v>Chả cốm 300g</v>
          </cell>
          <cell r="E481">
            <v>74250</v>
          </cell>
          <cell r="F481">
            <v>74250</v>
          </cell>
        </row>
        <row r="482">
          <cell r="A482" t="str">
            <v>VNPOSTCGM300</v>
          </cell>
          <cell r="B482" t="str">
            <v>VNPOST</v>
          </cell>
          <cell r="C482" t="str">
            <v>CGM300</v>
          </cell>
          <cell r="D482" t="str">
            <v>Chân giò heo muối 300g</v>
          </cell>
          <cell r="E482">
            <v>73431</v>
          </cell>
          <cell r="F482">
            <v>73431</v>
          </cell>
        </row>
        <row r="483">
          <cell r="A483" t="str">
            <v>VNPOSTCN300</v>
          </cell>
          <cell r="B483" t="str">
            <v>VNPOST</v>
          </cell>
          <cell r="C483" t="str">
            <v>CN300</v>
          </cell>
          <cell r="D483" t="str">
            <v>Chả nướng 300g</v>
          </cell>
          <cell r="E483">
            <v>70950</v>
          </cell>
          <cell r="F483">
            <v>70950</v>
          </cell>
        </row>
        <row r="484">
          <cell r="A484" t="str">
            <v>VNPOSTGL250</v>
          </cell>
          <cell r="B484" t="str">
            <v>VNPOST</v>
          </cell>
          <cell r="C484" t="str">
            <v>GL250</v>
          </cell>
          <cell r="D484" t="str">
            <v>Giò lụa cây 250g</v>
          </cell>
          <cell r="E484">
            <v>49500</v>
          </cell>
          <cell r="F484">
            <v>49500</v>
          </cell>
        </row>
        <row r="485">
          <cell r="A485" t="str">
            <v>VNPOSTGL500KT</v>
          </cell>
          <cell r="B485" t="str">
            <v>VNPOST</v>
          </cell>
          <cell r="C485" t="str">
            <v>GL500KT</v>
          </cell>
          <cell r="D485" t="str">
            <v>Giò lụa 500g</v>
          </cell>
          <cell r="E485">
            <v>77091</v>
          </cell>
          <cell r="F485">
            <v>77091</v>
          </cell>
        </row>
        <row r="486">
          <cell r="A486" t="str">
            <v>VNPOSTGM500</v>
          </cell>
          <cell r="B486" t="str">
            <v>VNPOST</v>
          </cell>
          <cell r="C486" t="str">
            <v>GM500</v>
          </cell>
          <cell r="D486" t="str">
            <v>Gà muối 500g</v>
          </cell>
          <cell r="E486">
            <v>111058</v>
          </cell>
          <cell r="F486">
            <v>111058</v>
          </cell>
        </row>
        <row r="487">
          <cell r="A487" t="str">
            <v>VNPOSTGSG250</v>
          </cell>
          <cell r="B487" t="str">
            <v>VNPOST</v>
          </cell>
          <cell r="C487" t="str">
            <v>GSG250</v>
          </cell>
          <cell r="D487" t="str">
            <v>Giò sụn gà 250g</v>
          </cell>
          <cell r="E487">
            <v>50400</v>
          </cell>
          <cell r="F487">
            <v>50400</v>
          </cell>
        </row>
        <row r="488">
          <cell r="A488" t="str">
            <v>VNPOSTGTLX250G</v>
          </cell>
          <cell r="B488" t="str">
            <v>VNPOST</v>
          </cell>
          <cell r="C488" t="str">
            <v>GTLX250G</v>
          </cell>
          <cell r="D488" t="str">
            <v>Giò Tai Lưỡi Xào 250g</v>
          </cell>
          <cell r="E488">
            <v>50182</v>
          </cell>
          <cell r="F488">
            <v>50182</v>
          </cell>
        </row>
        <row r="489">
          <cell r="A489" t="str">
            <v>VNPOSTGTNH500</v>
          </cell>
          <cell r="B489" t="str">
            <v>VNPOST</v>
          </cell>
          <cell r="C489" t="str">
            <v>GTNH500</v>
          </cell>
          <cell r="D489" t="str">
            <v>Giò tai nấm hương 500g</v>
          </cell>
          <cell r="E489">
            <v>81591</v>
          </cell>
          <cell r="F489">
            <v>81591</v>
          </cell>
        </row>
        <row r="490">
          <cell r="A490" t="str">
            <v>VNPOSTGXD500</v>
          </cell>
          <cell r="B490" t="str">
            <v>VNPOST</v>
          </cell>
          <cell r="C490" t="str">
            <v>GXD500</v>
          </cell>
          <cell r="D490" t="str">
            <v>Gà xì dầu 500g</v>
          </cell>
          <cell r="E490">
            <v>111606</v>
          </cell>
          <cell r="F490">
            <v>111606</v>
          </cell>
        </row>
        <row r="491">
          <cell r="A491" t="str">
            <v>VNPOSTMNH250</v>
          </cell>
          <cell r="B491" t="str">
            <v>VNPOST</v>
          </cell>
          <cell r="C491" t="str">
            <v>MNH250</v>
          </cell>
          <cell r="D491" t="str">
            <v>Mọc Nấm Hương 250g</v>
          </cell>
          <cell r="E491">
            <v>46000</v>
          </cell>
          <cell r="F491">
            <v>46000</v>
          </cell>
        </row>
        <row r="492">
          <cell r="A492" t="str">
            <v>VNPOSTTH200</v>
          </cell>
          <cell r="B492" t="str">
            <v>VNPOST</v>
          </cell>
          <cell r="C492" t="str">
            <v>TH200</v>
          </cell>
          <cell r="D492" t="str">
            <v>Tai heo muối 200g</v>
          </cell>
          <cell r="E492">
            <v>55595</v>
          </cell>
          <cell r="F492">
            <v>55595</v>
          </cell>
        </row>
        <row r="493">
          <cell r="A493" t="str">
            <v/>
          </cell>
        </row>
        <row r="494">
          <cell r="A494" t="str">
            <v>WINCC300</v>
          </cell>
          <cell r="B494" t="str">
            <v>WIN</v>
          </cell>
          <cell r="C494" t="str">
            <v>CC300</v>
          </cell>
          <cell r="D494" t="str">
            <v>Chả cốm 300g</v>
          </cell>
          <cell r="E494">
            <v>74250</v>
          </cell>
          <cell r="F494">
            <v>74250</v>
          </cell>
        </row>
        <row r="495">
          <cell r="A495" t="str">
            <v>WINCGM300</v>
          </cell>
          <cell r="B495" t="str">
            <v>WIN</v>
          </cell>
          <cell r="C495" t="str">
            <v>CGM300</v>
          </cell>
          <cell r="D495" t="str">
            <v>Chân giò heo muối 300g</v>
          </cell>
          <cell r="E495">
            <v>73431</v>
          </cell>
          <cell r="F495">
            <v>73431</v>
          </cell>
        </row>
        <row r="496">
          <cell r="A496" t="str">
            <v>WINCGXD150</v>
          </cell>
          <cell r="B496" t="str">
            <v>WIN</v>
          </cell>
          <cell r="C496" t="str">
            <v>CGXD150</v>
          </cell>
          <cell r="D496" t="str">
            <v>Chân gà xì dầu 150g</v>
          </cell>
          <cell r="E496">
            <v>31977</v>
          </cell>
          <cell r="F496">
            <v>31977</v>
          </cell>
        </row>
        <row r="497">
          <cell r="A497" t="str">
            <v>WINCN300</v>
          </cell>
          <cell r="B497" t="str">
            <v>WIN</v>
          </cell>
          <cell r="C497" t="str">
            <v>CN300</v>
          </cell>
          <cell r="D497" t="str">
            <v>Chả nướng 300g</v>
          </cell>
          <cell r="E497">
            <v>70950</v>
          </cell>
          <cell r="F497">
            <v>70950</v>
          </cell>
        </row>
        <row r="498">
          <cell r="A498" t="str">
            <v>WINGL250</v>
          </cell>
          <cell r="B498" t="str">
            <v>WIN</v>
          </cell>
          <cell r="C498" t="str">
            <v>GL250</v>
          </cell>
          <cell r="D498" t="str">
            <v>Giò lụa cây 250g</v>
          </cell>
          <cell r="E498">
            <v>59400</v>
          </cell>
          <cell r="F498">
            <v>49500</v>
          </cell>
        </row>
        <row r="499">
          <cell r="A499" t="str">
            <v>WINGL500KT</v>
          </cell>
          <cell r="B499" t="str">
            <v>WIN</v>
          </cell>
          <cell r="C499" t="str">
            <v>GL500KT</v>
          </cell>
          <cell r="D499" t="str">
            <v>Giò lụa 500g</v>
          </cell>
          <cell r="E499">
            <v>77091</v>
          </cell>
          <cell r="F499">
            <v>77091</v>
          </cell>
        </row>
        <row r="500">
          <cell r="A500" t="str">
            <v>WINGM500</v>
          </cell>
          <cell r="B500" t="str">
            <v>WIN</v>
          </cell>
          <cell r="C500" t="str">
            <v>GM500</v>
          </cell>
          <cell r="D500" t="str">
            <v>Gà muối 500g</v>
          </cell>
          <cell r="E500">
            <v>111058</v>
          </cell>
          <cell r="F500">
            <v>111058</v>
          </cell>
        </row>
        <row r="501">
          <cell r="A501" t="str">
            <v>WINGSG250</v>
          </cell>
          <cell r="B501" t="str">
            <v>WIN</v>
          </cell>
          <cell r="C501" t="str">
            <v>GSG250</v>
          </cell>
          <cell r="D501" t="str">
            <v>Giò sụn gà 250g</v>
          </cell>
          <cell r="E501">
            <v>61050</v>
          </cell>
          <cell r="F501">
            <v>50400</v>
          </cell>
        </row>
        <row r="502">
          <cell r="A502" t="str">
            <v>WINGTLX250G</v>
          </cell>
          <cell r="B502" t="str">
            <v>WIN</v>
          </cell>
          <cell r="C502" t="str">
            <v>GTLX250G</v>
          </cell>
          <cell r="D502" t="str">
            <v>Giò Tai Lưỡi Xào 250g</v>
          </cell>
          <cell r="E502">
            <v>50182</v>
          </cell>
          <cell r="F502">
            <v>50182</v>
          </cell>
        </row>
        <row r="503">
          <cell r="A503" t="str">
            <v>WINGTNH500</v>
          </cell>
          <cell r="B503" t="str">
            <v>WIN</v>
          </cell>
          <cell r="C503" t="str">
            <v>GTNH500</v>
          </cell>
          <cell r="D503" t="str">
            <v>Giò tai nấm hương 500g</v>
          </cell>
          <cell r="E503">
            <v>81591</v>
          </cell>
          <cell r="F503">
            <v>81591</v>
          </cell>
        </row>
        <row r="504">
          <cell r="A504" t="str">
            <v>WINGXD500</v>
          </cell>
          <cell r="B504" t="str">
            <v>WIN</v>
          </cell>
          <cell r="C504" t="str">
            <v>GXD500</v>
          </cell>
          <cell r="D504" t="str">
            <v>Gà xì dầu 500g</v>
          </cell>
          <cell r="E504">
            <v>111606</v>
          </cell>
          <cell r="F504">
            <v>111606</v>
          </cell>
        </row>
        <row r="505">
          <cell r="A505" t="str">
            <v>WINMNH250</v>
          </cell>
          <cell r="B505" t="str">
            <v>WIN</v>
          </cell>
          <cell r="C505" t="str">
            <v>MNH250</v>
          </cell>
          <cell r="D505" t="str">
            <v>Mọc Nấm Hương 250g</v>
          </cell>
          <cell r="E505">
            <v>46000</v>
          </cell>
          <cell r="F505">
            <v>46000</v>
          </cell>
        </row>
        <row r="506">
          <cell r="A506" t="str">
            <v>WINTH200</v>
          </cell>
          <cell r="B506" t="str">
            <v>WIN</v>
          </cell>
          <cell r="C506" t="str">
            <v>TH200</v>
          </cell>
          <cell r="D506" t="str">
            <v>Tai heo muối 200g</v>
          </cell>
          <cell r="E506">
            <v>55595</v>
          </cell>
          <cell r="F506">
            <v>55595</v>
          </cell>
        </row>
        <row r="507">
          <cell r="A507" t="str">
            <v/>
          </cell>
        </row>
        <row r="508">
          <cell r="A508" t="str">
            <v>KL.HNCN300</v>
          </cell>
          <cell r="B508" t="str">
            <v>KL.HN</v>
          </cell>
          <cell r="C508" t="str">
            <v>CN300</v>
          </cell>
          <cell r="D508" t="str">
            <v>Chả nướng 300g</v>
          </cell>
          <cell r="E508">
            <v>86111</v>
          </cell>
          <cell r="F508">
            <v>86111</v>
          </cell>
        </row>
        <row r="509">
          <cell r="A509" t="str">
            <v>KL.HNGL500KT</v>
          </cell>
          <cell r="B509" t="str">
            <v>KL.HN</v>
          </cell>
          <cell r="C509" t="str">
            <v>GL500KT</v>
          </cell>
          <cell r="D509" t="str">
            <v>Giò lụa 500g</v>
          </cell>
          <cell r="E509">
            <v>94013</v>
          </cell>
          <cell r="F509">
            <v>94013</v>
          </cell>
        </row>
        <row r="510">
          <cell r="A510" t="str">
            <v>KL.HNGTNH500</v>
          </cell>
          <cell r="B510" t="str">
            <v>KL.HN</v>
          </cell>
          <cell r="C510" t="str">
            <v>GTNH500</v>
          </cell>
          <cell r="D510" t="str">
            <v>Giò tai nấm hương 500g</v>
          </cell>
          <cell r="E510">
            <v>135185</v>
          </cell>
          <cell r="F510">
            <v>135185</v>
          </cell>
        </row>
        <row r="511">
          <cell r="A511" t="str">
            <v>KL.HNCGM100</v>
          </cell>
          <cell r="B511" t="str">
            <v>KL.HN</v>
          </cell>
          <cell r="C511" t="str">
            <v>CGM100</v>
          </cell>
          <cell r="D511" t="str">
            <v>Chân giò heo muối 100g</v>
          </cell>
          <cell r="E511">
            <v>36111</v>
          </cell>
          <cell r="F511">
            <v>22585.08</v>
          </cell>
        </row>
        <row r="512">
          <cell r="A512" t="str">
            <v>KL.HNGHK300</v>
          </cell>
          <cell r="B512" t="str">
            <v>KL.HN</v>
          </cell>
          <cell r="C512" t="str">
            <v>GHK300</v>
          </cell>
          <cell r="D512" t="str">
            <v>Gà muối hun khói 300g</v>
          </cell>
          <cell r="E512">
            <v>70000</v>
          </cell>
          <cell r="F512">
            <v>64400</v>
          </cell>
        </row>
        <row r="513">
          <cell r="A513" t="str">
            <v>KL.HNGM500</v>
          </cell>
          <cell r="B513" t="str">
            <v>KL.HN</v>
          </cell>
          <cell r="C513" t="str">
            <v>GM500</v>
          </cell>
          <cell r="D513" t="str">
            <v>Gà muối 500g</v>
          </cell>
          <cell r="E513">
            <v>147000</v>
          </cell>
          <cell r="F513">
            <v>102173.36</v>
          </cell>
        </row>
        <row r="514">
          <cell r="A514" t="str">
            <v>KL.HNGSG45G</v>
          </cell>
          <cell r="B514" t="str">
            <v>KL.HN</v>
          </cell>
          <cell r="C514" t="str">
            <v>GSG45G</v>
          </cell>
          <cell r="D514" t="str">
            <v>Giò sụn gà 45g</v>
          </cell>
          <cell r="E514">
            <v>9200</v>
          </cell>
          <cell r="F514">
            <v>8280</v>
          </cell>
        </row>
        <row r="515">
          <cell r="A515" t="str">
            <v>KL.HNCC300</v>
          </cell>
          <cell r="B515" t="str">
            <v>KL.HN</v>
          </cell>
          <cell r="C515" t="str">
            <v>CC300</v>
          </cell>
          <cell r="D515" t="str">
            <v>Chả cốm 300g</v>
          </cell>
          <cell r="E515">
            <v>90741</v>
          </cell>
          <cell r="F515">
            <v>68310</v>
          </cell>
        </row>
        <row r="516">
          <cell r="A516" t="str">
            <v>KL.HNCGM300</v>
          </cell>
          <cell r="B516" t="str">
            <v>KL.HN</v>
          </cell>
          <cell r="C516" t="str">
            <v>CGM300</v>
          </cell>
          <cell r="D516" t="str">
            <v>Chân giò heo muối 300g</v>
          </cell>
          <cell r="E516">
            <v>96000</v>
          </cell>
          <cell r="F516">
            <v>67556.52</v>
          </cell>
        </row>
        <row r="517">
          <cell r="A517" t="str">
            <v>KL.HNCGM500</v>
          </cell>
          <cell r="B517" t="str">
            <v>KL.HN</v>
          </cell>
          <cell r="C517" t="str">
            <v>CGM500</v>
          </cell>
          <cell r="D517" t="str">
            <v>Chân giò heo muối 500g</v>
          </cell>
          <cell r="E517">
            <v>147000</v>
          </cell>
          <cell r="F517">
            <v>109540.72</v>
          </cell>
        </row>
        <row r="518">
          <cell r="A518" t="str">
            <v>KL.HNCGST150</v>
          </cell>
          <cell r="B518" t="str">
            <v>KL.HN</v>
          </cell>
          <cell r="C518" t="str">
            <v>CGST150</v>
          </cell>
          <cell r="D518" t="str">
            <v>Chân gà sả tắc 150g</v>
          </cell>
          <cell r="E518">
            <v>22500</v>
          </cell>
          <cell r="F518">
            <v>20700</v>
          </cell>
        </row>
        <row r="519">
          <cell r="A519" t="str">
            <v>KL.HNCGST250</v>
          </cell>
          <cell r="B519" t="str">
            <v>KL.HN</v>
          </cell>
          <cell r="C519" t="str">
            <v>CGST250</v>
          </cell>
          <cell r="D519" t="str">
            <v>Chân gà sả tắc 250g</v>
          </cell>
          <cell r="E519">
            <v>37500</v>
          </cell>
          <cell r="F519">
            <v>34500</v>
          </cell>
        </row>
        <row r="520">
          <cell r="A520" t="str">
            <v>KL.HNGTLX250G</v>
          </cell>
          <cell r="B520" t="str">
            <v>KL.HN</v>
          </cell>
          <cell r="C520" t="str">
            <v>GTLX250G</v>
          </cell>
          <cell r="D520" t="str">
            <v>Giò Tai Lưỡi Xào 250g</v>
          </cell>
          <cell r="E520">
            <v>66000</v>
          </cell>
          <cell r="F520">
            <v>46168.36</v>
          </cell>
        </row>
        <row r="521">
          <cell r="A521" t="str">
            <v>KL.HNGXD500</v>
          </cell>
          <cell r="B521" t="str">
            <v>KL.HN</v>
          </cell>
          <cell r="C521" t="str">
            <v>GXD500</v>
          </cell>
          <cell r="D521" t="str">
            <v>Gà xì dầu 500g</v>
          </cell>
          <cell r="E521">
            <v>147000</v>
          </cell>
          <cell r="F521">
            <v>102677.52</v>
          </cell>
        </row>
        <row r="522">
          <cell r="A522" t="str">
            <v>KL.HNMNH250</v>
          </cell>
          <cell r="B522" t="str">
            <v>KL.HN</v>
          </cell>
          <cell r="C522" t="str">
            <v>MNH250</v>
          </cell>
          <cell r="D522" t="str">
            <v>Mọc Nấm Hương 250g</v>
          </cell>
          <cell r="E522">
            <v>58333</v>
          </cell>
          <cell r="F522">
            <v>42320</v>
          </cell>
        </row>
        <row r="523">
          <cell r="A523" t="str">
            <v>KL.HNTH200</v>
          </cell>
          <cell r="B523" t="str">
            <v>KL.HN</v>
          </cell>
          <cell r="C523" t="str">
            <v>TH200</v>
          </cell>
          <cell r="D523" t="str">
            <v>Tai heo muối 200g</v>
          </cell>
          <cell r="E523">
            <v>73000</v>
          </cell>
          <cell r="F523">
            <v>51147.4</v>
          </cell>
        </row>
        <row r="524">
          <cell r="A524" t="str">
            <v>KL.HNTHST150</v>
          </cell>
          <cell r="B524" t="str">
            <v>KL.HN</v>
          </cell>
          <cell r="C524" t="str">
            <v>THST150</v>
          </cell>
          <cell r="D524" t="str">
            <v>Tai heo sốt thái 150g</v>
          </cell>
          <cell r="E524">
            <v>21667</v>
          </cell>
          <cell r="F524">
            <v>19933.64</v>
          </cell>
        </row>
        <row r="525">
          <cell r="A525" t="str">
            <v>KL.HNGL250</v>
          </cell>
          <cell r="B525" t="str">
            <v>KL.HN</v>
          </cell>
          <cell r="C525" t="str">
            <v>GL250</v>
          </cell>
          <cell r="D525" t="str">
            <v>Giò lụa cây 250g</v>
          </cell>
          <cell r="E525">
            <v>59400</v>
          </cell>
          <cell r="F525">
            <v>45540</v>
          </cell>
        </row>
        <row r="526">
          <cell r="A526" t="str">
            <v>KL.HNGSG250</v>
          </cell>
          <cell r="B526" t="str">
            <v>KL.HN</v>
          </cell>
          <cell r="C526" t="str">
            <v>GSG250</v>
          </cell>
          <cell r="D526" t="str">
            <v>Giò sụn gà 250g</v>
          </cell>
          <cell r="E526">
            <v>73431</v>
          </cell>
          <cell r="F526">
            <v>73431</v>
          </cell>
        </row>
        <row r="527">
          <cell r="A527" t="str">
            <v/>
          </cell>
        </row>
        <row r="528">
          <cell r="A528" t="str">
            <v>KL.HN001CGM300</v>
          </cell>
          <cell r="B528" t="str">
            <v>KL.HN001</v>
          </cell>
          <cell r="C528" t="str">
            <v>CGM300</v>
          </cell>
          <cell r="D528" t="str">
            <v>Chân giò heo muối 300g</v>
          </cell>
          <cell r="E528">
            <v>96000</v>
          </cell>
          <cell r="F528">
            <v>69759.45</v>
          </cell>
        </row>
        <row r="529">
          <cell r="A529" t="str">
            <v>KL.HN001GXD500</v>
          </cell>
          <cell r="B529" t="str">
            <v>KL.HN001</v>
          </cell>
          <cell r="C529" t="str">
            <v>GXD500</v>
          </cell>
          <cell r="D529" t="str">
            <v>Gà xì dầu 500g</v>
          </cell>
          <cell r="E529">
            <v>147000</v>
          </cell>
          <cell r="F529">
            <v>106025.7</v>
          </cell>
        </row>
        <row r="530">
          <cell r="A530" t="str">
            <v>KL.HN003CGM300</v>
          </cell>
          <cell r="B530" t="str">
            <v>KL.HN003</v>
          </cell>
          <cell r="C530" t="str">
            <v>CGM300</v>
          </cell>
          <cell r="D530" t="str">
            <v>Chân giò heo muối 300g</v>
          </cell>
          <cell r="E530">
            <v>96000</v>
          </cell>
          <cell r="F530">
            <v>69759.45</v>
          </cell>
        </row>
        <row r="531">
          <cell r="A531" t="str">
            <v>KL.HN003GM500</v>
          </cell>
          <cell r="B531" t="str">
            <v>KL.HN003</v>
          </cell>
          <cell r="C531" t="str">
            <v>GM500</v>
          </cell>
          <cell r="D531" t="str">
            <v>Gà muối 500g</v>
          </cell>
          <cell r="E531">
            <v>147000</v>
          </cell>
          <cell r="F531">
            <v>105505.09999999999</v>
          </cell>
        </row>
        <row r="532">
          <cell r="A532" t="str">
            <v>KL.HN003GXD500</v>
          </cell>
          <cell r="B532" t="str">
            <v>KL.HN003</v>
          </cell>
          <cell r="C532" t="str">
            <v>GXD500</v>
          </cell>
          <cell r="D532" t="str">
            <v>Gà xì dầu 500g</v>
          </cell>
          <cell r="E532">
            <v>147000</v>
          </cell>
          <cell r="F532">
            <v>106025.7</v>
          </cell>
        </row>
        <row r="533">
          <cell r="A533" t="str">
            <v>KL.HN003MNH250</v>
          </cell>
          <cell r="B533" t="str">
            <v>KL.HN003</v>
          </cell>
          <cell r="C533" t="str">
            <v>MNH250</v>
          </cell>
          <cell r="D533" t="str">
            <v>Mọc Nấm Hương 250g</v>
          </cell>
          <cell r="E533">
            <v>58333</v>
          </cell>
          <cell r="F533">
            <v>43700</v>
          </cell>
        </row>
        <row r="534">
          <cell r="A534" t="str">
            <v>KL.HN007CGM300</v>
          </cell>
          <cell r="B534" t="str">
            <v>KL.HN007</v>
          </cell>
          <cell r="C534" t="str">
            <v>CGM300</v>
          </cell>
          <cell r="D534" t="str">
            <v>Chân giò heo muối 300g</v>
          </cell>
          <cell r="E534">
            <v>96000</v>
          </cell>
          <cell r="F534">
            <v>73431</v>
          </cell>
        </row>
        <row r="535">
          <cell r="A535" t="str">
            <v>KL.HN007CN300</v>
          </cell>
          <cell r="B535" t="str">
            <v>KL.HN007</v>
          </cell>
          <cell r="C535" t="str">
            <v>CN300</v>
          </cell>
          <cell r="D535" t="str">
            <v>Chả nướng 300g</v>
          </cell>
          <cell r="E535">
            <v>86111</v>
          </cell>
          <cell r="F535">
            <v>70950</v>
          </cell>
        </row>
        <row r="536">
          <cell r="A536" t="str">
            <v>KL.HN007GM500</v>
          </cell>
          <cell r="B536" t="str">
            <v>KL.HN007</v>
          </cell>
          <cell r="C536" t="str">
            <v>GM500</v>
          </cell>
          <cell r="D536" t="str">
            <v>Gà muối 500g</v>
          </cell>
          <cell r="E536">
            <v>147000</v>
          </cell>
          <cell r="F536">
            <v>111058</v>
          </cell>
        </row>
        <row r="537">
          <cell r="A537" t="str">
            <v>KL.HN007CC300</v>
          </cell>
          <cell r="B537" t="str">
            <v>KL.HN007</v>
          </cell>
          <cell r="C537" t="str">
            <v>CC300</v>
          </cell>
          <cell r="D537" t="str">
            <v>Chả cốm 300g</v>
          </cell>
          <cell r="E537">
            <v>90741</v>
          </cell>
          <cell r="F537">
            <v>68310</v>
          </cell>
        </row>
        <row r="538">
          <cell r="A538" t="str">
            <v>KL.HN007GTLX250G</v>
          </cell>
          <cell r="B538" t="str">
            <v>KL.HN007</v>
          </cell>
          <cell r="C538" t="str">
            <v>GTLX250G</v>
          </cell>
          <cell r="D538" t="str">
            <v>Giò Tai Lưỡi Xào 250g</v>
          </cell>
          <cell r="E538">
            <v>66000</v>
          </cell>
          <cell r="F538">
            <v>50182</v>
          </cell>
        </row>
        <row r="539">
          <cell r="A539" t="str">
            <v>KL.HN007MNH250</v>
          </cell>
          <cell r="B539" t="str">
            <v>KL.HN007</v>
          </cell>
          <cell r="C539" t="str">
            <v>MNH250</v>
          </cell>
          <cell r="D539" t="str">
            <v>Mọc Nấm Hương 250g</v>
          </cell>
          <cell r="E539">
            <v>58333</v>
          </cell>
          <cell r="F539">
            <v>46000</v>
          </cell>
        </row>
        <row r="540">
          <cell r="A540" t="str">
            <v>KL.HN008CGM300</v>
          </cell>
          <cell r="B540" t="str">
            <v>KL.HN008</v>
          </cell>
          <cell r="C540" t="str">
            <v>CGM300</v>
          </cell>
          <cell r="D540" t="str">
            <v>Chân giò heo muối 300g</v>
          </cell>
          <cell r="E540">
            <v>96000</v>
          </cell>
          <cell r="F540">
            <v>73431</v>
          </cell>
        </row>
        <row r="541">
          <cell r="A541" t="str">
            <v>KL.HN008CGM500</v>
          </cell>
          <cell r="B541" t="str">
            <v>KL.HN008</v>
          </cell>
          <cell r="C541" t="str">
            <v>CGM500</v>
          </cell>
          <cell r="D541" t="str">
            <v>Chân giò heo muối 500g</v>
          </cell>
          <cell r="E541">
            <v>147000</v>
          </cell>
          <cell r="F541">
            <v>119066</v>
          </cell>
        </row>
        <row r="542">
          <cell r="A542" t="str">
            <v>KL000101CC300</v>
          </cell>
          <cell r="B542" t="str">
            <v>KL000101</v>
          </cell>
          <cell r="C542" t="str">
            <v>CC300</v>
          </cell>
          <cell r="D542" t="str">
            <v>Chả cốm 300g</v>
          </cell>
          <cell r="E542">
            <v>90741</v>
          </cell>
          <cell r="F542">
            <v>70537.5</v>
          </cell>
        </row>
        <row r="543">
          <cell r="A543" t="str">
            <v>KL000101CGM300</v>
          </cell>
          <cell r="B543" t="str">
            <v>KL000101</v>
          </cell>
          <cell r="C543" t="str">
            <v>CGM300</v>
          </cell>
          <cell r="D543" t="str">
            <v>Chân giò heo muối 300g</v>
          </cell>
          <cell r="E543">
            <v>96000</v>
          </cell>
          <cell r="F543">
            <v>69759.45</v>
          </cell>
        </row>
        <row r="544">
          <cell r="A544" t="str">
            <v>KL000101CGST150</v>
          </cell>
          <cell r="B544" t="str">
            <v>KL000101</v>
          </cell>
          <cell r="C544" t="str">
            <v>CGST150</v>
          </cell>
          <cell r="D544" t="str">
            <v>Chân gà sả tắc 150g</v>
          </cell>
          <cell r="E544">
            <v>22500</v>
          </cell>
          <cell r="F544">
            <v>21375</v>
          </cell>
        </row>
        <row r="545">
          <cell r="A545" t="str">
            <v>KL000101GM500</v>
          </cell>
          <cell r="B545" t="str">
            <v>KL000101</v>
          </cell>
          <cell r="C545" t="str">
            <v>GM500</v>
          </cell>
          <cell r="D545" t="str">
            <v>Gà muối 500g</v>
          </cell>
          <cell r="E545">
            <v>147000</v>
          </cell>
          <cell r="F545">
            <v>105505.09999999999</v>
          </cell>
        </row>
        <row r="546">
          <cell r="A546" t="str">
            <v>KL000101GTLX250G</v>
          </cell>
          <cell r="B546" t="str">
            <v>KL000101</v>
          </cell>
          <cell r="C546" t="str">
            <v>GTLX250G</v>
          </cell>
          <cell r="D546" t="str">
            <v>Giò Tai Lưỡi Xào 250g</v>
          </cell>
          <cell r="E546">
            <v>66000</v>
          </cell>
          <cell r="F546">
            <v>47673.85</v>
          </cell>
        </row>
        <row r="547">
          <cell r="A547" t="str">
            <v>KL000101MNH250</v>
          </cell>
          <cell r="B547" t="str">
            <v>KL000101</v>
          </cell>
          <cell r="C547" t="str">
            <v>MNH250</v>
          </cell>
          <cell r="D547" t="str">
            <v>Mọc Nấm Hương 250g</v>
          </cell>
          <cell r="E547">
            <v>58333</v>
          </cell>
          <cell r="F547">
            <v>43700</v>
          </cell>
        </row>
        <row r="548">
          <cell r="A548" t="str">
            <v>KL000101TH200</v>
          </cell>
          <cell r="B548" t="str">
            <v>KL000101</v>
          </cell>
          <cell r="C548" t="str">
            <v>TH200</v>
          </cell>
          <cell r="D548" t="str">
            <v>Tai heo muối 200g</v>
          </cell>
          <cell r="E548">
            <v>73000</v>
          </cell>
          <cell r="F548">
            <v>52815.25</v>
          </cell>
        </row>
        <row r="549">
          <cell r="A549" t="str">
            <v>KL000101THST150</v>
          </cell>
          <cell r="B549" t="str">
            <v>KL000101</v>
          </cell>
          <cell r="C549" t="str">
            <v>THST150</v>
          </cell>
          <cell r="D549" t="str">
            <v>Tai heo sốt thái 150g</v>
          </cell>
          <cell r="E549">
            <v>21667</v>
          </cell>
          <cell r="F549">
            <v>20583.649999999998</v>
          </cell>
        </row>
        <row r="550">
          <cell r="A550" t="str">
            <v>KL00014CGM300</v>
          </cell>
          <cell r="B550" t="str">
            <v>KL00014</v>
          </cell>
          <cell r="C550" t="str">
            <v>CGM300</v>
          </cell>
          <cell r="D550" t="str">
            <v>Chân giò heo muối 300g</v>
          </cell>
          <cell r="E550">
            <v>96000</v>
          </cell>
          <cell r="F550">
            <v>96000</v>
          </cell>
        </row>
        <row r="551">
          <cell r="A551" t="str">
            <v>KL00014GM500</v>
          </cell>
          <cell r="B551" t="str">
            <v>KL00014</v>
          </cell>
          <cell r="C551" t="str">
            <v>GM500</v>
          </cell>
          <cell r="D551" t="str">
            <v>Gà muối 500g</v>
          </cell>
          <cell r="E551">
            <v>147000</v>
          </cell>
          <cell r="F551">
            <v>147000</v>
          </cell>
        </row>
        <row r="552">
          <cell r="A552" t="str">
            <v>KL00014GTLX250G</v>
          </cell>
          <cell r="B552" t="str">
            <v>KL00014</v>
          </cell>
          <cell r="C552" t="str">
            <v>GTLX250G</v>
          </cell>
          <cell r="D552" t="str">
            <v>Giò Tai Lưỡi Xào 250g</v>
          </cell>
          <cell r="E552">
            <v>66000</v>
          </cell>
          <cell r="F552">
            <v>66000</v>
          </cell>
        </row>
        <row r="553">
          <cell r="A553" t="str">
            <v>KL00014TH200</v>
          </cell>
          <cell r="B553" t="str">
            <v>KL00014</v>
          </cell>
          <cell r="C553" t="str">
            <v>TH200</v>
          </cell>
          <cell r="D553" t="str">
            <v>Tai heo muối 200g</v>
          </cell>
          <cell r="E553">
            <v>73000</v>
          </cell>
          <cell r="F553">
            <v>73000</v>
          </cell>
        </row>
        <row r="554">
          <cell r="A554" t="str">
            <v>KL00015CGM300</v>
          </cell>
          <cell r="B554" t="str">
            <v>KL00015</v>
          </cell>
          <cell r="C554" t="str">
            <v>CGM300</v>
          </cell>
          <cell r="D554" t="str">
            <v>Chân giò heo muối 300g</v>
          </cell>
          <cell r="E554">
            <v>96000</v>
          </cell>
          <cell r="F554">
            <v>96000</v>
          </cell>
        </row>
        <row r="555">
          <cell r="A555" t="str">
            <v>KL00015GM500</v>
          </cell>
          <cell r="B555" t="str">
            <v>KL00015</v>
          </cell>
          <cell r="C555" t="str">
            <v>GM500</v>
          </cell>
          <cell r="D555" t="str">
            <v>Gà muối 500g</v>
          </cell>
          <cell r="E555">
            <v>147000</v>
          </cell>
          <cell r="F555">
            <v>147000</v>
          </cell>
        </row>
        <row r="556">
          <cell r="A556" t="str">
            <v>KL00015GTLX250G</v>
          </cell>
          <cell r="B556" t="str">
            <v>KL00015</v>
          </cell>
          <cell r="C556" t="str">
            <v>GTLX250G</v>
          </cell>
          <cell r="D556" t="str">
            <v>Giò Tai Lưỡi Xào 250g</v>
          </cell>
          <cell r="E556">
            <v>66000</v>
          </cell>
          <cell r="F556">
            <v>66000</v>
          </cell>
        </row>
        <row r="557">
          <cell r="A557" t="str">
            <v>KL00015TH200</v>
          </cell>
          <cell r="B557" t="str">
            <v>KL00015</v>
          </cell>
          <cell r="C557" t="str">
            <v>TH200</v>
          </cell>
          <cell r="D557" t="str">
            <v>Tai heo muối 200g</v>
          </cell>
          <cell r="E557">
            <v>73000</v>
          </cell>
          <cell r="F557">
            <v>73000</v>
          </cell>
        </row>
        <row r="558">
          <cell r="A558" t="str">
            <v>KL00016CGM300</v>
          </cell>
          <cell r="B558" t="str">
            <v>KL00016</v>
          </cell>
          <cell r="C558" t="str">
            <v>CGM300</v>
          </cell>
          <cell r="D558" t="str">
            <v>Chân giò heo muối 300g</v>
          </cell>
          <cell r="E558">
            <v>96000</v>
          </cell>
          <cell r="F558">
            <v>68290.83</v>
          </cell>
        </row>
        <row r="559">
          <cell r="A559" t="str">
            <v>KL00016GM500</v>
          </cell>
          <cell r="B559" t="str">
            <v>KL00016</v>
          </cell>
          <cell r="C559" t="str">
            <v>GM500</v>
          </cell>
          <cell r="D559" t="str">
            <v>Gà muối 500g</v>
          </cell>
          <cell r="E559">
            <v>147000</v>
          </cell>
          <cell r="F559">
            <v>103283.94</v>
          </cell>
        </row>
        <row r="560">
          <cell r="A560" t="str">
            <v>KL00016TH200</v>
          </cell>
          <cell r="B560" t="str">
            <v>KL00016</v>
          </cell>
          <cell r="C560" t="str">
            <v>TH200</v>
          </cell>
          <cell r="D560" t="str">
            <v>Tai heo muối 200g</v>
          </cell>
          <cell r="E560">
            <v>73000</v>
          </cell>
          <cell r="F560">
            <v>51703.350000000006</v>
          </cell>
        </row>
        <row r="561">
          <cell r="A561" t="str">
            <v>KL00020CGM300</v>
          </cell>
          <cell r="B561" t="str">
            <v>KL00020</v>
          </cell>
          <cell r="C561" t="str">
            <v>CGM300</v>
          </cell>
          <cell r="D561" t="str">
            <v>Chân giò heo muối 300g</v>
          </cell>
          <cell r="E561">
            <v>96000</v>
          </cell>
          <cell r="F561">
            <v>69759.45</v>
          </cell>
        </row>
        <row r="562">
          <cell r="A562" t="str">
            <v>KL00028CC300</v>
          </cell>
          <cell r="B562" t="str">
            <v>KL00028</v>
          </cell>
          <cell r="C562" t="str">
            <v>CC300</v>
          </cell>
          <cell r="D562" t="str">
            <v>Chả cốm 300g</v>
          </cell>
          <cell r="E562">
            <v>90741</v>
          </cell>
          <cell r="F562">
            <v>70537.5</v>
          </cell>
        </row>
        <row r="563">
          <cell r="A563" t="str">
            <v>KL00028CGM300</v>
          </cell>
          <cell r="B563" t="str">
            <v>KL00028</v>
          </cell>
          <cell r="C563" t="str">
            <v>CGM300</v>
          </cell>
          <cell r="D563" t="str">
            <v>Chân giò heo muối 300g</v>
          </cell>
          <cell r="E563">
            <v>96000</v>
          </cell>
          <cell r="F563">
            <v>69759.45</v>
          </cell>
        </row>
        <row r="564">
          <cell r="A564" t="str">
            <v>KL00028CN300</v>
          </cell>
          <cell r="B564" t="str">
            <v>KL00028</v>
          </cell>
          <cell r="C564" t="str">
            <v>CN300</v>
          </cell>
          <cell r="D564" t="str">
            <v>Chả nướng 300g</v>
          </cell>
          <cell r="E564">
            <v>86111</v>
          </cell>
          <cell r="F564">
            <v>67402.5</v>
          </cell>
        </row>
        <row r="565">
          <cell r="A565" t="str">
            <v>KL00028GM500</v>
          </cell>
          <cell r="B565" t="str">
            <v>KL00028</v>
          </cell>
          <cell r="C565" t="str">
            <v>GM500</v>
          </cell>
          <cell r="D565" t="str">
            <v>Gà muối 500g</v>
          </cell>
          <cell r="E565">
            <v>147000</v>
          </cell>
          <cell r="F565">
            <v>105505.09999999999</v>
          </cell>
        </row>
        <row r="566">
          <cell r="A566" t="str">
            <v>KL00028GTLX250G</v>
          </cell>
          <cell r="B566" t="str">
            <v>KL00028</v>
          </cell>
          <cell r="C566" t="str">
            <v>GTLX250G</v>
          </cell>
          <cell r="D566" t="str">
            <v>Giò Tai Lưỡi Xào 250g</v>
          </cell>
          <cell r="E566">
            <v>66000</v>
          </cell>
          <cell r="F566">
            <v>47673.85</v>
          </cell>
        </row>
        <row r="567">
          <cell r="A567" t="str">
            <v>KL00028GXD500</v>
          </cell>
          <cell r="B567" t="str">
            <v>KL00028</v>
          </cell>
          <cell r="C567" t="str">
            <v>GXD500</v>
          </cell>
          <cell r="D567" t="str">
            <v>Gà xì dầu 500g</v>
          </cell>
          <cell r="E567">
            <v>147000</v>
          </cell>
          <cell r="F567">
            <v>106025.7</v>
          </cell>
        </row>
        <row r="568">
          <cell r="A568" t="str">
            <v>KL00028TH200</v>
          </cell>
          <cell r="B568" t="str">
            <v>KL00028</v>
          </cell>
          <cell r="C568" t="str">
            <v>TH200</v>
          </cell>
          <cell r="D568" t="str">
            <v>Tai heo muối 200g</v>
          </cell>
          <cell r="E568">
            <v>73000</v>
          </cell>
          <cell r="F568">
            <v>52815.25</v>
          </cell>
        </row>
        <row r="569">
          <cell r="A569" t="str">
            <v>KL00045CGM300</v>
          </cell>
          <cell r="B569" t="str">
            <v>KL00045</v>
          </cell>
          <cell r="C569" t="str">
            <v>CGM300</v>
          </cell>
          <cell r="D569" t="str">
            <v>Chân giò heo muối 300g</v>
          </cell>
          <cell r="E569">
            <v>96000</v>
          </cell>
          <cell r="F569">
            <v>67556.52</v>
          </cell>
        </row>
        <row r="570">
          <cell r="A570" t="str">
            <v>KL00045GM500</v>
          </cell>
          <cell r="B570" t="str">
            <v>KL00045</v>
          </cell>
          <cell r="C570" t="str">
            <v>GM500</v>
          </cell>
          <cell r="D570" t="str">
            <v>Gà muối 500g</v>
          </cell>
          <cell r="E570">
            <v>147000</v>
          </cell>
          <cell r="F570">
            <v>102173.36</v>
          </cell>
        </row>
        <row r="571">
          <cell r="A571" t="str">
            <v>KL00052CC300</v>
          </cell>
          <cell r="B571" t="str">
            <v>KL00052</v>
          </cell>
          <cell r="C571" t="str">
            <v>CC300</v>
          </cell>
          <cell r="D571" t="str">
            <v>Chả cốm 300g</v>
          </cell>
          <cell r="E571">
            <v>90741</v>
          </cell>
          <cell r="F571">
            <v>90741</v>
          </cell>
        </row>
        <row r="572">
          <cell r="A572" t="str">
            <v>KL00052CGM300</v>
          </cell>
          <cell r="B572" t="str">
            <v>KL00052</v>
          </cell>
          <cell r="C572" t="str">
            <v>CGM300</v>
          </cell>
          <cell r="D572" t="str">
            <v>Chân giò heo muối 300g</v>
          </cell>
          <cell r="E572">
            <v>96000</v>
          </cell>
          <cell r="F572">
            <v>96000</v>
          </cell>
        </row>
        <row r="573">
          <cell r="A573" t="str">
            <v>KL00052CN300</v>
          </cell>
          <cell r="B573" t="str">
            <v>KL00052</v>
          </cell>
          <cell r="C573" t="str">
            <v>CN300</v>
          </cell>
          <cell r="D573" t="str">
            <v>Chả nướng 300g</v>
          </cell>
          <cell r="E573">
            <v>86111</v>
          </cell>
          <cell r="F573">
            <v>86111</v>
          </cell>
        </row>
        <row r="574">
          <cell r="A574" t="str">
            <v>KL00052GM500</v>
          </cell>
          <cell r="B574" t="str">
            <v>KL00052</v>
          </cell>
          <cell r="C574" t="str">
            <v>GM500</v>
          </cell>
          <cell r="D574" t="str">
            <v>Gà muối 500g</v>
          </cell>
          <cell r="E574">
            <v>147000</v>
          </cell>
          <cell r="F574">
            <v>147000</v>
          </cell>
        </row>
        <row r="575">
          <cell r="A575" t="str">
            <v>KL00052GTLX250G</v>
          </cell>
          <cell r="B575" t="str">
            <v>KL00052</v>
          </cell>
          <cell r="C575" t="str">
            <v>GTLX250G</v>
          </cell>
          <cell r="D575" t="str">
            <v>Giò Tai Lưỡi Xào 250g</v>
          </cell>
          <cell r="E575">
            <v>66000</v>
          </cell>
          <cell r="F575">
            <v>66000</v>
          </cell>
        </row>
        <row r="576">
          <cell r="A576" t="str">
            <v>KL00052MNH250</v>
          </cell>
          <cell r="B576" t="str">
            <v>KL00052</v>
          </cell>
          <cell r="C576" t="str">
            <v>MNH250</v>
          </cell>
          <cell r="D576" t="str">
            <v>Mọc Nấm Hương 250g</v>
          </cell>
          <cell r="E576">
            <v>58333</v>
          </cell>
          <cell r="F576">
            <v>58333</v>
          </cell>
        </row>
        <row r="577">
          <cell r="A577" t="str">
            <v>KL00052TH200</v>
          </cell>
          <cell r="B577" t="str">
            <v>KL00052</v>
          </cell>
          <cell r="C577" t="str">
            <v>TH200</v>
          </cell>
          <cell r="D577" t="str">
            <v>Tai heo muối 200g</v>
          </cell>
          <cell r="E577">
            <v>73000</v>
          </cell>
          <cell r="F577">
            <v>73000</v>
          </cell>
        </row>
        <row r="578">
          <cell r="A578" t="str">
            <v>KL00053CGM300</v>
          </cell>
          <cell r="B578" t="str">
            <v>KL00053</v>
          </cell>
          <cell r="C578" t="str">
            <v>CGM300</v>
          </cell>
          <cell r="D578" t="str">
            <v>Chân giò heo muối 300g</v>
          </cell>
          <cell r="E578">
            <v>96000</v>
          </cell>
          <cell r="F578">
            <v>69759.45</v>
          </cell>
        </row>
        <row r="579">
          <cell r="A579" t="str">
            <v>KL00053GM500</v>
          </cell>
          <cell r="B579" t="str">
            <v>KL00053</v>
          </cell>
          <cell r="C579" t="str">
            <v>GM500</v>
          </cell>
          <cell r="D579" t="str">
            <v>Gà muối 500g</v>
          </cell>
          <cell r="E579">
            <v>147000</v>
          </cell>
          <cell r="F579">
            <v>105505.09999999999</v>
          </cell>
        </row>
        <row r="580">
          <cell r="A580" t="str">
            <v>KL00053MNH250</v>
          </cell>
          <cell r="B580" t="str">
            <v>KL00053</v>
          </cell>
          <cell r="C580" t="str">
            <v>MNH250</v>
          </cell>
          <cell r="D580" t="str">
            <v>Mọc Nấm Hương 250g</v>
          </cell>
          <cell r="E580">
            <v>58333</v>
          </cell>
          <cell r="F580">
            <v>43700</v>
          </cell>
        </row>
        <row r="581">
          <cell r="A581" t="str">
            <v>KL00053th200</v>
          </cell>
          <cell r="B581" t="str">
            <v>KL00053</v>
          </cell>
          <cell r="C581" t="str">
            <v>th200</v>
          </cell>
          <cell r="D581" t="str">
            <v>tai heo 200g</v>
          </cell>
          <cell r="E581">
            <v>73000</v>
          </cell>
          <cell r="F581">
            <v>52815.25</v>
          </cell>
        </row>
        <row r="582">
          <cell r="A582" t="str">
            <v>KL00053GTLX250G</v>
          </cell>
          <cell r="B582" t="str">
            <v>KL00053</v>
          </cell>
          <cell r="C582" t="str">
            <v>GTLX250G</v>
          </cell>
          <cell r="D582" t="str">
            <v>giò tai lưỡi xào 250</v>
          </cell>
          <cell r="E582">
            <v>66000</v>
          </cell>
          <cell r="F582">
            <v>47673.85</v>
          </cell>
        </row>
        <row r="583">
          <cell r="A583" t="str">
            <v>KL00056CC300</v>
          </cell>
          <cell r="B583" t="str">
            <v>KL00056</v>
          </cell>
          <cell r="C583" t="str">
            <v>CC300</v>
          </cell>
          <cell r="D583" t="str">
            <v>Chả cốm 300g</v>
          </cell>
          <cell r="E583">
            <v>90741</v>
          </cell>
          <cell r="F583">
            <v>74250</v>
          </cell>
        </row>
        <row r="584">
          <cell r="A584" t="str">
            <v>KL00056CGM300</v>
          </cell>
          <cell r="B584" t="str">
            <v>KL00056</v>
          </cell>
          <cell r="C584" t="str">
            <v>CGM300</v>
          </cell>
          <cell r="D584" t="str">
            <v>Chân giò heo muối 300g</v>
          </cell>
          <cell r="E584">
            <v>96000</v>
          </cell>
          <cell r="F584">
            <v>73431</v>
          </cell>
        </row>
        <row r="585">
          <cell r="A585" t="str">
            <v>KL00056GM500</v>
          </cell>
          <cell r="B585" t="str">
            <v>KL00056</v>
          </cell>
          <cell r="C585" t="str">
            <v>GM500</v>
          </cell>
          <cell r="D585" t="str">
            <v>Gà muối 500g</v>
          </cell>
          <cell r="E585">
            <v>147000</v>
          </cell>
          <cell r="F585">
            <v>111058</v>
          </cell>
        </row>
        <row r="586">
          <cell r="A586" t="str">
            <v>KL00056GTLX250G</v>
          </cell>
          <cell r="B586" t="str">
            <v>KL00056</v>
          </cell>
          <cell r="C586" t="str">
            <v>GTLX250G</v>
          </cell>
          <cell r="D586" t="str">
            <v>Giò Tai Lưỡi Xào 250g</v>
          </cell>
          <cell r="E586">
            <v>66000</v>
          </cell>
          <cell r="F586">
            <v>50182</v>
          </cell>
        </row>
        <row r="587">
          <cell r="A587" t="str">
            <v>KL00056GXD500</v>
          </cell>
          <cell r="B587" t="str">
            <v>KL00056</v>
          </cell>
          <cell r="C587" t="str">
            <v>GXD500</v>
          </cell>
          <cell r="D587" t="str">
            <v>Gà xì dầu 500g</v>
          </cell>
          <cell r="E587">
            <v>147000</v>
          </cell>
          <cell r="F587">
            <v>111606</v>
          </cell>
        </row>
        <row r="588">
          <cell r="A588" t="str">
            <v>KL00056MNH250</v>
          </cell>
          <cell r="B588" t="str">
            <v>KL00056</v>
          </cell>
          <cell r="C588" t="str">
            <v>MNH250</v>
          </cell>
          <cell r="D588" t="str">
            <v>Mọc Nấm Hương 250g</v>
          </cell>
          <cell r="E588">
            <v>58333</v>
          </cell>
          <cell r="F588">
            <v>46000</v>
          </cell>
        </row>
        <row r="589">
          <cell r="A589" t="str">
            <v>KL00056TH200</v>
          </cell>
          <cell r="B589" t="str">
            <v>KL00056</v>
          </cell>
          <cell r="C589" t="str">
            <v>TH200</v>
          </cell>
          <cell r="D589" t="str">
            <v>Tai heo muối 200g</v>
          </cell>
          <cell r="E589">
            <v>73000</v>
          </cell>
          <cell r="F589">
            <v>55595</v>
          </cell>
        </row>
        <row r="590">
          <cell r="A590" t="str">
            <v>KL00057CGM300</v>
          </cell>
          <cell r="B590" t="str">
            <v>KL00057</v>
          </cell>
          <cell r="C590" t="str">
            <v>CGM300</v>
          </cell>
          <cell r="D590" t="str">
            <v>Chân giò heo muối 300g</v>
          </cell>
          <cell r="E590">
            <v>96000</v>
          </cell>
          <cell r="F590">
            <v>67556.52</v>
          </cell>
        </row>
        <row r="591">
          <cell r="A591" t="str">
            <v>KL00057GL250</v>
          </cell>
          <cell r="B591" t="str">
            <v>KL00057</v>
          </cell>
          <cell r="C591" t="str">
            <v>GL250</v>
          </cell>
          <cell r="D591" t="str">
            <v>Giò lụa cây 250g</v>
          </cell>
          <cell r="E591">
            <v>59400</v>
          </cell>
          <cell r="F591">
            <v>45540</v>
          </cell>
        </row>
        <row r="592">
          <cell r="A592" t="str">
            <v>KL00057GM500</v>
          </cell>
          <cell r="B592" t="str">
            <v>KL00057</v>
          </cell>
          <cell r="C592" t="str">
            <v>GM500</v>
          </cell>
          <cell r="D592" t="str">
            <v>Gà muối 500g</v>
          </cell>
          <cell r="E592">
            <v>147000</v>
          </cell>
          <cell r="F592">
            <v>102173.36</v>
          </cell>
        </row>
        <row r="593">
          <cell r="A593" t="str">
            <v>KL00057GTLX250G</v>
          </cell>
          <cell r="B593" t="str">
            <v>KL00057</v>
          </cell>
          <cell r="C593" t="str">
            <v>GTLX250G</v>
          </cell>
          <cell r="D593" t="str">
            <v>Giò Tai Lưỡi Xào 250g</v>
          </cell>
          <cell r="E593">
            <v>66000</v>
          </cell>
          <cell r="F593">
            <v>46168.36</v>
          </cell>
        </row>
        <row r="594">
          <cell r="A594" t="str">
            <v>KL00065CGM300</v>
          </cell>
          <cell r="B594" t="str">
            <v>KL00065</v>
          </cell>
          <cell r="C594" t="str">
            <v>CGM300</v>
          </cell>
          <cell r="D594" t="str">
            <v>Chân giò heo muối 300g</v>
          </cell>
          <cell r="E594">
            <v>96000</v>
          </cell>
          <cell r="F594">
            <v>73431</v>
          </cell>
        </row>
        <row r="595">
          <cell r="A595" t="str">
            <v>KL00065GM500</v>
          </cell>
          <cell r="B595" t="str">
            <v>KL00065</v>
          </cell>
          <cell r="C595" t="str">
            <v>GM500</v>
          </cell>
          <cell r="D595" t="str">
            <v>Gà muối 500g</v>
          </cell>
          <cell r="E595">
            <v>147000</v>
          </cell>
          <cell r="F595">
            <v>111058</v>
          </cell>
        </row>
        <row r="596">
          <cell r="A596" t="str">
            <v>KL00065GTLX250G</v>
          </cell>
          <cell r="B596" t="str">
            <v>KL00065</v>
          </cell>
          <cell r="C596" t="str">
            <v>GTLX250G</v>
          </cell>
          <cell r="D596" t="str">
            <v>Giò Tai Lưỡi Xào 250g</v>
          </cell>
          <cell r="E596">
            <v>66000</v>
          </cell>
          <cell r="F596">
            <v>50182</v>
          </cell>
        </row>
        <row r="597">
          <cell r="A597" t="str">
            <v>KL00065TH200</v>
          </cell>
          <cell r="B597" t="str">
            <v>KL00065</v>
          </cell>
          <cell r="C597" t="str">
            <v>TH200</v>
          </cell>
          <cell r="D597" t="str">
            <v>Tai heo muối 200g</v>
          </cell>
          <cell r="E597">
            <v>73000</v>
          </cell>
          <cell r="F597">
            <v>55595</v>
          </cell>
        </row>
        <row r="598">
          <cell r="A598" t="str">
            <v>KL00066CGM100</v>
          </cell>
          <cell r="B598" t="str">
            <v>KL00066</v>
          </cell>
          <cell r="C598" t="str">
            <v>CGM100</v>
          </cell>
          <cell r="D598" t="str">
            <v>Chân giò heo muối 100g</v>
          </cell>
          <cell r="E598">
            <v>36111</v>
          </cell>
          <cell r="F598">
            <v>23321.55</v>
          </cell>
        </row>
        <row r="599">
          <cell r="A599" t="str">
            <v>KL00066CGM300</v>
          </cell>
          <cell r="B599" t="str">
            <v>KL00066</v>
          </cell>
          <cell r="C599" t="str">
            <v>CGM300</v>
          </cell>
          <cell r="D599" t="str">
            <v>Chân giò heo muối 300g</v>
          </cell>
          <cell r="E599">
            <v>96000</v>
          </cell>
          <cell r="F599">
            <v>69759.45</v>
          </cell>
        </row>
        <row r="600">
          <cell r="A600" t="str">
            <v>KL00066GM500</v>
          </cell>
          <cell r="B600" t="str">
            <v>KL00066</v>
          </cell>
          <cell r="C600" t="str">
            <v>GM500</v>
          </cell>
          <cell r="D600" t="str">
            <v>Gà muối 500g</v>
          </cell>
          <cell r="E600">
            <v>147000</v>
          </cell>
          <cell r="F600">
            <v>105505.09999999999</v>
          </cell>
        </row>
        <row r="601">
          <cell r="A601" t="str">
            <v>KL00068CGM300</v>
          </cell>
          <cell r="B601" t="str">
            <v>KL00068</v>
          </cell>
          <cell r="C601" t="str">
            <v>CGM300</v>
          </cell>
          <cell r="D601" t="str">
            <v>Chân giò heo muối 300g</v>
          </cell>
          <cell r="E601">
            <v>96000</v>
          </cell>
          <cell r="F601">
            <v>68290.83</v>
          </cell>
        </row>
        <row r="602">
          <cell r="A602" t="str">
            <v>KL00068GTLX250G</v>
          </cell>
          <cell r="B602" t="str">
            <v>KL00068</v>
          </cell>
          <cell r="C602" t="str">
            <v>GTLX250G</v>
          </cell>
          <cell r="D602" t="str">
            <v>Giò Tai Lưỡi Xào 250g</v>
          </cell>
          <cell r="E602">
            <v>66000</v>
          </cell>
          <cell r="F602">
            <v>46670.19</v>
          </cell>
        </row>
        <row r="603">
          <cell r="A603" t="str">
            <v>KL00068TH200</v>
          </cell>
          <cell r="B603" t="str">
            <v>KL00068</v>
          </cell>
          <cell r="C603" t="str">
            <v>TH200</v>
          </cell>
          <cell r="D603" t="str">
            <v>Tai heo muối 200g</v>
          </cell>
          <cell r="E603">
            <v>73000</v>
          </cell>
          <cell r="F603">
            <v>51703.350000000006</v>
          </cell>
        </row>
        <row r="604">
          <cell r="A604" t="str">
            <v>KL00068MNH250</v>
          </cell>
          <cell r="B604" t="str">
            <v>KL00068</v>
          </cell>
          <cell r="C604" t="str">
            <v>MNH250</v>
          </cell>
          <cell r="D604" t="str">
            <v>Mọc Nấm Hương 250g</v>
          </cell>
          <cell r="E604">
            <v>46000</v>
          </cell>
          <cell r="F604">
            <v>46000</v>
          </cell>
        </row>
        <row r="605">
          <cell r="A605" t="str">
            <v>KL00073CGM300</v>
          </cell>
          <cell r="B605" t="str">
            <v>KL00073</v>
          </cell>
          <cell r="C605" t="str">
            <v>CGM300</v>
          </cell>
          <cell r="D605" t="str">
            <v>Chân giò heo muối 300g</v>
          </cell>
          <cell r="E605">
            <v>96000</v>
          </cell>
          <cell r="F605">
            <v>69759.45</v>
          </cell>
        </row>
        <row r="606">
          <cell r="A606" t="str">
            <v>KL00073GM500</v>
          </cell>
          <cell r="B606" t="str">
            <v>KL00073</v>
          </cell>
          <cell r="C606" t="str">
            <v>GM500</v>
          </cell>
          <cell r="D606" t="str">
            <v>Gà muối 500g</v>
          </cell>
          <cell r="E606">
            <v>147000</v>
          </cell>
          <cell r="F606">
            <v>105505.09999999999</v>
          </cell>
        </row>
        <row r="607">
          <cell r="A607" t="str">
            <v>KL00078CC300</v>
          </cell>
          <cell r="B607" t="str">
            <v>KL00078</v>
          </cell>
          <cell r="C607" t="str">
            <v>CC300</v>
          </cell>
          <cell r="D607" t="str">
            <v>Chả cốm 300g</v>
          </cell>
          <cell r="E607">
            <v>90741</v>
          </cell>
          <cell r="F607">
            <v>70537.5</v>
          </cell>
        </row>
        <row r="608">
          <cell r="A608" t="str">
            <v>KL00078CGM300</v>
          </cell>
          <cell r="B608" t="str">
            <v>KL00078</v>
          </cell>
          <cell r="C608" t="str">
            <v>CGM300</v>
          </cell>
          <cell r="D608" t="str">
            <v>Chân giò heo muối 300g</v>
          </cell>
          <cell r="E608">
            <v>96000</v>
          </cell>
          <cell r="F608">
            <v>69759.45</v>
          </cell>
        </row>
        <row r="609">
          <cell r="A609" t="str">
            <v>KL00078CN300</v>
          </cell>
          <cell r="B609" t="str">
            <v>KL00078</v>
          </cell>
          <cell r="C609" t="str">
            <v>CN300</v>
          </cell>
          <cell r="D609" t="str">
            <v>Chả nướng 300g</v>
          </cell>
          <cell r="E609">
            <v>86111</v>
          </cell>
          <cell r="F609">
            <v>67402.5</v>
          </cell>
        </row>
        <row r="610">
          <cell r="A610" t="str">
            <v>KL00078GM500</v>
          </cell>
          <cell r="B610" t="str">
            <v>KL00078</v>
          </cell>
          <cell r="C610" t="str">
            <v>GM500</v>
          </cell>
          <cell r="D610" t="str">
            <v>Gà muối 500g</v>
          </cell>
          <cell r="E610">
            <v>147000</v>
          </cell>
          <cell r="F610">
            <v>105505.09999999999</v>
          </cell>
        </row>
        <row r="611">
          <cell r="A611" t="str">
            <v>KL00078GTLX250G</v>
          </cell>
          <cell r="B611" t="str">
            <v>KL00078</v>
          </cell>
          <cell r="C611" t="str">
            <v>GTLX250G</v>
          </cell>
          <cell r="D611" t="str">
            <v>Giò Tai Lưỡi Xào 250g</v>
          </cell>
          <cell r="E611">
            <v>66000</v>
          </cell>
          <cell r="F611">
            <v>47673.85</v>
          </cell>
        </row>
        <row r="612">
          <cell r="A612" t="str">
            <v>KL00078MNH250</v>
          </cell>
          <cell r="B612" t="str">
            <v>KL00078</v>
          </cell>
          <cell r="C612" t="str">
            <v>MNH250</v>
          </cell>
          <cell r="D612" t="str">
            <v>Mọc Nấm Hương 250g</v>
          </cell>
          <cell r="E612">
            <v>58333</v>
          </cell>
          <cell r="F612">
            <v>43700</v>
          </cell>
        </row>
        <row r="613">
          <cell r="A613" t="str">
            <v>KL00078TH200</v>
          </cell>
          <cell r="B613" t="str">
            <v>KL00078</v>
          </cell>
          <cell r="C613" t="str">
            <v>TH200</v>
          </cell>
          <cell r="D613" t="str">
            <v>Tai heo muối 200g</v>
          </cell>
          <cell r="E613">
            <v>73000</v>
          </cell>
          <cell r="F613">
            <v>52815.25</v>
          </cell>
        </row>
        <row r="614">
          <cell r="A614" t="str">
            <v>KL00078thst150</v>
          </cell>
          <cell r="B614" t="str">
            <v>KL00078</v>
          </cell>
          <cell r="C614" t="str">
            <v>thst150</v>
          </cell>
          <cell r="D614" t="str">
            <v>tai heo sốt thái 150g</v>
          </cell>
          <cell r="E614">
            <v>21667</v>
          </cell>
          <cell r="F614">
            <v>20583.649999999998</v>
          </cell>
        </row>
        <row r="615">
          <cell r="A615" t="str">
            <v>KL00078cgst150</v>
          </cell>
          <cell r="B615" t="str">
            <v>KL00078</v>
          </cell>
          <cell r="C615" t="str">
            <v>cgst150</v>
          </cell>
          <cell r="D615" t="str">
            <v>chân gà sả tắc 150g</v>
          </cell>
          <cell r="E615">
            <v>22500</v>
          </cell>
          <cell r="F615">
            <v>21375</v>
          </cell>
        </row>
        <row r="616">
          <cell r="A616" t="str">
            <v>KL00079CC300</v>
          </cell>
          <cell r="B616" t="str">
            <v>KL00079</v>
          </cell>
          <cell r="C616" t="str">
            <v>CC300</v>
          </cell>
          <cell r="D616" t="str">
            <v>Chả cốm 300g</v>
          </cell>
          <cell r="E616">
            <v>90741</v>
          </cell>
          <cell r="F616">
            <v>70537.5</v>
          </cell>
        </row>
        <row r="617">
          <cell r="A617" t="str">
            <v>KL00079CGM300</v>
          </cell>
          <cell r="B617" t="str">
            <v>KL00079</v>
          </cell>
          <cell r="C617" t="str">
            <v>CGM300</v>
          </cell>
          <cell r="D617" t="str">
            <v>Chân giò heo muối 300g</v>
          </cell>
          <cell r="E617">
            <v>96000</v>
          </cell>
          <cell r="F617">
            <v>69759.45</v>
          </cell>
        </row>
        <row r="618">
          <cell r="A618" t="str">
            <v>KL00079CGST150</v>
          </cell>
          <cell r="B618" t="str">
            <v>KL00079</v>
          </cell>
          <cell r="C618" t="str">
            <v>CGST150</v>
          </cell>
          <cell r="D618" t="str">
            <v>Chân gà sả tắc 150g</v>
          </cell>
          <cell r="E618">
            <v>22500</v>
          </cell>
          <cell r="F618">
            <v>21375</v>
          </cell>
        </row>
        <row r="619">
          <cell r="A619" t="str">
            <v>KL00079GM500</v>
          </cell>
          <cell r="B619" t="str">
            <v>KL00079</v>
          </cell>
          <cell r="C619" t="str">
            <v>GM500</v>
          </cell>
          <cell r="D619" t="str">
            <v>Gà muối 500g</v>
          </cell>
          <cell r="E619">
            <v>147000</v>
          </cell>
          <cell r="F619">
            <v>105505.09999999999</v>
          </cell>
        </row>
        <row r="620">
          <cell r="A620" t="str">
            <v>KL00079GTLX250G</v>
          </cell>
          <cell r="B620" t="str">
            <v>KL00079</v>
          </cell>
          <cell r="C620" t="str">
            <v>GTLX250G</v>
          </cell>
          <cell r="D620" t="str">
            <v>Giò Tai Lưỡi Xào 250g</v>
          </cell>
          <cell r="E620">
            <v>66000</v>
          </cell>
          <cell r="F620">
            <v>47673.85</v>
          </cell>
        </row>
        <row r="621">
          <cell r="A621" t="str">
            <v>KL00079MNH250</v>
          </cell>
          <cell r="B621" t="str">
            <v>KL00079</v>
          </cell>
          <cell r="C621" t="str">
            <v>MNH250</v>
          </cell>
          <cell r="D621" t="str">
            <v>Mọc Nấm Hương 250g</v>
          </cell>
          <cell r="E621">
            <v>58333</v>
          </cell>
          <cell r="F621">
            <v>43700</v>
          </cell>
        </row>
        <row r="622">
          <cell r="A622" t="str">
            <v>KL00079TH200</v>
          </cell>
          <cell r="B622" t="str">
            <v>KL00079</v>
          </cell>
          <cell r="C622" t="str">
            <v>TH200</v>
          </cell>
          <cell r="D622" t="str">
            <v>Tai heo muối 200g</v>
          </cell>
          <cell r="E622">
            <v>73000</v>
          </cell>
          <cell r="F622">
            <v>52815.25</v>
          </cell>
        </row>
        <row r="623">
          <cell r="A623" t="str">
            <v>KL00079THST150</v>
          </cell>
          <cell r="B623" t="str">
            <v>KL00079</v>
          </cell>
          <cell r="C623" t="str">
            <v>THST150</v>
          </cell>
          <cell r="D623" t="str">
            <v>Tai heo sốt thái 150g</v>
          </cell>
          <cell r="E623">
            <v>21667</v>
          </cell>
          <cell r="F623">
            <v>20583.649999999998</v>
          </cell>
        </row>
        <row r="624">
          <cell r="A624" t="str">
            <v>KL00082CGM300</v>
          </cell>
          <cell r="B624" t="str">
            <v>KL00082</v>
          </cell>
          <cell r="C624" t="str">
            <v>CGM300</v>
          </cell>
          <cell r="D624" t="str">
            <v>Chân giò heo muối 300g</v>
          </cell>
          <cell r="E624">
            <v>96000</v>
          </cell>
          <cell r="F624">
            <v>68290.83</v>
          </cell>
        </row>
        <row r="625">
          <cell r="A625" t="str">
            <v>KL00082GM500</v>
          </cell>
          <cell r="B625" t="str">
            <v>KL00082</v>
          </cell>
          <cell r="C625" t="str">
            <v>GM500</v>
          </cell>
          <cell r="D625" t="str">
            <v>Gà muối 500g</v>
          </cell>
          <cell r="E625">
            <v>147000</v>
          </cell>
          <cell r="F625">
            <v>103283.94</v>
          </cell>
        </row>
        <row r="626">
          <cell r="A626" t="str">
            <v>KL00085CGM300</v>
          </cell>
          <cell r="B626" t="str">
            <v>KL00085</v>
          </cell>
          <cell r="C626" t="str">
            <v>CGM300</v>
          </cell>
          <cell r="D626" t="str">
            <v>Chân giò heo muối 300g</v>
          </cell>
          <cell r="E626">
            <v>96000</v>
          </cell>
          <cell r="F626">
            <v>69759.45</v>
          </cell>
        </row>
        <row r="627">
          <cell r="A627" t="str">
            <v>KL00085CN300</v>
          </cell>
          <cell r="B627" t="str">
            <v>KL00085</v>
          </cell>
          <cell r="C627" t="str">
            <v>CN300</v>
          </cell>
          <cell r="D627" t="str">
            <v>Chả nướng 300g</v>
          </cell>
          <cell r="E627">
            <v>86111</v>
          </cell>
          <cell r="F627">
            <v>67402.5</v>
          </cell>
        </row>
        <row r="628">
          <cell r="A628" t="str">
            <v>KL00085GM500</v>
          </cell>
          <cell r="B628" t="str">
            <v>KL00085</v>
          </cell>
          <cell r="C628" t="str">
            <v>GM500</v>
          </cell>
          <cell r="D628" t="str">
            <v>Gà muối 500g</v>
          </cell>
          <cell r="E628">
            <v>147000</v>
          </cell>
          <cell r="F628">
            <v>105505.09999999999</v>
          </cell>
        </row>
        <row r="629">
          <cell r="A629" t="str">
            <v>KL00085GTLX250G</v>
          </cell>
          <cell r="B629" t="str">
            <v>KL00085</v>
          </cell>
          <cell r="C629" t="str">
            <v>GTLX250G</v>
          </cell>
          <cell r="D629" t="str">
            <v>Giò Tai Lưỡi Xào 250g</v>
          </cell>
          <cell r="E629">
            <v>66000</v>
          </cell>
          <cell r="F629">
            <v>47673.85</v>
          </cell>
        </row>
        <row r="630">
          <cell r="A630" t="str">
            <v>KL00085MNH250</v>
          </cell>
          <cell r="B630" t="str">
            <v>KL00085</v>
          </cell>
          <cell r="C630" t="str">
            <v>MNH250</v>
          </cell>
          <cell r="D630" t="str">
            <v>Mọc Nấm Hương 250g</v>
          </cell>
          <cell r="E630">
            <v>58333</v>
          </cell>
          <cell r="F630">
            <v>43700</v>
          </cell>
        </row>
        <row r="631">
          <cell r="A631" t="str">
            <v>KL00085TH200</v>
          </cell>
          <cell r="B631" t="str">
            <v>KL00085</v>
          </cell>
          <cell r="C631" t="str">
            <v>TH200</v>
          </cell>
          <cell r="D631" t="str">
            <v>Tai heo muối 200g</v>
          </cell>
          <cell r="E631">
            <v>73000</v>
          </cell>
          <cell r="F631">
            <v>52815.25</v>
          </cell>
        </row>
        <row r="632">
          <cell r="A632" t="str">
            <v>KL00092CGM100</v>
          </cell>
          <cell r="B632" t="str">
            <v>KL00092</v>
          </cell>
          <cell r="C632" t="str">
            <v>CGM100</v>
          </cell>
          <cell r="D632" t="str">
            <v>Chân giò heo muối 100g</v>
          </cell>
          <cell r="E632">
            <v>36111</v>
          </cell>
          <cell r="F632">
            <v>24549</v>
          </cell>
        </row>
        <row r="633">
          <cell r="A633" t="str">
            <v>KL00092CGM300</v>
          </cell>
          <cell r="B633" t="str">
            <v>KL00092</v>
          </cell>
          <cell r="C633" t="str">
            <v>CGM300</v>
          </cell>
          <cell r="D633" t="str">
            <v>Chân giò heo muối 300g</v>
          </cell>
          <cell r="E633">
            <v>96000</v>
          </cell>
          <cell r="F633">
            <v>73431</v>
          </cell>
        </row>
        <row r="634">
          <cell r="A634" t="str">
            <v>KL00092GL250</v>
          </cell>
          <cell r="B634" t="str">
            <v>KL00092</v>
          </cell>
          <cell r="C634" t="str">
            <v>GL250</v>
          </cell>
          <cell r="D634" t="str">
            <v>Giò lụa cây 250g</v>
          </cell>
          <cell r="E634">
            <v>59400</v>
          </cell>
          <cell r="F634">
            <v>49500</v>
          </cell>
        </row>
        <row r="635">
          <cell r="A635" t="str">
            <v>KL00092GM500</v>
          </cell>
          <cell r="B635" t="str">
            <v>KL00092</v>
          </cell>
          <cell r="C635" t="str">
            <v>GM500</v>
          </cell>
          <cell r="D635" t="str">
            <v>Gà muối 500g</v>
          </cell>
          <cell r="E635">
            <v>147000</v>
          </cell>
          <cell r="F635">
            <v>111058</v>
          </cell>
        </row>
        <row r="636">
          <cell r="A636" t="str">
            <v>KL00092GTLX250G</v>
          </cell>
          <cell r="B636" t="str">
            <v>KL00092</v>
          </cell>
          <cell r="C636" t="str">
            <v>GTLX250G</v>
          </cell>
          <cell r="D636" t="str">
            <v>Giò Tai Lưỡi Xào 250g</v>
          </cell>
          <cell r="E636">
            <v>66000</v>
          </cell>
          <cell r="F636">
            <v>50182</v>
          </cell>
        </row>
        <row r="637">
          <cell r="A637" t="str">
            <v>KL00092MNH250</v>
          </cell>
          <cell r="B637" t="str">
            <v>KL00092</v>
          </cell>
          <cell r="C637" t="str">
            <v>MNH250</v>
          </cell>
          <cell r="D637" t="str">
            <v>Mọc Nấm Hương 250g</v>
          </cell>
          <cell r="E637">
            <v>58333</v>
          </cell>
          <cell r="F637">
            <v>46000</v>
          </cell>
        </row>
        <row r="638">
          <cell r="A638" t="str">
            <v>KL00092TH200</v>
          </cell>
          <cell r="B638" t="str">
            <v>KL00092</v>
          </cell>
          <cell r="C638" t="str">
            <v>TH200</v>
          </cell>
          <cell r="D638" t="str">
            <v>Tai heo muối 200g</v>
          </cell>
          <cell r="E638">
            <v>73000</v>
          </cell>
          <cell r="F638">
            <v>55595</v>
          </cell>
        </row>
        <row r="639">
          <cell r="A639" t="str">
            <v>KL00092CC300</v>
          </cell>
          <cell r="B639" t="str">
            <v>KL00092</v>
          </cell>
          <cell r="C639" t="str">
            <v>CC300</v>
          </cell>
          <cell r="D639" t="str">
            <v>Chả cốm 300g</v>
          </cell>
          <cell r="E639">
            <v>90741</v>
          </cell>
          <cell r="F639">
            <v>70537.5</v>
          </cell>
        </row>
        <row r="640">
          <cell r="A640" t="str">
            <v>KL00092CGST150</v>
          </cell>
          <cell r="B640" t="str">
            <v>KL00092</v>
          </cell>
          <cell r="C640" t="str">
            <v>CGST150</v>
          </cell>
          <cell r="D640" t="str">
            <v>Chân gà sả tắc 150g</v>
          </cell>
          <cell r="E640">
            <v>22500</v>
          </cell>
          <cell r="F640">
            <v>21375</v>
          </cell>
        </row>
        <row r="641">
          <cell r="A641" t="str">
            <v>KL00098CC300</v>
          </cell>
          <cell r="B641" t="str">
            <v>KL00098</v>
          </cell>
          <cell r="C641" t="str">
            <v>CC300</v>
          </cell>
          <cell r="D641" t="str">
            <v>Chả cốm 300g</v>
          </cell>
          <cell r="E641">
            <v>90741</v>
          </cell>
          <cell r="F641">
            <v>70537.5</v>
          </cell>
        </row>
        <row r="642">
          <cell r="A642" t="str">
            <v>KL00098CGM300</v>
          </cell>
          <cell r="B642" t="str">
            <v>KL00098</v>
          </cell>
          <cell r="C642" t="str">
            <v>CGM300</v>
          </cell>
          <cell r="D642" t="str">
            <v>Chân giò heo muối 300g</v>
          </cell>
          <cell r="E642">
            <v>96000</v>
          </cell>
          <cell r="F642">
            <v>69759.45</v>
          </cell>
        </row>
        <row r="643">
          <cell r="A643" t="str">
            <v>KL00098GM500</v>
          </cell>
          <cell r="B643" t="str">
            <v>KL00098</v>
          </cell>
          <cell r="C643" t="str">
            <v>GM500</v>
          </cell>
          <cell r="D643" t="str">
            <v>Gà muối 500g</v>
          </cell>
          <cell r="E643">
            <v>147000</v>
          </cell>
          <cell r="F643">
            <v>105505.09999999999</v>
          </cell>
        </row>
        <row r="644">
          <cell r="A644" t="str">
            <v>KL00098GTLX250G</v>
          </cell>
          <cell r="B644" t="str">
            <v>KL00098</v>
          </cell>
          <cell r="C644" t="str">
            <v>GTLX250G</v>
          </cell>
          <cell r="D644" t="str">
            <v>Giò Tai Lưỡi Xào 250g</v>
          </cell>
          <cell r="E644">
            <v>66000</v>
          </cell>
          <cell r="F644">
            <v>47673.85</v>
          </cell>
        </row>
        <row r="645">
          <cell r="A645" t="str">
            <v>KL00098MNH250</v>
          </cell>
          <cell r="B645" t="str">
            <v>KL00098</v>
          </cell>
          <cell r="C645" t="str">
            <v>MNH250</v>
          </cell>
          <cell r="D645" t="str">
            <v>Mọc Nấm Hương 250g</v>
          </cell>
          <cell r="E645">
            <v>58333</v>
          </cell>
          <cell r="F645">
            <v>43700</v>
          </cell>
        </row>
        <row r="646">
          <cell r="A646" t="str">
            <v>KL00098TH200</v>
          </cell>
          <cell r="B646" t="str">
            <v>KL00098</v>
          </cell>
          <cell r="C646" t="str">
            <v>TH200</v>
          </cell>
          <cell r="D646" t="str">
            <v>Tai heo muối 200g</v>
          </cell>
          <cell r="E646">
            <v>73000</v>
          </cell>
          <cell r="F646">
            <v>52815.25</v>
          </cell>
        </row>
        <row r="647">
          <cell r="A647" t="str">
            <v>KL00099CGM300</v>
          </cell>
          <cell r="B647" t="str">
            <v>KL00099</v>
          </cell>
          <cell r="C647" t="str">
            <v>CGM300</v>
          </cell>
          <cell r="D647" t="str">
            <v>Chân giò heo muối 300g</v>
          </cell>
          <cell r="E647">
            <v>96000</v>
          </cell>
          <cell r="F647">
            <v>69759.45</v>
          </cell>
        </row>
        <row r="648">
          <cell r="A648" t="str">
            <v>KL00102CGM300</v>
          </cell>
          <cell r="B648" t="str">
            <v>KL00102</v>
          </cell>
          <cell r="C648" t="str">
            <v>CGM300</v>
          </cell>
          <cell r="D648" t="str">
            <v>Chân giò heo muối 300g</v>
          </cell>
          <cell r="E648">
            <v>96000</v>
          </cell>
          <cell r="F648">
            <v>69759.45</v>
          </cell>
        </row>
        <row r="649">
          <cell r="A649" t="str">
            <v>KL00102CN300</v>
          </cell>
          <cell r="B649" t="str">
            <v>KL00102</v>
          </cell>
          <cell r="C649" t="str">
            <v>CN300</v>
          </cell>
          <cell r="D649" t="str">
            <v>Chả nướng 300g</v>
          </cell>
          <cell r="E649">
            <v>86111</v>
          </cell>
          <cell r="F649">
            <v>67402.5</v>
          </cell>
        </row>
        <row r="650">
          <cell r="A650" t="str">
            <v>KL00102GM500</v>
          </cell>
          <cell r="B650" t="str">
            <v>KL00102</v>
          </cell>
          <cell r="C650" t="str">
            <v>GM500</v>
          </cell>
          <cell r="D650" t="str">
            <v>Gà muối 500g</v>
          </cell>
          <cell r="E650">
            <v>147000</v>
          </cell>
          <cell r="F650">
            <v>105505.09999999999</v>
          </cell>
        </row>
        <row r="651">
          <cell r="A651" t="str">
            <v>KL00103CGM300</v>
          </cell>
          <cell r="B651" t="str">
            <v>KL00103</v>
          </cell>
          <cell r="C651" t="str">
            <v>CGM300</v>
          </cell>
          <cell r="D651" t="str">
            <v>Chân giò heo muối 300g</v>
          </cell>
          <cell r="E651">
            <v>96000</v>
          </cell>
          <cell r="F651">
            <v>69759.45</v>
          </cell>
        </row>
        <row r="652">
          <cell r="A652" t="str">
            <v>KL00103GM500</v>
          </cell>
          <cell r="B652" t="str">
            <v>KL00103</v>
          </cell>
          <cell r="C652" t="str">
            <v>GM500</v>
          </cell>
          <cell r="D652" t="str">
            <v>Gà muối 500g</v>
          </cell>
          <cell r="E652">
            <v>147000</v>
          </cell>
          <cell r="F652">
            <v>105505.09999999999</v>
          </cell>
        </row>
        <row r="653">
          <cell r="A653" t="str">
            <v>KL00103GTLX250G</v>
          </cell>
          <cell r="B653" t="str">
            <v>KL00103</v>
          </cell>
          <cell r="C653" t="str">
            <v>GTLX250G</v>
          </cell>
          <cell r="D653" t="str">
            <v>Giò Tai Lưỡi Xào 250g</v>
          </cell>
          <cell r="E653">
            <v>66000</v>
          </cell>
          <cell r="F653">
            <v>47673.85</v>
          </cell>
        </row>
        <row r="654">
          <cell r="A654" t="str">
            <v>KL00103TH200</v>
          </cell>
          <cell r="B654" t="str">
            <v>KL00103</v>
          </cell>
          <cell r="C654" t="str">
            <v>TH200</v>
          </cell>
          <cell r="D654" t="str">
            <v>Tai heo muối 200g</v>
          </cell>
          <cell r="E654">
            <v>73000</v>
          </cell>
          <cell r="F654">
            <v>52815.25</v>
          </cell>
        </row>
        <row r="655">
          <cell r="A655" t="str">
            <v>KL00105CGM300</v>
          </cell>
          <cell r="B655" t="str">
            <v>KL00105</v>
          </cell>
          <cell r="C655" t="str">
            <v>CGM300</v>
          </cell>
          <cell r="D655" t="str">
            <v>Chân giò heo muối 300g</v>
          </cell>
          <cell r="E655">
            <v>96000</v>
          </cell>
          <cell r="F655">
            <v>69759.45</v>
          </cell>
        </row>
        <row r="656">
          <cell r="A656" t="str">
            <v>KL00105GM500</v>
          </cell>
          <cell r="B656" t="str">
            <v>KL00105</v>
          </cell>
          <cell r="C656" t="str">
            <v>GM500</v>
          </cell>
          <cell r="D656" t="str">
            <v>Gà muối 500g</v>
          </cell>
          <cell r="E656">
            <v>147000</v>
          </cell>
          <cell r="F656">
            <v>105505.09999999999</v>
          </cell>
        </row>
        <row r="657">
          <cell r="A657" t="str">
            <v>KL00106CGM300</v>
          </cell>
          <cell r="B657" t="str">
            <v>KL00106</v>
          </cell>
          <cell r="C657" t="str">
            <v>CGM300</v>
          </cell>
          <cell r="D657" t="str">
            <v>Chân giò heo muối 300g</v>
          </cell>
          <cell r="E657">
            <v>96000</v>
          </cell>
          <cell r="F657">
            <v>69759.45</v>
          </cell>
        </row>
        <row r="658">
          <cell r="A658" t="str">
            <v>KL00106GTLX250G</v>
          </cell>
          <cell r="B658" t="str">
            <v>KL00106</v>
          </cell>
          <cell r="C658" t="str">
            <v>GTLX250G</v>
          </cell>
          <cell r="D658" t="str">
            <v>Giò Tai Lưỡi Xào 250g</v>
          </cell>
          <cell r="E658">
            <v>66000</v>
          </cell>
          <cell r="F658">
            <v>47673.85</v>
          </cell>
        </row>
        <row r="659">
          <cell r="A659" t="str">
            <v>KL00106GXD500</v>
          </cell>
          <cell r="B659" t="str">
            <v>KL00106</v>
          </cell>
          <cell r="C659" t="str">
            <v>GXD500</v>
          </cell>
          <cell r="D659" t="str">
            <v>Gà xì dầu 500g</v>
          </cell>
          <cell r="E659">
            <v>147000</v>
          </cell>
          <cell r="F659">
            <v>106025.7</v>
          </cell>
        </row>
        <row r="660">
          <cell r="A660" t="str">
            <v>KL00106TH200</v>
          </cell>
          <cell r="B660" t="str">
            <v>KL00106</v>
          </cell>
          <cell r="C660" t="str">
            <v>TH200</v>
          </cell>
          <cell r="D660" t="str">
            <v>Tai heo muối 200g</v>
          </cell>
          <cell r="E660">
            <v>73000</v>
          </cell>
          <cell r="F660">
            <v>52815.25</v>
          </cell>
        </row>
        <row r="661">
          <cell r="A661" t="str">
            <v>KL00107CC300</v>
          </cell>
          <cell r="B661" t="str">
            <v>KL00107</v>
          </cell>
          <cell r="C661" t="str">
            <v>CC300</v>
          </cell>
          <cell r="D661" t="str">
            <v>Chả cốm 300g</v>
          </cell>
          <cell r="E661">
            <v>90741</v>
          </cell>
          <cell r="F661">
            <v>70537.5</v>
          </cell>
        </row>
        <row r="662">
          <cell r="A662" t="str">
            <v>KL00107CGM300</v>
          </cell>
          <cell r="B662" t="str">
            <v>KL00107</v>
          </cell>
          <cell r="C662" t="str">
            <v>CGM300</v>
          </cell>
          <cell r="D662" t="str">
            <v>Chân giò heo muối 300g</v>
          </cell>
          <cell r="E662">
            <v>96000</v>
          </cell>
          <cell r="F662">
            <v>69759.45</v>
          </cell>
        </row>
        <row r="663">
          <cell r="A663" t="str">
            <v>KL00107CGST150</v>
          </cell>
          <cell r="B663" t="str">
            <v>KL00107</v>
          </cell>
          <cell r="C663" t="str">
            <v>CGST150</v>
          </cell>
          <cell r="D663" t="str">
            <v>Chân gà sả tắc 150g</v>
          </cell>
          <cell r="E663">
            <v>22500</v>
          </cell>
          <cell r="F663">
            <v>21375</v>
          </cell>
        </row>
        <row r="664">
          <cell r="A664" t="str">
            <v>KL00107CN300</v>
          </cell>
          <cell r="B664" t="str">
            <v>KL00107</v>
          </cell>
          <cell r="C664" t="str">
            <v>CN300</v>
          </cell>
          <cell r="D664" t="str">
            <v>Chả nướng 300g</v>
          </cell>
          <cell r="E664">
            <v>86111</v>
          </cell>
          <cell r="F664">
            <v>67402.5</v>
          </cell>
        </row>
        <row r="665">
          <cell r="A665" t="str">
            <v>KL00107GM500</v>
          </cell>
          <cell r="B665" t="str">
            <v>KL00107</v>
          </cell>
          <cell r="C665" t="str">
            <v>GM500</v>
          </cell>
          <cell r="D665" t="str">
            <v>Gà muối 500g</v>
          </cell>
          <cell r="E665">
            <v>147000</v>
          </cell>
          <cell r="F665">
            <v>105505.09999999999</v>
          </cell>
        </row>
        <row r="666">
          <cell r="A666" t="str">
            <v>KL00107GTLX250G</v>
          </cell>
          <cell r="B666" t="str">
            <v>KL00107</v>
          </cell>
          <cell r="C666" t="str">
            <v>GTLX250G</v>
          </cell>
          <cell r="D666" t="str">
            <v>Giò Tai Lưỡi Xào 250g</v>
          </cell>
          <cell r="E666">
            <v>66000</v>
          </cell>
          <cell r="F666">
            <v>47673.85</v>
          </cell>
        </row>
        <row r="667">
          <cell r="A667" t="str">
            <v>KL00107MNH250</v>
          </cell>
          <cell r="B667" t="str">
            <v>KL00107</v>
          </cell>
          <cell r="C667" t="str">
            <v>MNH250</v>
          </cell>
          <cell r="D667" t="str">
            <v>Mọc Nấm Hương 250g</v>
          </cell>
          <cell r="E667">
            <v>58333</v>
          </cell>
          <cell r="F667">
            <v>43700</v>
          </cell>
        </row>
        <row r="668">
          <cell r="A668" t="str">
            <v>KL00107TH200</v>
          </cell>
          <cell r="B668" t="str">
            <v>KL00107</v>
          </cell>
          <cell r="C668" t="str">
            <v>TH200</v>
          </cell>
          <cell r="D668" t="str">
            <v>Tai heo muối 200g</v>
          </cell>
          <cell r="E668">
            <v>73000</v>
          </cell>
          <cell r="F668">
            <v>52815.25</v>
          </cell>
        </row>
        <row r="669">
          <cell r="A669" t="str">
            <v>KL00107THST150</v>
          </cell>
          <cell r="B669" t="str">
            <v>KL00107</v>
          </cell>
          <cell r="C669" t="str">
            <v>THST150</v>
          </cell>
          <cell r="D669" t="str">
            <v>Tai heo sốt thái 150g</v>
          </cell>
          <cell r="E669">
            <v>21667</v>
          </cell>
          <cell r="F669">
            <v>20583.649999999998</v>
          </cell>
        </row>
        <row r="670">
          <cell r="A670" t="str">
            <v>KL00109CC300</v>
          </cell>
          <cell r="B670" t="str">
            <v>KL00109</v>
          </cell>
          <cell r="C670" t="str">
            <v>CC300</v>
          </cell>
          <cell r="D670" t="str">
            <v>Chả cốm 300g</v>
          </cell>
          <cell r="E670">
            <v>90741</v>
          </cell>
          <cell r="F670">
            <v>70537.5</v>
          </cell>
        </row>
        <row r="671">
          <cell r="A671" t="str">
            <v>KL00109CGM300</v>
          </cell>
          <cell r="B671" t="str">
            <v>KL00109</v>
          </cell>
          <cell r="C671" t="str">
            <v>CGM300</v>
          </cell>
          <cell r="D671" t="str">
            <v>Chân giò heo muối 300g</v>
          </cell>
          <cell r="E671">
            <v>96000</v>
          </cell>
          <cell r="F671">
            <v>69759.45</v>
          </cell>
        </row>
        <row r="672">
          <cell r="A672" t="str">
            <v>KL00109GM500</v>
          </cell>
          <cell r="B672" t="str">
            <v>KL00109</v>
          </cell>
          <cell r="C672" t="str">
            <v>GM500</v>
          </cell>
          <cell r="D672" t="str">
            <v>Gà muối 500g</v>
          </cell>
          <cell r="E672">
            <v>147000</v>
          </cell>
          <cell r="F672">
            <v>105505.09999999999</v>
          </cell>
        </row>
        <row r="673">
          <cell r="A673" t="str">
            <v>KL00109cgm100</v>
          </cell>
          <cell r="B673" t="str">
            <v>KL00109</v>
          </cell>
          <cell r="C673" t="str">
            <v>cgm100</v>
          </cell>
          <cell r="D673" t="str">
            <v xml:space="preserve">chân giò muối 100g </v>
          </cell>
          <cell r="E673">
            <v>24549</v>
          </cell>
          <cell r="F673">
            <v>23322</v>
          </cell>
        </row>
        <row r="674">
          <cell r="A674" t="str">
            <v>KL00109cgst150</v>
          </cell>
          <cell r="B674" t="str">
            <v>KL00109</v>
          </cell>
          <cell r="C674" t="str">
            <v>cgst150</v>
          </cell>
          <cell r="D674" t="str">
            <v>chân gà sả tắc 150g</v>
          </cell>
          <cell r="E674">
            <v>22500</v>
          </cell>
          <cell r="F674">
            <v>21375</v>
          </cell>
        </row>
        <row r="675">
          <cell r="A675" t="str">
            <v>KL00109thst150</v>
          </cell>
          <cell r="B675" t="str">
            <v>KL00109</v>
          </cell>
          <cell r="C675" t="str">
            <v>thst150</v>
          </cell>
          <cell r="D675" t="str">
            <v xml:space="preserve">tai heo sốt thái 150g </v>
          </cell>
          <cell r="E675">
            <v>21667</v>
          </cell>
          <cell r="F675">
            <v>20584</v>
          </cell>
        </row>
        <row r="676">
          <cell r="A676" t="str">
            <v>KL00109MNH250</v>
          </cell>
          <cell r="B676" t="str">
            <v>KL00109</v>
          </cell>
          <cell r="C676" t="str">
            <v>MNH250</v>
          </cell>
          <cell r="D676" t="str">
            <v>Mọc Nấm Hương 250g</v>
          </cell>
          <cell r="E676">
            <v>58333</v>
          </cell>
          <cell r="F676">
            <v>43700</v>
          </cell>
        </row>
        <row r="677">
          <cell r="A677" t="str">
            <v>KL00111CGM300</v>
          </cell>
          <cell r="B677" t="str">
            <v>KL00111</v>
          </cell>
          <cell r="C677" t="str">
            <v>CGM300</v>
          </cell>
          <cell r="D677" t="str">
            <v>Chân giò heo muối 300g</v>
          </cell>
          <cell r="E677">
            <v>96000</v>
          </cell>
          <cell r="F677">
            <v>69759.45</v>
          </cell>
        </row>
        <row r="678">
          <cell r="A678" t="str">
            <v>KL00111GM500</v>
          </cell>
          <cell r="B678" t="str">
            <v>KL00111</v>
          </cell>
          <cell r="C678" t="str">
            <v>GM500</v>
          </cell>
          <cell r="D678" t="str">
            <v>Gà muối 500g</v>
          </cell>
          <cell r="E678">
            <v>147000</v>
          </cell>
          <cell r="F678">
            <v>105505.09999999999</v>
          </cell>
        </row>
        <row r="679">
          <cell r="A679" t="str">
            <v>KL00117CC300</v>
          </cell>
          <cell r="B679" t="str">
            <v>KL00117</v>
          </cell>
          <cell r="C679" t="str">
            <v>CC300</v>
          </cell>
          <cell r="D679" t="str">
            <v>Chả cốm 300g</v>
          </cell>
          <cell r="E679">
            <v>90741</v>
          </cell>
          <cell r="F679">
            <v>70537.5</v>
          </cell>
        </row>
        <row r="680">
          <cell r="A680" t="str">
            <v>KL00117CGM300</v>
          </cell>
          <cell r="B680" t="str">
            <v>KL00117</v>
          </cell>
          <cell r="C680" t="str">
            <v>CGM300</v>
          </cell>
          <cell r="D680" t="str">
            <v>Chân giò heo muối 300g</v>
          </cell>
          <cell r="E680">
            <v>96000</v>
          </cell>
          <cell r="F680">
            <v>69759.45</v>
          </cell>
        </row>
        <row r="681">
          <cell r="A681" t="str">
            <v>KL00117CGM500</v>
          </cell>
          <cell r="B681" t="str">
            <v>KL00117</v>
          </cell>
          <cell r="C681" t="str">
            <v>CGM500</v>
          </cell>
          <cell r="D681" t="str">
            <v>Chân giò heo muối 500g</v>
          </cell>
          <cell r="E681">
            <v>147000</v>
          </cell>
          <cell r="F681">
            <v>113112.7</v>
          </cell>
        </row>
        <row r="682">
          <cell r="A682" t="str">
            <v>KL00117GHK300</v>
          </cell>
          <cell r="B682" t="str">
            <v>KL00117</v>
          </cell>
          <cell r="C682" t="str">
            <v>GHK300</v>
          </cell>
          <cell r="D682" t="str">
            <v>Gà muối hun khói 300g</v>
          </cell>
          <cell r="E682">
            <v>70000</v>
          </cell>
          <cell r="F682">
            <v>66500</v>
          </cell>
        </row>
        <row r="683">
          <cell r="A683" t="str">
            <v>KL00117GM500</v>
          </cell>
          <cell r="B683" t="str">
            <v>KL00117</v>
          </cell>
          <cell r="C683" t="str">
            <v>GM500</v>
          </cell>
          <cell r="D683" t="str">
            <v>Gà muối 500g</v>
          </cell>
          <cell r="E683">
            <v>147000</v>
          </cell>
          <cell r="F683">
            <v>105505.09999999999</v>
          </cell>
        </row>
        <row r="684">
          <cell r="A684" t="str">
            <v>KL00117GTLX250G</v>
          </cell>
          <cell r="B684" t="str">
            <v>KL00117</v>
          </cell>
          <cell r="C684" t="str">
            <v>GTLX250G</v>
          </cell>
          <cell r="D684" t="str">
            <v>Giò Tai Lưỡi Xào 250g</v>
          </cell>
          <cell r="E684">
            <v>66000</v>
          </cell>
          <cell r="F684">
            <v>47673.85</v>
          </cell>
        </row>
        <row r="685">
          <cell r="A685" t="str">
            <v>KL00117MNH250</v>
          </cell>
          <cell r="B685" t="str">
            <v>KL00117</v>
          </cell>
          <cell r="C685" t="str">
            <v>MNH250</v>
          </cell>
          <cell r="D685" t="str">
            <v>Mọc Nấm Hương 250g</v>
          </cell>
          <cell r="E685">
            <v>58333</v>
          </cell>
          <cell r="F685">
            <v>43700</v>
          </cell>
        </row>
        <row r="686">
          <cell r="A686" t="str">
            <v>KL00119CGM300</v>
          </cell>
          <cell r="B686" t="str">
            <v>KL00119</v>
          </cell>
          <cell r="C686" t="str">
            <v>CGM300</v>
          </cell>
          <cell r="D686" t="str">
            <v>Chân giò heo muối 300g</v>
          </cell>
          <cell r="E686">
            <v>96000</v>
          </cell>
          <cell r="F686">
            <v>69759.45</v>
          </cell>
        </row>
        <row r="687">
          <cell r="A687" t="str">
            <v>KL00119GM500</v>
          </cell>
          <cell r="B687" t="str">
            <v>KL00119</v>
          </cell>
          <cell r="C687" t="str">
            <v>GM500</v>
          </cell>
          <cell r="D687" t="str">
            <v>Gà muối 500g</v>
          </cell>
          <cell r="E687">
            <v>147000</v>
          </cell>
          <cell r="F687">
            <v>105505.09999999999</v>
          </cell>
        </row>
        <row r="688">
          <cell r="A688" t="str">
            <v>KL00119GTLX250G</v>
          </cell>
          <cell r="B688" t="str">
            <v>KL00119</v>
          </cell>
          <cell r="C688" t="str">
            <v>GTLX250G</v>
          </cell>
          <cell r="D688" t="str">
            <v>Giò Tai Lưỡi Xào 250g</v>
          </cell>
          <cell r="E688">
            <v>66000</v>
          </cell>
          <cell r="F688">
            <v>47673.85</v>
          </cell>
        </row>
        <row r="689">
          <cell r="A689" t="str">
            <v>KL00119CGM300</v>
          </cell>
          <cell r="B689" t="str">
            <v>KL00119</v>
          </cell>
          <cell r="C689" t="str">
            <v>CGM300</v>
          </cell>
          <cell r="D689" t="str">
            <v>Chân giò heo muối 300g</v>
          </cell>
          <cell r="E689">
            <v>73431</v>
          </cell>
          <cell r="F689">
            <v>73431</v>
          </cell>
        </row>
        <row r="690">
          <cell r="A690" t="str">
            <v>KL00136CGM300</v>
          </cell>
          <cell r="B690" t="str">
            <v>KL00136</v>
          </cell>
          <cell r="C690" t="str">
            <v>CGM300</v>
          </cell>
          <cell r="D690" t="str">
            <v>Chân giò heo muối 300g</v>
          </cell>
          <cell r="E690">
            <v>96000</v>
          </cell>
          <cell r="F690">
            <v>69759.45</v>
          </cell>
        </row>
        <row r="691">
          <cell r="A691" t="str">
            <v>KL00136GM500</v>
          </cell>
          <cell r="B691" t="str">
            <v>KL00136</v>
          </cell>
          <cell r="C691" t="str">
            <v>GM500</v>
          </cell>
          <cell r="D691" t="str">
            <v>Gà muối 500g</v>
          </cell>
          <cell r="E691">
            <v>147000</v>
          </cell>
          <cell r="F691">
            <v>105505.09999999999</v>
          </cell>
        </row>
        <row r="692">
          <cell r="A692" t="str">
            <v>KL00140CC300</v>
          </cell>
          <cell r="B692" t="str">
            <v>KL00140</v>
          </cell>
          <cell r="C692" t="str">
            <v>CC300</v>
          </cell>
          <cell r="D692" t="str">
            <v>Chả cốm 300g</v>
          </cell>
          <cell r="E692">
            <v>90741</v>
          </cell>
          <cell r="F692">
            <v>70537.5</v>
          </cell>
        </row>
        <row r="693">
          <cell r="A693" t="str">
            <v>KL00140CGM300</v>
          </cell>
          <cell r="B693" t="str">
            <v>KL00140</v>
          </cell>
          <cell r="C693" t="str">
            <v>CGM300</v>
          </cell>
          <cell r="D693" t="str">
            <v>Chân giò heo muối 300g</v>
          </cell>
          <cell r="E693">
            <v>96000</v>
          </cell>
          <cell r="F693">
            <v>69759.45</v>
          </cell>
        </row>
        <row r="694">
          <cell r="A694" t="str">
            <v>KL00140GM500</v>
          </cell>
          <cell r="B694" t="str">
            <v>KL00140</v>
          </cell>
          <cell r="C694" t="str">
            <v>GM500</v>
          </cell>
          <cell r="D694" t="str">
            <v>Gà muối 500g</v>
          </cell>
          <cell r="E694">
            <v>147000</v>
          </cell>
          <cell r="F694">
            <v>105505.09999999999</v>
          </cell>
        </row>
        <row r="695">
          <cell r="A695" t="str">
            <v>KL00140GTLX250G</v>
          </cell>
          <cell r="B695" t="str">
            <v>KL00140</v>
          </cell>
          <cell r="C695" t="str">
            <v>GTLX250G</v>
          </cell>
          <cell r="D695" t="str">
            <v>Giò Tai Lưỡi Xào 250g</v>
          </cell>
          <cell r="E695">
            <v>66000</v>
          </cell>
          <cell r="F695">
            <v>47673.85</v>
          </cell>
        </row>
        <row r="696">
          <cell r="A696" t="str">
            <v>KL00140MNH250</v>
          </cell>
          <cell r="B696" t="str">
            <v>KL00140</v>
          </cell>
          <cell r="C696" t="str">
            <v>MNH250</v>
          </cell>
          <cell r="D696" t="str">
            <v>Mọc Nấm Hương 250g</v>
          </cell>
          <cell r="E696">
            <v>58333</v>
          </cell>
          <cell r="F696">
            <v>43700</v>
          </cell>
        </row>
        <row r="697">
          <cell r="A697" t="str">
            <v>KL00141CC300</v>
          </cell>
          <cell r="B697" t="str">
            <v>KL00141</v>
          </cell>
          <cell r="C697" t="str">
            <v>CC300</v>
          </cell>
          <cell r="D697" t="str">
            <v>Chả cốm 300g</v>
          </cell>
          <cell r="E697">
            <v>90741</v>
          </cell>
          <cell r="F697">
            <v>70537.5</v>
          </cell>
        </row>
        <row r="698">
          <cell r="A698" t="str">
            <v>KL00141CGM300</v>
          </cell>
          <cell r="B698" t="str">
            <v>KL00141</v>
          </cell>
          <cell r="C698" t="str">
            <v>CGM300</v>
          </cell>
          <cell r="D698" t="str">
            <v>Chân giò heo muối 300g</v>
          </cell>
          <cell r="E698">
            <v>96000</v>
          </cell>
          <cell r="F698">
            <v>69759.45</v>
          </cell>
        </row>
        <row r="699">
          <cell r="A699" t="str">
            <v>KL00141GM500</v>
          </cell>
          <cell r="B699" t="str">
            <v>KL00141</v>
          </cell>
          <cell r="C699" t="str">
            <v>GM500</v>
          </cell>
          <cell r="D699" t="str">
            <v>Gà muối 500g</v>
          </cell>
          <cell r="E699">
            <v>147000</v>
          </cell>
          <cell r="F699">
            <v>105505.09999999999</v>
          </cell>
        </row>
        <row r="700">
          <cell r="A700" t="str">
            <v>KL00141GTLX250G</v>
          </cell>
          <cell r="B700" t="str">
            <v>KL00141</v>
          </cell>
          <cell r="C700" t="str">
            <v>GTLX250G</v>
          </cell>
          <cell r="D700" t="str">
            <v>Giò Tai Lưỡi Xào 250g</v>
          </cell>
          <cell r="E700">
            <v>66000</v>
          </cell>
          <cell r="F700">
            <v>47673.85</v>
          </cell>
        </row>
        <row r="701">
          <cell r="A701" t="str">
            <v>KL00141MNH250</v>
          </cell>
          <cell r="B701" t="str">
            <v>KL00141</v>
          </cell>
          <cell r="C701" t="str">
            <v>MNH250</v>
          </cell>
          <cell r="D701" t="str">
            <v>Mọc Nấm Hương 250g</v>
          </cell>
          <cell r="E701">
            <v>58333</v>
          </cell>
          <cell r="F701">
            <v>43700</v>
          </cell>
        </row>
        <row r="702">
          <cell r="A702" t="str">
            <v>KL00141TH200</v>
          </cell>
          <cell r="B702" t="str">
            <v>KL00141</v>
          </cell>
          <cell r="C702" t="str">
            <v>TH200</v>
          </cell>
          <cell r="D702" t="str">
            <v>Tai heo muối 200g</v>
          </cell>
          <cell r="E702">
            <v>73000</v>
          </cell>
          <cell r="F702">
            <v>52815.25</v>
          </cell>
        </row>
        <row r="703">
          <cell r="A703" t="str">
            <v>KL00141CGST150</v>
          </cell>
          <cell r="B703" t="str">
            <v>KL00141</v>
          </cell>
          <cell r="C703" t="str">
            <v>CGST150</v>
          </cell>
          <cell r="D703" t="str">
            <v>Chân gà sả tắc 150g</v>
          </cell>
          <cell r="E703">
            <v>22500</v>
          </cell>
          <cell r="F703">
            <v>21375</v>
          </cell>
        </row>
        <row r="704">
          <cell r="A704" t="str">
            <v>KL00141THST150</v>
          </cell>
          <cell r="B704" t="str">
            <v>KL00141</v>
          </cell>
          <cell r="C704" t="str">
            <v>THST150</v>
          </cell>
          <cell r="D704" t="str">
            <v>Tai heo sốt thái 150g</v>
          </cell>
          <cell r="E704">
            <v>21667</v>
          </cell>
          <cell r="F704">
            <v>20583.649999999998</v>
          </cell>
        </row>
        <row r="705">
          <cell r="A705" t="str">
            <v>KL00142CGM300</v>
          </cell>
          <cell r="B705" t="str">
            <v>KL00142</v>
          </cell>
          <cell r="C705" t="str">
            <v>CGM300</v>
          </cell>
          <cell r="D705" t="str">
            <v>Chân giò heo muối 300g</v>
          </cell>
          <cell r="E705">
            <v>96000</v>
          </cell>
          <cell r="F705">
            <v>69759.45</v>
          </cell>
        </row>
        <row r="706">
          <cell r="A706" t="str">
            <v>KL00143CC300</v>
          </cell>
          <cell r="B706" t="str">
            <v>KL00143</v>
          </cell>
          <cell r="C706" t="str">
            <v>CC300</v>
          </cell>
          <cell r="D706" t="str">
            <v>Chả cốm 300g</v>
          </cell>
          <cell r="E706">
            <v>90741</v>
          </cell>
          <cell r="F706">
            <v>70537.5</v>
          </cell>
        </row>
        <row r="707">
          <cell r="A707" t="str">
            <v>KL00143CGM300</v>
          </cell>
          <cell r="B707" t="str">
            <v>KL00143</v>
          </cell>
          <cell r="C707" t="str">
            <v>CGM300</v>
          </cell>
          <cell r="D707" t="str">
            <v>Chân giò heo muối 300g</v>
          </cell>
          <cell r="E707">
            <v>96000</v>
          </cell>
          <cell r="F707">
            <v>69759.45</v>
          </cell>
        </row>
        <row r="708">
          <cell r="A708" t="str">
            <v>KL00143CGM500</v>
          </cell>
          <cell r="B708" t="str">
            <v>KL00143</v>
          </cell>
          <cell r="C708" t="str">
            <v>CGM500</v>
          </cell>
          <cell r="D708" t="str">
            <v>Chân giò heo muối 500g</v>
          </cell>
          <cell r="E708">
            <v>147000</v>
          </cell>
          <cell r="F708">
            <v>113112.7</v>
          </cell>
        </row>
        <row r="709">
          <cell r="A709" t="str">
            <v>KL00143CN300</v>
          </cell>
          <cell r="B709" t="str">
            <v>KL00143</v>
          </cell>
          <cell r="C709" t="str">
            <v>CN300</v>
          </cell>
          <cell r="D709" t="str">
            <v>Chả nướng 300g</v>
          </cell>
          <cell r="E709">
            <v>86111</v>
          </cell>
          <cell r="F709">
            <v>67402.5</v>
          </cell>
        </row>
        <row r="710">
          <cell r="A710" t="str">
            <v>KL00143GL250</v>
          </cell>
          <cell r="B710" t="str">
            <v>KL00143</v>
          </cell>
          <cell r="C710" t="str">
            <v>GL250</v>
          </cell>
          <cell r="D710" t="str">
            <v>Giò lụa cây 250g</v>
          </cell>
          <cell r="E710">
            <v>59400</v>
          </cell>
          <cell r="F710">
            <v>47025</v>
          </cell>
        </row>
        <row r="711">
          <cell r="A711" t="str">
            <v>KL00143GM500</v>
          </cell>
          <cell r="B711" t="str">
            <v>KL00143</v>
          </cell>
          <cell r="C711" t="str">
            <v>GM500</v>
          </cell>
          <cell r="D711" t="str">
            <v>Gà muối 500g</v>
          </cell>
          <cell r="E711">
            <v>147000</v>
          </cell>
          <cell r="F711">
            <v>105505.09999999999</v>
          </cell>
        </row>
        <row r="712">
          <cell r="A712" t="str">
            <v>KL00143GSG250</v>
          </cell>
          <cell r="B712" t="str">
            <v>KL00143</v>
          </cell>
          <cell r="C712" t="str">
            <v>GSG250</v>
          </cell>
          <cell r="D712" t="str">
            <v>Giò sụn gà 250g</v>
          </cell>
          <cell r="E712">
            <v>66500</v>
          </cell>
          <cell r="F712">
            <v>47880</v>
          </cell>
        </row>
        <row r="713">
          <cell r="A713" t="str">
            <v>KL00143GTLX250G</v>
          </cell>
          <cell r="B713" t="str">
            <v>KL00143</v>
          </cell>
          <cell r="C713" t="str">
            <v>GTLX250G</v>
          </cell>
          <cell r="D713" t="str">
            <v>Giò Tai Lưỡi Xào 250g</v>
          </cell>
          <cell r="E713">
            <v>66000</v>
          </cell>
          <cell r="F713">
            <v>47673.85</v>
          </cell>
        </row>
        <row r="714">
          <cell r="A714" t="str">
            <v>KL00143MNH250</v>
          </cell>
          <cell r="B714" t="str">
            <v>KL00143</v>
          </cell>
          <cell r="C714" t="str">
            <v>MNH250</v>
          </cell>
          <cell r="D714" t="str">
            <v>Mọc Nấm Hương 250g</v>
          </cell>
          <cell r="E714">
            <v>58333</v>
          </cell>
          <cell r="F714">
            <v>43700</v>
          </cell>
        </row>
        <row r="715">
          <cell r="A715" t="str">
            <v>KL00143TH200</v>
          </cell>
          <cell r="B715" t="str">
            <v>KL00143</v>
          </cell>
          <cell r="C715" t="str">
            <v>TH200</v>
          </cell>
          <cell r="D715" t="str">
            <v>Tai heo muối 200g</v>
          </cell>
          <cell r="E715">
            <v>73000</v>
          </cell>
          <cell r="F715">
            <v>52815.25</v>
          </cell>
        </row>
        <row r="716">
          <cell r="A716" t="str">
            <v>KL00146CC300</v>
          </cell>
          <cell r="B716" t="str">
            <v>KL00146</v>
          </cell>
          <cell r="C716" t="str">
            <v>CC300</v>
          </cell>
          <cell r="D716" t="str">
            <v>Chả cốm 300g</v>
          </cell>
          <cell r="E716">
            <v>90741</v>
          </cell>
          <cell r="F716">
            <v>70537.5</v>
          </cell>
        </row>
        <row r="717">
          <cell r="A717" t="str">
            <v>KL00146CGM300</v>
          </cell>
          <cell r="B717" t="str">
            <v>KL00146</v>
          </cell>
          <cell r="C717" t="str">
            <v>CGM300</v>
          </cell>
          <cell r="D717" t="str">
            <v>Chân giò heo muối 300g</v>
          </cell>
          <cell r="E717">
            <v>96000</v>
          </cell>
          <cell r="F717">
            <v>69759.45</v>
          </cell>
        </row>
        <row r="718">
          <cell r="A718" t="str">
            <v>KL00146CGST150</v>
          </cell>
          <cell r="B718" t="str">
            <v>KL00146</v>
          </cell>
          <cell r="C718" t="str">
            <v>CGST150</v>
          </cell>
          <cell r="D718" t="str">
            <v>Chân gà sả tắc 150g</v>
          </cell>
          <cell r="E718">
            <v>22500</v>
          </cell>
          <cell r="F718">
            <v>21375</v>
          </cell>
        </row>
        <row r="719">
          <cell r="A719" t="str">
            <v>KL00146CN300</v>
          </cell>
          <cell r="B719" t="str">
            <v>KL00146</v>
          </cell>
          <cell r="C719" t="str">
            <v>CN300</v>
          </cell>
          <cell r="D719" t="str">
            <v>Chả nướng 300g</v>
          </cell>
          <cell r="E719">
            <v>86111</v>
          </cell>
          <cell r="F719">
            <v>67402.5</v>
          </cell>
        </row>
        <row r="720">
          <cell r="A720" t="str">
            <v>KL00146GM500</v>
          </cell>
          <cell r="B720" t="str">
            <v>KL00146</v>
          </cell>
          <cell r="C720" t="str">
            <v>GM500</v>
          </cell>
          <cell r="D720" t="str">
            <v>Gà muối 500g</v>
          </cell>
          <cell r="E720">
            <v>147000</v>
          </cell>
          <cell r="F720">
            <v>105505.09999999999</v>
          </cell>
        </row>
        <row r="721">
          <cell r="A721" t="str">
            <v>KL00146GTLX250G</v>
          </cell>
          <cell r="B721" t="str">
            <v>KL00146</v>
          </cell>
          <cell r="C721" t="str">
            <v>GTLX250G</v>
          </cell>
          <cell r="D721" t="str">
            <v>Giò Tai Lưỡi Xào 250g</v>
          </cell>
          <cell r="E721">
            <v>66000</v>
          </cell>
          <cell r="F721">
            <v>47673.85</v>
          </cell>
        </row>
        <row r="722">
          <cell r="A722" t="str">
            <v>KL00146MNH250</v>
          </cell>
          <cell r="B722" t="str">
            <v>KL00146</v>
          </cell>
          <cell r="C722" t="str">
            <v>MNH250</v>
          </cell>
          <cell r="D722" t="str">
            <v>Mọc Nấm Hương 250g</v>
          </cell>
          <cell r="E722">
            <v>58333</v>
          </cell>
          <cell r="F722">
            <v>43700</v>
          </cell>
        </row>
        <row r="723">
          <cell r="A723" t="str">
            <v>KL00146TH200</v>
          </cell>
          <cell r="B723" t="str">
            <v>KL00146</v>
          </cell>
          <cell r="C723" t="str">
            <v>TH200</v>
          </cell>
          <cell r="D723" t="str">
            <v>Tai heo muối 200g</v>
          </cell>
          <cell r="E723">
            <v>73000</v>
          </cell>
          <cell r="F723">
            <v>52815.25</v>
          </cell>
        </row>
        <row r="724">
          <cell r="A724" t="str">
            <v>KL00146THST150</v>
          </cell>
          <cell r="B724" t="str">
            <v>KL00146</v>
          </cell>
          <cell r="C724" t="str">
            <v>THST150</v>
          </cell>
          <cell r="D724" t="str">
            <v>Tai heo sốt thái 150g</v>
          </cell>
          <cell r="E724">
            <v>21667</v>
          </cell>
          <cell r="F724">
            <v>20583.649999999998</v>
          </cell>
        </row>
        <row r="725">
          <cell r="A725" t="str">
            <v>KL00147CC300</v>
          </cell>
          <cell r="B725" t="str">
            <v>KL00147</v>
          </cell>
          <cell r="C725" t="str">
            <v>CC300</v>
          </cell>
          <cell r="D725" t="str">
            <v>Chả cốm 300g</v>
          </cell>
          <cell r="E725">
            <v>90741</v>
          </cell>
          <cell r="F725">
            <v>70537.5</v>
          </cell>
        </row>
        <row r="726">
          <cell r="A726" t="str">
            <v>KL00147CGM300</v>
          </cell>
          <cell r="B726" t="str">
            <v>KL00147</v>
          </cell>
          <cell r="C726" t="str">
            <v>CGM300</v>
          </cell>
          <cell r="D726" t="str">
            <v>Chân giò heo muối 300g</v>
          </cell>
          <cell r="E726">
            <v>96000</v>
          </cell>
          <cell r="F726">
            <v>69759.45</v>
          </cell>
        </row>
        <row r="727">
          <cell r="A727" t="str">
            <v>KL00147CN300</v>
          </cell>
          <cell r="B727" t="str">
            <v>KL00147</v>
          </cell>
          <cell r="C727" t="str">
            <v>CN300</v>
          </cell>
          <cell r="D727" t="str">
            <v>Chả nướng 300g</v>
          </cell>
          <cell r="E727">
            <v>86111</v>
          </cell>
          <cell r="F727">
            <v>67402.5</v>
          </cell>
        </row>
        <row r="728">
          <cell r="A728" t="str">
            <v>KL00147GM500</v>
          </cell>
          <cell r="B728" t="str">
            <v>KL00147</v>
          </cell>
          <cell r="C728" t="str">
            <v>GM500</v>
          </cell>
          <cell r="D728" t="str">
            <v>Gà muối 500g</v>
          </cell>
          <cell r="E728">
            <v>147000</v>
          </cell>
          <cell r="F728">
            <v>105505.09999999999</v>
          </cell>
        </row>
        <row r="729">
          <cell r="A729" t="str">
            <v>KL00147GTLX250G</v>
          </cell>
          <cell r="B729" t="str">
            <v>KL00147</v>
          </cell>
          <cell r="C729" t="str">
            <v>GTLX250G</v>
          </cell>
          <cell r="D729" t="str">
            <v>Giò Tai Lưỡi Xào 250g</v>
          </cell>
          <cell r="E729">
            <v>66000</v>
          </cell>
          <cell r="F729">
            <v>47673.85</v>
          </cell>
        </row>
        <row r="730">
          <cell r="A730" t="str">
            <v>KL00147MNH250</v>
          </cell>
          <cell r="B730" t="str">
            <v>KL00147</v>
          </cell>
          <cell r="C730" t="str">
            <v>MNH250</v>
          </cell>
          <cell r="D730" t="str">
            <v>Mọc Nấm Hương 250g</v>
          </cell>
          <cell r="E730">
            <v>58333</v>
          </cell>
          <cell r="F730">
            <v>43700</v>
          </cell>
        </row>
        <row r="731">
          <cell r="A731" t="str">
            <v>KL00147TH200</v>
          </cell>
          <cell r="B731" t="str">
            <v>KL00147</v>
          </cell>
          <cell r="C731" t="str">
            <v>TH200</v>
          </cell>
          <cell r="D731" t="str">
            <v>Tai heo muối 200g</v>
          </cell>
          <cell r="E731">
            <v>73000</v>
          </cell>
          <cell r="F731">
            <v>52815.25</v>
          </cell>
        </row>
        <row r="732">
          <cell r="A732" t="str">
            <v>KL00147thst150</v>
          </cell>
          <cell r="B732" t="str">
            <v>KL00147</v>
          </cell>
          <cell r="C732" t="str">
            <v>thst150</v>
          </cell>
          <cell r="D732" t="str">
            <v>Tai heo sốt thái 150g</v>
          </cell>
          <cell r="E732">
            <v>21667</v>
          </cell>
          <cell r="F732">
            <v>20583.649999999998</v>
          </cell>
        </row>
        <row r="733">
          <cell r="A733" t="str">
            <v>KL00151CC300</v>
          </cell>
          <cell r="B733" t="str">
            <v>KL00151</v>
          </cell>
          <cell r="C733" t="str">
            <v>CC300</v>
          </cell>
          <cell r="D733" t="str">
            <v>Chả cốm 300g</v>
          </cell>
          <cell r="E733">
            <v>90741</v>
          </cell>
          <cell r="F733">
            <v>70537.5</v>
          </cell>
        </row>
        <row r="734">
          <cell r="A734" t="str">
            <v>KL00151CGM300</v>
          </cell>
          <cell r="B734" t="str">
            <v>KL00151</v>
          </cell>
          <cell r="C734" t="str">
            <v>CGM300</v>
          </cell>
          <cell r="D734" t="str">
            <v>Chân giò heo muối 300g</v>
          </cell>
          <cell r="E734">
            <v>96000</v>
          </cell>
          <cell r="F734">
            <v>69759.45</v>
          </cell>
        </row>
        <row r="735">
          <cell r="A735" t="str">
            <v>KL00151CGST150</v>
          </cell>
          <cell r="B735" t="str">
            <v>KL00151</v>
          </cell>
          <cell r="C735" t="str">
            <v>CGST150</v>
          </cell>
          <cell r="D735" t="str">
            <v>Chân gà sả tắc 150g</v>
          </cell>
          <cell r="E735">
            <v>22500</v>
          </cell>
          <cell r="F735">
            <v>21375</v>
          </cell>
        </row>
        <row r="736">
          <cell r="A736" t="str">
            <v>KL00151GM500</v>
          </cell>
          <cell r="B736" t="str">
            <v>KL00151</v>
          </cell>
          <cell r="C736" t="str">
            <v>GM500</v>
          </cell>
          <cell r="D736" t="str">
            <v>Gà muối 500g</v>
          </cell>
          <cell r="E736">
            <v>147000</v>
          </cell>
          <cell r="F736">
            <v>105505.09999999999</v>
          </cell>
        </row>
        <row r="737">
          <cell r="A737" t="str">
            <v>KL00151GTLX250G</v>
          </cell>
          <cell r="B737" t="str">
            <v>KL00151</v>
          </cell>
          <cell r="C737" t="str">
            <v>GTLX250G</v>
          </cell>
          <cell r="D737" t="str">
            <v>Giò Tai Lưỡi Xào 250g</v>
          </cell>
          <cell r="E737">
            <v>66000</v>
          </cell>
          <cell r="F737">
            <v>47673.85</v>
          </cell>
        </row>
        <row r="738">
          <cell r="A738" t="str">
            <v>KL00151MNH250</v>
          </cell>
          <cell r="B738" t="str">
            <v>KL00151</v>
          </cell>
          <cell r="C738" t="str">
            <v>MNH250</v>
          </cell>
          <cell r="D738" t="str">
            <v>Mọc Nấm Hương 250g</v>
          </cell>
          <cell r="E738">
            <v>58333</v>
          </cell>
          <cell r="F738">
            <v>43700</v>
          </cell>
        </row>
        <row r="739">
          <cell r="A739" t="str">
            <v>KL00151TH200</v>
          </cell>
          <cell r="B739" t="str">
            <v>KL00151</v>
          </cell>
          <cell r="C739" t="str">
            <v>TH200</v>
          </cell>
          <cell r="D739" t="str">
            <v>Tai heo muối 200g</v>
          </cell>
          <cell r="E739">
            <v>73000</v>
          </cell>
          <cell r="F739">
            <v>52815.25</v>
          </cell>
        </row>
        <row r="740">
          <cell r="A740" t="str">
            <v>KL00151THST150</v>
          </cell>
          <cell r="B740" t="str">
            <v>KL00151</v>
          </cell>
          <cell r="C740" t="str">
            <v>THST150</v>
          </cell>
          <cell r="D740" t="str">
            <v>Tai heo sốt thái 150g</v>
          </cell>
          <cell r="E740">
            <v>21667</v>
          </cell>
          <cell r="F740">
            <v>20583.649999999998</v>
          </cell>
        </row>
        <row r="741">
          <cell r="A741" t="str">
            <v>KL00152CGM300</v>
          </cell>
          <cell r="B741" t="str">
            <v>KL00152</v>
          </cell>
          <cell r="C741" t="str">
            <v>CGM300</v>
          </cell>
          <cell r="D741" t="str">
            <v>Chân giò heo muối 300g</v>
          </cell>
          <cell r="E741">
            <v>96000</v>
          </cell>
          <cell r="F741">
            <v>68290.83</v>
          </cell>
        </row>
        <row r="742">
          <cell r="A742" t="str">
            <v>KL00152CGM500</v>
          </cell>
          <cell r="B742" t="str">
            <v>KL00152</v>
          </cell>
          <cell r="C742" t="str">
            <v>CGM500</v>
          </cell>
          <cell r="D742" t="str">
            <v>Chân giò heo muối 500g</v>
          </cell>
          <cell r="E742">
            <v>147000</v>
          </cell>
          <cell r="F742">
            <v>110731.38</v>
          </cell>
        </row>
        <row r="743">
          <cell r="A743" t="str">
            <v>KL00152CGST250</v>
          </cell>
          <cell r="B743" t="str">
            <v>KL00152</v>
          </cell>
          <cell r="C743" t="str">
            <v>CGST250</v>
          </cell>
          <cell r="D743" t="str">
            <v>Chân gà sả tắc 250g</v>
          </cell>
          <cell r="E743">
            <v>37500</v>
          </cell>
          <cell r="F743">
            <v>34875</v>
          </cell>
        </row>
        <row r="744">
          <cell r="A744" t="str">
            <v>KL00152CN300</v>
          </cell>
          <cell r="B744" t="str">
            <v>KL00152</v>
          </cell>
          <cell r="C744" t="str">
            <v>CN300</v>
          </cell>
          <cell r="D744" t="str">
            <v>Chả nướng 300g</v>
          </cell>
          <cell r="E744">
            <v>86111</v>
          </cell>
          <cell r="F744">
            <v>65983.5</v>
          </cell>
        </row>
        <row r="745">
          <cell r="A745" t="str">
            <v>KL00152GM500</v>
          </cell>
          <cell r="B745" t="str">
            <v>KL00152</v>
          </cell>
          <cell r="C745" t="str">
            <v>GM500</v>
          </cell>
          <cell r="D745" t="str">
            <v>Gà muối 500g</v>
          </cell>
          <cell r="E745">
            <v>147000</v>
          </cell>
          <cell r="F745">
            <v>103283.94</v>
          </cell>
        </row>
        <row r="746">
          <cell r="A746" t="str">
            <v>KL00152GTLX250G</v>
          </cell>
          <cell r="B746" t="str">
            <v>KL00152</v>
          </cell>
          <cell r="C746" t="str">
            <v>GTLX250G</v>
          </cell>
          <cell r="D746" t="str">
            <v>Giò Tai Lưỡi Xào 250g</v>
          </cell>
          <cell r="E746">
            <v>66000</v>
          </cell>
          <cell r="F746">
            <v>46670.19</v>
          </cell>
        </row>
        <row r="747">
          <cell r="A747" t="str">
            <v>KL00152TH200</v>
          </cell>
          <cell r="B747" t="str">
            <v>KL00152</v>
          </cell>
          <cell r="C747" t="str">
            <v>TH200</v>
          </cell>
          <cell r="D747" t="str">
            <v>Tai heo muối 200g</v>
          </cell>
          <cell r="E747">
            <v>73000</v>
          </cell>
          <cell r="F747">
            <v>51703.350000000006</v>
          </cell>
        </row>
        <row r="748">
          <cell r="A748" t="str">
            <v>KL00152THST250</v>
          </cell>
          <cell r="B748" t="str">
            <v>KL00152</v>
          </cell>
          <cell r="C748" t="str">
            <v>THST250</v>
          </cell>
          <cell r="D748" t="str">
            <v>Tai heo sốt thái 250g</v>
          </cell>
          <cell r="E748">
            <v>36111</v>
          </cell>
          <cell r="F748">
            <v>33583.230000000003</v>
          </cell>
        </row>
        <row r="749">
          <cell r="A749" t="str">
            <v>KL00154CC300</v>
          </cell>
          <cell r="B749" t="str">
            <v>KL00154</v>
          </cell>
          <cell r="C749" t="str">
            <v>CC300</v>
          </cell>
          <cell r="D749" t="str">
            <v>Chả cốm 300g</v>
          </cell>
          <cell r="E749">
            <v>90741</v>
          </cell>
          <cell r="F749">
            <v>70537.5</v>
          </cell>
        </row>
        <row r="750">
          <cell r="A750" t="str">
            <v>KL00154CGM300</v>
          </cell>
          <cell r="B750" t="str">
            <v>KL00154</v>
          </cell>
          <cell r="C750" t="str">
            <v>CGM300</v>
          </cell>
          <cell r="D750" t="str">
            <v>Chân giò heo muối 300g</v>
          </cell>
          <cell r="E750">
            <v>96000</v>
          </cell>
          <cell r="F750">
            <v>69759.45</v>
          </cell>
        </row>
        <row r="751">
          <cell r="A751" t="str">
            <v>KL00154GM500</v>
          </cell>
          <cell r="B751" t="str">
            <v>KL00154</v>
          </cell>
          <cell r="C751" t="str">
            <v>GM500</v>
          </cell>
          <cell r="D751" t="str">
            <v>Gà muối 500g</v>
          </cell>
          <cell r="E751">
            <v>147000</v>
          </cell>
          <cell r="F751">
            <v>105505.09999999999</v>
          </cell>
        </row>
        <row r="752">
          <cell r="A752" t="str">
            <v>KL00154GTLX250G</v>
          </cell>
          <cell r="B752" t="str">
            <v>KL00154</v>
          </cell>
          <cell r="C752" t="str">
            <v>GTLX250G</v>
          </cell>
          <cell r="D752" t="str">
            <v>Giò Tai Lưỡi Xào 250g</v>
          </cell>
          <cell r="E752">
            <v>66000</v>
          </cell>
          <cell r="F752">
            <v>47673.85</v>
          </cell>
        </row>
        <row r="753">
          <cell r="A753" t="str">
            <v>KL00154MNH250</v>
          </cell>
          <cell r="B753" t="str">
            <v>KL00154</v>
          </cell>
          <cell r="C753" t="str">
            <v>MNH250</v>
          </cell>
          <cell r="D753" t="str">
            <v>Mọc Nấm Hương 250g</v>
          </cell>
          <cell r="E753">
            <v>58333</v>
          </cell>
          <cell r="F753">
            <v>43700</v>
          </cell>
        </row>
        <row r="754">
          <cell r="A754" t="str">
            <v>KL00154TH200</v>
          </cell>
          <cell r="B754" t="str">
            <v>KL00154</v>
          </cell>
          <cell r="C754" t="str">
            <v>TH200</v>
          </cell>
          <cell r="D754" t="str">
            <v>Tai heo muối 200g</v>
          </cell>
          <cell r="E754">
            <v>73000</v>
          </cell>
          <cell r="F754">
            <v>52815.25</v>
          </cell>
        </row>
        <row r="755">
          <cell r="A755" t="str">
            <v>KL00155CGM100</v>
          </cell>
          <cell r="B755" t="str">
            <v>KL00155</v>
          </cell>
          <cell r="C755" t="str">
            <v>CGM100</v>
          </cell>
          <cell r="D755" t="str">
            <v>Chân giò heo muối 100g</v>
          </cell>
          <cell r="E755">
            <v>36111</v>
          </cell>
          <cell r="F755">
            <v>23321.55</v>
          </cell>
        </row>
        <row r="756">
          <cell r="A756" t="str">
            <v>KL00155CGM300</v>
          </cell>
          <cell r="B756" t="str">
            <v>KL00155</v>
          </cell>
          <cell r="C756" t="str">
            <v>CGM300</v>
          </cell>
          <cell r="D756" t="str">
            <v>Chân giò heo muối 300g</v>
          </cell>
          <cell r="E756">
            <v>96000</v>
          </cell>
          <cell r="F756">
            <v>69759.45</v>
          </cell>
        </row>
        <row r="757">
          <cell r="A757" t="str">
            <v>KL00155GM500</v>
          </cell>
          <cell r="B757" t="str">
            <v>KL00155</v>
          </cell>
          <cell r="C757" t="str">
            <v>GM500</v>
          </cell>
          <cell r="D757" t="str">
            <v>Gà muối 500g</v>
          </cell>
          <cell r="E757">
            <v>147000</v>
          </cell>
          <cell r="F757">
            <v>105505.09999999999</v>
          </cell>
        </row>
        <row r="758">
          <cell r="A758" t="str">
            <v>KL00155GXD500</v>
          </cell>
          <cell r="B758" t="str">
            <v>KL00155</v>
          </cell>
          <cell r="C758" t="str">
            <v>GXD500</v>
          </cell>
          <cell r="D758" t="str">
            <v>Gà xì dầu 500g</v>
          </cell>
          <cell r="E758">
            <v>147000</v>
          </cell>
          <cell r="F758">
            <v>106025.7</v>
          </cell>
        </row>
        <row r="759">
          <cell r="A759" t="str">
            <v>KL00155MNH250</v>
          </cell>
          <cell r="B759" t="str">
            <v>KL00155</v>
          </cell>
          <cell r="C759" t="str">
            <v>MNH250</v>
          </cell>
          <cell r="D759" t="str">
            <v>Mọc Nấm Hương 250g</v>
          </cell>
          <cell r="E759">
            <v>58333</v>
          </cell>
          <cell r="F759">
            <v>43700</v>
          </cell>
        </row>
        <row r="760">
          <cell r="A760" t="str">
            <v>KL00159CC300</v>
          </cell>
          <cell r="B760" t="str">
            <v>KL00159</v>
          </cell>
          <cell r="C760" t="str">
            <v>CC300</v>
          </cell>
          <cell r="D760" t="str">
            <v>Chả cốm 300g</v>
          </cell>
          <cell r="E760">
            <v>90741</v>
          </cell>
          <cell r="F760">
            <v>74250</v>
          </cell>
        </row>
        <row r="761">
          <cell r="A761" t="str">
            <v>KL00159CGM300</v>
          </cell>
          <cell r="B761" t="str">
            <v>KL00159</v>
          </cell>
          <cell r="C761" t="str">
            <v>CGM300</v>
          </cell>
          <cell r="D761" t="str">
            <v>Chân giò heo muối 300g</v>
          </cell>
          <cell r="E761">
            <v>96000</v>
          </cell>
          <cell r="F761">
            <v>73431</v>
          </cell>
        </row>
        <row r="762">
          <cell r="A762" t="str">
            <v>KL00159GHK300</v>
          </cell>
          <cell r="B762" t="str">
            <v>KL00159</v>
          </cell>
          <cell r="C762" t="str">
            <v>GHK300</v>
          </cell>
          <cell r="D762" t="str">
            <v>Gà muối hun khói 300g</v>
          </cell>
          <cell r="E762">
            <v>70000</v>
          </cell>
          <cell r="F762">
            <v>70000</v>
          </cell>
        </row>
        <row r="763">
          <cell r="A763" t="str">
            <v>KL00159GM500</v>
          </cell>
          <cell r="B763" t="str">
            <v>KL00159</v>
          </cell>
          <cell r="C763" t="str">
            <v>GM500</v>
          </cell>
          <cell r="D763" t="str">
            <v>Gà muối 500g</v>
          </cell>
          <cell r="E763">
            <v>147000</v>
          </cell>
          <cell r="F763">
            <v>111058</v>
          </cell>
        </row>
        <row r="764">
          <cell r="A764" t="str">
            <v>KL00159GTLX250G</v>
          </cell>
          <cell r="B764" t="str">
            <v>KL00159</v>
          </cell>
          <cell r="C764" t="str">
            <v>GTLX250G</v>
          </cell>
          <cell r="D764" t="str">
            <v>Giò Tai Lưỡi Xào 250g</v>
          </cell>
          <cell r="E764">
            <v>66000</v>
          </cell>
          <cell r="F764">
            <v>50182</v>
          </cell>
        </row>
        <row r="765">
          <cell r="A765" t="str">
            <v>KL00159MNH250</v>
          </cell>
          <cell r="B765" t="str">
            <v>KL00159</v>
          </cell>
          <cell r="C765" t="str">
            <v>MNH250</v>
          </cell>
          <cell r="D765" t="str">
            <v>Mọc Nấm Hương 250g</v>
          </cell>
          <cell r="E765">
            <v>58333</v>
          </cell>
          <cell r="F765">
            <v>46000</v>
          </cell>
        </row>
        <row r="766">
          <cell r="A766" t="str">
            <v>KL00159TH200</v>
          </cell>
          <cell r="B766" t="str">
            <v>KL00159</v>
          </cell>
          <cell r="C766" t="str">
            <v>TH200</v>
          </cell>
          <cell r="D766" t="str">
            <v>Tai heo muối 200g</v>
          </cell>
          <cell r="E766">
            <v>73000</v>
          </cell>
          <cell r="F766">
            <v>55595</v>
          </cell>
        </row>
        <row r="767">
          <cell r="A767" t="str">
            <v>KL00161CGM300</v>
          </cell>
          <cell r="B767" t="str">
            <v>KL00161</v>
          </cell>
          <cell r="C767" t="str">
            <v>CGM300</v>
          </cell>
          <cell r="D767" t="str">
            <v>Chân giò heo muối 300g</v>
          </cell>
          <cell r="E767">
            <v>96000</v>
          </cell>
          <cell r="F767">
            <v>69759.45</v>
          </cell>
        </row>
        <row r="768">
          <cell r="A768" t="str">
            <v>KL00161CGM500</v>
          </cell>
          <cell r="B768" t="str">
            <v>KL00161</v>
          </cell>
          <cell r="C768" t="str">
            <v>CGM500</v>
          </cell>
          <cell r="D768" t="str">
            <v>Chân giò heo muối 500g</v>
          </cell>
          <cell r="E768">
            <v>147000</v>
          </cell>
          <cell r="F768">
            <v>113112.7</v>
          </cell>
        </row>
        <row r="769">
          <cell r="A769" t="str">
            <v>KL00161GM500</v>
          </cell>
          <cell r="B769" t="str">
            <v>KL00161</v>
          </cell>
          <cell r="C769" t="str">
            <v>GM500</v>
          </cell>
          <cell r="D769" t="str">
            <v>Gà muối 500g</v>
          </cell>
          <cell r="E769">
            <v>147000</v>
          </cell>
          <cell r="F769">
            <v>105505.09999999999</v>
          </cell>
        </row>
        <row r="770">
          <cell r="A770" t="str">
            <v>KL00161GXD500</v>
          </cell>
          <cell r="B770" t="str">
            <v>KL00161</v>
          </cell>
          <cell r="C770" t="str">
            <v>GXD500</v>
          </cell>
          <cell r="D770" t="str">
            <v>Gà xì dầu 500g</v>
          </cell>
          <cell r="E770">
            <v>147000</v>
          </cell>
          <cell r="F770">
            <v>106025.7</v>
          </cell>
        </row>
        <row r="771">
          <cell r="A771" t="str">
            <v>KL00162CGM300</v>
          </cell>
          <cell r="B771" t="str">
            <v>KL00162</v>
          </cell>
          <cell r="C771" t="str">
            <v>CGM300</v>
          </cell>
          <cell r="D771" t="str">
            <v>Chân giò heo muối 300g</v>
          </cell>
          <cell r="E771">
            <v>96000</v>
          </cell>
          <cell r="F771">
            <v>73431</v>
          </cell>
        </row>
        <row r="772">
          <cell r="A772" t="str">
            <v>KL00162GL250</v>
          </cell>
          <cell r="B772" t="str">
            <v>KL00162</v>
          </cell>
          <cell r="C772" t="str">
            <v>GL250</v>
          </cell>
          <cell r="D772" t="str">
            <v>Giò lụa cây 250g</v>
          </cell>
          <cell r="E772">
            <v>59400</v>
          </cell>
          <cell r="F772">
            <v>49500</v>
          </cell>
        </row>
        <row r="773">
          <cell r="A773" t="str">
            <v>KL00162GM500</v>
          </cell>
          <cell r="B773" t="str">
            <v>KL00162</v>
          </cell>
          <cell r="C773" t="str">
            <v>GM500</v>
          </cell>
          <cell r="D773" t="str">
            <v>Gà muối 500g</v>
          </cell>
          <cell r="E773">
            <v>147000</v>
          </cell>
          <cell r="F773">
            <v>111058</v>
          </cell>
        </row>
        <row r="774">
          <cell r="A774" t="str">
            <v>KL00162GTLX250G</v>
          </cell>
          <cell r="B774" t="str">
            <v>KL00162</v>
          </cell>
          <cell r="C774" t="str">
            <v>GTLX250G</v>
          </cell>
          <cell r="D774" t="str">
            <v>Giò Tai Lưỡi Xào 250g</v>
          </cell>
          <cell r="E774">
            <v>66000</v>
          </cell>
          <cell r="F774">
            <v>50183</v>
          </cell>
        </row>
        <row r="775">
          <cell r="A775" t="str">
            <v>KL00163CGM300</v>
          </cell>
          <cell r="B775" t="str">
            <v>KL00163</v>
          </cell>
          <cell r="C775" t="str">
            <v>CGM300</v>
          </cell>
          <cell r="D775" t="str">
            <v>Chân giò heo muối 300g</v>
          </cell>
          <cell r="E775">
            <v>96000</v>
          </cell>
          <cell r="F775">
            <v>96000</v>
          </cell>
        </row>
        <row r="776">
          <cell r="A776" t="str">
            <v>KL00164CC300</v>
          </cell>
          <cell r="B776" t="str">
            <v>KL00164</v>
          </cell>
          <cell r="C776" t="str">
            <v>CC300</v>
          </cell>
          <cell r="D776" t="str">
            <v>Chả cốm 300g</v>
          </cell>
          <cell r="E776">
            <v>90741</v>
          </cell>
          <cell r="F776">
            <v>70537.5</v>
          </cell>
        </row>
        <row r="777">
          <cell r="A777" t="str">
            <v>KL00164CGM300</v>
          </cell>
          <cell r="B777" t="str">
            <v>KL00164</v>
          </cell>
          <cell r="C777" t="str">
            <v>CGM300</v>
          </cell>
          <cell r="D777" t="str">
            <v>Chân giò heo muối 300g</v>
          </cell>
          <cell r="E777">
            <v>96000</v>
          </cell>
          <cell r="F777">
            <v>69759.45</v>
          </cell>
        </row>
        <row r="778">
          <cell r="A778" t="str">
            <v>KL00164GM500</v>
          </cell>
          <cell r="B778" t="str">
            <v>KL00164</v>
          </cell>
          <cell r="C778" t="str">
            <v>GM500</v>
          </cell>
          <cell r="D778" t="str">
            <v>Gà muối 500g</v>
          </cell>
          <cell r="E778">
            <v>147000</v>
          </cell>
          <cell r="F778">
            <v>105505.09999999999</v>
          </cell>
        </row>
        <row r="779">
          <cell r="A779" t="str">
            <v>KL00164MNH250</v>
          </cell>
          <cell r="B779" t="str">
            <v>KL00164</v>
          </cell>
          <cell r="C779" t="str">
            <v>MNH250</v>
          </cell>
          <cell r="D779" t="str">
            <v>Mọc Nấm Hương 250g</v>
          </cell>
          <cell r="E779">
            <v>58333</v>
          </cell>
          <cell r="F779">
            <v>43700</v>
          </cell>
        </row>
        <row r="780">
          <cell r="A780" t="str">
            <v>KL00167GM500</v>
          </cell>
          <cell r="B780" t="str">
            <v>KL00167</v>
          </cell>
          <cell r="C780" t="str">
            <v>GM500</v>
          </cell>
          <cell r="D780" t="str">
            <v>Gà muối 500g</v>
          </cell>
          <cell r="E780">
            <v>111058</v>
          </cell>
          <cell r="F780">
            <v>111058</v>
          </cell>
        </row>
        <row r="781">
          <cell r="A781" t="str">
            <v>KL00167CGM300</v>
          </cell>
          <cell r="B781" t="str">
            <v>KL00167</v>
          </cell>
          <cell r="C781" t="str">
            <v>CGM300</v>
          </cell>
          <cell r="D781" t="str">
            <v>Chân giò heo muối 300g</v>
          </cell>
          <cell r="E781">
            <v>73431</v>
          </cell>
          <cell r="F781">
            <v>73431</v>
          </cell>
        </row>
        <row r="782">
          <cell r="A782" t="str">
            <v>KL00167CGM100</v>
          </cell>
          <cell r="B782" t="str">
            <v>KL00167</v>
          </cell>
          <cell r="C782" t="str">
            <v>CGM100</v>
          </cell>
          <cell r="D782" t="str">
            <v>Chân giò heo muối 100g</v>
          </cell>
          <cell r="E782">
            <v>24549</v>
          </cell>
          <cell r="F782">
            <v>24549</v>
          </cell>
        </row>
        <row r="783">
          <cell r="A783" t="str">
            <v>KL00167TH200</v>
          </cell>
          <cell r="B783" t="str">
            <v>KL00167</v>
          </cell>
          <cell r="C783" t="str">
            <v>TH200</v>
          </cell>
          <cell r="D783" t="str">
            <v>Tai heo muối 200g</v>
          </cell>
          <cell r="E783">
            <v>55595</v>
          </cell>
          <cell r="F783">
            <v>55595</v>
          </cell>
        </row>
        <row r="784">
          <cell r="A784" t="str">
            <v>KL00167GHK300</v>
          </cell>
          <cell r="B784" t="str">
            <v>KL00167</v>
          </cell>
          <cell r="C784" t="str">
            <v>GHK300</v>
          </cell>
          <cell r="D784" t="str">
            <v>Gà muối hun khói 300g</v>
          </cell>
          <cell r="E784">
            <v>70000</v>
          </cell>
          <cell r="F784">
            <v>70000</v>
          </cell>
        </row>
        <row r="785">
          <cell r="A785" t="str">
            <v>KL00167GTLX250G</v>
          </cell>
          <cell r="B785" t="str">
            <v>KL00167</v>
          </cell>
          <cell r="C785" t="str">
            <v>GTLX250G</v>
          </cell>
          <cell r="D785" t="str">
            <v>Giò Tai Lưỡi Xào 250g</v>
          </cell>
          <cell r="E785">
            <v>50182</v>
          </cell>
          <cell r="F785">
            <v>50182</v>
          </cell>
        </row>
        <row r="786">
          <cell r="A786" t="str">
            <v>KL00167MNH250</v>
          </cell>
          <cell r="B786" t="str">
            <v>KL00167</v>
          </cell>
          <cell r="C786" t="str">
            <v>MNH250</v>
          </cell>
          <cell r="D786" t="str">
            <v>Mọc Nấm Hương 250g</v>
          </cell>
          <cell r="E786">
            <v>46000</v>
          </cell>
          <cell r="F786">
            <v>46000</v>
          </cell>
        </row>
        <row r="787">
          <cell r="A787" t="str">
            <v>KL00167GSG250</v>
          </cell>
          <cell r="B787" t="str">
            <v>KL00167</v>
          </cell>
          <cell r="C787" t="str">
            <v>GSG250</v>
          </cell>
          <cell r="D787" t="str">
            <v>Giò sụn gà 250g</v>
          </cell>
          <cell r="E787">
            <v>50400</v>
          </cell>
          <cell r="F787">
            <v>50400</v>
          </cell>
        </row>
        <row r="788">
          <cell r="A788" t="str">
            <v>KL00167GL250</v>
          </cell>
          <cell r="B788" t="str">
            <v>KL00167</v>
          </cell>
          <cell r="C788" t="str">
            <v>GL250</v>
          </cell>
          <cell r="D788" t="str">
            <v>giò lụa 250g</v>
          </cell>
          <cell r="E788">
            <v>49500</v>
          </cell>
          <cell r="F788">
            <v>49500</v>
          </cell>
        </row>
        <row r="789">
          <cell r="A789" t="str">
            <v>KL00169CC300</v>
          </cell>
          <cell r="B789" t="str">
            <v>KL00169</v>
          </cell>
          <cell r="C789" t="str">
            <v>CC300</v>
          </cell>
          <cell r="D789" t="str">
            <v>Chả cốm 300g</v>
          </cell>
          <cell r="E789">
            <v>90741</v>
          </cell>
          <cell r="F789">
            <v>70537.5</v>
          </cell>
        </row>
        <row r="790">
          <cell r="A790" t="str">
            <v>KL00169CGM100</v>
          </cell>
          <cell r="B790" t="str">
            <v>KL00169</v>
          </cell>
          <cell r="C790" t="str">
            <v>CGM100</v>
          </cell>
          <cell r="D790" t="str">
            <v>Chân giò heo muối 100g</v>
          </cell>
          <cell r="E790">
            <v>36111</v>
          </cell>
          <cell r="F790">
            <v>23321.55</v>
          </cell>
        </row>
        <row r="791">
          <cell r="A791" t="str">
            <v>KL00169CGM300</v>
          </cell>
          <cell r="B791" t="str">
            <v>KL00169</v>
          </cell>
          <cell r="C791" t="str">
            <v>CGM300</v>
          </cell>
          <cell r="D791" t="str">
            <v>Chân giò heo muối 300g</v>
          </cell>
          <cell r="E791">
            <v>96000</v>
          </cell>
          <cell r="F791">
            <v>69759.45</v>
          </cell>
        </row>
        <row r="792">
          <cell r="A792" t="str">
            <v>KL00169GSG250</v>
          </cell>
          <cell r="B792" t="str">
            <v>KL00169</v>
          </cell>
          <cell r="C792" t="str">
            <v>GSG250</v>
          </cell>
          <cell r="D792" t="str">
            <v>Giò sụn gà 250g</v>
          </cell>
          <cell r="E792">
            <v>66500</v>
          </cell>
          <cell r="F792">
            <v>47880</v>
          </cell>
        </row>
        <row r="793">
          <cell r="A793" t="str">
            <v>KL00169GTLX250G</v>
          </cell>
          <cell r="B793" t="str">
            <v>KL00169</v>
          </cell>
          <cell r="C793" t="str">
            <v>GTLX250G</v>
          </cell>
          <cell r="D793" t="str">
            <v>Giò Tai Lưỡi Xào 250g</v>
          </cell>
          <cell r="E793">
            <v>66000</v>
          </cell>
          <cell r="F793">
            <v>47673.85</v>
          </cell>
        </row>
        <row r="794">
          <cell r="A794" t="str">
            <v>KL00172CGM300</v>
          </cell>
          <cell r="B794" t="str">
            <v>KL00172</v>
          </cell>
          <cell r="C794" t="str">
            <v>CGM300</v>
          </cell>
          <cell r="D794" t="str">
            <v>Chân giò heo muối 300g</v>
          </cell>
          <cell r="E794">
            <v>96000</v>
          </cell>
          <cell r="F794">
            <v>69759.45</v>
          </cell>
        </row>
        <row r="795">
          <cell r="A795" t="str">
            <v>KL00172GM500</v>
          </cell>
          <cell r="B795" t="str">
            <v>KL00172</v>
          </cell>
          <cell r="C795" t="str">
            <v>GM500</v>
          </cell>
          <cell r="D795" t="str">
            <v>Gà muối 500g</v>
          </cell>
          <cell r="E795">
            <v>147000</v>
          </cell>
          <cell r="F795">
            <v>105505.09999999999</v>
          </cell>
        </row>
        <row r="796">
          <cell r="A796" t="str">
            <v>KL00172GTLX250G</v>
          </cell>
          <cell r="B796" t="str">
            <v>KL00172</v>
          </cell>
          <cell r="C796" t="str">
            <v>GTLX250G</v>
          </cell>
          <cell r="D796" t="str">
            <v>Giò Tai Lưỡi Xào 250g</v>
          </cell>
          <cell r="E796">
            <v>66000</v>
          </cell>
          <cell r="F796">
            <v>47673.85</v>
          </cell>
        </row>
        <row r="797">
          <cell r="A797" t="str">
            <v>KL00172TH200</v>
          </cell>
          <cell r="B797" t="str">
            <v>KL00172</v>
          </cell>
          <cell r="C797" t="str">
            <v>TH200</v>
          </cell>
          <cell r="D797" t="str">
            <v>Tai heo muối 200g</v>
          </cell>
          <cell r="E797">
            <v>73000</v>
          </cell>
          <cell r="F797">
            <v>52815.25</v>
          </cell>
        </row>
        <row r="798">
          <cell r="A798" t="str">
            <v>KL00173CGM300</v>
          </cell>
          <cell r="B798" t="str">
            <v>KL00173</v>
          </cell>
          <cell r="C798" t="str">
            <v>CGM300</v>
          </cell>
          <cell r="D798" t="str">
            <v>Chân giò heo muối 300g</v>
          </cell>
          <cell r="E798">
            <v>96000</v>
          </cell>
          <cell r="F798">
            <v>73431</v>
          </cell>
        </row>
        <row r="799">
          <cell r="A799" t="str">
            <v>KL00173GHK300</v>
          </cell>
          <cell r="B799" t="str">
            <v>KL00173</v>
          </cell>
          <cell r="C799" t="str">
            <v>GHK300</v>
          </cell>
          <cell r="D799" t="str">
            <v>Gà muối hun khói 300g</v>
          </cell>
          <cell r="E799">
            <v>70000</v>
          </cell>
          <cell r="F799">
            <v>70000</v>
          </cell>
        </row>
        <row r="800">
          <cell r="A800" t="str">
            <v>KL00173GM500</v>
          </cell>
          <cell r="B800" t="str">
            <v>KL00173</v>
          </cell>
          <cell r="C800" t="str">
            <v>GM500</v>
          </cell>
          <cell r="D800" t="str">
            <v>Gà muối 500g</v>
          </cell>
          <cell r="E800">
            <v>147000</v>
          </cell>
          <cell r="F800">
            <v>111058</v>
          </cell>
        </row>
        <row r="801">
          <cell r="A801" t="str">
            <v>KL00173TH200</v>
          </cell>
          <cell r="B801" t="str">
            <v>KL00173</v>
          </cell>
          <cell r="C801" t="str">
            <v>TH200</v>
          </cell>
          <cell r="D801" t="str">
            <v>Tai heo muối 200g</v>
          </cell>
          <cell r="E801">
            <v>73000</v>
          </cell>
          <cell r="F801">
            <v>55595</v>
          </cell>
        </row>
        <row r="802">
          <cell r="A802" t="str">
            <v>KL00174CGM300</v>
          </cell>
          <cell r="B802" t="str">
            <v>KL00174</v>
          </cell>
          <cell r="C802" t="str">
            <v>CGM300</v>
          </cell>
          <cell r="D802" t="str">
            <v>Chân giò heo muối 300g</v>
          </cell>
          <cell r="E802">
            <v>96000</v>
          </cell>
          <cell r="F802">
            <v>69759.45</v>
          </cell>
        </row>
        <row r="803">
          <cell r="A803" t="str">
            <v>KL00174GM500</v>
          </cell>
          <cell r="B803" t="str">
            <v>KL00174</v>
          </cell>
          <cell r="C803" t="str">
            <v>GM500</v>
          </cell>
          <cell r="D803" t="str">
            <v>Gà muối 500g</v>
          </cell>
          <cell r="E803">
            <v>147000</v>
          </cell>
          <cell r="F803">
            <v>105505.09999999999</v>
          </cell>
        </row>
        <row r="804">
          <cell r="A804" t="str">
            <v>KL00174GXD500</v>
          </cell>
          <cell r="B804" t="str">
            <v>KL00174</v>
          </cell>
          <cell r="C804" t="str">
            <v>GXD500</v>
          </cell>
          <cell r="D804" t="str">
            <v>Gà xì dầu 500g</v>
          </cell>
          <cell r="E804">
            <v>147000</v>
          </cell>
          <cell r="F804">
            <v>106025.7</v>
          </cell>
        </row>
        <row r="805">
          <cell r="A805" t="str">
            <v>KL00175CGM300</v>
          </cell>
          <cell r="B805" t="str">
            <v>KL00175</v>
          </cell>
          <cell r="C805" t="str">
            <v>CGM300</v>
          </cell>
          <cell r="D805" t="str">
            <v>Chân giò heo muối 300g</v>
          </cell>
          <cell r="E805">
            <v>96000</v>
          </cell>
          <cell r="F805">
            <v>67556.52</v>
          </cell>
        </row>
        <row r="806">
          <cell r="A806" t="str">
            <v>KL00175GM500</v>
          </cell>
          <cell r="B806" t="str">
            <v>KL00175</v>
          </cell>
          <cell r="C806" t="str">
            <v>GM500</v>
          </cell>
          <cell r="D806" t="str">
            <v>Gà muối 500g</v>
          </cell>
          <cell r="E806">
            <v>147000</v>
          </cell>
          <cell r="F806">
            <v>102173.36</v>
          </cell>
        </row>
        <row r="807">
          <cell r="A807" t="str">
            <v>KL00175GTLX250G</v>
          </cell>
          <cell r="B807" t="str">
            <v>KL00175</v>
          </cell>
          <cell r="C807" t="str">
            <v>GTLX250G</v>
          </cell>
          <cell r="D807" t="str">
            <v>Giò Tai Lưỡi Xào 250g</v>
          </cell>
          <cell r="E807">
            <v>66000</v>
          </cell>
          <cell r="F807">
            <v>46168.36</v>
          </cell>
        </row>
        <row r="808">
          <cell r="A808" t="str">
            <v>KL00175TH200</v>
          </cell>
          <cell r="B808" t="str">
            <v>KL00175</v>
          </cell>
          <cell r="C808" t="str">
            <v>TH200</v>
          </cell>
          <cell r="D808" t="str">
            <v>Tai heo muối 200g</v>
          </cell>
          <cell r="E808">
            <v>73000</v>
          </cell>
          <cell r="F808">
            <v>51147.4</v>
          </cell>
        </row>
        <row r="809">
          <cell r="A809" t="str">
            <v>KL00176CGM300</v>
          </cell>
          <cell r="B809" t="str">
            <v>KL00176</v>
          </cell>
          <cell r="C809" t="str">
            <v>CGM300</v>
          </cell>
          <cell r="D809" t="str">
            <v>Chân giò heo muối 300g</v>
          </cell>
          <cell r="E809">
            <v>96000</v>
          </cell>
          <cell r="F809">
            <v>69759.45</v>
          </cell>
        </row>
        <row r="810">
          <cell r="A810" t="str">
            <v>KL00176CGST150</v>
          </cell>
          <cell r="B810" t="str">
            <v>KL00176</v>
          </cell>
          <cell r="C810" t="str">
            <v>CGST150</v>
          </cell>
          <cell r="D810" t="str">
            <v>Chân gà sả tắc 150g</v>
          </cell>
          <cell r="E810">
            <v>22500</v>
          </cell>
          <cell r="F810">
            <v>21375</v>
          </cell>
        </row>
        <row r="811">
          <cell r="A811" t="str">
            <v>KL00176CN300</v>
          </cell>
          <cell r="B811" t="str">
            <v>KL00176</v>
          </cell>
          <cell r="C811" t="str">
            <v>CN300</v>
          </cell>
          <cell r="D811" t="str">
            <v>Chả nướng 300g</v>
          </cell>
          <cell r="E811">
            <v>86111</v>
          </cell>
          <cell r="F811">
            <v>67402.5</v>
          </cell>
        </row>
        <row r="812">
          <cell r="A812" t="str">
            <v>KL00176GL250</v>
          </cell>
          <cell r="B812" t="str">
            <v>KL00176</v>
          </cell>
          <cell r="C812" t="str">
            <v>GL250</v>
          </cell>
          <cell r="D812" t="str">
            <v>Giò lụa cây 250g</v>
          </cell>
          <cell r="E812">
            <v>59400</v>
          </cell>
          <cell r="F812">
            <v>47025</v>
          </cell>
        </row>
        <row r="813">
          <cell r="A813" t="str">
            <v>KL00176GM500</v>
          </cell>
          <cell r="B813" t="str">
            <v>KL00176</v>
          </cell>
          <cell r="C813" t="str">
            <v>GM500</v>
          </cell>
          <cell r="D813" t="str">
            <v>Gà muối 500g</v>
          </cell>
          <cell r="E813">
            <v>147000</v>
          </cell>
          <cell r="F813">
            <v>105505.09999999999</v>
          </cell>
        </row>
        <row r="814">
          <cell r="A814" t="str">
            <v>KL00176GTLX250G</v>
          </cell>
          <cell r="B814" t="str">
            <v>KL00176</v>
          </cell>
          <cell r="C814" t="str">
            <v>GTLX250G</v>
          </cell>
          <cell r="D814" t="str">
            <v>Giò Tai Lưỡi Xào 250g</v>
          </cell>
          <cell r="E814">
            <v>66000</v>
          </cell>
          <cell r="F814">
            <v>47673.85</v>
          </cell>
        </row>
        <row r="815">
          <cell r="A815" t="str">
            <v>KL00176TH200</v>
          </cell>
          <cell r="B815" t="str">
            <v>KL00176</v>
          </cell>
          <cell r="C815" t="str">
            <v>TH200</v>
          </cell>
          <cell r="D815" t="str">
            <v>Tai heo muối 200g</v>
          </cell>
          <cell r="E815">
            <v>73000</v>
          </cell>
          <cell r="F815">
            <v>52815.25</v>
          </cell>
        </row>
        <row r="816">
          <cell r="A816" t="str">
            <v>KL00176THST150</v>
          </cell>
          <cell r="B816" t="str">
            <v>KL00176</v>
          </cell>
          <cell r="C816" t="str">
            <v>THST150</v>
          </cell>
          <cell r="D816" t="str">
            <v>Tai heo sốt thái 150g</v>
          </cell>
          <cell r="E816">
            <v>21667</v>
          </cell>
          <cell r="F816">
            <v>20583.649999999998</v>
          </cell>
        </row>
        <row r="817">
          <cell r="A817" t="str">
            <v>KL00176CC300</v>
          </cell>
          <cell r="B817" t="str">
            <v>KL00176</v>
          </cell>
          <cell r="C817" t="str">
            <v>CC300</v>
          </cell>
          <cell r="D817" t="str">
            <v>Chả cốm 300g</v>
          </cell>
          <cell r="E817">
            <v>90741</v>
          </cell>
          <cell r="F817">
            <v>70537.5</v>
          </cell>
        </row>
        <row r="818">
          <cell r="A818" t="str">
            <v>KL00176GSG250</v>
          </cell>
          <cell r="B818" t="str">
            <v>KL00176</v>
          </cell>
          <cell r="C818" t="str">
            <v>GSG250</v>
          </cell>
          <cell r="D818" t="str">
            <v>Giò sụn gà 250g</v>
          </cell>
          <cell r="E818">
            <v>66500</v>
          </cell>
          <cell r="F818">
            <v>47880</v>
          </cell>
        </row>
        <row r="819">
          <cell r="A819" t="str">
            <v>KL00176MNH250</v>
          </cell>
          <cell r="B819" t="str">
            <v>KL00176</v>
          </cell>
          <cell r="C819" t="str">
            <v>MNH250</v>
          </cell>
          <cell r="D819" t="str">
            <v>Mọc Nấm Hương 250g</v>
          </cell>
          <cell r="E819">
            <v>58333</v>
          </cell>
          <cell r="F819">
            <v>43700</v>
          </cell>
        </row>
        <row r="820">
          <cell r="A820" t="str">
            <v>KL00177CGM300</v>
          </cell>
          <cell r="B820" t="str">
            <v>KL00177</v>
          </cell>
          <cell r="C820" t="str">
            <v>CGM300</v>
          </cell>
          <cell r="D820" t="str">
            <v>Chân giò heo muối 300g</v>
          </cell>
          <cell r="E820">
            <v>96000</v>
          </cell>
          <cell r="F820">
            <v>67556.52</v>
          </cell>
        </row>
        <row r="821">
          <cell r="A821" t="str">
            <v>KL00177GM500</v>
          </cell>
          <cell r="B821" t="str">
            <v>KL00177</v>
          </cell>
          <cell r="C821" t="str">
            <v>GM500</v>
          </cell>
          <cell r="D821" t="str">
            <v>Gà muối 500g</v>
          </cell>
          <cell r="E821">
            <v>147000</v>
          </cell>
          <cell r="F821">
            <v>102173.36</v>
          </cell>
        </row>
        <row r="822">
          <cell r="A822" t="str">
            <v>KL00177GTLX250G</v>
          </cell>
          <cell r="B822" t="str">
            <v>KL00177</v>
          </cell>
          <cell r="C822" t="str">
            <v>GTLX250G</v>
          </cell>
          <cell r="D822" t="str">
            <v>Giò Tai Lưỡi Xào 250g</v>
          </cell>
          <cell r="E822">
            <v>66000</v>
          </cell>
          <cell r="F822">
            <v>46168.36</v>
          </cell>
        </row>
        <row r="823">
          <cell r="A823" t="str">
            <v>KL00178CGM300</v>
          </cell>
          <cell r="B823" t="str">
            <v>KL00178</v>
          </cell>
          <cell r="C823" t="str">
            <v>CGM300</v>
          </cell>
          <cell r="D823" t="str">
            <v>Chân giò heo muối 300g</v>
          </cell>
          <cell r="E823">
            <v>96000</v>
          </cell>
          <cell r="F823">
            <v>66087.900000000009</v>
          </cell>
        </row>
        <row r="824">
          <cell r="A824" t="str">
            <v>KL00178GTLX250G</v>
          </cell>
          <cell r="B824" t="str">
            <v>KL00178</v>
          </cell>
          <cell r="C824" t="str">
            <v>GTLX250G</v>
          </cell>
          <cell r="D824" t="str">
            <v>Giò Tai Lưỡi Xào 250g</v>
          </cell>
          <cell r="E824">
            <v>66000</v>
          </cell>
          <cell r="F824">
            <v>45164.700000000004</v>
          </cell>
        </row>
        <row r="825">
          <cell r="A825" t="str">
            <v>KL00178TH200</v>
          </cell>
          <cell r="B825" t="str">
            <v>KL00178</v>
          </cell>
          <cell r="C825" t="str">
            <v>TH200</v>
          </cell>
          <cell r="D825" t="str">
            <v>Tai heo muối 200g</v>
          </cell>
          <cell r="E825">
            <v>73000</v>
          </cell>
          <cell r="F825">
            <v>50035.5</v>
          </cell>
        </row>
        <row r="826">
          <cell r="A826" t="str">
            <v>KL00179CGM300</v>
          </cell>
          <cell r="B826" t="str">
            <v>KL00179</v>
          </cell>
          <cell r="C826" t="str">
            <v>CGM300</v>
          </cell>
          <cell r="D826" t="str">
            <v>Chân giò heo muối 300g</v>
          </cell>
          <cell r="E826">
            <v>96000</v>
          </cell>
          <cell r="F826">
            <v>69759.45</v>
          </cell>
        </row>
        <row r="827">
          <cell r="A827" t="str">
            <v>KL00179GM500</v>
          </cell>
          <cell r="B827" t="str">
            <v>KL00179</v>
          </cell>
          <cell r="C827" t="str">
            <v>GM500</v>
          </cell>
          <cell r="D827" t="str">
            <v>Gà muối 500g</v>
          </cell>
          <cell r="E827">
            <v>147000</v>
          </cell>
          <cell r="F827">
            <v>105505.09999999999</v>
          </cell>
        </row>
        <row r="828">
          <cell r="A828" t="str">
            <v>KL00179GTLX250G</v>
          </cell>
          <cell r="B828" t="str">
            <v>KL00179</v>
          </cell>
          <cell r="C828" t="str">
            <v>GTLX250G</v>
          </cell>
          <cell r="D828" t="str">
            <v>Giò Tai Lưỡi Xào 250g</v>
          </cell>
          <cell r="E828">
            <v>66000</v>
          </cell>
          <cell r="F828">
            <v>47673.85</v>
          </cell>
        </row>
        <row r="829">
          <cell r="A829" t="str">
            <v>KL00179TH200</v>
          </cell>
          <cell r="B829" t="str">
            <v>KL00179</v>
          </cell>
          <cell r="C829" t="str">
            <v>TH200</v>
          </cell>
          <cell r="D829" t="str">
            <v>Tai heo muối 200g</v>
          </cell>
          <cell r="E829">
            <v>73000</v>
          </cell>
          <cell r="F829">
            <v>52815.25</v>
          </cell>
        </row>
        <row r="830">
          <cell r="A830" t="str">
            <v>KL00180CC300</v>
          </cell>
          <cell r="B830" t="str">
            <v>KL00180</v>
          </cell>
          <cell r="C830" t="str">
            <v>CC300</v>
          </cell>
          <cell r="D830" t="str">
            <v>Chả cốm 300g</v>
          </cell>
          <cell r="E830">
            <v>90741</v>
          </cell>
          <cell r="F830">
            <v>70537.5</v>
          </cell>
        </row>
        <row r="831">
          <cell r="A831" t="str">
            <v>KL00180CGM300</v>
          </cell>
          <cell r="B831" t="str">
            <v>KL00180</v>
          </cell>
          <cell r="C831" t="str">
            <v>CGM300</v>
          </cell>
          <cell r="D831" t="str">
            <v>Chân giò heo muối 300g</v>
          </cell>
          <cell r="E831">
            <v>96000</v>
          </cell>
          <cell r="F831">
            <v>69759.45</v>
          </cell>
        </row>
        <row r="832">
          <cell r="A832" t="str">
            <v>KL00180GM500</v>
          </cell>
          <cell r="B832" t="str">
            <v>KL00180</v>
          </cell>
          <cell r="C832" t="str">
            <v>GM500</v>
          </cell>
          <cell r="D832" t="str">
            <v>Gà muối 500g</v>
          </cell>
          <cell r="E832">
            <v>147000</v>
          </cell>
          <cell r="F832">
            <v>105505.09999999999</v>
          </cell>
        </row>
        <row r="833">
          <cell r="A833" t="str">
            <v>KL00180MNH250</v>
          </cell>
          <cell r="B833" t="str">
            <v>KL00180</v>
          </cell>
          <cell r="C833" t="str">
            <v>MNH250</v>
          </cell>
          <cell r="D833" t="str">
            <v>Mọc Nấm Hương 250g</v>
          </cell>
          <cell r="E833">
            <v>58333</v>
          </cell>
          <cell r="F833">
            <v>43700</v>
          </cell>
        </row>
        <row r="834">
          <cell r="A834" t="str">
            <v>KL00180CN300</v>
          </cell>
          <cell r="B834" t="str">
            <v>KL00180</v>
          </cell>
          <cell r="C834" t="str">
            <v>CN300</v>
          </cell>
          <cell r="D834" t="str">
            <v>Chả nướng 300g</v>
          </cell>
          <cell r="E834">
            <v>86111</v>
          </cell>
          <cell r="F834">
            <v>67402.5</v>
          </cell>
        </row>
        <row r="835">
          <cell r="A835" t="str">
            <v>KL00180GTLX250G</v>
          </cell>
          <cell r="B835" t="str">
            <v>KL00180</v>
          </cell>
          <cell r="C835" t="str">
            <v>GTLX250G</v>
          </cell>
          <cell r="D835" t="str">
            <v>Giò Tai Lưỡi Xào 250g</v>
          </cell>
          <cell r="E835">
            <v>66000</v>
          </cell>
          <cell r="F835">
            <v>47673.85</v>
          </cell>
        </row>
        <row r="836">
          <cell r="A836" t="str">
            <v>KL00180TH200</v>
          </cell>
          <cell r="B836" t="str">
            <v>KL00180</v>
          </cell>
          <cell r="C836" t="str">
            <v>TH200</v>
          </cell>
          <cell r="D836" t="str">
            <v>Tai heo muối 200g</v>
          </cell>
          <cell r="E836">
            <v>73000</v>
          </cell>
          <cell r="F836">
            <v>52815.25</v>
          </cell>
        </row>
        <row r="837">
          <cell r="A837" t="str">
            <v>KL00180CGST150</v>
          </cell>
          <cell r="B837" t="str">
            <v>KL00180</v>
          </cell>
          <cell r="C837" t="str">
            <v>CGST150</v>
          </cell>
          <cell r="D837" t="str">
            <v>Chân gà sả tắc 150g</v>
          </cell>
          <cell r="E837">
            <v>22500</v>
          </cell>
          <cell r="F837">
            <v>21375</v>
          </cell>
        </row>
        <row r="838">
          <cell r="A838" t="str">
            <v>KL00180thst150</v>
          </cell>
          <cell r="B838" t="str">
            <v>KL00180</v>
          </cell>
          <cell r="C838" t="str">
            <v>thst150</v>
          </cell>
          <cell r="D838" t="str">
            <v>tai heo sốt thái 150g</v>
          </cell>
          <cell r="E838">
            <v>21667</v>
          </cell>
          <cell r="F838">
            <v>20583.649999999998</v>
          </cell>
        </row>
        <row r="839">
          <cell r="A839" t="str">
            <v>KL00181CGM100</v>
          </cell>
          <cell r="B839" t="str">
            <v>KL00181</v>
          </cell>
          <cell r="C839" t="str">
            <v>CGM100</v>
          </cell>
          <cell r="D839" t="str">
            <v>Chân giò heo muối 100g</v>
          </cell>
          <cell r="E839">
            <v>36111</v>
          </cell>
          <cell r="F839">
            <v>24549</v>
          </cell>
        </row>
        <row r="840">
          <cell r="A840" t="str">
            <v>KL00181CGM300</v>
          </cell>
          <cell r="B840" t="str">
            <v>KL00181</v>
          </cell>
          <cell r="C840" t="str">
            <v>CGM300</v>
          </cell>
          <cell r="D840" t="str">
            <v>Chân giò heo muối 300g</v>
          </cell>
          <cell r="E840">
            <v>96000</v>
          </cell>
          <cell r="F840">
            <v>73431</v>
          </cell>
        </row>
        <row r="841">
          <cell r="A841" t="str">
            <v>KL00181CGM500</v>
          </cell>
          <cell r="B841" t="str">
            <v>KL00181</v>
          </cell>
          <cell r="C841" t="str">
            <v>CGM500</v>
          </cell>
          <cell r="D841" t="str">
            <v>Chân giò heo muối 500g</v>
          </cell>
          <cell r="E841">
            <v>147000</v>
          </cell>
          <cell r="F841">
            <v>119066</v>
          </cell>
        </row>
        <row r="842">
          <cell r="A842" t="str">
            <v>KL00181GM500</v>
          </cell>
          <cell r="B842" t="str">
            <v>KL00181</v>
          </cell>
          <cell r="C842" t="str">
            <v>GM500</v>
          </cell>
          <cell r="D842" t="str">
            <v>Gà muối 500g</v>
          </cell>
          <cell r="E842">
            <v>147000</v>
          </cell>
          <cell r="F842">
            <v>111058</v>
          </cell>
        </row>
        <row r="843">
          <cell r="A843" t="str">
            <v>KL00181GTLX250G</v>
          </cell>
          <cell r="B843" t="str">
            <v>KL00181</v>
          </cell>
          <cell r="C843" t="str">
            <v>GTLX250G</v>
          </cell>
          <cell r="D843" t="str">
            <v>Giò Tai Lưỡi Xào 250g</v>
          </cell>
          <cell r="E843">
            <v>66000</v>
          </cell>
          <cell r="F843">
            <v>50182</v>
          </cell>
        </row>
        <row r="844">
          <cell r="A844" t="str">
            <v>KL00181GXD500</v>
          </cell>
          <cell r="B844" t="str">
            <v>KL00181</v>
          </cell>
          <cell r="C844" t="str">
            <v>GXD500</v>
          </cell>
          <cell r="D844" t="str">
            <v>Gà xì dầu 500g</v>
          </cell>
          <cell r="E844">
            <v>147000</v>
          </cell>
          <cell r="F844">
            <v>111606</v>
          </cell>
        </row>
        <row r="845">
          <cell r="A845" t="str">
            <v>KL00181MNH250</v>
          </cell>
          <cell r="B845" t="str">
            <v>KL00181</v>
          </cell>
          <cell r="C845" t="str">
            <v>MNH250</v>
          </cell>
          <cell r="D845" t="str">
            <v>Mọc Nấm Hương 250g</v>
          </cell>
          <cell r="E845">
            <v>58333</v>
          </cell>
          <cell r="F845">
            <v>46000</v>
          </cell>
        </row>
        <row r="846">
          <cell r="A846" t="str">
            <v>KL00181TH200</v>
          </cell>
          <cell r="B846" t="str">
            <v>KL00181</v>
          </cell>
          <cell r="C846" t="str">
            <v>TH200</v>
          </cell>
          <cell r="D846" t="str">
            <v>Tai heo muối 200g</v>
          </cell>
          <cell r="E846">
            <v>73000</v>
          </cell>
          <cell r="F846">
            <v>55595</v>
          </cell>
        </row>
        <row r="847">
          <cell r="A847" t="str">
            <v>KL00181CGST150</v>
          </cell>
          <cell r="B847" t="str">
            <v>KL00181</v>
          </cell>
          <cell r="C847" t="str">
            <v>CGST150</v>
          </cell>
          <cell r="D847" t="str">
            <v>Chân gà sả tắc 150g</v>
          </cell>
          <cell r="E847">
            <v>22500</v>
          </cell>
          <cell r="F847">
            <v>21375</v>
          </cell>
        </row>
        <row r="848">
          <cell r="A848" t="str">
            <v>KL00181THST150</v>
          </cell>
          <cell r="B848" t="str">
            <v>KL00181</v>
          </cell>
          <cell r="C848" t="str">
            <v>THST150</v>
          </cell>
          <cell r="D848" t="str">
            <v>Tai heo sốt thái 150g</v>
          </cell>
          <cell r="E848">
            <v>21667</v>
          </cell>
          <cell r="F848">
            <v>20583.649999999998</v>
          </cell>
        </row>
        <row r="849">
          <cell r="A849" t="str">
            <v>KL00182CGM300</v>
          </cell>
          <cell r="B849" t="str">
            <v>KL00182</v>
          </cell>
          <cell r="C849" t="str">
            <v>CGM300</v>
          </cell>
          <cell r="D849" t="str">
            <v>Chân giò heo muối 300g</v>
          </cell>
          <cell r="E849">
            <v>96000</v>
          </cell>
          <cell r="F849">
            <v>73431</v>
          </cell>
        </row>
        <row r="850">
          <cell r="A850" t="str">
            <v>KL00182CGST150</v>
          </cell>
          <cell r="B850" t="str">
            <v>KL00182</v>
          </cell>
          <cell r="C850" t="str">
            <v>CGST150</v>
          </cell>
          <cell r="D850" t="str">
            <v>Chân gà sả tắc 150g</v>
          </cell>
          <cell r="E850">
            <v>22500</v>
          </cell>
          <cell r="F850">
            <v>22500</v>
          </cell>
        </row>
        <row r="851">
          <cell r="A851" t="str">
            <v>KL00182GM500</v>
          </cell>
          <cell r="B851" t="str">
            <v>KL00182</v>
          </cell>
          <cell r="C851" t="str">
            <v>GM500</v>
          </cell>
          <cell r="D851" t="str">
            <v>Gà muối 500g</v>
          </cell>
          <cell r="E851">
            <v>147000</v>
          </cell>
          <cell r="F851">
            <v>111058</v>
          </cell>
        </row>
        <row r="852">
          <cell r="A852" t="str">
            <v>KL00182THST150</v>
          </cell>
          <cell r="B852" t="str">
            <v>KL00182</v>
          </cell>
          <cell r="C852" t="str">
            <v>THST150</v>
          </cell>
          <cell r="D852" t="str">
            <v>Tai heo sốt thái 150g</v>
          </cell>
          <cell r="E852">
            <v>21667</v>
          </cell>
          <cell r="F852">
            <v>21667</v>
          </cell>
        </row>
        <row r="853">
          <cell r="A853" t="str">
            <v>KL00183CGM300</v>
          </cell>
          <cell r="B853" t="str">
            <v>KL00183</v>
          </cell>
          <cell r="C853" t="str">
            <v>CGM300</v>
          </cell>
          <cell r="D853" t="str">
            <v>Chân giò heo muối 300g</v>
          </cell>
          <cell r="E853">
            <v>96000</v>
          </cell>
          <cell r="F853">
            <v>66087.900000000009</v>
          </cell>
        </row>
        <row r="854">
          <cell r="A854" t="str">
            <v>KL00183GM500</v>
          </cell>
          <cell r="B854" t="str">
            <v>KL00183</v>
          </cell>
          <cell r="C854" t="str">
            <v>GM500</v>
          </cell>
          <cell r="D854" t="str">
            <v>Gà muối 500g</v>
          </cell>
          <cell r="E854">
            <v>147000</v>
          </cell>
          <cell r="F854">
            <v>99952.2</v>
          </cell>
        </row>
        <row r="855">
          <cell r="A855" t="str">
            <v>KL00183GXD500</v>
          </cell>
          <cell r="B855" t="str">
            <v>KL00183</v>
          </cell>
          <cell r="C855" t="str">
            <v>GXD500</v>
          </cell>
          <cell r="D855" t="str">
            <v>Gà xì dầu 500g</v>
          </cell>
          <cell r="E855">
            <v>147000</v>
          </cell>
          <cell r="F855">
            <v>100445.40000000001</v>
          </cell>
        </row>
        <row r="856">
          <cell r="A856" t="str">
            <v>KL00184CC300</v>
          </cell>
          <cell r="B856" t="str">
            <v>KL00184</v>
          </cell>
          <cell r="C856" t="str">
            <v>CC300</v>
          </cell>
          <cell r="D856" t="str">
            <v>Chả cốm 300g</v>
          </cell>
          <cell r="E856">
            <v>90741</v>
          </cell>
          <cell r="F856">
            <v>70537.5</v>
          </cell>
        </row>
        <row r="857">
          <cell r="A857" t="str">
            <v>KL00184CGM100</v>
          </cell>
          <cell r="B857" t="str">
            <v>KL00184</v>
          </cell>
          <cell r="C857" t="str">
            <v>CGM100</v>
          </cell>
          <cell r="D857" t="str">
            <v>Chân giò heo muối 100g</v>
          </cell>
          <cell r="E857">
            <v>36111</v>
          </cell>
          <cell r="F857">
            <v>23321.55</v>
          </cell>
        </row>
        <row r="858">
          <cell r="A858" t="str">
            <v>KL00184CGM300</v>
          </cell>
          <cell r="B858" t="str">
            <v>KL00184</v>
          </cell>
          <cell r="C858" t="str">
            <v>CGM300</v>
          </cell>
          <cell r="D858" t="str">
            <v>Chân giò heo muối 300g</v>
          </cell>
          <cell r="E858">
            <v>96000</v>
          </cell>
          <cell r="F858">
            <v>69759.45</v>
          </cell>
        </row>
        <row r="859">
          <cell r="A859" t="str">
            <v>KL00184CGM500</v>
          </cell>
          <cell r="B859" t="str">
            <v>KL00184</v>
          </cell>
          <cell r="C859" t="str">
            <v>CGM500</v>
          </cell>
          <cell r="D859" t="str">
            <v>Chân giò heo muối 500g</v>
          </cell>
          <cell r="E859">
            <v>147000</v>
          </cell>
          <cell r="F859">
            <v>113112.7</v>
          </cell>
        </row>
        <row r="860">
          <cell r="A860" t="str">
            <v>KL00184CGST150</v>
          </cell>
          <cell r="B860" t="str">
            <v>KL00184</v>
          </cell>
          <cell r="C860" t="str">
            <v>CGST150</v>
          </cell>
          <cell r="D860" t="str">
            <v>Chân gà sả tắc 150g</v>
          </cell>
          <cell r="E860">
            <v>22500</v>
          </cell>
          <cell r="F860">
            <v>21375</v>
          </cell>
        </row>
        <row r="861">
          <cell r="A861" t="str">
            <v>KL00184CN300</v>
          </cell>
          <cell r="B861" t="str">
            <v>KL00184</v>
          </cell>
          <cell r="C861" t="str">
            <v>CN300</v>
          </cell>
          <cell r="D861" t="str">
            <v>Chả nướng 300g</v>
          </cell>
          <cell r="E861">
            <v>86111</v>
          </cell>
          <cell r="F861">
            <v>67402.5</v>
          </cell>
        </row>
        <row r="862">
          <cell r="A862" t="str">
            <v>KL00184GHK300</v>
          </cell>
          <cell r="B862" t="str">
            <v>KL00184</v>
          </cell>
          <cell r="C862" t="str">
            <v>GHK300</v>
          </cell>
          <cell r="D862" t="str">
            <v>Gà muối hun khói 300g</v>
          </cell>
          <cell r="E862">
            <v>70000</v>
          </cell>
          <cell r="F862">
            <v>66500</v>
          </cell>
        </row>
        <row r="863">
          <cell r="A863" t="str">
            <v>KL00184GM500</v>
          </cell>
          <cell r="B863" t="str">
            <v>KL00184</v>
          </cell>
          <cell r="C863" t="str">
            <v>GM500</v>
          </cell>
          <cell r="D863" t="str">
            <v>Gà muối 500g</v>
          </cell>
          <cell r="E863">
            <v>147000</v>
          </cell>
          <cell r="F863">
            <v>105505.09999999999</v>
          </cell>
        </row>
        <row r="864">
          <cell r="A864" t="str">
            <v>KL00184GTLX250G</v>
          </cell>
          <cell r="B864" t="str">
            <v>KL00184</v>
          </cell>
          <cell r="C864" t="str">
            <v>GTLX250G</v>
          </cell>
          <cell r="D864" t="str">
            <v>Giò Tai Lưỡi Xào 250g</v>
          </cell>
          <cell r="E864">
            <v>66000</v>
          </cell>
          <cell r="F864">
            <v>47673.85</v>
          </cell>
        </row>
        <row r="865">
          <cell r="A865" t="str">
            <v>KL00184GXD500</v>
          </cell>
          <cell r="B865" t="str">
            <v>KL00184</v>
          </cell>
          <cell r="C865" t="str">
            <v>GXD500</v>
          </cell>
          <cell r="D865" t="str">
            <v>Gà xì dầu 500g</v>
          </cell>
          <cell r="E865">
            <v>147000</v>
          </cell>
          <cell r="F865">
            <v>106025.7</v>
          </cell>
        </row>
        <row r="866">
          <cell r="A866" t="str">
            <v>KL00184MNH250</v>
          </cell>
          <cell r="B866" t="str">
            <v>KL00184</v>
          </cell>
          <cell r="C866" t="str">
            <v>MNH250</v>
          </cell>
          <cell r="D866" t="str">
            <v>Mọc Nấm Hương 250g</v>
          </cell>
          <cell r="E866">
            <v>58333</v>
          </cell>
          <cell r="F866">
            <v>43700</v>
          </cell>
        </row>
        <row r="867">
          <cell r="A867" t="str">
            <v>KL00184TH200</v>
          </cell>
          <cell r="B867" t="str">
            <v>KL00184</v>
          </cell>
          <cell r="C867" t="str">
            <v>TH200</v>
          </cell>
          <cell r="D867" t="str">
            <v>Tai heo muối 200g</v>
          </cell>
          <cell r="E867">
            <v>73000</v>
          </cell>
          <cell r="F867">
            <v>52815.25</v>
          </cell>
        </row>
        <row r="868">
          <cell r="A868" t="str">
            <v>KL00184THST150</v>
          </cell>
          <cell r="B868" t="str">
            <v>KL00184</v>
          </cell>
          <cell r="C868" t="str">
            <v>THST150</v>
          </cell>
          <cell r="D868" t="str">
            <v>Tai heo sốt thái 150g</v>
          </cell>
          <cell r="E868">
            <v>21667</v>
          </cell>
          <cell r="F868">
            <v>20583.649999999998</v>
          </cell>
        </row>
        <row r="869">
          <cell r="A869" t="str">
            <v>KL00185CC300</v>
          </cell>
          <cell r="B869" t="str">
            <v>KL00185</v>
          </cell>
          <cell r="C869" t="str">
            <v>CC300</v>
          </cell>
          <cell r="D869" t="str">
            <v>Chả cốm 300g</v>
          </cell>
          <cell r="E869">
            <v>90741</v>
          </cell>
          <cell r="F869">
            <v>74250</v>
          </cell>
        </row>
        <row r="870">
          <cell r="A870" t="str">
            <v>KL00185CGM100</v>
          </cell>
          <cell r="B870" t="str">
            <v>KL00185</v>
          </cell>
          <cell r="C870" t="str">
            <v>CGM100</v>
          </cell>
          <cell r="D870" t="str">
            <v>Chân giò heo muối 100g</v>
          </cell>
          <cell r="E870">
            <v>36111</v>
          </cell>
          <cell r="F870">
            <v>24549</v>
          </cell>
        </row>
        <row r="871">
          <cell r="A871" t="str">
            <v>KL00185CGM300</v>
          </cell>
          <cell r="B871" t="str">
            <v>KL00185</v>
          </cell>
          <cell r="C871" t="str">
            <v>CGM300</v>
          </cell>
          <cell r="D871" t="str">
            <v>Chân giò heo muối 300g</v>
          </cell>
          <cell r="E871">
            <v>96000</v>
          </cell>
          <cell r="F871">
            <v>73431</v>
          </cell>
        </row>
        <row r="872">
          <cell r="A872" t="str">
            <v>KL00185CGM500</v>
          </cell>
          <cell r="B872" t="str">
            <v>KL00185</v>
          </cell>
          <cell r="C872" t="str">
            <v>CGM500</v>
          </cell>
          <cell r="D872" t="str">
            <v>Chân giò heo muối 500g</v>
          </cell>
          <cell r="E872">
            <v>147000</v>
          </cell>
          <cell r="F872">
            <v>119066</v>
          </cell>
        </row>
        <row r="873">
          <cell r="A873" t="str">
            <v>KL00185CGST150</v>
          </cell>
          <cell r="B873" t="str">
            <v>KL00185</v>
          </cell>
          <cell r="C873" t="str">
            <v>CGST150</v>
          </cell>
          <cell r="D873" t="str">
            <v>Chân gà sả tắc 150g</v>
          </cell>
          <cell r="E873">
            <v>22500</v>
          </cell>
          <cell r="F873">
            <v>22500</v>
          </cell>
        </row>
        <row r="874">
          <cell r="A874" t="str">
            <v>KL00185CN300</v>
          </cell>
          <cell r="B874" t="str">
            <v>KL00185</v>
          </cell>
          <cell r="C874" t="str">
            <v>CN300</v>
          </cell>
          <cell r="D874" t="str">
            <v>Chả nướng 300g</v>
          </cell>
          <cell r="E874">
            <v>86111</v>
          </cell>
          <cell r="F874">
            <v>70950</v>
          </cell>
        </row>
        <row r="875">
          <cell r="A875" t="str">
            <v>KL00185GHK300</v>
          </cell>
          <cell r="B875" t="str">
            <v>KL00185</v>
          </cell>
          <cell r="C875" t="str">
            <v>GHK300</v>
          </cell>
          <cell r="D875" t="str">
            <v>Gà muối hun khói 300g</v>
          </cell>
          <cell r="E875">
            <v>70000</v>
          </cell>
          <cell r="F875">
            <v>70000</v>
          </cell>
        </row>
        <row r="876">
          <cell r="A876" t="str">
            <v>KL00185GM500</v>
          </cell>
          <cell r="B876" t="str">
            <v>KL00185</v>
          </cell>
          <cell r="C876" t="str">
            <v>GM500</v>
          </cell>
          <cell r="D876" t="str">
            <v>Gà muối 500g</v>
          </cell>
          <cell r="E876">
            <v>147000</v>
          </cell>
          <cell r="F876">
            <v>111058</v>
          </cell>
        </row>
        <row r="877">
          <cell r="A877" t="str">
            <v>KL00185GTLX250G</v>
          </cell>
          <cell r="B877" t="str">
            <v>KL00185</v>
          </cell>
          <cell r="C877" t="str">
            <v>GTLX250G</v>
          </cell>
          <cell r="D877" t="str">
            <v>Giò Tai Lưỡi Xào 250g</v>
          </cell>
          <cell r="E877">
            <v>66000</v>
          </cell>
          <cell r="F877">
            <v>50182</v>
          </cell>
        </row>
        <row r="878">
          <cell r="A878" t="str">
            <v>KL00185GXD500</v>
          </cell>
          <cell r="B878" t="str">
            <v>KL00185</v>
          </cell>
          <cell r="C878" t="str">
            <v>GXD500</v>
          </cell>
          <cell r="D878" t="str">
            <v>Gà xì dầu 500g</v>
          </cell>
          <cell r="E878">
            <v>147000</v>
          </cell>
          <cell r="F878">
            <v>111606</v>
          </cell>
        </row>
        <row r="879">
          <cell r="A879" t="str">
            <v>KL00185MNH250</v>
          </cell>
          <cell r="B879" t="str">
            <v>KL00185</v>
          </cell>
          <cell r="C879" t="str">
            <v>MNH250</v>
          </cell>
          <cell r="D879" t="str">
            <v>Mọc Nấm Hương 250g</v>
          </cell>
          <cell r="E879">
            <v>58333</v>
          </cell>
          <cell r="F879">
            <v>46000</v>
          </cell>
        </row>
        <row r="880">
          <cell r="A880" t="str">
            <v>KL00185TH200</v>
          </cell>
          <cell r="B880" t="str">
            <v>KL00185</v>
          </cell>
          <cell r="C880" t="str">
            <v>TH200</v>
          </cell>
          <cell r="D880" t="str">
            <v>Tai heo muối 200g</v>
          </cell>
          <cell r="E880">
            <v>73000</v>
          </cell>
          <cell r="F880">
            <v>55595</v>
          </cell>
        </row>
        <row r="881">
          <cell r="A881" t="str">
            <v>KL00185THST150</v>
          </cell>
          <cell r="B881" t="str">
            <v>KL00185</v>
          </cell>
          <cell r="C881" t="str">
            <v>THST150</v>
          </cell>
          <cell r="D881" t="str">
            <v>Tai heo sốt thái 150g</v>
          </cell>
          <cell r="E881">
            <v>21667</v>
          </cell>
          <cell r="F881">
            <v>21667</v>
          </cell>
        </row>
        <row r="882">
          <cell r="A882" t="str">
            <v>KL00186CGM300</v>
          </cell>
          <cell r="B882" t="str">
            <v>KL00186</v>
          </cell>
          <cell r="C882" t="str">
            <v>CGM300</v>
          </cell>
          <cell r="D882" t="str">
            <v>Chân giò heo muối 300g</v>
          </cell>
          <cell r="E882">
            <v>96000</v>
          </cell>
          <cell r="F882">
            <v>73431</v>
          </cell>
        </row>
        <row r="883">
          <cell r="A883" t="str">
            <v>KL00187CGM100</v>
          </cell>
          <cell r="B883" t="str">
            <v>KL00187</v>
          </cell>
          <cell r="C883" t="str">
            <v>CGM100</v>
          </cell>
          <cell r="D883" t="str">
            <v>Chân giò heo muối 100g</v>
          </cell>
          <cell r="E883">
            <v>36111</v>
          </cell>
          <cell r="F883">
            <v>23321.55</v>
          </cell>
        </row>
        <row r="884">
          <cell r="A884" t="str">
            <v>KL00187CGM300</v>
          </cell>
          <cell r="B884" t="str">
            <v>KL00187</v>
          </cell>
          <cell r="C884" t="str">
            <v>CGM300</v>
          </cell>
          <cell r="D884" t="str">
            <v>Chân giò heo muối 300g</v>
          </cell>
          <cell r="E884">
            <v>96000</v>
          </cell>
          <cell r="F884">
            <v>69759.45</v>
          </cell>
        </row>
        <row r="885">
          <cell r="A885" t="str">
            <v>KL00187CGM500</v>
          </cell>
          <cell r="B885" t="str">
            <v>KL00187</v>
          </cell>
          <cell r="C885" t="str">
            <v>CGM500</v>
          </cell>
          <cell r="D885" t="str">
            <v>Chân giò heo muối 500g</v>
          </cell>
          <cell r="E885">
            <v>147000</v>
          </cell>
          <cell r="F885">
            <v>113112.7</v>
          </cell>
        </row>
        <row r="886">
          <cell r="A886" t="str">
            <v>KL00187GHK300</v>
          </cell>
          <cell r="B886" t="str">
            <v>KL00187</v>
          </cell>
          <cell r="C886" t="str">
            <v>GHK300</v>
          </cell>
          <cell r="D886" t="str">
            <v>Gà muối hun khói 300g</v>
          </cell>
          <cell r="E886">
            <v>70000</v>
          </cell>
          <cell r="F886">
            <v>66500</v>
          </cell>
        </row>
        <row r="887">
          <cell r="A887" t="str">
            <v>KL00187GM500</v>
          </cell>
          <cell r="B887" t="str">
            <v>KL00187</v>
          </cell>
          <cell r="C887" t="str">
            <v>GM500</v>
          </cell>
          <cell r="D887" t="str">
            <v>Gà muối 500g</v>
          </cell>
          <cell r="E887">
            <v>147000</v>
          </cell>
          <cell r="F887">
            <v>105505.09999999999</v>
          </cell>
        </row>
        <row r="888">
          <cell r="A888" t="str">
            <v>KL00187GTLX250G</v>
          </cell>
          <cell r="B888" t="str">
            <v>KL00187</v>
          </cell>
          <cell r="C888" t="str">
            <v>GTLX250G</v>
          </cell>
          <cell r="D888" t="str">
            <v>Giò Tai Lưỡi Xào 250g</v>
          </cell>
          <cell r="E888">
            <v>66000</v>
          </cell>
          <cell r="F888">
            <v>47673.85</v>
          </cell>
        </row>
        <row r="889">
          <cell r="A889" t="str">
            <v>KL00188CGM300</v>
          </cell>
          <cell r="B889" t="str">
            <v>KL00188</v>
          </cell>
          <cell r="C889" t="str">
            <v>CGM300</v>
          </cell>
          <cell r="D889" t="str">
            <v>Chân giò heo muối 300g</v>
          </cell>
          <cell r="E889">
            <v>96000</v>
          </cell>
          <cell r="F889">
            <v>69759.45</v>
          </cell>
        </row>
        <row r="890">
          <cell r="A890" t="str">
            <v>KL00188CGST150</v>
          </cell>
          <cell r="B890" t="str">
            <v>KL00188</v>
          </cell>
          <cell r="C890" t="str">
            <v>CGST150</v>
          </cell>
          <cell r="D890" t="str">
            <v>Chân gà sả tắc 150g</v>
          </cell>
          <cell r="E890">
            <v>22500</v>
          </cell>
          <cell r="F890">
            <v>21375</v>
          </cell>
        </row>
        <row r="891">
          <cell r="A891" t="str">
            <v>KL00188GM500</v>
          </cell>
          <cell r="B891" t="str">
            <v>KL00188</v>
          </cell>
          <cell r="C891" t="str">
            <v>GM500</v>
          </cell>
          <cell r="D891" t="str">
            <v>Gà muối 500g</v>
          </cell>
          <cell r="E891">
            <v>147000</v>
          </cell>
          <cell r="F891">
            <v>105505.09999999999</v>
          </cell>
        </row>
        <row r="892">
          <cell r="A892" t="str">
            <v>KL00188GTLX250G</v>
          </cell>
          <cell r="B892" t="str">
            <v>KL00188</v>
          </cell>
          <cell r="C892" t="str">
            <v>GTLX250G</v>
          </cell>
          <cell r="D892" t="str">
            <v>Giò Tai Lưỡi Xào 250g</v>
          </cell>
          <cell r="E892">
            <v>66000</v>
          </cell>
          <cell r="F892">
            <v>47673.85</v>
          </cell>
        </row>
        <row r="893">
          <cell r="A893" t="str">
            <v>KL00188TH200</v>
          </cell>
          <cell r="B893" t="str">
            <v>KL00188</v>
          </cell>
          <cell r="C893" t="str">
            <v>TH200</v>
          </cell>
          <cell r="D893" t="str">
            <v>Tai heo muối 200g</v>
          </cell>
          <cell r="E893">
            <v>73000</v>
          </cell>
          <cell r="F893">
            <v>52815.25</v>
          </cell>
        </row>
        <row r="894">
          <cell r="A894" t="str">
            <v>KL00188THST150</v>
          </cell>
          <cell r="B894" t="str">
            <v>KL00188</v>
          </cell>
          <cell r="C894" t="str">
            <v>THST150</v>
          </cell>
          <cell r="D894" t="str">
            <v>Tai heo sốt thái 150g</v>
          </cell>
          <cell r="E894">
            <v>21667</v>
          </cell>
          <cell r="F894">
            <v>20583.649999999998</v>
          </cell>
        </row>
        <row r="895">
          <cell r="A895" t="str">
            <v>KL00189CC300</v>
          </cell>
          <cell r="B895" t="str">
            <v>KL00189</v>
          </cell>
          <cell r="C895" t="str">
            <v>CC300</v>
          </cell>
          <cell r="D895" t="str">
            <v>Chả cốm 300g</v>
          </cell>
          <cell r="E895">
            <v>90741</v>
          </cell>
          <cell r="F895">
            <v>66825</v>
          </cell>
        </row>
        <row r="896">
          <cell r="A896" t="str">
            <v>KL00189CGM100</v>
          </cell>
          <cell r="B896" t="str">
            <v>KL00189</v>
          </cell>
          <cell r="C896" t="str">
            <v>CGM100</v>
          </cell>
          <cell r="D896" t="str">
            <v>Chân giò heo muối 100g</v>
          </cell>
          <cell r="E896">
            <v>36111</v>
          </cell>
          <cell r="F896">
            <v>22094.100000000002</v>
          </cell>
        </row>
        <row r="897">
          <cell r="A897" t="str">
            <v>KL00189CGM300</v>
          </cell>
          <cell r="B897" t="str">
            <v>KL00189</v>
          </cell>
          <cell r="C897" t="str">
            <v>CGM300</v>
          </cell>
          <cell r="D897" t="str">
            <v>Chân giò heo muối 300g</v>
          </cell>
          <cell r="E897">
            <v>96000</v>
          </cell>
          <cell r="F897">
            <v>66087.900000000009</v>
          </cell>
        </row>
        <row r="898">
          <cell r="A898" t="str">
            <v>KL00189CN300</v>
          </cell>
          <cell r="B898" t="str">
            <v>KL00189</v>
          </cell>
          <cell r="C898" t="str">
            <v>CN300</v>
          </cell>
          <cell r="D898" t="str">
            <v>Chả nướng 300g</v>
          </cell>
          <cell r="E898">
            <v>86111</v>
          </cell>
          <cell r="F898">
            <v>63855</v>
          </cell>
        </row>
        <row r="899">
          <cell r="A899" t="str">
            <v>KL00189GM500</v>
          </cell>
          <cell r="B899" t="str">
            <v>KL00189</v>
          </cell>
          <cell r="C899" t="str">
            <v>GM500</v>
          </cell>
          <cell r="D899" t="str">
            <v>Gà muối 500g</v>
          </cell>
          <cell r="E899">
            <v>147000</v>
          </cell>
          <cell r="F899">
            <v>99952.2</v>
          </cell>
        </row>
        <row r="900">
          <cell r="A900" t="str">
            <v>KL00189GSG250</v>
          </cell>
          <cell r="B900" t="str">
            <v>KL00189</v>
          </cell>
          <cell r="C900" t="str">
            <v>GSG250</v>
          </cell>
          <cell r="D900" t="str">
            <v>Giò sụn gà 250g</v>
          </cell>
          <cell r="E900">
            <v>66500</v>
          </cell>
          <cell r="F900">
            <v>45360</v>
          </cell>
        </row>
        <row r="901">
          <cell r="A901" t="str">
            <v>KL00189GTLX250G</v>
          </cell>
          <cell r="B901" t="str">
            <v>KL00189</v>
          </cell>
          <cell r="C901" t="str">
            <v>GTLX250G</v>
          </cell>
          <cell r="D901" t="str">
            <v>Giò Tai Lưỡi Xào 250g</v>
          </cell>
          <cell r="E901">
            <v>66000</v>
          </cell>
          <cell r="F901">
            <v>45164.700000000004</v>
          </cell>
        </row>
        <row r="902">
          <cell r="A902" t="str">
            <v>KL00189MNH250</v>
          </cell>
          <cell r="B902" t="str">
            <v>KL00189</v>
          </cell>
          <cell r="C902" t="str">
            <v>MNH250</v>
          </cell>
          <cell r="D902" t="str">
            <v>Mọc Nấm Hương 250g</v>
          </cell>
          <cell r="E902">
            <v>58333</v>
          </cell>
          <cell r="F902">
            <v>41400</v>
          </cell>
        </row>
        <row r="903">
          <cell r="A903" t="str">
            <v>KL00189TH200</v>
          </cell>
          <cell r="B903" t="str">
            <v>KL00189</v>
          </cell>
          <cell r="C903" t="str">
            <v>TH200</v>
          </cell>
          <cell r="D903" t="str">
            <v>Tai heo muối 200g</v>
          </cell>
          <cell r="E903">
            <v>73000</v>
          </cell>
          <cell r="F903">
            <v>50035.5</v>
          </cell>
        </row>
        <row r="904">
          <cell r="A904" t="str">
            <v>KL00189CC300</v>
          </cell>
          <cell r="B904" t="str">
            <v>KL00189</v>
          </cell>
          <cell r="C904" t="str">
            <v>CC300</v>
          </cell>
          <cell r="D904" t="str">
            <v>Chả cốm 300g</v>
          </cell>
          <cell r="E904">
            <v>90741</v>
          </cell>
          <cell r="F904">
            <v>68310</v>
          </cell>
        </row>
        <row r="905">
          <cell r="A905" t="str">
            <v>KL00189CGM100</v>
          </cell>
          <cell r="B905" t="str">
            <v>KL00189</v>
          </cell>
          <cell r="C905" t="str">
            <v>CGM100</v>
          </cell>
          <cell r="D905" t="str">
            <v>Chân giò heo muối 100g</v>
          </cell>
          <cell r="E905">
            <v>36111</v>
          </cell>
          <cell r="F905">
            <v>22585.08</v>
          </cell>
        </row>
        <row r="906">
          <cell r="A906" t="str">
            <v>KL00189CGM300</v>
          </cell>
          <cell r="B906" t="str">
            <v>KL00189</v>
          </cell>
          <cell r="C906" t="str">
            <v>CGM300</v>
          </cell>
          <cell r="D906" t="str">
            <v>Chân giò heo muối 300g</v>
          </cell>
          <cell r="E906">
            <v>96000</v>
          </cell>
          <cell r="F906">
            <v>67556.52</v>
          </cell>
        </row>
        <row r="907">
          <cell r="A907" t="str">
            <v>KL00189CN300</v>
          </cell>
          <cell r="B907" t="str">
            <v>KL00189</v>
          </cell>
          <cell r="C907" t="str">
            <v>CN300</v>
          </cell>
          <cell r="D907" t="str">
            <v>Chả nướng 300g</v>
          </cell>
          <cell r="E907">
            <v>86111</v>
          </cell>
          <cell r="F907">
            <v>65274</v>
          </cell>
        </row>
        <row r="908">
          <cell r="A908" t="str">
            <v>KL00189GM500</v>
          </cell>
          <cell r="B908" t="str">
            <v>KL00189</v>
          </cell>
          <cell r="C908" t="str">
            <v>GM500</v>
          </cell>
          <cell r="D908" t="str">
            <v>Gà muối 500g</v>
          </cell>
          <cell r="E908">
            <v>147000</v>
          </cell>
          <cell r="F908">
            <v>102173.36</v>
          </cell>
        </row>
        <row r="909">
          <cell r="A909" t="str">
            <v>KL00189GSG250</v>
          </cell>
          <cell r="B909" t="str">
            <v>KL00189</v>
          </cell>
          <cell r="C909" t="str">
            <v>GSG250</v>
          </cell>
          <cell r="D909" t="str">
            <v>Giò sụn gà 250g</v>
          </cell>
          <cell r="E909">
            <v>66500</v>
          </cell>
          <cell r="F909">
            <v>46368</v>
          </cell>
        </row>
        <row r="910">
          <cell r="A910" t="str">
            <v>KL00189GTLX250G</v>
          </cell>
          <cell r="B910" t="str">
            <v>KL00189</v>
          </cell>
          <cell r="C910" t="str">
            <v>GTLX250G</v>
          </cell>
          <cell r="D910" t="str">
            <v>Giò Tai Lưỡi Xào 250g</v>
          </cell>
          <cell r="E910">
            <v>66000</v>
          </cell>
          <cell r="F910">
            <v>46168.36</v>
          </cell>
        </row>
        <row r="911">
          <cell r="A911" t="str">
            <v>KL00189MNH250</v>
          </cell>
          <cell r="B911" t="str">
            <v>KL00189</v>
          </cell>
          <cell r="C911" t="str">
            <v>MNH250</v>
          </cell>
          <cell r="D911" t="str">
            <v>Mọc Nấm Hương 250g</v>
          </cell>
          <cell r="E911">
            <v>58333</v>
          </cell>
          <cell r="F911">
            <v>42320</v>
          </cell>
        </row>
        <row r="912">
          <cell r="A912" t="str">
            <v>KL00189TH200</v>
          </cell>
          <cell r="B912" t="str">
            <v>KL00189</v>
          </cell>
          <cell r="C912" t="str">
            <v>TH200</v>
          </cell>
          <cell r="D912" t="str">
            <v>Tai heo muối 200g</v>
          </cell>
          <cell r="E912">
            <v>73000</v>
          </cell>
          <cell r="F912">
            <v>51147.4</v>
          </cell>
        </row>
        <row r="913">
          <cell r="A913" t="str">
            <v>KL00189THST150</v>
          </cell>
          <cell r="B913" t="str">
            <v>KL00189</v>
          </cell>
          <cell r="C913" t="str">
            <v>THST150</v>
          </cell>
          <cell r="D913" t="str">
            <v>Tai heo sốt thái 150g</v>
          </cell>
          <cell r="E913">
            <v>21667</v>
          </cell>
          <cell r="F913">
            <v>19933.64</v>
          </cell>
        </row>
        <row r="914">
          <cell r="A914" t="str">
            <v>KL00189THST250</v>
          </cell>
          <cell r="B914" t="str">
            <v>KL00189</v>
          </cell>
          <cell r="C914" t="str">
            <v>THST250</v>
          </cell>
          <cell r="D914" t="str">
            <v>Tai heo sốt thái 250g</v>
          </cell>
          <cell r="E914">
            <v>36111</v>
          </cell>
          <cell r="F914">
            <v>33222.120000000003</v>
          </cell>
        </row>
        <row r="915">
          <cell r="A915" t="str">
            <v>KL00190CGM300</v>
          </cell>
          <cell r="B915" t="str">
            <v>KL00190</v>
          </cell>
          <cell r="C915" t="str">
            <v>CGM300</v>
          </cell>
          <cell r="D915" t="str">
            <v>Chân giò heo muối 300g</v>
          </cell>
          <cell r="E915">
            <v>96000</v>
          </cell>
          <cell r="F915">
            <v>69759.45</v>
          </cell>
        </row>
        <row r="916">
          <cell r="A916" t="str">
            <v>KL00190CGST150</v>
          </cell>
          <cell r="B916" t="str">
            <v>KL00190</v>
          </cell>
          <cell r="C916" t="str">
            <v>CGST150</v>
          </cell>
          <cell r="D916" t="str">
            <v>Chân gà sả tắc 150g</v>
          </cell>
          <cell r="E916">
            <v>22500</v>
          </cell>
          <cell r="F916">
            <v>21375</v>
          </cell>
        </row>
        <row r="917">
          <cell r="A917" t="str">
            <v>KL00190GM500</v>
          </cell>
          <cell r="B917" t="str">
            <v>KL00190</v>
          </cell>
          <cell r="C917" t="str">
            <v>GM500</v>
          </cell>
          <cell r="D917" t="str">
            <v>Gà muối 500g</v>
          </cell>
          <cell r="E917">
            <v>147000</v>
          </cell>
          <cell r="F917">
            <v>105505.09999999999</v>
          </cell>
        </row>
        <row r="918">
          <cell r="A918" t="str">
            <v>KL00190GTLX250G</v>
          </cell>
          <cell r="B918" t="str">
            <v>KL00190</v>
          </cell>
          <cell r="C918" t="str">
            <v>GTLX250G</v>
          </cell>
          <cell r="D918" t="str">
            <v>Giò Tai Lưỡi Xào 250g</v>
          </cell>
          <cell r="E918">
            <v>66000</v>
          </cell>
          <cell r="F918">
            <v>47673.85</v>
          </cell>
        </row>
        <row r="919">
          <cell r="A919" t="str">
            <v>KL00190TH200</v>
          </cell>
          <cell r="B919" t="str">
            <v>KL00190</v>
          </cell>
          <cell r="C919" t="str">
            <v>TH200</v>
          </cell>
          <cell r="D919" t="str">
            <v>Tai heo muối 200g</v>
          </cell>
          <cell r="E919">
            <v>73000</v>
          </cell>
          <cell r="F919">
            <v>52815.25</v>
          </cell>
        </row>
        <row r="920">
          <cell r="A920" t="str">
            <v>KL00190THST150</v>
          </cell>
          <cell r="B920" t="str">
            <v>KL00190</v>
          </cell>
          <cell r="C920" t="str">
            <v>THST150</v>
          </cell>
          <cell r="D920" t="str">
            <v>Tai heo sốt thái 150g</v>
          </cell>
          <cell r="E920">
            <v>21667</v>
          </cell>
          <cell r="F920">
            <v>20583.649999999998</v>
          </cell>
        </row>
        <row r="921">
          <cell r="A921" t="str">
            <v>KL00192CGM100</v>
          </cell>
          <cell r="B921" t="str">
            <v>KL00192</v>
          </cell>
          <cell r="C921" t="str">
            <v>CGM100</v>
          </cell>
          <cell r="D921" t="str">
            <v>Chân giò heo muối 100g</v>
          </cell>
          <cell r="E921">
            <v>36111</v>
          </cell>
          <cell r="F921">
            <v>22585.08</v>
          </cell>
        </row>
        <row r="922">
          <cell r="A922" t="str">
            <v>KL00192CGM300</v>
          </cell>
          <cell r="B922" t="str">
            <v>KL00192</v>
          </cell>
          <cell r="C922" t="str">
            <v>CGM300</v>
          </cell>
          <cell r="D922" t="str">
            <v>Chân giò heo muối 300g</v>
          </cell>
          <cell r="E922">
            <v>96000</v>
          </cell>
          <cell r="F922">
            <v>67556.52</v>
          </cell>
        </row>
        <row r="923">
          <cell r="A923" t="str">
            <v>KL00192CGST150</v>
          </cell>
          <cell r="B923" t="str">
            <v>KL00192</v>
          </cell>
          <cell r="C923" t="str">
            <v>CGST150</v>
          </cell>
          <cell r="D923" t="str">
            <v>Chân gà sả tắc 150g</v>
          </cell>
          <cell r="E923">
            <v>22500</v>
          </cell>
          <cell r="F923">
            <v>20700</v>
          </cell>
        </row>
        <row r="924">
          <cell r="A924" t="str">
            <v>KL00192GL250</v>
          </cell>
          <cell r="B924" t="str">
            <v>KL00192</v>
          </cell>
          <cell r="C924" t="str">
            <v>GL250</v>
          </cell>
          <cell r="D924" t="str">
            <v>Giò lụa cây 250g</v>
          </cell>
          <cell r="E924">
            <v>59400</v>
          </cell>
          <cell r="F924">
            <v>45540</v>
          </cell>
        </row>
        <row r="925">
          <cell r="A925" t="str">
            <v>KL00192GM500</v>
          </cell>
          <cell r="B925" t="str">
            <v>KL00192</v>
          </cell>
          <cell r="C925" t="str">
            <v>GM500</v>
          </cell>
          <cell r="D925" t="str">
            <v>Gà muối 500g</v>
          </cell>
          <cell r="E925">
            <v>147000</v>
          </cell>
          <cell r="F925">
            <v>102173.36</v>
          </cell>
        </row>
        <row r="926">
          <cell r="A926" t="str">
            <v>KL00192GSG250</v>
          </cell>
          <cell r="B926" t="str">
            <v>KL00192</v>
          </cell>
          <cell r="C926" t="str">
            <v>GSG250</v>
          </cell>
          <cell r="D926" t="str">
            <v>Giò sụn gà 250g</v>
          </cell>
          <cell r="E926">
            <v>66500</v>
          </cell>
          <cell r="F926">
            <v>46368</v>
          </cell>
        </row>
        <row r="927">
          <cell r="A927" t="str">
            <v>KL00192GTLX250G</v>
          </cell>
          <cell r="B927" t="str">
            <v>KL00192</v>
          </cell>
          <cell r="C927" t="str">
            <v>GTLX250G</v>
          </cell>
          <cell r="D927" t="str">
            <v>Giò Tai Lưỡi Xào 250g</v>
          </cell>
          <cell r="E927">
            <v>66000</v>
          </cell>
          <cell r="F927">
            <v>46168.36</v>
          </cell>
        </row>
        <row r="928">
          <cell r="A928" t="str">
            <v>KL00192THST150</v>
          </cell>
          <cell r="B928" t="str">
            <v>KL00192</v>
          </cell>
          <cell r="C928" t="str">
            <v>THST150</v>
          </cell>
          <cell r="D928" t="str">
            <v>Tai heo sốt thái 150g</v>
          </cell>
          <cell r="E928">
            <v>21667</v>
          </cell>
          <cell r="F928">
            <v>19933.64</v>
          </cell>
        </row>
        <row r="929">
          <cell r="A929" t="str">
            <v>KL00192CGST250</v>
          </cell>
          <cell r="B929" t="str">
            <v>KL00192</v>
          </cell>
          <cell r="C929" t="str">
            <v>CGST250</v>
          </cell>
          <cell r="D929" t="str">
            <v>Chân gà sả tắc 250g</v>
          </cell>
          <cell r="E929">
            <v>37500</v>
          </cell>
          <cell r="F929">
            <v>34500</v>
          </cell>
        </row>
        <row r="930">
          <cell r="A930" t="str">
            <v>KL00192CN300</v>
          </cell>
          <cell r="B930" t="str">
            <v>KL00192</v>
          </cell>
          <cell r="C930" t="str">
            <v>CN300</v>
          </cell>
          <cell r="D930" t="str">
            <v>Chả nướng 300g</v>
          </cell>
          <cell r="E930">
            <v>86111</v>
          </cell>
          <cell r="F930">
            <v>65274</v>
          </cell>
        </row>
        <row r="931">
          <cell r="A931" t="str">
            <v>KL00192THST250</v>
          </cell>
          <cell r="B931" t="str">
            <v>KL00192</v>
          </cell>
          <cell r="C931" t="str">
            <v>THST250</v>
          </cell>
          <cell r="D931" t="str">
            <v>Tai heo sốt thái 250g</v>
          </cell>
          <cell r="E931">
            <v>36111</v>
          </cell>
          <cell r="F931">
            <v>33222.120000000003</v>
          </cell>
        </row>
        <row r="932">
          <cell r="A932" t="str">
            <v>KL00193TH200</v>
          </cell>
          <cell r="B932" t="str">
            <v>KL00193</v>
          </cell>
          <cell r="C932" t="str">
            <v>TH200</v>
          </cell>
          <cell r="D932" t="str">
            <v>Tai heo muối 200g</v>
          </cell>
          <cell r="E932">
            <v>73000</v>
          </cell>
          <cell r="F932">
            <v>55595</v>
          </cell>
        </row>
        <row r="933">
          <cell r="A933" t="str">
            <v>KL00194CGM100</v>
          </cell>
          <cell r="B933" t="str">
            <v>KL00194</v>
          </cell>
          <cell r="C933" t="str">
            <v>CGM100</v>
          </cell>
          <cell r="D933" t="str">
            <v>Chân giò heo muối 100g</v>
          </cell>
          <cell r="E933">
            <v>36111</v>
          </cell>
          <cell r="F933">
            <v>22830.57</v>
          </cell>
        </row>
        <row r="934">
          <cell r="A934" t="str">
            <v>KL00194CGM300</v>
          </cell>
          <cell r="B934" t="str">
            <v>KL00194</v>
          </cell>
          <cell r="C934" t="str">
            <v>CGM300</v>
          </cell>
          <cell r="D934" t="str">
            <v>Chân giò heo muối 300g</v>
          </cell>
          <cell r="E934">
            <v>96000</v>
          </cell>
          <cell r="F934">
            <v>68290.83</v>
          </cell>
        </row>
        <row r="935">
          <cell r="A935" t="str">
            <v>KL00194CGM500</v>
          </cell>
          <cell r="B935" t="str">
            <v>KL00194</v>
          </cell>
          <cell r="C935" t="str">
            <v>CGM500</v>
          </cell>
          <cell r="D935" t="str">
            <v>Chân giò heo muối 500g</v>
          </cell>
          <cell r="E935">
            <v>147000</v>
          </cell>
          <cell r="F935">
            <v>110731.38</v>
          </cell>
        </row>
        <row r="936">
          <cell r="A936" t="str">
            <v>KL00194GHK300</v>
          </cell>
          <cell r="B936" t="str">
            <v>KL00194</v>
          </cell>
          <cell r="C936" t="str">
            <v>GHK300</v>
          </cell>
          <cell r="D936" t="str">
            <v>Gà muối hun khói 300g</v>
          </cell>
          <cell r="E936">
            <v>70000</v>
          </cell>
          <cell r="F936">
            <v>65100</v>
          </cell>
        </row>
        <row r="937">
          <cell r="A937" t="str">
            <v>KL00194GL250</v>
          </cell>
          <cell r="B937" t="str">
            <v>KL00194</v>
          </cell>
          <cell r="C937" t="str">
            <v>GL250</v>
          </cell>
          <cell r="D937" t="str">
            <v>Giò lụa cây 250g</v>
          </cell>
          <cell r="E937">
            <v>59400</v>
          </cell>
          <cell r="F937">
            <v>46035</v>
          </cell>
        </row>
        <row r="938">
          <cell r="A938" t="str">
            <v>KL00194GSG250</v>
          </cell>
          <cell r="B938" t="str">
            <v>KL00194</v>
          </cell>
          <cell r="C938" t="str">
            <v>GSG250</v>
          </cell>
          <cell r="D938" t="str">
            <v>Giò sụn gà 250g</v>
          </cell>
          <cell r="E938">
            <v>66500</v>
          </cell>
          <cell r="F938">
            <v>46872</v>
          </cell>
        </row>
        <row r="939">
          <cell r="A939" t="str">
            <v>KL00194GXD500</v>
          </cell>
          <cell r="B939" t="str">
            <v>KL00194</v>
          </cell>
          <cell r="C939" t="str">
            <v>GXD500</v>
          </cell>
          <cell r="D939" t="str">
            <v>Gà xì dầu 500g</v>
          </cell>
          <cell r="E939">
            <v>147000</v>
          </cell>
          <cell r="F939">
            <v>103793.58</v>
          </cell>
        </row>
        <row r="940">
          <cell r="A940" t="str">
            <v>KL00194MNH250</v>
          </cell>
          <cell r="B940" t="str">
            <v>KL00194</v>
          </cell>
          <cell r="C940" t="str">
            <v>MNH250</v>
          </cell>
          <cell r="D940" t="str">
            <v>Mọc Nấm Hương 250g</v>
          </cell>
          <cell r="E940">
            <v>58333</v>
          </cell>
          <cell r="F940">
            <v>42780</v>
          </cell>
        </row>
        <row r="941">
          <cell r="A941" t="str">
            <v>KL00194TH200</v>
          </cell>
          <cell r="B941" t="str">
            <v>KL00194</v>
          </cell>
          <cell r="C941" t="str">
            <v>TH200</v>
          </cell>
          <cell r="D941" t="str">
            <v>Tai heo muối 200g</v>
          </cell>
          <cell r="E941">
            <v>73000</v>
          </cell>
          <cell r="F941">
            <v>51703.350000000006</v>
          </cell>
        </row>
        <row r="942">
          <cell r="A942" t="str">
            <v>KL00195CC300</v>
          </cell>
          <cell r="B942" t="str">
            <v>KL00195</v>
          </cell>
          <cell r="C942" t="str">
            <v>CC300</v>
          </cell>
          <cell r="D942" t="str">
            <v>Chả cốm 300g</v>
          </cell>
          <cell r="E942">
            <v>90741</v>
          </cell>
          <cell r="F942">
            <v>70537.5</v>
          </cell>
        </row>
        <row r="943">
          <cell r="A943" t="str">
            <v>KL00195CGM300</v>
          </cell>
          <cell r="B943" t="str">
            <v>KL00195</v>
          </cell>
          <cell r="C943" t="str">
            <v>CGM300</v>
          </cell>
          <cell r="D943" t="str">
            <v>Chân giò heo muối 300g</v>
          </cell>
          <cell r="E943">
            <v>96000</v>
          </cell>
          <cell r="F943">
            <v>69759.45</v>
          </cell>
        </row>
        <row r="944">
          <cell r="A944" t="str">
            <v>KL00195CGST150</v>
          </cell>
          <cell r="B944" t="str">
            <v>KL00195</v>
          </cell>
          <cell r="C944" t="str">
            <v>CGST150</v>
          </cell>
          <cell r="D944" t="str">
            <v>Chân gà sả tắc 150g</v>
          </cell>
          <cell r="E944">
            <v>22500</v>
          </cell>
          <cell r="F944">
            <v>21375</v>
          </cell>
        </row>
        <row r="945">
          <cell r="A945" t="str">
            <v>KL00195GM500</v>
          </cell>
          <cell r="B945" t="str">
            <v>KL00195</v>
          </cell>
          <cell r="C945" t="str">
            <v>GM500</v>
          </cell>
          <cell r="D945" t="str">
            <v>Gà muối 500g</v>
          </cell>
          <cell r="E945">
            <v>147000</v>
          </cell>
          <cell r="F945">
            <v>105505.09999999999</v>
          </cell>
        </row>
        <row r="946">
          <cell r="A946" t="str">
            <v>KL00195GTLX250G</v>
          </cell>
          <cell r="B946" t="str">
            <v>KL00195</v>
          </cell>
          <cell r="C946" t="str">
            <v>GTLX250G</v>
          </cell>
          <cell r="D946" t="str">
            <v>Giò Tai Lưỡi Xào 250g</v>
          </cell>
          <cell r="E946">
            <v>66000</v>
          </cell>
          <cell r="F946">
            <v>47673.85</v>
          </cell>
        </row>
        <row r="947">
          <cell r="A947" t="str">
            <v>KL00195MNH250</v>
          </cell>
          <cell r="B947" t="str">
            <v>KL00195</v>
          </cell>
          <cell r="C947" t="str">
            <v>MNH250</v>
          </cell>
          <cell r="D947" t="str">
            <v>Mọc Nấm Hương 250g</v>
          </cell>
          <cell r="E947">
            <v>58333</v>
          </cell>
          <cell r="F947">
            <v>43700</v>
          </cell>
        </row>
        <row r="948">
          <cell r="A948" t="str">
            <v>KL00195TH200</v>
          </cell>
          <cell r="B948" t="str">
            <v>KL00195</v>
          </cell>
          <cell r="C948" t="str">
            <v>TH200</v>
          </cell>
          <cell r="D948" t="str">
            <v>Tai heo muối 200g</v>
          </cell>
          <cell r="E948">
            <v>73000</v>
          </cell>
          <cell r="F948">
            <v>52815.25</v>
          </cell>
        </row>
        <row r="949">
          <cell r="A949" t="str">
            <v>KL00195THST150</v>
          </cell>
          <cell r="B949" t="str">
            <v>KL00195</v>
          </cell>
          <cell r="C949" t="str">
            <v>THST150</v>
          </cell>
          <cell r="D949" t="str">
            <v>Tai heo sốt thái 150g</v>
          </cell>
          <cell r="E949">
            <v>21667</v>
          </cell>
          <cell r="F949">
            <v>20583.649999999998</v>
          </cell>
        </row>
        <row r="950">
          <cell r="A950" t="str">
            <v>KL00196CGM300</v>
          </cell>
          <cell r="B950" t="str">
            <v>KL00196</v>
          </cell>
          <cell r="C950" t="str">
            <v>CGM300</v>
          </cell>
          <cell r="D950" t="str">
            <v>Chân giò heo muối 300g</v>
          </cell>
          <cell r="E950">
            <v>96000</v>
          </cell>
          <cell r="F950">
            <v>68290.83</v>
          </cell>
        </row>
        <row r="951">
          <cell r="A951" t="str">
            <v>KL00196CGST250</v>
          </cell>
          <cell r="B951" t="str">
            <v>KL00196</v>
          </cell>
          <cell r="C951" t="str">
            <v>CGST250</v>
          </cell>
          <cell r="D951" t="str">
            <v>Chân gà sả tắc 250g</v>
          </cell>
          <cell r="E951">
            <v>37500</v>
          </cell>
          <cell r="F951">
            <v>34875</v>
          </cell>
        </row>
        <row r="952">
          <cell r="A952" t="str">
            <v>KL00196GM500</v>
          </cell>
          <cell r="B952" t="str">
            <v>KL00196</v>
          </cell>
          <cell r="C952" t="str">
            <v>GM500</v>
          </cell>
          <cell r="D952" t="str">
            <v>Gà muối 500g</v>
          </cell>
          <cell r="E952">
            <v>147000</v>
          </cell>
          <cell r="F952">
            <v>103283.94</v>
          </cell>
        </row>
        <row r="953">
          <cell r="A953" t="str">
            <v>KL00196GTLX250G</v>
          </cell>
          <cell r="B953" t="str">
            <v>KL00196</v>
          </cell>
          <cell r="C953" t="str">
            <v>GTLX250G</v>
          </cell>
          <cell r="D953" t="str">
            <v>Giò Tai Lưỡi Xào 250g</v>
          </cell>
          <cell r="E953">
            <v>66000</v>
          </cell>
          <cell r="F953">
            <v>46670.19</v>
          </cell>
        </row>
        <row r="954">
          <cell r="A954" t="str">
            <v>KL00196TH200</v>
          </cell>
          <cell r="B954" t="str">
            <v>KL00196</v>
          </cell>
          <cell r="C954" t="str">
            <v>TH200</v>
          </cell>
          <cell r="D954" t="str">
            <v>Tai heo muối 200g</v>
          </cell>
          <cell r="E954">
            <v>73000</v>
          </cell>
          <cell r="F954">
            <v>51703.350000000006</v>
          </cell>
        </row>
        <row r="955">
          <cell r="A955" t="str">
            <v>KL00197CGM300</v>
          </cell>
          <cell r="B955" t="str">
            <v>KL00197</v>
          </cell>
          <cell r="C955" t="str">
            <v>CGM300</v>
          </cell>
          <cell r="D955" t="str">
            <v>Chân giò heo muối 300g</v>
          </cell>
          <cell r="E955">
            <v>96000</v>
          </cell>
          <cell r="F955">
            <v>69759.45</v>
          </cell>
        </row>
        <row r="956">
          <cell r="A956" t="str">
            <v>KL00197CGST150</v>
          </cell>
          <cell r="B956" t="str">
            <v>KL00197</v>
          </cell>
          <cell r="C956" t="str">
            <v>CGST150</v>
          </cell>
          <cell r="D956" t="str">
            <v>Chân gà sả tắc 150g</v>
          </cell>
          <cell r="E956">
            <v>22500</v>
          </cell>
          <cell r="F956">
            <v>21375</v>
          </cell>
        </row>
        <row r="957">
          <cell r="A957" t="str">
            <v>KL00197GM500</v>
          </cell>
          <cell r="B957" t="str">
            <v>KL00197</v>
          </cell>
          <cell r="C957" t="str">
            <v>GM500</v>
          </cell>
          <cell r="D957" t="str">
            <v>Gà muối 500g</v>
          </cell>
          <cell r="E957">
            <v>147000</v>
          </cell>
          <cell r="F957">
            <v>105505.09999999999</v>
          </cell>
        </row>
        <row r="958">
          <cell r="A958" t="str">
            <v>KL00198CC300</v>
          </cell>
          <cell r="B958" t="str">
            <v>KL00198</v>
          </cell>
          <cell r="C958" t="str">
            <v>CC300</v>
          </cell>
          <cell r="D958" t="str">
            <v>Chả cốm 300g</v>
          </cell>
          <cell r="E958">
            <v>90741</v>
          </cell>
          <cell r="F958">
            <v>74250</v>
          </cell>
        </row>
        <row r="959">
          <cell r="A959" t="str">
            <v>KL00198CGM100</v>
          </cell>
          <cell r="B959" t="str">
            <v>KL00198</v>
          </cell>
          <cell r="C959" t="str">
            <v>CGM100</v>
          </cell>
          <cell r="D959" t="str">
            <v>Chân giò heo muối 100g</v>
          </cell>
          <cell r="E959">
            <v>36111</v>
          </cell>
          <cell r="F959">
            <v>24549</v>
          </cell>
        </row>
        <row r="960">
          <cell r="A960" t="str">
            <v>KL00198CGM300</v>
          </cell>
          <cell r="B960" t="str">
            <v>KL00198</v>
          </cell>
          <cell r="C960" t="str">
            <v>CGM300</v>
          </cell>
          <cell r="D960" t="str">
            <v>Chân giò heo muối 300g</v>
          </cell>
          <cell r="E960">
            <v>96000</v>
          </cell>
          <cell r="F960">
            <v>73431</v>
          </cell>
        </row>
        <row r="961">
          <cell r="A961" t="str">
            <v>KL00198CGST150</v>
          </cell>
          <cell r="B961" t="str">
            <v>KL00198</v>
          </cell>
          <cell r="C961" t="str">
            <v>CGST150</v>
          </cell>
          <cell r="D961" t="str">
            <v>Chân gà sả tắc 150g</v>
          </cell>
          <cell r="E961">
            <v>22500</v>
          </cell>
          <cell r="F961">
            <v>22500</v>
          </cell>
        </row>
        <row r="962">
          <cell r="A962" t="str">
            <v>KL00198GM500</v>
          </cell>
          <cell r="B962" t="str">
            <v>KL00198</v>
          </cell>
          <cell r="C962" t="str">
            <v>GM500</v>
          </cell>
          <cell r="D962" t="str">
            <v>Gà muối 500g</v>
          </cell>
          <cell r="E962">
            <v>147000</v>
          </cell>
          <cell r="F962">
            <v>111058</v>
          </cell>
        </row>
        <row r="963">
          <cell r="A963" t="str">
            <v>KL00198GTLX250G</v>
          </cell>
          <cell r="B963" t="str">
            <v>KL00198</v>
          </cell>
          <cell r="C963" t="str">
            <v>GTLX250G</v>
          </cell>
          <cell r="D963" t="str">
            <v>Giò Tai Lưỡi Xào 250g</v>
          </cell>
          <cell r="E963">
            <v>66000</v>
          </cell>
          <cell r="F963">
            <v>50182</v>
          </cell>
        </row>
        <row r="964">
          <cell r="A964" t="str">
            <v>KL00198MNH250</v>
          </cell>
          <cell r="B964" t="str">
            <v>KL00198</v>
          </cell>
          <cell r="C964" t="str">
            <v>MNH250</v>
          </cell>
          <cell r="D964" t="str">
            <v>Mọc Nấm Hương 250g</v>
          </cell>
          <cell r="E964">
            <v>58333</v>
          </cell>
          <cell r="F964">
            <v>46000</v>
          </cell>
        </row>
        <row r="965">
          <cell r="A965" t="str">
            <v>KL00198THST150</v>
          </cell>
          <cell r="B965" t="str">
            <v>KL00198</v>
          </cell>
          <cell r="C965" t="str">
            <v>THST150</v>
          </cell>
          <cell r="D965" t="str">
            <v>Tai heo sốt thái 150g</v>
          </cell>
          <cell r="E965">
            <v>21667</v>
          </cell>
          <cell r="F965">
            <v>21667</v>
          </cell>
        </row>
        <row r="966">
          <cell r="A966" t="str">
            <v>KL00200CGM300</v>
          </cell>
          <cell r="B966" t="str">
            <v>KL00200</v>
          </cell>
          <cell r="C966" t="str">
            <v>CGM300</v>
          </cell>
          <cell r="D966" t="str">
            <v>Chân giò heo muối 300g</v>
          </cell>
          <cell r="E966">
            <v>73431</v>
          </cell>
          <cell r="F966">
            <v>73431</v>
          </cell>
        </row>
        <row r="967">
          <cell r="A967" t="str">
            <v>KL00200GSG250</v>
          </cell>
          <cell r="B967" t="str">
            <v>KL00200</v>
          </cell>
          <cell r="C967" t="str">
            <v>GSG250</v>
          </cell>
          <cell r="D967" t="str">
            <v>Giò sụn gà 250g</v>
          </cell>
          <cell r="E967">
            <v>50400</v>
          </cell>
          <cell r="F967">
            <v>50400</v>
          </cell>
        </row>
        <row r="968">
          <cell r="A968" t="str">
            <v>KL00200GL250</v>
          </cell>
          <cell r="B968" t="str">
            <v>KL00200</v>
          </cell>
          <cell r="C968" t="str">
            <v>GL250</v>
          </cell>
          <cell r="D968" t="str">
            <v>Giò lụa cây 250g</v>
          </cell>
          <cell r="E968">
            <v>49500</v>
          </cell>
          <cell r="F968">
            <v>49500</v>
          </cell>
        </row>
        <row r="969">
          <cell r="A969" t="str">
            <v>kl00202gm500</v>
          </cell>
          <cell r="B969" t="str">
            <v>kl00202</v>
          </cell>
          <cell r="C969" t="str">
            <v>gm500</v>
          </cell>
          <cell r="D969" t="str">
            <v>Gà muối 500g</v>
          </cell>
          <cell r="E969">
            <v>111058</v>
          </cell>
          <cell r="F969">
            <v>105505</v>
          </cell>
        </row>
        <row r="970">
          <cell r="A970" t="str">
            <v>kl00202cgm100</v>
          </cell>
          <cell r="B970" t="str">
            <v>kl00202</v>
          </cell>
          <cell r="C970" t="str">
            <v>cgm100</v>
          </cell>
          <cell r="D970" t="str">
            <v>Chân giò heo muối 100g</v>
          </cell>
          <cell r="E970">
            <v>24549</v>
          </cell>
          <cell r="F970">
            <v>23322</v>
          </cell>
        </row>
        <row r="971">
          <cell r="A971" t="str">
            <v>kl00202cgm300</v>
          </cell>
          <cell r="B971" t="str">
            <v>kl00202</v>
          </cell>
          <cell r="C971" t="str">
            <v>cgm300</v>
          </cell>
          <cell r="D971" t="str">
            <v>Chân giò heo muối 300g</v>
          </cell>
          <cell r="E971">
            <v>73431</v>
          </cell>
          <cell r="F971">
            <v>69759</v>
          </cell>
        </row>
        <row r="972">
          <cell r="A972" t="str">
            <v>kl00202th200</v>
          </cell>
          <cell r="B972" t="str">
            <v>kl00202</v>
          </cell>
          <cell r="C972" t="str">
            <v>th200</v>
          </cell>
          <cell r="D972" t="str">
            <v>tai heo 200g</v>
          </cell>
          <cell r="E972">
            <v>55595</v>
          </cell>
          <cell r="F972">
            <v>52815</v>
          </cell>
        </row>
        <row r="973">
          <cell r="A973" t="str">
            <v>kl00202GTLX250G</v>
          </cell>
          <cell r="B973" t="str">
            <v>kl00202</v>
          </cell>
          <cell r="C973" t="str">
            <v>GTLX250G</v>
          </cell>
          <cell r="D973" t="str">
            <v>Giò Tai Lưỡi Xào 250</v>
          </cell>
          <cell r="E973">
            <v>50182</v>
          </cell>
          <cell r="F973">
            <v>47673</v>
          </cell>
        </row>
        <row r="974">
          <cell r="A974" t="str">
            <v>kl00202cc300</v>
          </cell>
          <cell r="B974" t="str">
            <v>kl00202</v>
          </cell>
          <cell r="C974" t="str">
            <v>cc300</v>
          </cell>
          <cell r="D974" t="str">
            <v>Chả cốm 300g</v>
          </cell>
          <cell r="E974">
            <v>74250</v>
          </cell>
          <cell r="F974">
            <v>70538</v>
          </cell>
        </row>
        <row r="975">
          <cell r="A975" t="str">
            <v/>
          </cell>
        </row>
        <row r="976">
          <cell r="A976" t="str">
            <v/>
          </cell>
        </row>
        <row r="977">
          <cell r="A977" t="str">
            <v/>
          </cell>
        </row>
        <row r="978">
          <cell r="A978" t="str">
            <v/>
          </cell>
        </row>
        <row r="979">
          <cell r="A979" t="str">
            <v>KL00201CN300</v>
          </cell>
          <cell r="B979" t="str">
            <v>KL00201</v>
          </cell>
          <cell r="C979" t="str">
            <v>CN300</v>
          </cell>
          <cell r="D979" t="str">
            <v>Chả nướng 300g</v>
          </cell>
          <cell r="E979">
            <v>79950</v>
          </cell>
          <cell r="F979">
            <v>79950</v>
          </cell>
        </row>
        <row r="980">
          <cell r="A980" t="str">
            <v>KL00201GTLX250G</v>
          </cell>
          <cell r="B980" t="str">
            <v>KL00201</v>
          </cell>
          <cell r="C980" t="str">
            <v>GTLX250G</v>
          </cell>
          <cell r="D980" t="str">
            <v>Giò Tai Lưỡi Xào 250</v>
          </cell>
          <cell r="E980">
            <v>50182</v>
          </cell>
          <cell r="F980">
            <v>50182</v>
          </cell>
        </row>
        <row r="981">
          <cell r="A981" t="str">
            <v>KL00201CC300</v>
          </cell>
          <cell r="B981" t="str">
            <v>KL00201</v>
          </cell>
          <cell r="C981" t="str">
            <v>CC300</v>
          </cell>
          <cell r="D981" t="str">
            <v>Giò Tai Lưỡi Xào 250</v>
          </cell>
          <cell r="E981">
            <v>74250</v>
          </cell>
          <cell r="F981">
            <v>74250</v>
          </cell>
        </row>
        <row r="982">
          <cell r="A982" t="str">
            <v>KL00201th200</v>
          </cell>
          <cell r="B982" t="str">
            <v>KL00201</v>
          </cell>
          <cell r="C982" t="str">
            <v>th200</v>
          </cell>
          <cell r="D982" t="str">
            <v>tai heo 200g</v>
          </cell>
          <cell r="E982">
            <v>55595</v>
          </cell>
          <cell r="F982">
            <v>55595</v>
          </cell>
        </row>
        <row r="983">
          <cell r="A983" t="str">
            <v>KL00201CGM300</v>
          </cell>
          <cell r="B983" t="str">
            <v>KL00201</v>
          </cell>
          <cell r="C983" t="str">
            <v>CGM300</v>
          </cell>
          <cell r="D983" t="str">
            <v>Chân giò heo muối 300g</v>
          </cell>
          <cell r="E983">
            <v>73431</v>
          </cell>
          <cell r="F983">
            <v>73431</v>
          </cell>
        </row>
        <row r="984">
          <cell r="A984" t="str">
            <v>KL00201CGM500</v>
          </cell>
          <cell r="B984" t="str">
            <v>KL00201</v>
          </cell>
          <cell r="C984" t="str">
            <v>CGM500</v>
          </cell>
          <cell r="D984" t="str">
            <v>Chân giò heo muối 500g</v>
          </cell>
          <cell r="E984">
            <v>107159</v>
          </cell>
          <cell r="F984">
            <v>107159</v>
          </cell>
        </row>
        <row r="985">
          <cell r="A985" t="str">
            <v>KL00201CGM100</v>
          </cell>
          <cell r="B985" t="str">
            <v>KL00201</v>
          </cell>
          <cell r="C985" t="str">
            <v>CGM100</v>
          </cell>
          <cell r="D985" t="str">
            <v>Chân giò heo muối 100g</v>
          </cell>
          <cell r="E985">
            <v>24549</v>
          </cell>
          <cell r="F985">
            <v>24549</v>
          </cell>
        </row>
        <row r="986">
          <cell r="A986" t="str">
            <v>KL00201MNH250</v>
          </cell>
          <cell r="B986" t="str">
            <v>KL00201</v>
          </cell>
          <cell r="C986" t="str">
            <v>MNH250</v>
          </cell>
          <cell r="D986" t="str">
            <v>Mọc Nấm Hương 250g</v>
          </cell>
          <cell r="E986">
            <v>46000</v>
          </cell>
          <cell r="F986">
            <v>46000</v>
          </cell>
        </row>
        <row r="987">
          <cell r="A987" t="str">
            <v>KL00201GM500</v>
          </cell>
          <cell r="B987" t="str">
            <v>KL00201</v>
          </cell>
          <cell r="C987" t="str">
            <v>GM500</v>
          </cell>
          <cell r="D987" t="str">
            <v>Gà muối 500g</v>
          </cell>
          <cell r="E987">
            <v>111058</v>
          </cell>
          <cell r="F987">
            <v>111058</v>
          </cell>
        </row>
        <row r="988">
          <cell r="A988" t="str">
            <v>KL00201GHK300</v>
          </cell>
          <cell r="B988" t="str">
            <v>KL00201</v>
          </cell>
          <cell r="C988" t="str">
            <v>GHK300</v>
          </cell>
          <cell r="D988" t="str">
            <v>Gà muối hun khói 300g</v>
          </cell>
          <cell r="E988">
            <v>70000</v>
          </cell>
          <cell r="F988">
            <v>70000</v>
          </cell>
        </row>
        <row r="989">
          <cell r="A989" t="str">
            <v/>
          </cell>
        </row>
        <row r="990">
          <cell r="A990" t="str">
            <v/>
          </cell>
        </row>
        <row r="991">
          <cell r="A991" t="str">
            <v/>
          </cell>
        </row>
        <row r="992">
          <cell r="A992" t="str">
            <v/>
          </cell>
        </row>
        <row r="993">
          <cell r="A993" t="str">
            <v/>
          </cell>
        </row>
        <row r="994">
          <cell r="A994" t="str">
            <v/>
          </cell>
        </row>
        <row r="995">
          <cell r="A995" t="str">
            <v/>
          </cell>
        </row>
        <row r="996">
          <cell r="A996" t="str">
            <v>KMARKETCGM300</v>
          </cell>
          <cell r="B996" t="str">
            <v>KMARKET</v>
          </cell>
          <cell r="C996" t="str">
            <v>CGM300</v>
          </cell>
          <cell r="D996" t="str">
            <v>Chân giò heo muối 300g</v>
          </cell>
          <cell r="E996">
            <v>73431</v>
          </cell>
          <cell r="F996">
            <v>69759</v>
          </cell>
        </row>
        <row r="997">
          <cell r="A997" t="str">
            <v>KMARKETCN300</v>
          </cell>
          <cell r="B997" t="str">
            <v>KMARKET</v>
          </cell>
          <cell r="C997" t="str">
            <v>CN300</v>
          </cell>
          <cell r="D997" t="str">
            <v>Chả nướng 300g</v>
          </cell>
          <cell r="E997">
            <v>70950</v>
          </cell>
          <cell r="F997">
            <v>67403</v>
          </cell>
        </row>
        <row r="998">
          <cell r="A998" t="str">
            <v>KMARKETGL250</v>
          </cell>
          <cell r="B998" t="str">
            <v>KMARKET</v>
          </cell>
          <cell r="C998" t="str">
            <v>GL250</v>
          </cell>
          <cell r="D998" t="str">
            <v>Giò lụa cây 250g</v>
          </cell>
          <cell r="E998">
            <v>56430</v>
          </cell>
          <cell r="F998">
            <v>56430</v>
          </cell>
        </row>
        <row r="999">
          <cell r="A999" t="str">
            <v>KMARKETGL500KT</v>
          </cell>
          <cell r="B999" t="str">
            <v>KMARKET</v>
          </cell>
          <cell r="C999" t="str">
            <v>GL500KT</v>
          </cell>
          <cell r="D999" t="str">
            <v>Giò lụa 500g</v>
          </cell>
          <cell r="E999">
            <v>89312</v>
          </cell>
          <cell r="F999">
            <v>89312</v>
          </cell>
        </row>
        <row r="1000">
          <cell r="A1000" t="str">
            <v>KMARKETGM500</v>
          </cell>
          <cell r="B1000" t="str">
            <v>KMARKET</v>
          </cell>
          <cell r="C1000" t="str">
            <v>GM500</v>
          </cell>
          <cell r="D1000" t="str">
            <v>Gà muối 500g</v>
          </cell>
          <cell r="E1000">
            <v>111058</v>
          </cell>
          <cell r="F1000">
            <v>105505</v>
          </cell>
        </row>
        <row r="1001">
          <cell r="A1001" t="str">
            <v>KMARKETGSG250</v>
          </cell>
          <cell r="B1001" t="str">
            <v>KMARKET</v>
          </cell>
          <cell r="C1001" t="str">
            <v>GSG250</v>
          </cell>
          <cell r="D1001" t="str">
            <v>Giò sụn gà 250g</v>
          </cell>
          <cell r="E1001">
            <v>57998</v>
          </cell>
          <cell r="F1001">
            <v>57998</v>
          </cell>
        </row>
        <row r="1002">
          <cell r="A1002" t="str">
            <v>KMARKETTH200</v>
          </cell>
          <cell r="B1002" t="str">
            <v>KMARKET</v>
          </cell>
          <cell r="C1002" t="str">
            <v>TH200</v>
          </cell>
          <cell r="D1002" t="str">
            <v>Tai heo muối 200g</v>
          </cell>
          <cell r="E1002">
            <v>55595</v>
          </cell>
          <cell r="F1002">
            <v>52816</v>
          </cell>
        </row>
        <row r="1003">
          <cell r="A1003" t="str">
            <v>LOCALMARTCGM300</v>
          </cell>
          <cell r="B1003" t="str">
            <v>LOCALMART</v>
          </cell>
          <cell r="C1003" t="str">
            <v>CGM300</v>
          </cell>
          <cell r="D1003" t="str">
            <v>Chân giò heo muối 300g</v>
          </cell>
          <cell r="E1003">
            <v>73431</v>
          </cell>
          <cell r="F1003">
            <v>73431</v>
          </cell>
        </row>
        <row r="1004">
          <cell r="A1004" t="str">
            <v>LOCALMARTCN300</v>
          </cell>
          <cell r="B1004" t="str">
            <v>LOCALMART</v>
          </cell>
          <cell r="C1004" t="str">
            <v>CN300</v>
          </cell>
          <cell r="D1004" t="str">
            <v>Chả nướng 300g</v>
          </cell>
          <cell r="E1004">
            <v>70950</v>
          </cell>
          <cell r="F1004">
            <v>70950</v>
          </cell>
        </row>
        <row r="1005">
          <cell r="A1005" t="str">
            <v>LOCALMARTGM500</v>
          </cell>
          <cell r="B1005" t="str">
            <v>LOCALMART</v>
          </cell>
          <cell r="C1005" t="str">
            <v>GM500</v>
          </cell>
          <cell r="D1005" t="str">
            <v>Gà muối 500g</v>
          </cell>
          <cell r="E1005">
            <v>111058</v>
          </cell>
          <cell r="F1005">
            <v>111058</v>
          </cell>
        </row>
        <row r="1006">
          <cell r="A1006" t="str">
            <v>LOCALMARTGTLX250G</v>
          </cell>
          <cell r="B1006" t="str">
            <v>LOCALMART</v>
          </cell>
          <cell r="C1006" t="str">
            <v>GTLX250G</v>
          </cell>
          <cell r="D1006" t="str">
            <v>Giò Tai Lưỡi Xào 250g</v>
          </cell>
          <cell r="E1006">
            <v>50182</v>
          </cell>
          <cell r="F1006">
            <v>50182</v>
          </cell>
        </row>
        <row r="1007">
          <cell r="A1007" t="str">
            <v>LOCALMARTGXD500</v>
          </cell>
          <cell r="B1007" t="str">
            <v>LOCALMART</v>
          </cell>
          <cell r="C1007" t="str">
            <v>GXD500</v>
          </cell>
          <cell r="D1007" t="str">
            <v>Gà xì dầu 500g</v>
          </cell>
          <cell r="E1007">
            <v>111606</v>
          </cell>
          <cell r="F1007">
            <v>111606</v>
          </cell>
        </row>
        <row r="1008">
          <cell r="A1008" t="str">
            <v>LOTTECGM500</v>
          </cell>
          <cell r="B1008" t="str">
            <v>LOTTE</v>
          </cell>
          <cell r="C1008" t="str">
            <v>CGM500</v>
          </cell>
          <cell r="D1008" t="str">
            <v>Chân giò heo muối 500g</v>
          </cell>
          <cell r="E1008">
            <v>119066</v>
          </cell>
          <cell r="F1008">
            <v>119066</v>
          </cell>
        </row>
        <row r="1009">
          <cell r="A1009" t="str">
            <v>LOTTEGM500</v>
          </cell>
          <cell r="B1009" t="str">
            <v>LOTTE</v>
          </cell>
          <cell r="C1009" t="str">
            <v>GM500</v>
          </cell>
          <cell r="D1009" t="str">
            <v>Gà muối 500g</v>
          </cell>
          <cell r="E1009">
            <v>111058</v>
          </cell>
          <cell r="F1009">
            <v>111058</v>
          </cell>
        </row>
        <row r="1010">
          <cell r="A1010" t="str">
            <v>LOTTETH400</v>
          </cell>
          <cell r="B1010" t="str">
            <v>LOTTE</v>
          </cell>
          <cell r="C1010" t="str">
            <v>TH400</v>
          </cell>
          <cell r="D1010" t="str">
            <v>Tai heo muối 400g</v>
          </cell>
          <cell r="E1010">
            <v>107205</v>
          </cell>
          <cell r="F1010">
            <v>107205</v>
          </cell>
        </row>
        <row r="1011">
          <cell r="A1011" t="str">
            <v>MEGACGM300</v>
          </cell>
          <cell r="B1011" t="str">
            <v>MEGA</v>
          </cell>
          <cell r="C1011" t="str">
            <v>CGM300</v>
          </cell>
          <cell r="D1011" t="str">
            <v>Chân giò heo muối 300g</v>
          </cell>
          <cell r="E1011">
            <v>73431</v>
          </cell>
          <cell r="F1011">
            <v>73431</v>
          </cell>
        </row>
        <row r="1012">
          <cell r="A1012" t="str">
            <v>MEGACGM500</v>
          </cell>
          <cell r="B1012" t="str">
            <v>MEGA</v>
          </cell>
          <cell r="C1012" t="str">
            <v>CGM500</v>
          </cell>
          <cell r="D1012" t="str">
            <v>Chân giò heo muối 500g</v>
          </cell>
          <cell r="E1012">
            <v>119066</v>
          </cell>
          <cell r="F1012">
            <v>119066</v>
          </cell>
        </row>
        <row r="1013">
          <cell r="A1013" t="str">
            <v>MEGAGM500</v>
          </cell>
          <cell r="B1013" t="str">
            <v>MEGA</v>
          </cell>
          <cell r="C1013" t="str">
            <v>GM500</v>
          </cell>
          <cell r="D1013" t="str">
            <v>Gà muối 500g</v>
          </cell>
          <cell r="E1013">
            <v>111058</v>
          </cell>
          <cell r="F1013">
            <v>111058</v>
          </cell>
        </row>
        <row r="1014">
          <cell r="A1014" t="str">
            <v>MEGAGTLX250G</v>
          </cell>
          <cell r="B1014" t="str">
            <v>MEGA</v>
          </cell>
          <cell r="C1014" t="str">
            <v>GTLX250G</v>
          </cell>
          <cell r="D1014" t="str">
            <v>Giò Tai Lưỡi Xào 250g</v>
          </cell>
          <cell r="E1014">
            <v>50182</v>
          </cell>
          <cell r="F1014">
            <v>50182</v>
          </cell>
        </row>
        <row r="1015">
          <cell r="A1015" t="str">
            <v>MEGAGXD500</v>
          </cell>
          <cell r="B1015" t="str">
            <v>MEGA</v>
          </cell>
          <cell r="C1015" t="str">
            <v>GXD500</v>
          </cell>
          <cell r="D1015" t="str">
            <v>Gà xì dầu 500g</v>
          </cell>
          <cell r="E1015">
            <v>111606</v>
          </cell>
          <cell r="F1015">
            <v>111606</v>
          </cell>
        </row>
        <row r="1016">
          <cell r="A1016" t="str">
            <v>MEGAMNH250</v>
          </cell>
          <cell r="B1016" t="str">
            <v>MEGA</v>
          </cell>
          <cell r="C1016" t="str">
            <v>MNH250</v>
          </cell>
          <cell r="D1016" t="str">
            <v>Mọc Nấm Hương 250g</v>
          </cell>
          <cell r="E1016">
            <v>46000</v>
          </cell>
          <cell r="F1016">
            <v>46000</v>
          </cell>
        </row>
        <row r="1017">
          <cell r="A1017" t="str">
            <v>MEGAMNH500</v>
          </cell>
          <cell r="B1017" t="str">
            <v>MEGA</v>
          </cell>
          <cell r="C1017" t="str">
            <v>MNH500</v>
          </cell>
          <cell r="D1017" t="str">
            <v>Mọc Nấm Hương 500g</v>
          </cell>
          <cell r="E1017">
            <v>92000</v>
          </cell>
          <cell r="F1017">
            <v>92000</v>
          </cell>
        </row>
        <row r="1018">
          <cell r="A1018" t="str">
            <v>MEGATH200</v>
          </cell>
          <cell r="B1018" t="str">
            <v>MEGA</v>
          </cell>
          <cell r="C1018" t="str">
            <v>TH200</v>
          </cell>
          <cell r="D1018" t="str">
            <v>Tai heo muối 200g</v>
          </cell>
          <cell r="E1018">
            <v>55595</v>
          </cell>
          <cell r="F1018">
            <v>55595</v>
          </cell>
        </row>
        <row r="1019">
          <cell r="A1019" t="str">
            <v>MEGATH400</v>
          </cell>
          <cell r="B1019" t="str">
            <v>MEGA</v>
          </cell>
          <cell r="C1019" t="str">
            <v>TH400</v>
          </cell>
          <cell r="D1019" t="str">
            <v>Tai heo muối 400g</v>
          </cell>
          <cell r="E1019">
            <v>107205</v>
          </cell>
          <cell r="F1019">
            <v>107205</v>
          </cell>
        </row>
        <row r="1020">
          <cell r="A1020" t="str">
            <v>MINHCAUCGM300</v>
          </cell>
          <cell r="B1020" t="str">
            <v>MINHCAU</v>
          </cell>
          <cell r="C1020" t="str">
            <v>CGM300</v>
          </cell>
          <cell r="D1020" t="str">
            <v>Chân giò heo muối 300g</v>
          </cell>
          <cell r="E1020">
            <v>73431</v>
          </cell>
          <cell r="F1020">
            <v>66088</v>
          </cell>
        </row>
        <row r="1021">
          <cell r="A1021" t="str">
            <v>MINHCAUCGM500</v>
          </cell>
          <cell r="B1021" t="str">
            <v>MINHCAU</v>
          </cell>
          <cell r="C1021" t="str">
            <v>CGM500</v>
          </cell>
          <cell r="D1021" t="str">
            <v>Chân giò heo muối 500g</v>
          </cell>
          <cell r="E1021">
            <v>119066</v>
          </cell>
          <cell r="F1021">
            <v>107159</v>
          </cell>
        </row>
        <row r="1022">
          <cell r="A1022" t="str">
            <v>MINHCAUGM500</v>
          </cell>
          <cell r="B1022" t="str">
            <v>MINHCAU</v>
          </cell>
          <cell r="C1022" t="str">
            <v>GM500</v>
          </cell>
          <cell r="D1022" t="str">
            <v>Gà muối 500g</v>
          </cell>
          <cell r="E1022">
            <v>111058</v>
          </cell>
          <cell r="F1022">
            <v>99952</v>
          </cell>
        </row>
        <row r="1023">
          <cell r="A1023" t="str">
            <v>MINHCAUTH200</v>
          </cell>
          <cell r="B1023" t="str">
            <v>MINHCAU</v>
          </cell>
          <cell r="C1023" t="str">
            <v>TH200</v>
          </cell>
          <cell r="D1023" t="str">
            <v>Tai heo muối 200g</v>
          </cell>
          <cell r="E1023">
            <v>55595</v>
          </cell>
          <cell r="F1023">
            <v>50036</v>
          </cell>
        </row>
        <row r="1024">
          <cell r="A1024" t="str">
            <v>OKONOCGM100</v>
          </cell>
          <cell r="B1024" t="str">
            <v>OKONO</v>
          </cell>
          <cell r="C1024" t="str">
            <v>CGM100</v>
          </cell>
          <cell r="D1024" t="str">
            <v>Chân giò heo muối 100g</v>
          </cell>
          <cell r="E1024">
            <v>24549</v>
          </cell>
          <cell r="F1024">
            <v>23322</v>
          </cell>
        </row>
        <row r="1025">
          <cell r="A1025" t="str">
            <v>OKONOCGM300</v>
          </cell>
          <cell r="B1025" t="str">
            <v>OKONO</v>
          </cell>
          <cell r="C1025" t="str">
            <v>CGM300</v>
          </cell>
          <cell r="D1025" t="str">
            <v>Chân giò heo muối 300g</v>
          </cell>
          <cell r="E1025">
            <v>73431</v>
          </cell>
          <cell r="F1025">
            <v>69759</v>
          </cell>
        </row>
        <row r="1026">
          <cell r="A1026" t="str">
            <v>OKONOGM500</v>
          </cell>
          <cell r="B1026" t="str">
            <v>OKONO</v>
          </cell>
          <cell r="C1026" t="str">
            <v>GM500</v>
          </cell>
          <cell r="D1026" t="str">
            <v>Gà muối 500g</v>
          </cell>
          <cell r="E1026">
            <v>111058</v>
          </cell>
          <cell r="F1026">
            <v>105505</v>
          </cell>
        </row>
        <row r="1027">
          <cell r="A1027" t="str">
            <v>OKONOGTLX250G</v>
          </cell>
          <cell r="B1027" t="str">
            <v>OKONO</v>
          </cell>
          <cell r="C1027" t="str">
            <v>GTLX250G</v>
          </cell>
          <cell r="D1027" t="str">
            <v>Giò Tai Lưỡi Xào 250g</v>
          </cell>
          <cell r="E1027">
            <v>50182</v>
          </cell>
          <cell r="F1027">
            <v>47674</v>
          </cell>
        </row>
        <row r="1028">
          <cell r="A1028" t="str">
            <v>OKONOTH200</v>
          </cell>
          <cell r="B1028" t="str">
            <v>OKONO</v>
          </cell>
          <cell r="C1028" t="str">
            <v>TH200</v>
          </cell>
          <cell r="D1028" t="str">
            <v>Tai heo muối 200g</v>
          </cell>
          <cell r="E1028">
            <v>55595</v>
          </cell>
          <cell r="F1028">
            <v>52816</v>
          </cell>
        </row>
        <row r="1029">
          <cell r="A1029" t="str">
            <v>PTMARTCC300</v>
          </cell>
          <cell r="B1029" t="str">
            <v>PTMART</v>
          </cell>
          <cell r="C1029" t="str">
            <v>CC300</v>
          </cell>
          <cell r="D1029" t="str">
            <v>Chả cốm 300g</v>
          </cell>
          <cell r="E1029">
            <v>74250</v>
          </cell>
          <cell r="F1029">
            <v>70537.5</v>
          </cell>
        </row>
        <row r="1030">
          <cell r="A1030" t="str">
            <v>PTMARTCGM300</v>
          </cell>
          <cell r="B1030" t="str">
            <v>PTMART</v>
          </cell>
          <cell r="C1030" t="str">
            <v>CGM300</v>
          </cell>
          <cell r="D1030" t="str">
            <v>Chân giò heo muối 300g</v>
          </cell>
          <cell r="E1030">
            <v>73431</v>
          </cell>
          <cell r="F1030">
            <v>69759.45</v>
          </cell>
        </row>
        <row r="1031">
          <cell r="A1031" t="str">
            <v>PTMARTCGM500</v>
          </cell>
          <cell r="B1031" t="str">
            <v>PTMART</v>
          </cell>
          <cell r="C1031" t="str">
            <v>CGM500</v>
          </cell>
          <cell r="D1031" t="str">
            <v>Chân giò heo muối 500g</v>
          </cell>
          <cell r="E1031">
            <v>119066</v>
          </cell>
          <cell r="F1031">
            <v>113112.7</v>
          </cell>
        </row>
        <row r="1032">
          <cell r="A1032" t="str">
            <v>PTMARTCN300</v>
          </cell>
          <cell r="B1032" t="str">
            <v>PTMART</v>
          </cell>
          <cell r="C1032" t="str">
            <v>CN300</v>
          </cell>
          <cell r="D1032" t="str">
            <v>Chả nướng 300g</v>
          </cell>
          <cell r="E1032">
            <v>70950</v>
          </cell>
          <cell r="F1032">
            <v>67402.5</v>
          </cell>
        </row>
        <row r="1033">
          <cell r="A1033" t="str">
            <v>PTMARTGM500</v>
          </cell>
          <cell r="B1033" t="str">
            <v>PTMART</v>
          </cell>
          <cell r="C1033" t="str">
            <v>GM500</v>
          </cell>
          <cell r="D1033" t="str">
            <v>Gà muối 500g</v>
          </cell>
          <cell r="E1033">
            <v>111058</v>
          </cell>
          <cell r="F1033">
            <v>105505.09999999999</v>
          </cell>
        </row>
        <row r="1034">
          <cell r="A1034" t="str">
            <v>PTMARTGTLX250G</v>
          </cell>
          <cell r="B1034" t="str">
            <v>PTMART</v>
          </cell>
          <cell r="C1034" t="str">
            <v>GTLX250G</v>
          </cell>
          <cell r="D1034" t="str">
            <v>Giò Tai Lưỡi Xào 250g</v>
          </cell>
          <cell r="E1034">
            <v>50182</v>
          </cell>
          <cell r="F1034">
            <v>47673.85</v>
          </cell>
        </row>
        <row r="1035">
          <cell r="A1035" t="str">
            <v>PTMARTMNH250</v>
          </cell>
          <cell r="B1035" t="str">
            <v>PTMART</v>
          </cell>
          <cell r="C1035" t="str">
            <v>MNH250</v>
          </cell>
          <cell r="D1035" t="str">
            <v>Mọc Nấm Hương 250g</v>
          </cell>
          <cell r="E1035">
            <v>46000</v>
          </cell>
          <cell r="F1035">
            <v>43700</v>
          </cell>
        </row>
        <row r="1036">
          <cell r="A1036" t="str">
            <v>PTMARTTH200</v>
          </cell>
          <cell r="B1036" t="str">
            <v>PTMART</v>
          </cell>
          <cell r="C1036" t="str">
            <v>TH200</v>
          </cell>
          <cell r="D1036" t="str">
            <v>Tai heo muối 200g</v>
          </cell>
          <cell r="E1036">
            <v>55595</v>
          </cell>
          <cell r="F1036">
            <v>52815.25</v>
          </cell>
        </row>
        <row r="1037">
          <cell r="A1037" t="str">
            <v>READYMARTCC300</v>
          </cell>
          <cell r="B1037" t="str">
            <v>READYMART</v>
          </cell>
          <cell r="C1037" t="str">
            <v>CC300</v>
          </cell>
          <cell r="D1037" t="str">
            <v>Chả cốm 300g</v>
          </cell>
          <cell r="E1037">
            <v>74250</v>
          </cell>
          <cell r="F1037">
            <v>69052.5</v>
          </cell>
        </row>
        <row r="1038">
          <cell r="A1038" t="str">
            <v>READYMARTCGM100</v>
          </cell>
          <cell r="B1038" t="str">
            <v>READYMART</v>
          </cell>
          <cell r="C1038" t="str">
            <v>CGM100</v>
          </cell>
          <cell r="D1038" t="str">
            <v>Chân giò heo muối 100g</v>
          </cell>
          <cell r="E1038">
            <v>24549</v>
          </cell>
          <cell r="F1038">
            <v>22830.57</v>
          </cell>
        </row>
        <row r="1039">
          <cell r="A1039" t="str">
            <v>READYMARTCGM300</v>
          </cell>
          <cell r="B1039" t="str">
            <v>READYMART</v>
          </cell>
          <cell r="C1039" t="str">
            <v>CGM300</v>
          </cell>
          <cell r="D1039" t="str">
            <v>Chân giò heo muối 300g</v>
          </cell>
          <cell r="E1039">
            <v>73431</v>
          </cell>
          <cell r="F1039">
            <v>68290.83</v>
          </cell>
        </row>
        <row r="1040">
          <cell r="A1040" t="str">
            <v>READYMARTCGM500</v>
          </cell>
          <cell r="B1040" t="str">
            <v>READYMART</v>
          </cell>
          <cell r="C1040" t="str">
            <v>CGM500</v>
          </cell>
          <cell r="D1040" t="str">
            <v>Chân giò heo muối 500g</v>
          </cell>
          <cell r="E1040">
            <v>119066</v>
          </cell>
          <cell r="F1040">
            <v>110731.38</v>
          </cell>
        </row>
        <row r="1041">
          <cell r="A1041" t="str">
            <v>READYMARTCGST150</v>
          </cell>
          <cell r="B1041" t="str">
            <v>READYMART</v>
          </cell>
          <cell r="C1041" t="str">
            <v>CGST150</v>
          </cell>
          <cell r="D1041" t="str">
            <v>Chân gà sả tắc 150g</v>
          </cell>
          <cell r="E1041">
            <v>22500</v>
          </cell>
          <cell r="F1041">
            <v>20925</v>
          </cell>
        </row>
        <row r="1042">
          <cell r="A1042" t="str">
            <v>READYMARTCGST250</v>
          </cell>
          <cell r="B1042" t="str">
            <v>READYMART</v>
          </cell>
          <cell r="C1042" t="str">
            <v>CGST250</v>
          </cell>
          <cell r="D1042" t="str">
            <v>Chân gà sả tắc 250g</v>
          </cell>
          <cell r="E1042">
            <v>37500</v>
          </cell>
          <cell r="F1042">
            <v>34875</v>
          </cell>
        </row>
        <row r="1043">
          <cell r="A1043" t="str">
            <v>READYMARTCN300</v>
          </cell>
          <cell r="B1043" t="str">
            <v>READYMART</v>
          </cell>
          <cell r="C1043" t="str">
            <v>CN300</v>
          </cell>
          <cell r="D1043" t="str">
            <v>Chả nướng 300g</v>
          </cell>
          <cell r="E1043">
            <v>70950</v>
          </cell>
          <cell r="F1043">
            <v>65983.5</v>
          </cell>
        </row>
        <row r="1044">
          <cell r="A1044" t="str">
            <v>READYMARTGL250</v>
          </cell>
          <cell r="B1044" t="str">
            <v>READYMART</v>
          </cell>
          <cell r="C1044" t="str">
            <v>GL250</v>
          </cell>
          <cell r="D1044" t="str">
            <v>Giò lụa cây 250g</v>
          </cell>
          <cell r="E1044">
            <v>59400</v>
          </cell>
          <cell r="F1044">
            <v>46035</v>
          </cell>
        </row>
        <row r="1045">
          <cell r="A1045" t="str">
            <v>READYMARTGM500</v>
          </cell>
          <cell r="B1045" t="str">
            <v>READYMART</v>
          </cell>
          <cell r="C1045" t="str">
            <v>GM500</v>
          </cell>
          <cell r="D1045" t="str">
            <v>Gà muối 500g</v>
          </cell>
          <cell r="E1045">
            <v>111058</v>
          </cell>
          <cell r="F1045">
            <v>103283.94</v>
          </cell>
        </row>
        <row r="1046">
          <cell r="A1046" t="str">
            <v>READYMARTGTLX250G</v>
          </cell>
          <cell r="B1046" t="str">
            <v>READYMART</v>
          </cell>
          <cell r="C1046" t="str">
            <v>GTLX250G</v>
          </cell>
          <cell r="D1046" t="str">
            <v>Giò Tai Lưỡi Xào 250g</v>
          </cell>
          <cell r="E1046">
            <v>50182</v>
          </cell>
          <cell r="F1046">
            <v>46670.19</v>
          </cell>
        </row>
        <row r="1047">
          <cell r="A1047" t="str">
            <v>READYMARTGXD500</v>
          </cell>
          <cell r="B1047" t="str">
            <v>READYMART</v>
          </cell>
          <cell r="C1047" t="str">
            <v>GXD500</v>
          </cell>
          <cell r="D1047" t="str">
            <v>Gà xì dầu 500g</v>
          </cell>
          <cell r="E1047">
            <v>111606</v>
          </cell>
          <cell r="F1047">
            <v>103793.58</v>
          </cell>
        </row>
        <row r="1048">
          <cell r="A1048" t="str">
            <v>READYMARTMNH250</v>
          </cell>
          <cell r="B1048" t="str">
            <v>READYMART</v>
          </cell>
          <cell r="C1048" t="str">
            <v>MNH250</v>
          </cell>
          <cell r="D1048" t="str">
            <v>Mọc Nấm Hương 250g</v>
          </cell>
          <cell r="E1048">
            <v>46000</v>
          </cell>
          <cell r="F1048">
            <v>42780</v>
          </cell>
        </row>
        <row r="1049">
          <cell r="A1049" t="str">
            <v>READYMARTTH200</v>
          </cell>
          <cell r="B1049" t="str">
            <v>READYMART</v>
          </cell>
          <cell r="C1049" t="str">
            <v>TH200</v>
          </cell>
          <cell r="D1049" t="str">
            <v>Tai heo muối 200g</v>
          </cell>
          <cell r="E1049">
            <v>55595</v>
          </cell>
          <cell r="F1049">
            <v>51703.350000000006</v>
          </cell>
        </row>
        <row r="1050">
          <cell r="A1050" t="str">
            <v>READYMARTTHST150</v>
          </cell>
          <cell r="B1050" t="str">
            <v>READYMART</v>
          </cell>
          <cell r="C1050" t="str">
            <v>THST150</v>
          </cell>
          <cell r="D1050" t="str">
            <v>Tai heo sốt thái 150g</v>
          </cell>
          <cell r="E1050">
            <v>21667</v>
          </cell>
          <cell r="F1050">
            <v>20150.310000000001</v>
          </cell>
        </row>
        <row r="1051">
          <cell r="A1051" t="str">
            <v>READYMARTTHST250</v>
          </cell>
          <cell r="B1051" t="str">
            <v>READYMART</v>
          </cell>
          <cell r="C1051" t="str">
            <v>THST250</v>
          </cell>
          <cell r="D1051" t="str">
            <v>Tai heo sốt thái 250g</v>
          </cell>
          <cell r="E1051">
            <v>36111</v>
          </cell>
          <cell r="F1051">
            <v>33583.230000000003</v>
          </cell>
        </row>
        <row r="1052">
          <cell r="A1052" t="str">
            <v>READYMARTGHK300</v>
          </cell>
          <cell r="B1052" t="str">
            <v>READYMART</v>
          </cell>
          <cell r="C1052" t="str">
            <v>GHK300</v>
          </cell>
          <cell r="D1052" t="str">
            <v>Gà muối hun khói 300g</v>
          </cell>
          <cell r="E1052">
            <v>70000</v>
          </cell>
          <cell r="F1052">
            <v>65100</v>
          </cell>
        </row>
        <row r="1053">
          <cell r="A1053" t="str">
            <v>READYMARTGSG250</v>
          </cell>
          <cell r="B1053" t="str">
            <v>READYMART</v>
          </cell>
          <cell r="C1053" t="str">
            <v>GSG250</v>
          </cell>
          <cell r="D1053" t="str">
            <v>Giò sụn gà 250g</v>
          </cell>
          <cell r="E1053">
            <v>61050</v>
          </cell>
          <cell r="F1053">
            <v>46872</v>
          </cell>
        </row>
        <row r="1054">
          <cell r="A1054" t="str">
            <v>SANHDIEUCGM300</v>
          </cell>
          <cell r="B1054" t="str">
            <v>SANHDIEU</v>
          </cell>
          <cell r="C1054" t="str">
            <v>CGM300</v>
          </cell>
          <cell r="D1054" t="str">
            <v>Chân giò heo muối 300g</v>
          </cell>
          <cell r="E1054">
            <v>73431</v>
          </cell>
          <cell r="F1054">
            <v>73431</v>
          </cell>
        </row>
        <row r="1055">
          <cell r="A1055" t="str">
            <v>SANHDIEUGM500</v>
          </cell>
          <cell r="B1055" t="str">
            <v>SANHDIEU</v>
          </cell>
          <cell r="C1055" t="str">
            <v>GM500</v>
          </cell>
          <cell r="D1055" t="str">
            <v>Gà muối 500g</v>
          </cell>
          <cell r="E1055">
            <v>111058</v>
          </cell>
          <cell r="F1055">
            <v>111058</v>
          </cell>
        </row>
        <row r="1056">
          <cell r="A1056" t="str">
            <v>SANHDIEUGTLX250G</v>
          </cell>
          <cell r="B1056" t="str">
            <v>SANHDIEU</v>
          </cell>
          <cell r="C1056" t="str">
            <v>GTLX250G</v>
          </cell>
          <cell r="D1056" t="str">
            <v>Giò Tai Lưỡi Xào 250g</v>
          </cell>
          <cell r="E1056">
            <v>50182</v>
          </cell>
          <cell r="F1056">
            <v>50182</v>
          </cell>
        </row>
        <row r="1057">
          <cell r="A1057" t="str">
            <v>SANHDIEUTH200</v>
          </cell>
          <cell r="B1057" t="str">
            <v>SANHDIEU</v>
          </cell>
          <cell r="C1057" t="str">
            <v>TH200</v>
          </cell>
          <cell r="D1057" t="str">
            <v>Tai heo muối 200g</v>
          </cell>
          <cell r="E1057">
            <v>55595</v>
          </cell>
          <cell r="F1057">
            <v>55595</v>
          </cell>
        </row>
        <row r="1058">
          <cell r="A1058" t="str">
            <v>SEVENCGM100</v>
          </cell>
          <cell r="B1058" t="str">
            <v>SEVEN</v>
          </cell>
          <cell r="C1058" t="str">
            <v>CGM100</v>
          </cell>
          <cell r="D1058" t="str">
            <v>Chân giò heo muối 100g</v>
          </cell>
          <cell r="E1058">
            <v>24549</v>
          </cell>
          <cell r="F1058">
            <v>22340</v>
          </cell>
        </row>
        <row r="1059">
          <cell r="A1059" t="str">
            <v>SEVENGM500</v>
          </cell>
          <cell r="B1059" t="str">
            <v>SEVEN</v>
          </cell>
          <cell r="C1059" t="str">
            <v>GM500</v>
          </cell>
          <cell r="D1059" t="str">
            <v>Gà muối 500g</v>
          </cell>
          <cell r="E1059">
            <v>111058</v>
          </cell>
          <cell r="F1059">
            <v>101063</v>
          </cell>
        </row>
        <row r="1060">
          <cell r="A1060" t="str">
            <v>SIBACGM300</v>
          </cell>
          <cell r="B1060" t="str">
            <v>SIBA</v>
          </cell>
          <cell r="C1060" t="str">
            <v>CGM300</v>
          </cell>
          <cell r="D1060" t="str">
            <v>Chân giò heo muối 300g</v>
          </cell>
          <cell r="E1060">
            <v>73431</v>
          </cell>
          <cell r="F1060">
            <v>69025</v>
          </cell>
        </row>
        <row r="1061">
          <cell r="A1061" t="str">
            <v>SIBAGSG250</v>
          </cell>
          <cell r="B1061" t="str">
            <v>SIBA</v>
          </cell>
          <cell r="C1061" t="str">
            <v>GSG250</v>
          </cell>
          <cell r="D1061" t="str">
            <v>Giò sụn gà 250g</v>
          </cell>
          <cell r="E1061">
            <v>57387</v>
          </cell>
          <cell r="F1061">
            <v>57387</v>
          </cell>
        </row>
        <row r="1062">
          <cell r="A1062" t="str">
            <v>SIBAGTLX250G</v>
          </cell>
          <cell r="B1062" t="str">
            <v>SIBA</v>
          </cell>
          <cell r="C1062" t="str">
            <v>GTLX250G</v>
          </cell>
          <cell r="D1062" t="str">
            <v>Giò Tai Lưỡi Xào 250g</v>
          </cell>
          <cell r="E1062">
            <v>50182</v>
          </cell>
          <cell r="F1062">
            <v>47172</v>
          </cell>
        </row>
        <row r="1063">
          <cell r="A1063" t="str">
            <v>SIBATH200</v>
          </cell>
          <cell r="B1063" t="str">
            <v>SIBA</v>
          </cell>
          <cell r="C1063" t="str">
            <v>TH200</v>
          </cell>
          <cell r="D1063" t="str">
            <v>Tai heo muối 200g</v>
          </cell>
          <cell r="E1063">
            <v>55595</v>
          </cell>
          <cell r="F1063">
            <v>52259</v>
          </cell>
        </row>
        <row r="1064">
          <cell r="A1064" t="str">
            <v>SMARTCC300</v>
          </cell>
          <cell r="B1064" t="str">
            <v>SMART</v>
          </cell>
          <cell r="C1064" t="str">
            <v>CC300</v>
          </cell>
          <cell r="D1064" t="str">
            <v>Chả cốm 300g</v>
          </cell>
          <cell r="E1064">
            <v>74250</v>
          </cell>
          <cell r="F1064">
            <v>70538</v>
          </cell>
        </row>
        <row r="1065">
          <cell r="A1065" t="str">
            <v>SMARTCGM100</v>
          </cell>
          <cell r="B1065" t="str">
            <v>SMART</v>
          </cell>
          <cell r="C1065" t="str">
            <v>CGM100</v>
          </cell>
          <cell r="D1065" t="str">
            <v>Chân giò heo muối 100g</v>
          </cell>
          <cell r="E1065">
            <v>24549</v>
          </cell>
          <cell r="F1065">
            <v>23322</v>
          </cell>
        </row>
        <row r="1066">
          <cell r="A1066" t="str">
            <v>SMARTCGM300</v>
          </cell>
          <cell r="B1066" t="str">
            <v>SMART</v>
          </cell>
          <cell r="C1066" t="str">
            <v>CGM300</v>
          </cell>
          <cell r="D1066" t="str">
            <v>Chân giò heo muối 300g</v>
          </cell>
          <cell r="E1066">
            <v>73431</v>
          </cell>
          <cell r="F1066">
            <v>69759</v>
          </cell>
        </row>
        <row r="1067">
          <cell r="A1067" t="str">
            <v>SMARTCN300</v>
          </cell>
          <cell r="B1067" t="str">
            <v>SMART</v>
          </cell>
          <cell r="C1067" t="str">
            <v>CN300</v>
          </cell>
          <cell r="D1067" t="str">
            <v>Chả nướng 300g</v>
          </cell>
          <cell r="E1067">
            <v>70950</v>
          </cell>
          <cell r="F1067">
            <v>67403</v>
          </cell>
        </row>
        <row r="1068">
          <cell r="A1068" t="str">
            <v>SMARTGL250</v>
          </cell>
          <cell r="B1068" t="str">
            <v>SMART</v>
          </cell>
          <cell r="C1068" t="str">
            <v>GL250</v>
          </cell>
          <cell r="D1068" t="str">
            <v>Giò lụa cây 250g</v>
          </cell>
          <cell r="E1068">
            <v>56430</v>
          </cell>
          <cell r="F1068">
            <v>56430</v>
          </cell>
        </row>
        <row r="1069">
          <cell r="A1069" t="str">
            <v>SMARTGM500</v>
          </cell>
          <cell r="B1069" t="str">
            <v>SMART</v>
          </cell>
          <cell r="C1069" t="str">
            <v>GM500</v>
          </cell>
          <cell r="D1069" t="str">
            <v>Gà muối 500g</v>
          </cell>
          <cell r="E1069">
            <v>111058</v>
          </cell>
          <cell r="F1069">
            <v>105506</v>
          </cell>
        </row>
        <row r="1070">
          <cell r="A1070" t="str">
            <v>SMARTGSG250</v>
          </cell>
          <cell r="B1070" t="str">
            <v>SMART</v>
          </cell>
          <cell r="C1070" t="str">
            <v>GSG250</v>
          </cell>
          <cell r="D1070" t="str">
            <v>Giò sụn gà 250g</v>
          </cell>
          <cell r="E1070">
            <v>57998</v>
          </cell>
          <cell r="F1070">
            <v>57998</v>
          </cell>
        </row>
        <row r="1071">
          <cell r="A1071" t="str">
            <v>SMARTGTLX250G</v>
          </cell>
          <cell r="B1071" t="str">
            <v>SMART</v>
          </cell>
          <cell r="C1071" t="str">
            <v>GTLX250G</v>
          </cell>
          <cell r="D1071" t="str">
            <v>Giò Tai Lưỡi Xào 250g</v>
          </cell>
          <cell r="E1071">
            <v>50182</v>
          </cell>
          <cell r="F1071">
            <v>47672</v>
          </cell>
        </row>
        <row r="1072">
          <cell r="A1072" t="str">
            <v>SMARTGTNH500</v>
          </cell>
          <cell r="B1072" t="str">
            <v>SMART</v>
          </cell>
          <cell r="C1072" t="str">
            <v>GTNH500</v>
          </cell>
          <cell r="D1072" t="str">
            <v>Giò tai nấm hương 500g</v>
          </cell>
          <cell r="E1072">
            <v>96890</v>
          </cell>
          <cell r="F1072">
            <v>96890</v>
          </cell>
        </row>
        <row r="1073">
          <cell r="A1073" t="str">
            <v>SMARTMNH250</v>
          </cell>
          <cell r="B1073" t="str">
            <v>SMART</v>
          </cell>
          <cell r="C1073" t="str">
            <v>MNH250</v>
          </cell>
          <cell r="D1073" t="str">
            <v>Mọc Nấm Hương 250g</v>
          </cell>
          <cell r="E1073">
            <v>46000</v>
          </cell>
          <cell r="F1073">
            <v>43700</v>
          </cell>
        </row>
        <row r="1074">
          <cell r="A1074" t="str">
            <v>SMARTTH200</v>
          </cell>
          <cell r="B1074" t="str">
            <v>SMART</v>
          </cell>
          <cell r="C1074" t="str">
            <v>TH200</v>
          </cell>
          <cell r="D1074" t="str">
            <v>Tai heo muối 200g</v>
          </cell>
          <cell r="E1074">
            <v>55595</v>
          </cell>
          <cell r="F1074">
            <v>52815</v>
          </cell>
        </row>
        <row r="1075">
          <cell r="A1075" t="str">
            <v>STCHOHAYCGM100</v>
          </cell>
          <cell r="B1075" t="str">
            <v>STCHOHAY</v>
          </cell>
          <cell r="C1075" t="str">
            <v>CGM100</v>
          </cell>
          <cell r="D1075" t="str">
            <v>Chân giò heo muối 100g</v>
          </cell>
          <cell r="E1075">
            <v>24549</v>
          </cell>
          <cell r="F1075">
            <v>24549</v>
          </cell>
        </row>
        <row r="1076">
          <cell r="A1076" t="str">
            <v>STCHOHAYCGM300</v>
          </cell>
          <cell r="B1076" t="str">
            <v>STCHOHAY</v>
          </cell>
          <cell r="C1076" t="str">
            <v>CGM300</v>
          </cell>
          <cell r="D1076" t="str">
            <v>Chân giò heo muối 300g</v>
          </cell>
          <cell r="E1076">
            <v>73431</v>
          </cell>
          <cell r="F1076">
            <v>73431</v>
          </cell>
        </row>
        <row r="1077">
          <cell r="A1077" t="str">
            <v>STCHOHAYCN300</v>
          </cell>
          <cell r="B1077" t="str">
            <v>STCHOHAY</v>
          </cell>
          <cell r="C1077" t="str">
            <v>CN300</v>
          </cell>
          <cell r="D1077" t="str">
            <v>Chả nướng 300g</v>
          </cell>
          <cell r="E1077">
            <v>70950</v>
          </cell>
          <cell r="F1077">
            <v>70950</v>
          </cell>
        </row>
        <row r="1078">
          <cell r="A1078" t="str">
            <v>STCHOHAYGHK300</v>
          </cell>
          <cell r="B1078" t="str">
            <v>STCHOHAY</v>
          </cell>
          <cell r="C1078" t="str">
            <v>GHK300</v>
          </cell>
          <cell r="D1078" t="str">
            <v>Gà muối hun khói 300g</v>
          </cell>
          <cell r="E1078">
            <v>70000</v>
          </cell>
          <cell r="F1078">
            <v>70000</v>
          </cell>
        </row>
        <row r="1079">
          <cell r="A1079" t="str">
            <v>STCHOHAYGL250</v>
          </cell>
          <cell r="B1079" t="str">
            <v>STCHOHAY</v>
          </cell>
          <cell r="C1079" t="str">
            <v>GL250</v>
          </cell>
          <cell r="D1079" t="str">
            <v>Giò lụa cây 250g</v>
          </cell>
          <cell r="E1079">
            <v>49500</v>
          </cell>
          <cell r="F1079">
            <v>49500</v>
          </cell>
        </row>
        <row r="1080">
          <cell r="A1080" t="str">
            <v>STCHOHAYGM500</v>
          </cell>
          <cell r="B1080" t="str">
            <v>STCHOHAY</v>
          </cell>
          <cell r="C1080" t="str">
            <v>GM500</v>
          </cell>
          <cell r="D1080" t="str">
            <v>Gà muối 500g</v>
          </cell>
          <cell r="E1080">
            <v>111058</v>
          </cell>
          <cell r="F1080">
            <v>111058</v>
          </cell>
        </row>
        <row r="1081">
          <cell r="A1081" t="str">
            <v>STCHOHAYGSG250</v>
          </cell>
          <cell r="B1081" t="str">
            <v>STCHOHAY</v>
          </cell>
          <cell r="C1081" t="str">
            <v>GSG250</v>
          </cell>
          <cell r="D1081" t="str">
            <v>Giò sụn gà 250g</v>
          </cell>
          <cell r="E1081">
            <v>50400</v>
          </cell>
          <cell r="F1081">
            <v>50400</v>
          </cell>
        </row>
        <row r="1082">
          <cell r="A1082" t="str">
            <v>STCHOHAYGTLX250G</v>
          </cell>
          <cell r="B1082" t="str">
            <v>STCHOHAY</v>
          </cell>
          <cell r="C1082" t="str">
            <v>GTLX250G</v>
          </cell>
          <cell r="D1082" t="str">
            <v>Giò Tai Lưỡi Xào 250g</v>
          </cell>
          <cell r="E1082">
            <v>50182</v>
          </cell>
          <cell r="F1082">
            <v>50182</v>
          </cell>
        </row>
        <row r="1083">
          <cell r="A1083" t="str">
            <v>STCHOHAYGXD500</v>
          </cell>
          <cell r="B1083" t="str">
            <v>STCHOHAY</v>
          </cell>
          <cell r="C1083" t="str">
            <v>GXD500</v>
          </cell>
          <cell r="D1083" t="str">
            <v>Gà xì dầu 500g</v>
          </cell>
          <cell r="E1083">
            <v>111606</v>
          </cell>
          <cell r="F1083">
            <v>111606</v>
          </cell>
        </row>
        <row r="1084">
          <cell r="A1084" t="str">
            <v>STCHOHAYMNH250</v>
          </cell>
          <cell r="B1084" t="str">
            <v>STCHOHAY</v>
          </cell>
          <cell r="C1084" t="str">
            <v>MNH250</v>
          </cell>
          <cell r="D1084" t="str">
            <v>Mọc Nấm Hương 250g</v>
          </cell>
          <cell r="E1084">
            <v>46000</v>
          </cell>
          <cell r="F1084">
            <v>46000</v>
          </cell>
        </row>
        <row r="1085">
          <cell r="A1085" t="str">
            <v>STCHOHAYTH200</v>
          </cell>
          <cell r="B1085" t="str">
            <v>STCHOHAY</v>
          </cell>
          <cell r="C1085" t="str">
            <v>TH200</v>
          </cell>
          <cell r="D1085" t="str">
            <v>Tai heo muối 200g</v>
          </cell>
          <cell r="E1085">
            <v>55595</v>
          </cell>
          <cell r="F1085">
            <v>55595</v>
          </cell>
        </row>
        <row r="1086">
          <cell r="A1086" t="str">
            <v>STTHANHCONGCGST150</v>
          </cell>
          <cell r="B1086" t="str">
            <v>STTHANHCONG</v>
          </cell>
          <cell r="C1086" t="str">
            <v>CGST150</v>
          </cell>
          <cell r="D1086" t="str">
            <v>Chân gà sả tắc 150g</v>
          </cell>
          <cell r="E1086">
            <v>22500</v>
          </cell>
          <cell r="F1086">
            <v>20925</v>
          </cell>
        </row>
        <row r="1087">
          <cell r="A1087" t="str">
            <v>STTHANHCONGGM500</v>
          </cell>
          <cell r="B1087" t="str">
            <v>STTHANHCONG</v>
          </cell>
          <cell r="C1087" t="str">
            <v>GM500</v>
          </cell>
          <cell r="D1087" t="str">
            <v>Gà muối 500g</v>
          </cell>
          <cell r="E1087">
            <v>111058</v>
          </cell>
          <cell r="F1087">
            <v>103284</v>
          </cell>
        </row>
        <row r="1088">
          <cell r="A1088" t="str">
            <v>STTHANHCONGGSG250</v>
          </cell>
          <cell r="B1088" t="str">
            <v>STTHANHCONG</v>
          </cell>
          <cell r="C1088" t="str">
            <v>GSG250</v>
          </cell>
          <cell r="D1088" t="str">
            <v>Giò sụn gà 250g</v>
          </cell>
          <cell r="E1088">
            <v>50400</v>
          </cell>
          <cell r="F1088">
            <v>46872</v>
          </cell>
        </row>
        <row r="1089">
          <cell r="A1089" t="str">
            <v>STTHANHCONGGXD500</v>
          </cell>
          <cell r="B1089" t="str">
            <v>STTHANHCONG</v>
          </cell>
          <cell r="C1089" t="str">
            <v>GXD500</v>
          </cell>
          <cell r="D1089" t="str">
            <v>Gà xì dầu 500g</v>
          </cell>
          <cell r="E1089">
            <v>111606</v>
          </cell>
          <cell r="F1089">
            <v>103794</v>
          </cell>
        </row>
        <row r="1090">
          <cell r="A1090" t="str">
            <v>STTHANHCONGTH200</v>
          </cell>
          <cell r="B1090" t="str">
            <v>STTHANHCONG</v>
          </cell>
          <cell r="C1090" t="str">
            <v>TH200</v>
          </cell>
          <cell r="D1090" t="str">
            <v>Tai heo muối 200g</v>
          </cell>
          <cell r="E1090">
            <v>55595</v>
          </cell>
          <cell r="F1090">
            <v>51704</v>
          </cell>
        </row>
        <row r="1091">
          <cell r="A1091" t="str">
            <v>STTHANHCONGTHST150</v>
          </cell>
          <cell r="B1091" t="str">
            <v>STTHANHCONG</v>
          </cell>
          <cell r="C1091" t="str">
            <v>THST150</v>
          </cell>
          <cell r="D1091" t="str">
            <v>Tai heo sốt thái 150g</v>
          </cell>
          <cell r="E1091">
            <v>21667</v>
          </cell>
          <cell r="F1091">
            <v>20150</v>
          </cell>
        </row>
        <row r="1092">
          <cell r="A1092" t="str">
            <v>STTHANHCONGTHST250</v>
          </cell>
          <cell r="B1092" t="str">
            <v>STTHANHCONG</v>
          </cell>
          <cell r="C1092" t="str">
            <v>THST250</v>
          </cell>
          <cell r="D1092" t="str">
            <v>Tai heo sốt thái 250g</v>
          </cell>
          <cell r="E1092">
            <v>36111</v>
          </cell>
          <cell r="F1092">
            <v>33583</v>
          </cell>
        </row>
        <row r="1093">
          <cell r="A1093" t="str">
            <v>TAEBACKTH400</v>
          </cell>
          <cell r="B1093" t="str">
            <v>TAEBACK</v>
          </cell>
          <cell r="C1093" t="str">
            <v>TH400</v>
          </cell>
          <cell r="D1093" t="str">
            <v>Tai heo muối 400g</v>
          </cell>
          <cell r="E1093">
            <v>107205</v>
          </cell>
          <cell r="F1093">
            <v>98629</v>
          </cell>
        </row>
        <row r="1094">
          <cell r="A1094" t="str">
            <v>TMARTCC300</v>
          </cell>
          <cell r="B1094" t="str">
            <v>TMART</v>
          </cell>
          <cell r="C1094" t="str">
            <v>CC300</v>
          </cell>
          <cell r="D1094" t="str">
            <v>Chả cốm 300g</v>
          </cell>
          <cell r="E1094">
            <v>74250</v>
          </cell>
          <cell r="F1094">
            <v>67567.5</v>
          </cell>
        </row>
        <row r="1095">
          <cell r="A1095" t="str">
            <v>TMARTCGM100</v>
          </cell>
          <cell r="B1095" t="str">
            <v>TMART</v>
          </cell>
          <cell r="C1095" t="str">
            <v>CGM100</v>
          </cell>
          <cell r="D1095" t="str">
            <v>Chân giò heo muối 100g</v>
          </cell>
          <cell r="E1095">
            <v>24549</v>
          </cell>
          <cell r="F1095">
            <v>22339.59</v>
          </cell>
        </row>
        <row r="1096">
          <cell r="A1096" t="str">
            <v>TMARTCGM300</v>
          </cell>
          <cell r="B1096" t="str">
            <v>TMART</v>
          </cell>
          <cell r="C1096" t="str">
            <v>CGM300</v>
          </cell>
          <cell r="D1096" t="str">
            <v>Chân giò heo muối 300g</v>
          </cell>
          <cell r="E1096">
            <v>73431</v>
          </cell>
          <cell r="F1096">
            <v>66822.210000000006</v>
          </cell>
        </row>
        <row r="1097">
          <cell r="A1097" t="str">
            <v>TMARTCGM500</v>
          </cell>
          <cell r="B1097" t="str">
            <v>TMART</v>
          </cell>
          <cell r="C1097" t="str">
            <v>CGM500</v>
          </cell>
          <cell r="D1097" t="str">
            <v>Chân giò heo muối 500g</v>
          </cell>
          <cell r="E1097">
            <v>119066</v>
          </cell>
          <cell r="F1097">
            <v>108350.06</v>
          </cell>
        </row>
        <row r="1098">
          <cell r="A1098" t="str">
            <v>TMARTCGST150</v>
          </cell>
          <cell r="B1098" t="str">
            <v>TMART</v>
          </cell>
          <cell r="C1098" t="str">
            <v>CGST150</v>
          </cell>
          <cell r="D1098" t="str">
            <v>Chân gà sả tắc 150g</v>
          </cell>
          <cell r="E1098">
            <v>22500</v>
          </cell>
          <cell r="F1098">
            <v>20475</v>
          </cell>
        </row>
        <row r="1099">
          <cell r="A1099" t="str">
            <v>TMARTCN300</v>
          </cell>
          <cell r="B1099" t="str">
            <v>TMART</v>
          </cell>
          <cell r="C1099" t="str">
            <v>CN300</v>
          </cell>
          <cell r="D1099" t="str">
            <v>Chả nướng 300g</v>
          </cell>
          <cell r="E1099">
            <v>70950</v>
          </cell>
          <cell r="F1099">
            <v>64564.5</v>
          </cell>
        </row>
        <row r="1100">
          <cell r="A1100" t="str">
            <v>TMARTGHK300</v>
          </cell>
          <cell r="B1100" t="str">
            <v>TMART</v>
          </cell>
          <cell r="C1100" t="str">
            <v>GHK300</v>
          </cell>
          <cell r="D1100" t="str">
            <v>Gà muối hun khói 300g</v>
          </cell>
          <cell r="E1100">
            <v>70000</v>
          </cell>
          <cell r="F1100">
            <v>63700</v>
          </cell>
        </row>
        <row r="1101">
          <cell r="A1101" t="str">
            <v>TMARTGL250</v>
          </cell>
          <cell r="B1101" t="str">
            <v>TMART</v>
          </cell>
          <cell r="C1101" t="str">
            <v>GL250</v>
          </cell>
          <cell r="D1101" t="str">
            <v>Giò lụa cây 250g</v>
          </cell>
          <cell r="E1101">
            <v>59400</v>
          </cell>
          <cell r="F1101">
            <v>45045</v>
          </cell>
        </row>
        <row r="1102">
          <cell r="A1102" t="str">
            <v>TMARTGL500KT</v>
          </cell>
          <cell r="B1102" t="str">
            <v>TMART</v>
          </cell>
          <cell r="C1102" t="str">
            <v>GL500KT</v>
          </cell>
          <cell r="D1102" t="str">
            <v>Giò lụa 500g</v>
          </cell>
          <cell r="E1102">
            <v>94013</v>
          </cell>
          <cell r="F1102">
            <v>85551.83</v>
          </cell>
        </row>
        <row r="1103">
          <cell r="A1103" t="str">
            <v>TMARTGM500</v>
          </cell>
          <cell r="B1103" t="str">
            <v>TMART</v>
          </cell>
          <cell r="C1103" t="str">
            <v>GM500</v>
          </cell>
          <cell r="D1103" t="str">
            <v>Gà muối 500g</v>
          </cell>
          <cell r="E1103">
            <v>111058</v>
          </cell>
          <cell r="F1103">
            <v>101062.78</v>
          </cell>
        </row>
        <row r="1104">
          <cell r="A1104" t="str">
            <v>TMARTGSG250</v>
          </cell>
          <cell r="B1104" t="str">
            <v>TMART</v>
          </cell>
          <cell r="C1104" t="str">
            <v>GSG250</v>
          </cell>
          <cell r="D1104" t="str">
            <v>Giò sụn gà 250g</v>
          </cell>
          <cell r="E1104">
            <v>61050</v>
          </cell>
          <cell r="F1104">
            <v>45864</v>
          </cell>
        </row>
        <row r="1105">
          <cell r="A1105" t="str">
            <v>TMARTGTLX250G</v>
          </cell>
          <cell r="B1105" t="str">
            <v>TMART</v>
          </cell>
          <cell r="C1105" t="str">
            <v>GTLX250G</v>
          </cell>
          <cell r="D1105" t="str">
            <v>Giò Tai Lưỡi Xào 250g</v>
          </cell>
          <cell r="E1105">
            <v>50182</v>
          </cell>
          <cell r="F1105">
            <v>45666.53</v>
          </cell>
        </row>
        <row r="1106">
          <cell r="A1106" t="str">
            <v>TMARTGXD500</v>
          </cell>
          <cell r="B1106" t="str">
            <v>TMART</v>
          </cell>
          <cell r="C1106" t="str">
            <v>GXD500</v>
          </cell>
          <cell r="D1106" t="str">
            <v>Gà xì dầu 500g</v>
          </cell>
          <cell r="E1106">
            <v>111606</v>
          </cell>
          <cell r="F1106">
            <v>101561.46</v>
          </cell>
        </row>
        <row r="1107">
          <cell r="A1107" t="str">
            <v>TMARTMNH250</v>
          </cell>
          <cell r="B1107" t="str">
            <v>TMART</v>
          </cell>
          <cell r="C1107" t="str">
            <v>MNH250</v>
          </cell>
          <cell r="D1107" t="str">
            <v>Mọc Nấm Hương 250g</v>
          </cell>
          <cell r="E1107">
            <v>46000</v>
          </cell>
          <cell r="F1107">
            <v>41860</v>
          </cell>
        </row>
        <row r="1108">
          <cell r="A1108" t="str">
            <v>TMARTTH200</v>
          </cell>
          <cell r="B1108" t="str">
            <v>TMART</v>
          </cell>
          <cell r="C1108" t="str">
            <v>TH200</v>
          </cell>
          <cell r="D1108" t="str">
            <v>Tai heo muối 200g</v>
          </cell>
          <cell r="E1108">
            <v>55595</v>
          </cell>
          <cell r="F1108">
            <v>50591.450000000004</v>
          </cell>
        </row>
        <row r="1109">
          <cell r="A1109" t="str">
            <v>TMARTTH400</v>
          </cell>
          <cell r="B1109" t="str">
            <v>TMART</v>
          </cell>
          <cell r="C1109" t="str">
            <v>TH400</v>
          </cell>
          <cell r="D1109" t="str">
            <v>Tai heo muối 400g</v>
          </cell>
          <cell r="E1109">
            <v>107205</v>
          </cell>
          <cell r="F1109">
            <v>97556.55</v>
          </cell>
        </row>
        <row r="1110">
          <cell r="A1110" t="str">
            <v>TMARTTHST150</v>
          </cell>
          <cell r="B1110" t="str">
            <v>TMART</v>
          </cell>
          <cell r="C1110" t="str">
            <v>THST150</v>
          </cell>
          <cell r="D1110" t="str">
            <v>Tai heo sốt thái 150g</v>
          </cell>
          <cell r="E1110">
            <v>21667</v>
          </cell>
          <cell r="F1110">
            <v>19716.97</v>
          </cell>
        </row>
        <row r="1111">
          <cell r="A1111" t="str">
            <v>TMARTHATECOCGM300</v>
          </cell>
          <cell r="B1111" t="str">
            <v>TMARTHATECO</v>
          </cell>
          <cell r="C1111" t="str">
            <v>CGM300</v>
          </cell>
          <cell r="D1111" t="str">
            <v>Chân giò heo muối 300g</v>
          </cell>
          <cell r="E1111">
            <v>73431</v>
          </cell>
          <cell r="F1111">
            <v>66822.210000000006</v>
          </cell>
        </row>
        <row r="1112">
          <cell r="A1112" t="str">
            <v>TMARTHATECOCGM500</v>
          </cell>
          <cell r="B1112" t="str">
            <v>TMARTHATECO</v>
          </cell>
          <cell r="C1112" t="str">
            <v>CGM500</v>
          </cell>
          <cell r="D1112" t="str">
            <v>Chân giò heo muối 500g</v>
          </cell>
          <cell r="E1112">
            <v>119066</v>
          </cell>
          <cell r="F1112">
            <v>108350.06</v>
          </cell>
        </row>
        <row r="1113">
          <cell r="A1113" t="str">
            <v>TMARTHATECOGM500</v>
          </cell>
          <cell r="B1113" t="str">
            <v>TMARTHATECO</v>
          </cell>
          <cell r="C1113" t="str">
            <v>GM500</v>
          </cell>
          <cell r="D1113" t="str">
            <v>Gà muối 500g</v>
          </cell>
          <cell r="E1113">
            <v>111058</v>
          </cell>
          <cell r="F1113">
            <v>101062.78</v>
          </cell>
        </row>
        <row r="1114">
          <cell r="A1114" t="str">
            <v>TMARTHATECOGTLX250G</v>
          </cell>
          <cell r="B1114" t="str">
            <v>TMARTHATECO</v>
          </cell>
          <cell r="C1114" t="str">
            <v>GTLX250G</v>
          </cell>
          <cell r="D1114" t="str">
            <v>Giò Tai Lưỡi Xào 250g</v>
          </cell>
          <cell r="E1114">
            <v>50182</v>
          </cell>
          <cell r="F1114">
            <v>45666.53</v>
          </cell>
        </row>
        <row r="1115">
          <cell r="A1115" t="str">
            <v>TMARTHATECOMNH250</v>
          </cell>
          <cell r="B1115" t="str">
            <v>TMARTHATECO</v>
          </cell>
          <cell r="C1115" t="str">
            <v>MNH250</v>
          </cell>
          <cell r="D1115" t="str">
            <v>Mọc Nấm Hương 250g</v>
          </cell>
          <cell r="E1115">
            <v>46000</v>
          </cell>
          <cell r="F1115">
            <v>41860</v>
          </cell>
        </row>
        <row r="1116">
          <cell r="A1116" t="str">
            <v>TMARTHATECOTH200</v>
          </cell>
          <cell r="B1116" t="str">
            <v>TMARTHATECO</v>
          </cell>
          <cell r="C1116" t="str">
            <v>TH200</v>
          </cell>
          <cell r="D1116" t="str">
            <v>Tai heo muối 200g</v>
          </cell>
          <cell r="E1116">
            <v>55595</v>
          </cell>
          <cell r="F1116">
            <v>50591.450000000004</v>
          </cell>
        </row>
        <row r="1117">
          <cell r="A1117" t="str">
            <v>TOMITACGM100</v>
          </cell>
          <cell r="B1117" t="str">
            <v>TOMITA</v>
          </cell>
          <cell r="C1117" t="str">
            <v>CGM100</v>
          </cell>
          <cell r="D1117" t="str">
            <v>Chân giò heo muối 100g</v>
          </cell>
          <cell r="E1117">
            <v>24549</v>
          </cell>
          <cell r="F1117">
            <v>23321.55</v>
          </cell>
        </row>
        <row r="1118">
          <cell r="A1118" t="str">
            <v>TOMITACGM300</v>
          </cell>
          <cell r="B1118" t="str">
            <v>TOMITA</v>
          </cell>
          <cell r="C1118" t="str">
            <v>CGM300</v>
          </cell>
          <cell r="D1118" t="str">
            <v>Chân giò heo muối 300g</v>
          </cell>
          <cell r="E1118">
            <v>73431</v>
          </cell>
          <cell r="F1118">
            <v>69759.45</v>
          </cell>
        </row>
        <row r="1119">
          <cell r="A1119" t="str">
            <v>TTMFARMCC300</v>
          </cell>
          <cell r="B1119" t="str">
            <v>TTMFARM</v>
          </cell>
          <cell r="C1119" t="str">
            <v>CC300</v>
          </cell>
          <cell r="D1119" t="str">
            <v>Chả cốm 300g</v>
          </cell>
          <cell r="E1119">
            <v>74250</v>
          </cell>
          <cell r="F1119">
            <v>74250</v>
          </cell>
        </row>
        <row r="1120">
          <cell r="A1120" t="str">
            <v>TTMFARMCGM300</v>
          </cell>
          <cell r="B1120" t="str">
            <v>TTMFARM</v>
          </cell>
          <cell r="C1120" t="str">
            <v>CGM300</v>
          </cell>
          <cell r="D1120" t="str">
            <v>Chân giò heo muối 300g</v>
          </cell>
          <cell r="E1120">
            <v>73431</v>
          </cell>
          <cell r="F1120">
            <v>73431</v>
          </cell>
        </row>
        <row r="1121">
          <cell r="A1121" t="str">
            <v>TTMFARMCGM500</v>
          </cell>
          <cell r="B1121" t="str">
            <v>TTMFARM</v>
          </cell>
          <cell r="C1121" t="str">
            <v>CGM500</v>
          </cell>
          <cell r="D1121" t="str">
            <v>Chân giò heo muối 500g</v>
          </cell>
          <cell r="E1121">
            <v>119066</v>
          </cell>
          <cell r="F1121">
            <v>119066</v>
          </cell>
        </row>
        <row r="1122">
          <cell r="A1122" t="str">
            <v>TTMFARMGM500</v>
          </cell>
          <cell r="B1122" t="str">
            <v>TTMFARM</v>
          </cell>
          <cell r="C1122" t="str">
            <v>GM500</v>
          </cell>
          <cell r="D1122" t="str">
            <v>Gà muối 500g</v>
          </cell>
          <cell r="E1122">
            <v>111058</v>
          </cell>
          <cell r="F1122">
            <v>111058</v>
          </cell>
        </row>
        <row r="1123">
          <cell r="A1123" t="str">
            <v>TTMFARMGTLX250G</v>
          </cell>
          <cell r="B1123" t="str">
            <v>TTMFARM</v>
          </cell>
          <cell r="C1123" t="str">
            <v>GTLX250G</v>
          </cell>
          <cell r="D1123" t="str">
            <v>Giò Tai Lưỡi Xào 250g</v>
          </cell>
          <cell r="E1123">
            <v>50182</v>
          </cell>
          <cell r="F1123">
            <v>50182</v>
          </cell>
        </row>
        <row r="1124">
          <cell r="A1124" t="str">
            <v>TTMFARMMNH250</v>
          </cell>
          <cell r="B1124" t="str">
            <v>TTMFARM</v>
          </cell>
          <cell r="C1124" t="str">
            <v>MNH250</v>
          </cell>
          <cell r="D1124" t="str">
            <v>Mọc Nấm Hương 250g</v>
          </cell>
          <cell r="E1124">
            <v>46000</v>
          </cell>
          <cell r="F1124">
            <v>46000</v>
          </cell>
        </row>
        <row r="1125">
          <cell r="A1125" t="str">
            <v>TTMFARMTH200</v>
          </cell>
          <cell r="B1125" t="str">
            <v>TTMFARM</v>
          </cell>
          <cell r="C1125" t="str">
            <v>TH200</v>
          </cell>
          <cell r="D1125" t="str">
            <v>Tai heo muối 200g</v>
          </cell>
          <cell r="E1125">
            <v>55595</v>
          </cell>
          <cell r="F1125">
            <v>55595</v>
          </cell>
        </row>
        <row r="1126">
          <cell r="A1126" t="str">
            <v>UNITCC300</v>
          </cell>
          <cell r="B1126" t="str">
            <v>UNIT</v>
          </cell>
          <cell r="C1126" t="str">
            <v>CC300</v>
          </cell>
          <cell r="D1126" t="str">
            <v>Chả cốm 300g</v>
          </cell>
          <cell r="E1126">
            <v>74250</v>
          </cell>
          <cell r="F1126">
            <v>69052.5</v>
          </cell>
        </row>
        <row r="1127">
          <cell r="A1127" t="str">
            <v>UNITCGM300</v>
          </cell>
          <cell r="B1127" t="str">
            <v>UNIT</v>
          </cell>
          <cell r="C1127" t="str">
            <v>CGM300</v>
          </cell>
          <cell r="D1127" t="str">
            <v>Chân giò heo muối 300g</v>
          </cell>
          <cell r="E1127">
            <v>73431</v>
          </cell>
          <cell r="F1127">
            <v>68290.83</v>
          </cell>
        </row>
        <row r="1128">
          <cell r="A1128" t="str">
            <v>UNITCGM500</v>
          </cell>
          <cell r="B1128" t="str">
            <v>UNIT</v>
          </cell>
          <cell r="C1128" t="str">
            <v>CGM500</v>
          </cell>
          <cell r="D1128" t="str">
            <v>Chân giò heo muối 500g</v>
          </cell>
          <cell r="E1128">
            <v>119066</v>
          </cell>
          <cell r="F1128">
            <v>110731.38</v>
          </cell>
        </row>
        <row r="1129">
          <cell r="A1129" t="str">
            <v>UNITCN300</v>
          </cell>
          <cell r="B1129" t="str">
            <v>UNIT</v>
          </cell>
          <cell r="C1129" t="str">
            <v>CN300</v>
          </cell>
          <cell r="D1129" t="str">
            <v>Chả nướng 300g</v>
          </cell>
          <cell r="E1129">
            <v>70950</v>
          </cell>
          <cell r="F1129">
            <v>65983.5</v>
          </cell>
        </row>
        <row r="1130">
          <cell r="A1130" t="str">
            <v>UNITGHK300</v>
          </cell>
          <cell r="B1130" t="str">
            <v>UNIT</v>
          </cell>
          <cell r="C1130" t="str">
            <v>GHK300</v>
          </cell>
          <cell r="D1130" t="str">
            <v>Gà muối hun khói 300g</v>
          </cell>
          <cell r="E1130">
            <v>70000</v>
          </cell>
          <cell r="F1130">
            <v>65100</v>
          </cell>
        </row>
        <row r="1131">
          <cell r="A1131" t="str">
            <v>UNITGM500</v>
          </cell>
          <cell r="B1131" t="str">
            <v>UNIT</v>
          </cell>
          <cell r="C1131" t="str">
            <v>GM500</v>
          </cell>
          <cell r="D1131" t="str">
            <v>Gà muối 500g</v>
          </cell>
          <cell r="E1131">
            <v>111058</v>
          </cell>
          <cell r="F1131">
            <v>103283.94</v>
          </cell>
        </row>
        <row r="1132">
          <cell r="A1132" t="str">
            <v>UNITGTLX250G</v>
          </cell>
          <cell r="B1132" t="str">
            <v>UNIT</v>
          </cell>
          <cell r="C1132" t="str">
            <v>GTLX250G</v>
          </cell>
          <cell r="D1132" t="str">
            <v>Giò Tai Lưỡi Xào 250g</v>
          </cell>
          <cell r="E1132">
            <v>50182</v>
          </cell>
          <cell r="F1132">
            <v>46670.19</v>
          </cell>
        </row>
        <row r="1133">
          <cell r="A1133" t="str">
            <v>UNITGXD500</v>
          </cell>
          <cell r="B1133" t="str">
            <v>UNIT</v>
          </cell>
          <cell r="C1133" t="str">
            <v>GXD500</v>
          </cell>
          <cell r="D1133" t="str">
            <v>Gà xì dầu 500g</v>
          </cell>
          <cell r="E1133">
            <v>111606</v>
          </cell>
          <cell r="F1133">
            <v>103793.58</v>
          </cell>
        </row>
        <row r="1134">
          <cell r="A1134" t="str">
            <v>UNITMNH250</v>
          </cell>
          <cell r="B1134" t="str">
            <v>UNIT</v>
          </cell>
          <cell r="C1134" t="str">
            <v>MNH250</v>
          </cell>
          <cell r="D1134" t="str">
            <v>Mọc Nấm Hương 250g</v>
          </cell>
          <cell r="E1134">
            <v>46000</v>
          </cell>
          <cell r="F1134">
            <v>42780</v>
          </cell>
        </row>
        <row r="1135">
          <cell r="A1135" t="str">
            <v>UNITTH200</v>
          </cell>
          <cell r="B1135" t="str">
            <v>UNIT</v>
          </cell>
          <cell r="C1135" t="str">
            <v>TH200</v>
          </cell>
          <cell r="D1135" t="str">
            <v>Tai heo muối 200g</v>
          </cell>
          <cell r="E1135">
            <v>55595</v>
          </cell>
          <cell r="F1135">
            <v>51703.350000000006</v>
          </cell>
        </row>
        <row r="1136">
          <cell r="A1136" t="str">
            <v>VIETYCC300</v>
          </cell>
          <cell r="B1136" t="str">
            <v>VIETY</v>
          </cell>
          <cell r="C1136" t="str">
            <v>CC300</v>
          </cell>
          <cell r="D1136" t="str">
            <v>Chả cốm 300g</v>
          </cell>
          <cell r="E1136">
            <v>74250</v>
          </cell>
          <cell r="F1136">
            <v>70538</v>
          </cell>
        </row>
        <row r="1137">
          <cell r="A1137" t="str">
            <v>VIETYCGM300</v>
          </cell>
          <cell r="B1137" t="str">
            <v>VIETY</v>
          </cell>
          <cell r="C1137" t="str">
            <v>CGM300</v>
          </cell>
          <cell r="D1137" t="str">
            <v>Chân giò heo muối 300g</v>
          </cell>
          <cell r="E1137">
            <v>73431</v>
          </cell>
          <cell r="F1137">
            <v>69759</v>
          </cell>
        </row>
        <row r="1138">
          <cell r="A1138" t="str">
            <v>VIETYGHK300</v>
          </cell>
          <cell r="B1138" t="str">
            <v>VIETY</v>
          </cell>
          <cell r="C1138" t="str">
            <v>GHK300</v>
          </cell>
          <cell r="D1138" t="str">
            <v>Gà muối hun khói 300g</v>
          </cell>
          <cell r="E1138">
            <v>70000</v>
          </cell>
          <cell r="F1138">
            <v>66500</v>
          </cell>
        </row>
        <row r="1139">
          <cell r="A1139" t="str">
            <v>VIETYGM500</v>
          </cell>
          <cell r="B1139" t="str">
            <v>VIETY</v>
          </cell>
          <cell r="C1139" t="str">
            <v>GM500</v>
          </cell>
          <cell r="D1139" t="str">
            <v>Gà muối 500g</v>
          </cell>
          <cell r="E1139">
            <v>111058</v>
          </cell>
          <cell r="F1139">
            <v>105505</v>
          </cell>
        </row>
        <row r="1140">
          <cell r="A1140" t="str">
            <v>VIETYGTLX250G</v>
          </cell>
          <cell r="B1140" t="str">
            <v>VIETY</v>
          </cell>
          <cell r="C1140" t="str">
            <v>GTLX250G</v>
          </cell>
          <cell r="D1140" t="str">
            <v>Giò Tai Lưỡi Xào 250g</v>
          </cell>
          <cell r="E1140">
            <v>50182</v>
          </cell>
          <cell r="F1140">
            <v>47673</v>
          </cell>
        </row>
        <row r="1141">
          <cell r="A1141" t="str">
            <v>VIETYMNH250</v>
          </cell>
          <cell r="B1141" t="str">
            <v>VIETY</v>
          </cell>
          <cell r="C1141" t="str">
            <v>MNH250</v>
          </cell>
          <cell r="D1141" t="str">
            <v>Mọc Nấm Hương 250g</v>
          </cell>
          <cell r="E1141">
            <v>46000</v>
          </cell>
          <cell r="F1141">
            <v>43700</v>
          </cell>
        </row>
        <row r="1142">
          <cell r="A1142" t="str">
            <v>VIETYTH200</v>
          </cell>
          <cell r="B1142" t="str">
            <v>VIETY</v>
          </cell>
          <cell r="C1142" t="str">
            <v>TH200</v>
          </cell>
          <cell r="D1142" t="str">
            <v>Tai heo muối 200g</v>
          </cell>
          <cell r="E1142">
            <v>55595</v>
          </cell>
          <cell r="F1142">
            <v>52815</v>
          </cell>
        </row>
        <row r="1143">
          <cell r="A1143" t="str">
            <v>VITALMARTCGM100</v>
          </cell>
          <cell r="B1143" t="str">
            <v>VITALMART</v>
          </cell>
          <cell r="C1143" t="str">
            <v>CGM100</v>
          </cell>
          <cell r="D1143" t="str">
            <v>Chân giò heo muối 100g</v>
          </cell>
          <cell r="E1143">
            <v>24549</v>
          </cell>
          <cell r="F1143">
            <v>22830.57</v>
          </cell>
        </row>
        <row r="1144">
          <cell r="A1144" t="str">
            <v>VITALMARTCGM300</v>
          </cell>
          <cell r="B1144" t="str">
            <v>VITALMART</v>
          </cell>
          <cell r="C1144" t="str">
            <v>CGM300</v>
          </cell>
          <cell r="D1144" t="str">
            <v>Chân giò heo muối 300g</v>
          </cell>
          <cell r="E1144">
            <v>73431</v>
          </cell>
          <cell r="F1144">
            <v>68290.83</v>
          </cell>
        </row>
        <row r="1145">
          <cell r="A1145" t="str">
            <v>VITALMARTCGM500</v>
          </cell>
          <cell r="B1145" t="str">
            <v>VITALMART</v>
          </cell>
          <cell r="C1145" t="str">
            <v>CGM500</v>
          </cell>
          <cell r="D1145" t="str">
            <v>Chân giò heo muối 500g</v>
          </cell>
          <cell r="E1145">
            <v>119066</v>
          </cell>
          <cell r="F1145">
            <v>110731.38</v>
          </cell>
        </row>
        <row r="1146">
          <cell r="A1146" t="str">
            <v>VITALMARTGM500</v>
          </cell>
          <cell r="B1146" t="str">
            <v>VITALMART</v>
          </cell>
          <cell r="C1146" t="str">
            <v>GM500</v>
          </cell>
          <cell r="D1146" t="str">
            <v>Gà muối 500g</v>
          </cell>
          <cell r="E1146">
            <v>111058</v>
          </cell>
          <cell r="F1146">
            <v>103283.94</v>
          </cell>
        </row>
        <row r="1147">
          <cell r="A1147" t="str">
            <v>VITALMARTGXD500</v>
          </cell>
          <cell r="B1147" t="str">
            <v>VITALMART</v>
          </cell>
          <cell r="C1147" t="str">
            <v>GXD500</v>
          </cell>
          <cell r="D1147" t="str">
            <v>Gà xì dầu 500g</v>
          </cell>
          <cell r="E1147">
            <v>111606</v>
          </cell>
          <cell r="F1147">
            <v>103793.58</v>
          </cell>
        </row>
        <row r="1148">
          <cell r="A1148" t="str">
            <v>VITALMARTTH200</v>
          </cell>
          <cell r="B1148" t="str">
            <v>VITALMART</v>
          </cell>
          <cell r="C1148" t="str">
            <v>TH200</v>
          </cell>
          <cell r="D1148" t="str">
            <v>Tai heo muối 200g</v>
          </cell>
          <cell r="E1148">
            <v>55595</v>
          </cell>
          <cell r="F1148">
            <v>51703.350000000006</v>
          </cell>
        </row>
        <row r="1149">
          <cell r="A1149" t="str">
            <v>VNPOSTCC300</v>
          </cell>
          <cell r="B1149" t="str">
            <v>VNPOST</v>
          </cell>
          <cell r="C1149" t="str">
            <v>CC300</v>
          </cell>
          <cell r="D1149" t="str">
            <v>Chả cốm 300g</v>
          </cell>
          <cell r="E1149">
            <v>74250</v>
          </cell>
          <cell r="F1149">
            <v>74250</v>
          </cell>
        </row>
        <row r="1150">
          <cell r="A1150" t="str">
            <v>VNPOSTCGM300</v>
          </cell>
          <cell r="B1150" t="str">
            <v>VNPOST</v>
          </cell>
          <cell r="C1150" t="str">
            <v>CGM300</v>
          </cell>
          <cell r="D1150" t="str">
            <v>Chân giò heo muối 300g</v>
          </cell>
          <cell r="E1150">
            <v>73431</v>
          </cell>
          <cell r="F1150">
            <v>73431</v>
          </cell>
        </row>
        <row r="1151">
          <cell r="A1151" t="str">
            <v>VNPOSTGM500</v>
          </cell>
          <cell r="B1151" t="str">
            <v>VNPOST</v>
          </cell>
          <cell r="C1151" t="str">
            <v>GM500</v>
          </cell>
          <cell r="D1151" t="str">
            <v>Gà muối 500g</v>
          </cell>
          <cell r="E1151">
            <v>111058</v>
          </cell>
          <cell r="F1151">
            <v>111058</v>
          </cell>
        </row>
        <row r="1152">
          <cell r="A1152" t="str">
            <v>VNPOSTGTLX250G</v>
          </cell>
          <cell r="B1152" t="str">
            <v>VNPOST</v>
          </cell>
          <cell r="C1152" t="str">
            <v>GTLX250G</v>
          </cell>
          <cell r="D1152" t="str">
            <v>Giò Tai Lưỡi Xào 250g</v>
          </cell>
          <cell r="E1152">
            <v>50182</v>
          </cell>
          <cell r="F1152">
            <v>50182</v>
          </cell>
        </row>
        <row r="1153">
          <cell r="A1153" t="str">
            <v>VNPOSTMNH250</v>
          </cell>
          <cell r="B1153" t="str">
            <v>VNPOST</v>
          </cell>
          <cell r="C1153" t="str">
            <v>MNH250</v>
          </cell>
          <cell r="D1153" t="str">
            <v>Mọc Nấm Hương 250g</v>
          </cell>
          <cell r="E1153">
            <v>46000</v>
          </cell>
          <cell r="F1153">
            <v>46000</v>
          </cell>
        </row>
        <row r="1154">
          <cell r="A1154" t="str">
            <v>VNPOSTTH200</v>
          </cell>
          <cell r="B1154" t="str">
            <v>VNPOST</v>
          </cell>
          <cell r="C1154" t="str">
            <v>TH200</v>
          </cell>
          <cell r="D1154" t="str">
            <v>Tai heo muối 200g</v>
          </cell>
          <cell r="E1154">
            <v>55595</v>
          </cell>
          <cell r="F1154">
            <v>55595</v>
          </cell>
        </row>
        <row r="1155">
          <cell r="A1155" t="str">
            <v>VNPOSTCN300</v>
          </cell>
          <cell r="B1155" t="str">
            <v>VNPOST</v>
          </cell>
          <cell r="C1155" t="str">
            <v>CN300</v>
          </cell>
          <cell r="D1155" t="str">
            <v>Chả nướng 300g</v>
          </cell>
          <cell r="E1155">
            <v>70950</v>
          </cell>
          <cell r="F1155">
            <v>70950</v>
          </cell>
        </row>
        <row r="1156">
          <cell r="A1156" t="str">
            <v>VNPOSTGL250</v>
          </cell>
          <cell r="B1156" t="str">
            <v>VNPOST</v>
          </cell>
          <cell r="C1156" t="str">
            <v>GL250</v>
          </cell>
          <cell r="D1156" t="str">
            <v>Giò lụa cây 250g</v>
          </cell>
          <cell r="E1156">
            <v>49500</v>
          </cell>
          <cell r="F1156">
            <v>49500</v>
          </cell>
        </row>
        <row r="1157">
          <cell r="A1157" t="str">
            <v>VNPOSTGL500KT</v>
          </cell>
          <cell r="B1157" t="str">
            <v>VNPOST</v>
          </cell>
          <cell r="C1157" t="str">
            <v>GL500KT</v>
          </cell>
          <cell r="D1157" t="str">
            <v>Giò lụa 500g</v>
          </cell>
          <cell r="E1157">
            <v>77091</v>
          </cell>
          <cell r="F1157">
            <v>77091</v>
          </cell>
        </row>
        <row r="1158">
          <cell r="A1158" t="str">
            <v>VNPOSTGSG250</v>
          </cell>
          <cell r="B1158" t="str">
            <v>VNPOST</v>
          </cell>
          <cell r="C1158" t="str">
            <v>GSG250</v>
          </cell>
          <cell r="D1158" t="str">
            <v>Giò sụn gà 250g</v>
          </cell>
          <cell r="E1158">
            <v>50400</v>
          </cell>
          <cell r="F1158">
            <v>50400</v>
          </cell>
        </row>
        <row r="1159">
          <cell r="A1159" t="str">
            <v>VNPOSTGTNH500</v>
          </cell>
          <cell r="B1159" t="str">
            <v>VNPOST</v>
          </cell>
          <cell r="C1159" t="str">
            <v>GTNH500</v>
          </cell>
          <cell r="D1159" t="str">
            <v>Giò tai nấm hương 500g</v>
          </cell>
          <cell r="E1159">
            <v>81591</v>
          </cell>
          <cell r="F1159">
            <v>81591</v>
          </cell>
        </row>
        <row r="1160">
          <cell r="A1160" t="str">
            <v>VNPOSTGXD500</v>
          </cell>
          <cell r="B1160" t="str">
            <v>VNPOST</v>
          </cell>
          <cell r="C1160" t="str">
            <v>GXD500</v>
          </cell>
          <cell r="D1160" t="str">
            <v>Gà xì dầu 500g</v>
          </cell>
          <cell r="E1160">
            <v>111606</v>
          </cell>
          <cell r="F1160">
            <v>111606</v>
          </cell>
        </row>
        <row r="1161">
          <cell r="A1161" t="str">
            <v>WINCC300</v>
          </cell>
          <cell r="B1161" t="str">
            <v>WIN</v>
          </cell>
          <cell r="C1161" t="str">
            <v>CC300</v>
          </cell>
          <cell r="D1161" t="str">
            <v>Chả cốm 300g</v>
          </cell>
          <cell r="E1161">
            <v>74250</v>
          </cell>
          <cell r="F1161">
            <v>74250</v>
          </cell>
        </row>
        <row r="1162">
          <cell r="A1162" t="str">
            <v>WINCGM300</v>
          </cell>
          <cell r="B1162" t="str">
            <v>WIN</v>
          </cell>
          <cell r="C1162" t="str">
            <v>CGM300</v>
          </cell>
          <cell r="D1162" t="str">
            <v>Chân giò heo muối 300g</v>
          </cell>
          <cell r="E1162">
            <v>73431</v>
          </cell>
          <cell r="F1162">
            <v>73431</v>
          </cell>
        </row>
        <row r="1163">
          <cell r="A1163" t="str">
            <v>WINCN300</v>
          </cell>
          <cell r="B1163" t="str">
            <v>WIN</v>
          </cell>
          <cell r="C1163" t="str">
            <v>CN300</v>
          </cell>
          <cell r="D1163" t="str">
            <v>Chả nướng 300g</v>
          </cell>
          <cell r="E1163">
            <v>70950</v>
          </cell>
          <cell r="F1163">
            <v>70950</v>
          </cell>
        </row>
        <row r="1164">
          <cell r="A1164" t="str">
            <v>WINGL250</v>
          </cell>
          <cell r="B1164" t="str">
            <v>WIN</v>
          </cell>
          <cell r="C1164" t="str">
            <v>GL250</v>
          </cell>
          <cell r="D1164" t="str">
            <v>Giò lụa cây 250g</v>
          </cell>
          <cell r="E1164">
            <v>59400</v>
          </cell>
          <cell r="F1164">
            <v>59400</v>
          </cell>
        </row>
        <row r="1165">
          <cell r="A1165" t="str">
            <v>WINGM500</v>
          </cell>
          <cell r="B1165" t="str">
            <v>WIN</v>
          </cell>
          <cell r="C1165" t="str">
            <v>GM500</v>
          </cell>
          <cell r="D1165" t="str">
            <v>Gà muối 500g</v>
          </cell>
          <cell r="E1165">
            <v>111058</v>
          </cell>
          <cell r="F1165">
            <v>111058</v>
          </cell>
        </row>
        <row r="1166">
          <cell r="A1166" t="str">
            <v>WINGSG250</v>
          </cell>
          <cell r="B1166" t="str">
            <v>WIN</v>
          </cell>
          <cell r="C1166" t="str">
            <v>GSG250</v>
          </cell>
          <cell r="D1166" t="str">
            <v>Giò sụn gà 250g</v>
          </cell>
          <cell r="E1166">
            <v>61050</v>
          </cell>
          <cell r="F1166">
            <v>61050</v>
          </cell>
        </row>
        <row r="1167">
          <cell r="A1167" t="str">
            <v>WINGTLX250G</v>
          </cell>
          <cell r="B1167" t="str">
            <v>WIN</v>
          </cell>
          <cell r="C1167" t="str">
            <v>GTLX250G</v>
          </cell>
          <cell r="D1167" t="str">
            <v>Giò Tai Lưỡi Xào 250g</v>
          </cell>
          <cell r="E1167">
            <v>50182</v>
          </cell>
          <cell r="F1167">
            <v>50182</v>
          </cell>
        </row>
        <row r="1168">
          <cell r="A1168" t="str">
            <v>WINGXD500</v>
          </cell>
          <cell r="B1168" t="str">
            <v>WIN</v>
          </cell>
          <cell r="C1168" t="str">
            <v>GXD500</v>
          </cell>
          <cell r="D1168" t="str">
            <v>Gà xì dầu 500g</v>
          </cell>
          <cell r="E1168">
            <v>111606</v>
          </cell>
          <cell r="F1168">
            <v>111606</v>
          </cell>
        </row>
        <row r="1169">
          <cell r="A1169" t="str">
            <v>WINMNH250</v>
          </cell>
          <cell r="B1169" t="str">
            <v>WIN</v>
          </cell>
          <cell r="C1169" t="str">
            <v>MNH250</v>
          </cell>
          <cell r="D1169" t="str">
            <v>Mọc Nấm Hương 250g</v>
          </cell>
          <cell r="E1169">
            <v>46000</v>
          </cell>
          <cell r="F1169">
            <v>46000</v>
          </cell>
        </row>
        <row r="1170">
          <cell r="A1170" t="str">
            <v>WINTH200</v>
          </cell>
          <cell r="B1170" t="str">
            <v>WIN</v>
          </cell>
          <cell r="C1170" t="str">
            <v>TH200</v>
          </cell>
          <cell r="D1170" t="str">
            <v>Tai heo muối 200g</v>
          </cell>
          <cell r="E1170">
            <v>55595</v>
          </cell>
          <cell r="F1170">
            <v>55595</v>
          </cell>
        </row>
        <row r="1171">
          <cell r="A1171" t="str">
            <v>WINGL500KT</v>
          </cell>
          <cell r="B1171" t="str">
            <v>WIN</v>
          </cell>
          <cell r="C1171" t="str">
            <v>GL500KT</v>
          </cell>
          <cell r="D1171" t="str">
            <v>Giò lụa 500g</v>
          </cell>
          <cell r="E1171">
            <v>77091</v>
          </cell>
          <cell r="F1171">
            <v>77091</v>
          </cell>
        </row>
        <row r="1172">
          <cell r="A1172" t="str">
            <v>WINGTNH500</v>
          </cell>
          <cell r="B1172" t="str">
            <v>WIN</v>
          </cell>
          <cell r="C1172" t="str">
            <v>GTNH500</v>
          </cell>
          <cell r="D1172" t="str">
            <v>Giò tai nấm hương 500g</v>
          </cell>
          <cell r="E1172">
            <v>81591</v>
          </cell>
          <cell r="F1172">
            <v>81591</v>
          </cell>
        </row>
      </sheetData>
      <sheetData sheetId="3">
        <row r="1">
          <cell r="A1" t="str">
            <v>Mã hàng</v>
          </cell>
          <cell r="B1" t="str">
            <v>Tên hàng</v>
          </cell>
          <cell r="C1" t="str">
            <v>ĐVT</v>
          </cell>
          <cell r="D1" t="str">
            <v>Tình Trạng</v>
          </cell>
        </row>
        <row r="2">
          <cell r="A2" t="str">
            <v>BBM200</v>
          </cell>
          <cell r="B2" t="str">
            <v>Bắp bò muối 200g</v>
          </cell>
          <cell r="C2" t="str">
            <v>Túi</v>
          </cell>
          <cell r="D2" t="str">
            <v>Không kinh doanh</v>
          </cell>
        </row>
        <row r="3">
          <cell r="A3" t="str">
            <v>BBM300</v>
          </cell>
          <cell r="B3" t="str">
            <v>Bắp bò muối 300g</v>
          </cell>
          <cell r="C3" t="str">
            <v>Túi</v>
          </cell>
          <cell r="D3" t="str">
            <v>Không kinh doanh</v>
          </cell>
        </row>
        <row r="4">
          <cell r="A4" t="str">
            <v>BBM500</v>
          </cell>
          <cell r="B4" t="str">
            <v>Bắp bò muối 500g</v>
          </cell>
          <cell r="C4" t="str">
            <v>Túi</v>
          </cell>
          <cell r="D4" t="str">
            <v>Không kinh doanh</v>
          </cell>
        </row>
        <row r="5">
          <cell r="A5" t="str">
            <v>BGHM450</v>
          </cell>
          <cell r="B5" t="str">
            <v>Bắp giò heo muối vị Tayaki Coop Select 450g</v>
          </cell>
          <cell r="C5" t="str">
            <v>Túi</v>
          </cell>
          <cell r="D5" t="str">
            <v>Đang Kinh doanh</v>
          </cell>
        </row>
        <row r="6">
          <cell r="A6" t="str">
            <v>BV250</v>
          </cell>
          <cell r="B6" t="str">
            <v>Bò viên 250g</v>
          </cell>
          <cell r="C6" t="str">
            <v>Túi</v>
          </cell>
          <cell r="D6" t="str">
            <v>Không kinh doanh</v>
          </cell>
        </row>
        <row r="7">
          <cell r="A7" t="str">
            <v>CC300</v>
          </cell>
          <cell r="B7" t="str">
            <v>Chả cốm 300g</v>
          </cell>
          <cell r="C7" t="str">
            <v>Túi</v>
          </cell>
          <cell r="D7" t="str">
            <v>Đang Kinh doanh</v>
          </cell>
        </row>
        <row r="8">
          <cell r="A8" t="str">
            <v>CC300KT</v>
          </cell>
          <cell r="B8" t="str">
            <v>Chả cốm 300g - Hàng mẫu tặng</v>
          </cell>
          <cell r="C8" t="str">
            <v>Gói</v>
          </cell>
          <cell r="D8" t="str">
            <v>Đang Kinh doanh</v>
          </cell>
        </row>
        <row r="9">
          <cell r="A9" t="str">
            <v>CGM100</v>
          </cell>
          <cell r="B9" t="str">
            <v>Chân giò heo muối 100g</v>
          </cell>
          <cell r="C9" t="str">
            <v>Gói</v>
          </cell>
          <cell r="D9" t="str">
            <v>Đang Kinh doanh</v>
          </cell>
        </row>
        <row r="10">
          <cell r="A10" t="str">
            <v>CGM200KT</v>
          </cell>
          <cell r="B10" t="str">
            <v>Chân giò heo muối 200g - Hàng mẫu tặng</v>
          </cell>
          <cell r="C10" t="str">
            <v>Gói</v>
          </cell>
          <cell r="D10" t="str">
            <v>Đang Kinh doanh</v>
          </cell>
        </row>
        <row r="11">
          <cell r="A11" t="str">
            <v>CGM300</v>
          </cell>
          <cell r="B11" t="str">
            <v>Chân giò heo muối 300g</v>
          </cell>
          <cell r="C11" t="str">
            <v>Túi</v>
          </cell>
          <cell r="D11" t="str">
            <v>Đang Kinh doanh</v>
          </cell>
        </row>
        <row r="12">
          <cell r="A12" t="str">
            <v>CGM300KT</v>
          </cell>
          <cell r="B12" t="str">
            <v>Chân giò heo muối 300g - Hàng mẫu tặng</v>
          </cell>
          <cell r="C12" t="str">
            <v>Gói</v>
          </cell>
          <cell r="D12" t="str">
            <v>Đang Kinh doanh</v>
          </cell>
        </row>
        <row r="13">
          <cell r="A13" t="str">
            <v>CGM500</v>
          </cell>
          <cell r="B13" t="str">
            <v>Chân giò heo muối 500g</v>
          </cell>
          <cell r="C13" t="str">
            <v>Túi</v>
          </cell>
          <cell r="D13" t="str">
            <v>Đang Kinh doanh</v>
          </cell>
        </row>
        <row r="14">
          <cell r="A14" t="str">
            <v>CGM500KT</v>
          </cell>
          <cell r="B14" t="str">
            <v>Chân giò heo muối 500g - Hàng mẫu tặng</v>
          </cell>
          <cell r="C14" t="str">
            <v>Gói</v>
          </cell>
          <cell r="D14" t="str">
            <v>Đang Kinh doanh</v>
          </cell>
        </row>
        <row r="15">
          <cell r="A15" t="str">
            <v>CGSC400</v>
          </cell>
          <cell r="B15" t="str">
            <v>Chân gà sốt cay 400g</v>
          </cell>
          <cell r="C15" t="str">
            <v>Túi</v>
          </cell>
          <cell r="D15" t="str">
            <v>Đang Kinh doanh</v>
          </cell>
        </row>
        <row r="16">
          <cell r="A16" t="str">
            <v>CGST150</v>
          </cell>
          <cell r="B16" t="str">
            <v>Chân gà sả tắc 150g</v>
          </cell>
          <cell r="C16" t="str">
            <v>Túi</v>
          </cell>
          <cell r="D16" t="str">
            <v>Đang Kinh doanh</v>
          </cell>
        </row>
        <row r="17">
          <cell r="A17" t="str">
            <v>CGST150G</v>
          </cell>
          <cell r="B17" t="str">
            <v>Chân gà sốt thái 150g</v>
          </cell>
          <cell r="C17" t="str">
            <v>Gói</v>
          </cell>
          <cell r="D17" t="str">
            <v>Đang Kinh doanh</v>
          </cell>
        </row>
        <row r="18">
          <cell r="A18" t="str">
            <v>CGST250</v>
          </cell>
          <cell r="B18" t="str">
            <v>Chân gà sả tắc 250g</v>
          </cell>
          <cell r="C18" t="str">
            <v>Hộp</v>
          </cell>
          <cell r="D18" t="str">
            <v>Đang Kinh doanh</v>
          </cell>
        </row>
        <row r="19">
          <cell r="A19" t="str">
            <v>CGST500</v>
          </cell>
          <cell r="B19" t="str">
            <v>Chân gà sả tắc 500g</v>
          </cell>
          <cell r="C19" t="str">
            <v>Hộp</v>
          </cell>
          <cell r="D19" t="str">
            <v>Đang Kinh doanh</v>
          </cell>
        </row>
        <row r="20">
          <cell r="A20" t="str">
            <v>CGST500G</v>
          </cell>
          <cell r="B20" t="str">
            <v>Chân gà sốt thái 500g</v>
          </cell>
          <cell r="C20" t="str">
            <v>Hộp</v>
          </cell>
          <cell r="D20" t="str">
            <v>Đang Kinh doanh</v>
          </cell>
        </row>
        <row r="21">
          <cell r="A21" t="str">
            <v>CGTM150</v>
          </cell>
          <cell r="B21" t="str">
            <v>Chân gà thảo mộc 150g</v>
          </cell>
          <cell r="C21" t="str">
            <v>Túi</v>
          </cell>
          <cell r="D21" t="str">
            <v>Đang Kinh doanh</v>
          </cell>
        </row>
        <row r="22">
          <cell r="A22" t="str">
            <v>CGTT100</v>
          </cell>
          <cell r="B22" t="str">
            <v>Chân gà thả thính 100g</v>
          </cell>
          <cell r="C22" t="str">
            <v>Gói</v>
          </cell>
          <cell r="D22" t="str">
            <v>Đang Kinh doanh</v>
          </cell>
        </row>
        <row r="23">
          <cell r="A23" t="str">
            <v>CGTT150</v>
          </cell>
          <cell r="B23" t="str">
            <v>Chân gà thả thính 150g</v>
          </cell>
          <cell r="C23" t="str">
            <v>Gói</v>
          </cell>
          <cell r="D23" t="str">
            <v>Đang Kinh doanh</v>
          </cell>
        </row>
        <row r="24">
          <cell r="A24" t="str">
            <v>CGTT250</v>
          </cell>
          <cell r="B24" t="str">
            <v>Chân gà thả thính 250g</v>
          </cell>
          <cell r="C24" t="str">
            <v>Hộp</v>
          </cell>
          <cell r="D24" t="str">
            <v>Đang Kinh doanh</v>
          </cell>
        </row>
        <row r="25">
          <cell r="A25" t="str">
            <v>CGTT500</v>
          </cell>
          <cell r="B25" t="str">
            <v>Chân gà thả thính 500g</v>
          </cell>
          <cell r="C25" t="str">
            <v>Hộp</v>
          </cell>
          <cell r="D25" t="str">
            <v>Đang Kinh doanh</v>
          </cell>
        </row>
        <row r="26">
          <cell r="A26" t="str">
            <v>CGXD150</v>
          </cell>
          <cell r="B26" t="str">
            <v>Chân gà xì dầu 150g</v>
          </cell>
          <cell r="C26" t="str">
            <v>Túi</v>
          </cell>
          <cell r="D26" t="str">
            <v>Đang Kinh doanh</v>
          </cell>
        </row>
        <row r="27">
          <cell r="A27" t="str">
            <v>CN300</v>
          </cell>
          <cell r="B27" t="str">
            <v>Chả nướng 300g</v>
          </cell>
          <cell r="C27" t="str">
            <v>Túi</v>
          </cell>
          <cell r="D27" t="str">
            <v>Đang Kinh doanh</v>
          </cell>
        </row>
        <row r="28">
          <cell r="A28" t="str">
            <v>DGSC500</v>
          </cell>
          <cell r="B28" t="str">
            <v>Đùi gà sốt cay 500g</v>
          </cell>
          <cell r="C28" t="str">
            <v>Túi</v>
          </cell>
          <cell r="D28" t="str">
            <v>Đang Kinh doanh</v>
          </cell>
        </row>
        <row r="29">
          <cell r="A29" t="str">
            <v>G3M</v>
          </cell>
          <cell r="B29" t="str">
            <v>Gà 300g mẫu</v>
          </cell>
          <cell r="C29" t="str">
            <v>Gói</v>
          </cell>
          <cell r="D29" t="str">
            <v>Đang Kinh doanh</v>
          </cell>
        </row>
        <row r="30">
          <cell r="A30" t="str">
            <v>GB45G</v>
          </cell>
          <cell r="B30" t="str">
            <v>Giò bì ớt xiêm xanh 45G</v>
          </cell>
          <cell r="C30" t="str">
            <v>Cái</v>
          </cell>
          <cell r="D30" t="str">
            <v>Đang Kinh doanh</v>
          </cell>
        </row>
        <row r="31">
          <cell r="A31" t="str">
            <v>GHC1000</v>
          </cell>
          <cell r="B31" t="str">
            <v>Gà hun cỏ xạ hương 1kg</v>
          </cell>
          <cell r="C31" t="str">
            <v>Túi</v>
          </cell>
          <cell r="D31" t="str">
            <v>Đang Kinh doanh</v>
          </cell>
        </row>
        <row r="32">
          <cell r="A32" t="str">
            <v>GHC500</v>
          </cell>
          <cell r="B32" t="str">
            <v>Gà hun cỏ xạ hương Coop Select 500g</v>
          </cell>
          <cell r="C32" t="str">
            <v>Túi</v>
          </cell>
          <cell r="D32" t="str">
            <v>Đang Kinh doanh</v>
          </cell>
        </row>
        <row r="33">
          <cell r="A33" t="str">
            <v>GHK200</v>
          </cell>
          <cell r="B33" t="str">
            <v>Gà muối hun khói 200g - Hàng mẫu tặng</v>
          </cell>
          <cell r="C33" t="str">
            <v>Gói</v>
          </cell>
          <cell r="D33" t="str">
            <v>Đang Kinh doanh</v>
          </cell>
        </row>
        <row r="34">
          <cell r="A34" t="str">
            <v>GHK300</v>
          </cell>
          <cell r="B34" t="str">
            <v>Gà muối hun khói 300g</v>
          </cell>
          <cell r="C34" t="str">
            <v>Túi</v>
          </cell>
          <cell r="D34" t="str">
            <v>Đang Kinh doanh</v>
          </cell>
        </row>
        <row r="35">
          <cell r="A35" t="str">
            <v>GL150</v>
          </cell>
          <cell r="B35" t="str">
            <v>Giò lụa cây 150g</v>
          </cell>
          <cell r="C35" t="str">
            <v>Gói</v>
          </cell>
          <cell r="D35" t="str">
            <v>Đang Kinh doanh</v>
          </cell>
        </row>
        <row r="36">
          <cell r="A36" t="str">
            <v>GL250</v>
          </cell>
          <cell r="B36" t="str">
            <v>Giò lụa cây 250g</v>
          </cell>
          <cell r="C36" t="str">
            <v>Túi</v>
          </cell>
          <cell r="D36" t="str">
            <v>Đang Kinh doanh</v>
          </cell>
        </row>
        <row r="37">
          <cell r="A37" t="str">
            <v>GL250KT</v>
          </cell>
          <cell r="B37" t="str">
            <v>Giò lụa 250g</v>
          </cell>
          <cell r="C37" t="str">
            <v>Túi</v>
          </cell>
          <cell r="D37" t="str">
            <v>Đang Kinh doanh</v>
          </cell>
        </row>
        <row r="38">
          <cell r="A38" t="str">
            <v>GL500KT</v>
          </cell>
          <cell r="B38" t="str">
            <v>Giò lụa 500g</v>
          </cell>
          <cell r="C38" t="str">
            <v>Túi</v>
          </cell>
          <cell r="D38" t="str">
            <v>Đang Kinh doanh</v>
          </cell>
        </row>
        <row r="39">
          <cell r="A39" t="str">
            <v>GLHC</v>
          </cell>
          <cell r="B39" t="str">
            <v>Giò lụa không định lượng</v>
          </cell>
          <cell r="C39" t="str">
            <v>Túi</v>
          </cell>
          <cell r="D39" t="str">
            <v>Đang Kinh doanh</v>
          </cell>
        </row>
        <row r="40">
          <cell r="A40" t="str">
            <v>GLKM</v>
          </cell>
          <cell r="B40" t="str">
            <v>Giò lụa khoanh mẫu</v>
          </cell>
          <cell r="C40" t="str">
            <v>Gói</v>
          </cell>
          <cell r="D40" t="str">
            <v>Đang Kinh doanh</v>
          </cell>
        </row>
        <row r="41">
          <cell r="A41" t="str">
            <v>GM500</v>
          </cell>
          <cell r="B41" t="str">
            <v>Gà muối 500g</v>
          </cell>
          <cell r="C41" t="str">
            <v>Túi</v>
          </cell>
          <cell r="D41" t="str">
            <v>Đang Kinh doanh</v>
          </cell>
        </row>
        <row r="42">
          <cell r="A42" t="str">
            <v>GM500KT</v>
          </cell>
          <cell r="B42" t="str">
            <v>Gà muối 500g - Hàng mẫu tặng</v>
          </cell>
          <cell r="C42" t="str">
            <v>Gói</v>
          </cell>
          <cell r="D42" t="str">
            <v>Đang Kinh doanh</v>
          </cell>
        </row>
        <row r="43">
          <cell r="A43" t="str">
            <v>GSG150</v>
          </cell>
          <cell r="B43" t="str">
            <v>Giò sụn gà 150g</v>
          </cell>
          <cell r="C43" t="str">
            <v>Túi</v>
          </cell>
          <cell r="D43" t="str">
            <v>Đang Kinh doanh</v>
          </cell>
        </row>
        <row r="44">
          <cell r="A44" t="str">
            <v>GSG250</v>
          </cell>
          <cell r="B44" t="str">
            <v>Giò sụn gà 250g</v>
          </cell>
          <cell r="C44" t="str">
            <v>Túi</v>
          </cell>
          <cell r="D44" t="str">
            <v>Đang Kinh doanh</v>
          </cell>
        </row>
        <row r="45">
          <cell r="A45" t="str">
            <v>GSG45G</v>
          </cell>
          <cell r="B45" t="str">
            <v>Giò sụn gà 45g</v>
          </cell>
          <cell r="C45" t="str">
            <v>Cái</v>
          </cell>
          <cell r="D45" t="str">
            <v>Đang Kinh doanh</v>
          </cell>
        </row>
        <row r="46">
          <cell r="A46" t="str">
            <v>GSG500</v>
          </cell>
          <cell r="B46" t="str">
            <v>Giò sụn gà 500g</v>
          </cell>
          <cell r="C46" t="str">
            <v>Túi</v>
          </cell>
          <cell r="D46" t="str">
            <v>Đang Kinh doanh</v>
          </cell>
        </row>
        <row r="47">
          <cell r="A47" t="str">
            <v>GSGHC</v>
          </cell>
          <cell r="B47" t="str">
            <v>Giò sụn gà không định lượng</v>
          </cell>
          <cell r="C47" t="str">
            <v>Túi</v>
          </cell>
          <cell r="D47" t="str">
            <v>Đang Kinh doanh</v>
          </cell>
        </row>
        <row r="48">
          <cell r="A48" t="str">
            <v>GTLX250G</v>
          </cell>
          <cell r="B48" t="str">
            <v>Giò Tai Lưỡi Xào 250g</v>
          </cell>
          <cell r="C48" t="str">
            <v>Túi</v>
          </cell>
          <cell r="D48" t="str">
            <v>Đang Kinh doanh</v>
          </cell>
        </row>
        <row r="49">
          <cell r="A49" t="str">
            <v>GTNH250</v>
          </cell>
          <cell r="B49" t="str">
            <v>Giò tai nấm hương 250g</v>
          </cell>
          <cell r="C49" t="str">
            <v>Túi</v>
          </cell>
          <cell r="D49" t="str">
            <v>Đang Kinh doanh</v>
          </cell>
        </row>
        <row r="50">
          <cell r="A50" t="str">
            <v>GTNH500</v>
          </cell>
          <cell r="B50" t="str">
            <v>Giò tai nấm hương 500g</v>
          </cell>
          <cell r="C50" t="str">
            <v>Túi</v>
          </cell>
          <cell r="D50" t="str">
            <v>Đang Kinh doanh</v>
          </cell>
        </row>
        <row r="51">
          <cell r="A51" t="str">
            <v>GV250</v>
          </cell>
          <cell r="B51" t="str">
            <v>Gà viên 250g</v>
          </cell>
          <cell r="C51" t="str">
            <v>Túi</v>
          </cell>
          <cell r="D51" t="str">
            <v>Đang Kinh doanh</v>
          </cell>
        </row>
        <row r="52">
          <cell r="A52" t="str">
            <v>GXD200KT</v>
          </cell>
          <cell r="B52" t="str">
            <v>Gà hấp xì dầu 200g - Hàng mẫu tặng</v>
          </cell>
          <cell r="C52" t="str">
            <v>Gói</v>
          </cell>
          <cell r="D52" t="str">
            <v>Đang Kinh doanh</v>
          </cell>
        </row>
        <row r="53">
          <cell r="A53" t="str">
            <v>GXD500</v>
          </cell>
          <cell r="B53" t="str">
            <v>Gà xì dầu 500g</v>
          </cell>
          <cell r="C53" t="str">
            <v>Túi</v>
          </cell>
          <cell r="D53" t="str">
            <v>Đang Kinh doanh</v>
          </cell>
        </row>
        <row r="54">
          <cell r="A54" t="str">
            <v>GXD500KT</v>
          </cell>
          <cell r="B54" t="str">
            <v>Gà xì dầu 500g - Hàng mẫu tặng</v>
          </cell>
          <cell r="C54" t="str">
            <v>Gói</v>
          </cell>
          <cell r="D54" t="str">
            <v>Đang Kinh doanh</v>
          </cell>
        </row>
        <row r="55">
          <cell r="A55" t="str">
            <v>LX500</v>
          </cell>
          <cell r="B55" t="str">
            <v>Lạp xưởng tươi 500g</v>
          </cell>
          <cell r="C55" t="str">
            <v>Túi</v>
          </cell>
          <cell r="D55" t="str">
            <v>Đang Kinh doanh</v>
          </cell>
        </row>
        <row r="56">
          <cell r="A56" t="str">
            <v>MNH200</v>
          </cell>
          <cell r="B56" t="str">
            <v>Mọc nấm hương 200g</v>
          </cell>
          <cell r="C56" t="str">
            <v>Gói</v>
          </cell>
          <cell r="D56" t="str">
            <v>Đang Kinh doanh</v>
          </cell>
        </row>
        <row r="57">
          <cell r="A57" t="str">
            <v>MNH250</v>
          </cell>
          <cell r="B57" t="str">
            <v>Mọc Nấm Hương 250g</v>
          </cell>
          <cell r="C57" t="str">
            <v>Túi</v>
          </cell>
          <cell r="D57" t="str">
            <v>Đang Kinh doanh</v>
          </cell>
        </row>
        <row r="58">
          <cell r="A58" t="str">
            <v>MNH300</v>
          </cell>
          <cell r="B58" t="str">
            <v>Mọc Nấm Hương 300g - Hàng mẫu tặng</v>
          </cell>
          <cell r="C58" t="str">
            <v>Gói</v>
          </cell>
          <cell r="D58" t="str">
            <v>Đang Kinh doanh</v>
          </cell>
        </row>
        <row r="59">
          <cell r="A59" t="str">
            <v>MNH500</v>
          </cell>
          <cell r="B59" t="str">
            <v>Mọc Nấm Hương 500g</v>
          </cell>
          <cell r="C59" t="str">
            <v>Túi</v>
          </cell>
          <cell r="D59" t="str">
            <v>Đang Kinh doanh</v>
          </cell>
        </row>
        <row r="60">
          <cell r="A60" t="str">
            <v>SHK200</v>
          </cell>
          <cell r="B60" t="str">
            <v>Sườn hun khói 200g</v>
          </cell>
          <cell r="C60" t="str">
            <v>Túi</v>
          </cell>
          <cell r="D60" t="str">
            <v>Đang Kinh doanh</v>
          </cell>
        </row>
        <row r="61">
          <cell r="A61" t="str">
            <v>TH200</v>
          </cell>
          <cell r="B61" t="str">
            <v>Tai heo muối 200g</v>
          </cell>
          <cell r="C61" t="str">
            <v>Túi</v>
          </cell>
          <cell r="D61" t="str">
            <v>Đang Kinh doanh</v>
          </cell>
        </row>
        <row r="62">
          <cell r="A62" t="str">
            <v>TH200KT</v>
          </cell>
          <cell r="B62" t="str">
            <v>Tai heo muối 200g - Hàng mẫu tặng</v>
          </cell>
          <cell r="C62" t="str">
            <v>Gói</v>
          </cell>
          <cell r="D62" t="str">
            <v>Đang Kinh doanh</v>
          </cell>
        </row>
        <row r="63">
          <cell r="A63" t="str">
            <v>TH400</v>
          </cell>
          <cell r="B63" t="str">
            <v>Tai heo muối 400g</v>
          </cell>
          <cell r="C63" t="str">
            <v>Túi</v>
          </cell>
          <cell r="D63" t="str">
            <v>Đang Kinh doanh</v>
          </cell>
        </row>
        <row r="64">
          <cell r="A64" t="str">
            <v>THST150</v>
          </cell>
          <cell r="B64" t="str">
            <v>Tai heo sốt thái 150g</v>
          </cell>
          <cell r="C64" t="str">
            <v>Túi</v>
          </cell>
          <cell r="D64" t="str">
            <v>Đang Kinh doanh</v>
          </cell>
        </row>
        <row r="65">
          <cell r="A65" t="str">
            <v>THST250</v>
          </cell>
          <cell r="B65" t="str">
            <v>Tai heo sốt thái 250g</v>
          </cell>
          <cell r="C65" t="str">
            <v>Hộp</v>
          </cell>
          <cell r="D65" t="str">
            <v>Đang Kinh doanh</v>
          </cell>
        </row>
        <row r="66">
          <cell r="A66" t="str">
            <v>THST500</v>
          </cell>
          <cell r="B66" t="str">
            <v>Tai heo sốt thái 500g</v>
          </cell>
          <cell r="C66" t="str">
            <v>Hộp</v>
          </cell>
          <cell r="D66" t="str">
            <v>Đang Kinh doanh</v>
          </cell>
        </row>
        <row r="67">
          <cell r="A67" t="str">
            <v>TNC450</v>
          </cell>
          <cell r="B67" t="str">
            <v>Tôm mũ ni nguyên con 450g</v>
          </cell>
          <cell r="C67" t="str">
            <v>Túi</v>
          </cell>
          <cell r="D67" t="str">
            <v>Đang Kinh doanh</v>
          </cell>
        </row>
      </sheetData>
      <sheetData sheetId="4"/>
      <sheetData sheetId="5">
        <row r="1">
          <cell r="A1" t="str">
            <v>Mã khách hàng</v>
          </cell>
          <cell r="B1" t="str">
            <v>Tên khách hàng</v>
          </cell>
          <cell r="C1" t="str">
            <v>Diễn giải</v>
          </cell>
          <cell r="D1" t="str">
            <v>Tỉnh/TP</v>
          </cell>
          <cell r="E1" t="str">
            <v>Quận/Huyện</v>
          </cell>
          <cell r="F1" t="str">
            <v>Phường/Xã</v>
          </cell>
          <cell r="G1" t="str">
            <v>Nhân viên</v>
          </cell>
          <cell r="H1" t="str">
            <v>Tên nhân viên</v>
          </cell>
          <cell r="I1" t="str">
            <v>Nhóm KH, NCC</v>
          </cell>
          <cell r="J1" t="str">
            <v>Người liên hệ</v>
          </cell>
          <cell r="K1" t="str">
            <v>Địa điểm giao hàng</v>
          </cell>
          <cell r="L1" t="str">
            <v>Mã số thuế</v>
          </cell>
          <cell r="M1" t="str">
            <v>Địa chỉ</v>
          </cell>
          <cell r="N1" t="str">
            <v>Số ngày được nợ</v>
          </cell>
          <cell r="O1" t="str">
            <v>Ngừng theo dõi</v>
          </cell>
          <cell r="P1" t="str">
            <v>Chi nhánh</v>
          </cell>
          <cell r="Q1" t="str">
            <v>Phân loại</v>
          </cell>
          <cell r="R1" t="str">
            <v>Nhóm KH</v>
          </cell>
        </row>
        <row r="2">
          <cell r="A2" t="str">
            <v>acm0019</v>
          </cell>
          <cell r="B2" t="str">
            <v>ACM - TOW</v>
          </cell>
          <cell r="C2" t="str">
            <v/>
          </cell>
          <cell r="D2" t="str">
            <v>Thành phố Hà Nội</v>
          </cell>
          <cell r="E2" t="str">
            <v>Quận Hoàn Kiếm</v>
          </cell>
          <cell r="G2" t="str">
            <v>HN006</v>
          </cell>
          <cell r="H2" t="str">
            <v>Phan Trọng Cường</v>
          </cell>
          <cell r="I2" t="str">
            <v>MIENBAC; AEON; 10%</v>
          </cell>
          <cell r="J2" t="str">
            <v>ACM - TOW</v>
          </cell>
          <cell r="L2" t="str">
            <v/>
          </cell>
          <cell r="M2" t="str">
            <v>49 Hai Bà Trưng, Q. Hoàn Kiếm, TP HN</v>
          </cell>
          <cell r="N2">
            <v>60</v>
          </cell>
          <cell r="O2" t="b">
            <v>0</v>
          </cell>
          <cell r="P2" t="str">
            <v>CÔNG TY TNHH MTV THƯƠNG MẠI VÀ DỊCH VỤ NGỌC THƠM</v>
          </cell>
          <cell r="Q2" t="str">
            <v>Miền Bắc</v>
          </cell>
          <cell r="R2" t="str">
            <v>ACM</v>
          </cell>
        </row>
        <row r="3">
          <cell r="A3" t="str">
            <v>ACM-002</v>
          </cell>
          <cell r="B3" t="str">
            <v>CHI NHÁNH CÔNG TY TNHH MỘT THÀNH VIÊN HỘI NHẬP PHÁT TRIỂN ĐÔNG HƯNG TẠI TP.HÀ NỘI</v>
          </cell>
          <cell r="D3" t="str">
            <v>Thành phố Hà Nội</v>
          </cell>
          <cell r="E3" t="str">
            <v>Quận Hoàn Kiếm</v>
          </cell>
          <cell r="G3" t="str">
            <v>HN006</v>
          </cell>
          <cell r="H3" t="str">
            <v>Phan Trọng Cường</v>
          </cell>
          <cell r="I3" t="str">
            <v>AEON; MIENBAC</v>
          </cell>
          <cell r="L3" t="str">
            <v>0312629241-002</v>
          </cell>
          <cell r="M3" t="str">
            <v>Số 49, đường Hai Bà Trưng, Phường Trần Hưng Đạo, Quận Hoàn Kiếm, Thành phố Hà Nội, Việt Nam</v>
          </cell>
          <cell r="N3">
            <v>60</v>
          </cell>
          <cell r="O3" t="b">
            <v>0</v>
          </cell>
          <cell r="P3" t="str">
            <v>CÔNG TY TNHH MTV THƯƠNG MẠI VÀ DỊCH VỤ NGỌC THƠM</v>
          </cell>
          <cell r="Q3" t="str">
            <v>Miền Bắc</v>
          </cell>
          <cell r="R3" t="str">
            <v>ACM</v>
          </cell>
        </row>
        <row r="4">
          <cell r="A4" t="str">
            <v>acm0020</v>
          </cell>
          <cell r="B4" t="str">
            <v>ACM - IND</v>
          </cell>
          <cell r="C4" t="str">
            <v/>
          </cell>
          <cell r="D4" t="str">
            <v>Thành phố Hà Nội</v>
          </cell>
          <cell r="E4" t="str">
            <v>Quận Cầu Giấy</v>
          </cell>
          <cell r="G4" t="str">
            <v>HN004</v>
          </cell>
          <cell r="H4" t="str">
            <v>Hoàng Thanh Huy</v>
          </cell>
          <cell r="I4" t="str">
            <v>MIENBAC; AEON; 10%</v>
          </cell>
          <cell r="J4" t="str">
            <v>ACM - IND</v>
          </cell>
          <cell r="K4" t="str">
            <v>TTTM Indochina Plaza, Số 241 Xuân Thủy, Q. Cầu Giấy, TP HN</v>
          </cell>
          <cell r="L4" t="str">
            <v/>
          </cell>
          <cell r="M4" t="str">
            <v>TTTM Indochina Plaza, Số 241 Xuân Thủy, Q. Cầu Giấy, TP HN</v>
          </cell>
          <cell r="N4">
            <v>60</v>
          </cell>
          <cell r="O4" t="b">
            <v>0</v>
          </cell>
          <cell r="P4" t="str">
            <v>CÔNG TY TNHH MTV THƯƠNG MẠI VÀ DỊCH VỤ NGỌC THƠM</v>
          </cell>
          <cell r="Q4" t="str">
            <v>Miền Bắc</v>
          </cell>
          <cell r="R4" t="str">
            <v>ACM</v>
          </cell>
        </row>
        <row r="5">
          <cell r="A5" t="str">
            <v>acm0021</v>
          </cell>
          <cell r="B5" t="str">
            <v>ACM - ECO</v>
          </cell>
          <cell r="C5" t="str">
            <v/>
          </cell>
          <cell r="D5" t="str">
            <v>Hưng Yên</v>
          </cell>
          <cell r="G5" t="str">
            <v>HN007</v>
          </cell>
          <cell r="H5" t="str">
            <v>Đỗ Minh Quang</v>
          </cell>
          <cell r="I5" t="str">
            <v>MIENBAC;AEON;10%</v>
          </cell>
          <cell r="J5" t="str">
            <v>ACM - ECO</v>
          </cell>
          <cell r="K5" t="str">
            <v>Tầng 1, tháp E, Rừng Cọ, Khu đô thị Ecopark, Xã Xuân Quan, Huyện Văn Giang, Tỉnh Hưng Yên</v>
          </cell>
          <cell r="L5" t="str">
            <v/>
          </cell>
          <cell r="M5" t="str">
            <v>Tầng 1, tháp E, Rừng Cọ, Khu đô thị Ecopark, Xã Xuân Quan, Huyện Văn Giang, Tỉnh Hưng Yên</v>
          </cell>
          <cell r="N5">
            <v>60</v>
          </cell>
          <cell r="O5" t="b">
            <v>0</v>
          </cell>
          <cell r="P5" t="str">
            <v>CÔNG TY TNHH MTV THƯƠNG MẠI VÀ DỊCH VỤ NGỌC THƠM</v>
          </cell>
          <cell r="Q5" t="str">
            <v>Miền Bắc</v>
          </cell>
          <cell r="R5" t="str">
            <v>ACM</v>
          </cell>
        </row>
        <row r="6">
          <cell r="A6" t="str">
            <v>ACM-023</v>
          </cell>
          <cell r="B6" t="str">
            <v>CHI NHÁNH CÔNG TY TNHH MỘT THÀNH VIÊN HỘI NHẬP PHÁT TRIỂN ĐÔNG HƯNG TẠI HƯNG YÊN</v>
          </cell>
          <cell r="D6" t="str">
            <v>Hưng Yên</v>
          </cell>
          <cell r="G6" t="str">
            <v>HN007</v>
          </cell>
          <cell r="H6" t="str">
            <v>Đỗ Minh Quang</v>
          </cell>
          <cell r="I6" t="str">
            <v>MIENBAC;AEON;10%</v>
          </cell>
          <cell r="L6" t="str">
            <v>0312629241-023</v>
          </cell>
          <cell r="M6" t="str">
            <v>Tầng 1, tháp E, Rừng Cọ, Khu đô thị Ecopark, Xã Xuân Quan, Huyện Văn Giang, Tỉnh Hưng Yên, Việt Nam</v>
          </cell>
          <cell r="N6">
            <v>60</v>
          </cell>
          <cell r="O6" t="b">
            <v>0</v>
          </cell>
          <cell r="P6" t="str">
            <v>CÔNG TY TNHH MTV THƯƠNG MẠI VÀ DỊCH VỤ NGỌC THƠM</v>
          </cell>
          <cell r="Q6" t="str">
            <v>Miền Bắc</v>
          </cell>
          <cell r="R6" t="str">
            <v>ACM</v>
          </cell>
        </row>
        <row r="7">
          <cell r="A7" t="str">
            <v>AEONLONGBIEN</v>
          </cell>
          <cell r="B7" t="str">
            <v>CÔNG TY TNHH AEON VIỆT NAM-CHI NHÁNH LONG BIÊN</v>
          </cell>
          <cell r="D7" t="str">
            <v>Thành phố Hà Nội</v>
          </cell>
          <cell r="F7" t="str">
            <v>Phường Long Biên</v>
          </cell>
          <cell r="G7" t="str">
            <v>HN003</v>
          </cell>
          <cell r="H7" t="str">
            <v>Nguyễn Văn Thạch</v>
          </cell>
          <cell r="I7" t="str">
            <v>MIENBAC; AEON</v>
          </cell>
          <cell r="L7" t="str">
            <v>0311241512-004</v>
          </cell>
          <cell r="M7" t="str">
            <v>Số 27, Đường Cổ Linh, Phường Long Biên, Thành Phố Hà Nội</v>
          </cell>
          <cell r="N7">
            <v>60</v>
          </cell>
          <cell r="O7" t="b">
            <v>0</v>
          </cell>
          <cell r="P7" t="str">
            <v>CÔNG TY TNHH MTV THƯƠNG MẠI VÀ DỊCH VỤ NGỌC THƠM</v>
          </cell>
          <cell r="Q7" t="str">
            <v>Miền Bắc</v>
          </cell>
          <cell r="R7" t="str">
            <v>AEON</v>
          </cell>
        </row>
        <row r="8">
          <cell r="A8" t="str">
            <v>ARIMI</v>
          </cell>
          <cell r="B8" t="str">
            <v>CÔNG TY TNHH Bán Lẻ Arimi</v>
          </cell>
          <cell r="D8" t="str">
            <v>Thành phố Hà Nội</v>
          </cell>
          <cell r="G8" t="str">
            <v>HN003</v>
          </cell>
          <cell r="H8" t="str">
            <v>Nguyễn Văn Thạch</v>
          </cell>
          <cell r="I8" t="str">
            <v>MIENBAC</v>
          </cell>
          <cell r="L8" t="str">
            <v>0107467894</v>
          </cell>
          <cell r="M8" t="str">
            <v>Tầng 2, TTTM Mipec Riverside, Số 2, Phố Long Biên II,Phường Ngọc Lâm, Hà Nội</v>
          </cell>
          <cell r="O8" t="b">
            <v>1</v>
          </cell>
          <cell r="P8" t="str">
            <v>CÔNG TY TNHH MTV THƯƠNG MẠI VÀ DỊCH VỤ NGỌC THƠM</v>
          </cell>
          <cell r="Q8" t="str">
            <v>Miền Bắc</v>
          </cell>
          <cell r="R8" t="str">
            <v>ARIMI</v>
          </cell>
        </row>
        <row r="9">
          <cell r="A9" t="str">
            <v>BACHTIN</v>
          </cell>
          <cell r="B9" t="str">
            <v>CÔNG TY TNHH  THƯƠNG MẠI DỊCH VỤ BÁCH TÍN</v>
          </cell>
          <cell r="C9" t="str">
            <v>LALANOW</v>
          </cell>
          <cell r="D9" t="str">
            <v>Thành phố Hà Nội</v>
          </cell>
          <cell r="E9" t="str">
            <v>Quận Tây Hồ</v>
          </cell>
          <cell r="G9" t="str">
            <v>HN006</v>
          </cell>
          <cell r="H9" t="str">
            <v>Phan Trọng Cường</v>
          </cell>
          <cell r="I9" t="str">
            <v>MIENBAC</v>
          </cell>
          <cell r="L9" t="str">
            <v>0108842298</v>
          </cell>
          <cell r="M9" t="str">
            <v>Số 12B ngách 47/3 phố Võng Thị, Phường Bưởi, Quận Tây Hồ, Thành phố Hà Nội, Việt Nam</v>
          </cell>
          <cell r="O9" t="b">
            <v>0</v>
          </cell>
          <cell r="P9" t="str">
            <v>CÔNG TY TNHH MTV THƯƠNG MẠI VÀ DỊCH VỤ NGỌC THƠM</v>
          </cell>
          <cell r="Q9" t="str">
            <v>Miền Bắc</v>
          </cell>
          <cell r="R9" t="str">
            <v>BACHTIN</v>
          </cell>
        </row>
        <row r="10">
          <cell r="A10" t="str">
            <v>BITEXCO NAM LONG</v>
          </cell>
          <cell r="B10" t="str">
            <v>CÔNG TY CỔ PHẦN BITEXCO NAM LONG</v>
          </cell>
          <cell r="D10" t="str">
            <v>Thái Bình</v>
          </cell>
          <cell r="L10" t="str">
            <v>1000341509</v>
          </cell>
          <cell r="M10" t="str">
            <v>Lô A2, Khu Công Nghiệp Nguyễn Đức Cảnh, Phường Trần Hưng Đạo, Thành phố Thái Bình, Thái Bình.</v>
          </cell>
          <cell r="O10" t="b">
            <v>0</v>
          </cell>
          <cell r="P10" t="str">
            <v>CÔNG TY TNHH MTV THƯƠNG MẠI VÀ DỊCH VỤ NGỌC THƠM</v>
          </cell>
          <cell r="Q10" t="str">
            <v>Miền Bắc</v>
          </cell>
          <cell r="R10" t="str">
            <v>BITEXCO NAM LONG</v>
          </cell>
        </row>
        <row r="11">
          <cell r="A11" t="str">
            <v>BRG</v>
          </cell>
          <cell r="B11" t="str">
            <v>CÔNG TY TNHH XUẤT - NHẬP KHẨU VÀ BÁN LẺ HÀNG TIÊU DÙNG HÀ NỘI</v>
          </cell>
          <cell r="D11" t="str">
            <v>Thành phố Hà Nội</v>
          </cell>
          <cell r="I11" t="str">
            <v>5%; BRG; MIENBAC</v>
          </cell>
          <cell r="L11" t="str">
            <v>0108609950</v>
          </cell>
          <cell r="M11" t="str">
            <v>Số 51 phố Lê Đại Hành, Phường Hai Bà Trưng, Thành phố Hà Nội, Việt Nam</v>
          </cell>
          <cell r="N11">
            <v>60</v>
          </cell>
          <cell r="O11" t="b">
            <v>0</v>
          </cell>
          <cell r="P11" t="str">
            <v>CÔNG TY TNHH MTV THƯƠNG MẠI VÀ DỊCH VỤ NGỌC THƠM</v>
          </cell>
          <cell r="Q11" t="str">
            <v>Miền Bắc</v>
          </cell>
          <cell r="R11" t="str">
            <v>BRG</v>
          </cell>
        </row>
        <row r="12">
          <cell r="A12" t="str">
            <v>BRG01</v>
          </cell>
          <cell r="B12" t="str">
            <v>CÔNG TY TNHH BÁN LẺ FUJIMART VIỆT NAM</v>
          </cell>
          <cell r="D12" t="str">
            <v>Thành phố Hà Nội</v>
          </cell>
          <cell r="I12" t="str">
            <v>5%; BRG; MIENBAC</v>
          </cell>
          <cell r="J12" t="str">
            <v/>
          </cell>
          <cell r="L12" t="str">
            <v>0108432911</v>
          </cell>
          <cell r="M12" t="str">
            <v>Số 142 đường Lê Duẩn, Phường Văn Miếu - Quốc Tử Giám, Thành phố Hà Nội, Việt Nam</v>
          </cell>
          <cell r="N12">
            <v>60</v>
          </cell>
          <cell r="O12" t="b">
            <v>0</v>
          </cell>
          <cell r="P12" t="str">
            <v>CÔNG TY TNHH MTV THƯƠNG MẠI VÀ DỊCH VỤ NGỌC THƠM</v>
          </cell>
          <cell r="Q12" t="str">
            <v>Miền Bắc</v>
          </cell>
          <cell r="R12" t="str">
            <v>BRG</v>
          </cell>
        </row>
        <row r="13">
          <cell r="A13" t="str">
            <v>brg10011</v>
          </cell>
          <cell r="B13" t="str">
            <v>Siêu thị intimex 120 Hàng Trống</v>
          </cell>
          <cell r="C13" t="str">
            <v/>
          </cell>
          <cell r="D13" t="str">
            <v>Thành phố Hà Nội</v>
          </cell>
          <cell r="E13" t="str">
            <v>Quận Hoàn Kiếm</v>
          </cell>
          <cell r="G13" t="str">
            <v>HN008</v>
          </cell>
          <cell r="H13" t="str">
            <v>Nguyễn Minh Sơn</v>
          </cell>
          <cell r="I13" t="str">
            <v>MIENBAC;5%;BRG</v>
          </cell>
          <cell r="J13" t="str">
            <v>10011. Siêu thị BRGMart 120 Hàng Trống</v>
          </cell>
          <cell r="K13" t="str">
            <v>Số 120 Hàng Trống, phường Hàng Trống, quận Hoàn Kiếm, Hà Nội</v>
          </cell>
          <cell r="L13" t="str">
            <v/>
          </cell>
          <cell r="M13" t="str">
            <v>Số 120 Hàng Trống, phường Hàng Trống, Quận Hoàn Kiếm, Hà Nội</v>
          </cell>
          <cell r="N13">
            <v>60</v>
          </cell>
          <cell r="O13" t="b">
            <v>0</v>
          </cell>
          <cell r="P13" t="str">
            <v>CÔNG TY TNHH MTV THƯƠNG MẠI VÀ DỊCH VỤ NGỌC THƠM</v>
          </cell>
          <cell r="Q13" t="str">
            <v>Miền Bắc</v>
          </cell>
          <cell r="R13" t="str">
            <v>BRG</v>
          </cell>
        </row>
        <row r="14">
          <cell r="A14" t="str">
            <v>brg10021</v>
          </cell>
          <cell r="B14" t="str">
            <v>Siêu thị BRGMart Nguyễn Văn Cừ</v>
          </cell>
          <cell r="C14" t="str">
            <v/>
          </cell>
          <cell r="D14" t="str">
            <v>Thành phố Hà Nội</v>
          </cell>
          <cell r="E14" t="str">
            <v>Quận Long Biên</v>
          </cell>
          <cell r="G14" t="str">
            <v>HN008</v>
          </cell>
          <cell r="H14" t="str">
            <v>Nguyễn Minh Sơn</v>
          </cell>
          <cell r="I14" t="str">
            <v>MIENBAC;5%;BRG</v>
          </cell>
          <cell r="J14" t="str">
            <v>10021. Siêu thị BRGMart Nguyễn Văn Cừ</v>
          </cell>
          <cell r="K14" t="str">
            <v>Ngõ 390 tòa nhà Berriver, Nguyễn Văn Cừ, phường Bồ Đề, quận Long Biên, thành phố Hà Nội</v>
          </cell>
          <cell r="L14" t="str">
            <v/>
          </cell>
          <cell r="M14" t="str">
            <v>Ngõ 390 tòa nhà Berriver, Nguyễn Văn Cừ, phường Bồ Đề, quận Long Biên, thành phố Hà Nội</v>
          </cell>
          <cell r="N14">
            <v>60</v>
          </cell>
          <cell r="O14" t="b">
            <v>0</v>
          </cell>
          <cell r="P14" t="str">
            <v>CÔNG TY TNHH MTV THƯƠNG MẠI VÀ DỊCH VỤ NGỌC THƠM</v>
          </cell>
          <cell r="Q14" t="str">
            <v>Miền Bắc</v>
          </cell>
          <cell r="R14" t="str">
            <v>BRG</v>
          </cell>
        </row>
        <row r="15">
          <cell r="A15" t="str">
            <v>brg10031</v>
          </cell>
          <cell r="B15" t="str">
            <v>BRGMART 15-17 Ngọc Khánh, Hà Nội</v>
          </cell>
          <cell r="C15" t="str">
            <v/>
          </cell>
          <cell r="D15" t="str">
            <v>Thành phố Hà Nội</v>
          </cell>
          <cell r="E15" t="str">
            <v>Quận Ba Đình</v>
          </cell>
          <cell r="G15" t="str">
            <v>HN008</v>
          </cell>
          <cell r="H15" t="str">
            <v>Nguyễn Minh Sơn</v>
          </cell>
          <cell r="I15" t="str">
            <v>MIENBAC;5%;BRG</v>
          </cell>
          <cell r="J15" t="str">
            <v>BRGMART 15-17 Ngọc Khánh, Hà Nội</v>
          </cell>
          <cell r="K15" t="str">
            <v>BRG 15-17 Ngọc Khánh, Ba Đình, Hà Nội</v>
          </cell>
          <cell r="L15" t="str">
            <v/>
          </cell>
          <cell r="M15" t="str">
            <v>BRG 15-17 Ngọc Khánh, Ba Đình, Hà Nội</v>
          </cell>
          <cell r="N15">
            <v>60</v>
          </cell>
          <cell r="O15" t="b">
            <v>0</v>
          </cell>
          <cell r="P15" t="str">
            <v>CÔNG TY TNHH MTV THƯƠNG MẠI VÀ DỊCH VỤ NGỌC THƠM</v>
          </cell>
          <cell r="Q15" t="str">
            <v>Miền Bắc</v>
          </cell>
          <cell r="R15" t="str">
            <v>BRG</v>
          </cell>
        </row>
        <row r="16">
          <cell r="A16" t="str">
            <v>brg10041</v>
          </cell>
          <cell r="B16" t="str">
            <v>Siêu thị intimex Hải Dương</v>
          </cell>
          <cell r="D16" t="str">
            <v>Hải Dương</v>
          </cell>
          <cell r="I16" t="str">
            <v>MIENBAC;5%;BRG</v>
          </cell>
          <cell r="J16" t="str">
            <v>BRGMART Hải Dương</v>
          </cell>
          <cell r="K16" t="str">
            <v>Số 1 Nguyễn Lương Bằng, P.Phạm Ngũ Lão, Tp.Hải Dương</v>
          </cell>
          <cell r="L16" t="str">
            <v/>
          </cell>
          <cell r="M16" t="str">
            <v>Số 1 Nguyễn Lương Bằng, P.Phạm Ngũ Lão, Tp.Hải Dương</v>
          </cell>
          <cell r="N16">
            <v>60</v>
          </cell>
          <cell r="O16" t="b">
            <v>0</v>
          </cell>
          <cell r="P16" t="str">
            <v>CÔNG TY TNHH MTV THƯƠNG MẠI VÀ DỊCH VỤ NGỌC THƠM</v>
          </cell>
          <cell r="Q16" t="str">
            <v>Miền Bắc</v>
          </cell>
          <cell r="R16" t="str">
            <v>BRG</v>
          </cell>
        </row>
        <row r="17">
          <cell r="A17" t="str">
            <v>brg10051</v>
          </cell>
          <cell r="B17" t="str">
            <v>BRGMART 174 Lạc Long Quân, Tây Hồ</v>
          </cell>
          <cell r="C17" t="str">
            <v/>
          </cell>
          <cell r="D17" t="str">
            <v>Thành phố Hà Nội</v>
          </cell>
          <cell r="E17" t="str">
            <v>Quận Tây Hồ</v>
          </cell>
          <cell r="G17" t="str">
            <v>HN008</v>
          </cell>
          <cell r="H17" t="str">
            <v>Nguyễn Minh Sơn</v>
          </cell>
          <cell r="I17" t="str">
            <v>MIENBAC;5%;BRG</v>
          </cell>
          <cell r="J17" t="str">
            <v>BRGMART 174 Lạc Long Quân, Tây Hồ</v>
          </cell>
          <cell r="K17" t="str">
            <v>BRGMART 174 Lạc Long Quân, P.Bưởi, Q.Tây Hồ, Hà Nội</v>
          </cell>
          <cell r="L17" t="str">
            <v/>
          </cell>
          <cell r="M17" t="str">
            <v>BRGMART 174 Lạc Long Quân, P.Bưởi, Q.Tây Hồ, Hà Nội</v>
          </cell>
          <cell r="N17">
            <v>60</v>
          </cell>
          <cell r="O17" t="b">
            <v>0</v>
          </cell>
          <cell r="P17" t="str">
            <v>CÔNG TY TNHH MTV THƯƠNG MẠI VÀ DỊCH VỤ NGỌC THƠM</v>
          </cell>
          <cell r="Q17" t="str">
            <v>Miền Bắc</v>
          </cell>
          <cell r="R17" t="str">
            <v>BRG</v>
          </cell>
        </row>
        <row r="18">
          <cell r="A18" t="str">
            <v>brg10061</v>
          </cell>
          <cell r="B18" t="str">
            <v>Siêu thị BRGMart Phố Nối</v>
          </cell>
          <cell r="D18" t="str">
            <v>Hưng Yên</v>
          </cell>
          <cell r="I18" t="str">
            <v>MIENBAC;5%;BRG</v>
          </cell>
          <cell r="J18" t="str">
            <v>BRGMART Phố Nối, Hưng Yên</v>
          </cell>
          <cell r="K18" t="str">
            <v>Khu đô thị Lạc Hồng Phúc - Phường Mỹ Hào - Tỉnh Hưng Yên</v>
          </cell>
          <cell r="L18" t="str">
            <v/>
          </cell>
          <cell r="M18" t="str">
            <v>Khu đô thị Lạc Hồng Phúc - Phường Mỹ Hào - Tỉnh Hưng Yên</v>
          </cell>
          <cell r="N18">
            <v>60</v>
          </cell>
          <cell r="O18" t="b">
            <v>0</v>
          </cell>
          <cell r="P18" t="str">
            <v>CÔNG TY TNHH MTV THƯƠNG MẠI VÀ DỊCH VỤ NGỌC THƠM</v>
          </cell>
          <cell r="Q18" t="str">
            <v>Miền Bắc</v>
          </cell>
          <cell r="R18" t="str">
            <v>BRG</v>
          </cell>
        </row>
        <row r="19">
          <cell r="A19" t="str">
            <v>brg10101</v>
          </cell>
          <cell r="B19" t="str">
            <v>Siêu thị intimex Hải Phòng</v>
          </cell>
          <cell r="D19" t="str">
            <v>Hải Phòng</v>
          </cell>
          <cell r="I19" t="str">
            <v>MIENBAC;5%;BRG</v>
          </cell>
          <cell r="J19" t="str">
            <v>BRGMART Hải Phòng</v>
          </cell>
          <cell r="K19" t="str">
            <v>BRGMART 23 Minh Khai, Hồng Bàng, tp.Hải Phòng</v>
          </cell>
          <cell r="L19" t="str">
            <v/>
          </cell>
          <cell r="M19" t="str">
            <v>BRGMART 23 Minh Khai, Hồng Bàng, tp.Hải Phòng</v>
          </cell>
          <cell r="N19">
            <v>60</v>
          </cell>
          <cell r="O19" t="b">
            <v>0</v>
          </cell>
          <cell r="P19" t="str">
            <v>CÔNG TY TNHH MTV THƯƠNG MẠI VÀ DỊCH VỤ NGỌC THƠM</v>
          </cell>
          <cell r="Q19" t="str">
            <v>Miền Bắc</v>
          </cell>
          <cell r="R19" t="str">
            <v>BRG</v>
          </cell>
        </row>
        <row r="20">
          <cell r="A20" t="str">
            <v>brg10141</v>
          </cell>
          <cell r="B20" t="str">
            <v>BRG10141 Siêu thị Intimemex Như Quỳnh, Hưng Yên</v>
          </cell>
          <cell r="C20" t="str">
            <v>Các cửa hàng thuộc cty TNHH BRG</v>
          </cell>
          <cell r="D20" t="str">
            <v>Hưng Yên</v>
          </cell>
          <cell r="I20" t="str">
            <v>MIENBAC;5%;BRG</v>
          </cell>
          <cell r="J20" t="str">
            <v>BRG10141 Siêu thị Intimemex Như Quỳnh, Hưng Yên</v>
          </cell>
          <cell r="K20" t="str">
            <v>Thị trấn Như Quỳnh, huyện Văn Lâm, tỉnh Hưng Yên</v>
          </cell>
          <cell r="L20" t="str">
            <v/>
          </cell>
          <cell r="M20" t="str">
            <v>Thị trấn Như Quỳnh, huyện Văn Lâm, tỉnh Hưng Yên</v>
          </cell>
          <cell r="N20">
            <v>60</v>
          </cell>
          <cell r="O20" t="b">
            <v>0</v>
          </cell>
          <cell r="P20" t="str">
            <v>CÔNG TY TNHH MTV THƯƠNG MẠI VÀ DỊCH VỤ NGỌC THƠM</v>
          </cell>
          <cell r="Q20" t="str">
            <v>Miền Bắc</v>
          </cell>
          <cell r="R20" t="str">
            <v>BRG</v>
          </cell>
        </row>
        <row r="21">
          <cell r="A21" t="str">
            <v>brg11011</v>
          </cell>
          <cell r="B21" t="str">
            <v>Siêu thị Fujimart 142 Lê Duẩn</v>
          </cell>
          <cell r="D21" t="str">
            <v>Thành phố Hà Nội</v>
          </cell>
          <cell r="E21" t="str">
            <v>Quận Đống Đa</v>
          </cell>
          <cell r="G21" t="str">
            <v>HN003</v>
          </cell>
          <cell r="H21" t="str">
            <v>Nguyễn Văn Thạch</v>
          </cell>
          <cell r="I21" t="str">
            <v>MIENBAC;5%;BRG</v>
          </cell>
          <cell r="J21" t="str">
            <v>BRG 142 Lê Duẩn, Đống Đa</v>
          </cell>
          <cell r="K21" t="str">
            <v>Siêu thị Fujimart 142 Lê Duẩn, quận Đống Đa, HN</v>
          </cell>
          <cell r="L21" t="str">
            <v/>
          </cell>
          <cell r="M21" t="str">
            <v>Siêu thị Fujimart 142 Lê Duẩn, quận Đống Đa, HN</v>
          </cell>
          <cell r="N21">
            <v>60</v>
          </cell>
          <cell r="O21" t="b">
            <v>0</v>
          </cell>
          <cell r="P21" t="str">
            <v>CÔNG TY TNHH MTV THƯƠNG MẠI VÀ DỊCH VỤ NGỌC THƠM</v>
          </cell>
          <cell r="Q21" t="str">
            <v>Miền Bắc</v>
          </cell>
          <cell r="R21" t="str">
            <v>BRG</v>
          </cell>
        </row>
        <row r="22">
          <cell r="A22" t="str">
            <v>brg11021</v>
          </cell>
          <cell r="B22" t="str">
            <v>Siêu thị Fujimart 36 Hoàng Cầu</v>
          </cell>
          <cell r="C22" t="str">
            <v/>
          </cell>
          <cell r="D22" t="str">
            <v>Thành phố Hà Nội</v>
          </cell>
          <cell r="E22" t="str">
            <v>Quận Đống Đa</v>
          </cell>
          <cell r="G22" t="str">
            <v>HN003</v>
          </cell>
          <cell r="H22" t="str">
            <v>Nguyễn Văn Thạch</v>
          </cell>
          <cell r="I22" t="str">
            <v>MIENBAC;5%;BRG</v>
          </cell>
          <cell r="J22" t="str">
            <v>Siêu thị Fujimart 36 Hoàng Cầu</v>
          </cell>
          <cell r="K22" t="str">
            <v>Fuji mart 36 Hoàng Cầu, Đống Đa, HN</v>
          </cell>
          <cell r="L22" t="str">
            <v/>
          </cell>
          <cell r="M22" t="str">
            <v>Siêu thị Fujimart 36 Hoàng Cầu, Đống Đa, HN</v>
          </cell>
          <cell r="N22">
            <v>60</v>
          </cell>
          <cell r="O22" t="b">
            <v>0</v>
          </cell>
          <cell r="P22" t="str">
            <v>CÔNG TY TNHH MTV THƯƠNG MẠI VÀ DỊCH VỤ NGỌC THƠM</v>
          </cell>
          <cell r="Q22" t="str">
            <v>Miền Bắc</v>
          </cell>
          <cell r="R22" t="str">
            <v>BRG</v>
          </cell>
        </row>
        <row r="23">
          <cell r="A23" t="str">
            <v>brg11031</v>
          </cell>
          <cell r="B23" t="str">
            <v>Siêu thị Fujimart 324 Tây Sơn</v>
          </cell>
          <cell r="C23" t="str">
            <v/>
          </cell>
          <cell r="D23" t="str">
            <v>Thành phố Hà Nội</v>
          </cell>
          <cell r="E23" t="str">
            <v>Quận Đống Đa</v>
          </cell>
          <cell r="G23" t="str">
            <v>HN003</v>
          </cell>
          <cell r="H23" t="str">
            <v>Nguyễn Văn Thạch</v>
          </cell>
          <cell r="I23" t="str">
            <v>MIENBAC;5%;BRG</v>
          </cell>
          <cell r="J23" t="str">
            <v>Siêu thị Fujimart 324 Tây Sơn</v>
          </cell>
          <cell r="K23" t="str">
            <v>Siêu thị Fujimart 324 Tây Sơn, Đống Đa, HN</v>
          </cell>
          <cell r="L23" t="str">
            <v/>
          </cell>
          <cell r="M23" t="str">
            <v>Siêu thị Fujimart 324 Tây Sơn, Đống Đa, HN</v>
          </cell>
          <cell r="N23">
            <v>60</v>
          </cell>
          <cell r="O23" t="b">
            <v>0</v>
          </cell>
          <cell r="P23" t="str">
            <v>CÔNG TY TNHH MTV THƯƠNG MẠI VÀ DỊCH VỤ NGỌC THƠM</v>
          </cell>
          <cell r="Q23" t="str">
            <v>Miền Bắc</v>
          </cell>
          <cell r="R23" t="str">
            <v>BRG</v>
          </cell>
        </row>
        <row r="24">
          <cell r="A24" t="str">
            <v>brg11041</v>
          </cell>
          <cell r="B24" t="str">
            <v>Siêu thị Fujimart Huỳnh Thúc Kháng</v>
          </cell>
          <cell r="C24" t="str">
            <v/>
          </cell>
          <cell r="D24" t="str">
            <v>Thành phố Hà Nội</v>
          </cell>
          <cell r="E24" t="str">
            <v>Quận Đống Đa</v>
          </cell>
          <cell r="G24" t="str">
            <v>HN003</v>
          </cell>
          <cell r="H24" t="str">
            <v>Nguyễn Văn Thạch</v>
          </cell>
          <cell r="I24" t="str">
            <v>MIENBAC;5%;BRG</v>
          </cell>
          <cell r="J24" t="str">
            <v>Siêu thị Fujimart Huỳnh Thúc Kháng</v>
          </cell>
          <cell r="K24" t="str">
            <v>Tầng 2, Tòa nhà Hateco, số 4A Huỳnh Thúc Kháng, quận Đống Đa, thành phố Hà Nội, Việt Nam</v>
          </cell>
          <cell r="L24" t="str">
            <v/>
          </cell>
          <cell r="M24" t="str">
            <v>Tầng 2, Tòa nhà Hateco, số 4A Huỳnh Thúc Kháng, quận Đống Đa, thành phố Hà Nội, Việt Nam</v>
          </cell>
          <cell r="N24">
            <v>60</v>
          </cell>
          <cell r="O24" t="b">
            <v>0</v>
          </cell>
          <cell r="P24" t="str">
            <v>CÔNG TY TNHH MTV THƯƠNG MẠI VÀ DỊCH VỤ NGỌC THƠM</v>
          </cell>
          <cell r="Q24" t="str">
            <v>Miền Bắc</v>
          </cell>
          <cell r="R24" t="str">
            <v>BRG</v>
          </cell>
        </row>
        <row r="25">
          <cell r="A25" t="str">
            <v>brg11051</v>
          </cell>
          <cell r="B25" t="str">
            <v>Siêu thị Fujimart Trần Phú - Hà Đông</v>
          </cell>
          <cell r="C25" t="str">
            <v/>
          </cell>
          <cell r="D25" t="str">
            <v>Thành phố Hà Nội</v>
          </cell>
          <cell r="E25" t="str">
            <v>Quận Hà Đông</v>
          </cell>
          <cell r="G25" t="str">
            <v>HN004</v>
          </cell>
          <cell r="H25" t="str">
            <v>Hoàng Thanh Huy</v>
          </cell>
          <cell r="I25" t="str">
            <v>MIENBAC;5%;BRG</v>
          </cell>
          <cell r="J25" t="str">
            <v>Siêu thị Fujimart Trần Phú - Hà Đông</v>
          </cell>
          <cell r="K25" t="str">
            <v>Tòa nhà Mac Plaza, số 10 Trần Phú, quận Hà Đông, thành phố Hà Nội</v>
          </cell>
          <cell r="L25" t="str">
            <v/>
          </cell>
          <cell r="M25" t="str">
            <v>Tòa nhà Mac Plaza, số 10 Trần Phú, quận Hà Đông, thành phố Hà Nội</v>
          </cell>
          <cell r="N25">
            <v>60</v>
          </cell>
          <cell r="O25" t="b">
            <v>0</v>
          </cell>
          <cell r="P25" t="str">
            <v>CÔNG TY TNHH MTV THƯƠNG MẠI VÀ DỊCH VỤ NGỌC THƠM</v>
          </cell>
          <cell r="Q25" t="str">
            <v>Miền Bắc</v>
          </cell>
          <cell r="R25" t="str">
            <v>BRG</v>
          </cell>
        </row>
        <row r="26">
          <cell r="A26" t="str">
            <v>brg11081</v>
          </cell>
          <cell r="B26" t="str">
            <v>Siêu thị Fuji Bùi Ngọc Dương</v>
          </cell>
          <cell r="C26" t="str">
            <v/>
          </cell>
          <cell r="D26" t="str">
            <v>Thành phố Hà Nội</v>
          </cell>
          <cell r="E26" t="str">
            <v>Quận Hai Bà Trưng</v>
          </cell>
          <cell r="G26" t="str">
            <v>HN003</v>
          </cell>
          <cell r="H26" t="str">
            <v>Nguyễn Văn Thạch</v>
          </cell>
          <cell r="I26" t="str">
            <v>MIENBAC;5%;BRG</v>
          </cell>
          <cell r="J26" t="str">
            <v>BRGMART 89 Bùi Ngọc Dương, Hai Bà Trưng, Hà Nội</v>
          </cell>
          <cell r="K26" t="str">
            <v>BRG 89 Bùi Ngọc Dương, Hai Bà Trưng, Hà Nội</v>
          </cell>
          <cell r="L26" t="str">
            <v/>
          </cell>
          <cell r="M26" t="str">
            <v>BRG 89 Bùi Ngọc Dương, Hai Bà Trưng, Hà Nội</v>
          </cell>
          <cell r="N26">
            <v>60</v>
          </cell>
          <cell r="O26" t="b">
            <v>0</v>
          </cell>
          <cell r="P26" t="str">
            <v>CÔNG TY TNHH MTV THƯƠNG MẠI VÀ DỊCH VỤ NGỌC THƠM</v>
          </cell>
          <cell r="Q26" t="str">
            <v>Miền Bắc</v>
          </cell>
          <cell r="R26" t="str">
            <v>BRG</v>
          </cell>
        </row>
        <row r="27">
          <cell r="A27" t="str">
            <v>brg11091</v>
          </cell>
          <cell r="B27" t="str">
            <v>BRG D2 Giảng Võ, Hà Nội</v>
          </cell>
          <cell r="C27" t="str">
            <v/>
          </cell>
          <cell r="D27" t="str">
            <v>Thành phố Hà Nội</v>
          </cell>
          <cell r="E27" t="str">
            <v>Quận Ba Đình</v>
          </cell>
          <cell r="G27" t="str">
            <v>HN008</v>
          </cell>
          <cell r="H27" t="str">
            <v>Nguyễn Minh Sơn</v>
          </cell>
          <cell r="I27" t="str">
            <v>5%; BRG; MIENBAC</v>
          </cell>
          <cell r="J27" t="str">
            <v>BRG D2 Giảng Võ, Hà Nội</v>
          </cell>
          <cell r="K27" t="str">
            <v>BRG D2 Giảng Võ, Ba Đình, Hà Nội</v>
          </cell>
          <cell r="L27" t="str">
            <v/>
          </cell>
          <cell r="M27" t="str">
            <v>BRG D2 Giảng Võ, Ba Đình, Hà Nội</v>
          </cell>
          <cell r="N27">
            <v>60</v>
          </cell>
          <cell r="O27" t="b">
            <v>0</v>
          </cell>
          <cell r="P27" t="str">
            <v>CÔNG TY TNHH MTV THƯƠNG MẠI VÀ DỊCH VỤ NGỌC THƠM</v>
          </cell>
          <cell r="Q27" t="str">
            <v>Miền Bắc</v>
          </cell>
          <cell r="R27" t="str">
            <v>BRG</v>
          </cell>
        </row>
        <row r="28">
          <cell r="A28" t="str">
            <v>brg11101</v>
          </cell>
          <cell r="B28" t="str">
            <v>Siêu thị Fuji MD Complex</v>
          </cell>
          <cell r="C28" t="str">
            <v/>
          </cell>
          <cell r="D28" t="str">
            <v>Thành phố Hà Nội</v>
          </cell>
          <cell r="E28" t="str">
            <v>Quận Nam Từ Liêm</v>
          </cell>
          <cell r="G28" t="str">
            <v>HN004</v>
          </cell>
          <cell r="H28" t="str">
            <v>Hoàng Thanh Huy</v>
          </cell>
          <cell r="I28" t="str">
            <v>MIENBAC;5%;BRG</v>
          </cell>
          <cell r="J28" t="str">
            <v>BRGMART Siêu thị MD Complex</v>
          </cell>
          <cell r="K28" t="str">
            <v>Tỏa nhà MD Complex, 2 Hàm Nghi, KĐT Mỹ Đình 1, Nam Từ Liêm, Hà Nội</v>
          </cell>
          <cell r="L28" t="str">
            <v/>
          </cell>
          <cell r="M28" t="str">
            <v>Tỏa nhà MD Complex, 2 Hàm Nghi, KĐT Mỹ Đình 1, Nam Từ Liêm, Hà Nội</v>
          </cell>
          <cell r="N28">
            <v>60</v>
          </cell>
          <cell r="O28" t="b">
            <v>0</v>
          </cell>
          <cell r="P28" t="str">
            <v>CÔNG TY TNHH MTV THƯƠNG MẠI VÀ DỊCH VỤ NGỌC THƠM</v>
          </cell>
          <cell r="Q28" t="str">
            <v>Miền Bắc</v>
          </cell>
          <cell r="R28" t="str">
            <v>BRG</v>
          </cell>
        </row>
        <row r="29">
          <cell r="A29" t="str">
            <v>brg11121</v>
          </cell>
          <cell r="B29" t="str">
            <v>Siêu thị Fuji The Light</v>
          </cell>
          <cell r="C29" t="str">
            <v/>
          </cell>
          <cell r="D29" t="str">
            <v>Thành phố Hà Nội</v>
          </cell>
          <cell r="E29" t="str">
            <v>Quận Nam Từ Liêm</v>
          </cell>
          <cell r="G29" t="str">
            <v>HN004</v>
          </cell>
          <cell r="H29" t="str">
            <v>Hoàng Thanh Huy</v>
          </cell>
          <cell r="I29" t="str">
            <v>5%; BRG; MIENBAC</v>
          </cell>
          <cell r="J29" t="str">
            <v>Siêu thị Fujimart Tố Hữu</v>
          </cell>
          <cell r="K29" t="str">
            <v>Tầng 1 tòa nhà CT2, KĐT Trung Văn, Q. Nam Từ Liêm, Hà Nội</v>
          </cell>
          <cell r="L29" t="str">
            <v/>
          </cell>
          <cell r="M29" t="str">
            <v>Tầng 1 tòa nhà CT2, KĐT Trung Văn, Q. Nam Từ Liêm, Hà Nội</v>
          </cell>
          <cell r="N29">
            <v>60</v>
          </cell>
          <cell r="O29" t="b">
            <v>0</v>
          </cell>
          <cell r="P29" t="str">
            <v>CÔNG TY TNHH MTV THƯƠNG MẠI VÀ DỊCH VỤ NGỌC THƠM</v>
          </cell>
          <cell r="Q29" t="str">
            <v>Miền Bắc</v>
          </cell>
          <cell r="R29" t="str">
            <v>BRG</v>
          </cell>
        </row>
        <row r="30">
          <cell r="A30" t="str">
            <v>brg11161</v>
          </cell>
          <cell r="B30" t="str">
            <v>Siêu thị Fujimart 249 Thụy Khê</v>
          </cell>
          <cell r="C30" t="str">
            <v/>
          </cell>
          <cell r="D30" t="str">
            <v>Thành phố Hà Nội</v>
          </cell>
          <cell r="E30" t="str">
            <v>Quận Tây Hồ</v>
          </cell>
          <cell r="G30" t="str">
            <v>HN008</v>
          </cell>
          <cell r="H30" t="str">
            <v>Nguyễn Minh Sơn</v>
          </cell>
          <cell r="I30" t="str">
            <v>5%; BRG; MIENBAC</v>
          </cell>
          <cell r="J30" t="str">
            <v>Siêu thị Fujimart 249 Thụy Khê</v>
          </cell>
          <cell r="K30" t="str">
            <v>Tòa nhà Lexington, 249 Thụy Khê, P. Thụy Khê, Q. Tây Hồ, Hà Nội</v>
          </cell>
          <cell r="L30" t="str">
            <v/>
          </cell>
          <cell r="M30" t="str">
            <v>Tòa nhà Lexington, 249 Thụy Khê, P. Thụy Khê, Q. Tây Hồ, Hà Nội</v>
          </cell>
          <cell r="N30">
            <v>60</v>
          </cell>
          <cell r="O30" t="b">
            <v>0</v>
          </cell>
          <cell r="P30" t="str">
            <v>CÔNG TY TNHH MTV THƯƠNG MẠI VÀ DỊCH VỤ NGỌC THƠM</v>
          </cell>
          <cell r="Q30" t="str">
            <v>Miền Bắc</v>
          </cell>
          <cell r="R30" t="str">
            <v>BRG</v>
          </cell>
        </row>
        <row r="31">
          <cell r="A31" t="str">
            <v>brg11171</v>
          </cell>
          <cell r="B31" t="str">
            <v>Siêu thị Fujimart 89 Lạc Long Quân</v>
          </cell>
          <cell r="D31" t="str">
            <v>Thành phố Hà Nội</v>
          </cell>
          <cell r="E31" t="str">
            <v>Quận Cầu Giấy</v>
          </cell>
          <cell r="F31" t="str">
            <v>Phường Nghĩa Đô</v>
          </cell>
          <cell r="G31" t="str">
            <v>HN004</v>
          </cell>
          <cell r="H31" t="str">
            <v>Hoàng Thanh Huy</v>
          </cell>
          <cell r="I31" t="str">
            <v>MIENBAC;5%;BRG</v>
          </cell>
          <cell r="J31" t="str">
            <v>11171. Siêu thị Fujimart 181 Lạc Long Quân</v>
          </cell>
          <cell r="K31" t="str">
            <v>Tòa nhà Rosary 89 Lạc Long Quân, Nghĩa Đô, Cầu Giấy, Hà Nội</v>
          </cell>
          <cell r="L31" t="str">
            <v/>
          </cell>
          <cell r="M31" t="str">
            <v>Tòa nhà Rosary 89 Lạc Long Quân, Nghĩa Đô, Cầu Giấy, Hà Nội</v>
          </cell>
          <cell r="N31">
            <v>60</v>
          </cell>
          <cell r="O31" t="b">
            <v>0</v>
          </cell>
          <cell r="P31" t="str">
            <v>CÔNG TY TNHH MTV THƯƠNG MẠI VÀ DỊCH VỤ NGỌC THƠM</v>
          </cell>
          <cell r="Q31" t="str">
            <v>Miền Bắc</v>
          </cell>
          <cell r="R31" t="str">
            <v>BRG</v>
          </cell>
        </row>
        <row r="32">
          <cell r="A32" t="str">
            <v>brg11181</v>
          </cell>
          <cell r="B32" t="str">
            <v>Siêu thị Fujimart Chính Kinh</v>
          </cell>
          <cell r="C32" t="str">
            <v/>
          </cell>
          <cell r="D32" t="str">
            <v>Thành phố Hà Nội</v>
          </cell>
          <cell r="E32" t="str">
            <v>Quận Thanh Xuân</v>
          </cell>
          <cell r="G32" t="str">
            <v>HN008</v>
          </cell>
          <cell r="H32" t="str">
            <v>Nguyễn Minh Sơn</v>
          </cell>
          <cell r="I32" t="str">
            <v>5%; BRG; MIENBAC</v>
          </cell>
          <cell r="J32" t="str">
            <v>Siêu thị Fujimart Chính Kinh</v>
          </cell>
          <cell r="K32" t="str">
            <v>Tòa nhà Sapphire, số 4 Chính Kinh, Thượng Đình, Thanh Xuân, Hà NộiTòa nhà Sapphire, số 4 Chính Kinh, Thượng Đình, Thanh Xuân, Hà Nội</v>
          </cell>
          <cell r="L32" t="str">
            <v/>
          </cell>
          <cell r="M32" t="str">
            <v>Tòa nhà Sapphire, số 4 Chính Kinh, Thượng Đình, Thanh Xuân, Hà Nội</v>
          </cell>
          <cell r="N32">
            <v>60</v>
          </cell>
          <cell r="O32" t="b">
            <v>0</v>
          </cell>
          <cell r="P32" t="str">
            <v>CÔNG TY TNHH MTV THƯƠNG MẠI VÀ DỊCH VỤ NGỌC THƠM</v>
          </cell>
          <cell r="Q32" t="str">
            <v>Miền Bắc</v>
          </cell>
          <cell r="R32" t="str">
            <v>BRG</v>
          </cell>
        </row>
        <row r="33">
          <cell r="A33" t="str">
            <v>brg11191</v>
          </cell>
          <cell r="B33" t="str">
            <v>Siêu thị FujiMart Lê Văn Lương</v>
          </cell>
          <cell r="C33" t="str">
            <v/>
          </cell>
          <cell r="D33" t="str">
            <v>Thành phố Hà Nội</v>
          </cell>
          <cell r="E33" t="str">
            <v>Quận Thanh Xuân</v>
          </cell>
          <cell r="G33" t="str">
            <v>HN008</v>
          </cell>
          <cell r="H33" t="str">
            <v>Nguyễn Minh Sơn</v>
          </cell>
          <cell r="I33" t="str">
            <v>MIENBAC;5%;BRG</v>
          </cell>
          <cell r="J33" t="str">
            <v>Siêu thị FujiMart Lê Văn Lương</v>
          </cell>
          <cell r="K33" t="str">
            <v>Tòa nhà Diamond Plaza, 25 Lê Văn Lương, Thanh Xuân, Hà Nội</v>
          </cell>
          <cell r="L33" t="str">
            <v/>
          </cell>
          <cell r="M33" t="str">
            <v>Tòa nhà Diamond Plaza, 25 Lê Văn Lương, Thanh Xuân, Hà Nội</v>
          </cell>
          <cell r="N33">
            <v>60</v>
          </cell>
          <cell r="O33" t="b">
            <v>0</v>
          </cell>
          <cell r="P33" t="str">
            <v>CÔNG TY TNHH MTV THƯƠNG MẠI VÀ DỊCH VỤ NGỌC THƠM</v>
          </cell>
          <cell r="Q33" t="str">
            <v>Miền Bắc</v>
          </cell>
          <cell r="R33" t="str">
            <v>BRG</v>
          </cell>
        </row>
        <row r="34">
          <cell r="A34" t="str">
            <v>brg11201</v>
          </cell>
          <cell r="B34" t="str">
            <v>Siêu thị FujiMart Trung Yên</v>
          </cell>
          <cell r="D34" t="str">
            <v>Thành phố Hà Nội</v>
          </cell>
          <cell r="E34" t="str">
            <v>Quận Cầu Giấy</v>
          </cell>
          <cell r="F34" t="str">
            <v>Phường Yên Hoà</v>
          </cell>
          <cell r="G34" t="str">
            <v>HN004</v>
          </cell>
          <cell r="H34" t="str">
            <v>Hoàng Thanh Huy</v>
          </cell>
          <cell r="I34" t="str">
            <v>MIENBAC;5%;BRG</v>
          </cell>
          <cell r="J34" t="str">
            <v>11201. Siêu thị FujiMart Trung Yên</v>
          </cell>
          <cell r="K34" t="str">
            <v>Tòa nhà Trung Yên 1, KĐT Trung Yên, Cầu Giấy, Hà Nội</v>
          </cell>
          <cell r="L34" t="str">
            <v/>
          </cell>
          <cell r="M34" t="str">
            <v>Tòa nhà Trung Yên 1, KĐT Trung Yên, Cầu Giấy, Hà Nội</v>
          </cell>
          <cell r="N34">
            <v>60</v>
          </cell>
          <cell r="O34" t="b">
            <v>0</v>
          </cell>
          <cell r="P34" t="str">
            <v>CÔNG TY TNHH MTV THƯƠNG MẠI VÀ DỊCH VỤ NGỌC THƠM</v>
          </cell>
          <cell r="Q34" t="str">
            <v>Miền Bắc</v>
          </cell>
          <cell r="R34" t="str">
            <v>BRG</v>
          </cell>
        </row>
        <row r="35">
          <cell r="A35" t="str">
            <v>brg11211</v>
          </cell>
          <cell r="B35" t="str">
            <v>Siêu thị Fujimart 67 Trần Phú-Ba Đình</v>
          </cell>
          <cell r="C35" t="str">
            <v/>
          </cell>
          <cell r="D35" t="str">
            <v>Thành phố Hà Nội</v>
          </cell>
          <cell r="E35" t="str">
            <v>Quận Ba Đình</v>
          </cell>
          <cell r="G35" t="str">
            <v>HN008</v>
          </cell>
          <cell r="H35" t="str">
            <v>Nguyễn Minh Sơn</v>
          </cell>
          <cell r="I35" t="str">
            <v>MIENBAC;5%;BRG</v>
          </cell>
          <cell r="J35" t="str">
            <v>Siêu thị Fujimart 67 Trần Phú-Ba Đình</v>
          </cell>
          <cell r="K35" t="str">
            <v>Siêu thị Fujimart 67 Trần Phú-Ba Đình, HN</v>
          </cell>
          <cell r="L35" t="str">
            <v/>
          </cell>
          <cell r="M35" t="str">
            <v>Siêu thị Fujimart 67 Trần Phú-Ba Đình, HN</v>
          </cell>
          <cell r="N35">
            <v>60</v>
          </cell>
          <cell r="O35" t="b">
            <v>0</v>
          </cell>
          <cell r="P35" t="str">
            <v>CÔNG TY TNHH MTV THƯƠNG MẠI VÀ DỊCH VỤ NGỌC THƠM</v>
          </cell>
          <cell r="Q35" t="str">
            <v>Miền Bắc</v>
          </cell>
          <cell r="R35" t="str">
            <v>BRG</v>
          </cell>
        </row>
        <row r="36">
          <cell r="A36" t="str">
            <v>brg11221</v>
          </cell>
          <cell r="B36" t="str">
            <v>Siêu thị FujiMart Tân Mai</v>
          </cell>
          <cell r="C36" t="str">
            <v/>
          </cell>
          <cell r="D36" t="str">
            <v>Thành phố Hà Nội</v>
          </cell>
          <cell r="E36" t="str">
            <v>Quận Hoàng Mai</v>
          </cell>
          <cell r="G36" t="str">
            <v>HN006</v>
          </cell>
          <cell r="H36" t="str">
            <v>Phan Trọng Cường</v>
          </cell>
          <cell r="I36" t="str">
            <v>MIENBAC;5%;BRG</v>
          </cell>
          <cell r="J36" t="str">
            <v>Siêu thị FujiMart Tân Mai</v>
          </cell>
          <cell r="K36" t="str">
            <v>FujiMart 109 Tân Mai, Phường Tân Mai, Quận Hoàng Mai, HN</v>
          </cell>
          <cell r="L36" t="str">
            <v/>
          </cell>
          <cell r="M36" t="str">
            <v>FujiMart 109 Tân Mai, Phường Tân Mai, Quận Hoàng Mai, HN</v>
          </cell>
          <cell r="N36">
            <v>60</v>
          </cell>
          <cell r="O36" t="b">
            <v>0</v>
          </cell>
          <cell r="P36" t="str">
            <v>CÔNG TY TNHH MTV THƯƠNG MẠI VÀ DỊCH VỤ NGỌC THƠM</v>
          </cell>
          <cell r="Q36" t="str">
            <v>Miền Bắc</v>
          </cell>
          <cell r="R36" t="str">
            <v>BRG</v>
          </cell>
        </row>
        <row r="37">
          <cell r="A37" t="str">
            <v>brg11241</v>
          </cell>
          <cell r="B37" t="str">
            <v>Siêu thị FujiMart Times City</v>
          </cell>
          <cell r="C37" t="str">
            <v/>
          </cell>
          <cell r="D37" t="str">
            <v>Thành phố Hà Nội</v>
          </cell>
          <cell r="E37" t="str">
            <v>Quận Hai Bà Trưng</v>
          </cell>
          <cell r="G37" t="str">
            <v>HN006</v>
          </cell>
          <cell r="H37" t="str">
            <v>Phan Trọng Cường</v>
          </cell>
          <cell r="I37" t="str">
            <v>MIENBAC;5%;BRG</v>
          </cell>
          <cell r="J37" t="str">
            <v>Siêu thị FujiMart Times City</v>
          </cell>
          <cell r="K37" t="str">
            <v>Tòa nhà T9 Times City, số 458 Minh Khai, P. Vĩnh Tuy, Hai Bà Trưng, Hà Nội</v>
          </cell>
          <cell r="L37" t="str">
            <v/>
          </cell>
          <cell r="M37" t="str">
            <v>Tòa nhà T9 Times City, số 458 Minh Khai, P. Vĩnh Tuy, Hai Bà Trưng, Hà Nội</v>
          </cell>
          <cell r="N37">
            <v>60</v>
          </cell>
          <cell r="O37" t="b">
            <v>0</v>
          </cell>
          <cell r="P37" t="str">
            <v>CÔNG TY TNHH MTV THƯƠNG MẠI VÀ DỊCH VỤ NGỌC THƠM</v>
          </cell>
          <cell r="Q37" t="str">
            <v>Miền Bắc</v>
          </cell>
          <cell r="R37" t="str">
            <v>BRG</v>
          </cell>
        </row>
        <row r="38">
          <cell r="A38" t="str">
            <v>brg12021</v>
          </cell>
          <cell r="B38" t="str">
            <v>BRGMART E7 Bách Khoa, Hà Nội</v>
          </cell>
          <cell r="C38" t="str">
            <v/>
          </cell>
          <cell r="D38" t="str">
            <v>Thành phố Hà Nội</v>
          </cell>
          <cell r="E38" t="str">
            <v>Quận Hai Bà Trưng</v>
          </cell>
          <cell r="G38" t="str">
            <v>HN003</v>
          </cell>
          <cell r="H38" t="str">
            <v>Nguyễn Văn Thạch</v>
          </cell>
          <cell r="I38" t="str">
            <v>MIENBAC;5%;BRG</v>
          </cell>
          <cell r="J38" t="str">
            <v>BRGMART E7 Bách Khoa, Hà Nội</v>
          </cell>
          <cell r="K38" t="str">
            <v>BRGMART E7 Bách Khoa, Hai Bà Trưng, Hà Nội</v>
          </cell>
          <cell r="L38" t="str">
            <v/>
          </cell>
          <cell r="M38" t="str">
            <v>BRGMART E7 Bách Khoa, Hai Bà Trưng, Hà Nội</v>
          </cell>
          <cell r="N38">
            <v>60</v>
          </cell>
          <cell r="O38" t="b">
            <v>0</v>
          </cell>
          <cell r="P38" t="str">
            <v>CÔNG TY TNHH MTV THƯƠNG MẠI VÀ DỊCH VỤ NGỌC THƠM</v>
          </cell>
          <cell r="Q38" t="str">
            <v>Miền Bắc</v>
          </cell>
          <cell r="R38" t="str">
            <v>BRG</v>
          </cell>
        </row>
        <row r="39">
          <cell r="A39" t="str">
            <v>brg12031</v>
          </cell>
          <cell r="B39" t="str">
            <v>BRGMART Thanh Xuân, Hà Nội</v>
          </cell>
          <cell r="C39" t="str">
            <v/>
          </cell>
          <cell r="D39" t="str">
            <v>Thành phố Hà Nội</v>
          </cell>
          <cell r="E39" t="str">
            <v>Quận Thanh Xuân</v>
          </cell>
          <cell r="G39" t="str">
            <v>HN008</v>
          </cell>
          <cell r="H39" t="str">
            <v>Nguyễn Minh Sơn</v>
          </cell>
          <cell r="I39" t="str">
            <v>MIENBAC;5%;BRG</v>
          </cell>
          <cell r="J39" t="str">
            <v>BRGMART Thanh Xuân, Hà Nội</v>
          </cell>
          <cell r="K39" t="str">
            <v>BRGMART C12 Thanh Xuân Bắc, Q.Thanh Xuân, Hà Nội</v>
          </cell>
          <cell r="L39" t="str">
            <v/>
          </cell>
          <cell r="M39" t="str">
            <v>BRGMART C12 Thanh Xuân Bắc, Q.Thanh Xuân, Hà Nội</v>
          </cell>
          <cell r="N39">
            <v>60</v>
          </cell>
          <cell r="O39" t="b">
            <v>0</v>
          </cell>
          <cell r="P39" t="str">
            <v>CÔNG TY TNHH MTV THƯƠNG MẠI VÀ DỊCH VỤ NGỌC THƠM</v>
          </cell>
          <cell r="Q39" t="str">
            <v>Miền Bắc</v>
          </cell>
          <cell r="R39" t="str">
            <v>BRG</v>
          </cell>
        </row>
        <row r="40">
          <cell r="A40" t="str">
            <v>brg12041</v>
          </cell>
          <cell r="B40" t="str">
            <v>BRGMART K3 Việt Hưng, Hà Nội</v>
          </cell>
          <cell r="C40" t="str">
            <v/>
          </cell>
          <cell r="D40" t="str">
            <v>Thành phố Hà Nội</v>
          </cell>
          <cell r="E40" t="str">
            <v>Quận Long Biên</v>
          </cell>
          <cell r="G40" t="str">
            <v>HN008</v>
          </cell>
          <cell r="H40" t="str">
            <v>Nguyễn Minh Sơn</v>
          </cell>
          <cell r="I40" t="str">
            <v>MIENBAC;5%;BRG</v>
          </cell>
          <cell r="J40" t="str">
            <v>BRGMART K3 Việt Hưng, Hà Nội</v>
          </cell>
          <cell r="K40" t="str">
            <v>BRG K3 Việt Hưng, Quận Long Biên, Hà Nội</v>
          </cell>
          <cell r="L40" t="str">
            <v/>
          </cell>
          <cell r="M40" t="str">
            <v>BRG K3 Việt Hưng, Quận Long Biên, Hà Nội</v>
          </cell>
          <cell r="N40">
            <v>60</v>
          </cell>
          <cell r="O40" t="b">
            <v>0</v>
          </cell>
          <cell r="P40" t="str">
            <v>CÔNG TY TNHH MTV THƯƠNG MẠI VÀ DỊCH VỤ NGỌC THƠM</v>
          </cell>
          <cell r="Q40" t="str">
            <v>Miền Bắc</v>
          </cell>
          <cell r="R40" t="str">
            <v>BRG</v>
          </cell>
        </row>
        <row r="41">
          <cell r="A41" t="str">
            <v>brg12051</v>
          </cell>
          <cell r="B41" t="str">
            <v>BRGMART 13 Thành Công, Hà Nội</v>
          </cell>
          <cell r="C41" t="str">
            <v/>
          </cell>
          <cell r="D41" t="str">
            <v>Thành phố Hà Nội</v>
          </cell>
          <cell r="E41" t="str">
            <v>Quận Ba Đình</v>
          </cell>
          <cell r="G41" t="str">
            <v>HN008</v>
          </cell>
          <cell r="H41" t="str">
            <v>Nguyễn Minh Sơn</v>
          </cell>
          <cell r="I41" t="str">
            <v>MIENBAC;5%;BRG</v>
          </cell>
          <cell r="J41" t="str">
            <v>BRGMART 13 Thành Công, Hà Nội</v>
          </cell>
          <cell r="K41" t="str">
            <v>BRG 13 Thành Công, Ba Đình, Hà Nội</v>
          </cell>
          <cell r="L41" t="str">
            <v/>
          </cell>
          <cell r="M41" t="str">
            <v>BRG 13 Thành Công, Ba Đình, Hà Nội</v>
          </cell>
          <cell r="N41">
            <v>60</v>
          </cell>
          <cell r="O41" t="b">
            <v>0</v>
          </cell>
          <cell r="P41" t="str">
            <v>CÔNG TY TNHH MTV THƯƠNG MẠI VÀ DỊCH VỤ NGỌC THƠM</v>
          </cell>
          <cell r="Q41" t="str">
            <v>Miền Bắc</v>
          </cell>
          <cell r="R41" t="str">
            <v>BRG</v>
          </cell>
        </row>
        <row r="42">
          <cell r="A42" t="str">
            <v>brg12061</v>
          </cell>
          <cell r="B42" t="str">
            <v>Siêu thị HaproMart Lương Đình Của</v>
          </cell>
          <cell r="C42" t="str">
            <v/>
          </cell>
          <cell r="D42" t="str">
            <v>Thành phố Hà Nội</v>
          </cell>
          <cell r="E42" t="str">
            <v>Quận Đống Đa</v>
          </cell>
          <cell r="G42" t="str">
            <v>HN003</v>
          </cell>
          <cell r="H42" t="str">
            <v>Nguyễn Văn Thạch</v>
          </cell>
          <cell r="I42" t="str">
            <v>MIENBAC;5%;BRG</v>
          </cell>
          <cell r="J42" t="str">
            <v>BRGMART 135 Lương Định Của, Hà Nội</v>
          </cell>
          <cell r="K42" t="str">
            <v>BRGMART 135 Lương Định Của, Đống Đa, Hà Nội</v>
          </cell>
          <cell r="L42" t="str">
            <v/>
          </cell>
          <cell r="M42" t="str">
            <v>BRGMART 135 Lương Định Của, Đống Đa, Hà Nội</v>
          </cell>
          <cell r="N42">
            <v>60</v>
          </cell>
          <cell r="O42" t="b">
            <v>0</v>
          </cell>
          <cell r="P42" t="str">
            <v>CÔNG TY TNHH MTV THƯƠNG MẠI VÀ DỊCH VỤ NGỌC THƠM</v>
          </cell>
          <cell r="Q42" t="str">
            <v>Miền Bắc</v>
          </cell>
          <cell r="R42" t="str">
            <v>BRG</v>
          </cell>
        </row>
        <row r="43">
          <cell r="A43" t="str">
            <v>brg12091</v>
          </cell>
          <cell r="B43" t="str">
            <v>Siêu thị HaproMart A4 Vĩnh Phúc, Ba Đình</v>
          </cell>
          <cell r="C43" t="str">
            <v/>
          </cell>
          <cell r="D43" t="str">
            <v>Thành phố Hà Nội</v>
          </cell>
          <cell r="E43" t="str">
            <v>Quận Ba Đình</v>
          </cell>
          <cell r="G43" t="str">
            <v>HN008</v>
          </cell>
          <cell r="H43" t="str">
            <v>Nguyễn Minh Sơn</v>
          </cell>
          <cell r="I43" t="str">
            <v>MIENBAC;5%;BRG</v>
          </cell>
          <cell r="J43" t="str">
            <v>BRGMART Vĩnh Phúc, HN</v>
          </cell>
          <cell r="K43" t="str">
            <v>Tầng 1, nhà G3, TT Vĩnh Phúc, P.Vĩnh Phúc, Q.Ba Đình, HN</v>
          </cell>
          <cell r="L43" t="str">
            <v/>
          </cell>
          <cell r="M43" t="str">
            <v>Tầng 1, nhà G3, TT Vĩnh Phúc, P.Vĩnh Phúc, Q.Ba Đình, HN</v>
          </cell>
          <cell r="N43">
            <v>60</v>
          </cell>
          <cell r="O43" t="b">
            <v>0</v>
          </cell>
          <cell r="P43" t="str">
            <v>CÔNG TY TNHH MTV THƯƠNG MẠI VÀ DỊCH VỤ NGỌC THƠM</v>
          </cell>
          <cell r="Q43" t="str">
            <v>Miền Bắc</v>
          </cell>
          <cell r="R43" t="str">
            <v>BRG</v>
          </cell>
        </row>
        <row r="44">
          <cell r="A44" t="str">
            <v>brg12111</v>
          </cell>
          <cell r="B44" t="str">
            <v>BRGMART E6 Quỳnh Mai, Hai Bà Trưng, Hà Nội</v>
          </cell>
          <cell r="C44" t="str">
            <v/>
          </cell>
          <cell r="D44" t="str">
            <v>Thành phố Hà Nội</v>
          </cell>
          <cell r="E44" t="str">
            <v>Quận Hai Bà Trưng</v>
          </cell>
          <cell r="G44" t="str">
            <v>HN003</v>
          </cell>
          <cell r="H44" t="str">
            <v>Nguyễn Văn Thạch</v>
          </cell>
          <cell r="I44" t="str">
            <v>MIENBAC;5%;BRG</v>
          </cell>
          <cell r="J44" t="str">
            <v>BRGMART E6 Quỳnh Mai, Hai Bà Trưng, Hà Nội</v>
          </cell>
          <cell r="K44" t="str">
            <v>BRGMART E6 Quỳnh Mai, Hai Bà Trưng, Hà Nội</v>
          </cell>
          <cell r="L44" t="str">
            <v/>
          </cell>
          <cell r="M44" t="str">
            <v>BRGMART E6 Quỳnh Mai, Hai Bà Trưng, Hà Nội</v>
          </cell>
          <cell r="N44">
            <v>60</v>
          </cell>
          <cell r="O44" t="b">
            <v>0</v>
          </cell>
          <cell r="P44" t="str">
            <v>CÔNG TY TNHH MTV THƯƠNG MẠI VÀ DỊCH VỤ NGỌC THƠM</v>
          </cell>
          <cell r="Q44" t="str">
            <v>Miền Bắc</v>
          </cell>
          <cell r="R44" t="str">
            <v>BRG</v>
          </cell>
        </row>
        <row r="45">
          <cell r="A45" t="str">
            <v>brg12171</v>
          </cell>
          <cell r="B45" t="str">
            <v>BRGMART 5 Hàm Tử Quan, Hoàn Kiếm, Hà Nội</v>
          </cell>
          <cell r="C45" t="str">
            <v/>
          </cell>
          <cell r="D45" t="str">
            <v>Thành phố Hà Nội</v>
          </cell>
          <cell r="E45" t="str">
            <v>Quận Hoàn Kiếm</v>
          </cell>
          <cell r="G45" t="str">
            <v>HN003</v>
          </cell>
          <cell r="H45" t="str">
            <v>Nguyễn Văn Thạch</v>
          </cell>
          <cell r="I45" t="str">
            <v>MIENBAC;5%;BRG</v>
          </cell>
          <cell r="J45" t="str">
            <v>BRGMART 5 Hàm Tử Quan, Hoàn Kiếm, Hà Nội</v>
          </cell>
          <cell r="K45" t="str">
            <v>BRGMART 5 Hàm Tử Quan, Hoàn Kiếm, Hà Nội</v>
          </cell>
          <cell r="L45" t="str">
            <v/>
          </cell>
          <cell r="M45" t="str">
            <v>BRGMART 5 Hàm Tử Quan, Hoàn Kiếm, Hà Nội</v>
          </cell>
          <cell r="N45">
            <v>60</v>
          </cell>
          <cell r="O45" t="b">
            <v>0</v>
          </cell>
          <cell r="P45" t="str">
            <v>CÔNG TY TNHH MTV THƯƠNG MẠI VÀ DỊCH VỤ NGỌC THƠM</v>
          </cell>
          <cell r="Q45" t="str">
            <v>Miền Bắc</v>
          </cell>
          <cell r="R45" t="str">
            <v>BRG</v>
          </cell>
        </row>
        <row r="46">
          <cell r="A46" t="str">
            <v>brg12201</v>
          </cell>
          <cell r="B46" t="str">
            <v>CH Hapro 198 Lò Đúc</v>
          </cell>
          <cell r="C46" t="str">
            <v/>
          </cell>
          <cell r="D46" t="str">
            <v>Thành phố Hà Nội</v>
          </cell>
          <cell r="E46" t="str">
            <v>Quận Hai Bà Trưng</v>
          </cell>
          <cell r="G46" t="str">
            <v>HN003</v>
          </cell>
          <cell r="H46" t="str">
            <v>Nguyễn Văn Thạch</v>
          </cell>
          <cell r="I46" t="str">
            <v>MIENBAC;5%;BRG</v>
          </cell>
          <cell r="J46" t="str">
            <v>BRGMART 198 Lò Đúc, Hà Nội</v>
          </cell>
          <cell r="K46" t="str">
            <v>BRGMART 198 Lò Đúc, Hai Bà Trưng, Hà Nội</v>
          </cell>
          <cell r="L46" t="str">
            <v/>
          </cell>
          <cell r="M46" t="str">
            <v>BRGMART 198 Lò Đúc, Hai Bà Trưng, Hà Nội</v>
          </cell>
          <cell r="N46">
            <v>60</v>
          </cell>
          <cell r="O46" t="b">
            <v>0</v>
          </cell>
          <cell r="P46" t="str">
            <v>CÔNG TY TNHH MTV THƯƠNG MẠI VÀ DỊCH VỤ NGỌC THƠM</v>
          </cell>
          <cell r="Q46" t="str">
            <v>Miền Bắc</v>
          </cell>
          <cell r="R46" t="str">
            <v>BRG</v>
          </cell>
        </row>
        <row r="47">
          <cell r="A47" t="str">
            <v>brg12211</v>
          </cell>
          <cell r="B47" t="str">
            <v>CH Hapro 15-17 Đội cấn</v>
          </cell>
          <cell r="C47" t="str">
            <v/>
          </cell>
          <cell r="D47" t="str">
            <v>Thành phố Hà Nội</v>
          </cell>
          <cell r="E47" t="str">
            <v>Quận Ba Đình</v>
          </cell>
          <cell r="G47" t="str">
            <v>HN008</v>
          </cell>
          <cell r="H47" t="str">
            <v>Nguyễn Minh Sơn</v>
          </cell>
          <cell r="I47" t="str">
            <v>MIENBAC;5%;BRG</v>
          </cell>
          <cell r="J47" t="str">
            <v>BRGMART 15-17 Đội Cấn, Hà Nội</v>
          </cell>
          <cell r="K47" t="str">
            <v>BRGMART 15-17 Đội Cấn, Ba Đình, Hà Nội</v>
          </cell>
          <cell r="L47" t="str">
            <v/>
          </cell>
          <cell r="M47" t="str">
            <v>BRGMART 15-17 Đội Cấn, Ba Đình, Hà Nội</v>
          </cell>
          <cell r="N47">
            <v>60</v>
          </cell>
          <cell r="O47" t="b">
            <v>0</v>
          </cell>
          <cell r="P47" t="str">
            <v>CÔNG TY TNHH MTV THƯƠNG MẠI VÀ DỊCH VỤ NGỌC THƠM</v>
          </cell>
          <cell r="Q47" t="str">
            <v>Miền Bắc</v>
          </cell>
          <cell r="R47" t="str">
            <v>BRG</v>
          </cell>
        </row>
        <row r="48">
          <cell r="A48" t="str">
            <v>brg12221</v>
          </cell>
          <cell r="B48" t="str">
            <v>CH Hapro 53D Hàng Bài</v>
          </cell>
          <cell r="C48" t="str">
            <v/>
          </cell>
          <cell r="D48" t="str">
            <v>Thành phố Hà Nội</v>
          </cell>
          <cell r="E48" t="str">
            <v>Quận Hoàn Kiếm</v>
          </cell>
          <cell r="G48" t="str">
            <v>HN008</v>
          </cell>
          <cell r="H48" t="str">
            <v>Nguyễn Minh Sơn</v>
          </cell>
          <cell r="I48" t="str">
            <v>MIENBAC;5%;BRG</v>
          </cell>
          <cell r="J48" t="str">
            <v>BRGMART 53D Hàng Bài, Hoàn Kiếm, Hà Nội</v>
          </cell>
          <cell r="K48" t="str">
            <v>BRGMART 53D Hàng Bài, Hoàn Kiếm, Hà Nội</v>
          </cell>
          <cell r="L48" t="str">
            <v/>
          </cell>
          <cell r="M48" t="str">
            <v>BRGMART 53D Hàng Bài, Hoàn Kiếm, Hà Nội</v>
          </cell>
          <cell r="N48">
            <v>60</v>
          </cell>
          <cell r="O48" t="b">
            <v>0</v>
          </cell>
          <cell r="P48" t="str">
            <v>CÔNG TY TNHH MTV THƯƠNG MẠI VÀ DỊCH VỤ NGỌC THƠM</v>
          </cell>
          <cell r="Q48" t="str">
            <v>Miền Bắc</v>
          </cell>
          <cell r="R48" t="str">
            <v>BRG</v>
          </cell>
        </row>
        <row r="49">
          <cell r="A49" t="str">
            <v>brg12231</v>
          </cell>
          <cell r="B49" t="str">
            <v>Cửa hàng Haprofood N4C Trung Hòa Nhân Chính</v>
          </cell>
          <cell r="C49" t="str">
            <v/>
          </cell>
          <cell r="D49" t="str">
            <v>Thành phố Hà Nội</v>
          </cell>
          <cell r="E49" t="str">
            <v>Quận Thanh Xuân</v>
          </cell>
          <cell r="G49" t="str">
            <v>HN008</v>
          </cell>
          <cell r="H49" t="str">
            <v>Nguyễn Minh Sơn</v>
          </cell>
          <cell r="I49" t="str">
            <v>MIENBAC;5%;BRG</v>
          </cell>
          <cell r="J49" t="str">
            <v>Cửa hàng Haprofood N4C Trung Hòa Nhân Chính</v>
          </cell>
          <cell r="K49" t="str">
            <v>Tầng 1 toàn N4C Trung Hòa - Nhân Chính, Thanh Xuân, Hà Nội</v>
          </cell>
          <cell r="L49" t="str">
            <v/>
          </cell>
          <cell r="M49" t="str">
            <v>Tầng 1 toàn N4C Trung Hòa - Nhân Chính, Thanh Xuân, Hà Nội</v>
          </cell>
          <cell r="N49">
            <v>60</v>
          </cell>
          <cell r="O49" t="b">
            <v>0</v>
          </cell>
          <cell r="P49" t="str">
            <v>CÔNG TY TNHH MTV THƯƠNG MẠI VÀ DỊCH VỤ NGỌC THƠM</v>
          </cell>
          <cell r="Q49" t="str">
            <v>Miền Bắc</v>
          </cell>
          <cell r="R49" t="str">
            <v>BRG</v>
          </cell>
        </row>
        <row r="50">
          <cell r="A50" t="str">
            <v>brg12241</v>
          </cell>
          <cell r="B50" t="str">
            <v>BRGMART Chợ bưởi, HN</v>
          </cell>
          <cell r="C50" t="str">
            <v/>
          </cell>
          <cell r="D50" t="str">
            <v>Thành phố Hà Nội</v>
          </cell>
          <cell r="E50" t="str">
            <v>Quận Ba Đình</v>
          </cell>
          <cell r="G50" t="str">
            <v>HN008</v>
          </cell>
          <cell r="H50" t="str">
            <v>Nguyễn Minh Sơn</v>
          </cell>
          <cell r="I50" t="str">
            <v>MIENBAC;5%;BRG</v>
          </cell>
          <cell r="J50" t="str">
            <v>BRGMART Chợ bưởi, HN</v>
          </cell>
          <cell r="K50" t="str">
            <v>BRGMART Chợ bưởi, Ba Đình, Hà Nội ( đối diện 582 Thụy Khuê )</v>
          </cell>
          <cell r="L50" t="str">
            <v/>
          </cell>
          <cell r="M50" t="str">
            <v>BRGMART Chợ bưởi, Ba Đình, Hà Nội ( đối diện 582 Thụy Khuê )</v>
          </cell>
          <cell r="N50">
            <v>60</v>
          </cell>
          <cell r="O50" t="b">
            <v>0</v>
          </cell>
          <cell r="P50" t="str">
            <v>CÔNG TY TNHH MTV THƯƠNG MẠI VÀ DỊCH VỤ NGỌC THƠM</v>
          </cell>
          <cell r="Q50" t="str">
            <v>Miền Bắc</v>
          </cell>
          <cell r="R50" t="str">
            <v>BRG</v>
          </cell>
        </row>
        <row r="51">
          <cell r="A51" t="str">
            <v>brg12251</v>
          </cell>
          <cell r="B51" t="str">
            <v>BRGMART 41 Đông tác, Hà Nội</v>
          </cell>
          <cell r="C51" t="str">
            <v/>
          </cell>
          <cell r="D51" t="str">
            <v>Thành phố Hà Nội</v>
          </cell>
          <cell r="E51" t="str">
            <v>Quận Đống Đa</v>
          </cell>
          <cell r="G51" t="str">
            <v>HN003</v>
          </cell>
          <cell r="H51" t="str">
            <v>Nguyễn Văn Thạch</v>
          </cell>
          <cell r="I51" t="str">
            <v>MIENBAC;5%;BRG</v>
          </cell>
          <cell r="J51" t="str">
            <v>BRGMART 41 Đông tác, Hà Nội</v>
          </cell>
          <cell r="K51" t="str">
            <v>BRGMART 41 Đông tác, Đống đa, Hà Nội</v>
          </cell>
          <cell r="L51" t="str">
            <v/>
          </cell>
          <cell r="M51" t="str">
            <v>BRGMART 41 Đông tác, Đống đa, Hà Nội</v>
          </cell>
          <cell r="N51">
            <v>60</v>
          </cell>
          <cell r="O51" t="b">
            <v>0</v>
          </cell>
          <cell r="P51" t="str">
            <v>CÔNG TY TNHH MTV THƯƠNG MẠI VÀ DỊCH VỤ NGỌC THƠM</v>
          </cell>
          <cell r="Q51" t="str">
            <v>Miền Bắc</v>
          </cell>
          <cell r="R51" t="str">
            <v>BRG</v>
          </cell>
        </row>
        <row r="52">
          <cell r="A52" t="str">
            <v>brg12331</v>
          </cell>
          <cell r="B52" t="str">
            <v>CH Hapro 160-162 ngõ Thái Thịnh I</v>
          </cell>
          <cell r="C52" t="str">
            <v/>
          </cell>
          <cell r="D52" t="str">
            <v>Thành phố Hà Nội</v>
          </cell>
          <cell r="E52" t="str">
            <v>Quận Đống Đa</v>
          </cell>
          <cell r="G52" t="str">
            <v>HN003</v>
          </cell>
          <cell r="H52" t="str">
            <v>Nguyễn Văn Thạch</v>
          </cell>
          <cell r="I52" t="str">
            <v>MIENBAC;5%;BRG</v>
          </cell>
          <cell r="J52" t="str">
            <v>BRGMAR 160 ngõ Thái Thịnh 1, Hà Nội</v>
          </cell>
          <cell r="K52" t="str">
            <v>BRGMART 160 ngõ Thái Thịnh 1, Đống Đa, Hà Nội</v>
          </cell>
          <cell r="L52" t="str">
            <v/>
          </cell>
          <cell r="M52" t="str">
            <v>BRGMART 160 ngõ Thái Thịnh 1, Đống Đa, Hà Nội</v>
          </cell>
          <cell r="N52">
            <v>60</v>
          </cell>
          <cell r="O52" t="b">
            <v>0</v>
          </cell>
          <cell r="P52" t="str">
            <v>CÔNG TY TNHH MTV THƯƠNG MẠI VÀ DỊCH VỤ NGỌC THƠM</v>
          </cell>
          <cell r="Q52" t="str">
            <v>Miền Bắc</v>
          </cell>
          <cell r="R52" t="str">
            <v>BRG</v>
          </cell>
        </row>
        <row r="53">
          <cell r="A53" t="str">
            <v>brg12341</v>
          </cell>
          <cell r="B53" t="str">
            <v>CH Hapro 94 Láng Hạ</v>
          </cell>
          <cell r="C53" t="str">
            <v/>
          </cell>
          <cell r="D53" t="str">
            <v>Thành phố Hà Nội</v>
          </cell>
          <cell r="E53" t="str">
            <v>Quận Đống Đa</v>
          </cell>
          <cell r="G53" t="str">
            <v>HN003</v>
          </cell>
          <cell r="H53" t="str">
            <v>Nguyễn Văn Thạch</v>
          </cell>
          <cell r="I53" t="str">
            <v>MIENBAC;5%;BRG</v>
          </cell>
          <cell r="J53" t="str">
            <v>BRGMART 94 Láng Hạ, Hà Nội</v>
          </cell>
          <cell r="K53" t="str">
            <v>BRGMART 94 Láng Hạ, Đống Đa, Hà Nội</v>
          </cell>
          <cell r="L53" t="str">
            <v/>
          </cell>
          <cell r="M53" t="str">
            <v>BRGMART 94 Láng Hạ, Đống Đa, Hà Nội</v>
          </cell>
          <cell r="N53">
            <v>60</v>
          </cell>
          <cell r="O53" t="b">
            <v>0</v>
          </cell>
          <cell r="P53" t="str">
            <v>CÔNG TY TNHH MTV THƯƠNG MẠI VÀ DỊCH VỤ NGỌC THƠM</v>
          </cell>
          <cell r="Q53" t="str">
            <v>Miền Bắc</v>
          </cell>
          <cell r="R53" t="str">
            <v>BRG</v>
          </cell>
        </row>
        <row r="54">
          <cell r="A54" t="str">
            <v>brg12342</v>
          </cell>
          <cell r="B54" t="str">
            <v>Siêu thị BRGMart Moonlight Vân Canh</v>
          </cell>
          <cell r="C54" t="str">
            <v/>
          </cell>
          <cell r="D54" t="str">
            <v>Thành phố Hà Nội</v>
          </cell>
          <cell r="E54" t="str">
            <v>Huyện Hoài Đức</v>
          </cell>
          <cell r="F54" t="str">
            <v>Xã An Khánh</v>
          </cell>
          <cell r="G54" t="str">
            <v>HN004</v>
          </cell>
          <cell r="H54" t="str">
            <v>Hoàng Thanh Huy</v>
          </cell>
          <cell r="I54" t="str">
            <v>MIENBAC;5%;BRG</v>
          </cell>
          <cell r="J54" t="str">
            <v>Siêu thị BRGMart Moonlight Vân Canh</v>
          </cell>
          <cell r="K54" t="str">
            <v>Tầng 1 Tòa nhà Moonlight 1, Vân Canh, An Khánh, Hoài Đức, HN</v>
          </cell>
          <cell r="L54" t="str">
            <v/>
          </cell>
          <cell r="M54" t="str">
            <v>Tầng 1 Tòa nhà Moonlight 1, Vân Canh, An Khánh, Hoài Đức, HN</v>
          </cell>
          <cell r="N54">
            <v>60</v>
          </cell>
          <cell r="O54" t="b">
            <v>0</v>
          </cell>
          <cell r="P54" t="str">
            <v>CÔNG TY TNHH MTV THƯƠNG MẠI VÀ DỊCH VỤ NGỌC THƠM</v>
          </cell>
          <cell r="Q54" t="str">
            <v>Miền Bắc</v>
          </cell>
          <cell r="R54" t="str">
            <v>BRG</v>
          </cell>
        </row>
        <row r="55">
          <cell r="A55" t="str">
            <v>brg12351</v>
          </cell>
          <cell r="B55" t="str">
            <v>CH Hapro 83 Nguyễn An Ninh</v>
          </cell>
          <cell r="C55" t="str">
            <v/>
          </cell>
          <cell r="D55" t="str">
            <v>Thành phố Hà Nội</v>
          </cell>
          <cell r="E55" t="str">
            <v>Quận Hoàng Mai</v>
          </cell>
          <cell r="G55" t="str">
            <v>HN003</v>
          </cell>
          <cell r="H55" t="str">
            <v>Nguyễn Văn Thạch</v>
          </cell>
          <cell r="I55" t="str">
            <v>MIENBAC;5%;BRG</v>
          </cell>
          <cell r="J55" t="str">
            <v>BRGMART 83 Nguyễn An Ninh, Hà Nội</v>
          </cell>
          <cell r="K55" t="str">
            <v>BRGMART 83 Nguyễn An Ninh, Hoàng Mai, Hà Nội</v>
          </cell>
          <cell r="L55" t="str">
            <v/>
          </cell>
          <cell r="M55" t="str">
            <v>BRGMART 83 Nguyễn An Ninh, Hoàng Mai, Hà Nội</v>
          </cell>
          <cell r="N55">
            <v>60</v>
          </cell>
          <cell r="O55" t="b">
            <v>0</v>
          </cell>
          <cell r="P55" t="str">
            <v>CÔNG TY TNHH MTV THƯƠNG MẠI VÀ DỊCH VỤ NGỌC THƠM</v>
          </cell>
          <cell r="Q55" t="str">
            <v>Miền Bắc</v>
          </cell>
          <cell r="R55" t="str">
            <v>BRG</v>
          </cell>
        </row>
        <row r="56">
          <cell r="A56" t="str">
            <v>brg12401</v>
          </cell>
          <cell r="B56" t="str">
            <v>BRGMART 12 Quán Thánh, Hà Nội</v>
          </cell>
          <cell r="C56" t="str">
            <v/>
          </cell>
          <cell r="D56" t="str">
            <v>Thành phố Hà Nội</v>
          </cell>
          <cell r="E56" t="str">
            <v>Quận Ba Đình</v>
          </cell>
          <cell r="G56" t="str">
            <v>HN008</v>
          </cell>
          <cell r="H56" t="str">
            <v>Nguyễn Minh Sơn</v>
          </cell>
          <cell r="I56" t="str">
            <v>MIENBAC;5%;BRG</v>
          </cell>
          <cell r="J56" t="str">
            <v>BRGMART 12 Quán Thánh, Hà Nội</v>
          </cell>
          <cell r="K56" t="str">
            <v>BRGMART 12 Quán Thánh, Ba Đình, Hà Nội</v>
          </cell>
          <cell r="L56" t="str">
            <v/>
          </cell>
          <cell r="M56" t="str">
            <v>BRGMART 12 Quán Thánh, Ba Đình, Hà Nội</v>
          </cell>
          <cell r="N56">
            <v>60</v>
          </cell>
          <cell r="O56" t="b">
            <v>0</v>
          </cell>
          <cell r="P56" t="str">
            <v>CÔNG TY TNHH MTV THƯƠNG MẠI VÀ DỊCH VỤ NGỌC THƠM</v>
          </cell>
          <cell r="Q56" t="str">
            <v>Miền Bắc</v>
          </cell>
          <cell r="R56" t="str">
            <v>BRG</v>
          </cell>
        </row>
        <row r="57">
          <cell r="A57" t="str">
            <v>brg12411</v>
          </cell>
          <cell r="B57" t="str">
            <v>Cửa hàng HaproFood 63 Cầu Gỗ</v>
          </cell>
          <cell r="D57" t="str">
            <v>Thành phố Hà Nội</v>
          </cell>
          <cell r="E57" t="str">
            <v>Quận Hoàn Kiếm</v>
          </cell>
          <cell r="G57" t="str">
            <v>HN008</v>
          </cell>
          <cell r="H57" t="str">
            <v>Nguyễn Minh Sơn</v>
          </cell>
          <cell r="I57" t="str">
            <v>MIENBAC;5%;BRG</v>
          </cell>
          <cell r="J57" t="str">
            <v>12411. Cửa hàng HaproFood 63 Cầu Gỗ</v>
          </cell>
          <cell r="K57" t="str">
            <v>63 Cầu Gỗ, phường Hàng Bạc, quận Hoàn Kiếm, thành phố Hà Nội</v>
          </cell>
          <cell r="L57" t="str">
            <v/>
          </cell>
          <cell r="M57" t="str">
            <v>63 Cầu Gỗ, phường Hàng Bạc, quận Hoàn Kiếm, thành phố Hà Nội</v>
          </cell>
          <cell r="N57">
            <v>60</v>
          </cell>
          <cell r="O57" t="b">
            <v>0</v>
          </cell>
          <cell r="P57" t="str">
            <v>CÔNG TY TNHH MTV THƯƠNG MẠI VÀ DỊCH VỤ NGỌC THƠM</v>
          </cell>
          <cell r="Q57" t="str">
            <v>Miền Bắc</v>
          </cell>
          <cell r="R57" t="str">
            <v>BRG</v>
          </cell>
        </row>
        <row r="58">
          <cell r="A58" t="str">
            <v>brg12431</v>
          </cell>
          <cell r="B58" t="str">
            <v>BRGMART 376 Khâm Thiên, Hà Nội</v>
          </cell>
          <cell r="C58" t="str">
            <v/>
          </cell>
          <cell r="D58" t="str">
            <v>Thành phố Hà Nội</v>
          </cell>
          <cell r="E58" t="str">
            <v>Quận Đống Đa</v>
          </cell>
          <cell r="G58" t="str">
            <v>HN003</v>
          </cell>
          <cell r="H58" t="str">
            <v>Nguyễn Văn Thạch</v>
          </cell>
          <cell r="I58" t="str">
            <v>MIENBAC;5%;BRG</v>
          </cell>
          <cell r="J58" t="str">
            <v>BRGMART 376 Khâm Thiên, Hà Nội</v>
          </cell>
          <cell r="K58" t="str">
            <v>BRGMART 376 Khâm Thiên, Đống Đa, Hà Nội</v>
          </cell>
          <cell r="L58" t="str">
            <v/>
          </cell>
          <cell r="M58" t="str">
            <v>BRGMART 376 Khâm Thiên, Đống Đa, Hà Nội</v>
          </cell>
          <cell r="N58">
            <v>60</v>
          </cell>
          <cell r="O58" t="b">
            <v>0</v>
          </cell>
          <cell r="P58" t="str">
            <v>CÔNG TY TNHH MTV THƯƠNG MẠI VÀ DỊCH VỤ NGỌC THƠM</v>
          </cell>
          <cell r="Q58" t="str">
            <v>Miền Bắc</v>
          </cell>
          <cell r="R58" t="str">
            <v>BRG</v>
          </cell>
        </row>
        <row r="59">
          <cell r="A59" t="str">
            <v>brg12441</v>
          </cell>
          <cell r="B59" t="str">
            <v>BRG 156 Ngọc Lâm, Hà Nội</v>
          </cell>
          <cell r="D59" t="str">
            <v>Thành phố Hà Nội</v>
          </cell>
          <cell r="E59" t="str">
            <v>Quận Long Biên</v>
          </cell>
          <cell r="F59" t="str">
            <v>Phường Ngọc Lâm</v>
          </cell>
          <cell r="G59" t="str">
            <v>HN003</v>
          </cell>
          <cell r="H59" t="str">
            <v>Nguyễn Văn Thạch</v>
          </cell>
          <cell r="I59" t="str">
            <v>5%; BRG; MIENBAC</v>
          </cell>
          <cell r="K59" t="str">
            <v>156 Ngọc Lâm, Long Biên, Hà Nội</v>
          </cell>
          <cell r="M59" t="str">
            <v>156 Ngọc Lâm, Long Biên, Hà Nội</v>
          </cell>
          <cell r="N59">
            <v>60</v>
          </cell>
          <cell r="O59" t="b">
            <v>0</v>
          </cell>
          <cell r="P59" t="str">
            <v>CÔNG TY TNHH MTV THƯƠNG MẠI VÀ DỊCH VỤ NGỌC THƠM</v>
          </cell>
          <cell r="Q59" t="str">
            <v>Miền Bắc</v>
          </cell>
          <cell r="R59" t="str">
            <v>BRG</v>
          </cell>
        </row>
        <row r="60">
          <cell r="A60" t="str">
            <v>brg12451</v>
          </cell>
          <cell r="B60" t="str">
            <v>BRGMART Chợ Sa, Cổ Loa, Đông Anh, Hà Nội</v>
          </cell>
          <cell r="C60" t="str">
            <v/>
          </cell>
          <cell r="D60" t="str">
            <v>Thành phố Hà Nội</v>
          </cell>
          <cell r="E60" t="str">
            <v>Huyện Đông Anh</v>
          </cell>
          <cell r="G60" t="str">
            <v>HN003</v>
          </cell>
          <cell r="H60" t="str">
            <v>Nguyễn Văn Thạch</v>
          </cell>
          <cell r="I60" t="str">
            <v>MIENBAC;5%;BRG</v>
          </cell>
          <cell r="J60" t="str">
            <v>BRGMART Chợ Sa, Cổ Loa, Đông Anh, Hà Nội</v>
          </cell>
          <cell r="K60" t="str">
            <v>BRGMART Chợ Sa, Cổ Loa, Đông Anh, Hà Nội</v>
          </cell>
          <cell r="L60" t="str">
            <v/>
          </cell>
          <cell r="M60" t="str">
            <v>BRGMART Chợ Sa, Cổ Loa, Đông Anh, Hà Nội</v>
          </cell>
          <cell r="N60">
            <v>60</v>
          </cell>
          <cell r="O60" t="b">
            <v>0</v>
          </cell>
          <cell r="P60" t="str">
            <v>CÔNG TY TNHH MTV THƯƠNG MẠI VÀ DỊCH VỤ NGỌC THƠM</v>
          </cell>
          <cell r="Q60" t="str">
            <v>Miền Bắc</v>
          </cell>
          <cell r="R60" t="str">
            <v>BRG</v>
          </cell>
        </row>
        <row r="61">
          <cell r="A61" t="str">
            <v>brg12481</v>
          </cell>
          <cell r="B61" t="str">
            <v>Siêu thị BRGMart 63 Hàng trống</v>
          </cell>
          <cell r="C61" t="str">
            <v/>
          </cell>
          <cell r="D61" t="str">
            <v>Thành phố Hà Nội</v>
          </cell>
          <cell r="E61" t="str">
            <v>Quận Hoàn Kiếm</v>
          </cell>
          <cell r="G61" t="str">
            <v>HN008</v>
          </cell>
          <cell r="H61" t="str">
            <v>Nguyễn Minh Sơn</v>
          </cell>
          <cell r="I61" t="str">
            <v>MIENBAC;5%;BRG</v>
          </cell>
          <cell r="J61" t="str">
            <v>BRG 63 Hàng Trống, Hoàn Kiếm, Hà Nội</v>
          </cell>
          <cell r="K61" t="str">
            <v>BRG 63 Hàng Trống, Hoàn Kiếm, Hà Nội</v>
          </cell>
          <cell r="L61" t="str">
            <v/>
          </cell>
          <cell r="M61" t="str">
            <v>BRG 63 Hàng Trống, Hoàn Kiếm, Hà Nội</v>
          </cell>
          <cell r="N61">
            <v>60</v>
          </cell>
          <cell r="O61" t="b">
            <v>0</v>
          </cell>
          <cell r="P61" t="str">
            <v>CÔNG TY TNHH MTV THƯƠNG MẠI VÀ DỊCH VỤ NGỌC THƠM</v>
          </cell>
          <cell r="Q61" t="str">
            <v>Miền Bắc</v>
          </cell>
          <cell r="R61" t="str">
            <v>BRG</v>
          </cell>
        </row>
        <row r="62">
          <cell r="A62" t="str">
            <v>brg12491</v>
          </cell>
          <cell r="B62" t="str">
            <v>BRGMART Chợ Tó. Uy Nỗ, Đông Anh, Hà Nội</v>
          </cell>
          <cell r="C62" t="str">
            <v/>
          </cell>
          <cell r="D62" t="str">
            <v>Thành phố Hà Nội</v>
          </cell>
          <cell r="E62" t="str">
            <v>Huyện Đông Anh</v>
          </cell>
          <cell r="G62" t="str">
            <v>HN003</v>
          </cell>
          <cell r="H62" t="str">
            <v>Nguyễn Văn Thạch</v>
          </cell>
          <cell r="I62" t="str">
            <v>MIENBAC;5%;BRG</v>
          </cell>
          <cell r="J62" t="str">
            <v>BRGMART Chợ Tó. Uy Nỗ, Đông Anh, Hà Nội</v>
          </cell>
          <cell r="K62" t="str">
            <v>BRGMART Chợ Tó. Uy Nỗ, Đông Anh, Hà Nội</v>
          </cell>
          <cell r="L62" t="str">
            <v/>
          </cell>
          <cell r="M62" t="str">
            <v>BRGMART Chợ Tó. Uy Nỗ, Đông Anh, Hà Nội</v>
          </cell>
          <cell r="N62">
            <v>60</v>
          </cell>
          <cell r="O62" t="b">
            <v>0</v>
          </cell>
          <cell r="P62" t="str">
            <v>CÔNG TY TNHH MTV THƯƠNG MẠI VÀ DỊCH VỤ NGỌC THƠM</v>
          </cell>
          <cell r="Q62" t="str">
            <v>Miền Bắc</v>
          </cell>
          <cell r="R62" t="str">
            <v>BRG</v>
          </cell>
        </row>
        <row r="63">
          <cell r="A63" t="str">
            <v>brg12511</v>
          </cell>
          <cell r="B63" t="str">
            <v>BRGMART 162 Tôn Đức Thắng, Hà Nội</v>
          </cell>
          <cell r="C63" t="str">
            <v/>
          </cell>
          <cell r="D63" t="str">
            <v>Thành phố Hà Nội</v>
          </cell>
          <cell r="E63" t="str">
            <v>Quận Đống Đa</v>
          </cell>
          <cell r="G63" t="str">
            <v>HN003</v>
          </cell>
          <cell r="H63" t="str">
            <v>Nguyễn Văn Thạch</v>
          </cell>
          <cell r="I63" t="str">
            <v>MIENBAC;5%;BRG</v>
          </cell>
          <cell r="J63" t="str">
            <v>BRGMART 162 Tôn Đức Thắng, Hà Nội</v>
          </cell>
          <cell r="K63" t="str">
            <v>BRGMART 162 Tôn Đức Thắng, Đống Đa, Hà Nội</v>
          </cell>
          <cell r="L63" t="str">
            <v/>
          </cell>
          <cell r="M63" t="str">
            <v>BRGMART 162 Tôn Đức Thắng, Đống Đa, Hà Nội</v>
          </cell>
          <cell r="N63">
            <v>60</v>
          </cell>
          <cell r="O63" t="b">
            <v>0</v>
          </cell>
          <cell r="P63" t="str">
            <v>CÔNG TY TNHH MTV THƯƠNG MẠI VÀ DỊCH VỤ NGỌC THƠM</v>
          </cell>
          <cell r="Q63" t="str">
            <v>Miền Bắc</v>
          </cell>
          <cell r="R63" t="str">
            <v>BRG</v>
          </cell>
        </row>
        <row r="64">
          <cell r="A64" t="str">
            <v>brg12521</v>
          </cell>
          <cell r="B64" t="str">
            <v>BRGMART 537 Quang Trung, Hà Đông, Hà Nội</v>
          </cell>
          <cell r="C64" t="str">
            <v/>
          </cell>
          <cell r="D64" t="str">
            <v>Thành phố Hà Nội</v>
          </cell>
          <cell r="E64" t="str">
            <v>Quận Hà Đông</v>
          </cell>
          <cell r="G64" t="str">
            <v>HN004</v>
          </cell>
          <cell r="H64" t="str">
            <v>Hoàng Thanh Huy</v>
          </cell>
          <cell r="I64" t="str">
            <v>MIENBAC;5%;BRG</v>
          </cell>
          <cell r="J64" t="str">
            <v>BRGMART 537 Quang Trung, Hà Đông, Hà Nội</v>
          </cell>
          <cell r="K64" t="str">
            <v>BRGMART 537 Quang Trung, Hà Đông, Hà Nội</v>
          </cell>
          <cell r="L64" t="str">
            <v/>
          </cell>
          <cell r="M64" t="str">
            <v>BRGMART 537 Quang Trung, Hà Đông, Hà Nội</v>
          </cell>
          <cell r="N64">
            <v>60</v>
          </cell>
          <cell r="O64" t="b">
            <v>0</v>
          </cell>
          <cell r="P64" t="str">
            <v>CÔNG TY TNHH MTV THƯƠNG MẠI VÀ DỊCH VỤ NGỌC THƠM</v>
          </cell>
          <cell r="Q64" t="str">
            <v>Miền Bắc</v>
          </cell>
          <cell r="R64" t="str">
            <v>BRG</v>
          </cell>
        </row>
        <row r="65">
          <cell r="A65" t="str">
            <v>brg12531</v>
          </cell>
          <cell r="B65" t="str">
            <v>BRGMART 166 Nguyễn Thái Học, Hà Nội</v>
          </cell>
          <cell r="C65" t="str">
            <v/>
          </cell>
          <cell r="D65" t="str">
            <v>Thành phố Hà Nội</v>
          </cell>
          <cell r="E65" t="str">
            <v>Quận Ba Đình</v>
          </cell>
          <cell r="G65" t="str">
            <v>HN008</v>
          </cell>
          <cell r="H65" t="str">
            <v>Nguyễn Minh Sơn</v>
          </cell>
          <cell r="I65" t="str">
            <v>MIENBAC;5%;BRG</v>
          </cell>
          <cell r="J65" t="str">
            <v>BRGMART 166 Nguyễn Thái Học, Hà Nội</v>
          </cell>
          <cell r="K65" t="str">
            <v>BRGMART 166 Nguyễn Thái Học, Ba Đình, Hà Nội</v>
          </cell>
          <cell r="L65" t="str">
            <v/>
          </cell>
          <cell r="M65" t="str">
            <v>BRGMART 166 Nguyễn Thái Học, Ba Đình, Hà Nội</v>
          </cell>
          <cell r="N65">
            <v>60</v>
          </cell>
          <cell r="O65" t="b">
            <v>0</v>
          </cell>
          <cell r="P65" t="str">
            <v>CÔNG TY TNHH MTV THƯƠNG MẠI VÀ DỊCH VỤ NGỌC THƠM</v>
          </cell>
          <cell r="Q65" t="str">
            <v>Miền Bắc</v>
          </cell>
          <cell r="R65" t="str">
            <v>BRG</v>
          </cell>
        </row>
        <row r="66">
          <cell r="A66" t="str">
            <v>brg12551</v>
          </cell>
          <cell r="B66" t="str">
            <v>BRGMART 105 Lê Duẩn, Hà Nội</v>
          </cell>
          <cell r="C66" t="str">
            <v/>
          </cell>
          <cell r="D66" t="str">
            <v>Thành phố Hà Nội</v>
          </cell>
          <cell r="E66" t="str">
            <v>Quận Hoàn Kiếm</v>
          </cell>
          <cell r="G66" t="str">
            <v>HN003</v>
          </cell>
          <cell r="H66" t="str">
            <v>Nguyễn Văn Thạch</v>
          </cell>
          <cell r="I66" t="str">
            <v>MIENBAC;5%;BRG</v>
          </cell>
          <cell r="J66" t="str">
            <v>BRGMART 105 Lê Duẩn, Hà Nội</v>
          </cell>
          <cell r="K66" t="str">
            <v>BRGMART 105 Lê Duẩn, Hoàn Kiếm, Hà Nội</v>
          </cell>
          <cell r="L66" t="str">
            <v/>
          </cell>
          <cell r="M66" t="str">
            <v>BRGMART 105 Lê Duẩn, Hoàn Kiếm, Hà Nội</v>
          </cell>
          <cell r="N66">
            <v>60</v>
          </cell>
          <cell r="O66" t="b">
            <v>0</v>
          </cell>
          <cell r="P66" t="str">
            <v>CÔNG TY TNHH MTV THƯƠNG MẠI VÀ DỊCH VỤ NGỌC THƠM</v>
          </cell>
          <cell r="Q66" t="str">
            <v>Miền Bắc</v>
          </cell>
          <cell r="R66" t="str">
            <v>BRG</v>
          </cell>
        </row>
        <row r="67">
          <cell r="A67" t="str">
            <v>brg12561</v>
          </cell>
          <cell r="B67" t="str">
            <v>BRG Thôn Cương Ngô</v>
          </cell>
          <cell r="C67" t="str">
            <v/>
          </cell>
          <cell r="D67" t="str">
            <v>Thành phố Hà Nội</v>
          </cell>
          <cell r="E67" t="str">
            <v>Huyện Thanh Trì</v>
          </cell>
          <cell r="G67" t="str">
            <v>HN008</v>
          </cell>
          <cell r="H67" t="str">
            <v>Nguyễn Minh Sơn</v>
          </cell>
          <cell r="I67" t="str">
            <v>MIENBAC;5%;BRG</v>
          </cell>
          <cell r="J67" t="str">
            <v>BRG Thôn Cương Ngô</v>
          </cell>
          <cell r="K67" t="str">
            <v>66/673 đường Cổ Điển, TT Văn Điển, huyện Thanh Trì, HN</v>
          </cell>
          <cell r="L67" t="str">
            <v/>
          </cell>
          <cell r="M67" t="str">
            <v>66/673 đường Cổ Điển, TT Văn Điển, huyện Thanh Trì, HN</v>
          </cell>
          <cell r="N67">
            <v>60</v>
          </cell>
          <cell r="O67" t="b">
            <v>0</v>
          </cell>
          <cell r="P67" t="str">
            <v>CÔNG TY TNHH MTV THƯƠNG MẠI VÀ DỊCH VỤ NGỌC THƠM</v>
          </cell>
          <cell r="Q67" t="str">
            <v>Miền Bắc</v>
          </cell>
          <cell r="R67" t="str">
            <v>BRG</v>
          </cell>
        </row>
        <row r="68">
          <cell r="A68" t="str">
            <v>brg12571</v>
          </cell>
          <cell r="B68" t="str">
            <v>Siêu thị BRGMart Mạo Khê</v>
          </cell>
          <cell r="C68" t="str">
            <v/>
          </cell>
          <cell r="D68" t="str">
            <v>Quảng Ninh</v>
          </cell>
          <cell r="E68" t="str">
            <v>Thị xã Đông Triều</v>
          </cell>
          <cell r="I68" t="str">
            <v>MIENBAC;5%;BRG</v>
          </cell>
          <cell r="J68" t="str">
            <v>BRGMart Mao Khê</v>
          </cell>
          <cell r="K68" t="str">
            <v>Nguyễn Văn Cừ, TT. Mạo Khê, tx. Đông Triều, Quảng Ninh</v>
          </cell>
          <cell r="L68" t="str">
            <v/>
          </cell>
          <cell r="M68" t="str">
            <v>BRG số 1 nguyễn lương Bằng, P.Phạm Ngũ Lão, Tp.Hải Dương</v>
          </cell>
          <cell r="N68">
            <v>60</v>
          </cell>
          <cell r="O68" t="b">
            <v>0</v>
          </cell>
          <cell r="P68" t="str">
            <v>CÔNG TY TNHH MTV THƯƠNG MẠI VÀ DỊCH VỤ NGỌC THƠM</v>
          </cell>
          <cell r="Q68" t="str">
            <v>Miền Bắc</v>
          </cell>
          <cell r="R68" t="str">
            <v>BRG</v>
          </cell>
        </row>
        <row r="69">
          <cell r="A69" t="str">
            <v>brg12661</v>
          </cell>
          <cell r="B69" t="str">
            <v>BRG 362 Ngọc Lâm, Hà Nội</v>
          </cell>
          <cell r="C69" t="str">
            <v/>
          </cell>
          <cell r="D69" t="str">
            <v>Thành phố Hà Nội</v>
          </cell>
          <cell r="E69" t="str">
            <v>Quận Long Biên</v>
          </cell>
          <cell r="G69" t="str">
            <v>HN003</v>
          </cell>
          <cell r="H69" t="str">
            <v>Nguyễn Văn Thạch</v>
          </cell>
          <cell r="I69" t="str">
            <v>MIENBAC;5%;BRG</v>
          </cell>
          <cell r="J69" t="str">
            <v>BRG 362 Ngọc Lâm, Hà Nội</v>
          </cell>
          <cell r="K69" t="str">
            <v>362 Ngọc Lâm, Long Biên, Hà Nội</v>
          </cell>
          <cell r="L69" t="str">
            <v/>
          </cell>
          <cell r="M69" t="str">
            <v>362 Ngọc Lâm, Long Biên, Hà Nội</v>
          </cell>
          <cell r="N69">
            <v>60</v>
          </cell>
          <cell r="O69" t="b">
            <v>0</v>
          </cell>
          <cell r="P69" t="str">
            <v>CÔNG TY TNHH MTV THƯƠNG MẠI VÀ DỊCH VỤ NGỌC THƠM</v>
          </cell>
          <cell r="Q69" t="str">
            <v>Miền Bắc</v>
          </cell>
          <cell r="R69" t="str">
            <v>BRG</v>
          </cell>
        </row>
        <row r="70">
          <cell r="A70" t="str">
            <v>brg12671</v>
          </cell>
          <cell r="B70" t="str">
            <v>CH Haprofood Ecohome 3</v>
          </cell>
          <cell r="C70" t="str">
            <v/>
          </cell>
          <cell r="D70" t="str">
            <v>Thành phố Hà Nội</v>
          </cell>
          <cell r="E70" t="str">
            <v>Quận Bắc Từ Liêm</v>
          </cell>
          <cell r="G70" t="str">
            <v>HN004</v>
          </cell>
          <cell r="H70" t="str">
            <v>Hoàng Thanh Huy</v>
          </cell>
          <cell r="I70" t="str">
            <v>MIENBAC;5%;BRG</v>
          </cell>
          <cell r="J70" t="str">
            <v>BRGMART Ecohome3, Hà Nội</v>
          </cell>
          <cell r="K70" t="str">
            <v>BRGMART Ecohome3, Bắc Từ Liêm, Hà Nội</v>
          </cell>
          <cell r="L70" t="str">
            <v/>
          </cell>
          <cell r="M70" t="str">
            <v>BRGMART Ecohome3, Bắc Từ Liêm, Hà Nội</v>
          </cell>
          <cell r="N70">
            <v>60</v>
          </cell>
          <cell r="O70" t="b">
            <v>0</v>
          </cell>
          <cell r="P70" t="str">
            <v>CÔNG TY TNHH MTV THƯƠNG MẠI VÀ DỊCH VỤ NGỌC THƠM</v>
          </cell>
          <cell r="Q70" t="str">
            <v>Miền Bắc</v>
          </cell>
          <cell r="R70" t="str">
            <v>BRG</v>
          </cell>
        </row>
        <row r="71">
          <cell r="A71" t="str">
            <v>brg12681</v>
          </cell>
          <cell r="B71" t="str">
            <v>BRG mart N16 Sài Đồng</v>
          </cell>
          <cell r="C71" t="str">
            <v/>
          </cell>
          <cell r="D71" t="str">
            <v>Thành phố Hà Nội</v>
          </cell>
          <cell r="E71" t="str">
            <v>Quận Long Biên</v>
          </cell>
          <cell r="G71" t="str">
            <v>HN003</v>
          </cell>
          <cell r="H71" t="str">
            <v>Nguyễn Văn Thạch</v>
          </cell>
          <cell r="I71" t="str">
            <v>MIENBAC;5%;BRG</v>
          </cell>
          <cell r="J71" t="str">
            <v>BRG N16 Sài Đồng, Hà Nội</v>
          </cell>
          <cell r="K71" t="str">
            <v>G1, N16-01 Le Grand Jadin, KĐT Sài Đồng, Long Biên, Hà Nội</v>
          </cell>
          <cell r="L71" t="str">
            <v/>
          </cell>
          <cell r="M71" t="str">
            <v>G1, N16-01 Le Grand Jadin, KĐT Sài Đồng, Long Biên, Hà Nội</v>
          </cell>
          <cell r="N71">
            <v>60</v>
          </cell>
          <cell r="O71" t="b">
            <v>0</v>
          </cell>
          <cell r="P71" t="str">
            <v>CÔNG TY TNHH MTV THƯƠNG MẠI VÀ DỊCH VỤ NGỌC THƠM</v>
          </cell>
          <cell r="Q71" t="str">
            <v>Miền Bắc</v>
          </cell>
          <cell r="R71" t="str">
            <v>BRG</v>
          </cell>
        </row>
        <row r="72">
          <cell r="A72" t="str">
            <v>brg12691</v>
          </cell>
          <cell r="B72" t="str">
            <v>BRG mart Intracom Đông Anh</v>
          </cell>
          <cell r="C72" t="str">
            <v/>
          </cell>
          <cell r="D72" t="str">
            <v>Thành phố Hà Nội</v>
          </cell>
          <cell r="E72" t="str">
            <v>Huyện Đông Anh</v>
          </cell>
          <cell r="G72" t="str">
            <v>HN003</v>
          </cell>
          <cell r="H72" t="str">
            <v>Nguyễn Văn Thạch</v>
          </cell>
          <cell r="I72" t="str">
            <v>MIENBAC;5%;BRG</v>
          </cell>
          <cell r="J72" t="str">
            <v>BRGMart Intracom Vĩnh Ngọc</v>
          </cell>
          <cell r="K72" t="str">
            <v>BRGMart Intracom Vĩnh Ngọc, Đông anh, HN</v>
          </cell>
          <cell r="L72" t="str">
            <v/>
          </cell>
          <cell r="M72" t="str">
            <v>BRGMart Intracom Vĩnh Ngọc, Đông anh, HN</v>
          </cell>
          <cell r="N72">
            <v>60</v>
          </cell>
          <cell r="O72" t="b">
            <v>0</v>
          </cell>
          <cell r="P72" t="str">
            <v>CÔNG TY TNHH MTV THƯƠNG MẠI VÀ DỊCH VỤ NGỌC THƠM</v>
          </cell>
          <cell r="Q72" t="str">
            <v>Miền Bắc</v>
          </cell>
          <cell r="R72" t="str">
            <v>BRG</v>
          </cell>
        </row>
        <row r="73">
          <cell r="A73" t="str">
            <v>brg12701</v>
          </cell>
          <cell r="B73" t="str">
            <v>BRGMART MD Complex Hàm Nghi, Hà Nội</v>
          </cell>
          <cell r="C73" t="str">
            <v/>
          </cell>
          <cell r="D73" t="str">
            <v>Thành phố Hà Nội</v>
          </cell>
          <cell r="E73" t="str">
            <v>Quận Nam Từ Liêm</v>
          </cell>
          <cell r="G73" t="str">
            <v>HN004</v>
          </cell>
          <cell r="H73" t="str">
            <v>Hoàng Thanh Huy</v>
          </cell>
          <cell r="I73" t="str">
            <v>MIENBAC;5%;BRG</v>
          </cell>
          <cell r="J73" t="str">
            <v>BRGMART MD Complex Hàm Nghi, Hà Nội</v>
          </cell>
          <cell r="K73" t="str">
            <v>Tỏa nhà MD Complex, 2 Hàm Nghi, KĐT Mỹ Đình 1, Q.Nam Từ Liêm, Hà Nội</v>
          </cell>
          <cell r="L73" t="str">
            <v/>
          </cell>
          <cell r="M73" t="str">
            <v>Tỏa nhà MD Complex, 2 Hàm Nghi, KĐT Mỹ Đình 1, Q.Nam Từ Liêm, Hà Nội</v>
          </cell>
          <cell r="N73">
            <v>60</v>
          </cell>
          <cell r="O73" t="b">
            <v>0</v>
          </cell>
          <cell r="P73" t="str">
            <v>CÔNG TY TNHH MTV THƯƠNG MẠI VÀ DỊCH VỤ NGỌC THƠM</v>
          </cell>
          <cell r="Q73" t="str">
            <v>Miền Bắc</v>
          </cell>
          <cell r="R73" t="str">
            <v>BRG</v>
          </cell>
        </row>
        <row r="74">
          <cell r="A74" t="str">
            <v>brg12711</v>
          </cell>
          <cell r="B74" t="str">
            <v>BRG Lộc Ninh Singashine - Thị trấn Chúc Sơn</v>
          </cell>
          <cell r="C74" t="str">
            <v/>
          </cell>
          <cell r="D74" t="str">
            <v>Thành phố Hà Nội</v>
          </cell>
          <cell r="E74" t="str">
            <v>Huyện Chương Mỹ</v>
          </cell>
          <cell r="G74" t="str">
            <v>HN008</v>
          </cell>
          <cell r="H74" t="str">
            <v>Nguyễn Minh Sơn</v>
          </cell>
          <cell r="I74" t="str">
            <v>MIENBAC;5%;BRG</v>
          </cell>
          <cell r="J74" t="str">
            <v>BRG Lộc Ninh Singashine - Thị trấn Chúc Sơn</v>
          </cell>
          <cell r="K74" t="str">
            <v>BRG Lộc Ninh Singashine - Thị trấn Chúc Sơn, Chương Mỹ, HN</v>
          </cell>
          <cell r="L74" t="str">
            <v/>
          </cell>
          <cell r="M74" t="str">
            <v>BRG Lộc Ninh Singashine - Thị trấn Chúc Sơn, Chương Mỹ, HN</v>
          </cell>
          <cell r="N74">
            <v>60</v>
          </cell>
          <cell r="O74" t="b">
            <v>0</v>
          </cell>
          <cell r="P74" t="str">
            <v>CÔNG TY TNHH MTV THƯƠNG MẠI VÀ DỊCH VỤ NGỌC THƠM</v>
          </cell>
          <cell r="Q74" t="str">
            <v>Miền Bắc</v>
          </cell>
          <cell r="R74" t="str">
            <v>BRG</v>
          </cell>
        </row>
        <row r="75">
          <cell r="A75" t="str">
            <v>brg12721</v>
          </cell>
          <cell r="B75" t="str">
            <v>BRG UDIC Riverside 1 - 122 Vĩnh Tuy, Hai Bà Trưng, HN</v>
          </cell>
          <cell r="C75" t="str">
            <v/>
          </cell>
          <cell r="D75" t="str">
            <v>Thành phố Hà Nội</v>
          </cell>
          <cell r="E75" t="str">
            <v>Quận Hai Bà Trưng</v>
          </cell>
          <cell r="G75" t="str">
            <v>HN003</v>
          </cell>
          <cell r="H75" t="str">
            <v>Nguyễn Văn Thạch</v>
          </cell>
          <cell r="I75" t="str">
            <v>MIENBAC;5%;BRG</v>
          </cell>
          <cell r="J75" t="str">
            <v>BRG UDIC Riverside 1 - 122 Vĩnh Tuy, Hai Bà Trưng, HN</v>
          </cell>
          <cell r="K75" t="str">
            <v>BRG UDIC Riverside 1 - 122 Vĩnh Tuy, Hai Bà Trưng, HN</v>
          </cell>
          <cell r="L75" t="str">
            <v/>
          </cell>
          <cell r="M75" t="str">
            <v>BRG UDIC Riverside 1 - 122 Vĩnh Tuy, Hai Bà Trưng, HN</v>
          </cell>
          <cell r="N75">
            <v>60</v>
          </cell>
          <cell r="O75" t="b">
            <v>0</v>
          </cell>
          <cell r="P75" t="str">
            <v>CÔNG TY TNHH MTV THƯƠNG MẠI VÀ DỊCH VỤ NGỌC THƠM</v>
          </cell>
          <cell r="Q75" t="str">
            <v>Miền Bắc</v>
          </cell>
          <cell r="R75" t="str">
            <v>BRG</v>
          </cell>
        </row>
        <row r="76">
          <cell r="A76" t="str">
            <v>brg12731</v>
          </cell>
          <cell r="B76" t="str">
            <v>CH Haprofood 9-11 Thổ Quan</v>
          </cell>
          <cell r="C76" t="str">
            <v/>
          </cell>
          <cell r="D76" t="str">
            <v>Thành phố Hà Nội</v>
          </cell>
          <cell r="E76" t="str">
            <v>Quận Đống Đa</v>
          </cell>
          <cell r="G76" t="str">
            <v>HN003</v>
          </cell>
          <cell r="H76" t="str">
            <v>Nguyễn Văn Thạch</v>
          </cell>
          <cell r="I76" t="str">
            <v>MIENBAC;5%;BRG</v>
          </cell>
          <cell r="J76" t="str">
            <v>BRGMART 9-11 Thổ Quan, Đống Đa, HN</v>
          </cell>
          <cell r="K76" t="str">
            <v>BRGMART 9-11 Thổ Quan, Đống Đa, HN</v>
          </cell>
          <cell r="L76" t="str">
            <v/>
          </cell>
          <cell r="M76" t="str">
            <v>BRGMART 9-11 Thổ Quan, Đống Đa, HN</v>
          </cell>
          <cell r="N76">
            <v>60</v>
          </cell>
          <cell r="O76" t="b">
            <v>0</v>
          </cell>
          <cell r="P76" t="str">
            <v>CÔNG TY TNHH MTV THƯƠNG MẠI VÀ DỊCH VỤ NGỌC THƠM</v>
          </cell>
          <cell r="Q76" t="str">
            <v>Miền Bắc</v>
          </cell>
          <cell r="R76" t="str">
            <v>BRG</v>
          </cell>
        </row>
        <row r="77">
          <cell r="A77" t="str">
            <v>brg12741</v>
          </cell>
          <cell r="B77" t="str">
            <v>CH Haprofood 9 Lê Qúy Đôn</v>
          </cell>
          <cell r="C77" t="str">
            <v/>
          </cell>
          <cell r="D77" t="str">
            <v>Thành phố Hà Nội</v>
          </cell>
          <cell r="E77" t="str">
            <v>Quận Hai Bà Trưng</v>
          </cell>
          <cell r="G77" t="str">
            <v>HN003</v>
          </cell>
          <cell r="H77" t="str">
            <v>Nguyễn Văn Thạch</v>
          </cell>
          <cell r="I77" t="str">
            <v>MIENBAC;5%;BRG</v>
          </cell>
          <cell r="J77" t="str">
            <v>BRGMART 9 Lê Quý Đôn, Hai Bà Trưng, HN</v>
          </cell>
          <cell r="K77" t="str">
            <v>BRGMART 9 Lê Quý Đôn, Hai Bà Trưng, HN</v>
          </cell>
          <cell r="L77" t="str">
            <v/>
          </cell>
          <cell r="M77" t="str">
            <v>BRGMART 9 Lê Quý Đôn, Hai Bà Trưng, HN</v>
          </cell>
          <cell r="N77">
            <v>60</v>
          </cell>
          <cell r="O77" t="b">
            <v>0</v>
          </cell>
          <cell r="P77" t="str">
            <v>CÔNG TY TNHH MTV THƯƠNG MẠI VÀ DỊCH VỤ NGỌC THƠM</v>
          </cell>
          <cell r="Q77" t="str">
            <v>Miền Bắc</v>
          </cell>
          <cell r="R77" t="str">
            <v>BRG</v>
          </cell>
        </row>
        <row r="78">
          <cell r="A78" t="str">
            <v>brg12751</v>
          </cell>
          <cell r="B78" t="str">
            <v>CH Haprofood 24 Trần Nhật Duật</v>
          </cell>
          <cell r="C78" t="str">
            <v/>
          </cell>
          <cell r="D78" t="str">
            <v>Thành phố Hà Nội</v>
          </cell>
          <cell r="E78" t="str">
            <v>Quận Hoàn Kiếm</v>
          </cell>
          <cell r="G78" t="str">
            <v>HN008</v>
          </cell>
          <cell r="H78" t="str">
            <v>Nguyễn Minh Sơn</v>
          </cell>
          <cell r="I78" t="str">
            <v>MIENBAC;5%;BRG</v>
          </cell>
          <cell r="J78" t="str">
            <v>BRG 24 Trần Nhật Duật, Hoàn Kiếm, Hà Nội</v>
          </cell>
          <cell r="K78" t="str">
            <v>24 Trần Nhật Duật, Phường Đông Xuân, Q.Hoàn Kiếm, Hà Nội</v>
          </cell>
          <cell r="L78" t="str">
            <v/>
          </cell>
          <cell r="M78" t="str">
            <v>24 Trần Nhật Duật, Phường Đông Xuân, Q.Hoàn Kiếm, Hà Nội</v>
          </cell>
          <cell r="N78">
            <v>60</v>
          </cell>
          <cell r="O78" t="b">
            <v>0</v>
          </cell>
          <cell r="P78" t="str">
            <v>CÔNG TY TNHH MTV THƯƠNG MẠI VÀ DỊCH VỤ NGỌC THƠM</v>
          </cell>
          <cell r="Q78" t="str">
            <v>Miền Bắc</v>
          </cell>
          <cell r="R78" t="str">
            <v>BRG</v>
          </cell>
        </row>
        <row r="79">
          <cell r="A79" t="str">
            <v>brg12761</v>
          </cell>
          <cell r="B79" t="str">
            <v>Siêu thị FujiMart 51 Lê Đại Hành</v>
          </cell>
          <cell r="C79" t="str">
            <v/>
          </cell>
          <cell r="D79" t="str">
            <v>Thành phố Hà Nội</v>
          </cell>
          <cell r="E79" t="str">
            <v>Quận Hai Bà Trưng</v>
          </cell>
          <cell r="F79" t="str">
            <v>Phường Lê Đại Hành</v>
          </cell>
          <cell r="G79" t="str">
            <v>HN003</v>
          </cell>
          <cell r="H79" t="str">
            <v>Nguyễn Văn Thạch</v>
          </cell>
          <cell r="I79" t="str">
            <v>MIENBAC;5%;BRG</v>
          </cell>
          <cell r="J79" t="str">
            <v>Siêu thị FujiMart 51 Lê Đại Hành</v>
          </cell>
          <cell r="K79" t="str">
            <v>Số 51 Lê Đại Hành, P. Lê Đại Hành, Q. Hai Bà Trưng, HN</v>
          </cell>
          <cell r="L79" t="str">
            <v/>
          </cell>
          <cell r="M79" t="str">
            <v>Số 51 Lê Đại Hành, P. Lê Đại Hành, Q. Hai Bà Trưng, HN</v>
          </cell>
          <cell r="N79">
            <v>60</v>
          </cell>
          <cell r="O79" t="b">
            <v>0</v>
          </cell>
          <cell r="P79" t="str">
            <v>CÔNG TY TNHH MTV THƯƠNG MẠI VÀ DỊCH VỤ NGỌC THƠM</v>
          </cell>
          <cell r="Q79" t="str">
            <v>Miền Bắc</v>
          </cell>
          <cell r="R79" t="str">
            <v>BRG</v>
          </cell>
        </row>
        <row r="80">
          <cell r="A80" t="str">
            <v>brg12801</v>
          </cell>
          <cell r="B80" t="str">
            <v>Siêu thị BRGMart Đồ Sơn Hải Phòng</v>
          </cell>
          <cell r="C80" t="str">
            <v/>
          </cell>
          <cell r="D80" t="str">
            <v>Hải Phòng</v>
          </cell>
          <cell r="I80" t="str">
            <v>MIENBAC;5%;BRG</v>
          </cell>
          <cell r="J80" t="str">
            <v>Siêu thị BRGMart Đồ Sơn Hải Phòng</v>
          </cell>
          <cell r="K80" t="str">
            <v>BRG Khu d.cư số 8, Đường 353, P. Ngọc Xuyên, Q. Đồ Sơn, Hải Phòng</v>
          </cell>
          <cell r="L80" t="str">
            <v/>
          </cell>
          <cell r="M80" t="str">
            <v>BRG Khu d.cư số 8, Đường 353, P. Ngọc Xuyên, Q. Đồ Sơn, Hải Phòng</v>
          </cell>
          <cell r="N80">
            <v>60</v>
          </cell>
          <cell r="O80" t="b">
            <v>0</v>
          </cell>
          <cell r="P80" t="str">
            <v>CÔNG TY TNHH MTV THƯƠNG MẠI VÀ DỊCH VỤ NGỌC THƠM</v>
          </cell>
          <cell r="Q80" t="str">
            <v>Miền Bắc</v>
          </cell>
          <cell r="R80" t="str">
            <v>BRG</v>
          </cell>
        </row>
        <row r="81">
          <cell r="A81" t="str">
            <v>brg13011</v>
          </cell>
          <cell r="B81" t="str">
            <v>Seikamart Phạm Ngọc Thạch</v>
          </cell>
          <cell r="C81" t="str">
            <v/>
          </cell>
          <cell r="D81" t="str">
            <v>Thành phố Hà Nội</v>
          </cell>
          <cell r="E81" t="str">
            <v>Quận Đống Đa</v>
          </cell>
          <cell r="G81" t="str">
            <v>HN003</v>
          </cell>
          <cell r="H81" t="str">
            <v>Nguyễn Văn Thạch</v>
          </cell>
          <cell r="I81" t="str">
            <v>5%; BRG; MIENBAC</v>
          </cell>
          <cell r="J81" t="str">
            <v>BRG 8 Phạm Ngọc Thạch, Đống Đa, HN</v>
          </cell>
          <cell r="K81" t="str">
            <v>BRGMART Số 8 Phạm Ngọc Thạch, Đống Đa, HN</v>
          </cell>
          <cell r="L81" t="str">
            <v/>
          </cell>
          <cell r="M81" t="str">
            <v>BRGMART Số 8 Phạm Ngọc Thạch, Đống Đa, HN</v>
          </cell>
          <cell r="N81">
            <v>60</v>
          </cell>
          <cell r="O81" t="b">
            <v>0</v>
          </cell>
          <cell r="P81" t="str">
            <v>CÔNG TY TNHH MTV THƯƠNG MẠI VÀ DỊCH VỤ NGỌC THƠM</v>
          </cell>
          <cell r="Q81" t="str">
            <v>Miền Bắc</v>
          </cell>
          <cell r="R81" t="str">
            <v>BRG</v>
          </cell>
        </row>
        <row r="82">
          <cell r="A82" t="str">
            <v>brg13031</v>
          </cell>
          <cell r="B82" t="str">
            <v>BRG 1 Lý Nam Đế, Hoàn Kiếm, Hà Nội</v>
          </cell>
          <cell r="C82" t="str">
            <v/>
          </cell>
          <cell r="D82" t="str">
            <v>Thành phố Hà Nội</v>
          </cell>
          <cell r="E82" t="str">
            <v>Quận Hoàn Kiếm</v>
          </cell>
          <cell r="G82" t="str">
            <v>HN008</v>
          </cell>
          <cell r="H82" t="str">
            <v>Nguyễn Minh Sơn</v>
          </cell>
          <cell r="I82" t="str">
            <v>5%; BRG; MIENBAC</v>
          </cell>
          <cell r="J82" t="str">
            <v>BRG 1 Lý Nam Đế, Hoàn Kiếm, Hà Nội</v>
          </cell>
          <cell r="K82" t="str">
            <v>BRG 1 Lý Nam Đế, Hoàn Kiếm, Hà Nội</v>
          </cell>
          <cell r="L82" t="str">
            <v/>
          </cell>
          <cell r="M82" t="str">
            <v>BRG 1 Lý Nam Đế, Hoàn Kiếm, Hà Nội</v>
          </cell>
          <cell r="N82">
            <v>60</v>
          </cell>
          <cell r="O82" t="b">
            <v>0</v>
          </cell>
          <cell r="P82" t="str">
            <v>CÔNG TY TNHH MTV THƯƠNG MẠI VÀ DỊCH VỤ NGỌC THƠM</v>
          </cell>
          <cell r="Q82" t="str">
            <v>Miền Bắc</v>
          </cell>
          <cell r="R82" t="str">
            <v>BRG</v>
          </cell>
        </row>
        <row r="83">
          <cell r="A83" t="str">
            <v>brg13041</v>
          </cell>
          <cell r="B83" t="str">
            <v>Seikamart 275 nguyễn Trãi</v>
          </cell>
          <cell r="C83" t="str">
            <v/>
          </cell>
          <cell r="D83" t="str">
            <v>Thành phố Hà Nội</v>
          </cell>
          <cell r="E83" t="str">
            <v>Quận Thanh Xuân</v>
          </cell>
          <cell r="G83" t="str">
            <v>HN008</v>
          </cell>
          <cell r="H83" t="str">
            <v>Nguyễn Minh Sơn</v>
          </cell>
          <cell r="I83" t="str">
            <v>5%; BRG; MIENBAC</v>
          </cell>
          <cell r="J83" t="str">
            <v>BRGMART 275 Nguyễn Trãi, Hà Nội</v>
          </cell>
          <cell r="K83" t="str">
            <v>Tầng 1, tòa A, chung cư Goldland, 275 Nguyễn Trãi, Q.Thanh Xuân, Hà Nội</v>
          </cell>
          <cell r="L83" t="str">
            <v/>
          </cell>
          <cell r="M83" t="str">
            <v>Tầng 1, tòa A, chung cư Goldland, 275 Nguyễn Trãi, Q.Thanh Xuân, Hà Nội</v>
          </cell>
          <cell r="N83">
            <v>60</v>
          </cell>
          <cell r="O83" t="b">
            <v>0</v>
          </cell>
          <cell r="P83" t="str">
            <v>CÔNG TY TNHH MTV THƯƠNG MẠI VÀ DỊCH VỤ NGỌC THƠM</v>
          </cell>
          <cell r="Q83" t="str">
            <v>Miền Bắc</v>
          </cell>
          <cell r="R83" t="str">
            <v>BRG</v>
          </cell>
        </row>
        <row r="84">
          <cell r="A84" t="str">
            <v>brg13061</v>
          </cell>
          <cell r="B84" t="str">
            <v>Seika Dimond Westlake 98 Tô Ngọc Vân</v>
          </cell>
          <cell r="C84" t="str">
            <v/>
          </cell>
          <cell r="D84" t="str">
            <v>Thành phố Hà Nội</v>
          </cell>
          <cell r="E84" t="str">
            <v>Quận Tây Hồ</v>
          </cell>
          <cell r="G84" t="str">
            <v>HN008</v>
          </cell>
          <cell r="H84" t="str">
            <v>Nguyễn Minh Sơn</v>
          </cell>
          <cell r="I84" t="str">
            <v>5%; BRG; MIENBAC</v>
          </cell>
          <cell r="J84" t="str">
            <v>BRGMART 98 Tô Ngọc Vân, Hà Nội</v>
          </cell>
          <cell r="K84" t="str">
            <v>98 Tô Ngọc Vân, Tây Hồ, HN</v>
          </cell>
          <cell r="L84" t="str">
            <v/>
          </cell>
          <cell r="M84" t="str">
            <v>98 Tô Ngọc Vân, Tây Hồ, HN</v>
          </cell>
          <cell r="N84">
            <v>60</v>
          </cell>
          <cell r="O84" t="b">
            <v>0</v>
          </cell>
          <cell r="P84" t="str">
            <v>CÔNG TY TNHH MTV THƯƠNG MẠI VÀ DỊCH VỤ NGỌC THƠM</v>
          </cell>
          <cell r="Q84" t="str">
            <v>Miền Bắc</v>
          </cell>
          <cell r="R84" t="str">
            <v>BRG</v>
          </cell>
        </row>
        <row r="85">
          <cell r="A85" t="str">
            <v>CANHTOAN</v>
          </cell>
          <cell r="B85" t="str">
            <v>TRẦN CẢNH TOÀN</v>
          </cell>
          <cell r="C85" t="str">
            <v>ncc giò lụa Khánh Toàn</v>
          </cell>
          <cell r="D85" t="str">
            <v>Thành phố Hà Nội</v>
          </cell>
          <cell r="E85" t="str">
            <v>Huyện Thanh Trì</v>
          </cell>
          <cell r="F85" t="str">
            <v>Xã Liên Ninh</v>
          </cell>
          <cell r="I85" t="str">
            <v>MIENBAC</v>
          </cell>
          <cell r="L85" t="str">
            <v>0105426204</v>
          </cell>
          <cell r="M85" t="str">
            <v>Tại nhà, thôn Thọ Am, Xã Liên Ninh, Huyện Thanh Trì, Thành phố Hà Nội, Việt Nam</v>
          </cell>
          <cell r="O85" t="b">
            <v>0</v>
          </cell>
          <cell r="P85" t="str">
            <v>CÔNG TY TNHH MTV THƯƠNG MẠI VÀ DỊCH VỤ NGỌC THƠM</v>
          </cell>
          <cell r="Q85" t="str">
            <v>Miền Bắc</v>
          </cell>
          <cell r="R85" t="str">
            <v>CANHTOAN</v>
          </cell>
        </row>
        <row r="86">
          <cell r="A86" t="str">
            <v>CHIHAU624</v>
          </cell>
          <cell r="B86" t="str">
            <v>Hộ kinh doanh Phúc Hậu (chị Liên sđt 0982164624)</v>
          </cell>
          <cell r="D86" t="str">
            <v>Thành phố Hà Nội</v>
          </cell>
          <cell r="G86" t="str">
            <v>HN006</v>
          </cell>
          <cell r="H86" t="str">
            <v>Phan Trọng Cường</v>
          </cell>
          <cell r="M86" t="str">
            <v>Hà Nội</v>
          </cell>
          <cell r="O86" t="b">
            <v>1</v>
          </cell>
          <cell r="P86" t="str">
            <v>CÔNG TY TNHH MTV THƯƠNG MẠI VÀ DỊCH VỤ NGỌC THƠM</v>
          </cell>
          <cell r="Q86" t="str">
            <v>Miền Bắc</v>
          </cell>
          <cell r="R86" t="str">
            <v>CHIHAU624</v>
          </cell>
        </row>
        <row r="87">
          <cell r="A87" t="str">
            <v>CHKINHDONG-BACNINH</v>
          </cell>
          <cell r="B87" t="str">
            <v>Cửa hàng tiện lợi Kinh Đông</v>
          </cell>
          <cell r="D87" t="str">
            <v>Bắc Ninh</v>
          </cell>
          <cell r="I87" t="str">
            <v>MIENBAC</v>
          </cell>
          <cell r="M87" t="str">
            <v>Lô số 6, Đường Ngô Tất Tố, Phường Ninh Xá, Thành Phố Bắc Ninh, Tỉnh Bắc Ninh</v>
          </cell>
          <cell r="O87" t="b">
            <v>0</v>
          </cell>
          <cell r="P87" t="str">
            <v>CÔNG TY TNHH MTV THƯƠNG MẠI VÀ DỊCH VỤ NGỌC THƠM</v>
          </cell>
          <cell r="Q87" t="str">
            <v>Miền Bắc</v>
          </cell>
          <cell r="R87" t="str">
            <v>CHKINHDONG-BACNINH</v>
          </cell>
        </row>
        <row r="88">
          <cell r="A88" t="str">
            <v>CHOHAY</v>
          </cell>
          <cell r="B88" t="str">
            <v>HỘ KINH DOANH LÊ THỊ KHÁNH LOAN- CHỢ HAY</v>
          </cell>
          <cell r="C88" t="str">
            <v/>
          </cell>
          <cell r="D88" t="str">
            <v>Hải Phòng</v>
          </cell>
          <cell r="E88" t="str">
            <v>Quận Hồng Bàng</v>
          </cell>
          <cell r="F88" t="str">
            <v>Phường Quán Toan</v>
          </cell>
          <cell r="G88" t="str">
            <v>HN006</v>
          </cell>
          <cell r="H88" t="str">
            <v>Phan Trọng Cường</v>
          </cell>
          <cell r="I88" t="str">
            <v>KLGT</v>
          </cell>
          <cell r="J88" t="str">
            <v>HỘ KINH DOANH LÊ THỊ KHÁNH LOAN- CHỢ HAY</v>
          </cell>
          <cell r="K88" t="str">
            <v>Thửa đất số 22, Phường Quán Toan, Quận Hồng Bàng, Thành phố Hải Phòng, Việt Nam</v>
          </cell>
          <cell r="L88" t="str">
            <v>8112982260-001</v>
          </cell>
          <cell r="M88" t="str">
            <v>Thửa đất số 22, Phường Quán Toan, Quận Hồng Bàng, Thành phố Hải Phòng, Việt Nam</v>
          </cell>
          <cell r="O88" t="b">
            <v>0</v>
          </cell>
          <cell r="P88" t="str">
            <v>CÔNG TY TNHH MTV THƯƠNG MẠI VÀ DỊCH VỤ NGỌC THƠM</v>
          </cell>
          <cell r="Q88" t="str">
            <v>Miền Bắc</v>
          </cell>
          <cell r="R88" t="str">
            <v>CHOHAY</v>
          </cell>
        </row>
        <row r="89">
          <cell r="A89" t="str">
            <v>CircleK-010</v>
          </cell>
          <cell r="B89" t="str">
            <v>CHI NHÁNH CÔNG TY TNHH VÒNG TRÒN ĐỎ TẠI HÀ NỘI</v>
          </cell>
          <cell r="D89" t="str">
            <v>Thành phố Hà Nội</v>
          </cell>
          <cell r="I89" t="str">
            <v>Circlek; Circlekmienbac; MIENBAC</v>
          </cell>
          <cell r="L89" t="str">
            <v>0306182043-010</v>
          </cell>
          <cell r="M89" t="str">
            <v>Số 205 Lạc Long Quân, Phường Tây Hồ, Thành phố Hà Nội, Việt Nam</v>
          </cell>
          <cell r="N89">
            <v>67</v>
          </cell>
          <cell r="O89" t="b">
            <v>0</v>
          </cell>
          <cell r="P89" t="str">
            <v>CÔNG TY TNHH MTV THƯƠNG MẠI VÀ DỊCH VỤ NGỌC THƠM</v>
          </cell>
          <cell r="Q89" t="str">
            <v>Miền Bắc</v>
          </cell>
          <cell r="R89" t="str">
            <v>CircleK</v>
          </cell>
        </row>
        <row r="90">
          <cell r="A90" t="str">
            <v>CircleK-015</v>
          </cell>
          <cell r="B90" t="str">
            <v>CHI NHÁNH CÔNG TY TNHH VÒNG TRÒN ĐỎ TẠI QUẢNG NINH</v>
          </cell>
          <cell r="D90" t="str">
            <v>Quảng Ninh</v>
          </cell>
          <cell r="I90" t="str">
            <v>Circlek; Circlekmienbac; MIENBAC</v>
          </cell>
          <cell r="L90" t="str">
            <v>0306182043-015</v>
          </cell>
          <cell r="M90" t="str">
            <v>Căn nhà số 01, Lô A6, Khu đô thị mới phía đông Hòn Cặp Bè, Tổ 4, Khu phố 4A, Phường Hạ Long, Tỉnh Quảng Ninh, Việt Nam</v>
          </cell>
          <cell r="N90">
            <v>67</v>
          </cell>
          <cell r="O90" t="b">
            <v>0</v>
          </cell>
          <cell r="P90" t="str">
            <v>CÔNG TY TNHH MTV THƯƠNG MẠI VÀ DỊCH VỤ NGỌC THƠM</v>
          </cell>
          <cell r="Q90" t="str">
            <v>Miền Bắc</v>
          </cell>
          <cell r="R90" t="str">
            <v>CircleK</v>
          </cell>
        </row>
        <row r="91">
          <cell r="A91" t="str">
            <v>CircleK-019</v>
          </cell>
          <cell r="B91" t="str">
            <v>CHI NHÁNH CÔNG TY TNHH VÒNG TRÒN ĐỎ TẠI HẢI PHÒNG</v>
          </cell>
          <cell r="D91" t="str">
            <v>Hải Phòng</v>
          </cell>
          <cell r="I91" t="str">
            <v>Circlek; Circlekmienbac; MIENBAC</v>
          </cell>
          <cell r="L91" t="str">
            <v>0306182043-019</v>
          </cell>
          <cell r="M91" t="str">
            <v>261A đường Trần Nguyên Hãn, Phường An Biên, Thành phố Hải Phòng, Việt Nam</v>
          </cell>
          <cell r="N91">
            <v>67</v>
          </cell>
          <cell r="O91" t="b">
            <v>0</v>
          </cell>
          <cell r="P91" t="str">
            <v>CÔNG TY TNHH MTV THƯƠNG MẠI VÀ DỊCH VỤ NGỌC THƠM</v>
          </cell>
          <cell r="Q91" t="str">
            <v>Miền Bắc</v>
          </cell>
          <cell r="R91" t="str">
            <v>CircleK</v>
          </cell>
        </row>
        <row r="92">
          <cell r="A92" t="str">
            <v>CircleK-023</v>
          </cell>
          <cell r="B92" t="str">
            <v>CHI NHÁNH CÔNG TY TNHH VÒNG TRÒN ĐỎ TẠI HƯNG YÊN</v>
          </cell>
          <cell r="D92" t="str">
            <v>Hưng Yên</v>
          </cell>
          <cell r="I92" t="str">
            <v>Circlek; Circlekmienbac; MIENBAC</v>
          </cell>
          <cell r="K92" t="str">
            <v>Số MRA-095A, Đường nội bộ Khu biệt thự Thủy Nguyên, Xã Phụng Công, Tỉnh Hưng Yên, Việt Nam</v>
          </cell>
          <cell r="L92" t="str">
            <v>0306182043-023</v>
          </cell>
          <cell r="M92" t="str">
            <v>Số MRA-095A, Đường nội bộ Khu biệt thự Thủy Nguyên, Xã Phụng Công, Tỉnh Hưng Yên, Việt Nam</v>
          </cell>
          <cell r="N92">
            <v>67</v>
          </cell>
          <cell r="O92" t="b">
            <v>0</v>
          </cell>
          <cell r="P92" t="str">
            <v>CÔNG TY TNHH MTV THƯƠNG MẠI VÀ DỊCH VỤ NGỌC THƠM</v>
          </cell>
          <cell r="Q92" t="str">
            <v>Miền Bắc</v>
          </cell>
          <cell r="R92" t="str">
            <v>CircleK</v>
          </cell>
        </row>
        <row r="93">
          <cell r="A93" t="str">
            <v>CircleK-024</v>
          </cell>
          <cell r="B93" t="str">
            <v>CHI NHÁNH CÔNG TY TNHH VÒNG TRÒN ĐỎ TẠI BẮC NINH</v>
          </cell>
          <cell r="D93" t="str">
            <v>Bắc Ninh</v>
          </cell>
          <cell r="I93" t="str">
            <v>Circlek; Circlekmienbac; MIENBAC</v>
          </cell>
          <cell r="L93" t="str">
            <v>0306182043-024</v>
          </cell>
          <cell r="M93" t="str">
            <v>125 Trần Hưng Đạo, Khu phố 4, Phường Kinh Bắc, Tỉnh Bắc Ninh, Việt Nam</v>
          </cell>
          <cell r="N93">
            <v>67</v>
          </cell>
          <cell r="O93" t="b">
            <v>0</v>
          </cell>
          <cell r="P93" t="str">
            <v>CÔNG TY TNHH MTV THƯƠNG MẠI VÀ DỊCH VỤ NGỌC THƠM</v>
          </cell>
          <cell r="Q93" t="str">
            <v>Miền Bắc</v>
          </cell>
          <cell r="R93" t="str">
            <v>CircleK</v>
          </cell>
        </row>
        <row r="94">
          <cell r="A94" t="str">
            <v>CircleK-029</v>
          </cell>
          <cell r="B94" t="str">
            <v>CHI NHÁNH CÔNG TY TNHH VÒNG TRÒN ĐỎ TẠI THÁI NGUYÊN</v>
          </cell>
          <cell r="D94" t="str">
            <v>Thái Nguyên</v>
          </cell>
          <cell r="I94" t="str">
            <v>Circlek; Circlekmienbac; MIENBAC</v>
          </cell>
          <cell r="L94" t="str">
            <v>0306182043-029</v>
          </cell>
          <cell r="M94" t="str">
            <v>Số 28 đường Lương Ngọc Quyến, Phường Phan Đình Phùng, Tỉnh Thái Nguyên, Việt Nam</v>
          </cell>
          <cell r="N94">
            <v>67</v>
          </cell>
          <cell r="O94" t="b">
            <v>0</v>
          </cell>
          <cell r="P94" t="str">
            <v>CÔNG TY TNHH MTV THƯƠNG MẠI VÀ DỊCH VỤ NGỌC THƠM</v>
          </cell>
          <cell r="Q94" t="str">
            <v>Miền Bắc</v>
          </cell>
          <cell r="R94" t="str">
            <v>CircleK</v>
          </cell>
        </row>
        <row r="95">
          <cell r="A95" t="str">
            <v>CircleK-HL4001</v>
          </cell>
          <cell r="B95" t="str">
            <v>CircleK Số 1 lô A6, KĐT Mới phía đông Hòn Cặp Bè, tổ 4, khu 4A</v>
          </cell>
          <cell r="D95" t="str">
            <v>Quảng Ninh</v>
          </cell>
          <cell r="I95" t="str">
            <v>Circlek; Circlekmienbac; MIENBAC</v>
          </cell>
          <cell r="J95" t="str">
            <v>CircleK Số 1 lô A6, KĐT Mới phía đông Hòn Cặp Bè, tổ 4, khu 4A</v>
          </cell>
          <cell r="M95" t="str">
            <v>Số 1 lô A6, KĐT Mới phía đông Hòn Cặp Bè, Tổ 4, khu 4A, Phường Hồng Hải, Thành phố Hạ Long, Tỉnh Quảng Ninh</v>
          </cell>
          <cell r="N95">
            <v>67</v>
          </cell>
          <cell r="O95" t="b">
            <v>0</v>
          </cell>
          <cell r="P95" t="str">
            <v>CÔNG TY TNHH MTV THƯƠNG MẠI VÀ DỊCH VỤ NGỌC THƠM</v>
          </cell>
          <cell r="Q95" t="str">
            <v>Miền Bắc</v>
          </cell>
          <cell r="R95" t="str">
            <v>CircleK</v>
          </cell>
        </row>
        <row r="96">
          <cell r="A96" t="str">
            <v>CircleK-HL4002</v>
          </cell>
          <cell r="B96" t="str">
            <v>CircleK Tầng 1, tòa A, khu dịch vụ 7A-8A tòa nhà Lideco Hạ Long</v>
          </cell>
          <cell r="D96" t="str">
            <v>Quảng Ninh</v>
          </cell>
          <cell r="I96" t="str">
            <v>Circlek; Circlekmienbac; MIENBAC</v>
          </cell>
          <cell r="J96" t="str">
            <v>CircleK Tầng 1, tòa A, khu dịch vụ 7A-8A tòa nhà Lideco Hạ Long</v>
          </cell>
          <cell r="M96" t="str">
            <v>Tầng 1, Tòa A, khu dịch vụ 7A-8A tòa nhà Lideco Hạ Long, Phường Trần Hưng Đạo, Thành phố Hạ Long, Tỉnh Quảng Ninh</v>
          </cell>
          <cell r="N96">
            <v>67</v>
          </cell>
          <cell r="O96" t="b">
            <v>0</v>
          </cell>
          <cell r="P96" t="str">
            <v>CÔNG TY TNHH MTV THƯƠNG MẠI VÀ DỊCH VỤ NGỌC THƠM</v>
          </cell>
          <cell r="Q96" t="str">
            <v>Miền Bắc</v>
          </cell>
          <cell r="R96" t="str">
            <v>CircleK</v>
          </cell>
        </row>
        <row r="97">
          <cell r="A97" t="str">
            <v>CircleK-HL4005</v>
          </cell>
          <cell r="B97" t="str">
            <v>CircleK Số 534 Nguyễn Văn Cừ, Phường Hồng Hải, Thành phố Hạ Long</v>
          </cell>
          <cell r="D97" t="str">
            <v>Quảng Ninh</v>
          </cell>
          <cell r="E97" t="str">
            <v>Thành phố Hạ Long</v>
          </cell>
          <cell r="F97" t="str">
            <v>Phường Hồng Hải</v>
          </cell>
          <cell r="I97" t="str">
            <v>Circlek; Circlekmienbac; MIENBAC</v>
          </cell>
          <cell r="J97" t="str">
            <v>Hồng Nhung</v>
          </cell>
          <cell r="K97" t="str">
            <v>Số 534 Nguyễn Văn Cừ, Phường Hồng Hải, Thành phố Hạ Long, Tỉnh Quảng Ninh, Việt Nam</v>
          </cell>
          <cell r="M97" t="str">
            <v>Số 534 Nguyễn Văn Cừ, Phường Hồng Hải, Thành phố Hạ Long, Tỉnh Quảng Ninh, Việt Nam</v>
          </cell>
          <cell r="N97">
            <v>67</v>
          </cell>
          <cell r="O97" t="b">
            <v>0</v>
          </cell>
          <cell r="P97" t="str">
            <v>CÔNG TY TNHH MTV THƯƠNG MẠI VÀ DỊCH VỤ NGỌC THƠM</v>
          </cell>
          <cell r="Q97" t="str">
            <v>Miền Bắc</v>
          </cell>
          <cell r="R97" t="str">
            <v>CircleK</v>
          </cell>
        </row>
        <row r="98">
          <cell r="A98" t="str">
            <v>CircleK-HL4006</v>
          </cell>
          <cell r="B98" t="str">
            <v>CircleK Số 114 đường Hạ Long, Phường Bãi Cháy, Thành phố Hạ Long</v>
          </cell>
          <cell r="D98" t="str">
            <v>Quảng Ninh</v>
          </cell>
          <cell r="E98" t="str">
            <v>Thành phố Hạ Long</v>
          </cell>
          <cell r="F98" t="str">
            <v>Phường Bãi Cháy</v>
          </cell>
          <cell r="I98" t="str">
            <v>Circlek; Circlekmienbac; MIENBAC</v>
          </cell>
          <cell r="J98" t="str">
            <v>CircleK Số 114 đường Hạ Long, Phường Bãi Cháy, Thành phố Hạ Long</v>
          </cell>
          <cell r="K98" t="str">
            <v>Số 114 đường Hạ Long, Phường Bãi Cháy, Thành phố Hạ Long, Tỉnh Quảng Ninh, Việt Nam</v>
          </cell>
          <cell r="M98" t="str">
            <v>Số 114 đường Hạ Long, Phường Bãi Cháy, Thành phố Hạ Long, Tỉnh Quảng Ninh, Việt Nam</v>
          </cell>
          <cell r="N98">
            <v>67</v>
          </cell>
          <cell r="O98" t="b">
            <v>0</v>
          </cell>
          <cell r="P98" t="str">
            <v>CÔNG TY TNHH MTV THƯƠNG MẠI VÀ DỊCH VỤ NGỌC THƠM</v>
          </cell>
          <cell r="Q98" t="str">
            <v>Miền Bắc</v>
          </cell>
          <cell r="R98" t="str">
            <v>CircleK</v>
          </cell>
        </row>
        <row r="99">
          <cell r="A99" t="str">
            <v>CircleK-HL4007</v>
          </cell>
          <cell r="B99" t="str">
            <v>CircleK Số 550, Tổ 3, Khu phố 9A, đường Hạ Long, Phường Bãi Cháy, Thành phố Hạ Long</v>
          </cell>
          <cell r="D99" t="str">
            <v>Quảng Ninh</v>
          </cell>
          <cell r="E99" t="str">
            <v>Thành phố Hạ Long</v>
          </cell>
          <cell r="F99" t="str">
            <v>Phường Bãi Cháy</v>
          </cell>
          <cell r="I99" t="str">
            <v>Circlek; Circlekmienbac; MIENBAC</v>
          </cell>
          <cell r="J99" t="str">
            <v>CircleK Số 550, Tổ 3, Khu phố 9A, đường Hạ Long, Phường Bãi Cháy, Thành phố Hạ Long</v>
          </cell>
          <cell r="K99" t="str">
            <v>Số 550, Tổ 3, Khu phố 9A, đường Hạ Long, Phường Bãi Cháy, Thành phố Hạ Long, Tỉnh Quảng Ninh, Việt Nam</v>
          </cell>
          <cell r="M99" t="str">
            <v>Số 550, Tổ 3, Khu phố 9A, đường Hạ Long, Phường Bãi Cháy, Thành phố Hạ Long, Tỉnh Quảng Ninh, Việt Nam</v>
          </cell>
          <cell r="N99">
            <v>67</v>
          </cell>
          <cell r="O99" t="b">
            <v>0</v>
          </cell>
          <cell r="P99" t="str">
            <v>CÔNG TY TNHH MTV THƯƠNG MẠI VÀ DỊCH VỤ NGỌC THƠM</v>
          </cell>
          <cell r="Q99" t="str">
            <v>Miền Bắc</v>
          </cell>
          <cell r="R99" t="str">
            <v>CircleK</v>
          </cell>
        </row>
        <row r="100">
          <cell r="A100" t="str">
            <v>CircleK-HN2001</v>
          </cell>
          <cell r="B100" t="str">
            <v>CircleK Số 9-1E Khu Đô Thị Trung Yên</v>
          </cell>
          <cell r="D100" t="str">
            <v>Thành phố Hà Nội</v>
          </cell>
          <cell r="G100" t="str">
            <v>HN004</v>
          </cell>
          <cell r="H100" t="str">
            <v>Hoàng Thanh Huy</v>
          </cell>
          <cell r="I100" t="str">
            <v>Circlek; Circlekmienbac; MIENBAC</v>
          </cell>
          <cell r="J100" t="str">
            <v>CircleK Số 9-1E Khu Đô Thị Trung Yên</v>
          </cell>
          <cell r="M100" t="str">
            <v>Số 9-1E Khu đô thị Trung Yên, Phường Trung Hòa, Cầu Giấy, Hà Nội</v>
          </cell>
          <cell r="N100">
            <v>67</v>
          </cell>
          <cell r="O100" t="b">
            <v>0</v>
          </cell>
          <cell r="P100" t="str">
            <v>CÔNG TY TNHH MTV THƯƠNG MẠI VÀ DỊCH VỤ NGỌC THƠM</v>
          </cell>
          <cell r="Q100" t="str">
            <v>Miền Bắc</v>
          </cell>
          <cell r="R100" t="str">
            <v>CircleK</v>
          </cell>
        </row>
        <row r="101">
          <cell r="A101" t="str">
            <v>CircleK-HN2003</v>
          </cell>
          <cell r="B101" t="str">
            <v>CircleK 186 Thái Thịnh</v>
          </cell>
          <cell r="D101" t="str">
            <v>Thành phố Hà Nội</v>
          </cell>
          <cell r="G101" t="str">
            <v>HN003</v>
          </cell>
          <cell r="H101" t="str">
            <v>Nguyễn Văn Thạch</v>
          </cell>
          <cell r="I101" t="str">
            <v>Circlek; Circlekmienbac; MIENBAC</v>
          </cell>
          <cell r="J101" t="str">
            <v>CircleK 186 Thái Thịnh</v>
          </cell>
          <cell r="M101" t="str">
            <v>186 Thái Thịnh, Phường Láng Hạ, Đống Đa, Hà Nội</v>
          </cell>
          <cell r="N101">
            <v>67</v>
          </cell>
          <cell r="O101" t="b">
            <v>0</v>
          </cell>
          <cell r="P101" t="str">
            <v>CÔNG TY TNHH MTV THƯƠNG MẠI VÀ DỊCH VỤ NGỌC THƠM</v>
          </cell>
          <cell r="Q101" t="str">
            <v>Miền Bắc</v>
          </cell>
          <cell r="R101" t="str">
            <v>CircleK</v>
          </cell>
        </row>
        <row r="102">
          <cell r="A102" t="str">
            <v>CircleK-HN2007</v>
          </cell>
          <cell r="B102" t="str">
            <v>CircleK 27 Đinh Tiên Hoàng</v>
          </cell>
          <cell r="D102" t="str">
            <v>Thành phố Hà Nội</v>
          </cell>
          <cell r="G102" t="str">
            <v>HN004</v>
          </cell>
          <cell r="H102" t="str">
            <v>Hoàng Thanh Huy</v>
          </cell>
          <cell r="I102" t="str">
            <v>Circlek; Circlekmienbac; MIENBAC</v>
          </cell>
          <cell r="J102" t="str">
            <v>CircleK 27 Đinh Tiên Hoàng</v>
          </cell>
          <cell r="M102" t="str">
            <v>27 Đinh Tiên Hoàng, Phường Hàng Bạc, Hoàn Kiếm, Hà Nội</v>
          </cell>
          <cell r="N102">
            <v>67</v>
          </cell>
          <cell r="O102" t="b">
            <v>0</v>
          </cell>
          <cell r="P102" t="str">
            <v>CÔNG TY TNHH MTV THƯƠNG MẠI VÀ DỊCH VỤ NGỌC THƠM</v>
          </cell>
          <cell r="Q102" t="str">
            <v>Miền Bắc</v>
          </cell>
          <cell r="R102" t="str">
            <v>CircleK</v>
          </cell>
        </row>
        <row r="103">
          <cell r="A103" t="str">
            <v>CircleK-HN2010</v>
          </cell>
          <cell r="B103" t="str">
            <v>CircleK 5-4A Khu Đô Thị Mới Trung Yên</v>
          </cell>
          <cell r="D103" t="str">
            <v>Thành phố Hà Nội</v>
          </cell>
          <cell r="G103" t="str">
            <v>HN004</v>
          </cell>
          <cell r="H103" t="str">
            <v>Hoàng Thanh Huy</v>
          </cell>
          <cell r="I103" t="str">
            <v>Circlek; Circlekmienbac; MIENBAC</v>
          </cell>
          <cell r="J103" t="str">
            <v>CircleK 5-4A Khu Đô Thị Mới Trung Yên</v>
          </cell>
          <cell r="M103" t="str">
            <v>5-4A Khu đô thị mới Trung Yên, Phường Yên Hòa, Cầu Giấy, Hà Nội</v>
          </cell>
          <cell r="N103">
            <v>67</v>
          </cell>
          <cell r="O103" t="b">
            <v>0</v>
          </cell>
          <cell r="P103" t="str">
            <v>CÔNG TY TNHH MTV THƯƠNG MẠI VÀ DỊCH VỤ NGỌC THƠM</v>
          </cell>
          <cell r="Q103" t="str">
            <v>Miền Bắc</v>
          </cell>
          <cell r="R103" t="str">
            <v>CircleK</v>
          </cell>
        </row>
        <row r="104">
          <cell r="A104" t="str">
            <v>CircleK-HN2012</v>
          </cell>
          <cell r="B104" t="str">
            <v>CircleK 16B Hàng Than</v>
          </cell>
          <cell r="D104" t="str">
            <v>Thành phố Hà Nội</v>
          </cell>
          <cell r="G104" t="str">
            <v>HN008</v>
          </cell>
          <cell r="H104" t="str">
            <v>Nguyễn Minh Sơn</v>
          </cell>
          <cell r="I104" t="str">
            <v>Circlek; Circlekmienbac; MIENBAC</v>
          </cell>
          <cell r="J104" t="str">
            <v>CircleK 16B Hàng Than</v>
          </cell>
          <cell r="M104" t="str">
            <v>16B Hàng Than, Phường Trung Trực, Ba Đình, Hà Nội</v>
          </cell>
          <cell r="N104">
            <v>67</v>
          </cell>
          <cell r="O104" t="b">
            <v>0</v>
          </cell>
          <cell r="P104" t="str">
            <v>CÔNG TY TNHH MTV THƯƠNG MẠI VÀ DỊCH VỤ NGỌC THƠM</v>
          </cell>
          <cell r="Q104" t="str">
            <v>Miền Bắc</v>
          </cell>
          <cell r="R104" t="str">
            <v>CircleK</v>
          </cell>
        </row>
        <row r="105">
          <cell r="A105" t="str">
            <v>CircleK-HN2013</v>
          </cell>
          <cell r="B105" t="str">
            <v>CircleK 38 Đào Duy Từ</v>
          </cell>
          <cell r="D105" t="str">
            <v>Thành phố Hà Nội</v>
          </cell>
          <cell r="G105" t="str">
            <v>HN008</v>
          </cell>
          <cell r="H105" t="str">
            <v>Nguyễn Minh Sơn</v>
          </cell>
          <cell r="I105" t="str">
            <v>Circlek; Circlekmienbac; MIENBAC</v>
          </cell>
          <cell r="J105" t="str">
            <v>CircleK 38 Đào Duy Từ</v>
          </cell>
          <cell r="M105" t="str">
            <v>38 Đào Duy Từ, Phường Hàng Buồm, Hoàn Kiếm, Hà Nội</v>
          </cell>
          <cell r="N105">
            <v>67</v>
          </cell>
          <cell r="O105" t="b">
            <v>0</v>
          </cell>
          <cell r="P105" t="str">
            <v>CÔNG TY TNHH MTV THƯƠNG MẠI VÀ DỊCH VỤ NGỌC THƠM</v>
          </cell>
          <cell r="Q105" t="str">
            <v>Miền Bắc</v>
          </cell>
          <cell r="R105" t="str">
            <v>CircleK</v>
          </cell>
        </row>
        <row r="106">
          <cell r="A106" t="str">
            <v>CircleK-HN2014</v>
          </cell>
          <cell r="B106" t="str">
            <v>CircleK 73 Chùa Láng</v>
          </cell>
          <cell r="D106" t="str">
            <v>Thành phố Hà Nội</v>
          </cell>
          <cell r="G106" t="str">
            <v>HN004</v>
          </cell>
          <cell r="H106" t="str">
            <v>Hoàng Thanh Huy</v>
          </cell>
          <cell r="I106" t="str">
            <v>Circlek; Circlekmienbac; MIENBAC</v>
          </cell>
          <cell r="J106" t="str">
            <v>CircleK 73 Chùa Láng</v>
          </cell>
          <cell r="M106" t="str">
            <v>73 Chùa Láng, Phường Láng Thượng, Đống Đa, Hà Nội</v>
          </cell>
          <cell r="N106">
            <v>67</v>
          </cell>
          <cell r="O106" t="b">
            <v>0</v>
          </cell>
          <cell r="P106" t="str">
            <v>CÔNG TY TNHH MTV THƯƠNG MẠI VÀ DỊCH VỤ NGỌC THƠM</v>
          </cell>
          <cell r="Q106" t="str">
            <v>Miền Bắc</v>
          </cell>
          <cell r="R106" t="str">
            <v>CircleK</v>
          </cell>
        </row>
        <row r="107">
          <cell r="A107" t="str">
            <v>CircleK-HN2015</v>
          </cell>
          <cell r="B107" t="str">
            <v>CircleK 14 Hồ Tùng Mậu</v>
          </cell>
          <cell r="D107" t="str">
            <v>Thành phố Hà Nội</v>
          </cell>
          <cell r="G107" t="str">
            <v>HN004</v>
          </cell>
          <cell r="H107" t="str">
            <v>Hoàng Thanh Huy</v>
          </cell>
          <cell r="I107" t="str">
            <v>Circlek; Circlekmienbac; MIENBAC</v>
          </cell>
          <cell r="J107" t="str">
            <v>CircleK 14 Hồ Tùng Mậu</v>
          </cell>
          <cell r="M107" t="str">
            <v>14 Hồ Tùng Mậu, Phường Mai Dịch, Cầu Giấy, Hà Nội</v>
          </cell>
          <cell r="N107">
            <v>67</v>
          </cell>
          <cell r="O107" t="b">
            <v>0</v>
          </cell>
          <cell r="P107" t="str">
            <v>CÔNG TY TNHH MTV THƯƠNG MẠI VÀ DỊCH VỤ NGỌC THƠM</v>
          </cell>
          <cell r="Q107" t="str">
            <v>Miền Bắc</v>
          </cell>
          <cell r="R107" t="str">
            <v>CircleK</v>
          </cell>
        </row>
        <row r="108">
          <cell r="A108" t="str">
            <v>CircleK-HN2020</v>
          </cell>
          <cell r="B108" t="str">
            <v>CircleK 187 Nguyễn Ngọc Vũ</v>
          </cell>
          <cell r="D108" t="str">
            <v>Thành phố Hà Nội</v>
          </cell>
          <cell r="G108" t="str">
            <v>HN004</v>
          </cell>
          <cell r="H108" t="str">
            <v>Hoàng Thanh Huy</v>
          </cell>
          <cell r="I108" t="str">
            <v>Circlek; Circlekmienbac; MIENBAC</v>
          </cell>
          <cell r="J108" t="str">
            <v>CircleK 187 Nguyễn Ngọc Vũ</v>
          </cell>
          <cell r="M108" t="str">
            <v>187 Nguyễn Ngọc Vũ, Phường Trung Hòa, Cầu Giấy, Hà Nội</v>
          </cell>
          <cell r="N108">
            <v>67</v>
          </cell>
          <cell r="O108" t="b">
            <v>0</v>
          </cell>
          <cell r="P108" t="str">
            <v>CÔNG TY TNHH MTV THƯƠNG MẠI VÀ DỊCH VỤ NGỌC THƠM</v>
          </cell>
          <cell r="Q108" t="str">
            <v>Miền Bắc</v>
          </cell>
          <cell r="R108" t="str">
            <v>CircleK</v>
          </cell>
        </row>
        <row r="109">
          <cell r="A109" t="str">
            <v>CircleK-HN2021</v>
          </cell>
          <cell r="B109" t="str">
            <v>CircleK 177 Xuân Thủy</v>
          </cell>
          <cell r="D109" t="str">
            <v>Thành phố Hà Nội</v>
          </cell>
          <cell r="G109" t="str">
            <v>HN004</v>
          </cell>
          <cell r="H109" t="str">
            <v>Hoàng Thanh Huy</v>
          </cell>
          <cell r="I109" t="str">
            <v>Circlek; Circlekmienbac; MIENBAC</v>
          </cell>
          <cell r="J109" t="str">
            <v>CircleK 177 Xuân Thủy</v>
          </cell>
          <cell r="M109" t="str">
            <v>177 Xuân Thủy, Phường Dịch Vọng Hậu, Cầu Giấy, Hà Nội</v>
          </cell>
          <cell r="N109">
            <v>67</v>
          </cell>
          <cell r="O109" t="b">
            <v>0</v>
          </cell>
          <cell r="P109" t="str">
            <v>CÔNG TY TNHH MTV THƯƠNG MẠI VÀ DỊCH VỤ NGỌC THƠM</v>
          </cell>
          <cell r="Q109" t="str">
            <v>Miền Bắc</v>
          </cell>
          <cell r="R109" t="str">
            <v>CircleK</v>
          </cell>
        </row>
        <row r="110">
          <cell r="A110" t="str">
            <v>CircleK-HN2024</v>
          </cell>
          <cell r="B110" t="str">
            <v>CircleK P101B+102B Nhà A8 Khương Thượng</v>
          </cell>
          <cell r="D110" t="str">
            <v>Thành phố Hà Nội</v>
          </cell>
          <cell r="G110" t="str">
            <v>HN004</v>
          </cell>
          <cell r="H110" t="str">
            <v>Hoàng Thanh Huy</v>
          </cell>
          <cell r="I110" t="str">
            <v>Circlek; Circlekmienbac; MIENBAC</v>
          </cell>
          <cell r="J110" t="str">
            <v>CircleK P101B+102B Nhà A8 Khương Thượng</v>
          </cell>
          <cell r="M110" t="str">
            <v>P101B+102B nhà A8 Khương Thượng, Phường Khương Thượng, Đống Đa, Hà Nội</v>
          </cell>
          <cell r="N110">
            <v>67</v>
          </cell>
          <cell r="O110" t="b">
            <v>0</v>
          </cell>
          <cell r="P110" t="str">
            <v>CÔNG TY TNHH MTV THƯƠNG MẠI VÀ DỊCH VỤ NGỌC THƠM</v>
          </cell>
          <cell r="Q110" t="str">
            <v>Miền Bắc</v>
          </cell>
          <cell r="R110" t="str">
            <v>CircleK</v>
          </cell>
        </row>
        <row r="111">
          <cell r="A111" t="str">
            <v>CircleK-HN2025</v>
          </cell>
          <cell r="B111" t="str">
            <v>CircleK 74-76 Nguyễn Khang</v>
          </cell>
          <cell r="D111" t="str">
            <v>Thành phố Hà Nội</v>
          </cell>
          <cell r="G111" t="str">
            <v>HN004</v>
          </cell>
          <cell r="H111" t="str">
            <v>Hoàng Thanh Huy</v>
          </cell>
          <cell r="I111" t="str">
            <v>Circlek; Circlekmienbac; MIENBAC</v>
          </cell>
          <cell r="J111" t="str">
            <v>CircleK 74-76 Nguyễn Khang</v>
          </cell>
          <cell r="M111" t="str">
            <v>74-76 Nguyễn Khang, Phường Yên Hòa, Cầu Giấy, Hà Nội</v>
          </cell>
          <cell r="N111">
            <v>67</v>
          </cell>
          <cell r="O111" t="b">
            <v>0</v>
          </cell>
          <cell r="P111" t="str">
            <v>CÔNG TY TNHH MTV THƯƠNG MẠI VÀ DỊCH VỤ NGỌC THƠM</v>
          </cell>
          <cell r="Q111" t="str">
            <v>Miền Bắc</v>
          </cell>
          <cell r="R111" t="str">
            <v>CircleK</v>
          </cell>
        </row>
        <row r="112">
          <cell r="A112" t="str">
            <v>CircleK-HN2026</v>
          </cell>
          <cell r="B112" t="str">
            <v>CircleK 13-C12 Tập Thể Đại Học Ngoại Ngữ</v>
          </cell>
          <cell r="D112" t="str">
            <v>Thành phố Hà Nội</v>
          </cell>
          <cell r="G112" t="str">
            <v>HN004</v>
          </cell>
          <cell r="H112" t="str">
            <v>Hoàng Thanh Huy</v>
          </cell>
          <cell r="I112" t="str">
            <v>Circlek; Circlekmienbac; MIENBAC</v>
          </cell>
          <cell r="J112" t="str">
            <v>CircleK 13-C12 Tập Thể Đại Học Ngoại Ngữ</v>
          </cell>
          <cell r="M112" t="str">
            <v>13-C12 tập thể Đại Học Ngoại Ngữ, Phường Dịch Vọng Hậu, Cầu Giấy, Hà Nội</v>
          </cell>
          <cell r="N112">
            <v>67</v>
          </cell>
          <cell r="O112" t="b">
            <v>0</v>
          </cell>
          <cell r="P112" t="str">
            <v>CÔNG TY TNHH MTV THƯƠNG MẠI VÀ DỊCH VỤ NGỌC THƠM</v>
          </cell>
          <cell r="Q112" t="str">
            <v>Miền Bắc</v>
          </cell>
          <cell r="R112" t="str">
            <v>CircleK</v>
          </cell>
        </row>
        <row r="113">
          <cell r="A113" t="str">
            <v>CircleK-HN2029</v>
          </cell>
          <cell r="B113" t="str">
            <v>CircleK 46 Lê Trọng Tấn</v>
          </cell>
          <cell r="D113" t="str">
            <v>Thành phố Hà Nội</v>
          </cell>
          <cell r="G113" t="str">
            <v>HN008</v>
          </cell>
          <cell r="H113" t="str">
            <v>Nguyễn Minh Sơn</v>
          </cell>
          <cell r="I113" t="str">
            <v>Circlek; Circlekmienbac; MIENBAC</v>
          </cell>
          <cell r="J113" t="str">
            <v>CircleK 46 Lê Trọng Tấn</v>
          </cell>
          <cell r="M113" t="str">
            <v>46 Lê Trọng Tấn, Phường Khương Mai, Thanh Xuân, Hà Nội</v>
          </cell>
          <cell r="N113">
            <v>67</v>
          </cell>
          <cell r="O113" t="b">
            <v>0</v>
          </cell>
          <cell r="P113" t="str">
            <v>CÔNG TY TNHH MTV THƯƠNG MẠI VÀ DỊCH VỤ NGỌC THƠM</v>
          </cell>
          <cell r="Q113" t="str">
            <v>Miền Bắc</v>
          </cell>
          <cell r="R113" t="str">
            <v>CircleK</v>
          </cell>
        </row>
        <row r="114">
          <cell r="A114" t="str">
            <v>CircleK-HN2032</v>
          </cell>
          <cell r="B114" t="str">
            <v>CircleK 05 Nguyễn Quý Đức</v>
          </cell>
          <cell r="D114" t="str">
            <v>Thành phố Hà Nội</v>
          </cell>
          <cell r="G114" t="str">
            <v>HN008</v>
          </cell>
          <cell r="H114" t="str">
            <v>Nguyễn Minh Sơn</v>
          </cell>
          <cell r="I114" t="str">
            <v>Circlek; Circlekmienbac; MIENBAC</v>
          </cell>
          <cell r="J114" t="str">
            <v>CircleK 05 Nguyễn Quý Đức</v>
          </cell>
          <cell r="M114" t="str">
            <v>05 Nguyễn Quý Đức, Phường Thanh Xuân Bắc, Thanh Xuân, Hà Nội</v>
          </cell>
          <cell r="N114">
            <v>67</v>
          </cell>
          <cell r="O114" t="b">
            <v>0</v>
          </cell>
          <cell r="P114" t="str">
            <v>CÔNG TY TNHH MTV THƯƠNG MẠI VÀ DỊCH VỤ NGỌC THƠM</v>
          </cell>
          <cell r="Q114" t="str">
            <v>Miền Bắc</v>
          </cell>
          <cell r="R114" t="str">
            <v>CircleK</v>
          </cell>
        </row>
        <row r="115">
          <cell r="A115" t="str">
            <v>CircleK-HN2034</v>
          </cell>
          <cell r="B115" t="str">
            <v>CircleK Ô D22, Nơ 12 Khu Đô Thị Mới Định Công</v>
          </cell>
          <cell r="D115" t="str">
            <v>Thành phố Hà Nội</v>
          </cell>
          <cell r="G115" t="str">
            <v>HN003</v>
          </cell>
          <cell r="H115" t="str">
            <v>Nguyễn Văn Thạch</v>
          </cell>
          <cell r="I115" t="str">
            <v>Circlek; Circlekmienbac; MIENBAC</v>
          </cell>
          <cell r="J115" t="str">
            <v>CircleK Ô D22, Nơ 12 Khu Đô Thị Mới Định Công</v>
          </cell>
          <cell r="M115" t="str">
            <v>Ô D22, Nơ 12 Khu đô thị mới Định Công, phường Định Công, Hoàng Mai, Hà Nội</v>
          </cell>
          <cell r="N115">
            <v>67</v>
          </cell>
          <cell r="O115" t="b">
            <v>0</v>
          </cell>
          <cell r="P115" t="str">
            <v>CÔNG TY TNHH MTV THƯƠNG MẠI VÀ DỊCH VỤ NGỌC THƠM</v>
          </cell>
          <cell r="Q115" t="str">
            <v>Miền Bắc</v>
          </cell>
          <cell r="R115" t="str">
            <v>CircleK</v>
          </cell>
        </row>
        <row r="116">
          <cell r="A116" t="str">
            <v>CircleK-HN2036</v>
          </cell>
          <cell r="B116" t="str">
            <v>CircleK 105 Chùa Láng</v>
          </cell>
          <cell r="D116" t="str">
            <v>Thành phố Hà Nội</v>
          </cell>
          <cell r="G116" t="str">
            <v>HN003</v>
          </cell>
          <cell r="H116" t="str">
            <v>Nguyễn Văn Thạch</v>
          </cell>
          <cell r="I116" t="str">
            <v>Circlek; Circlekmienbac; MIENBAC</v>
          </cell>
          <cell r="J116" t="str">
            <v>CircleK 105 Chùa Láng</v>
          </cell>
          <cell r="M116" t="str">
            <v>105 Chùa Láng, Phường Láng Thượng, Đống Đa, Hà Nội</v>
          </cell>
          <cell r="N116">
            <v>67</v>
          </cell>
          <cell r="O116" t="b">
            <v>0</v>
          </cell>
          <cell r="P116" t="str">
            <v>CÔNG TY TNHH MTV THƯƠNG MẠI VÀ DỊCH VỤ NGỌC THƠM</v>
          </cell>
          <cell r="Q116" t="str">
            <v>Miền Bắc</v>
          </cell>
          <cell r="R116" t="str">
            <v>CircleK</v>
          </cell>
        </row>
        <row r="117">
          <cell r="A117" t="str">
            <v>CircleK-HN2037</v>
          </cell>
          <cell r="B117" t="str">
            <v>CircleK Tầng Trệt, Somerset Hoa Binh, 106 Hoàng Quốc Việt</v>
          </cell>
          <cell r="D117" t="str">
            <v>Thành phố Hà Nội</v>
          </cell>
          <cell r="G117" t="str">
            <v>HN004</v>
          </cell>
          <cell r="H117" t="str">
            <v>Hoàng Thanh Huy</v>
          </cell>
          <cell r="I117" t="str">
            <v>Circlek; Circlekmienbac; MIENBAC</v>
          </cell>
          <cell r="J117" t="str">
            <v>CircleK Tầng Trệt, Somerset Hoa Binh, 106 Hoàng Quốc Việt</v>
          </cell>
          <cell r="M117" t="str">
            <v>Tầng trệt, Somerset Hoa Binh, 106 Hoàng Quốc Việt, Phường Nghĩa Đô, Cầu Giấy, Hà Nội</v>
          </cell>
          <cell r="N117">
            <v>67</v>
          </cell>
          <cell r="O117" t="b">
            <v>0</v>
          </cell>
          <cell r="P117" t="str">
            <v>CÔNG TY TNHH MTV THƯƠNG MẠI VÀ DỊCH VỤ NGỌC THƠM</v>
          </cell>
          <cell r="Q117" t="str">
            <v>Miền Bắc</v>
          </cell>
          <cell r="R117" t="str">
            <v>CircleK</v>
          </cell>
        </row>
        <row r="118">
          <cell r="A118" t="str">
            <v>CircleK-HN2040</v>
          </cell>
          <cell r="B118" t="str">
            <v>CircleK 139 H Chiến Thắng</v>
          </cell>
          <cell r="D118" t="str">
            <v>Thành phố Hà Nội</v>
          </cell>
          <cell r="G118" t="str">
            <v>HN008</v>
          </cell>
          <cell r="H118" t="str">
            <v>Nguyễn Minh Sơn</v>
          </cell>
          <cell r="I118" t="str">
            <v>Circlek; Circlekmienbac; MIENBAC</v>
          </cell>
          <cell r="J118" t="str">
            <v>CircleK 139 H Chiến Thắng</v>
          </cell>
          <cell r="M118" t="str">
            <v>139 H Chiến Thắng, Xã Xuân Triều, Thanh Trì, Hà Nội</v>
          </cell>
          <cell r="N118">
            <v>67</v>
          </cell>
          <cell r="O118" t="b">
            <v>0</v>
          </cell>
          <cell r="P118" t="str">
            <v>CÔNG TY TNHH MTV THƯƠNG MẠI VÀ DỊCH VỤ NGỌC THƠM</v>
          </cell>
          <cell r="Q118" t="str">
            <v>Miền Bắc</v>
          </cell>
          <cell r="R118" t="str">
            <v>CircleK</v>
          </cell>
        </row>
        <row r="119">
          <cell r="A119" t="str">
            <v>CircleK-HN2041</v>
          </cell>
          <cell r="B119" t="str">
            <v>CircleK Số 01, Nhà C2, Khu Tập Thể Quân Đội Nam Đồng</v>
          </cell>
          <cell r="D119" t="str">
            <v>Thành phố Hà Nội</v>
          </cell>
          <cell r="G119" t="str">
            <v>HN004</v>
          </cell>
          <cell r="H119" t="str">
            <v>Hoàng Thanh Huy</v>
          </cell>
          <cell r="I119" t="str">
            <v>Circlek; Circlekmienbac; MIENBAC</v>
          </cell>
          <cell r="J119" t="str">
            <v>CircleK Số 01, Nhà C2, Khu Tập Thể Quân Đội Nam Đồng</v>
          </cell>
          <cell r="M119" t="str">
            <v>Số 01, nhà C2, khu tập thể quân đội Nam Đồng, Phường Nam Đồng, Đống Đa, Hà Nội</v>
          </cell>
          <cell r="N119">
            <v>67</v>
          </cell>
          <cell r="O119" t="b">
            <v>0</v>
          </cell>
          <cell r="P119" t="str">
            <v>CÔNG TY TNHH MTV THƯƠNG MẠI VÀ DỊCH VỤ NGỌC THƠM</v>
          </cell>
          <cell r="Q119" t="str">
            <v>Miền Bắc</v>
          </cell>
          <cell r="R119" t="str">
            <v>CircleK</v>
          </cell>
        </row>
        <row r="120">
          <cell r="A120" t="str">
            <v>CircleK-HN2042</v>
          </cell>
          <cell r="B120" t="str">
            <v>CircleK Số 4 Dãy L - Tt Văn Hóa Nghệ Thuật, Tổ 25</v>
          </cell>
          <cell r="D120" t="str">
            <v>Thành phố Hà Nội</v>
          </cell>
          <cell r="G120" t="str">
            <v>HN004</v>
          </cell>
          <cell r="H120" t="str">
            <v>Hoàng Thanh Huy</v>
          </cell>
          <cell r="I120" t="str">
            <v>Circlek; Circlekmienbac; MIENBAC</v>
          </cell>
          <cell r="J120" t="str">
            <v>CircleK Số 4 Dãy L - Tt Văn Hóa Nghệ Thuật, Tổ 25</v>
          </cell>
          <cell r="M120" t="str">
            <v>Số 4 dãy L - TT Văn Hóa Nghệ thuật, tổ 25, Phường Mai Dịch, Cầu Giấy, Hà Nội</v>
          </cell>
          <cell r="N120">
            <v>67</v>
          </cell>
          <cell r="O120" t="b">
            <v>0</v>
          </cell>
          <cell r="P120" t="str">
            <v>CÔNG TY TNHH MTV THƯƠNG MẠI VÀ DỊCH VỤ NGỌC THƠM</v>
          </cell>
          <cell r="Q120" t="str">
            <v>Miền Bắc</v>
          </cell>
          <cell r="R120" t="str">
            <v>CircleK</v>
          </cell>
        </row>
        <row r="121">
          <cell r="A121" t="str">
            <v>CircleK-HN2045</v>
          </cell>
          <cell r="B121" t="str">
            <v>CircleK Tầng G1 - Rice City Linh Đàm - Ct5, Kđt Mới Tây Nam Hồ Linh Đàm</v>
          </cell>
          <cell r="D121" t="str">
            <v>Thành phố Hà Nội</v>
          </cell>
          <cell r="G121" t="str">
            <v>HN003</v>
          </cell>
          <cell r="H121" t="str">
            <v>Nguyễn Văn Thạch</v>
          </cell>
          <cell r="I121" t="str">
            <v>Circlek; Circlekmienbac; MIENBAC</v>
          </cell>
          <cell r="J121" t="str">
            <v>CircleK Tầng G1 - Rice City Linh Đàm - Ct5, Kđt Mới Tây Nam Hồ Linh Đàm</v>
          </cell>
          <cell r="M121" t="str">
            <v>Tầng G1 - Rice City Linh Đàm - CT5, KĐT mới Tây nam hồ Linh Đàm, Phường Hoàng Liệt, Hoàng Mai, Hà Nội</v>
          </cell>
          <cell r="N121">
            <v>67</v>
          </cell>
          <cell r="O121" t="b">
            <v>0</v>
          </cell>
          <cell r="P121" t="str">
            <v>CÔNG TY TNHH MTV THƯƠNG MẠI VÀ DỊCH VỤ NGỌC THƠM</v>
          </cell>
          <cell r="Q121" t="str">
            <v>Miền Bắc</v>
          </cell>
          <cell r="R121" t="str">
            <v>CircleK</v>
          </cell>
        </row>
        <row r="122">
          <cell r="A122" t="str">
            <v>CircleK-HN2047</v>
          </cell>
          <cell r="B122" t="str">
            <v>CircleK 2 Hoàng Ngân</v>
          </cell>
          <cell r="D122" t="str">
            <v>Thành phố Hà Nội</v>
          </cell>
          <cell r="G122" t="str">
            <v>HN004</v>
          </cell>
          <cell r="H122" t="str">
            <v>Hoàng Thanh Huy</v>
          </cell>
          <cell r="I122" t="str">
            <v>Circlek; Circlekmienbac; MIENBAC</v>
          </cell>
          <cell r="J122" t="str">
            <v>CircleK 2 Hoàng Ngân</v>
          </cell>
          <cell r="M122" t="str">
            <v>2 Hoàng Ngân, Phường Trung Hòa, Cầu Giấy, Hà Nội</v>
          </cell>
          <cell r="N122">
            <v>67</v>
          </cell>
          <cell r="O122" t="b">
            <v>0</v>
          </cell>
          <cell r="P122" t="str">
            <v>CÔNG TY TNHH MTV THƯƠNG MẠI VÀ DỊCH VỤ NGỌC THƠM</v>
          </cell>
          <cell r="Q122" t="str">
            <v>Miền Bắc</v>
          </cell>
          <cell r="R122" t="str">
            <v>CircleK</v>
          </cell>
        </row>
        <row r="123">
          <cell r="A123" t="str">
            <v>CircleK-HN2048</v>
          </cell>
          <cell r="B123" t="str">
            <v>CircleK N1H1, Số 1 Đường Nguyễn Hoàng</v>
          </cell>
          <cell r="D123" t="str">
            <v>Thành phố Hà Nội</v>
          </cell>
          <cell r="G123" t="str">
            <v>HN004</v>
          </cell>
          <cell r="H123" t="str">
            <v>Hoàng Thanh Huy</v>
          </cell>
          <cell r="I123" t="str">
            <v>Circlek; Circlekmienbac; MIENBAC</v>
          </cell>
          <cell r="J123" t="str">
            <v>CircleK N1H1, Số 1 Đường Nguyễn Hoàng</v>
          </cell>
          <cell r="M123" t="str">
            <v>N1H1, Số 1 đường Nguyễn Hoàng, Phường Mỹ Đình, Nam Từ Liêm, Hà Nội</v>
          </cell>
          <cell r="N123">
            <v>67</v>
          </cell>
          <cell r="O123" t="b">
            <v>0</v>
          </cell>
          <cell r="P123" t="str">
            <v>CÔNG TY TNHH MTV THƯƠNG MẠI VÀ DỊCH VỤ NGỌC THƠM</v>
          </cell>
          <cell r="Q123" t="str">
            <v>Miền Bắc</v>
          </cell>
          <cell r="R123" t="str">
            <v>CircleK</v>
          </cell>
        </row>
        <row r="124">
          <cell r="A124" t="str">
            <v>CircleK-HN2049</v>
          </cell>
          <cell r="B124" t="str">
            <v>CircleK 36 Phố Tràng Tiền</v>
          </cell>
          <cell r="D124" t="str">
            <v>Thành phố Hà Nội</v>
          </cell>
          <cell r="G124" t="str">
            <v>HN008</v>
          </cell>
          <cell r="H124" t="str">
            <v>Nguyễn Minh Sơn</v>
          </cell>
          <cell r="I124" t="str">
            <v>Circlek; Circlekmienbac; MIENBAC</v>
          </cell>
          <cell r="J124" t="str">
            <v>CircleK 36 Phố Tràng Tiền</v>
          </cell>
          <cell r="M124" t="str">
            <v>36 phố Tràng Tiền, Phường Tràng Tiền, Hoàn Kiếm, Hà Nội</v>
          </cell>
          <cell r="N124">
            <v>67</v>
          </cell>
          <cell r="O124" t="b">
            <v>0</v>
          </cell>
          <cell r="P124" t="str">
            <v>CÔNG TY TNHH MTV THƯƠNG MẠI VÀ DỊCH VỤ NGỌC THƠM</v>
          </cell>
          <cell r="Q124" t="str">
            <v>Miền Bắc</v>
          </cell>
          <cell r="R124" t="str">
            <v>CircleK</v>
          </cell>
        </row>
        <row r="125">
          <cell r="A125" t="str">
            <v>CircleK-HN2052</v>
          </cell>
          <cell r="B125" t="str">
            <v>CircleK 288 Đường Giải Phóng</v>
          </cell>
          <cell r="D125" t="str">
            <v>Thành phố Hà Nội</v>
          </cell>
          <cell r="G125" t="str">
            <v>HN008</v>
          </cell>
          <cell r="H125" t="str">
            <v>Nguyễn Minh Sơn</v>
          </cell>
          <cell r="I125" t="str">
            <v>Circlek; Circlekmienbac; MIENBAC</v>
          </cell>
          <cell r="J125" t="str">
            <v>CircleK 288 Đường Giải Phóng</v>
          </cell>
          <cell r="M125" t="str">
            <v>288 đường Giải Phóng, Phường Phương Liệt, Thanh Xuân, Hà Nội</v>
          </cell>
          <cell r="N125">
            <v>67</v>
          </cell>
          <cell r="O125" t="b">
            <v>0</v>
          </cell>
          <cell r="P125" t="str">
            <v>CÔNG TY TNHH MTV THƯƠNG MẠI VÀ DỊCH VỤ NGỌC THƠM</v>
          </cell>
          <cell r="Q125" t="str">
            <v>Miền Bắc</v>
          </cell>
          <cell r="R125" t="str">
            <v>CircleK</v>
          </cell>
        </row>
        <row r="126">
          <cell r="A126" t="str">
            <v>CircleK-HN2053</v>
          </cell>
          <cell r="B126" t="str">
            <v>CircleK 197+198 Tổ 6 Vũ Trọng Phụng</v>
          </cell>
          <cell r="D126" t="str">
            <v>Thành phố Hà Nội</v>
          </cell>
          <cell r="G126" t="str">
            <v>HN008</v>
          </cell>
          <cell r="H126" t="str">
            <v>Nguyễn Minh Sơn</v>
          </cell>
          <cell r="I126" t="str">
            <v>Circlek; Circlekmienbac; MIENBAC</v>
          </cell>
          <cell r="J126" t="str">
            <v>CircleK 197+198 Tổ 6 Vũ Trọng Phụng</v>
          </cell>
          <cell r="M126" t="str">
            <v>197+198 tổ 6 Vũ Trọng Phụng, Phường Thanh Xuân Trung, Thanh Xuân, Hà Nội</v>
          </cell>
          <cell r="N126">
            <v>67</v>
          </cell>
          <cell r="O126" t="b">
            <v>0</v>
          </cell>
          <cell r="P126" t="str">
            <v>CÔNG TY TNHH MTV THƯƠNG MẠI VÀ DỊCH VỤ NGỌC THƠM</v>
          </cell>
          <cell r="Q126" t="str">
            <v>Miền Bắc</v>
          </cell>
          <cell r="R126" t="str">
            <v>CircleK</v>
          </cell>
        </row>
        <row r="127">
          <cell r="A127" t="str">
            <v>CircleK-HN2054</v>
          </cell>
          <cell r="B127" t="str">
            <v>CircleK 292 Hoàng Văn Thái</v>
          </cell>
          <cell r="D127" t="str">
            <v>Thành phố Hà Nội</v>
          </cell>
          <cell r="G127" t="str">
            <v>HN008</v>
          </cell>
          <cell r="H127" t="str">
            <v>Nguyễn Minh Sơn</v>
          </cell>
          <cell r="I127" t="str">
            <v>Circlek; Circlekmienbac; MIENBAC</v>
          </cell>
          <cell r="J127" t="str">
            <v>CircleK 292 Hoàng Văn Thái</v>
          </cell>
          <cell r="M127" t="str">
            <v>292 Hoàng Văn Thái, Phường Khương Trung, Thanh Xuân, Hà Nội</v>
          </cell>
          <cell r="N127">
            <v>67</v>
          </cell>
          <cell r="O127" t="b">
            <v>0</v>
          </cell>
          <cell r="P127" t="str">
            <v>CÔNG TY TNHH MTV THƯƠNG MẠI VÀ DỊCH VỤ NGỌC THƠM</v>
          </cell>
          <cell r="Q127" t="str">
            <v>Miền Bắc</v>
          </cell>
          <cell r="R127" t="str">
            <v>CircleK</v>
          </cell>
        </row>
        <row r="128">
          <cell r="A128" t="str">
            <v>CircleK-HN2056</v>
          </cell>
          <cell r="B128" t="str">
            <v>CircleK 83 Hàng Điếu</v>
          </cell>
          <cell r="D128" t="str">
            <v>Thành phố Hà Nội</v>
          </cell>
          <cell r="G128" t="str">
            <v>HN008</v>
          </cell>
          <cell r="H128" t="str">
            <v>Nguyễn Minh Sơn</v>
          </cell>
          <cell r="I128" t="str">
            <v>Circlek; Circlekmienbac; MIENBAC</v>
          </cell>
          <cell r="J128" t="str">
            <v>CircleK 83 Hàng Điếu</v>
          </cell>
          <cell r="M128" t="str">
            <v>83 Hàng Điếu, Phường Cửa Đông, Hoàn Kiếm, Hà Nội</v>
          </cell>
          <cell r="N128">
            <v>67</v>
          </cell>
          <cell r="O128" t="b">
            <v>0</v>
          </cell>
          <cell r="P128" t="str">
            <v>CÔNG TY TNHH MTV THƯƠNG MẠI VÀ DỊCH VỤ NGỌC THƠM</v>
          </cell>
          <cell r="Q128" t="str">
            <v>Miền Bắc</v>
          </cell>
          <cell r="R128" t="str">
            <v>CircleK</v>
          </cell>
        </row>
        <row r="129">
          <cell r="A129" t="str">
            <v>CircleK-HN2057</v>
          </cell>
          <cell r="B129" t="str">
            <v>CircleK Căn Hộ C1-A Khu Nhà Ở Số 6 Đội Nhân</v>
          </cell>
          <cell r="D129" t="str">
            <v>Thành phố Hà Nội</v>
          </cell>
          <cell r="G129" t="str">
            <v>HN008</v>
          </cell>
          <cell r="H129" t="str">
            <v>Nguyễn Minh Sơn</v>
          </cell>
          <cell r="I129" t="str">
            <v>Circlek; Circlekmienbac; MIENBAC</v>
          </cell>
          <cell r="J129" t="str">
            <v>CircleK Căn Hộ C1-A Khu Nhà Ở Số 6 Đội Nhân</v>
          </cell>
          <cell r="M129" t="str">
            <v>Căn hộ C1-A khu nhà ở Số 6 Đội Nhân, Phường Vĩnh Phúc, Ba Đình, Hà Nội</v>
          </cell>
          <cell r="N129">
            <v>67</v>
          </cell>
          <cell r="O129" t="b">
            <v>0</v>
          </cell>
          <cell r="P129" t="str">
            <v>CÔNG TY TNHH MTV THƯƠNG MẠI VÀ DỊCH VỤ NGỌC THƠM</v>
          </cell>
          <cell r="Q129" t="str">
            <v>Miền Bắc</v>
          </cell>
          <cell r="R129" t="str">
            <v>CircleK</v>
          </cell>
        </row>
        <row r="130">
          <cell r="A130" t="str">
            <v>CircleK-HN2059</v>
          </cell>
          <cell r="B130" t="str">
            <v>CircleK 97 Văn Cao</v>
          </cell>
          <cell r="D130" t="str">
            <v>Thành phố Hà Nội</v>
          </cell>
          <cell r="G130" t="str">
            <v>HN008</v>
          </cell>
          <cell r="H130" t="str">
            <v>Nguyễn Minh Sơn</v>
          </cell>
          <cell r="I130" t="str">
            <v>Circlek; Circlekmienbac; MIENBAC</v>
          </cell>
          <cell r="J130" t="str">
            <v>CircleK 97 Văn Cao</v>
          </cell>
          <cell r="M130" t="str">
            <v>97 Văn Cao, Phường Liễu Giai, Ba Đình, Hà Nội</v>
          </cell>
          <cell r="N130">
            <v>67</v>
          </cell>
          <cell r="O130" t="b">
            <v>0</v>
          </cell>
          <cell r="P130" t="str">
            <v>CÔNG TY TNHH MTV THƯƠNG MẠI VÀ DỊCH VỤ NGỌC THƠM</v>
          </cell>
          <cell r="Q130" t="str">
            <v>Miền Bắc</v>
          </cell>
          <cell r="R130" t="str">
            <v>CircleK</v>
          </cell>
        </row>
        <row r="131">
          <cell r="A131" t="str">
            <v>CircleK-HN2063</v>
          </cell>
          <cell r="B131" t="str">
            <v>CircleK 03 Phạm Tuấn Tài, Tổ 7</v>
          </cell>
          <cell r="D131" t="str">
            <v>Thành phố Hà Nội</v>
          </cell>
          <cell r="G131" t="str">
            <v>HN004</v>
          </cell>
          <cell r="H131" t="str">
            <v>Hoàng Thanh Huy</v>
          </cell>
          <cell r="I131" t="str">
            <v>Circlek; Circlekmienbac; MIENBAC</v>
          </cell>
          <cell r="J131" t="str">
            <v>CircleK 03 Phạm Tuấn Tài, Tổ 7</v>
          </cell>
          <cell r="M131" t="str">
            <v>03 Phạm Tuấn Tài, tổ 7, Phường Dịch Vọng Hậu, Cầu Giấy, Hà Nội</v>
          </cell>
          <cell r="N131">
            <v>67</v>
          </cell>
          <cell r="O131" t="b">
            <v>0</v>
          </cell>
          <cell r="P131" t="str">
            <v>CÔNG TY TNHH MTV THƯƠNG MẠI VÀ DỊCH VỤ NGỌC THƠM</v>
          </cell>
          <cell r="Q131" t="str">
            <v>Miền Bắc</v>
          </cell>
          <cell r="R131" t="str">
            <v>CircleK</v>
          </cell>
        </row>
        <row r="132">
          <cell r="A132" t="str">
            <v>CircleK-HN2064</v>
          </cell>
          <cell r="B132" t="str">
            <v>CircleK 28 Nguyễn Phong Sắc, Tổ 9</v>
          </cell>
          <cell r="D132" t="str">
            <v>Thành phố Hà Nội</v>
          </cell>
          <cell r="G132" t="str">
            <v>HN004</v>
          </cell>
          <cell r="H132" t="str">
            <v>Hoàng Thanh Huy</v>
          </cell>
          <cell r="I132" t="str">
            <v>Circlek; Circlekmienbac; MIENBAC</v>
          </cell>
          <cell r="J132" t="str">
            <v>CircleK 28 Nguyễn Phong Sắc, Tổ 9</v>
          </cell>
          <cell r="M132" t="str">
            <v>28 Nguyễn Phong Sắc, tổ 9, Phường Dịch Vọng, Cầu Giấy, Hà Nội</v>
          </cell>
          <cell r="N132">
            <v>67</v>
          </cell>
          <cell r="O132" t="b">
            <v>0</v>
          </cell>
          <cell r="P132" t="str">
            <v>CÔNG TY TNHH MTV THƯƠNG MẠI VÀ DỊCH VỤ NGỌC THƠM</v>
          </cell>
          <cell r="Q132" t="str">
            <v>Miền Bắc</v>
          </cell>
          <cell r="R132" t="str">
            <v>CircleK</v>
          </cell>
        </row>
        <row r="133">
          <cell r="A133" t="str">
            <v>CircleK-HN2065</v>
          </cell>
          <cell r="B133" t="str">
            <v>CircleK N03-T2 Khu Đoàn Ngoại Giao</v>
          </cell>
          <cell r="D133" t="str">
            <v>Thành phố Hà Nội</v>
          </cell>
          <cell r="G133" t="str">
            <v>HN004</v>
          </cell>
          <cell r="H133" t="str">
            <v>Hoàng Thanh Huy</v>
          </cell>
          <cell r="I133" t="str">
            <v>Circlek; Circlekmienbac; MIENBAC</v>
          </cell>
          <cell r="J133" t="str">
            <v>CircleK N03-T2 Khu Đoàn Ngoại Giao</v>
          </cell>
          <cell r="M133" t="str">
            <v>N03-T2 khu đoàn Ngoại Giao, Khu Ngoại Giao Đoàn, Bắc Từ Liêm, Hà Nội</v>
          </cell>
          <cell r="N133">
            <v>67</v>
          </cell>
          <cell r="O133" t="b">
            <v>0</v>
          </cell>
          <cell r="P133" t="str">
            <v>CÔNG TY TNHH MTV THƯƠNG MẠI VÀ DỊCH VỤ NGỌC THƠM</v>
          </cell>
          <cell r="Q133" t="str">
            <v>Miền Bắc</v>
          </cell>
          <cell r="R133" t="str">
            <v>CircleK</v>
          </cell>
        </row>
        <row r="134">
          <cell r="A134" t="str">
            <v>CircleK-HN2068</v>
          </cell>
          <cell r="B134" t="str">
            <v>CircleK 155 Lê Văn Hiến</v>
          </cell>
          <cell r="D134" t="str">
            <v>Thành phố Hà Nội</v>
          </cell>
          <cell r="G134" t="str">
            <v>HN004</v>
          </cell>
          <cell r="H134" t="str">
            <v>Hoàng Thanh Huy</v>
          </cell>
          <cell r="I134" t="str">
            <v>Circlek; Circlekmienbac; MIENBAC</v>
          </cell>
          <cell r="J134" t="str">
            <v>CircleK 155 Lê Văn Hiến</v>
          </cell>
          <cell r="M134" t="str">
            <v>155 Lê Văn Hiến, Phường Đức Thắng, Bắc Từ Liêm, Hà Nội</v>
          </cell>
          <cell r="N134">
            <v>67</v>
          </cell>
          <cell r="O134" t="b">
            <v>0</v>
          </cell>
          <cell r="P134" t="str">
            <v>CÔNG TY TNHH MTV THƯƠNG MẠI VÀ DỊCH VỤ NGỌC THƠM</v>
          </cell>
          <cell r="Q134" t="str">
            <v>Miền Bắc</v>
          </cell>
          <cell r="R134" t="str">
            <v>CircleK</v>
          </cell>
        </row>
        <row r="135">
          <cell r="A135" t="str">
            <v>CircleK-HN2070</v>
          </cell>
          <cell r="B135" t="str">
            <v>CircleK Tầng 1, Ct3D Cổ Nhuế, Dự Án Chung Cư Cổ Nhuế</v>
          </cell>
          <cell r="D135" t="str">
            <v>Thành phố Hà Nội</v>
          </cell>
          <cell r="G135" t="str">
            <v>HN004</v>
          </cell>
          <cell r="H135" t="str">
            <v>Hoàng Thanh Huy</v>
          </cell>
          <cell r="I135" t="str">
            <v>Circlek; Circlekmienbac; MIENBAC</v>
          </cell>
          <cell r="J135" t="str">
            <v>CircleK Tầng 1, Ct3D Cổ Nhuế, Dự Án Chung Cư Cổ Nhuế</v>
          </cell>
          <cell r="M135" t="str">
            <v>Tầng 1, CT3D Cổ Nhuế, dự án chung cư Cổ Nhuế, Phường Cổ Nhuế, Bắc Từ Liêm, Hà Nội</v>
          </cell>
          <cell r="N135">
            <v>67</v>
          </cell>
          <cell r="O135" t="b">
            <v>0</v>
          </cell>
          <cell r="P135" t="str">
            <v>CÔNG TY TNHH MTV THƯƠNG MẠI VÀ DỊCH VỤ NGỌC THƠM</v>
          </cell>
          <cell r="Q135" t="str">
            <v>Miền Bắc</v>
          </cell>
          <cell r="R135" t="str">
            <v>CircleK</v>
          </cell>
        </row>
        <row r="136">
          <cell r="A136" t="str">
            <v>CircleK-HN2074</v>
          </cell>
          <cell r="B136" t="str">
            <v>CircleK 126 Nam Cao</v>
          </cell>
          <cell r="D136" t="str">
            <v>Thành phố Hà Nội</v>
          </cell>
          <cell r="G136" t="str">
            <v>HN008</v>
          </cell>
          <cell r="H136" t="str">
            <v>Nguyễn Minh Sơn</v>
          </cell>
          <cell r="I136" t="str">
            <v>Circlek; Circlekmienbac; MIENBAC</v>
          </cell>
          <cell r="J136" t="str">
            <v>CircleK 126 Nam Cao</v>
          </cell>
          <cell r="M136" t="str">
            <v>126 Nam Cao, Phường Giảng Võ, Ba Đình, Hà Nội</v>
          </cell>
          <cell r="N136">
            <v>67</v>
          </cell>
          <cell r="O136" t="b">
            <v>0</v>
          </cell>
          <cell r="P136" t="str">
            <v>CÔNG TY TNHH MTV THƯƠNG MẠI VÀ DỊCH VỤ NGỌC THƠM</v>
          </cell>
          <cell r="Q136" t="str">
            <v>Miền Bắc</v>
          </cell>
          <cell r="R136" t="str">
            <v>CircleK</v>
          </cell>
        </row>
        <row r="137">
          <cell r="A137" t="str">
            <v>CircleK-HN2075</v>
          </cell>
          <cell r="B137" t="str">
            <v>CircleK Số 1 Ngõ 37 Lê Thanh Nghị</v>
          </cell>
          <cell r="D137" t="str">
            <v>Thành phố Hà Nội</v>
          </cell>
          <cell r="G137" t="str">
            <v>HN003</v>
          </cell>
          <cell r="H137" t="str">
            <v>Nguyễn Văn Thạch</v>
          </cell>
          <cell r="I137" t="str">
            <v>Circlek; Circlekmienbac; MIENBAC</v>
          </cell>
          <cell r="J137" t="str">
            <v>CircleK Số 1 Ngõ 37 Lê Thanh Nghị</v>
          </cell>
          <cell r="M137" t="str">
            <v>Số 1 ngõ 37 Lê Thanh Nghị, Phường Bách Khoa, Hai Bà Trưng, Hà Nội</v>
          </cell>
          <cell r="N137">
            <v>67</v>
          </cell>
          <cell r="O137" t="b">
            <v>0</v>
          </cell>
          <cell r="P137" t="str">
            <v>CÔNG TY TNHH MTV THƯƠNG MẠI VÀ DỊCH VỤ NGỌC THƠM</v>
          </cell>
          <cell r="Q137" t="str">
            <v>Miền Bắc</v>
          </cell>
          <cell r="R137" t="str">
            <v>CircleK</v>
          </cell>
        </row>
        <row r="138">
          <cell r="A138" t="str">
            <v>CircleK-HN2077</v>
          </cell>
          <cell r="B138" t="str">
            <v>CircleK 162 Mai Dịch</v>
          </cell>
          <cell r="D138" t="str">
            <v>Thành phố Hà Nội</v>
          </cell>
          <cell r="G138" t="str">
            <v>HN004</v>
          </cell>
          <cell r="H138" t="str">
            <v>Hoàng Thanh Huy</v>
          </cell>
          <cell r="I138" t="str">
            <v>Circlek; Circlekmienbac; MIENBAC</v>
          </cell>
          <cell r="J138" t="str">
            <v>CircleK 162 Mai Dịch</v>
          </cell>
          <cell r="M138" t="str">
            <v>162 Mai Dịch, Phường Mai Dịch, Cầu Giấy, Hà Nội</v>
          </cell>
          <cell r="N138">
            <v>67</v>
          </cell>
          <cell r="O138" t="b">
            <v>0</v>
          </cell>
          <cell r="P138" t="str">
            <v>CÔNG TY TNHH MTV THƯƠNG MẠI VÀ DỊCH VỤ NGỌC THƠM</v>
          </cell>
          <cell r="Q138" t="str">
            <v>Miền Bắc</v>
          </cell>
          <cell r="R138" t="str">
            <v>CircleK</v>
          </cell>
        </row>
        <row r="139">
          <cell r="A139" t="str">
            <v>CircleK-HN2078</v>
          </cell>
          <cell r="B139" t="str">
            <v>CircleK Số 7 Ngõ 34 Phố Mai Anh Tuấn</v>
          </cell>
          <cell r="D139" t="str">
            <v>Thành phố Hà Nội</v>
          </cell>
          <cell r="G139" t="str">
            <v>HN004</v>
          </cell>
          <cell r="H139" t="str">
            <v>Hoàng Thanh Huy</v>
          </cell>
          <cell r="I139" t="str">
            <v>Circlek; Circlekmienbac; MIENBAC</v>
          </cell>
          <cell r="J139" t="str">
            <v>CircleK Số 7 Ngõ 34 Phố Mai Anh Tuấn</v>
          </cell>
          <cell r="M139" t="str">
            <v>Số 7 ngõ 34 phố Mai Anh Tuấn, Phường Ô Chợ Dừa, Đống Đa, Hà Nội</v>
          </cell>
          <cell r="N139">
            <v>67</v>
          </cell>
          <cell r="O139" t="b">
            <v>0</v>
          </cell>
          <cell r="P139" t="str">
            <v>CÔNG TY TNHH MTV THƯƠNG MẠI VÀ DỊCH VỤ NGỌC THƠM</v>
          </cell>
          <cell r="Q139" t="str">
            <v>Miền Bắc</v>
          </cell>
          <cell r="R139" t="str">
            <v>CircleK</v>
          </cell>
        </row>
        <row r="140">
          <cell r="A140" t="str">
            <v>CircleK-HN2079</v>
          </cell>
          <cell r="B140" t="str">
            <v>CircleK 12 Ngô Thì Nhậm</v>
          </cell>
          <cell r="D140" t="str">
            <v>Thành phố Hà Nội</v>
          </cell>
          <cell r="G140" t="str">
            <v>HN004</v>
          </cell>
          <cell r="H140" t="str">
            <v>Hoàng Thanh Huy</v>
          </cell>
          <cell r="I140" t="str">
            <v>Circlek; Circlekmienbac; MIENBAC</v>
          </cell>
          <cell r="J140" t="str">
            <v>CircleK 12 Ngô Thì Nhậm</v>
          </cell>
          <cell r="M140" t="str">
            <v>12 Ngô Thì Nhậm, Phường Hà Cầu, Hà Đông, Hà Nội</v>
          </cell>
          <cell r="N140">
            <v>67</v>
          </cell>
          <cell r="O140" t="b">
            <v>0</v>
          </cell>
          <cell r="P140" t="str">
            <v>CÔNG TY TNHH MTV THƯƠNG MẠI VÀ DỊCH VỤ NGỌC THƠM</v>
          </cell>
          <cell r="Q140" t="str">
            <v>Miền Bắc</v>
          </cell>
          <cell r="R140" t="str">
            <v>CircleK</v>
          </cell>
        </row>
        <row r="141">
          <cell r="A141" t="str">
            <v>CircleK-HN2082</v>
          </cell>
          <cell r="B141" t="str">
            <v>CircleK Ct3-Ct4, The Pride, Khu Đô Thị Mới An Hưng,</v>
          </cell>
          <cell r="D141" t="str">
            <v>Thành phố Hà Nội</v>
          </cell>
          <cell r="G141" t="str">
            <v>HN004</v>
          </cell>
          <cell r="H141" t="str">
            <v>Hoàng Thanh Huy</v>
          </cell>
          <cell r="I141" t="str">
            <v>Circlek; Circlekmienbac; MIENBAC</v>
          </cell>
          <cell r="J141" t="str">
            <v>CircleK Ct3-Ct4, The Pride, Khu Đô Thị Mới An Hưng,</v>
          </cell>
          <cell r="M141" t="str">
            <v>CT3-CT4, The Pride, khu đô thị mới An Hưng,, Phường La Khê, Hà Đông, Hà Nội</v>
          </cell>
          <cell r="N141">
            <v>67</v>
          </cell>
          <cell r="O141" t="b">
            <v>0</v>
          </cell>
          <cell r="P141" t="str">
            <v>CÔNG TY TNHH MTV THƯƠNG MẠI VÀ DỊCH VỤ NGỌC THƠM</v>
          </cell>
          <cell r="Q141" t="str">
            <v>Miền Bắc</v>
          </cell>
          <cell r="R141" t="str">
            <v>CircleK</v>
          </cell>
        </row>
        <row r="142">
          <cell r="A142" t="str">
            <v>CircleK-HN2083</v>
          </cell>
          <cell r="B142" t="str">
            <v>CircleK 51-Lk6A-C17 Đô Thị Mỗ Lao</v>
          </cell>
          <cell r="D142" t="str">
            <v>Thành phố Hà Nội</v>
          </cell>
          <cell r="G142" t="str">
            <v>HN004</v>
          </cell>
          <cell r="H142" t="str">
            <v>Hoàng Thanh Huy</v>
          </cell>
          <cell r="I142" t="str">
            <v>Circlek; Circlekmienbac; MIENBAC</v>
          </cell>
          <cell r="J142" t="str">
            <v>CircleK 51-Lk6A-C17 Đô Thị Mỗ Lao</v>
          </cell>
          <cell r="M142" t="str">
            <v>51-LK6A-C17 Đô thị Mỗ Lao, Phường Mỗ Lao, Hà Đông, Hà Nội</v>
          </cell>
          <cell r="N142">
            <v>67</v>
          </cell>
          <cell r="O142" t="b">
            <v>0</v>
          </cell>
          <cell r="P142" t="str">
            <v>CÔNG TY TNHH MTV THƯƠNG MẠI VÀ DỊCH VỤ NGỌC THƠM</v>
          </cell>
          <cell r="Q142" t="str">
            <v>Miền Bắc</v>
          </cell>
          <cell r="R142" t="str">
            <v>CircleK</v>
          </cell>
        </row>
        <row r="143">
          <cell r="A143" t="str">
            <v>CircleK-HN2085</v>
          </cell>
          <cell r="B143" t="str">
            <v>CircleK 135 Tô Hiệu</v>
          </cell>
          <cell r="D143" t="str">
            <v>Thành phố Hà Nội</v>
          </cell>
          <cell r="G143" t="str">
            <v>HN004</v>
          </cell>
          <cell r="H143" t="str">
            <v>Hoàng Thanh Huy</v>
          </cell>
          <cell r="I143" t="str">
            <v>Circlek; Circlekmienbac; MIENBAC</v>
          </cell>
          <cell r="J143" t="str">
            <v>CircleK 135 Tô Hiệu</v>
          </cell>
          <cell r="M143" t="str">
            <v>135 Tô Hiệu, Phường Hà Cầu, Hà Đông, Hà Nội</v>
          </cell>
          <cell r="N143">
            <v>67</v>
          </cell>
          <cell r="O143" t="b">
            <v>0</v>
          </cell>
          <cell r="P143" t="str">
            <v>CÔNG TY TNHH MTV THƯƠNG MẠI VÀ DỊCH VỤ NGỌC THƠM</v>
          </cell>
          <cell r="Q143" t="str">
            <v>Miền Bắc</v>
          </cell>
          <cell r="R143" t="str">
            <v>CircleK</v>
          </cell>
        </row>
        <row r="144">
          <cell r="A144" t="str">
            <v>CircleK-HN2086</v>
          </cell>
          <cell r="B144" t="str">
            <v>CircleK 9 Hương Viên</v>
          </cell>
          <cell r="D144" t="str">
            <v>Thành phố Hà Nội</v>
          </cell>
          <cell r="G144" t="str">
            <v>HN003</v>
          </cell>
          <cell r="H144" t="str">
            <v>Nguyễn Văn Thạch</v>
          </cell>
          <cell r="I144" t="str">
            <v>Circlek; Circlekmienbac; MIENBAC</v>
          </cell>
          <cell r="J144" t="str">
            <v>CircleK 9 Hương Viên</v>
          </cell>
          <cell r="M144" t="str">
            <v>9 Hương Viên, Phường Đồng Nhân, Hai Bà Trưng, Hà Nội</v>
          </cell>
          <cell r="N144">
            <v>67</v>
          </cell>
          <cell r="O144" t="b">
            <v>0</v>
          </cell>
          <cell r="P144" t="str">
            <v>CÔNG TY TNHH MTV THƯƠNG MẠI VÀ DỊCH VỤ NGỌC THƠM</v>
          </cell>
          <cell r="Q144" t="str">
            <v>Miền Bắc</v>
          </cell>
          <cell r="R144" t="str">
            <v>CircleK</v>
          </cell>
        </row>
        <row r="145">
          <cell r="A145" t="str">
            <v>CircleK-HN2087</v>
          </cell>
          <cell r="B145" t="str">
            <v>CircleK Ch17, Tầng 1 Và Tầng 2, C-36 Tầng, Ô Đất Ct2, Kđt Mới Kim Văn - Kim Lũ</v>
          </cell>
          <cell r="D145" t="str">
            <v>Thành phố Hà Nội</v>
          </cell>
          <cell r="G145" t="str">
            <v>HN003</v>
          </cell>
          <cell r="H145" t="str">
            <v>Nguyễn Văn Thạch</v>
          </cell>
          <cell r="I145" t="str">
            <v>Circlek; Circlekmienbac; MIENBAC</v>
          </cell>
          <cell r="J145" t="str">
            <v>CircleK Ch17, Tầng 1 Và Tầng 2, C-36 Tầng, Ô Đất Ct2, Kđt Mới Kim Văn - Kim Lũ</v>
          </cell>
          <cell r="M145" t="str">
            <v>CH17, tầng 1 và tầng 2, C-36 tầng, ô đất CT2, KĐT mới Kim Văn - Kim Lũ, Phường Đại Kim, Hoàng Mai, Hà Nội</v>
          </cell>
          <cell r="N145">
            <v>67</v>
          </cell>
          <cell r="O145" t="b">
            <v>0</v>
          </cell>
          <cell r="P145" t="str">
            <v>CÔNG TY TNHH MTV THƯƠNG MẠI VÀ DỊCH VỤ NGỌC THƠM</v>
          </cell>
          <cell r="Q145" t="str">
            <v>Miền Bắc</v>
          </cell>
          <cell r="R145" t="str">
            <v>CircleK</v>
          </cell>
        </row>
        <row r="146">
          <cell r="A146" t="str">
            <v>CircleK-HN2088</v>
          </cell>
          <cell r="B146" t="str">
            <v>CircleK 80 Khu Ao Sen</v>
          </cell>
          <cell r="D146" t="str">
            <v>Thành phố Hà Nội</v>
          </cell>
          <cell r="G146" t="str">
            <v>HN004</v>
          </cell>
          <cell r="H146" t="str">
            <v>Hoàng Thanh Huy</v>
          </cell>
          <cell r="I146" t="str">
            <v>Circlek; Circlekmienbac; MIENBAC</v>
          </cell>
          <cell r="J146" t="str">
            <v>CircleK 80 Khu Ao Sen</v>
          </cell>
          <cell r="M146" t="str">
            <v>80 khu Ao Sen, Phường Mỗ Lao, Hà Đông, Hà Nội</v>
          </cell>
          <cell r="N146">
            <v>67</v>
          </cell>
          <cell r="O146" t="b">
            <v>0</v>
          </cell>
          <cell r="P146" t="str">
            <v>CÔNG TY TNHH MTV THƯƠNG MẠI VÀ DỊCH VỤ NGỌC THƠM</v>
          </cell>
          <cell r="Q146" t="str">
            <v>Miền Bắc</v>
          </cell>
          <cell r="R146" t="str">
            <v>CircleK</v>
          </cell>
        </row>
        <row r="147">
          <cell r="A147" t="str">
            <v>CircleK-HN2089</v>
          </cell>
          <cell r="B147" t="str">
            <v>CircleK Thửa Đất Số 22, Lô 6 Khu 4.1Cc, Tuyến Láng Hạ-Thanh Xuân</v>
          </cell>
          <cell r="D147" t="str">
            <v>Thành phố Hà Nội</v>
          </cell>
          <cell r="G147" t="str">
            <v>HN008</v>
          </cell>
          <cell r="H147" t="str">
            <v>Nguyễn Minh Sơn</v>
          </cell>
          <cell r="I147" t="str">
            <v>Circlek; Circlekmienbac; MIENBAC</v>
          </cell>
          <cell r="J147" t="str">
            <v>CircleK Thửa Đất Số 22, Lô 6 Khu 4.1Cc, Tuyến Láng Hạ-Thanh Xuân</v>
          </cell>
          <cell r="M147" t="str">
            <v>Thửa đất Số 22, lô 6 khu 4.1CC, tuyến Láng Hạ-Thanh Xuân, Phường Láng Hạ, Thanh Xuân, Hà Nội</v>
          </cell>
          <cell r="N147">
            <v>67</v>
          </cell>
          <cell r="O147" t="b">
            <v>0</v>
          </cell>
          <cell r="P147" t="str">
            <v>CÔNG TY TNHH MTV THƯƠNG MẠI VÀ DỊCH VỤ NGỌC THƠM</v>
          </cell>
          <cell r="Q147" t="str">
            <v>Miền Bắc</v>
          </cell>
          <cell r="R147" t="str">
            <v>CircleK</v>
          </cell>
        </row>
        <row r="148">
          <cell r="A148" t="str">
            <v>CircleK-HN2090</v>
          </cell>
          <cell r="B148" t="str">
            <v>CircleK Số 1 Đường Tây Hồ</v>
          </cell>
          <cell r="D148" t="str">
            <v>Thành phố Hà Nội</v>
          </cell>
          <cell r="G148" t="str">
            <v>HN008</v>
          </cell>
          <cell r="H148" t="str">
            <v>Nguyễn Minh Sơn</v>
          </cell>
          <cell r="I148" t="str">
            <v>Circlek; Circlekmienbac; MIENBAC</v>
          </cell>
          <cell r="J148" t="str">
            <v>CircleK Số 1 Đường Tây Hồ</v>
          </cell>
          <cell r="M148" t="str">
            <v>Số 1 đường Tây Hồ, Phường Quảng An, Tây Hồ, Hà Nội</v>
          </cell>
          <cell r="N148">
            <v>67</v>
          </cell>
          <cell r="O148" t="b">
            <v>0</v>
          </cell>
          <cell r="P148" t="str">
            <v>CÔNG TY TNHH MTV THƯƠNG MẠI VÀ DỊCH VỤ NGỌC THƠM</v>
          </cell>
          <cell r="Q148" t="str">
            <v>Miền Bắc</v>
          </cell>
          <cell r="R148" t="str">
            <v>CircleK</v>
          </cell>
        </row>
        <row r="149">
          <cell r="A149" t="str">
            <v>CircleK-HN2091</v>
          </cell>
          <cell r="B149" t="str">
            <v>CircleK 17 Liễu Giai</v>
          </cell>
          <cell r="D149" t="str">
            <v>Thành phố Hà Nội</v>
          </cell>
          <cell r="G149" t="str">
            <v>HN008</v>
          </cell>
          <cell r="H149" t="str">
            <v>Nguyễn Minh Sơn</v>
          </cell>
          <cell r="I149" t="str">
            <v>Circlek; Circlekmienbac; MIENBAC</v>
          </cell>
          <cell r="J149" t="str">
            <v>CircleK 17 Liễu Giai</v>
          </cell>
          <cell r="M149" t="str">
            <v>17 Liễu Giai, Phường Cống Vị, Ba Đình, Hà Nội</v>
          </cell>
          <cell r="N149">
            <v>67</v>
          </cell>
          <cell r="O149" t="b">
            <v>0</v>
          </cell>
          <cell r="P149" t="str">
            <v>CÔNG TY TNHH MTV THƯƠNG MẠI VÀ DỊCH VỤ NGỌC THƠM</v>
          </cell>
          <cell r="Q149" t="str">
            <v>Miền Bắc</v>
          </cell>
          <cell r="R149" t="str">
            <v>CircleK</v>
          </cell>
        </row>
        <row r="150">
          <cell r="A150" t="str">
            <v>CircleK-HN2092</v>
          </cell>
          <cell r="B150" t="str">
            <v>CircleK 07 Đường Thanh Niên</v>
          </cell>
          <cell r="D150" t="str">
            <v>Thành phố Hà Nội</v>
          </cell>
          <cell r="G150" t="str">
            <v>HN008</v>
          </cell>
          <cell r="H150" t="str">
            <v>Nguyễn Minh Sơn</v>
          </cell>
          <cell r="I150" t="str">
            <v>Circlek; Circlekmienbac; MIENBAC</v>
          </cell>
          <cell r="J150" t="str">
            <v>CircleK 07 Đường Thanh Niên</v>
          </cell>
          <cell r="M150" t="str">
            <v>07 đường Thanh Niên, Phường Trúc Bạch, Ba Đình, Hà Nội</v>
          </cell>
          <cell r="N150">
            <v>67</v>
          </cell>
          <cell r="O150" t="b">
            <v>0</v>
          </cell>
          <cell r="P150" t="str">
            <v>CÔNG TY TNHH MTV THƯƠNG MẠI VÀ DỊCH VỤ NGỌC THƠM</v>
          </cell>
          <cell r="Q150" t="str">
            <v>Miền Bắc</v>
          </cell>
          <cell r="R150" t="str">
            <v>CircleK</v>
          </cell>
        </row>
        <row r="151">
          <cell r="A151" t="str">
            <v>CircleK-HN2093</v>
          </cell>
          <cell r="B151" t="str">
            <v>CircleK 49 Hàng Chuối</v>
          </cell>
          <cell r="D151" t="str">
            <v>Thành phố Hà Nội</v>
          </cell>
          <cell r="G151" t="str">
            <v>HN003</v>
          </cell>
          <cell r="H151" t="str">
            <v>Nguyễn Văn Thạch</v>
          </cell>
          <cell r="I151" t="str">
            <v>Circlek; Circlekmienbac; MIENBAC</v>
          </cell>
          <cell r="J151" t="str">
            <v>CircleK 49 Hàng Chuối</v>
          </cell>
          <cell r="M151" t="str">
            <v>49 Hàng Chuối, , Hai Trưng, Hà Nội</v>
          </cell>
          <cell r="N151">
            <v>67</v>
          </cell>
          <cell r="O151" t="b">
            <v>0</v>
          </cell>
          <cell r="P151" t="str">
            <v>CÔNG TY TNHH MTV THƯƠNG MẠI VÀ DỊCH VỤ NGỌC THƠM</v>
          </cell>
          <cell r="Q151" t="str">
            <v>Miền Bắc</v>
          </cell>
          <cell r="R151" t="str">
            <v>CircleK</v>
          </cell>
        </row>
        <row r="152">
          <cell r="A152" t="str">
            <v>CircleK-HN2094</v>
          </cell>
          <cell r="B152" t="str">
            <v>CircleK 113 Trần Đại Nghĩa</v>
          </cell>
          <cell r="D152" t="str">
            <v>Thành phố Hà Nội</v>
          </cell>
          <cell r="G152" t="str">
            <v>HN003</v>
          </cell>
          <cell r="H152" t="str">
            <v>Nguyễn Văn Thạch</v>
          </cell>
          <cell r="I152" t="str">
            <v>Circlek; Circlekmienbac; MIENBAC</v>
          </cell>
          <cell r="J152" t="str">
            <v>CircleK 113 Trần Đại Nghĩa</v>
          </cell>
          <cell r="M152" t="str">
            <v>113 Trần Đại Nghĩa, , Hai Trưng, Hà Nội</v>
          </cell>
          <cell r="N152">
            <v>67</v>
          </cell>
          <cell r="O152" t="b">
            <v>0</v>
          </cell>
          <cell r="P152" t="str">
            <v>CÔNG TY TNHH MTV THƯƠNG MẠI VÀ DỊCH VỤ NGỌC THƠM</v>
          </cell>
          <cell r="Q152" t="str">
            <v>Miền Bắc</v>
          </cell>
          <cell r="R152" t="str">
            <v>CircleK</v>
          </cell>
        </row>
        <row r="153">
          <cell r="A153" t="str">
            <v>CircleK-HN2095</v>
          </cell>
          <cell r="B153" t="str">
            <v>CircleK Lô 28 Khu Nhà Ở Thấp Tầng Tt4, Khu Đô Thị Mỹ Đình - Mễ Trì</v>
          </cell>
          <cell r="D153" t="str">
            <v>Thành phố Hà Nội</v>
          </cell>
          <cell r="G153" t="str">
            <v>HN004</v>
          </cell>
          <cell r="H153" t="str">
            <v>Hoàng Thanh Huy</v>
          </cell>
          <cell r="I153" t="str">
            <v>Circlek; Circlekmienbac; MIENBAC</v>
          </cell>
          <cell r="J153" t="str">
            <v>CircleK Lô 28 Khu Nhà Ở Thấp Tầng Tt4, Khu Đô Thị Mỹ Đình - Mễ Trì</v>
          </cell>
          <cell r="M153" t="str">
            <v>Lô 28 Khu nhà ở thấp tầng TT4, khu đô thị Mỹ Đình - Mễ Trì, Phường Mỹ Đình, Nam Từ Liêm, Hà Nội</v>
          </cell>
          <cell r="N153">
            <v>67</v>
          </cell>
          <cell r="O153" t="b">
            <v>0</v>
          </cell>
          <cell r="P153" t="str">
            <v>CÔNG TY TNHH MTV THƯƠNG MẠI VÀ DỊCH VỤ NGỌC THƠM</v>
          </cell>
          <cell r="Q153" t="str">
            <v>Miền Bắc</v>
          </cell>
          <cell r="R153" t="str">
            <v>CircleK</v>
          </cell>
        </row>
        <row r="154">
          <cell r="A154" t="str">
            <v>CircleK-HN2098</v>
          </cell>
          <cell r="B154" t="str">
            <v>CircleK 3 Xuân Diệu</v>
          </cell>
          <cell r="D154" t="str">
            <v>Thành phố Hà Nội</v>
          </cell>
          <cell r="G154" t="str">
            <v>HN008</v>
          </cell>
          <cell r="H154" t="str">
            <v>Nguyễn Minh Sơn</v>
          </cell>
          <cell r="I154" t="str">
            <v>Circlek; Circlekmienbac; MIENBAC</v>
          </cell>
          <cell r="J154" t="str">
            <v>CircleK 3 Xuân Diệu</v>
          </cell>
          <cell r="M154" t="str">
            <v>3 Xuân Diệu, Tây Hồ, Hà Nội</v>
          </cell>
          <cell r="N154">
            <v>67</v>
          </cell>
          <cell r="O154" t="b">
            <v>0</v>
          </cell>
          <cell r="P154" t="str">
            <v>CÔNG TY TNHH MTV THƯƠNG MẠI VÀ DỊCH VỤ NGỌC THƠM</v>
          </cell>
          <cell r="Q154" t="str">
            <v>Miền Bắc</v>
          </cell>
          <cell r="R154" t="str">
            <v>CircleK</v>
          </cell>
        </row>
        <row r="155">
          <cell r="A155" t="str">
            <v>CircleK-HN2099</v>
          </cell>
          <cell r="B155" t="str">
            <v>CircleK 174 Đường Phú Diễn</v>
          </cell>
          <cell r="D155" t="str">
            <v>Thành phố Hà Nội</v>
          </cell>
          <cell r="G155" t="str">
            <v>HN004</v>
          </cell>
          <cell r="H155" t="str">
            <v>Hoàng Thanh Huy</v>
          </cell>
          <cell r="I155" t="str">
            <v>Circlek; Circlekmienbac; MIENBAC</v>
          </cell>
          <cell r="J155" t="str">
            <v>CircleK 174 Đường Phú Diễn</v>
          </cell>
          <cell r="M155" t="str">
            <v>174 đường Phú Diễn, , Bắc Liêm, Hà Nội</v>
          </cell>
          <cell r="N155">
            <v>67</v>
          </cell>
          <cell r="O155" t="b">
            <v>0</v>
          </cell>
          <cell r="P155" t="str">
            <v>CÔNG TY TNHH MTV THƯƠNG MẠI VÀ DỊCH VỤ NGỌC THƠM</v>
          </cell>
          <cell r="Q155" t="str">
            <v>Miền Bắc</v>
          </cell>
          <cell r="R155" t="str">
            <v>CircleK</v>
          </cell>
        </row>
        <row r="156">
          <cell r="A156" t="str">
            <v>CircleK-HN2101</v>
          </cell>
          <cell r="B156" t="str">
            <v>CircleK 70 Ngụy Như Kon Tum</v>
          </cell>
          <cell r="D156" t="str">
            <v>Thành phố Hà Nội</v>
          </cell>
          <cell r="G156" t="str">
            <v>HN008</v>
          </cell>
          <cell r="H156" t="str">
            <v>Nguyễn Minh Sơn</v>
          </cell>
          <cell r="I156" t="str">
            <v>Circlek; Circlekmienbac; MIENBAC</v>
          </cell>
          <cell r="J156" t="str">
            <v>CircleK 70 Ngụy Như Kon Tum</v>
          </cell>
          <cell r="M156" t="str">
            <v>70 Ngụy Như Kon Tum, Phường Nhân Chính, Thanh Xuân, Hà Nội</v>
          </cell>
          <cell r="N156">
            <v>67</v>
          </cell>
          <cell r="O156" t="b">
            <v>0</v>
          </cell>
          <cell r="P156" t="str">
            <v>CÔNG TY TNHH MTV THƯƠNG MẠI VÀ DỊCH VỤ NGỌC THƠM</v>
          </cell>
          <cell r="Q156" t="str">
            <v>Miền Bắc</v>
          </cell>
          <cell r="R156" t="str">
            <v>CircleK</v>
          </cell>
        </row>
        <row r="157">
          <cell r="A157" t="str">
            <v>CircleK-HN2102</v>
          </cell>
          <cell r="B157" t="str">
            <v>CircleK 420 Đê La Thành</v>
          </cell>
          <cell r="D157" t="str">
            <v>Thành phố Hà Nội</v>
          </cell>
          <cell r="G157" t="str">
            <v>HN003</v>
          </cell>
          <cell r="H157" t="str">
            <v>Nguyễn Văn Thạch</v>
          </cell>
          <cell r="I157" t="str">
            <v>Circlek; Circlekmienbac; MIENBAC</v>
          </cell>
          <cell r="J157" t="str">
            <v>CircleK 420 Đê La Thành</v>
          </cell>
          <cell r="M157" t="str">
            <v>420 Đê La Thành, Phường Ô Chợ Dừa, Đống Đa, Hà Nội</v>
          </cell>
          <cell r="N157">
            <v>67</v>
          </cell>
          <cell r="O157" t="b">
            <v>0</v>
          </cell>
          <cell r="P157" t="str">
            <v>CÔNG TY TNHH MTV THƯƠNG MẠI VÀ DỊCH VỤ NGỌC THƠM</v>
          </cell>
          <cell r="Q157" t="str">
            <v>Miền Bắc</v>
          </cell>
          <cell r="R157" t="str">
            <v>CircleK</v>
          </cell>
        </row>
        <row r="158">
          <cell r="A158" t="str">
            <v>CircleK-HN2104</v>
          </cell>
          <cell r="B158" t="str">
            <v>CircleK 171 Lương Thế Vinh</v>
          </cell>
          <cell r="D158" t="str">
            <v>Thành phố Hà Nội</v>
          </cell>
          <cell r="G158" t="str">
            <v>HN004</v>
          </cell>
          <cell r="H158" t="str">
            <v>Hoàng Thanh Huy</v>
          </cell>
          <cell r="I158" t="str">
            <v>Circlek; Circlekmienbac; MIENBAC</v>
          </cell>
          <cell r="J158" t="str">
            <v>CircleK 171 Lương Thế Vinh</v>
          </cell>
          <cell r="M158" t="str">
            <v>171 Lương Thế Vinh, Phường Trung Văn, Nam Từ Liêm, Hà Nội</v>
          </cell>
          <cell r="N158">
            <v>67</v>
          </cell>
          <cell r="O158" t="b">
            <v>0</v>
          </cell>
          <cell r="P158" t="str">
            <v>CÔNG TY TNHH MTV THƯƠNG MẠI VÀ DỊCH VỤ NGỌC THƠM</v>
          </cell>
          <cell r="Q158" t="str">
            <v>Miền Bắc</v>
          </cell>
          <cell r="R158" t="str">
            <v>CircleK</v>
          </cell>
        </row>
        <row r="159">
          <cell r="A159" t="str">
            <v>CircleK-HN2106</v>
          </cell>
          <cell r="B159" t="str">
            <v>CircleK 79 Hà Trung</v>
          </cell>
          <cell r="D159" t="str">
            <v>Thành phố Hà Nội</v>
          </cell>
          <cell r="G159" t="str">
            <v>HN008</v>
          </cell>
          <cell r="H159" t="str">
            <v>Nguyễn Minh Sơn</v>
          </cell>
          <cell r="I159" t="str">
            <v>Circlek; Circlekmienbac; MIENBAC</v>
          </cell>
          <cell r="J159" t="str">
            <v>CircleK 79 Hà Trung</v>
          </cell>
          <cell r="M159" t="str">
            <v>79 Hà Trung, Phường Hàng Bông, Hoàn Kiếm, Hà Nội</v>
          </cell>
          <cell r="N159">
            <v>67</v>
          </cell>
          <cell r="O159" t="b">
            <v>0</v>
          </cell>
          <cell r="P159" t="str">
            <v>CÔNG TY TNHH MTV THƯƠNG MẠI VÀ DỊCH VỤ NGỌC THƠM</v>
          </cell>
          <cell r="Q159" t="str">
            <v>Miền Bắc</v>
          </cell>
          <cell r="R159" t="str">
            <v>CircleK</v>
          </cell>
        </row>
        <row r="160">
          <cell r="A160" t="str">
            <v>CircleK-HN2107</v>
          </cell>
          <cell r="B160" t="str">
            <v>CircleK Khu Nhà Ở Cấp 4 Số 395 Lạc Long Quân</v>
          </cell>
          <cell r="D160" t="str">
            <v>Thành phố Hà Nội</v>
          </cell>
          <cell r="G160" t="str">
            <v>HN004</v>
          </cell>
          <cell r="H160" t="str">
            <v>Hoàng Thanh Huy</v>
          </cell>
          <cell r="I160" t="str">
            <v>Circlek; Circlekmienbac; MIENBAC</v>
          </cell>
          <cell r="J160" t="str">
            <v>CircleK Khu Nhà Ở Cấp 4 Số 395 Lạc Long Quân</v>
          </cell>
          <cell r="M160" t="str">
            <v>Khu nhà ở cấp 4 Số 395 Lạc Long Quân, Phường Nghĩa Đô, Cầu Giấy, Hà Nội</v>
          </cell>
          <cell r="N160">
            <v>67</v>
          </cell>
          <cell r="O160" t="b">
            <v>0</v>
          </cell>
          <cell r="P160" t="str">
            <v>CÔNG TY TNHH MTV THƯƠNG MẠI VÀ DỊCH VỤ NGỌC THƠM</v>
          </cell>
          <cell r="Q160" t="str">
            <v>Miền Bắc</v>
          </cell>
          <cell r="R160" t="str">
            <v>CircleK</v>
          </cell>
        </row>
        <row r="161">
          <cell r="A161" t="str">
            <v>CircleK-HN2108</v>
          </cell>
          <cell r="B161" t="str">
            <v>CircleK Tầng 1 Và 2, Tòa Nhà Sannam,78 Phố Duy Tân</v>
          </cell>
          <cell r="D161" t="str">
            <v>Thành phố Hà Nội</v>
          </cell>
          <cell r="G161" t="str">
            <v>HN004</v>
          </cell>
          <cell r="H161" t="str">
            <v>Hoàng Thanh Huy</v>
          </cell>
          <cell r="I161" t="str">
            <v>Circlek; Circlekmienbac; MIENBAC</v>
          </cell>
          <cell r="J161" t="str">
            <v>CircleK Tầng 1 Và 2, Tòa Nhà Sannam,78 Phố Duy Tân</v>
          </cell>
          <cell r="M161" t="str">
            <v>Tầng 1 và 2, tòa nhà SanNam,78 phố Duy Tân, Phường Dịch Vọng Hậu, Cầu Giấy, Hà Nội</v>
          </cell>
          <cell r="N161">
            <v>67</v>
          </cell>
          <cell r="O161" t="b">
            <v>0</v>
          </cell>
          <cell r="P161" t="str">
            <v>CÔNG TY TNHH MTV THƯƠNG MẠI VÀ DỊCH VỤ NGỌC THƠM</v>
          </cell>
          <cell r="Q161" t="str">
            <v>Miền Bắc</v>
          </cell>
          <cell r="R161" t="str">
            <v>CircleK</v>
          </cell>
        </row>
        <row r="162">
          <cell r="A162" t="str">
            <v>CircleK-HN2109</v>
          </cell>
          <cell r="B162" t="str">
            <v>CircleK Tầng 1, Khách Sạn Hồng Hà, Số 204 Phố Trần Quang Khải</v>
          </cell>
          <cell r="D162" t="str">
            <v>Thành phố Hà Nội</v>
          </cell>
          <cell r="G162" t="str">
            <v>HN008</v>
          </cell>
          <cell r="H162" t="str">
            <v>Nguyễn Minh Sơn</v>
          </cell>
          <cell r="I162" t="str">
            <v>Circlek; Circlekmienbac; MIENBAC</v>
          </cell>
          <cell r="J162" t="str">
            <v>CircleK Tầng 1, Khách Sạn Hồng Hà, Số 204 Phố Trần Quang Khải</v>
          </cell>
          <cell r="M162" t="str">
            <v>Tầng 1, khách sạn Hồng Hà, Số 204 phố Trần Quang Khải, Phường Tràng Tiền, Hoàn Kiếm, Hà Nội</v>
          </cell>
          <cell r="N162">
            <v>67</v>
          </cell>
          <cell r="O162" t="b">
            <v>0</v>
          </cell>
          <cell r="P162" t="str">
            <v>CÔNG TY TNHH MTV THƯƠNG MẠI VÀ DỊCH VỤ NGỌC THƠM</v>
          </cell>
          <cell r="Q162" t="str">
            <v>Miền Bắc</v>
          </cell>
          <cell r="R162" t="str">
            <v>CircleK</v>
          </cell>
        </row>
        <row r="163">
          <cell r="A163" t="str">
            <v>CircleK-HN2110</v>
          </cell>
          <cell r="B163" t="str">
            <v>CircleK 31 Trần Quốc Hoàn</v>
          </cell>
          <cell r="D163" t="str">
            <v>Thành phố Hà Nội</v>
          </cell>
          <cell r="G163" t="str">
            <v>HN004</v>
          </cell>
          <cell r="H163" t="str">
            <v>Hoàng Thanh Huy</v>
          </cell>
          <cell r="I163" t="str">
            <v>Circlek; Circlekmienbac; MIENBAC</v>
          </cell>
          <cell r="J163" t="str">
            <v>CircleK 31 Trần Quốc Hoàn</v>
          </cell>
          <cell r="M163" t="str">
            <v>31 Trần Quốc Hoàn, Phường Dịch Vọng, Cầu Giấy, Hà Nội</v>
          </cell>
          <cell r="N163">
            <v>67</v>
          </cell>
          <cell r="O163" t="b">
            <v>0</v>
          </cell>
          <cell r="P163" t="str">
            <v>CÔNG TY TNHH MTV THƯƠNG MẠI VÀ DỊCH VỤ NGỌC THƠM</v>
          </cell>
          <cell r="Q163" t="str">
            <v>Miền Bắc</v>
          </cell>
          <cell r="R163" t="str">
            <v>CircleK</v>
          </cell>
        </row>
        <row r="164">
          <cell r="A164" t="str">
            <v>CircleK-HN2111</v>
          </cell>
          <cell r="B164" t="str">
            <v>CircleK Tầng 1, Tòa Nhà Ats, 252 Hoàng Quốc Việt</v>
          </cell>
          <cell r="D164" t="str">
            <v>Thành phố Hà Nội</v>
          </cell>
          <cell r="G164" t="str">
            <v>HN004</v>
          </cell>
          <cell r="H164" t="str">
            <v>Hoàng Thanh Huy</v>
          </cell>
          <cell r="I164" t="str">
            <v>Circlek; Circlekmienbac; MIENBAC</v>
          </cell>
          <cell r="J164" t="str">
            <v>CircleK Tầng 1, Tòa Nhà Ats, 252 Hoàng Quốc Việt</v>
          </cell>
          <cell r="M164" t="str">
            <v>Tầng 1, tòa nhà ATS, 252 Hoàng Quốc Việt, Phường Cổ Nhuế, Bắc Từ Liêm, Hà Nội</v>
          </cell>
          <cell r="N164">
            <v>67</v>
          </cell>
          <cell r="O164" t="b">
            <v>0</v>
          </cell>
          <cell r="P164" t="str">
            <v>CÔNG TY TNHH MTV THƯƠNG MẠI VÀ DỊCH VỤ NGỌC THƠM</v>
          </cell>
          <cell r="Q164" t="str">
            <v>Miền Bắc</v>
          </cell>
          <cell r="R164" t="str">
            <v>CircleK</v>
          </cell>
        </row>
        <row r="165">
          <cell r="A165" t="str">
            <v>CircleK-HN2112</v>
          </cell>
          <cell r="B165" t="str">
            <v>CircleK 33 Chùa Láng</v>
          </cell>
          <cell r="D165" t="str">
            <v>Thành phố Hà Nội</v>
          </cell>
          <cell r="G165" t="str">
            <v>HN003</v>
          </cell>
          <cell r="H165" t="str">
            <v>Nguyễn Văn Thạch</v>
          </cell>
          <cell r="I165" t="str">
            <v>Circlek; Circlekmienbac; MIENBAC</v>
          </cell>
          <cell r="J165" t="str">
            <v>CircleK 33 Chùa Láng</v>
          </cell>
          <cell r="M165" t="str">
            <v>33 Chùa Láng, Phường Láng Thượng, Đống Đa, Hà Nội</v>
          </cell>
          <cell r="N165">
            <v>67</v>
          </cell>
          <cell r="O165" t="b">
            <v>0</v>
          </cell>
          <cell r="P165" t="str">
            <v>CÔNG TY TNHH MTV THƯƠNG MẠI VÀ DỊCH VỤ NGỌC THƠM</v>
          </cell>
          <cell r="Q165" t="str">
            <v>Miền Bắc</v>
          </cell>
          <cell r="R165" t="str">
            <v>CircleK</v>
          </cell>
        </row>
        <row r="166">
          <cell r="A166" t="str">
            <v>CircleK-HN2113</v>
          </cell>
          <cell r="B166" t="str">
            <v>CircleK Tầng 1 Và Tầng 2, Số 442 Đội Cấn</v>
          </cell>
          <cell r="D166" t="str">
            <v>Thành phố Hà Nội</v>
          </cell>
          <cell r="G166" t="str">
            <v>HN008</v>
          </cell>
          <cell r="H166" t="str">
            <v>Nguyễn Minh Sơn</v>
          </cell>
          <cell r="I166" t="str">
            <v>Circlek; Circlekmienbac; MIENBAC</v>
          </cell>
          <cell r="J166" t="str">
            <v>CircleK Tầng 1 Và Tầng 2, Số 442 Đội Cấn</v>
          </cell>
          <cell r="M166" t="str">
            <v>Tầng 1 và tầng 2, Số 442 Đội Cấn, Phường Cống Vị, Ba Đình, Hà Nội</v>
          </cell>
          <cell r="N166">
            <v>67</v>
          </cell>
          <cell r="O166" t="b">
            <v>0</v>
          </cell>
          <cell r="P166" t="str">
            <v>CÔNG TY TNHH MTV THƯƠNG MẠI VÀ DỊCH VỤ NGỌC THƠM</v>
          </cell>
          <cell r="Q166" t="str">
            <v>Miền Bắc</v>
          </cell>
          <cell r="R166" t="str">
            <v>CircleK</v>
          </cell>
        </row>
        <row r="167">
          <cell r="A167" t="str">
            <v>CircleK-HN2114</v>
          </cell>
          <cell r="B167" t="str">
            <v>CircleK 7 Nguyễn Thị Định</v>
          </cell>
          <cell r="D167" t="str">
            <v>Thành phố Hà Nội</v>
          </cell>
          <cell r="G167" t="str">
            <v>HN004</v>
          </cell>
          <cell r="H167" t="str">
            <v>Hoàng Thanh Huy</v>
          </cell>
          <cell r="I167" t="str">
            <v>Circlek; Circlekmienbac; MIENBAC</v>
          </cell>
          <cell r="J167" t="str">
            <v>CircleK 7 Nguyễn Thị Định</v>
          </cell>
          <cell r="M167" t="str">
            <v>7 Nguyễn Thị Định, Phường Trung Hòa, Cầu Giấy, Hà Nội</v>
          </cell>
          <cell r="N167">
            <v>67</v>
          </cell>
          <cell r="O167" t="b">
            <v>0</v>
          </cell>
          <cell r="P167" t="str">
            <v>CÔNG TY TNHH MTV THƯƠNG MẠI VÀ DỊCH VỤ NGỌC THƠM</v>
          </cell>
          <cell r="Q167" t="str">
            <v>Miền Bắc</v>
          </cell>
          <cell r="R167" t="str">
            <v>CircleK</v>
          </cell>
        </row>
        <row r="168">
          <cell r="A168" t="str">
            <v>CircleK-HN2116</v>
          </cell>
          <cell r="B168" t="str">
            <v>CircleK 62 Phố Trần Hưng Đạo</v>
          </cell>
          <cell r="D168" t="str">
            <v>Thành phố Hà Nội</v>
          </cell>
          <cell r="G168" t="str">
            <v>HN008</v>
          </cell>
          <cell r="H168" t="str">
            <v>Nguyễn Minh Sơn</v>
          </cell>
          <cell r="I168" t="str">
            <v>Circlek; Circlekmienbac; MIENBAC</v>
          </cell>
          <cell r="J168" t="str">
            <v>CircleK 62 Phố Trần Hưng Đạo</v>
          </cell>
          <cell r="M168" t="str">
            <v>62 phố Trần Hưng Đạo, Phường Trần Hưng Đạo, Hoàn Kiếm, Hà Nội</v>
          </cell>
          <cell r="N168">
            <v>67</v>
          </cell>
          <cell r="O168" t="b">
            <v>0</v>
          </cell>
          <cell r="P168" t="str">
            <v>CÔNG TY TNHH MTV THƯƠNG MẠI VÀ DỊCH VỤ NGỌC THƠM</v>
          </cell>
          <cell r="Q168" t="str">
            <v>Miền Bắc</v>
          </cell>
          <cell r="R168" t="str">
            <v>CircleK</v>
          </cell>
        </row>
        <row r="169">
          <cell r="A169" t="str">
            <v>CircleK-HN2117</v>
          </cell>
          <cell r="B169" t="str">
            <v>CircleK Số 8 Ngõ 91 Nguyễn Chí Thanh</v>
          </cell>
          <cell r="D169" t="str">
            <v>Thành phố Hà Nội</v>
          </cell>
          <cell r="G169" t="str">
            <v>HN003</v>
          </cell>
          <cell r="H169" t="str">
            <v>Nguyễn Văn Thạch</v>
          </cell>
          <cell r="I169" t="str">
            <v>Circlek; Circlekmienbac; MIENBAC</v>
          </cell>
          <cell r="J169" t="str">
            <v>CircleK Số 8 Ngõ 91 Nguyễn Chí Thanh</v>
          </cell>
          <cell r="M169" t="str">
            <v>Số 8 ngõ 91 Nguyễn Chí Thanh, Phường Láng Hạ, Đống Đa, Hà Nội</v>
          </cell>
          <cell r="N169">
            <v>67</v>
          </cell>
          <cell r="O169" t="b">
            <v>0</v>
          </cell>
          <cell r="P169" t="str">
            <v>CÔNG TY TNHH MTV THƯƠNG MẠI VÀ DỊCH VỤ NGỌC THƠM</v>
          </cell>
          <cell r="Q169" t="str">
            <v>Miền Bắc</v>
          </cell>
          <cell r="R169" t="str">
            <v>CircleK</v>
          </cell>
        </row>
        <row r="170">
          <cell r="A170" t="str">
            <v>CircleK-HN2118</v>
          </cell>
          <cell r="B170" t="str">
            <v>CircleK 370 Nguyễn Trãi</v>
          </cell>
          <cell r="D170" t="str">
            <v>Thành phố Hà Nội</v>
          </cell>
          <cell r="G170" t="str">
            <v>HN008</v>
          </cell>
          <cell r="H170" t="str">
            <v>Nguyễn Minh Sơn</v>
          </cell>
          <cell r="I170" t="str">
            <v>Circlek; Circlekmienbac; MIENBAC</v>
          </cell>
          <cell r="J170" t="str">
            <v>CircleK 370 Nguyễn Trãi</v>
          </cell>
          <cell r="M170" t="str">
            <v>370 Nguyễn Trãi, Phường Thanh Xuân Trung, Thanh Xuân, Hà Nội</v>
          </cell>
          <cell r="N170">
            <v>67</v>
          </cell>
          <cell r="O170" t="b">
            <v>0</v>
          </cell>
          <cell r="P170" t="str">
            <v>CÔNG TY TNHH MTV THƯƠNG MẠI VÀ DỊCH VỤ NGỌC THƠM</v>
          </cell>
          <cell r="Q170" t="str">
            <v>Miền Bắc</v>
          </cell>
          <cell r="R170" t="str">
            <v>CircleK</v>
          </cell>
        </row>
        <row r="171">
          <cell r="A171" t="str">
            <v>CircleK-HN2119</v>
          </cell>
          <cell r="B171" t="str">
            <v>CircleK 628 Hoàng Hoa Thám</v>
          </cell>
          <cell r="D171" t="str">
            <v>Thành phố Hà Nội</v>
          </cell>
          <cell r="G171" t="str">
            <v>HN008</v>
          </cell>
          <cell r="H171" t="str">
            <v>Nguyễn Minh Sơn</v>
          </cell>
          <cell r="I171" t="str">
            <v>Circlek; Circlekmienbac; MIENBAC</v>
          </cell>
          <cell r="J171" t="str">
            <v>CircleK 628 Hoàng Hoa Thám</v>
          </cell>
          <cell r="M171" t="str">
            <v>628 Hoàng Hoa Thám, Phường Bưởi, Tây Hồ, Hà Nội</v>
          </cell>
          <cell r="N171">
            <v>67</v>
          </cell>
          <cell r="O171" t="b">
            <v>0</v>
          </cell>
          <cell r="P171" t="str">
            <v>CÔNG TY TNHH MTV THƯƠNG MẠI VÀ DỊCH VỤ NGỌC THƠM</v>
          </cell>
          <cell r="Q171" t="str">
            <v>Miền Bắc</v>
          </cell>
          <cell r="R171" t="str">
            <v>CircleK</v>
          </cell>
        </row>
        <row r="172">
          <cell r="A172" t="str">
            <v>CircleK-HN2121</v>
          </cell>
          <cell r="B172" t="str">
            <v>CircleK 45 Hào Nam</v>
          </cell>
          <cell r="D172" t="str">
            <v>Thành phố Hà Nội</v>
          </cell>
          <cell r="G172" t="str">
            <v>HN004</v>
          </cell>
          <cell r="H172" t="str">
            <v>Hoàng Thanh Huy</v>
          </cell>
          <cell r="I172" t="str">
            <v>Circlek; Circlekmienbac; MIENBAC</v>
          </cell>
          <cell r="J172" t="str">
            <v>CircleK 45 Hào Nam</v>
          </cell>
          <cell r="M172" t="str">
            <v>45 Hào Nam, Phường Ô Chợ Dừa, Đống Đa, Hà Nội</v>
          </cell>
          <cell r="N172">
            <v>67</v>
          </cell>
          <cell r="O172" t="b">
            <v>0</v>
          </cell>
          <cell r="P172" t="str">
            <v>CÔNG TY TNHH MTV THƯƠNG MẠI VÀ DỊCH VỤ NGỌC THƠM</v>
          </cell>
          <cell r="Q172" t="str">
            <v>Miền Bắc</v>
          </cell>
          <cell r="R172" t="str">
            <v>CircleK</v>
          </cell>
        </row>
        <row r="173">
          <cell r="A173" t="str">
            <v>CircleK-HN2122</v>
          </cell>
          <cell r="B173" t="str">
            <v>CircleK 18 Nguyễn Khánh Toàn</v>
          </cell>
          <cell r="D173" t="str">
            <v>Thành phố Hà Nội</v>
          </cell>
          <cell r="G173" t="str">
            <v>HN004</v>
          </cell>
          <cell r="H173" t="str">
            <v>Hoàng Thanh Huy</v>
          </cell>
          <cell r="I173" t="str">
            <v>Circlek; Circlekmienbac; MIENBAC</v>
          </cell>
          <cell r="J173" t="str">
            <v>CircleK 18 Nguyễn Khánh Toàn</v>
          </cell>
          <cell r="M173" t="str">
            <v>18 Nguyễn Khánh Toàn, Phường Quan Hoa, Cầu Giấy, Hà Nội</v>
          </cell>
          <cell r="N173">
            <v>67</v>
          </cell>
          <cell r="O173" t="b">
            <v>0</v>
          </cell>
          <cell r="P173" t="str">
            <v>CÔNG TY TNHH MTV THƯƠNG MẠI VÀ DỊCH VỤ NGỌC THƠM</v>
          </cell>
          <cell r="Q173" t="str">
            <v>Miền Bắc</v>
          </cell>
          <cell r="R173" t="str">
            <v>CircleK</v>
          </cell>
        </row>
        <row r="174">
          <cell r="A174" t="str">
            <v>CircleK-HN2126</v>
          </cell>
          <cell r="B174" t="str">
            <v>CircleK Tầng 1, Số 01 Lê Văn Thiêm</v>
          </cell>
          <cell r="D174" t="str">
            <v>Thành phố Hà Nội</v>
          </cell>
          <cell r="G174" t="str">
            <v>HN008</v>
          </cell>
          <cell r="H174" t="str">
            <v>Nguyễn Minh Sơn</v>
          </cell>
          <cell r="I174" t="str">
            <v>Circlek; Circlekmienbac; MIENBAC</v>
          </cell>
          <cell r="J174" t="str">
            <v>CircleK Tầng 1, Số 01 Lê Văn Thiêm</v>
          </cell>
          <cell r="M174" t="str">
            <v>Tầng 1, Số 01 Lê Văn Thiêm, Phường Nhân Chính, Thanh Xuân, Hà Nội</v>
          </cell>
          <cell r="N174">
            <v>67</v>
          </cell>
          <cell r="O174" t="b">
            <v>0</v>
          </cell>
          <cell r="P174" t="str">
            <v>CÔNG TY TNHH MTV THƯƠNG MẠI VÀ DỊCH VỤ NGỌC THƠM</v>
          </cell>
          <cell r="Q174" t="str">
            <v>Miền Bắc</v>
          </cell>
          <cell r="R174" t="str">
            <v>CircleK</v>
          </cell>
        </row>
        <row r="175">
          <cell r="A175" t="str">
            <v>CircleK-HN2127</v>
          </cell>
          <cell r="B175" t="str">
            <v>CircleK 74-76 Đồng Xuân</v>
          </cell>
          <cell r="D175" t="str">
            <v>Thành phố Hà Nội</v>
          </cell>
          <cell r="G175" t="str">
            <v>HN008</v>
          </cell>
          <cell r="H175" t="str">
            <v>Nguyễn Minh Sơn</v>
          </cell>
          <cell r="I175" t="str">
            <v>Circlek; Circlekmienbac; MIENBAC</v>
          </cell>
          <cell r="J175" t="str">
            <v>CircleK 74-76 Đồng Xuân</v>
          </cell>
          <cell r="M175" t="str">
            <v>74-76 Đồng Xuân, Phường Đồng Xuân, Hoàn Kiếm, Hà Nội</v>
          </cell>
          <cell r="N175">
            <v>67</v>
          </cell>
          <cell r="O175" t="b">
            <v>0</v>
          </cell>
          <cell r="P175" t="str">
            <v>CÔNG TY TNHH MTV THƯƠNG MẠI VÀ DỊCH VỤ NGỌC THƠM</v>
          </cell>
          <cell r="Q175" t="str">
            <v>Miền Bắc</v>
          </cell>
          <cell r="R175" t="str">
            <v>CircleK</v>
          </cell>
        </row>
        <row r="176">
          <cell r="A176" t="str">
            <v>CircleK-HN2128</v>
          </cell>
          <cell r="B176" t="str">
            <v>CircleK Số 14 Ngõ 106 Hoàng Quốc Việt</v>
          </cell>
          <cell r="D176" t="str">
            <v>Thành phố Hà Nội</v>
          </cell>
          <cell r="G176" t="str">
            <v>HN004</v>
          </cell>
          <cell r="H176" t="str">
            <v>Hoàng Thanh Huy</v>
          </cell>
          <cell r="I176" t="str">
            <v>Circlek; Circlekmienbac; MIENBAC</v>
          </cell>
          <cell r="J176" t="str">
            <v>CircleK Số 14 Ngõ 106 Hoàng Quốc Việt</v>
          </cell>
          <cell r="M176" t="str">
            <v>Số 14 ngõ 106 Hoàng Quốc Việt, Phường Nghĩa Đô, Cầu Giấy, Hà Nội</v>
          </cell>
          <cell r="N176">
            <v>67</v>
          </cell>
          <cell r="O176" t="b">
            <v>0</v>
          </cell>
          <cell r="P176" t="str">
            <v>CÔNG TY TNHH MTV THƯƠNG MẠI VÀ DỊCH VỤ NGỌC THƠM</v>
          </cell>
          <cell r="Q176" t="str">
            <v>Miền Bắc</v>
          </cell>
          <cell r="R176" t="str">
            <v>CircleK</v>
          </cell>
        </row>
        <row r="177">
          <cell r="A177" t="str">
            <v>CircleK-HN2129</v>
          </cell>
          <cell r="B177" t="str">
            <v>CircleK 17 Tô Ngọc Vân</v>
          </cell>
          <cell r="D177" t="str">
            <v>Thành phố Hà Nội</v>
          </cell>
          <cell r="G177" t="str">
            <v>HN008</v>
          </cell>
          <cell r="H177" t="str">
            <v>Nguyễn Minh Sơn</v>
          </cell>
          <cell r="I177" t="str">
            <v>Circlek; Circlekmienbac; MIENBAC</v>
          </cell>
          <cell r="J177" t="str">
            <v>CircleK 17 Tô Ngọc Vân</v>
          </cell>
          <cell r="M177" t="str">
            <v>17 Tô Ngọc Vân, Phường Quảng An, Tây Hồ, Hà Nội</v>
          </cell>
          <cell r="N177">
            <v>67</v>
          </cell>
          <cell r="O177" t="b">
            <v>0</v>
          </cell>
          <cell r="P177" t="str">
            <v>CÔNG TY TNHH MTV THƯƠNG MẠI VÀ DỊCH VỤ NGỌC THƠM</v>
          </cell>
          <cell r="Q177" t="str">
            <v>Miền Bắc</v>
          </cell>
          <cell r="R177" t="str">
            <v>CircleK</v>
          </cell>
        </row>
        <row r="178">
          <cell r="A178" t="str">
            <v>CircleK-HN2131</v>
          </cell>
          <cell r="B178" t="str">
            <v>CircleK Tầng 1, Số 125 Hoàng Ngân</v>
          </cell>
          <cell r="D178" t="str">
            <v>Thành phố Hà Nội</v>
          </cell>
          <cell r="G178" t="str">
            <v>HN004</v>
          </cell>
          <cell r="H178" t="str">
            <v>Hoàng Thanh Huy</v>
          </cell>
          <cell r="I178" t="str">
            <v>Circlek; Circlekmienbac; MIENBAC</v>
          </cell>
          <cell r="J178" t="str">
            <v>CircleK Tầng 1, Số 125 Hoàng Ngân</v>
          </cell>
          <cell r="M178" t="str">
            <v>Tầng 1, Số 125 Hoàng Ngân, Phường Trung Hòa, Cầu Giấy, Hà Nội</v>
          </cell>
          <cell r="N178">
            <v>67</v>
          </cell>
          <cell r="O178" t="b">
            <v>0</v>
          </cell>
          <cell r="P178" t="str">
            <v>CÔNG TY TNHH MTV THƯƠNG MẠI VÀ DỊCH VỤ NGỌC THƠM</v>
          </cell>
          <cell r="Q178" t="str">
            <v>Miền Bắc</v>
          </cell>
          <cell r="R178" t="str">
            <v>CircleK</v>
          </cell>
        </row>
        <row r="179">
          <cell r="A179" t="str">
            <v>CircleK-HN2133</v>
          </cell>
          <cell r="B179" t="str">
            <v>CircleK 91 Khâm Thiên</v>
          </cell>
          <cell r="D179" t="str">
            <v>Thành phố Hà Nội</v>
          </cell>
          <cell r="G179" t="str">
            <v>HN003</v>
          </cell>
          <cell r="H179" t="str">
            <v>Nguyễn Văn Thạch</v>
          </cell>
          <cell r="I179" t="str">
            <v>Circlek; Circlekmienbac; MIENBAC</v>
          </cell>
          <cell r="J179" t="str">
            <v>CircleK 91 Khâm Thiên</v>
          </cell>
          <cell r="M179" t="str">
            <v>91 Khâm Thiên, Phường Nam Đồng, Đống Đa, Hà Nội</v>
          </cell>
          <cell r="N179">
            <v>67</v>
          </cell>
          <cell r="O179" t="b">
            <v>0</v>
          </cell>
          <cell r="P179" t="str">
            <v>CÔNG TY TNHH MTV THƯƠNG MẠI VÀ DỊCH VỤ NGỌC THƠM</v>
          </cell>
          <cell r="Q179" t="str">
            <v>Miền Bắc</v>
          </cell>
          <cell r="R179" t="str">
            <v>CircleK</v>
          </cell>
        </row>
        <row r="180">
          <cell r="A180" t="str">
            <v>CircleK-HN2134</v>
          </cell>
          <cell r="B180" t="str">
            <v>CircleK 73 Đường Xuân La</v>
          </cell>
          <cell r="D180" t="str">
            <v>Thành phố Hà Nội</v>
          </cell>
          <cell r="G180" t="str">
            <v>HN004</v>
          </cell>
          <cell r="H180" t="str">
            <v>Hoàng Thanh Huy</v>
          </cell>
          <cell r="I180" t="str">
            <v>Circlek; Circlekmienbac; MIENBAC</v>
          </cell>
          <cell r="J180" t="str">
            <v>CircleK 73 Đường Xuân La</v>
          </cell>
          <cell r="M180" t="str">
            <v>73 đường Xuân La, Phường Xuân La, Tây Hồ, Hà Nội</v>
          </cell>
          <cell r="N180">
            <v>67</v>
          </cell>
          <cell r="O180" t="b">
            <v>0</v>
          </cell>
          <cell r="P180" t="str">
            <v>CÔNG TY TNHH MTV THƯƠNG MẠI VÀ DỊCH VỤ NGỌC THƠM</v>
          </cell>
          <cell r="Q180" t="str">
            <v>Miền Bắc</v>
          </cell>
          <cell r="R180" t="str">
            <v>CircleK</v>
          </cell>
        </row>
        <row r="181">
          <cell r="A181" t="str">
            <v>CircleK-HN2135</v>
          </cell>
          <cell r="B181" t="str">
            <v>CircleK 232A Lạc Trung, Tổ 30</v>
          </cell>
          <cell r="D181" t="str">
            <v>Thành phố Hà Nội</v>
          </cell>
          <cell r="G181" t="str">
            <v>HN003</v>
          </cell>
          <cell r="H181" t="str">
            <v>Nguyễn Văn Thạch</v>
          </cell>
          <cell r="I181" t="str">
            <v>Circlek; Circlekmienbac; MIENBAC</v>
          </cell>
          <cell r="J181" t="str">
            <v>CircleK 232A Lạc Trung, Tổ 30</v>
          </cell>
          <cell r="M181" t="str">
            <v>232A Lạc Trung, tổ 30, Phường Vĩnh Tuy, Hai Bà Trưng, Hà Nội</v>
          </cell>
          <cell r="N181">
            <v>67</v>
          </cell>
          <cell r="O181" t="b">
            <v>0</v>
          </cell>
          <cell r="P181" t="str">
            <v>CÔNG TY TNHH MTV THƯƠNG MẠI VÀ DỊCH VỤ NGỌC THƠM</v>
          </cell>
          <cell r="Q181" t="str">
            <v>Miền Bắc</v>
          </cell>
          <cell r="R181" t="str">
            <v>CircleK</v>
          </cell>
        </row>
        <row r="182">
          <cell r="A182" t="str">
            <v>CircleK-HN2136</v>
          </cell>
          <cell r="B182" t="str">
            <v>CircleK 138 Phố Đội Cấn</v>
          </cell>
          <cell r="D182" t="str">
            <v>Thành phố Hà Nội</v>
          </cell>
          <cell r="G182" t="str">
            <v>HN008</v>
          </cell>
          <cell r="H182" t="str">
            <v>Nguyễn Minh Sơn</v>
          </cell>
          <cell r="I182" t="str">
            <v>Circlek; Circlekmienbac; MIENBAC</v>
          </cell>
          <cell r="J182" t="str">
            <v>CircleK 138 Phố Đội Cấn</v>
          </cell>
          <cell r="M182" t="str">
            <v>138 phố Đội Cấn, Phường Đội Cấn, Ba Đình, Hà Nội</v>
          </cell>
          <cell r="N182">
            <v>67</v>
          </cell>
          <cell r="O182" t="b">
            <v>0</v>
          </cell>
          <cell r="P182" t="str">
            <v>CÔNG TY TNHH MTV THƯƠNG MẠI VÀ DỊCH VỤ NGỌC THƠM</v>
          </cell>
          <cell r="Q182" t="str">
            <v>Miền Bắc</v>
          </cell>
          <cell r="R182" t="str">
            <v>CircleK</v>
          </cell>
        </row>
        <row r="183">
          <cell r="A183" t="str">
            <v>CircleK-HN2138</v>
          </cell>
          <cell r="B183" t="str">
            <v>CircleK Tầng 1 Và Tầng 2 Số 85 Hàng Mã</v>
          </cell>
          <cell r="D183" t="str">
            <v>Thành phố Hà Nội</v>
          </cell>
          <cell r="G183" t="str">
            <v>HN008</v>
          </cell>
          <cell r="H183" t="str">
            <v>Nguyễn Minh Sơn</v>
          </cell>
          <cell r="I183" t="str">
            <v>Circlek; Circlekmienbac; MIENBAC</v>
          </cell>
          <cell r="J183" t="str">
            <v>CircleK Tầng 1 Và Tầng 2 Số 85 Hàng Mã</v>
          </cell>
          <cell r="M183" t="str">
            <v>Tầng 1 và tầng 2 Số 85 Hàng Mã, Phường Hàng Mã, Hoàn Kiếm, Hà Nội</v>
          </cell>
          <cell r="N183">
            <v>67</v>
          </cell>
          <cell r="O183" t="b">
            <v>0</v>
          </cell>
          <cell r="P183" t="str">
            <v>CÔNG TY TNHH MTV THƯƠNG MẠI VÀ DỊCH VỤ NGỌC THƠM</v>
          </cell>
          <cell r="Q183" t="str">
            <v>Miền Bắc</v>
          </cell>
          <cell r="R183" t="str">
            <v>CircleK</v>
          </cell>
        </row>
        <row r="184">
          <cell r="A184" t="str">
            <v>CircleK-HN2139</v>
          </cell>
          <cell r="B184" t="str">
            <v>CircleK 218 Nguyễn Huy Tưởng, Tổ 19</v>
          </cell>
          <cell r="D184" t="str">
            <v>Thành phố Hà Nội</v>
          </cell>
          <cell r="G184" t="str">
            <v>HN008</v>
          </cell>
          <cell r="H184" t="str">
            <v>Nguyễn Minh Sơn</v>
          </cell>
          <cell r="I184" t="str">
            <v>Circlek; Circlekmienbac; MIENBAC</v>
          </cell>
          <cell r="J184" t="str">
            <v>CircleK 218 Nguyễn Huy Tưởng, Tổ 19</v>
          </cell>
          <cell r="M184" t="str">
            <v>218 Nguyễn Huy Tưởng, tổ 19, Phường Thanh Xuân Trung, Thanh Xuân, Hà Nội</v>
          </cell>
          <cell r="N184">
            <v>67</v>
          </cell>
          <cell r="O184" t="b">
            <v>0</v>
          </cell>
          <cell r="P184" t="str">
            <v>CÔNG TY TNHH MTV THƯƠNG MẠI VÀ DỊCH VỤ NGỌC THƠM</v>
          </cell>
          <cell r="Q184" t="str">
            <v>Miền Bắc</v>
          </cell>
          <cell r="R184" t="str">
            <v>CircleK</v>
          </cell>
        </row>
        <row r="185">
          <cell r="A185" t="str">
            <v>CircleK-HN2141</v>
          </cell>
          <cell r="B185" t="str">
            <v>CircleK 125 Phố Lò Đúc</v>
          </cell>
          <cell r="D185" t="str">
            <v>Thành phố Hà Nội</v>
          </cell>
          <cell r="G185" t="str">
            <v>HN003</v>
          </cell>
          <cell r="H185" t="str">
            <v>Nguyễn Văn Thạch</v>
          </cell>
          <cell r="I185" t="str">
            <v>Circlek; Circlekmienbac; MIENBAC</v>
          </cell>
          <cell r="J185" t="str">
            <v>CircleK 125 Phố Lò Đúc</v>
          </cell>
          <cell r="M185" t="str">
            <v>125 phố Lò Đúc, Phường Đống Mác, Hai Bà Trưng, Hà Nội</v>
          </cell>
          <cell r="N185">
            <v>67</v>
          </cell>
          <cell r="O185" t="b">
            <v>0</v>
          </cell>
          <cell r="P185" t="str">
            <v>CÔNG TY TNHH MTV THƯƠNG MẠI VÀ DỊCH VỤ NGỌC THƠM</v>
          </cell>
          <cell r="Q185" t="str">
            <v>Miền Bắc</v>
          </cell>
          <cell r="R185" t="str">
            <v>CircleK</v>
          </cell>
        </row>
        <row r="186">
          <cell r="A186" t="str">
            <v>CircleK-HN2142</v>
          </cell>
          <cell r="B186" t="str">
            <v>CircleK 91 Nam Đồng</v>
          </cell>
          <cell r="D186" t="str">
            <v>Thành phố Hà Nội</v>
          </cell>
          <cell r="G186" t="str">
            <v>HN003</v>
          </cell>
          <cell r="H186" t="str">
            <v>Nguyễn Văn Thạch</v>
          </cell>
          <cell r="I186" t="str">
            <v>Circlek; Circlekmienbac; MIENBAC</v>
          </cell>
          <cell r="J186" t="str">
            <v>CircleK 91 Nam Đồng</v>
          </cell>
          <cell r="M186" t="str">
            <v>91 Nam Đồng, Phường Nam Đồng, Đống Đa, Hà Nội</v>
          </cell>
          <cell r="N186">
            <v>67</v>
          </cell>
          <cell r="O186" t="b">
            <v>0</v>
          </cell>
          <cell r="P186" t="str">
            <v>CÔNG TY TNHH MTV THƯƠNG MẠI VÀ DỊCH VỤ NGỌC THƠM</v>
          </cell>
          <cell r="Q186" t="str">
            <v>Miền Bắc</v>
          </cell>
          <cell r="R186" t="str">
            <v>CircleK</v>
          </cell>
        </row>
        <row r="187">
          <cell r="A187" t="str">
            <v>CircleK-HN2143</v>
          </cell>
          <cell r="B187" t="str">
            <v>CircleK 94 Phố Linh Lang</v>
          </cell>
          <cell r="D187" t="str">
            <v>Thành phố Hà Nội</v>
          </cell>
          <cell r="G187" t="str">
            <v>HN008</v>
          </cell>
          <cell r="H187" t="str">
            <v>Nguyễn Minh Sơn</v>
          </cell>
          <cell r="I187" t="str">
            <v>Circlek; Circlekmienbac; MIENBAC</v>
          </cell>
          <cell r="J187" t="str">
            <v>CircleK 94 Phố Linh Lang</v>
          </cell>
          <cell r="M187" t="str">
            <v>94 phố Linh Lang, Phường Cống Vị, Ba Đình, Hà Nội</v>
          </cell>
          <cell r="N187">
            <v>67</v>
          </cell>
          <cell r="O187" t="b">
            <v>0</v>
          </cell>
          <cell r="P187" t="str">
            <v>CÔNG TY TNHH MTV THƯƠNG MẠI VÀ DỊCH VỤ NGỌC THƠM</v>
          </cell>
          <cell r="Q187" t="str">
            <v>Miền Bắc</v>
          </cell>
          <cell r="R187" t="str">
            <v>CircleK</v>
          </cell>
        </row>
        <row r="188">
          <cell r="A188" t="str">
            <v>CircleK-HN2144</v>
          </cell>
          <cell r="B188" t="str">
            <v>CircleK 65 Vạn Bảo</v>
          </cell>
          <cell r="D188" t="str">
            <v>Thành phố Hà Nội</v>
          </cell>
          <cell r="G188" t="str">
            <v>HN008</v>
          </cell>
          <cell r="H188" t="str">
            <v>Nguyễn Minh Sơn</v>
          </cell>
          <cell r="I188" t="str">
            <v>Circlek; Circlekmienbac; MIENBAC</v>
          </cell>
          <cell r="J188" t="str">
            <v>CircleK 65 Vạn Bảo</v>
          </cell>
          <cell r="M188" t="str">
            <v>65 Vạn Bảo, Phường Liễu Giai, Ba Đình, Hà Nội</v>
          </cell>
          <cell r="N188">
            <v>67</v>
          </cell>
          <cell r="O188" t="b">
            <v>0</v>
          </cell>
          <cell r="P188" t="str">
            <v>CÔNG TY TNHH MTV THƯƠNG MẠI VÀ DỊCH VỤ NGỌC THƠM</v>
          </cell>
          <cell r="Q188" t="str">
            <v>Miền Bắc</v>
          </cell>
          <cell r="R188" t="str">
            <v>CircleK</v>
          </cell>
        </row>
        <row r="189">
          <cell r="A189" t="str">
            <v>CircleK-HN2145</v>
          </cell>
          <cell r="B189" t="str">
            <v>CircleK 69 Kim Đồng</v>
          </cell>
          <cell r="D189" t="str">
            <v>Thành phố Hà Nội</v>
          </cell>
          <cell r="G189" t="str">
            <v>HN003</v>
          </cell>
          <cell r="H189" t="str">
            <v>Nguyễn Văn Thạch</v>
          </cell>
          <cell r="I189" t="str">
            <v>Circlek; Circlekmienbac; MIENBAC</v>
          </cell>
          <cell r="J189" t="str">
            <v>CircleK 69 Kim Đồng</v>
          </cell>
          <cell r="M189" t="str">
            <v>69 Kim Đồng, Phường Giáp Bát, Hoàng Mai, Hà Nội</v>
          </cell>
          <cell r="N189">
            <v>67</v>
          </cell>
          <cell r="O189" t="b">
            <v>0</v>
          </cell>
          <cell r="P189" t="str">
            <v>CÔNG TY TNHH MTV THƯƠNG MẠI VÀ DỊCH VỤ NGỌC THƠM</v>
          </cell>
          <cell r="Q189" t="str">
            <v>Miền Bắc</v>
          </cell>
          <cell r="R189" t="str">
            <v>CircleK</v>
          </cell>
        </row>
        <row r="190">
          <cell r="A190" t="str">
            <v>CircleK-HN2146</v>
          </cell>
          <cell r="B190" t="str">
            <v>CircleK 286 Kim Ngưu, Tổ 30B</v>
          </cell>
          <cell r="D190" t="str">
            <v>Thành phố Hà Nội</v>
          </cell>
          <cell r="G190" t="str">
            <v>HN003</v>
          </cell>
          <cell r="H190" t="str">
            <v>Nguyễn Văn Thạch</v>
          </cell>
          <cell r="I190" t="str">
            <v>Circlek; Circlekmienbac; MIENBAC</v>
          </cell>
          <cell r="J190" t="str">
            <v>CircleK 286 Kim Ngưu, Tổ 30B</v>
          </cell>
          <cell r="M190" t="str">
            <v>286 Kim Ngưu, tổ 30B, Phường Quỳnh Mai, Hai Bà Trưng, Hà Nội</v>
          </cell>
          <cell r="N190">
            <v>67</v>
          </cell>
          <cell r="O190" t="b">
            <v>0</v>
          </cell>
          <cell r="P190" t="str">
            <v>CÔNG TY TNHH MTV THƯƠNG MẠI VÀ DỊCH VỤ NGỌC THƠM</v>
          </cell>
          <cell r="Q190" t="str">
            <v>Miền Bắc</v>
          </cell>
          <cell r="R190" t="str">
            <v>CircleK</v>
          </cell>
        </row>
        <row r="191">
          <cell r="A191" t="str">
            <v>CircleK-HN2147</v>
          </cell>
          <cell r="B191" t="str">
            <v>CircleK 848 Đường Láng</v>
          </cell>
          <cell r="D191" t="str">
            <v>Thành phố Hà Nội</v>
          </cell>
          <cell r="G191" t="str">
            <v>HN003</v>
          </cell>
          <cell r="H191" t="str">
            <v>Nguyễn Văn Thạch</v>
          </cell>
          <cell r="I191" t="str">
            <v>Circlek; Circlekmienbac; MIENBAC</v>
          </cell>
          <cell r="J191" t="str">
            <v>CircleK 848 Đường Láng</v>
          </cell>
          <cell r="M191" t="str">
            <v>848 Đường Láng, Phường Láng Thượng, Đống Đa, Hà Nội</v>
          </cell>
          <cell r="N191">
            <v>67</v>
          </cell>
          <cell r="O191" t="b">
            <v>0</v>
          </cell>
          <cell r="P191" t="str">
            <v>CÔNG TY TNHH MTV THƯƠNG MẠI VÀ DỊCH VỤ NGỌC THƠM</v>
          </cell>
          <cell r="Q191" t="str">
            <v>Miền Bắc</v>
          </cell>
          <cell r="R191" t="str">
            <v>CircleK</v>
          </cell>
        </row>
        <row r="192">
          <cell r="A192" t="str">
            <v>CircleK-HN2148</v>
          </cell>
          <cell r="B192" t="str">
            <v>CircleK 22 Phan Kế Bính</v>
          </cell>
          <cell r="D192" t="str">
            <v>Thành phố Hà Nội</v>
          </cell>
          <cell r="G192" t="str">
            <v>HN008</v>
          </cell>
          <cell r="H192" t="str">
            <v>Nguyễn Minh Sơn</v>
          </cell>
          <cell r="I192" t="str">
            <v>Circlek; Circlekmienbac; MIENBAC</v>
          </cell>
          <cell r="J192" t="str">
            <v>CircleK 22 Phan Kế Bính</v>
          </cell>
          <cell r="M192" t="str">
            <v>22 Phan Kế Bính, Phường Cống Vị, Ba Đình, Hà Nội</v>
          </cell>
          <cell r="N192">
            <v>67</v>
          </cell>
          <cell r="O192" t="b">
            <v>0</v>
          </cell>
          <cell r="P192" t="str">
            <v>CÔNG TY TNHH MTV THƯƠNG MẠI VÀ DỊCH VỤ NGỌC THƠM</v>
          </cell>
          <cell r="Q192" t="str">
            <v>Miền Bắc</v>
          </cell>
          <cell r="R192" t="str">
            <v>CircleK</v>
          </cell>
        </row>
        <row r="193">
          <cell r="A193" t="str">
            <v>CircleK-HN2149</v>
          </cell>
          <cell r="B193" t="str">
            <v>CircleK 152 +154 Phó Đức Chính</v>
          </cell>
          <cell r="D193" t="str">
            <v>Thành phố Hà Nội</v>
          </cell>
          <cell r="G193" t="str">
            <v>HN008</v>
          </cell>
          <cell r="H193" t="str">
            <v>Nguyễn Minh Sơn</v>
          </cell>
          <cell r="I193" t="str">
            <v>Circlek; Circlekmienbac; MIENBAC</v>
          </cell>
          <cell r="J193" t="str">
            <v>CircleK 152 +154 Phó Đức Chính</v>
          </cell>
          <cell r="M193" t="str">
            <v>152 +154 Phó Đức Chính, Phường Trúc Bạch, Ba Đình, Hà Nội</v>
          </cell>
          <cell r="N193">
            <v>67</v>
          </cell>
          <cell r="O193" t="b">
            <v>0</v>
          </cell>
          <cell r="P193" t="str">
            <v>CÔNG TY TNHH MTV THƯƠNG MẠI VÀ DỊCH VỤ NGỌC THƠM</v>
          </cell>
          <cell r="Q193" t="str">
            <v>Miền Bắc</v>
          </cell>
          <cell r="R193" t="str">
            <v>CircleK</v>
          </cell>
        </row>
        <row r="194">
          <cell r="A194" t="str">
            <v>CircleK-HN2150</v>
          </cell>
          <cell r="B194" t="str">
            <v>CircleK 12 Trần Phú</v>
          </cell>
          <cell r="D194" t="str">
            <v>Thành phố Hà Nội</v>
          </cell>
          <cell r="G194" t="str">
            <v>HN004</v>
          </cell>
          <cell r="H194" t="str">
            <v>Hoàng Thanh Huy</v>
          </cell>
          <cell r="I194" t="str">
            <v>Circlek; Circlekmienbac; MIENBAC</v>
          </cell>
          <cell r="J194" t="str">
            <v>CircleK 12 Trần Phú</v>
          </cell>
          <cell r="M194" t="str">
            <v>12 Trần Phú, Phường Văn Quán, Hà Đông, Hà Nội</v>
          </cell>
          <cell r="N194">
            <v>67</v>
          </cell>
          <cell r="O194" t="b">
            <v>0</v>
          </cell>
          <cell r="P194" t="str">
            <v>CÔNG TY TNHH MTV THƯƠNG MẠI VÀ DỊCH VỤ NGỌC THƠM</v>
          </cell>
          <cell r="Q194" t="str">
            <v>Miền Bắc</v>
          </cell>
          <cell r="R194" t="str">
            <v>CircleK</v>
          </cell>
        </row>
        <row r="195">
          <cell r="A195" t="str">
            <v>CircleK-HN2151</v>
          </cell>
          <cell r="B195" t="str">
            <v>CircleK 54 + 56 Lĩnh Nam</v>
          </cell>
          <cell r="D195" t="str">
            <v>Thành phố Hà Nội</v>
          </cell>
          <cell r="G195" t="str">
            <v>HN003</v>
          </cell>
          <cell r="H195" t="str">
            <v>Nguyễn Văn Thạch</v>
          </cell>
          <cell r="I195" t="str">
            <v>Circlek; Circlekmienbac; MIENBAC</v>
          </cell>
          <cell r="J195" t="str">
            <v>CircleK 54 + 56 Lĩnh Nam</v>
          </cell>
          <cell r="M195" t="str">
            <v>54 + 56 Lĩnh Nam, Phường Mai Động, Hoàng Mai, Hà Nội</v>
          </cell>
          <cell r="N195">
            <v>67</v>
          </cell>
          <cell r="O195" t="b">
            <v>0</v>
          </cell>
          <cell r="P195" t="str">
            <v>CÔNG TY TNHH MTV THƯƠNG MẠI VÀ DỊCH VỤ NGỌC THƠM</v>
          </cell>
          <cell r="Q195" t="str">
            <v>Miền Bắc</v>
          </cell>
          <cell r="R195" t="str">
            <v>CircleK</v>
          </cell>
        </row>
        <row r="196">
          <cell r="A196" t="str">
            <v>CircleK-HN2152</v>
          </cell>
          <cell r="B196" t="str">
            <v>CircleK 118 Tuệ Tĩnh</v>
          </cell>
          <cell r="D196" t="str">
            <v>Thành phố Hà Nội</v>
          </cell>
          <cell r="G196" t="str">
            <v>HN003</v>
          </cell>
          <cell r="H196" t="str">
            <v>Nguyễn Văn Thạch</v>
          </cell>
          <cell r="I196" t="str">
            <v>Circlek; Circlekmienbac; MIENBAC</v>
          </cell>
          <cell r="J196" t="str">
            <v>CircleK 118 Tuệ Tĩnh</v>
          </cell>
          <cell r="M196" t="str">
            <v>118 Tuệ Tĩnh, Phường Nguyễn Du, Hai Bà Trưng, Hà Nội</v>
          </cell>
          <cell r="N196">
            <v>67</v>
          </cell>
          <cell r="O196" t="b">
            <v>0</v>
          </cell>
          <cell r="P196" t="str">
            <v>CÔNG TY TNHH MTV THƯƠNG MẠI VÀ DỊCH VỤ NGỌC THƠM</v>
          </cell>
          <cell r="Q196" t="str">
            <v>Miền Bắc</v>
          </cell>
          <cell r="R196" t="str">
            <v>CircleK</v>
          </cell>
        </row>
        <row r="197">
          <cell r="A197" t="str">
            <v>CircleK-HN2153</v>
          </cell>
          <cell r="B197" t="str">
            <v>CircleK Lô 37 Khu Nhà Ở Thấp Tầng Tt1, Dự Án Khu Đô Thị Mới Mỹ Đình Mễ Trì</v>
          </cell>
          <cell r="D197" t="str">
            <v>Thành phố Hà Nội</v>
          </cell>
          <cell r="G197" t="str">
            <v>HN004</v>
          </cell>
          <cell r="H197" t="str">
            <v>Hoàng Thanh Huy</v>
          </cell>
          <cell r="I197" t="str">
            <v>Circlek; Circlekmienbac; MIENBAC</v>
          </cell>
          <cell r="J197" t="str">
            <v>CircleK Lô 37 Khu Nhà Ở Thấp Tầng Tt1, Dự Án Khu Đô Thị Mới Mỹ Đình Mễ Trì</v>
          </cell>
          <cell r="M197" t="str">
            <v>Lô 37 khu nhà ở thấp tầng TT1, dự án khu đô thị mới Mỹ Đình Mễ Trì, Phường Mễ Trì, Nam Từ Liêm, Hà Nội</v>
          </cell>
          <cell r="N197">
            <v>67</v>
          </cell>
          <cell r="O197" t="b">
            <v>0</v>
          </cell>
          <cell r="P197" t="str">
            <v>CÔNG TY TNHH MTV THƯƠNG MẠI VÀ DỊCH VỤ NGỌC THƠM</v>
          </cell>
          <cell r="Q197" t="str">
            <v>Miền Bắc</v>
          </cell>
          <cell r="R197" t="str">
            <v>CircleK</v>
          </cell>
        </row>
        <row r="198">
          <cell r="A198" t="str">
            <v>CircleK-HN2154</v>
          </cell>
          <cell r="B198" t="str">
            <v>CircleK Số A1 Khu Đầm Trấu</v>
          </cell>
          <cell r="D198" t="str">
            <v>Thành phố Hà Nội</v>
          </cell>
          <cell r="G198" t="str">
            <v>HN003</v>
          </cell>
          <cell r="H198" t="str">
            <v>Nguyễn Văn Thạch</v>
          </cell>
          <cell r="I198" t="str">
            <v>Circlek; Circlekmienbac; MIENBAC</v>
          </cell>
          <cell r="J198" t="str">
            <v>CircleK Số A1 Khu Đầm Trấu</v>
          </cell>
          <cell r="M198" t="str">
            <v>Số A1 khu Đầm Trấu, Phường Bạch Đằng, Hai Bà Trưng, Hà Nội</v>
          </cell>
          <cell r="N198">
            <v>67</v>
          </cell>
          <cell r="O198" t="b">
            <v>0</v>
          </cell>
          <cell r="P198" t="str">
            <v>CÔNG TY TNHH MTV THƯƠNG MẠI VÀ DỊCH VỤ NGỌC THƠM</v>
          </cell>
          <cell r="Q198" t="str">
            <v>Miền Bắc</v>
          </cell>
          <cell r="R198" t="str">
            <v>CircleK</v>
          </cell>
        </row>
        <row r="199">
          <cell r="A199" t="str">
            <v>CircleK-HN2155</v>
          </cell>
          <cell r="B199" t="str">
            <v>CircleK 92 Đào Tấn</v>
          </cell>
          <cell r="D199" t="str">
            <v>Thành phố Hà Nội</v>
          </cell>
          <cell r="G199" t="str">
            <v>HN004</v>
          </cell>
          <cell r="H199" t="str">
            <v>Hoàng Thanh Huy</v>
          </cell>
          <cell r="I199" t="str">
            <v>Circlek; Circlekmienbac; MIENBAC</v>
          </cell>
          <cell r="J199" t="str">
            <v>CircleK 92 Đào Tấn</v>
          </cell>
          <cell r="M199" t="str">
            <v>92 Đào Tấn, Phường Cống Vị, Ba Đình, Hà Nội</v>
          </cell>
          <cell r="N199">
            <v>67</v>
          </cell>
          <cell r="O199" t="b">
            <v>0</v>
          </cell>
          <cell r="P199" t="str">
            <v>CÔNG TY TNHH MTV THƯƠNG MẠI VÀ DỊCH VỤ NGỌC THƠM</v>
          </cell>
          <cell r="Q199" t="str">
            <v>Miền Bắc</v>
          </cell>
          <cell r="R199" t="str">
            <v>CircleK</v>
          </cell>
        </row>
        <row r="200">
          <cell r="A200" t="str">
            <v>CircleK-HN2156</v>
          </cell>
          <cell r="B200" t="str">
            <v>CircleK 108 Đường 19/5</v>
          </cell>
          <cell r="D200" t="str">
            <v>Thành phố Hà Nội</v>
          </cell>
          <cell r="G200" t="str">
            <v>HN004</v>
          </cell>
          <cell r="H200" t="str">
            <v>Hoàng Thanh Huy</v>
          </cell>
          <cell r="I200" t="str">
            <v>Circlek; Circlekmienbac; MIENBAC</v>
          </cell>
          <cell r="J200" t="str">
            <v>CircleK 108 Đường 19/5</v>
          </cell>
          <cell r="M200" t="str">
            <v>108 Đường 19/5, Phường Văn Quán, Hà Đông, Hà Nội</v>
          </cell>
          <cell r="N200">
            <v>67</v>
          </cell>
          <cell r="O200" t="b">
            <v>0</v>
          </cell>
          <cell r="P200" t="str">
            <v>CÔNG TY TNHH MTV THƯƠNG MẠI VÀ DỊCH VỤ NGỌC THƠM</v>
          </cell>
          <cell r="Q200" t="str">
            <v>Miền Bắc</v>
          </cell>
          <cell r="R200" t="str">
            <v>CircleK</v>
          </cell>
        </row>
        <row r="201">
          <cell r="A201" t="str">
            <v>CircleK-HN2157</v>
          </cell>
          <cell r="B201" t="str">
            <v>CircleK N8-A10 Nguyễn Thị Thập, Kđt Mới Trung Hòa Nhân Chính</v>
          </cell>
          <cell r="D201" t="str">
            <v>Thành phố Hà Nội</v>
          </cell>
          <cell r="G201" t="str">
            <v>HN008</v>
          </cell>
          <cell r="H201" t="str">
            <v>Nguyễn Minh Sơn</v>
          </cell>
          <cell r="I201" t="str">
            <v>Circlek; Circlekmienbac; MIENBAC</v>
          </cell>
          <cell r="J201" t="str">
            <v>CircleK N8-A10 Nguyễn Thị Thập, Kđt Mới Trung Hòa Nhân Chính</v>
          </cell>
          <cell r="M201" t="str">
            <v>N8-A10 Nguyễn Thị Thập, KĐT mới Trung Hòa Nhân Chính, Phường Nhân Chính, Thanh Xuân, Hà Nội</v>
          </cell>
          <cell r="N201">
            <v>67</v>
          </cell>
          <cell r="O201" t="b">
            <v>0</v>
          </cell>
          <cell r="P201" t="str">
            <v>CÔNG TY TNHH MTV THƯƠNG MẠI VÀ DỊCH VỤ NGỌC THƠM</v>
          </cell>
          <cell r="Q201" t="str">
            <v>Miền Bắc</v>
          </cell>
          <cell r="R201" t="str">
            <v>CircleK</v>
          </cell>
        </row>
        <row r="202">
          <cell r="A202" t="str">
            <v>CircleK-HN2158</v>
          </cell>
          <cell r="B202" t="str">
            <v>CircleK 48 Ngõ 116 Phố Nhân Hòa</v>
          </cell>
          <cell r="D202" t="str">
            <v>Thành phố Hà Nội</v>
          </cell>
          <cell r="G202" t="str">
            <v>HN008</v>
          </cell>
          <cell r="H202" t="str">
            <v>Nguyễn Minh Sơn</v>
          </cell>
          <cell r="I202" t="str">
            <v>Circlek; Circlekmienbac; MIENBAC</v>
          </cell>
          <cell r="J202" t="str">
            <v>CircleK 48 Ngõ 116 Phố Nhân Hòa</v>
          </cell>
          <cell r="M202" t="str">
            <v>48 ngõ 116 phố Nhân Hòa, Phường Nhân Chính, Thanh Xuân, Hà Nội</v>
          </cell>
          <cell r="N202">
            <v>67</v>
          </cell>
          <cell r="O202" t="b">
            <v>0</v>
          </cell>
          <cell r="P202" t="str">
            <v>CÔNG TY TNHH MTV THƯƠNG MẠI VÀ DỊCH VỤ NGỌC THƠM</v>
          </cell>
          <cell r="Q202" t="str">
            <v>Miền Bắc</v>
          </cell>
          <cell r="R202" t="str">
            <v>CircleK</v>
          </cell>
        </row>
        <row r="203">
          <cell r="A203" t="str">
            <v>CircleK-HN2160</v>
          </cell>
          <cell r="B203" t="str">
            <v>CircleK 68 Tôn Thất Tùng</v>
          </cell>
          <cell r="D203" t="str">
            <v>Thành phố Hà Nội</v>
          </cell>
          <cell r="G203" t="str">
            <v>HN008</v>
          </cell>
          <cell r="H203" t="str">
            <v>Nguyễn Minh Sơn</v>
          </cell>
          <cell r="I203" t="str">
            <v>Circlek; Circlekmienbac; MIENBAC</v>
          </cell>
          <cell r="J203" t="str">
            <v>CircleK 68 Tôn Thất Tùng</v>
          </cell>
          <cell r="M203" t="str">
            <v>68 Tôn Thất Tùng, Phường Khương Thượng, Đống Đa, Hà Nội</v>
          </cell>
          <cell r="N203">
            <v>67</v>
          </cell>
          <cell r="O203" t="b">
            <v>0</v>
          </cell>
          <cell r="P203" t="str">
            <v>CÔNG TY TNHH MTV THƯƠNG MẠI VÀ DỊCH VỤ NGỌC THƠM</v>
          </cell>
          <cell r="Q203" t="str">
            <v>Miền Bắc</v>
          </cell>
          <cell r="R203" t="str">
            <v>CircleK</v>
          </cell>
        </row>
        <row r="204">
          <cell r="A204" t="str">
            <v>CircleK-HN2161</v>
          </cell>
          <cell r="B204" t="str">
            <v>CircleK Tầng 1, Toà Nhà 24T2, Khu Đô Thị Trung Hòa - Nhân Chính</v>
          </cell>
          <cell r="D204" t="str">
            <v>Thành phố Hà Nội</v>
          </cell>
          <cell r="G204" t="str">
            <v>HN008</v>
          </cell>
          <cell r="H204" t="str">
            <v>Nguyễn Minh Sơn</v>
          </cell>
          <cell r="I204" t="str">
            <v>Circlek; Circlekmienbac; MIENBAC</v>
          </cell>
          <cell r="J204" t="str">
            <v>CircleK Tầng 1, Toà Nhà 24T2, Khu Đô Thị Trung Hòa - Nhân Chính</v>
          </cell>
          <cell r="M204" t="str">
            <v>Tầng 1, toà nhà 24T2, khu đô thị Trung Hòa - Nhân Chính, Phường Nhân Chính, Thanh Xuân, Hà Nội</v>
          </cell>
          <cell r="N204">
            <v>67</v>
          </cell>
          <cell r="O204" t="b">
            <v>0</v>
          </cell>
          <cell r="P204" t="str">
            <v>CÔNG TY TNHH MTV THƯƠNG MẠI VÀ DỊCH VỤ NGỌC THƠM</v>
          </cell>
          <cell r="Q204" t="str">
            <v>Miền Bắc</v>
          </cell>
          <cell r="R204" t="str">
            <v>CircleK</v>
          </cell>
        </row>
        <row r="205">
          <cell r="A205" t="str">
            <v>CircleK-HN2162</v>
          </cell>
          <cell r="B205" t="str">
            <v>CircleK 01 Tô Vĩnh Diện</v>
          </cell>
          <cell r="D205" t="str">
            <v>Thành phố Hà Nội</v>
          </cell>
          <cell r="G205" t="str">
            <v>HN008</v>
          </cell>
          <cell r="H205" t="str">
            <v>Nguyễn Minh Sơn</v>
          </cell>
          <cell r="I205" t="str">
            <v>Circlek; Circlekmienbac; MIENBAC</v>
          </cell>
          <cell r="J205" t="str">
            <v>CircleK 01 Tô Vĩnh Diện</v>
          </cell>
          <cell r="M205" t="str">
            <v>01 Tô Vĩnh Diện, Phường Khương Trung, Thanh Xuân, Hà Nội</v>
          </cell>
          <cell r="N205">
            <v>67</v>
          </cell>
          <cell r="O205" t="b">
            <v>0</v>
          </cell>
          <cell r="P205" t="str">
            <v>CÔNG TY TNHH MTV THƯƠNG MẠI VÀ DỊCH VỤ NGỌC THƠM</v>
          </cell>
          <cell r="Q205" t="str">
            <v>Miền Bắc</v>
          </cell>
          <cell r="R205" t="str">
            <v>CircleK</v>
          </cell>
        </row>
        <row r="206">
          <cell r="A206" t="str">
            <v>CircleK-HN2163</v>
          </cell>
          <cell r="B206" t="str">
            <v>CircleK 380 Khâm Thiên</v>
          </cell>
          <cell r="D206" t="str">
            <v>Thành phố Hà Nội</v>
          </cell>
          <cell r="G206" t="str">
            <v>HN003</v>
          </cell>
          <cell r="H206" t="str">
            <v>Nguyễn Văn Thạch</v>
          </cell>
          <cell r="I206" t="str">
            <v>Circlek; Circlekmienbac; MIENBAC</v>
          </cell>
          <cell r="J206" t="str">
            <v>CircleK 380 Khâm Thiên</v>
          </cell>
          <cell r="M206" t="str">
            <v>380 Khâm Thiên, Phường Khâm Thiên, Đống Đa, Hà Nội</v>
          </cell>
          <cell r="N206">
            <v>67</v>
          </cell>
          <cell r="O206" t="b">
            <v>0</v>
          </cell>
          <cell r="P206" t="str">
            <v>CÔNG TY TNHH MTV THƯƠNG MẠI VÀ DỊCH VỤ NGỌC THƠM</v>
          </cell>
          <cell r="Q206" t="str">
            <v>Miền Bắc</v>
          </cell>
          <cell r="R206" t="str">
            <v>CircleK</v>
          </cell>
        </row>
        <row r="207">
          <cell r="A207" t="str">
            <v>CircleK-HN2164</v>
          </cell>
          <cell r="B207" t="str">
            <v>CircleK 40 Trung Hòa</v>
          </cell>
          <cell r="D207" t="str">
            <v>Thành phố Hà Nội</v>
          </cell>
          <cell r="G207" t="str">
            <v>HN004</v>
          </cell>
          <cell r="H207" t="str">
            <v>Hoàng Thanh Huy</v>
          </cell>
          <cell r="I207" t="str">
            <v>Circlek; Circlekmienbac; MIENBAC</v>
          </cell>
          <cell r="J207" t="str">
            <v>CircleK 40 Trung Hòa</v>
          </cell>
          <cell r="M207" t="str">
            <v>40 Trung Hòa, Phường Trung Hòa, Cầu Giấy, Hà Nội</v>
          </cell>
          <cell r="N207">
            <v>67</v>
          </cell>
          <cell r="O207" t="b">
            <v>0</v>
          </cell>
          <cell r="P207" t="str">
            <v>CÔNG TY TNHH MTV THƯƠNG MẠI VÀ DỊCH VỤ NGỌC THƠM</v>
          </cell>
          <cell r="Q207" t="str">
            <v>Miền Bắc</v>
          </cell>
          <cell r="R207" t="str">
            <v>CircleK</v>
          </cell>
        </row>
        <row r="208">
          <cell r="A208" t="str">
            <v>CircleK-HN2166</v>
          </cell>
          <cell r="B208" t="str">
            <v>CircleK 38 Xuân La</v>
          </cell>
          <cell r="D208" t="str">
            <v>Thành phố Hà Nội</v>
          </cell>
          <cell r="G208" t="str">
            <v>HN008</v>
          </cell>
          <cell r="H208" t="str">
            <v>Nguyễn Minh Sơn</v>
          </cell>
          <cell r="I208" t="str">
            <v>Circlek; Circlekmienbac; MIENBAC</v>
          </cell>
          <cell r="J208" t="str">
            <v>CircleK 38 Xuân La</v>
          </cell>
          <cell r="M208" t="str">
            <v>38 Xuân La, Phường Xuân La, Tây Hồ, Hà Nội</v>
          </cell>
          <cell r="N208">
            <v>67</v>
          </cell>
          <cell r="O208" t="b">
            <v>0</v>
          </cell>
          <cell r="P208" t="str">
            <v>CÔNG TY TNHH MTV THƯƠNG MẠI VÀ DỊCH VỤ NGỌC THƠM</v>
          </cell>
          <cell r="Q208" t="str">
            <v>Miền Bắc</v>
          </cell>
          <cell r="R208" t="str">
            <v>CircleK</v>
          </cell>
        </row>
        <row r="209">
          <cell r="A209" t="str">
            <v>CircleK-HN2167</v>
          </cell>
          <cell r="B209" t="str">
            <v>CircleK 20 Nguyên Hồng</v>
          </cell>
          <cell r="D209" t="str">
            <v>Thành phố Hà Nội</v>
          </cell>
          <cell r="G209" t="str">
            <v>HN003</v>
          </cell>
          <cell r="H209" t="str">
            <v>Nguyễn Văn Thạch</v>
          </cell>
          <cell r="I209" t="str">
            <v>Circlek; Circlekmienbac; MIENBAC</v>
          </cell>
          <cell r="J209" t="str">
            <v>CircleK 20 Nguyên Hồng</v>
          </cell>
          <cell r="M209" t="str">
            <v>20 Nguyên Hồng, Phường Láng Hạ, Đống Đa, Hà Nội</v>
          </cell>
          <cell r="N209">
            <v>67</v>
          </cell>
          <cell r="O209" t="b">
            <v>0</v>
          </cell>
          <cell r="P209" t="str">
            <v>CÔNG TY TNHH MTV THƯƠNG MẠI VÀ DỊCH VỤ NGỌC THƠM</v>
          </cell>
          <cell r="Q209" t="str">
            <v>Miền Bắc</v>
          </cell>
          <cell r="R209" t="str">
            <v>CircleK</v>
          </cell>
        </row>
        <row r="210">
          <cell r="A210" t="str">
            <v>CircleK-HN2168</v>
          </cell>
          <cell r="B210" t="str">
            <v>CircleK 170 Nguyễn Đổng Chi</v>
          </cell>
          <cell r="D210" t="str">
            <v>Thành phố Hà Nội</v>
          </cell>
          <cell r="G210" t="str">
            <v>HN004</v>
          </cell>
          <cell r="H210" t="str">
            <v>Hoàng Thanh Huy</v>
          </cell>
          <cell r="I210" t="str">
            <v>Circlek; Circlekmienbac; MIENBAC</v>
          </cell>
          <cell r="J210" t="str">
            <v>CircleK 170 Nguyễn Đổng Chi</v>
          </cell>
          <cell r="M210" t="str">
            <v>170 Nguyễn Đổng Chi, Cầu Diễn, Nam Từ Liêm, Hà Nội</v>
          </cell>
          <cell r="N210">
            <v>67</v>
          </cell>
          <cell r="O210" t="b">
            <v>0</v>
          </cell>
          <cell r="P210" t="str">
            <v>CÔNG TY TNHH MTV THƯƠNG MẠI VÀ DỊCH VỤ NGỌC THƠM</v>
          </cell>
          <cell r="Q210" t="str">
            <v>Miền Bắc</v>
          </cell>
          <cell r="R210" t="str">
            <v>CircleK</v>
          </cell>
        </row>
        <row r="211">
          <cell r="A211" t="str">
            <v>CircleK-HN2169</v>
          </cell>
          <cell r="B211" t="str">
            <v>CircleK 25 Ngô Thì Nhậm</v>
          </cell>
          <cell r="D211" t="str">
            <v>Thành phố Hà Nội</v>
          </cell>
          <cell r="G211" t="str">
            <v>HN004</v>
          </cell>
          <cell r="H211" t="str">
            <v>Hoàng Thanh Huy</v>
          </cell>
          <cell r="I211" t="str">
            <v>Circlek; Circlekmienbac; MIENBAC</v>
          </cell>
          <cell r="J211" t="str">
            <v>CircleK 25 Ngô Thì Nhậm</v>
          </cell>
          <cell r="M211" t="str">
            <v>25 Ngô Thì Nhậm, Phường Hà Cầu, Hà Đông, Hà Nội</v>
          </cell>
          <cell r="N211">
            <v>67</v>
          </cell>
          <cell r="O211" t="b">
            <v>0</v>
          </cell>
          <cell r="P211" t="str">
            <v>CÔNG TY TNHH MTV THƯƠNG MẠI VÀ DỊCH VỤ NGỌC THƠM</v>
          </cell>
          <cell r="Q211" t="str">
            <v>Miền Bắc</v>
          </cell>
          <cell r="R211" t="str">
            <v>CircleK</v>
          </cell>
        </row>
        <row r="212">
          <cell r="A212" t="str">
            <v>CircleK-HN2170</v>
          </cell>
          <cell r="B212" t="str">
            <v>CircleK Số 5 Ngách 2A/6 Trần Khát Chân, Tổ Dân Phố 1</v>
          </cell>
          <cell r="D212" t="str">
            <v>Thành phố Hà Nội</v>
          </cell>
          <cell r="G212" t="str">
            <v>HN003</v>
          </cell>
          <cell r="H212" t="str">
            <v>Nguyễn Văn Thạch</v>
          </cell>
          <cell r="I212" t="str">
            <v>Circlek; Circlekmienbac; MIENBAC</v>
          </cell>
          <cell r="J212" t="str">
            <v>CircleK Số 5 Ngách 2A/6 Trần Khát Chân, Tổ Dân Phố 1</v>
          </cell>
          <cell r="M212" t="str">
            <v>Số 5 Ngách 2A/6 Trần Khát Chân, tổ dân phố 1, Phường Thanh Lương, Hai Bà Trưng, Hà Nội</v>
          </cell>
          <cell r="N212">
            <v>67</v>
          </cell>
          <cell r="O212" t="b">
            <v>0</v>
          </cell>
          <cell r="P212" t="str">
            <v>CÔNG TY TNHH MTV THƯƠNG MẠI VÀ DỊCH VỤ NGỌC THƠM</v>
          </cell>
          <cell r="Q212" t="str">
            <v>Miền Bắc</v>
          </cell>
          <cell r="R212" t="str">
            <v>CircleK</v>
          </cell>
        </row>
        <row r="213">
          <cell r="A213" t="str">
            <v>CircleK-HN2171</v>
          </cell>
          <cell r="B213" t="str">
            <v>CircleK 149C Lò Đúc</v>
          </cell>
          <cell r="D213" t="str">
            <v>Thành phố Hà Nội</v>
          </cell>
          <cell r="G213" t="str">
            <v>HN003</v>
          </cell>
          <cell r="H213" t="str">
            <v>Nguyễn Văn Thạch</v>
          </cell>
          <cell r="I213" t="str">
            <v>Circlek; Circlekmienbac; MIENBAC</v>
          </cell>
          <cell r="J213" t="str">
            <v>CircleK 149C Lò Đúc</v>
          </cell>
          <cell r="M213" t="str">
            <v>149C Lò Đúc, Phường Phạm Đình Hổ, Hai Bà Trưng, Hà Nội</v>
          </cell>
          <cell r="N213">
            <v>67</v>
          </cell>
          <cell r="O213" t="b">
            <v>0</v>
          </cell>
          <cell r="P213" t="str">
            <v>CÔNG TY TNHH MTV THƯƠNG MẠI VÀ DỊCH VỤ NGỌC THƠM</v>
          </cell>
          <cell r="Q213" t="str">
            <v>Miền Bắc</v>
          </cell>
          <cell r="R213" t="str">
            <v>CircleK</v>
          </cell>
        </row>
        <row r="214">
          <cell r="A214" t="str">
            <v>CircleK-HN2172</v>
          </cell>
          <cell r="B214" t="str">
            <v>CircleK A4-A5, Tòa A, Khối B, Imperial Sky Garden, Số 423 Minh Khai</v>
          </cell>
          <cell r="D214" t="str">
            <v>Thành phố Hà Nội</v>
          </cell>
          <cell r="G214" t="str">
            <v>HN003</v>
          </cell>
          <cell r="H214" t="str">
            <v>Nguyễn Văn Thạch</v>
          </cell>
          <cell r="I214" t="str">
            <v>Circlek; Circlekmienbac; MIENBAC</v>
          </cell>
          <cell r="J214" t="str">
            <v>CircleK A4-A5, Tòa A, Khối B, Imperial Sky Garden, Số 423 Minh Khai</v>
          </cell>
          <cell r="M214" t="str">
            <v>A4-A5, tòa A, khối B, Imperial Sky Garden, Số 423 Minh Khai, Phường Vĩnh Tuy, Hai Bà Trưng, Hà Nội</v>
          </cell>
          <cell r="N214">
            <v>67</v>
          </cell>
          <cell r="O214" t="b">
            <v>0</v>
          </cell>
          <cell r="P214" t="str">
            <v>CÔNG TY TNHH MTV THƯƠNG MẠI VÀ DỊCH VỤ NGỌC THƠM</v>
          </cell>
          <cell r="Q214" t="str">
            <v>Miền Bắc</v>
          </cell>
          <cell r="R214" t="str">
            <v>CircleK</v>
          </cell>
        </row>
        <row r="215">
          <cell r="A215" t="str">
            <v>CircleK-HN2173</v>
          </cell>
          <cell r="B215" t="str">
            <v>CircleK Số Bt16B5-03, Làng Việt Kiều Châu Âu, Khu Đô Thị Mới Mỗ Lao</v>
          </cell>
          <cell r="D215" t="str">
            <v>Thành phố Hà Nội</v>
          </cell>
          <cell r="G215" t="str">
            <v>HN004</v>
          </cell>
          <cell r="H215" t="str">
            <v>Hoàng Thanh Huy</v>
          </cell>
          <cell r="I215" t="str">
            <v>Circlek; Circlekmienbac; MIENBAC</v>
          </cell>
          <cell r="J215" t="str">
            <v>CircleK Số Bt16B5-03, Làng Việt Kiều Châu Âu, Khu Đô Thị Mới Mỗ Lao</v>
          </cell>
          <cell r="M215" t="str">
            <v>Số BT16B5-03, Làng Việt Kiều Châu Âu, khu đô thị mới Mỗ Lao, Phường Mộ Lao, Hà Đông, Hà Nội</v>
          </cell>
          <cell r="N215">
            <v>67</v>
          </cell>
          <cell r="O215" t="b">
            <v>0</v>
          </cell>
          <cell r="P215" t="str">
            <v>CÔNG TY TNHH MTV THƯƠNG MẠI VÀ DỊCH VỤ NGỌC THƠM</v>
          </cell>
          <cell r="Q215" t="str">
            <v>Miền Bắc</v>
          </cell>
          <cell r="R215" t="str">
            <v>CircleK</v>
          </cell>
        </row>
        <row r="216">
          <cell r="A216" t="str">
            <v>CircleK-HN2174</v>
          </cell>
          <cell r="B216" t="str">
            <v>CircleK Lô 41, Khu Nhà Ở Thấp Tt4, Khu Đô Thị Mỹ Đình - Sông Đà</v>
          </cell>
          <cell r="D216" t="str">
            <v>Thành phố Hà Nội</v>
          </cell>
          <cell r="G216" t="str">
            <v>HN004</v>
          </cell>
          <cell r="H216" t="str">
            <v>Hoàng Thanh Huy</v>
          </cell>
          <cell r="I216" t="str">
            <v>Circlek; Circlekmienbac; MIENBAC</v>
          </cell>
          <cell r="J216" t="str">
            <v>CircleK Lô 41, Khu Nhà Ở Thấp Tt4, Khu Đô Thị Mỹ Đình - Sông Đà</v>
          </cell>
          <cell r="M216" t="str">
            <v>Lô 41, khu nhà ở thấp TT4, khu đô thị Mỹ Đình - Sông Đà, Phường Mỹ Đình, Nam Từ Liêm, Hà Nội</v>
          </cell>
          <cell r="N216">
            <v>67</v>
          </cell>
          <cell r="O216" t="b">
            <v>0</v>
          </cell>
          <cell r="P216" t="str">
            <v>CÔNG TY TNHH MTV THƯƠNG MẠI VÀ DỊCH VỤ NGỌC THƠM</v>
          </cell>
          <cell r="Q216" t="str">
            <v>Miền Bắc</v>
          </cell>
          <cell r="R216" t="str">
            <v>CircleK</v>
          </cell>
        </row>
        <row r="217">
          <cell r="A217" t="str">
            <v>CircleK-HN2175</v>
          </cell>
          <cell r="B217" t="str">
            <v>CircleK 16 Văn Cao</v>
          </cell>
          <cell r="D217" t="str">
            <v>Thành phố Hà Nội</v>
          </cell>
          <cell r="G217" t="str">
            <v>HN008</v>
          </cell>
          <cell r="H217" t="str">
            <v>Nguyễn Minh Sơn</v>
          </cell>
          <cell r="I217" t="str">
            <v>Circlek; Circlekmienbac; MIENBAC</v>
          </cell>
          <cell r="J217" t="str">
            <v>CircleK 16 Văn Cao</v>
          </cell>
          <cell r="M217" t="str">
            <v>16 Văn Cao, Phường Liễu Giai, Ba Đình, Hà Nội</v>
          </cell>
          <cell r="N217">
            <v>67</v>
          </cell>
          <cell r="O217" t="b">
            <v>0</v>
          </cell>
          <cell r="P217" t="str">
            <v>CÔNG TY TNHH MTV THƯƠNG MẠI VÀ DỊCH VỤ NGỌC THƠM</v>
          </cell>
          <cell r="Q217" t="str">
            <v>Miền Bắc</v>
          </cell>
          <cell r="R217" t="str">
            <v>CircleK</v>
          </cell>
        </row>
        <row r="218">
          <cell r="A218" t="str">
            <v>CircleK-HN2176</v>
          </cell>
          <cell r="B218" t="str">
            <v>CircleK 164 Nguyễn Văn Cừ</v>
          </cell>
          <cell r="D218" t="str">
            <v>Thành phố Hà Nội</v>
          </cell>
          <cell r="G218" t="str">
            <v>HN003</v>
          </cell>
          <cell r="H218" t="str">
            <v>Nguyễn Văn Thạch</v>
          </cell>
          <cell r="I218" t="str">
            <v>Circlek; Circlekmienbac; MIENBAC</v>
          </cell>
          <cell r="J218" t="str">
            <v>CircleK 164 Nguyễn Văn Cừ</v>
          </cell>
          <cell r="M218" t="str">
            <v>164 Nguyễn Văn Cừ, Phường Gia Thụy, Long Biên, Hà Nội</v>
          </cell>
          <cell r="N218">
            <v>67</v>
          </cell>
          <cell r="O218" t="b">
            <v>0</v>
          </cell>
          <cell r="P218" t="str">
            <v>CÔNG TY TNHH MTV THƯƠNG MẠI VÀ DỊCH VỤ NGỌC THƠM</v>
          </cell>
          <cell r="Q218" t="str">
            <v>Miền Bắc</v>
          </cell>
          <cell r="R218" t="str">
            <v>CircleK</v>
          </cell>
        </row>
        <row r="219">
          <cell r="A219" t="str">
            <v>CircleK-HN2177</v>
          </cell>
          <cell r="B219" t="str">
            <v>CircleK 12 Tam Trinh</v>
          </cell>
          <cell r="D219" t="str">
            <v>Thành phố Hà Nội</v>
          </cell>
          <cell r="G219" t="str">
            <v>HN003</v>
          </cell>
          <cell r="H219" t="str">
            <v>Nguyễn Văn Thạch</v>
          </cell>
          <cell r="I219" t="str">
            <v>Circlek; Circlekmienbac; MIENBAC</v>
          </cell>
          <cell r="J219" t="str">
            <v>CircleK 12 Tam Trinh</v>
          </cell>
          <cell r="M219" t="str">
            <v>12 Tam Trinh, Phường  minh khai , Hai bà trưng, Hà Nội</v>
          </cell>
          <cell r="N219">
            <v>67</v>
          </cell>
          <cell r="O219" t="b">
            <v>0</v>
          </cell>
          <cell r="P219" t="str">
            <v>CÔNG TY TNHH MTV THƯƠNG MẠI VÀ DỊCH VỤ NGỌC THƠM</v>
          </cell>
          <cell r="Q219" t="str">
            <v>Miền Bắc</v>
          </cell>
          <cell r="R219" t="str">
            <v>CircleK</v>
          </cell>
        </row>
        <row r="220">
          <cell r="A220" t="str">
            <v>CircleK-HN2178</v>
          </cell>
          <cell r="B220" t="str">
            <v>CircleK 14 Khương Hạ</v>
          </cell>
          <cell r="D220" t="str">
            <v>Thành phố Hà Nội</v>
          </cell>
          <cell r="G220" t="str">
            <v>HN008</v>
          </cell>
          <cell r="H220" t="str">
            <v>Nguyễn Minh Sơn</v>
          </cell>
          <cell r="I220" t="str">
            <v>Circlek; Circlekmienbac; MIENBAC</v>
          </cell>
          <cell r="J220" t="str">
            <v>CircleK 14 Khương Hạ</v>
          </cell>
          <cell r="M220" t="str">
            <v>14 Khương Hạ, Phường Khương Đình, Thanh Xuân, Hà Nội</v>
          </cell>
          <cell r="N220">
            <v>67</v>
          </cell>
          <cell r="O220" t="b">
            <v>0</v>
          </cell>
          <cell r="P220" t="str">
            <v>CÔNG TY TNHH MTV THƯƠNG MẠI VÀ DỊCH VỤ NGỌC THƠM</v>
          </cell>
          <cell r="Q220" t="str">
            <v>Miền Bắc</v>
          </cell>
          <cell r="R220" t="str">
            <v>CircleK</v>
          </cell>
        </row>
        <row r="221">
          <cell r="A221" t="str">
            <v>CircleK-HN2179</v>
          </cell>
          <cell r="B221" t="str">
            <v>CircleK Số Bt11-Vt26, Khu Nhà Ở Xa La</v>
          </cell>
          <cell r="D221" t="str">
            <v>Thành phố Hà Nội</v>
          </cell>
          <cell r="G221" t="str">
            <v>HN004</v>
          </cell>
          <cell r="H221" t="str">
            <v>Hoàng Thanh Huy</v>
          </cell>
          <cell r="I221" t="str">
            <v>Circlek; Circlekmienbac; MIENBAC</v>
          </cell>
          <cell r="J221" t="str">
            <v>CircleK Số Bt11-Vt26, Khu Nhà Ở Xa La</v>
          </cell>
          <cell r="M221" t="str">
            <v>Số BT11-VT26, Khu nhà ở Xa La, Khu Đô Thị Xa La, Hà Đông, Hà Nội</v>
          </cell>
          <cell r="N221">
            <v>67</v>
          </cell>
          <cell r="O221" t="b">
            <v>0</v>
          </cell>
          <cell r="P221" t="str">
            <v>CÔNG TY TNHH MTV THƯƠNG MẠI VÀ DỊCH VỤ NGỌC THƠM</v>
          </cell>
          <cell r="Q221" t="str">
            <v>Miền Bắc</v>
          </cell>
          <cell r="R221" t="str">
            <v>CircleK</v>
          </cell>
        </row>
        <row r="222">
          <cell r="A222" t="str">
            <v>CircleK-HN2180</v>
          </cell>
          <cell r="B222" t="str">
            <v>CircleK Lô 7, Khu Di Dân Đền Lừ 2</v>
          </cell>
          <cell r="D222" t="str">
            <v>Thành phố Hà Nội</v>
          </cell>
          <cell r="G222" t="str">
            <v>HN003</v>
          </cell>
          <cell r="H222" t="str">
            <v>Nguyễn Văn Thạch</v>
          </cell>
          <cell r="I222" t="str">
            <v>Circlek; Circlekmienbac; MIENBAC</v>
          </cell>
          <cell r="J222" t="str">
            <v>CircleK Lô 7, Khu Di Dân Đền Lừ 2</v>
          </cell>
          <cell r="M222" t="str">
            <v>Lô 7, khu di dân Đền Lừ 2, Phường Hoàng Văn Thụ, Hoàng Mai, Hà Nội</v>
          </cell>
          <cell r="N222">
            <v>67</v>
          </cell>
          <cell r="O222" t="b">
            <v>0</v>
          </cell>
          <cell r="P222" t="str">
            <v>CÔNG TY TNHH MTV THƯƠNG MẠI VÀ DỊCH VỤ NGỌC THƠM</v>
          </cell>
          <cell r="Q222" t="str">
            <v>Miền Bắc</v>
          </cell>
          <cell r="R222" t="str">
            <v>CircleK</v>
          </cell>
        </row>
        <row r="223">
          <cell r="A223" t="str">
            <v>CircleK-HN2181</v>
          </cell>
          <cell r="B223" t="str">
            <v>CircleK Lk10 - 15, Khu Đô Thị Mới Văn Phú</v>
          </cell>
          <cell r="D223" t="str">
            <v>Thành phố Hà Nội</v>
          </cell>
          <cell r="G223" t="str">
            <v>HN004</v>
          </cell>
          <cell r="H223" t="str">
            <v>Hoàng Thanh Huy</v>
          </cell>
          <cell r="I223" t="str">
            <v>Circlek; Circlekmienbac; MIENBAC</v>
          </cell>
          <cell r="J223" t="str">
            <v>CircleK Lk10 - 15, Khu Đô Thị Mới Văn Phú</v>
          </cell>
          <cell r="M223" t="str">
            <v>LK10 - 15, khu đô thị mới Văn Phú, Phường Phú La, Hà Đông, Hà Nội</v>
          </cell>
          <cell r="N223">
            <v>67</v>
          </cell>
          <cell r="O223" t="b">
            <v>0</v>
          </cell>
          <cell r="P223" t="str">
            <v>CÔNG TY TNHH MTV THƯƠNG MẠI VÀ DỊCH VỤ NGỌC THƠM</v>
          </cell>
          <cell r="Q223" t="str">
            <v>Miền Bắc</v>
          </cell>
          <cell r="R223" t="str">
            <v>CircleK</v>
          </cell>
        </row>
        <row r="224">
          <cell r="A224" t="str">
            <v>CircleK-HN2182</v>
          </cell>
          <cell r="B224" t="str">
            <v>CircleK 3 Quỳnh Mai</v>
          </cell>
          <cell r="D224" t="str">
            <v>Thành phố Hà Nội</v>
          </cell>
          <cell r="G224" t="str">
            <v>HN003</v>
          </cell>
          <cell r="H224" t="str">
            <v>Nguyễn Văn Thạch</v>
          </cell>
          <cell r="I224" t="str">
            <v>Circlek; Circlekmienbac; MIENBAC</v>
          </cell>
          <cell r="J224" t="str">
            <v>CircleK 3 Quỳnh Mai</v>
          </cell>
          <cell r="M224" t="str">
            <v>3 Quỳnh Mai, Phường Quỳnh Mai, Hai Bà Trưng, Hà Nội</v>
          </cell>
          <cell r="N224">
            <v>67</v>
          </cell>
          <cell r="O224" t="b">
            <v>0</v>
          </cell>
          <cell r="P224" t="str">
            <v>CÔNG TY TNHH MTV THƯƠNG MẠI VÀ DỊCH VỤ NGỌC THƠM</v>
          </cell>
          <cell r="Q224" t="str">
            <v>Miền Bắc</v>
          </cell>
          <cell r="R224" t="str">
            <v>CircleK</v>
          </cell>
        </row>
        <row r="225">
          <cell r="A225" t="str">
            <v>CircleK-HN2183</v>
          </cell>
          <cell r="B225" t="str">
            <v>CircleK 111 Nguyễn Sơn</v>
          </cell>
          <cell r="D225" t="str">
            <v>Thành phố Hà Nội</v>
          </cell>
          <cell r="G225" t="str">
            <v>HN003</v>
          </cell>
          <cell r="H225" t="str">
            <v>Nguyễn Văn Thạch</v>
          </cell>
          <cell r="I225" t="str">
            <v>Circlek; Circlekmienbac; MIENBAC</v>
          </cell>
          <cell r="J225" t="str">
            <v>CircleK 111 Nguyễn Sơn</v>
          </cell>
          <cell r="M225" t="str">
            <v>111 Nguyễn Sơn, Phường Gia Thụy, Long Biên, Hà Nội</v>
          </cell>
          <cell r="N225">
            <v>67</v>
          </cell>
          <cell r="O225" t="b">
            <v>0</v>
          </cell>
          <cell r="P225" t="str">
            <v>CÔNG TY TNHH MTV THƯƠNG MẠI VÀ DỊCH VỤ NGỌC THƠM</v>
          </cell>
          <cell r="Q225" t="str">
            <v>Miền Bắc</v>
          </cell>
          <cell r="R225" t="str">
            <v>CircleK</v>
          </cell>
        </row>
        <row r="226">
          <cell r="A226" t="str">
            <v>CircleK-HN2184</v>
          </cell>
          <cell r="B226" t="str">
            <v>CircleK Nhà Số 359, Block 36, Ô H-Tt5, Khu Nhà Ở Hi Brand, Khu Đô Thị Mới Văn Phú</v>
          </cell>
          <cell r="D226" t="str">
            <v>Thành phố Hà Nội</v>
          </cell>
          <cell r="G226" t="str">
            <v>HN004</v>
          </cell>
          <cell r="H226" t="str">
            <v>Hoàng Thanh Huy</v>
          </cell>
          <cell r="I226" t="str">
            <v>Circlek; Circlekmienbac; MIENBAC</v>
          </cell>
          <cell r="J226" t="str">
            <v>CircleK Nhà Số 359, Block 36, Ô H-Tt5, Khu Nhà Ở Hi Brand, Khu Đô Thị Mới Văn Phú</v>
          </cell>
          <cell r="M226" t="str">
            <v>Nhà Số 359, Block 36, Ô H-TT5, khu nhà ở Hi Brand, khu đô thị mới Văn Phú, Phường Phú La, Hà Đông, Hà Nội</v>
          </cell>
          <cell r="N226">
            <v>67</v>
          </cell>
          <cell r="O226" t="b">
            <v>0</v>
          </cell>
          <cell r="P226" t="str">
            <v>CÔNG TY TNHH MTV THƯƠNG MẠI VÀ DỊCH VỤ NGỌC THƠM</v>
          </cell>
          <cell r="Q226" t="str">
            <v>Miền Bắc</v>
          </cell>
          <cell r="R226" t="str">
            <v>CircleK</v>
          </cell>
        </row>
        <row r="227">
          <cell r="A227" t="str">
            <v>CircleK-HN2185</v>
          </cell>
          <cell r="B227" t="str">
            <v>CircleK Số 252, Tổ 11, Đường Ngọc Thụy</v>
          </cell>
          <cell r="D227" t="str">
            <v>Thành phố Hà Nội</v>
          </cell>
          <cell r="G227" t="str">
            <v>HN003</v>
          </cell>
          <cell r="H227" t="str">
            <v>Nguyễn Văn Thạch</v>
          </cell>
          <cell r="I227" t="str">
            <v>Circlek; Circlekmienbac; MIENBAC</v>
          </cell>
          <cell r="J227" t="str">
            <v>CircleK Số 252, Tổ 11, Đường Ngọc Thụy</v>
          </cell>
          <cell r="M227" t="str">
            <v>Số 252, tổ 11, đường Ngọc Thụy, Phường Ngọc Thụy, Long Biên, Hà Nội</v>
          </cell>
          <cell r="N227">
            <v>67</v>
          </cell>
          <cell r="O227" t="b">
            <v>0</v>
          </cell>
          <cell r="P227" t="str">
            <v>CÔNG TY TNHH MTV THƯƠNG MẠI VÀ DỊCH VỤ NGỌC THƠM</v>
          </cell>
          <cell r="Q227" t="str">
            <v>Miền Bắc</v>
          </cell>
          <cell r="R227" t="str">
            <v>CircleK</v>
          </cell>
        </row>
        <row r="228">
          <cell r="A228" t="str">
            <v>CircleK-HN2186</v>
          </cell>
          <cell r="B228" t="str">
            <v>CircleK 33 Dương Văn Bé</v>
          </cell>
          <cell r="D228" t="str">
            <v>Thành phố Hà Nội</v>
          </cell>
          <cell r="G228" t="str">
            <v>HN003</v>
          </cell>
          <cell r="H228" t="str">
            <v>Nguyễn Văn Thạch</v>
          </cell>
          <cell r="I228" t="str">
            <v>Circlek; Circlekmienbac; MIENBAC</v>
          </cell>
          <cell r="J228" t="str">
            <v>CircleK 33 Dương Văn Bé</v>
          </cell>
          <cell r="M228" t="str">
            <v>33 Dương Văn Bé, Phường Vĩnh Tuy, Hai Bà Trưng, Hà Nội</v>
          </cell>
          <cell r="N228">
            <v>67</v>
          </cell>
          <cell r="O228" t="b">
            <v>0</v>
          </cell>
          <cell r="P228" t="str">
            <v>CÔNG TY TNHH MTV THƯƠNG MẠI VÀ DỊCH VỤ NGỌC THƠM</v>
          </cell>
          <cell r="Q228" t="str">
            <v>Miền Bắc</v>
          </cell>
          <cell r="R228" t="str">
            <v>CircleK</v>
          </cell>
        </row>
        <row r="229">
          <cell r="A229" t="str">
            <v>CircleK-HN2187</v>
          </cell>
          <cell r="B229" t="str">
            <v>CircleK 142-144 Hồng Mai</v>
          </cell>
          <cell r="D229" t="str">
            <v>Thành phố Hà Nội</v>
          </cell>
          <cell r="G229" t="str">
            <v>HN003</v>
          </cell>
          <cell r="H229" t="str">
            <v>Nguyễn Văn Thạch</v>
          </cell>
          <cell r="I229" t="str">
            <v>Circlek; Circlekmienbac; MIENBAC</v>
          </cell>
          <cell r="J229" t="str">
            <v>CircleK 142-144 Hồng Mai</v>
          </cell>
          <cell r="M229" t="str">
            <v>142-144 Hồng Mai, Phường Bạch Mai, Hai Bà Trưng, Hà Nội</v>
          </cell>
          <cell r="N229">
            <v>67</v>
          </cell>
          <cell r="O229" t="b">
            <v>0</v>
          </cell>
          <cell r="P229" t="str">
            <v>CÔNG TY TNHH MTV THƯƠNG MẠI VÀ DỊCH VỤ NGỌC THƠM</v>
          </cell>
          <cell r="Q229" t="str">
            <v>Miền Bắc</v>
          </cell>
          <cell r="R229" t="str">
            <v>CircleK</v>
          </cell>
        </row>
        <row r="230">
          <cell r="A230" t="str">
            <v>CircleK-HN2188</v>
          </cell>
          <cell r="B230" t="str">
            <v>CircleK 315 Ngọc Lâm</v>
          </cell>
          <cell r="D230" t="str">
            <v>Thành phố Hà Nội</v>
          </cell>
          <cell r="G230" t="str">
            <v>HN003</v>
          </cell>
          <cell r="H230" t="str">
            <v>Nguyễn Văn Thạch</v>
          </cell>
          <cell r="I230" t="str">
            <v>Circlek; Circlekmienbac; MIENBAC</v>
          </cell>
          <cell r="J230" t="str">
            <v>CircleK 315 Ngọc Lâm</v>
          </cell>
          <cell r="M230" t="str">
            <v>315 Ngọc Lâm, Phường Ngọc Lâm, Long Biên, Hà Nội</v>
          </cell>
          <cell r="N230">
            <v>67</v>
          </cell>
          <cell r="O230" t="b">
            <v>0</v>
          </cell>
          <cell r="P230" t="str">
            <v>CÔNG TY TNHH MTV THƯƠNG MẠI VÀ DỊCH VỤ NGỌC THƠM</v>
          </cell>
          <cell r="Q230" t="str">
            <v>Miền Bắc</v>
          </cell>
          <cell r="R230" t="str">
            <v>CircleK</v>
          </cell>
        </row>
        <row r="231">
          <cell r="A231" t="str">
            <v>CircleK-HN2189</v>
          </cell>
          <cell r="B231" t="str">
            <v>CircleK Sh0105-Sh0205 Park 8, Kđt Times City Park Hill, Số 25, Ngõ 13 Đường Lĩnh Nam</v>
          </cell>
          <cell r="D231" t="str">
            <v>Thành phố Hà Nội</v>
          </cell>
          <cell r="G231" t="str">
            <v>HN003</v>
          </cell>
          <cell r="H231" t="str">
            <v>Nguyễn Văn Thạch</v>
          </cell>
          <cell r="I231" t="str">
            <v>Circlek; Circlekmienbac; MIENBAC</v>
          </cell>
          <cell r="J231" t="str">
            <v>CircleK Sh0105-Sh0205 Park 8, Kđt Times City Park Hill, Số 25, Ngõ 13 Đường Lĩnh Nam</v>
          </cell>
          <cell r="M231" t="str">
            <v>SH0105-SH0205 Park 8, KĐT Times City Park Hill, số 25, ngõ 13 đường Lĩnh Nam, Phường Mai Động, Hoàng Mai, Hà Nội</v>
          </cell>
          <cell r="N231">
            <v>67</v>
          </cell>
          <cell r="O231" t="b">
            <v>0</v>
          </cell>
          <cell r="P231" t="str">
            <v>CÔNG TY TNHH MTV THƯƠNG MẠI VÀ DỊCH VỤ NGỌC THƠM</v>
          </cell>
          <cell r="Q231" t="str">
            <v>Miền Bắc</v>
          </cell>
          <cell r="R231" t="str">
            <v>CircleK</v>
          </cell>
        </row>
        <row r="232">
          <cell r="A232" t="str">
            <v>CircleK-HN2190</v>
          </cell>
          <cell r="B232" t="str">
            <v>CircleK 560A Nguyễn Văn Cừ</v>
          </cell>
          <cell r="D232" t="str">
            <v>Thành phố Hà Nội</v>
          </cell>
          <cell r="G232" t="str">
            <v>HN003</v>
          </cell>
          <cell r="H232" t="str">
            <v>Nguyễn Văn Thạch</v>
          </cell>
          <cell r="I232" t="str">
            <v>Circlek; Circlekmienbac; MIENBAC</v>
          </cell>
          <cell r="J232" t="str">
            <v>CircleK 560A Nguyễn Văn Cừ</v>
          </cell>
          <cell r="M232" t="str">
            <v>560A Nguyễn Văn Cừ, Phường Gia Thụy, Long Biên, Hà Nội</v>
          </cell>
          <cell r="N232">
            <v>67</v>
          </cell>
          <cell r="O232" t="b">
            <v>0</v>
          </cell>
          <cell r="P232" t="str">
            <v>CÔNG TY TNHH MTV THƯƠNG MẠI VÀ DỊCH VỤ NGỌC THƠM</v>
          </cell>
          <cell r="Q232" t="str">
            <v>Miền Bắc</v>
          </cell>
          <cell r="R232" t="str">
            <v>CircleK</v>
          </cell>
        </row>
        <row r="233">
          <cell r="A233" t="str">
            <v>CircleK-HN2191</v>
          </cell>
          <cell r="B233" t="str">
            <v>CircleK 293 Thụy Khuê</v>
          </cell>
          <cell r="D233" t="str">
            <v>Thành phố Hà Nội</v>
          </cell>
          <cell r="G233" t="str">
            <v>HN008</v>
          </cell>
          <cell r="H233" t="str">
            <v>Nguyễn Minh Sơn</v>
          </cell>
          <cell r="I233" t="str">
            <v>Circlek; Circlekmienbac; MIENBAC</v>
          </cell>
          <cell r="J233" t="str">
            <v>CircleK 293 Thụy Khuê</v>
          </cell>
          <cell r="M233" t="str">
            <v>293 Thụy Khuê, Phường Bưởi, Tây Hồ, Hà Nội</v>
          </cell>
          <cell r="N233">
            <v>67</v>
          </cell>
          <cell r="O233" t="b">
            <v>0</v>
          </cell>
          <cell r="P233" t="str">
            <v>CÔNG TY TNHH MTV THƯƠNG MẠI VÀ DỊCH VỤ NGỌC THƠM</v>
          </cell>
          <cell r="Q233" t="str">
            <v>Miền Bắc</v>
          </cell>
          <cell r="R233" t="str">
            <v>CircleK</v>
          </cell>
        </row>
        <row r="234">
          <cell r="A234" t="str">
            <v>CircleK-HN2192</v>
          </cell>
          <cell r="B234" t="str">
            <v>CircleK 15 Dương Khuê</v>
          </cell>
          <cell r="D234" t="str">
            <v>Thành phố Hà Nội</v>
          </cell>
          <cell r="G234" t="str">
            <v>HN004</v>
          </cell>
          <cell r="H234" t="str">
            <v>Hoàng Thanh Huy</v>
          </cell>
          <cell r="I234" t="str">
            <v>Circlek; Circlekmienbac; MIENBAC</v>
          </cell>
          <cell r="J234" t="str">
            <v>CircleK 15 Dương Khuê</v>
          </cell>
          <cell r="M234" t="str">
            <v>15 Dương Khuê, Phường Mai Dịch, Cầu Giấy, Hà Nội</v>
          </cell>
          <cell r="N234">
            <v>67</v>
          </cell>
          <cell r="O234" t="b">
            <v>0</v>
          </cell>
          <cell r="P234" t="str">
            <v>CÔNG TY TNHH MTV THƯƠNG MẠI VÀ DỊCH VỤ NGỌC THƠM</v>
          </cell>
          <cell r="Q234" t="str">
            <v>Miền Bắc</v>
          </cell>
          <cell r="R234" t="str">
            <v>CircleK</v>
          </cell>
        </row>
        <row r="235">
          <cell r="A235" t="str">
            <v>CircleK-HN2193</v>
          </cell>
          <cell r="B235" t="str">
            <v>CircleK No-24, Lk13, Khu Đất Dịch Vụ, Đất Ở Hà Trì</v>
          </cell>
          <cell r="D235" t="str">
            <v>Thành phố Hà Nội</v>
          </cell>
          <cell r="G235" t="str">
            <v>HN004</v>
          </cell>
          <cell r="H235" t="str">
            <v>Hoàng Thanh Huy</v>
          </cell>
          <cell r="I235" t="str">
            <v>Circlek; Circlekmienbac; MIENBAC</v>
          </cell>
          <cell r="J235" t="str">
            <v>CircleK No-24, Lk13, Khu Đất Dịch Vụ, Đất Ở Hà Trì</v>
          </cell>
          <cell r="M235" t="str">
            <v>NO-24, LK13, Khu đất dịch vụ, đất ở Hà Trì, Phường Hà Trì, Hà Đông, Hà Nội</v>
          </cell>
          <cell r="N235">
            <v>67</v>
          </cell>
          <cell r="O235" t="b">
            <v>0</v>
          </cell>
          <cell r="P235" t="str">
            <v>CÔNG TY TNHH MTV THƯƠNG MẠI VÀ DỊCH VỤ NGỌC THƠM</v>
          </cell>
          <cell r="Q235" t="str">
            <v>Miền Bắc</v>
          </cell>
          <cell r="R235" t="str">
            <v>CircleK</v>
          </cell>
        </row>
        <row r="236">
          <cell r="A236" t="str">
            <v>CircleK-HN2194</v>
          </cell>
          <cell r="B236" t="str">
            <v>CircleK Căn Hộ Số 01Sh20 Và 02Sh20, Thuộc Tòa Nhà S2.15 (T26M-2), Tại Lô Đất B2-Ct03, Vinhomes Ocean Park</v>
          </cell>
          <cell r="D236" t="str">
            <v>Thành phố Hà Nội</v>
          </cell>
          <cell r="G236" t="str">
            <v>HN003</v>
          </cell>
          <cell r="H236" t="str">
            <v>Nguyễn Văn Thạch</v>
          </cell>
          <cell r="I236" t="str">
            <v>Circlek; Circlekmienbac; MIENBAC</v>
          </cell>
          <cell r="J236" t="str">
            <v>CircleK Căn Hộ Số 01Sh20 Và 02Sh20, Thuộc Tòa Nhà S2.15 (T26M-2), Tại Lô Đất B2-Ct03, Vinhomes Ocean Park</v>
          </cell>
          <cell r="M236" t="str">
            <v>Căn hộ số 01SH20 và 02SH20, thuộc tòa nhà S2.15 (T26M-2), tại lô đất B2-CT03, Vinhomes Ocean Park, Xã Đa Tốn, Huyện Gia Lâm, Hà Nội</v>
          </cell>
          <cell r="N236">
            <v>67</v>
          </cell>
          <cell r="O236" t="b">
            <v>0</v>
          </cell>
          <cell r="P236" t="str">
            <v>CÔNG TY TNHH MTV THƯƠNG MẠI VÀ DỊCH VỤ NGỌC THƠM</v>
          </cell>
          <cell r="Q236" t="str">
            <v>Miền Bắc</v>
          </cell>
          <cell r="R236" t="str">
            <v>CircleK</v>
          </cell>
        </row>
        <row r="237">
          <cell r="A237" t="str">
            <v>CircleK-HN2195</v>
          </cell>
          <cell r="B237" t="str">
            <v>CircleK Sô 6 Ngõ 124, Phố Vĩnh Tuy</v>
          </cell>
          <cell r="D237" t="str">
            <v>Thành phố Hà Nội</v>
          </cell>
          <cell r="G237" t="str">
            <v>HN003</v>
          </cell>
          <cell r="H237" t="str">
            <v>Nguyễn Văn Thạch</v>
          </cell>
          <cell r="I237" t="str">
            <v>Circlek; Circlekmienbac; MIENBAC</v>
          </cell>
          <cell r="J237" t="str">
            <v>CircleK Sô 6 Ngõ 124, Phố Vĩnh Tuy</v>
          </cell>
          <cell r="M237" t="str">
            <v>Sô 6 ngõ 124, phố Vĩnh Tuy, Phường Vĩnh Tuy, Hai Bà Trưng, Hà Nội</v>
          </cell>
          <cell r="N237">
            <v>67</v>
          </cell>
          <cell r="O237" t="b">
            <v>0</v>
          </cell>
          <cell r="P237" t="str">
            <v>CÔNG TY TNHH MTV THƯƠNG MẠI VÀ DỊCH VỤ NGỌC THƠM</v>
          </cell>
          <cell r="Q237" t="str">
            <v>Miền Bắc</v>
          </cell>
          <cell r="R237" t="str">
            <v>CircleK</v>
          </cell>
        </row>
        <row r="238">
          <cell r="A238" t="str">
            <v>CircleK-HN2196</v>
          </cell>
          <cell r="B238" t="str">
            <v>CircleK 118 Định Công</v>
          </cell>
          <cell r="D238" t="str">
            <v>Thành phố Hà Nội</v>
          </cell>
          <cell r="E238" t="str">
            <v>Quận Thanh Xuân</v>
          </cell>
          <cell r="F238" t="str">
            <v>Phường Phương Liệt</v>
          </cell>
          <cell r="G238" t="str">
            <v>HN003</v>
          </cell>
          <cell r="H238" t="str">
            <v>Nguyễn Văn Thạch</v>
          </cell>
          <cell r="I238" t="str">
            <v>Circlek; Circlekmienbac; MIENBAC</v>
          </cell>
          <cell r="J238" t="str">
            <v>CircleK 118 Định Công</v>
          </cell>
          <cell r="M238" t="str">
            <v>Số 118 Định Công, Phường Phương Liệt, Quận Thanh Xuân, Hà Nội</v>
          </cell>
          <cell r="N238">
            <v>67</v>
          </cell>
          <cell r="O238" t="b">
            <v>0</v>
          </cell>
          <cell r="P238" t="str">
            <v>CÔNG TY TNHH MTV THƯƠNG MẠI VÀ DỊCH VỤ NGỌC THƠM</v>
          </cell>
          <cell r="Q238" t="str">
            <v>Miền Bắc</v>
          </cell>
          <cell r="R238" t="str">
            <v>CircleK</v>
          </cell>
        </row>
        <row r="239">
          <cell r="A239" t="str">
            <v>CircleK-HN2197</v>
          </cell>
          <cell r="B239" t="str">
            <v>CircleK B3-06, Khu Chức Năng Đô Thị Thành Phố Xanh</v>
          </cell>
          <cell r="D239" t="str">
            <v>Thành phố Hà Nội</v>
          </cell>
          <cell r="G239" t="str">
            <v>HN004</v>
          </cell>
          <cell r="H239" t="str">
            <v>Hoàng Thanh Huy</v>
          </cell>
          <cell r="I239" t="str">
            <v>Circlek; Circlekmienbac; MIENBAC</v>
          </cell>
          <cell r="J239" t="str">
            <v>CircleK B3-06, Khu Chức Năng Đô Thị Thành Phố Xanh</v>
          </cell>
          <cell r="M239" t="str">
            <v>B3-06, Khu chức năng đô thị Thành Phố Xanh, Phường Cầu Diễn, Nam Từ Liêm, Hà Nội</v>
          </cell>
          <cell r="N239">
            <v>67</v>
          </cell>
          <cell r="O239" t="b">
            <v>0</v>
          </cell>
          <cell r="P239" t="str">
            <v>CÔNG TY TNHH MTV THƯƠNG MẠI VÀ DỊCH VỤ NGỌC THƠM</v>
          </cell>
          <cell r="Q239" t="str">
            <v>Miền Bắc</v>
          </cell>
          <cell r="R239" t="str">
            <v>CircleK</v>
          </cell>
        </row>
        <row r="240">
          <cell r="A240" t="str">
            <v>CircleK-HN2198</v>
          </cell>
          <cell r="B240" t="str">
            <v>CircleK Số 264 Phố Bạch Mai, Tổ 4</v>
          </cell>
          <cell r="D240" t="str">
            <v>Thành phố Hà Nội</v>
          </cell>
          <cell r="G240" t="str">
            <v>HN003</v>
          </cell>
          <cell r="H240" t="str">
            <v>Nguyễn Văn Thạch</v>
          </cell>
          <cell r="I240" t="str">
            <v>Circlek; Circlekmienbac; MIENBAC</v>
          </cell>
          <cell r="J240" t="str">
            <v>CircleK Số 264 Phố Bạch Mai, Tổ 4</v>
          </cell>
          <cell r="M240" t="str">
            <v>Số 264 phố Bạch Mai, tổ 4, Phường Bạch Mai, Hai Bà Trưng, Hà Nội</v>
          </cell>
          <cell r="N240">
            <v>67</v>
          </cell>
          <cell r="O240" t="b">
            <v>0</v>
          </cell>
          <cell r="P240" t="str">
            <v>CÔNG TY TNHH MTV THƯƠNG MẠI VÀ DỊCH VỤ NGỌC THƠM</v>
          </cell>
          <cell r="Q240" t="str">
            <v>Miền Bắc</v>
          </cell>
          <cell r="R240" t="str">
            <v>CircleK</v>
          </cell>
        </row>
        <row r="241">
          <cell r="A241" t="str">
            <v>CircleK-HN2199</v>
          </cell>
          <cell r="B241" t="str">
            <v>CircleK Số 1S05, Tòa R1.03 (L31), Lô Đất B5-Ct01, Dự Án Khu Đô Thị Gia Lâm (Vinhomes Ocean Park)</v>
          </cell>
          <cell r="D241" t="str">
            <v>Thành phố Hà Nội</v>
          </cell>
          <cell r="G241" t="str">
            <v>HN008</v>
          </cell>
          <cell r="H241" t="str">
            <v>Nguyễn Minh Sơn</v>
          </cell>
          <cell r="I241" t="str">
            <v>Circlek; Circlekmienbac; MIENBAC</v>
          </cell>
          <cell r="J241" t="str">
            <v>CircleK Số 1S05, Tòa R1.03 (L31), Lô Đất B5-Ct01</v>
          </cell>
          <cell r="M241" t="str">
            <v>Số 1S05, Tòa R1.03 (L31), lô đất B5-CT01, Dự án Khu đô thị Gia Lâm (Vinhomes Ocean Park), Thị trấn Trâu Quỳ, Huyện Gia Lâm, Thành phố Hà Nội</v>
          </cell>
          <cell r="N241">
            <v>67</v>
          </cell>
          <cell r="O241" t="b">
            <v>0</v>
          </cell>
          <cell r="P241" t="str">
            <v>CÔNG TY TNHH MTV THƯƠNG MẠI VÀ DỊCH VỤ NGỌC THƠM</v>
          </cell>
          <cell r="Q241" t="str">
            <v>Miền Bắc</v>
          </cell>
          <cell r="R241" t="str">
            <v>CircleK</v>
          </cell>
        </row>
        <row r="242">
          <cell r="A242" t="str">
            <v>CircleK-HN2200</v>
          </cell>
          <cell r="B242" t="str">
            <v>CircleK Số 01Sh22 Và 02Sh22, Ô Đất B2-Ct02, Tòa U26-2 (S2.08) Dự Án Khu Đô Thị Gia Lâm - Vinhomes Ocean Park</v>
          </cell>
          <cell r="D242" t="str">
            <v>Thành phố Hà Nội</v>
          </cell>
          <cell r="G242" t="str">
            <v>HN008</v>
          </cell>
          <cell r="H242" t="str">
            <v>Nguyễn Minh Sơn</v>
          </cell>
          <cell r="I242" t="str">
            <v>Circlek; Circlekmienbac; MIENBAC</v>
          </cell>
          <cell r="J242" t="str">
            <v>CircleK Số 01Sh22 Và 02Sh22, Ô Đất B2-Ct02, Tòa U26-2 (S2.08)</v>
          </cell>
          <cell r="M242" t="str">
            <v>Số 01SH22 và 02SH22, Ô đất B2-CT02, Tòa U26-2 (S2.08) Dự án Khu đô thị Gia Lâm - Vinhomes Ocean Park, Xã Đa Tốn, Huyện Gia Lâm, Thành phố Hà Nội</v>
          </cell>
          <cell r="N242">
            <v>67</v>
          </cell>
          <cell r="O242" t="b">
            <v>0</v>
          </cell>
          <cell r="P242" t="str">
            <v>CÔNG TY TNHH MTV THƯƠNG MẠI VÀ DỊCH VỤ NGỌC THƠM</v>
          </cell>
          <cell r="Q242" t="str">
            <v>Miền Bắc</v>
          </cell>
          <cell r="R242" t="str">
            <v>CircleK</v>
          </cell>
        </row>
        <row r="243">
          <cell r="A243" t="str">
            <v>CircleK-HN2201</v>
          </cell>
          <cell r="B243" t="str">
            <v>CircleK 49 + 51 Phố Trần Quang Diệu, Tổ 102</v>
          </cell>
          <cell r="D243" t="str">
            <v>Thành phố Hà Nội</v>
          </cell>
          <cell r="G243" t="str">
            <v>HN003</v>
          </cell>
          <cell r="H243" t="str">
            <v>Nguyễn Văn Thạch</v>
          </cell>
          <cell r="I243" t="str">
            <v>Circlek; Circlekmienbac; MIENBAC</v>
          </cell>
          <cell r="J243" t="str">
            <v>CircleK 49 + 51 Phố Trần Quang Diệu, Tổ 102</v>
          </cell>
          <cell r="M243" t="str">
            <v>49 + 51 phố Trần Quang Diệu, tổ 102, Phường Ô Chợ Dừa, Đống Đa, Hà Nội</v>
          </cell>
          <cell r="N243">
            <v>67</v>
          </cell>
          <cell r="O243" t="b">
            <v>0</v>
          </cell>
          <cell r="P243" t="str">
            <v>CÔNG TY TNHH MTV THƯƠNG MẠI VÀ DỊCH VỤ NGỌC THƠM</v>
          </cell>
          <cell r="Q243" t="str">
            <v>Miền Bắc</v>
          </cell>
          <cell r="R243" t="str">
            <v>CircleK</v>
          </cell>
        </row>
        <row r="244">
          <cell r="A244" t="str">
            <v>CircleK-HN2202</v>
          </cell>
          <cell r="B244" t="str">
            <v>CircleK Số 01Sh06 Và Số 02Sh06, Ô Đất B2-Ct03, Tòa L26 (S2.11), Dự Án Khu Đô Thị Gia Lâm - Vinhomes Ocean Park</v>
          </cell>
          <cell r="D244" t="str">
            <v>Thành phố Hà Nội</v>
          </cell>
          <cell r="G244" t="str">
            <v>HN008</v>
          </cell>
          <cell r="H244" t="str">
            <v>Nguyễn Minh Sơn</v>
          </cell>
          <cell r="I244" t="str">
            <v>Circlek; Circlekmienbac; MIENBAC</v>
          </cell>
          <cell r="J244" t="str">
            <v>CircleK Số 01Sh06 Và Số 02Sh06, Ô Đất B2-Ct03, Tòa L26 (S2.11)</v>
          </cell>
          <cell r="M244" t="str">
            <v>Số 01SH06 và số 02SH06, Ô đất B2-CT03, Tòa L26 (S2.11), Dự án Khu đô thị Gia Lâm - Vinhomes Ocean Park, Xã Đa Tốn, Huyện Gia Lâm, Thành phố Hà Nội</v>
          </cell>
          <cell r="N244">
            <v>67</v>
          </cell>
          <cell r="O244" t="b">
            <v>0</v>
          </cell>
          <cell r="P244" t="str">
            <v>CÔNG TY TNHH MTV THƯƠNG MẠI VÀ DỊCH VỤ NGỌC THƠM</v>
          </cell>
          <cell r="Q244" t="str">
            <v>Miền Bắc</v>
          </cell>
          <cell r="R244" t="str">
            <v>CircleK</v>
          </cell>
        </row>
        <row r="245">
          <cell r="A245" t="str">
            <v>CircleK-HN2203</v>
          </cell>
          <cell r="B245" t="str">
            <v>CircleK Số 1Sh09 Và Số 2Sh09, Tòa S1.05 (Z34.1), Lô Đất F1-Ch01 - 5 Khu Đô Thị Mới Tây Mỗ, Đại Mỗ - Vinhomes Park (Vinhomes Smart City)</v>
          </cell>
          <cell r="D245" t="str">
            <v>Thành phố Hà Nội</v>
          </cell>
          <cell r="G245" t="str">
            <v>HN004</v>
          </cell>
          <cell r="H245" t="str">
            <v>Hoàng Thanh Huy</v>
          </cell>
          <cell r="I245" t="str">
            <v>Circlek; Circlekmienbac; MIENBAC</v>
          </cell>
          <cell r="J245" t="str">
            <v>CircleK Số 1Sh09 Và Số 2Sh09, Tòa S1.05 (Z34.1)  (Vinhomes Smart City)</v>
          </cell>
          <cell r="M245" t="str">
            <v>Số 1SH09 và số 2SH09, tòa S1.05 (Z34.1), Lô đất F1-CH01 - 5 Khu đô thị mới Tây Mỗ, Đại Mỗ - Vinhomes Park (Vinhomes Smart City), Quận Nam Từ Liêm, Hà Nội</v>
          </cell>
          <cell r="N245">
            <v>67</v>
          </cell>
          <cell r="O245" t="b">
            <v>0</v>
          </cell>
          <cell r="P245" t="str">
            <v>CÔNG TY TNHH MTV THƯƠNG MẠI VÀ DỊCH VỤ NGỌC THƠM</v>
          </cell>
          <cell r="Q245" t="str">
            <v>Miền Bắc</v>
          </cell>
          <cell r="R245" t="str">
            <v>CircleK</v>
          </cell>
        </row>
        <row r="246">
          <cell r="A246" t="str">
            <v>CircleK-HN2204</v>
          </cell>
          <cell r="B246" t="str">
            <v>CircleK Số 01S15A, Tòa U26 (S2.03), Ô Đất B2-Ct01, Dự Án Khu Đô Thị Gia Lâm - Vinhomes Ocean Park</v>
          </cell>
          <cell r="D246" t="str">
            <v>Thành phố Hà Nội</v>
          </cell>
          <cell r="G246" t="str">
            <v>HN008</v>
          </cell>
          <cell r="H246" t="str">
            <v>Nguyễn Minh Sơn</v>
          </cell>
          <cell r="I246" t="str">
            <v>Circlek; Circlekmienbac; MIENBAC</v>
          </cell>
          <cell r="J246" t="str">
            <v>CircleK Số 01S15A, Tòa U26 (S2.03), Ô Đất B2-Ct01, Dự Án Khu Đô Thị Gia Lâm - Vinhomes Ocean Park</v>
          </cell>
          <cell r="M246" t="str">
            <v>Số 01S15A, Tòa U26 (S2.03), ô đất B2-CT01, Dự án khu đô thị Gia Lâm - Vinhomes Ocean Park, Xã Đa Tốn, Huyện Gia Lâm, Thành phố Hà Nội, Việt Nam</v>
          </cell>
          <cell r="N246">
            <v>67</v>
          </cell>
          <cell r="O246" t="b">
            <v>0</v>
          </cell>
          <cell r="P246" t="str">
            <v>CÔNG TY TNHH MTV THƯƠNG MẠI VÀ DỊCH VỤ NGỌC THƠM</v>
          </cell>
          <cell r="Q246" t="str">
            <v>Miền Bắc</v>
          </cell>
          <cell r="R246" t="str">
            <v>CircleK</v>
          </cell>
        </row>
        <row r="247">
          <cell r="A247" t="str">
            <v>CircleK-HN2205</v>
          </cell>
          <cell r="B247" t="str">
            <v>CircleK Số 1S11, Tòa S6A (S6.1), Thuộc Khối Nhà S6 (S6.1+S6.2), Khu Công Trình Công Cộng, Thương Mại, Dịch Vụ Và Nhà Ở (Vinhomes Symphony), Lô Đất G4*-Hh16</v>
          </cell>
          <cell r="D247" t="str">
            <v>Thành phố Hà Nội</v>
          </cell>
          <cell r="G247" t="str">
            <v>HN008</v>
          </cell>
          <cell r="H247" t="str">
            <v>Nguyễn Minh Sơn</v>
          </cell>
          <cell r="I247" t="str">
            <v>Circlek; Circlekmienbac; MIENBAC</v>
          </cell>
          <cell r="J247" t="str">
            <v>CircleK Số 1S11, Tòa S6A (S6.1), Thuộc Khối Nhà S6 (S6.1+S6.2 (Vinhomes Symphony), Lô Đất G4*-Hh16</v>
          </cell>
          <cell r="M247" t="str">
            <v>Số 1S11, tòa S6A (S6.1), thuộc khối nhà S6 (S6.1+S6.2), Khu công trình công cộng, thương mại, dịch vụ và nhà ở (Vinhomes Symphony), lô đất G4*-HH16, Phường Phúc Lợi, Quận Long Biên, Hà Nội</v>
          </cell>
          <cell r="N247">
            <v>67</v>
          </cell>
          <cell r="O247" t="b">
            <v>0</v>
          </cell>
          <cell r="P247" t="str">
            <v>CÔNG TY TNHH MTV THƯƠNG MẠI VÀ DỊCH VỤ NGỌC THƠM</v>
          </cell>
          <cell r="Q247" t="str">
            <v>Miền Bắc</v>
          </cell>
          <cell r="R247" t="str">
            <v>CircleK</v>
          </cell>
        </row>
        <row r="248">
          <cell r="A248" t="str">
            <v>CircleK-HN2206</v>
          </cell>
          <cell r="B248" t="str">
            <v>CircleK Số 176D + 176E Trương Định</v>
          </cell>
          <cell r="D248" t="str">
            <v>Thành phố Hà Nội</v>
          </cell>
          <cell r="G248" t="str">
            <v>HN003</v>
          </cell>
          <cell r="H248" t="str">
            <v>Nguyễn Văn Thạch</v>
          </cell>
          <cell r="I248" t="str">
            <v>Circlek; Circlekmienbac; MIENBAC</v>
          </cell>
          <cell r="J248" t="str">
            <v>CircleK Số 176D + 176E Trương Định</v>
          </cell>
          <cell r="M248" t="str">
            <v>Số 176D + 176E Trương Định, , Hai Trưng, Hà Nội</v>
          </cell>
          <cell r="N248">
            <v>67</v>
          </cell>
          <cell r="O248" t="b">
            <v>0</v>
          </cell>
          <cell r="P248" t="str">
            <v>CÔNG TY TNHH MTV THƯƠNG MẠI VÀ DỊCH VỤ NGỌC THƠM</v>
          </cell>
          <cell r="Q248" t="str">
            <v>Miền Bắc</v>
          </cell>
          <cell r="R248" t="str">
            <v>CircleK</v>
          </cell>
        </row>
        <row r="249">
          <cell r="A249" t="str">
            <v>CircleK-HN2207</v>
          </cell>
          <cell r="B249" t="str">
            <v>CircleK Số 42 + 42A Phố Lạc Trung</v>
          </cell>
          <cell r="D249" t="str">
            <v>Thành phố Hà Nội</v>
          </cell>
          <cell r="G249" t="str">
            <v>HN003</v>
          </cell>
          <cell r="H249" t="str">
            <v>Nguyễn Văn Thạch</v>
          </cell>
          <cell r="I249" t="str">
            <v>Circlek; Circlekmienbac; MIENBAC</v>
          </cell>
          <cell r="J249" t="str">
            <v>CircleK Số 42 + 42A Phố Lạc Trung</v>
          </cell>
          <cell r="M249" t="str">
            <v>Số 42 + 42A phố Lạc Trung, phường Vĩnh Tuy, Hai Bà Trưng, Hà Nội</v>
          </cell>
          <cell r="N249">
            <v>67</v>
          </cell>
          <cell r="O249" t="b">
            <v>0</v>
          </cell>
          <cell r="P249" t="str">
            <v>CÔNG TY TNHH MTV THƯƠNG MẠI VÀ DỊCH VỤ NGỌC THƠM</v>
          </cell>
          <cell r="Q249" t="str">
            <v>Miền Bắc</v>
          </cell>
          <cell r="R249" t="str">
            <v>CircleK</v>
          </cell>
        </row>
        <row r="250">
          <cell r="A250" t="str">
            <v>CircleK-HN2208</v>
          </cell>
          <cell r="B250" t="str">
            <v>CircleK Số 173 Đường Tam Trinh, Hoàng Mai</v>
          </cell>
          <cell r="D250" t="str">
            <v>Thành phố Hà Nội</v>
          </cell>
          <cell r="G250" t="str">
            <v>HN003</v>
          </cell>
          <cell r="H250" t="str">
            <v>Nguyễn Văn Thạch</v>
          </cell>
          <cell r="I250" t="str">
            <v>Circlek; Circlekmienbac; MIENBAC</v>
          </cell>
          <cell r="J250" t="str">
            <v>CircleK Số 173 Đường Tam Trinh, Hoàng Mai</v>
          </cell>
          <cell r="M250" t="str">
            <v>Số 173 đường Tam Trinh, tổ 14, Phường Mai Động, Quận Hoàng Mai, Thành phố Hà Nội</v>
          </cell>
          <cell r="N250">
            <v>67</v>
          </cell>
          <cell r="O250" t="b">
            <v>0</v>
          </cell>
          <cell r="P250" t="str">
            <v>CÔNG TY TNHH MTV THƯƠNG MẠI VÀ DỊCH VỤ NGỌC THƠM</v>
          </cell>
          <cell r="Q250" t="str">
            <v>Miền Bắc</v>
          </cell>
          <cell r="R250" t="str">
            <v>CircleK</v>
          </cell>
        </row>
        <row r="251">
          <cell r="A251" t="str">
            <v>CircleK-HN2209</v>
          </cell>
          <cell r="B251" t="str">
            <v>CircleK V11-A01, Lô Đất Ttdv 01, Khu Đô Thị Mới An Hưng</v>
          </cell>
          <cell r="D251" t="str">
            <v>Thành phố Hà Nội</v>
          </cell>
          <cell r="G251" t="str">
            <v>HN004</v>
          </cell>
          <cell r="H251" t="str">
            <v>Hoàng Thanh Huy</v>
          </cell>
          <cell r="I251" t="str">
            <v>Circlek; Circlekmienbac; MIENBAC</v>
          </cell>
          <cell r="J251" t="str">
            <v>CircleK V11-A01, Lô Đất Ttdv 01, Khu Đô Thị Mới An Hưng</v>
          </cell>
          <cell r="M251" t="str">
            <v>V11-A01, Lô đất TTDV 01, Khu đô thị mới An Hưng, Phường La Khê, Hà Đông, Hà Nội</v>
          </cell>
          <cell r="N251">
            <v>67</v>
          </cell>
          <cell r="O251" t="b">
            <v>0</v>
          </cell>
          <cell r="P251" t="str">
            <v>CÔNG TY TNHH MTV THƯƠNG MẠI VÀ DỊCH VỤ NGỌC THƠM</v>
          </cell>
          <cell r="Q251" t="str">
            <v>Miền Bắc</v>
          </cell>
          <cell r="R251" t="str">
            <v>CircleK</v>
          </cell>
        </row>
        <row r="252">
          <cell r="A252" t="str">
            <v>CircleK-HN2210</v>
          </cell>
          <cell r="B252" t="str">
            <v>CircleK 29 Hàng Phèn</v>
          </cell>
          <cell r="D252" t="str">
            <v>Thành phố Hà Nội</v>
          </cell>
          <cell r="G252" t="str">
            <v>HN008</v>
          </cell>
          <cell r="H252" t="str">
            <v>Nguyễn Minh Sơn</v>
          </cell>
          <cell r="I252" t="str">
            <v>Circlek; Circlekmienbac; MIENBAC</v>
          </cell>
          <cell r="J252" t="str">
            <v>CircleK 29 Hàng Phèn</v>
          </cell>
          <cell r="M252" t="str">
            <v>29 Hàng Phèn, Hoàn Kiếm, Hà Nội</v>
          </cell>
          <cell r="N252">
            <v>67</v>
          </cell>
          <cell r="O252" t="b">
            <v>0</v>
          </cell>
          <cell r="P252" t="str">
            <v>CÔNG TY TNHH MTV THƯƠNG MẠI VÀ DỊCH VỤ NGỌC THƠM</v>
          </cell>
          <cell r="Q252" t="str">
            <v>Miền Bắc</v>
          </cell>
          <cell r="R252" t="str">
            <v>CircleK</v>
          </cell>
        </row>
        <row r="253">
          <cell r="A253" t="str">
            <v>CircleK-HN2211</v>
          </cell>
          <cell r="B253" t="str">
            <v>CircleK Số 123 Phố Tôn Đức Thắng</v>
          </cell>
          <cell r="D253" t="str">
            <v>Thành phố Hà Nội</v>
          </cell>
          <cell r="G253" t="str">
            <v>HN003</v>
          </cell>
          <cell r="H253" t="str">
            <v>Nguyễn Văn Thạch</v>
          </cell>
          <cell r="I253" t="str">
            <v>Circlek; Circlekmienbac; MIENBAC</v>
          </cell>
          <cell r="J253" t="str">
            <v>CircleK Số 123 Phố Tôn Đức Thắng</v>
          </cell>
          <cell r="M253" t="str">
            <v>Số 123 phố Tôn Đức Thắng, Đống Đa, Hà Nội</v>
          </cell>
          <cell r="N253">
            <v>67</v>
          </cell>
          <cell r="O253" t="b">
            <v>0</v>
          </cell>
          <cell r="P253" t="str">
            <v>CÔNG TY TNHH MTV THƯƠNG MẠI VÀ DỊCH VỤ NGỌC THƠM</v>
          </cell>
          <cell r="Q253" t="str">
            <v>Miền Bắc</v>
          </cell>
          <cell r="R253" t="str">
            <v>CircleK</v>
          </cell>
        </row>
        <row r="254">
          <cell r="A254" t="str">
            <v>CircleK-HN2212</v>
          </cell>
          <cell r="B254" t="str">
            <v>CircleK Số 18 Phố Hàng Gai</v>
          </cell>
          <cell r="D254" t="str">
            <v>Thành phố Hà Nội</v>
          </cell>
          <cell r="G254" t="str">
            <v>HN004</v>
          </cell>
          <cell r="H254" t="str">
            <v>Hoàng Thanh Huy</v>
          </cell>
          <cell r="I254" t="str">
            <v>Circlek; Circlekmienbac; MIENBAC</v>
          </cell>
          <cell r="J254" t="str">
            <v>CircleK Số 18 Phố Hàng Gai</v>
          </cell>
          <cell r="M254" t="str">
            <v>Số 18 phố Hàng Gai, Hoàn Kiếm, Hà Nội</v>
          </cell>
          <cell r="N254">
            <v>67</v>
          </cell>
          <cell r="O254" t="b">
            <v>0</v>
          </cell>
          <cell r="P254" t="str">
            <v>CÔNG TY TNHH MTV THƯƠNG MẠI VÀ DỊCH VỤ NGỌC THƠM</v>
          </cell>
          <cell r="Q254" t="str">
            <v>Miền Bắc</v>
          </cell>
          <cell r="R254" t="str">
            <v>CircleK</v>
          </cell>
        </row>
        <row r="255">
          <cell r="A255" t="str">
            <v>CircleK-HN2213</v>
          </cell>
          <cell r="B255" t="str">
            <v>CircleK Thương Mại_03, Tầng 1, Nhà Ở Cao Tầng N03-T6, Khu Đoàn Ngoại Giao</v>
          </cell>
          <cell r="D255" t="str">
            <v>Thành phố Hà Nội</v>
          </cell>
          <cell r="E255" t="str">
            <v>Quận Bắc Từ Liêm</v>
          </cell>
          <cell r="F255" t="str">
            <v>Phường Xuân Tảo</v>
          </cell>
          <cell r="G255" t="str">
            <v>HN004</v>
          </cell>
          <cell r="H255" t="str">
            <v>Hoàng Thanh Huy</v>
          </cell>
          <cell r="I255" t="str">
            <v>Circlek; Circlekmienbac; MIENBAC</v>
          </cell>
          <cell r="J255" t="str">
            <v>CircleK Thương Mại_03, Tầng 1, Nhà Ở Cao Tầng N03-T6, Khu Đoàn Ngoại Giao</v>
          </cell>
          <cell r="M255" t="str">
            <v>Thương mại_03, tầng 1, Nhà ở cao tầng N03-T6, Khu Đoàn Ngoại Giao, Phường Xuân Tảo, Quận Bắc Từ Liêm, Hà Nội</v>
          </cell>
          <cell r="N255">
            <v>67</v>
          </cell>
          <cell r="O255" t="b">
            <v>0</v>
          </cell>
          <cell r="P255" t="str">
            <v>CÔNG TY TNHH MTV THƯƠNG MẠI VÀ DỊCH VỤ NGỌC THƠM</v>
          </cell>
          <cell r="Q255" t="str">
            <v>Miền Bắc</v>
          </cell>
          <cell r="R255" t="str">
            <v>CircleK</v>
          </cell>
        </row>
        <row r="256">
          <cell r="A256" t="str">
            <v>CircleK-HN2214</v>
          </cell>
          <cell r="B256" t="str">
            <v>CircleK 67 Cửa Nam</v>
          </cell>
          <cell r="D256" t="str">
            <v>Thành phố Hà Nội</v>
          </cell>
          <cell r="G256" t="str">
            <v>HN008</v>
          </cell>
          <cell r="H256" t="str">
            <v>Nguyễn Minh Sơn</v>
          </cell>
          <cell r="I256" t="str">
            <v>Circlek; Circlekmienbac; MIENBAC</v>
          </cell>
          <cell r="J256" t="str">
            <v>CircleK 67 Cửa Nam</v>
          </cell>
          <cell r="M256" t="str">
            <v>67 Cửa Nam, Hoàn Kiếm, Hà Nội</v>
          </cell>
          <cell r="N256">
            <v>67</v>
          </cell>
          <cell r="O256" t="b">
            <v>0</v>
          </cell>
          <cell r="P256" t="str">
            <v>CÔNG TY TNHH MTV THƯƠNG MẠI VÀ DỊCH VỤ NGỌC THƠM</v>
          </cell>
          <cell r="Q256" t="str">
            <v>Miền Bắc</v>
          </cell>
          <cell r="R256" t="str">
            <v>CircleK</v>
          </cell>
        </row>
        <row r="257">
          <cell r="A257" t="str">
            <v>CircleK-HN2215</v>
          </cell>
          <cell r="B257" t="str">
            <v>CircleK 75 Hàng Bông</v>
          </cell>
          <cell r="D257" t="str">
            <v>Thành phố Hà Nội</v>
          </cell>
          <cell r="G257" t="str">
            <v>HN008</v>
          </cell>
          <cell r="H257" t="str">
            <v>Nguyễn Minh Sơn</v>
          </cell>
          <cell r="I257" t="str">
            <v>Circlek; Circlekmienbac; MIENBAC</v>
          </cell>
          <cell r="J257" t="str">
            <v>CircleK 75 Hàng Bông</v>
          </cell>
          <cell r="M257" t="str">
            <v>75 Hàng Bông, Phường Hàng Bông, Hoàn Kiếm, Hà Nội</v>
          </cell>
          <cell r="N257">
            <v>67</v>
          </cell>
          <cell r="O257" t="b">
            <v>0</v>
          </cell>
          <cell r="P257" t="str">
            <v>CÔNG TY TNHH MTV THƯƠNG MẠI VÀ DỊCH VỤ NGỌC THƠM</v>
          </cell>
          <cell r="Q257" t="str">
            <v>Miền Bắc</v>
          </cell>
          <cell r="R257" t="str">
            <v>CircleK</v>
          </cell>
        </row>
        <row r="258">
          <cell r="A258" t="str">
            <v>CircleK-HN2216</v>
          </cell>
          <cell r="B258" t="str">
            <v>CircleK 114 Mai Hắc Đế</v>
          </cell>
          <cell r="D258" t="str">
            <v>Thành phố Hà Nội</v>
          </cell>
          <cell r="G258" t="str">
            <v>HN003</v>
          </cell>
          <cell r="H258" t="str">
            <v>Nguyễn Văn Thạch</v>
          </cell>
          <cell r="I258" t="str">
            <v>Circlek; Circlekmienbac; MIENBAC</v>
          </cell>
          <cell r="J258" t="str">
            <v>CircleK 114 Mai Hắc Đế</v>
          </cell>
          <cell r="K258" t="str">
            <v>Tầng 1, thuộc trung tâm thương mại, Căn hộ và Văn phòng. khi HH2, số 114 Mai Hắc Đế, Phường Lê Đại Hành, quận Hai Bà Trưng, thành phố Hà Nội, Việt Nam</v>
          </cell>
          <cell r="M258" t="str">
            <v>Tầng 1, thuộc trung tâm thương mại, Căn hộ và Văn phòng. khi HH2, số 114 Mai Hắc Đế, Phường Lê Đại Hành, quận Hai Bà Trưng, thành phố Hà Nội, Việt Nam</v>
          </cell>
          <cell r="N258">
            <v>67</v>
          </cell>
          <cell r="O258" t="b">
            <v>0</v>
          </cell>
          <cell r="P258" t="str">
            <v>CÔNG TY TNHH MTV THƯƠNG MẠI VÀ DỊCH VỤ NGỌC THƠM</v>
          </cell>
          <cell r="Q258" t="str">
            <v>Miền Bắc</v>
          </cell>
          <cell r="R258" t="str">
            <v>CircleK</v>
          </cell>
        </row>
        <row r="259">
          <cell r="A259" t="str">
            <v>CircleK-HN2217</v>
          </cell>
          <cell r="B259" t="str">
            <v>CircleK 53 Triều Khúc</v>
          </cell>
          <cell r="D259" t="str">
            <v>Thành phố Hà Nội</v>
          </cell>
          <cell r="G259" t="str">
            <v>HN008</v>
          </cell>
          <cell r="H259" t="str">
            <v>Nguyễn Minh Sơn</v>
          </cell>
          <cell r="I259" t="str">
            <v>Circlek; Circlekmienbac; MIENBAC</v>
          </cell>
          <cell r="J259" t="str">
            <v>CircleK 53 Triều Khúc</v>
          </cell>
          <cell r="K259" t="str">
            <v>B6, Tổ hợp công trình hỗn hợp Pandora, số 53 Triều Khúc, phường Thanh Xuân Nam, quận Thanh Xuân, thành phố Hà Nội</v>
          </cell>
          <cell r="M259" t="str">
            <v>B6, Tổ hợp công trình hỗn hợp Pandora, số 53 Triều Khúc, phường Thanh Xuân Nam, quận Thanh Xuân, thành phố Hà Nội</v>
          </cell>
          <cell r="N259">
            <v>67</v>
          </cell>
          <cell r="O259" t="b">
            <v>0</v>
          </cell>
          <cell r="P259" t="str">
            <v>CÔNG TY TNHH MTV THƯƠNG MẠI VÀ DỊCH VỤ NGỌC THƠM</v>
          </cell>
          <cell r="Q259" t="str">
            <v>Miền Bắc</v>
          </cell>
          <cell r="R259" t="str">
            <v>CircleK</v>
          </cell>
        </row>
        <row r="260">
          <cell r="A260" t="str">
            <v>CircleK-HN2218</v>
          </cell>
          <cell r="B260" t="str">
            <v>CircleK TT01A-11, Khu nhà ở thấp tầng thuộc Dự án Khu chung cư quốc tế Hoàng Thành City tại Khu Cổ Ngựa</v>
          </cell>
          <cell r="D260" t="str">
            <v>Thành phố Hà Nội</v>
          </cell>
          <cell r="E260" t="str">
            <v>Quận Hà Đông</v>
          </cell>
          <cell r="G260" t="str">
            <v>HN004</v>
          </cell>
          <cell r="H260" t="str">
            <v>Hoàng Thanh Huy</v>
          </cell>
          <cell r="I260" t="str">
            <v>Circlek; Circlekmienbac; MIENBAC</v>
          </cell>
          <cell r="J260" t="str">
            <v>CircleK TT01A-11, Khu nhà ở thấp tầng thuộc Dự án Khu chung cư quốc tế Hoàng Thành City tại Khu Cổ Ngựa</v>
          </cell>
          <cell r="K260" t="str">
            <v>TT01A-11, Khu nhà ở thấp tầng thuộc Dự án Khu chung cư quốc tế Hoàng Thành City tại Khu Cổ Ngựa, Khu đô thị Mỗ Lao, Phường Mộ Lao, quận Hà Đông, thành phố Hà Nội</v>
          </cell>
          <cell r="M260" t="str">
            <v>TT01A-11, Khu nhà ở thấp tầng thuộc Dự án Khu chung cư quốc tế Hoàng Thành City tại Khu Cổ Ngựa, Khu đô thị Mỗ Lao, Phường Mộ Lao, quận Hà Đông, thành phố Hà Nội</v>
          </cell>
          <cell r="N260">
            <v>67</v>
          </cell>
          <cell r="O260" t="b">
            <v>0</v>
          </cell>
          <cell r="P260" t="str">
            <v>CÔNG TY TNHH MTV THƯƠNG MẠI VÀ DỊCH VỤ NGỌC THƠM</v>
          </cell>
          <cell r="Q260" t="str">
            <v>Miền Bắc</v>
          </cell>
          <cell r="R260" t="str">
            <v>CircleK</v>
          </cell>
        </row>
        <row r="261">
          <cell r="A261" t="str">
            <v>CircleK-HN2219</v>
          </cell>
          <cell r="B261" t="str">
            <v>CircleK - 14 Thái Hà</v>
          </cell>
          <cell r="D261" t="str">
            <v>Thành phố Hà Nội</v>
          </cell>
          <cell r="E261" t="str">
            <v>Quận Đống Đa</v>
          </cell>
          <cell r="F261" t="str">
            <v>Phường Trung Liệt</v>
          </cell>
          <cell r="G261" t="str">
            <v>HN004</v>
          </cell>
          <cell r="H261" t="str">
            <v>Hoàng Thanh Huy</v>
          </cell>
          <cell r="I261" t="str">
            <v>Circlek; Circlekmienbac; MIENBAC</v>
          </cell>
          <cell r="J261" t="str">
            <v/>
          </cell>
          <cell r="K261" t="str">
            <v>Số 14 Thái Hà, Phường Trung Liệt, Quận Đống Đa, Hà Nội</v>
          </cell>
          <cell r="M261" t="str">
            <v>Số 14 Thái Hà, Phường Trung Liệt, Quận Đống Đa, Hà Nội</v>
          </cell>
          <cell r="N261">
            <v>67</v>
          </cell>
          <cell r="O261" t="b">
            <v>0</v>
          </cell>
          <cell r="P261" t="str">
            <v>CÔNG TY TNHH MTV THƯƠNG MẠI VÀ DỊCH VỤ NGỌC THƠM</v>
          </cell>
          <cell r="Q261" t="str">
            <v>Miền Bắc</v>
          </cell>
          <cell r="R261" t="str">
            <v>CircleK</v>
          </cell>
        </row>
        <row r="262">
          <cell r="A262" t="str">
            <v>CircleK-HN2220</v>
          </cell>
          <cell r="B262" t="str">
            <v>Circle K Tầng 1 lô thương mại dịch vụ 02 tòa G1-G2</v>
          </cell>
          <cell r="D262" t="str">
            <v>Thành phố Hà Nội</v>
          </cell>
          <cell r="E262" t="str">
            <v>Quận Thanh Xuân</v>
          </cell>
          <cell r="F262" t="str">
            <v>Phường Kim Giang</v>
          </cell>
          <cell r="I262" t="str">
            <v>Circlek; Circlekmienbac; MIENBAC</v>
          </cell>
          <cell r="K262" t="str">
            <v>Tầng 1 lô thương mại dịch vụ 02 tòa G1-G2, dự án tổ hợp dịch vụ thương mại, văn phòng và chung cư,  Số 2 Kim Giang, mặt đường Vương Thừa Vũ kéo dài, Q.Thanh Xuân, Hà Nội</v>
          </cell>
          <cell r="M262" t="str">
            <v>Tầng 1 lô thương mại dịch vụ 02 tòa G1-G2, dự án tổ hợp dịch vụ thương mại, văn phòng và chung cư,  Số 2 Kim Giang, mặt đường Vương Thừa Vũ kéo dài, Q.Thanh Xuân, Hà Nội</v>
          </cell>
          <cell r="N262">
            <v>67</v>
          </cell>
          <cell r="O262" t="b">
            <v>0</v>
          </cell>
          <cell r="P262" t="str">
            <v>CÔNG TY TNHH MTV THƯƠNG MẠI VÀ DỊCH VỤ NGỌC THƠM</v>
          </cell>
          <cell r="Q262" t="str">
            <v>Miền Bắc</v>
          </cell>
          <cell r="R262" t="str">
            <v>CircleK</v>
          </cell>
        </row>
        <row r="263">
          <cell r="A263" t="str">
            <v>CircleK-HN2221</v>
          </cell>
          <cell r="B263" t="str">
            <v>CircleK S05 Park 03, Vinhomes Time City Park Hill</v>
          </cell>
          <cell r="D263" t="str">
            <v>Thành phố Hà Nội</v>
          </cell>
          <cell r="G263" t="str">
            <v>HN003</v>
          </cell>
          <cell r="H263" t="str">
            <v>Nguyễn Văn Thạch</v>
          </cell>
          <cell r="I263" t="str">
            <v>Circlek; Circlekmienbac; MIENBAC</v>
          </cell>
          <cell r="K263" t="str">
            <v>S05, tầng 01, tòa Park 03, khu đô thị  Vinhomes Time City Park Hill, số 25, ngõ 13, Lĩnh Nam, Phường Mai Động, Quận Hoàng Mai, Hà Nội</v>
          </cell>
          <cell r="M263" t="str">
            <v>S05, tầng 01, tòa Park 03, khu đô thị  Vinhomes Time City Park Hill, số 25, ngõ 13, Lĩnh Nam, Phường Mai Động, Quận Hoàng Mai, Hà Nội</v>
          </cell>
          <cell r="N263">
            <v>67</v>
          </cell>
          <cell r="O263" t="b">
            <v>0</v>
          </cell>
          <cell r="P263" t="str">
            <v>CÔNG TY TNHH MTV THƯƠNG MẠI VÀ DỊCH VỤ NGỌC THƠM</v>
          </cell>
          <cell r="Q263" t="str">
            <v>Miền Bắc</v>
          </cell>
          <cell r="R263" t="str">
            <v>CircleK</v>
          </cell>
        </row>
        <row r="264">
          <cell r="A264" t="str">
            <v>CircleK-HN2225</v>
          </cell>
          <cell r="B264" t="str">
            <v>CircleK 25 Phố Nhà Thờ</v>
          </cell>
          <cell r="D264" t="str">
            <v>Thành phố Hà Nội</v>
          </cell>
          <cell r="E264" t="str">
            <v>Quận Hoàn Kiếm</v>
          </cell>
          <cell r="F264" t="str">
            <v>Phường Hàng Trống</v>
          </cell>
          <cell r="I264" t="str">
            <v>Circlek; Circlekmienbac; MIENBAC</v>
          </cell>
          <cell r="J264" t="str">
            <v>CircleK 25 Phố Nhà Thờ</v>
          </cell>
          <cell r="K264" t="str">
            <v>Số 25 phố Nhà Thờ, Phường Hàng Trống, Quận Hoàn Kiếm, TP Hà Nội</v>
          </cell>
          <cell r="M264" t="str">
            <v>Số 25 phố Nhà Thờ, Phường Hàng Trống, Quận Hoàn Kiếm, TP Hà Nội</v>
          </cell>
          <cell r="N264">
            <v>67</v>
          </cell>
          <cell r="O264" t="b">
            <v>0</v>
          </cell>
          <cell r="P264" t="str">
            <v>CÔNG TY TNHH MTV THƯƠNG MẠI VÀ DỊCH VỤ NGỌC THƠM</v>
          </cell>
          <cell r="Q264" t="str">
            <v>Miền Bắc</v>
          </cell>
          <cell r="R264" t="str">
            <v>CircleK</v>
          </cell>
        </row>
        <row r="265">
          <cell r="A265" t="str">
            <v>CircleK-HN2226</v>
          </cell>
          <cell r="B265" t="str">
            <v>CircleK Tầng 1 (P01, P02, P03), Tòa nhà X2, số 70 phố Nguyên Hồng</v>
          </cell>
          <cell r="D265" t="str">
            <v>Thành phố Hà Nội</v>
          </cell>
          <cell r="E265" t="str">
            <v>Quận Đống Đa</v>
          </cell>
          <cell r="F265" t="str">
            <v>Phường Láng Hạ</v>
          </cell>
          <cell r="I265" t="str">
            <v>Circlek; Circlekmienbac; MIENBAC</v>
          </cell>
          <cell r="K265" t="str">
            <v>Tầng 1 (P01, P02, P03), Tòa nhà X2, số 70 phố Nguyên Hồng, phường Láng Hạ, Quận Đống Đa, Thành phố Hà Nội, Việt Nam</v>
          </cell>
          <cell r="M265" t="str">
            <v>Tầng 1 (P01, P02, P03), Tòa nhà X2, số 70 phố Nguyên Hồng, phường Láng Hạ, Quận Đống Đa, Thành phố Hà Nội, Việt Nam</v>
          </cell>
          <cell r="N265">
            <v>67</v>
          </cell>
          <cell r="O265" t="b">
            <v>0</v>
          </cell>
          <cell r="P265" t="str">
            <v>CÔNG TY TNHH MTV THƯƠNG MẠI VÀ DỊCH VỤ NGỌC THƠM</v>
          </cell>
          <cell r="Q265" t="str">
            <v>Miền Bắc</v>
          </cell>
          <cell r="R265" t="str">
            <v>CircleK</v>
          </cell>
        </row>
        <row r="266">
          <cell r="A266" t="str">
            <v>CircleK-HN2227</v>
          </cell>
          <cell r="B266" t="str">
            <v>CircleK 06 Vũ Trọng Khánh</v>
          </cell>
          <cell r="D266" t="str">
            <v>Thành phố Hà Nội</v>
          </cell>
          <cell r="E266" t="str">
            <v>Quận Hà Đông</v>
          </cell>
          <cell r="F266" t="str">
            <v>Phường Mỗ Lao</v>
          </cell>
          <cell r="I266" t="str">
            <v>Circlek; Circlekmienbac; MIENBAC</v>
          </cell>
          <cell r="J266" t="str">
            <v>CircleK 06 Vũ Trọng Khánh</v>
          </cell>
          <cell r="K266" t="str">
            <v>06 Vũ Trọng Khánh, Phường Mỗ Lao, Quận Hà Đông, TP Hà Nội</v>
          </cell>
          <cell r="M266" t="str">
            <v>06 Vũ Trọng Khánh, Phường Mỗ Lao, Quận Hà Đông, TP Hà Nội</v>
          </cell>
          <cell r="N266">
            <v>67</v>
          </cell>
          <cell r="O266" t="b">
            <v>0</v>
          </cell>
          <cell r="P266" t="str">
            <v>CÔNG TY TNHH MTV THƯƠNG MẠI VÀ DỊCH VỤ NGỌC THƠM</v>
          </cell>
          <cell r="Q266" t="str">
            <v>Miền Bắc</v>
          </cell>
          <cell r="R266" t="str">
            <v>CircleK</v>
          </cell>
        </row>
        <row r="267">
          <cell r="A267" t="str">
            <v>CircleK-HN2228</v>
          </cell>
          <cell r="B267" t="str">
            <v>Circle K Vinhomes Green Bay 103 - tầng 1- G3</v>
          </cell>
          <cell r="D267" t="str">
            <v>Thành phố Hà Nội</v>
          </cell>
          <cell r="E267" t="str">
            <v>Quận Nam Từ Liêm</v>
          </cell>
          <cell r="F267" t="str">
            <v>Phường Mễ Trì</v>
          </cell>
          <cell r="G267" t="str">
            <v>HN004</v>
          </cell>
          <cell r="H267" t="str">
            <v>Hoàng Thanh Huy</v>
          </cell>
          <cell r="I267" t="str">
            <v>Circlek; Circlekmienbac; MIENBAC</v>
          </cell>
          <cell r="K267" t="str">
            <v>Gian hàng kinh doanh số 103 (Tầng 1), Nhà hỗn hợp cao tầng HH3 (G3), Khu chức năng chính là cây xanh, hồ điều hoà, một phần công trình công cộng kết hợp nhà ở - Vinhomes Green Bay, đường Lương Thế Vinh, Phường Mễ Trì, Quận Nam Từ Liêm, Thành phố Hà Nội</v>
          </cell>
          <cell r="M267" t="str">
            <v>Gian hàng kinh doanh số 103 (Tầng 1), Nhà hỗn hợp cao tầng HH3 (G3), Khu chức năng chính là cây xanh, hồ điều hoà, một phần công trình công cộng kết hợp nhà ở - Vinhomes Green Bay, đường Lương Thế Vinh, Phường Mễ Trì, Quận Nam Từ Liêm, Thành phố Hà Nội</v>
          </cell>
          <cell r="N267">
            <v>67</v>
          </cell>
          <cell r="O267" t="b">
            <v>0</v>
          </cell>
          <cell r="P267" t="str">
            <v>CÔNG TY TNHH MTV THƯƠNG MẠI VÀ DỊCH VỤ NGỌC THƠM</v>
          </cell>
          <cell r="Q267" t="str">
            <v>Miền Bắc</v>
          </cell>
          <cell r="R267" t="str">
            <v>CircleK</v>
          </cell>
        </row>
        <row r="268">
          <cell r="A268" t="str">
            <v>CircleK-HN2229</v>
          </cell>
          <cell r="B268" t="str">
            <v>CircleK 46 Phùng Hưng</v>
          </cell>
          <cell r="D268" t="str">
            <v>Thành phố Hà Nội</v>
          </cell>
          <cell r="E268" t="str">
            <v>Quận Hà Đông</v>
          </cell>
          <cell r="F268" t="str">
            <v>Phường Phúc La</v>
          </cell>
          <cell r="I268" t="str">
            <v>Circlek; Circlekmienbac; MIENBAC</v>
          </cell>
          <cell r="J268" t="str">
            <v>CircleK 46 Phùng Hưng</v>
          </cell>
          <cell r="K268" t="str">
            <v>Số 46 Phùng Hưng, Phường Phúc La, Quận Hà Đông, Hà Nội</v>
          </cell>
          <cell r="M268" t="str">
            <v>Số 46 Phùng Hưng, Phường Phúc La, Quận Hà Đông, Hà Nội</v>
          </cell>
          <cell r="N268">
            <v>67</v>
          </cell>
          <cell r="O268" t="b">
            <v>0</v>
          </cell>
          <cell r="P268" t="str">
            <v>CÔNG TY TNHH MTV THƯƠNG MẠI VÀ DỊCH VỤ NGỌC THƠM</v>
          </cell>
          <cell r="Q268" t="str">
            <v>Miền Bắc</v>
          </cell>
          <cell r="R268" t="str">
            <v>CircleK</v>
          </cell>
        </row>
        <row r="269">
          <cell r="A269" t="str">
            <v>CircleK-HN2230</v>
          </cell>
          <cell r="B269" t="str">
            <v>CircleK  Số 205 Lạc Long Quân</v>
          </cell>
          <cell r="D269" t="str">
            <v>Thành phố Hà Nội</v>
          </cell>
          <cell r="E269" t="str">
            <v>Quận Cầu Giấy</v>
          </cell>
          <cell r="F269" t="str">
            <v>Phường Nghĩa Đô</v>
          </cell>
          <cell r="I269" t="str">
            <v>Circlek; Circlekmienbac; MIENBAC</v>
          </cell>
          <cell r="K269" t="str">
            <v>Số 205 Lạc Long Quân, Phường Nghĩa Đô, Quận Cầu Giấy, Thành phố Hà Nội, Việt Nam.</v>
          </cell>
          <cell r="M269" t="str">
            <v>Số 205 Lạc Long Quân, Phường Nghĩa Đô, Quận Cầu Giấy, Thành phố Hà Nội, Việt Nam.</v>
          </cell>
          <cell r="N269">
            <v>67</v>
          </cell>
          <cell r="O269" t="b">
            <v>0</v>
          </cell>
          <cell r="P269" t="str">
            <v>CÔNG TY TNHH MTV THƯƠNG MẠI VÀ DỊCH VỤ NGỌC THƠM</v>
          </cell>
          <cell r="Q269" t="str">
            <v>Miền Bắc</v>
          </cell>
          <cell r="R269" t="str">
            <v>CircleK</v>
          </cell>
        </row>
        <row r="270">
          <cell r="A270" t="str">
            <v>CircleK-HN2231</v>
          </cell>
          <cell r="B270" t="str">
            <v>CircleK Số 1A Vạn Phúc</v>
          </cell>
          <cell r="D270" t="str">
            <v>Thành phố Hà Nội</v>
          </cell>
          <cell r="E270" t="str">
            <v>Quận Hà Đông</v>
          </cell>
          <cell r="F270" t="str">
            <v>Phường Vạn Phúc</v>
          </cell>
          <cell r="I270" t="str">
            <v>Circlek; Circlekmienbac; MIENBAC</v>
          </cell>
          <cell r="J270" t="str">
            <v>CircleK Số 1A Vạn Phúc</v>
          </cell>
          <cell r="K270" t="str">
            <v>Số 1A Vạn Phúc, phường Vạn Phúc, quận Hà Đông, TP Hà Nội</v>
          </cell>
          <cell r="M270" t="str">
            <v>Số 1A Vạn Phúc, phường Vạn Phúc, quận Hà Đông, TP Hà Nội</v>
          </cell>
          <cell r="N270">
            <v>67</v>
          </cell>
          <cell r="O270" t="b">
            <v>0</v>
          </cell>
          <cell r="P270" t="str">
            <v>CÔNG TY TNHH MTV THƯƠNG MẠI VÀ DỊCH VỤ NGỌC THƠM</v>
          </cell>
          <cell r="Q270" t="str">
            <v>Miền Bắc</v>
          </cell>
          <cell r="R270" t="str">
            <v>CircleK</v>
          </cell>
        </row>
        <row r="271">
          <cell r="A271" t="str">
            <v>CircleK-HN2232</v>
          </cell>
          <cell r="B271" t="str">
            <v>CircleK Diện tích Thương mại số GS101S25, tầng 1, thuộc Tòa nhà số GS1 (U39.1) Lô đất F3-CH01, Dự án Khu đô thị mới Tây Mỗ - Đại Mỗ - Vinhomes Park (Vinhomes Smart City</v>
          </cell>
          <cell r="D271" t="str">
            <v>Thành phố Hà Nội</v>
          </cell>
          <cell r="E271" t="str">
            <v>Quận Nam Từ Liêm</v>
          </cell>
          <cell r="F271" t="str">
            <v>Phường Tây Mỗ</v>
          </cell>
          <cell r="G271" t="str">
            <v>HN004</v>
          </cell>
          <cell r="H271" t="str">
            <v>Hoàng Thanh Huy</v>
          </cell>
          <cell r="I271" t="str">
            <v>Circlek; Circlekmienbac; MIENBAC</v>
          </cell>
          <cell r="J271" t="str">
            <v>CircleK Diện tích Thương mại số GS101S25, tầng 1, thuộc Tòa nhà số GS1 (U39.1) Lô đất F3-CH01, Dự án Khu đô thị mới Tây Mỗ - Đại</v>
          </cell>
          <cell r="K271" t="str">
            <v>Diện tích Thương mại số GS101S25, tầng 1, thuộc Tòa nhà số GS1 (U39.1), Lô đất F3-CH01, Dự án Khu đô thị mới Tây Mỗ - Đại Mỗ - Vinhomes Park (Vinhomes Smart City), đường Đại Lộ Thăng Long, Phường Tây Mỗ, Quận Nam Từ Liêm, Thành phố Hà Nội</v>
          </cell>
          <cell r="M271" t="str">
            <v>Diện tích Thương mại số GS101S25, tầng 1, thuộc Tòa nhà số GS1 (U39.1), Lô đất F3-CH01, Dự án Khu đô thị mới Tây Mỗ - Đại Mỗ - Vinhomes Park (Vinhomes Smart City), đường Đại Lộ Thăng Long, Phường Tây Mỗ, Quận Nam Từ Liêm, Thành phố Hà Nội</v>
          </cell>
          <cell r="N271">
            <v>67</v>
          </cell>
          <cell r="O271" t="b">
            <v>0</v>
          </cell>
          <cell r="P271" t="str">
            <v>CÔNG TY TNHH MTV THƯƠNG MẠI VÀ DỊCH VỤ NGỌC THƠM</v>
          </cell>
          <cell r="Q271" t="str">
            <v>Miền Bắc</v>
          </cell>
          <cell r="R271" t="str">
            <v>CircleK</v>
          </cell>
        </row>
        <row r="272">
          <cell r="A272" t="str">
            <v>CircleK-HN2233</v>
          </cell>
          <cell r="B272" t="str">
            <v>CircleK Ô L7, Khu đấu giá Quyền sử dụng đất, đoạn đường Cầu Bươu</v>
          </cell>
          <cell r="D272" t="str">
            <v>Thành phố Hà Nội</v>
          </cell>
          <cell r="E272" t="str">
            <v>Huyện Thanh Trì</v>
          </cell>
          <cell r="F272" t="str">
            <v>Xã Tân Triều</v>
          </cell>
          <cell r="I272" t="str">
            <v>Circlek; Circlekmienbac; MIENBAC</v>
          </cell>
          <cell r="J272" t="str">
            <v>CircleK Ô L7, Khu đấu giá Quyền sử dụng đất, đoạn đường Cầu Bươu</v>
          </cell>
          <cell r="K272" t="str">
            <v>Ô L7, Khu đấu giá Quyền sử dụng đất, đoạn đường Cầu Bươu, thôn Yên Xá, xã Tân Triều, huyện Thanh Trì, Hà Nội</v>
          </cell>
          <cell r="M272" t="str">
            <v>Ô L7, Khu đấu giá Quyền sử dụng đất, đoạn đường Cầu Bươu, thôn Yên Xá, xã Tân Triều, huyện Thanh Trì, Hà Nội</v>
          </cell>
          <cell r="N272">
            <v>67</v>
          </cell>
          <cell r="O272" t="b">
            <v>0</v>
          </cell>
          <cell r="P272" t="str">
            <v>CÔNG TY TNHH MTV THƯƠNG MẠI VÀ DỊCH VỤ NGỌC THƠM</v>
          </cell>
          <cell r="Q272" t="str">
            <v>Miền Bắc</v>
          </cell>
          <cell r="R272" t="str">
            <v>CircleK</v>
          </cell>
        </row>
        <row r="273">
          <cell r="A273" t="str">
            <v>CircleK-HN2234</v>
          </cell>
          <cell r="B273" t="str">
            <v>CircleK 93 Hoàng Văn Thái</v>
          </cell>
          <cell r="D273" t="str">
            <v>Thành phố Hà Nội</v>
          </cell>
          <cell r="G273" t="str">
            <v>HN004</v>
          </cell>
          <cell r="H273" t="str">
            <v>Hoàng Thanh Huy</v>
          </cell>
          <cell r="I273" t="str">
            <v>Circlek; Circlekmienbac; MIENBAC</v>
          </cell>
          <cell r="J273" t="str">
            <v>CircleK 93 Hoàng Văn Thái</v>
          </cell>
          <cell r="K273" t="str">
            <v>Số 93 Hoàng Văn Thái, Phường Khương Trung, Quận Thanh Xuân, Thành phố Hà Nội, Việt Nam</v>
          </cell>
          <cell r="M273" t="str">
            <v>Số 93 Hoàng Văn Thái, Phường Khương Trung, Quận Thanh Xuân, Thành phố Hà Nội, Việt Nam</v>
          </cell>
          <cell r="N273">
            <v>67</v>
          </cell>
          <cell r="O273" t="b">
            <v>0</v>
          </cell>
          <cell r="P273" t="str">
            <v>CÔNG TY TNHH MTV THƯƠNG MẠI VÀ DỊCH VỤ NGỌC THƠM</v>
          </cell>
          <cell r="Q273" t="str">
            <v>Miền Bắc</v>
          </cell>
          <cell r="R273" t="str">
            <v>CircleK</v>
          </cell>
        </row>
        <row r="274">
          <cell r="A274" t="str">
            <v>CircleK-HN2235</v>
          </cell>
          <cell r="B274" t="str">
            <v>CircleK 125 Trần Hưng Đạo - Bắc Ninh</v>
          </cell>
          <cell r="D274" t="str">
            <v>Bắc Ninh</v>
          </cell>
          <cell r="I274" t="str">
            <v>Circlek; Circlekmienbac; MIENBAC</v>
          </cell>
          <cell r="J274" t="str">
            <v>CircleK 125 Trần Hưng Đạo - Bắc Ninh</v>
          </cell>
          <cell r="M274" t="str">
            <v>125 Trần Hưng Đạo, khu phố 4, phường Tiến An, thành phố Bắc Ninh, tỉnh Bắc Ninh</v>
          </cell>
          <cell r="N274">
            <v>67</v>
          </cell>
          <cell r="O274" t="b">
            <v>0</v>
          </cell>
          <cell r="P274" t="str">
            <v>CÔNG TY TNHH MTV THƯƠNG MẠI VÀ DỊCH VỤ NGỌC THƠM</v>
          </cell>
          <cell r="Q274" t="str">
            <v>Miền Bắc</v>
          </cell>
          <cell r="R274" t="str">
            <v>CircleK</v>
          </cell>
        </row>
        <row r="275">
          <cell r="A275" t="str">
            <v>CircleK-HN2236</v>
          </cell>
          <cell r="B275" t="str">
            <v>CircleK Căn Thương mại dịch vụ số L26M.TMDV03 (Căn TMDV 03, tầng 1, khối L26M tức tòa M1), dự án Masteri Waterfront - Lô đất B3-CT03, Dự án Khu đô thị Gia Lâm (Vinhomes Ocean Park)</v>
          </cell>
          <cell r="D275" t="str">
            <v>Thành phố Hà Nội</v>
          </cell>
          <cell r="E275" t="str">
            <v>Huyện Gia Lâm</v>
          </cell>
          <cell r="I275" t="str">
            <v>Circlek; Circlekmienbac; MIENBAC</v>
          </cell>
          <cell r="J275" t="str">
            <v>CircleK Căn Thương mại dịch vụ số L26M.TMDV03 (Căn TMDV 03, tầng 1, khối L26M tức tòa M1), dự án Masteri Waterfront - Lô đất B3-</v>
          </cell>
          <cell r="K275" t="str">
            <v>Căn Thương mại dịch vụ số L26M.TMDV03 (Căn TMDV 03, tầng 1, khối L26M tức tòa M1), dự án Masteri Waterfront - Lô đất B3-CT03, Dự án Khu đô thị Gia Lâm (Vinhomes Ocean Park), xã Đa Tốn, huyện Gia Lâm, Tp Hà Nội</v>
          </cell>
          <cell r="M275" t="str">
            <v>Căn Thương mại dịch vụ số L26M.TMDV03 (Căn TMDV 03, tầng 1, khối L26M tức tòa M1), dự án Masteri Waterfront - Lô đất B3-CT03, Dự án Khu đô thị Gia Lâm (Vinhomes Ocean Park), xã Đa Tốn, huyện Gia Lâm, Tp Hà Nội</v>
          </cell>
          <cell r="N275">
            <v>67</v>
          </cell>
          <cell r="O275" t="b">
            <v>0</v>
          </cell>
          <cell r="P275" t="str">
            <v>CÔNG TY TNHH MTV THƯƠNG MẠI VÀ DỊCH VỤ NGỌC THƠM</v>
          </cell>
          <cell r="Q275" t="str">
            <v>Miền Bắc</v>
          </cell>
          <cell r="R275" t="str">
            <v>CircleK</v>
          </cell>
        </row>
        <row r="276">
          <cell r="A276" t="str">
            <v>CircleK-HN2237</v>
          </cell>
          <cell r="B276" t="str">
            <v>CircleK TMDV-11, Tòa N04, Dự án Khu nhà ở xã hội Ecohome 3 tại ô đất ký hiệu B11-HH2</v>
          </cell>
          <cell r="D276" t="str">
            <v>Thành phố Hà Nội</v>
          </cell>
          <cell r="G276" t="str">
            <v>HN004</v>
          </cell>
          <cell r="H276" t="str">
            <v>Hoàng Thanh Huy</v>
          </cell>
          <cell r="I276" t="str">
            <v>Circlek; Circlekmienbac; MIENBAC</v>
          </cell>
          <cell r="J276" t="str">
            <v>CircleK TMDV-11, Tòa N04, Dự án Khu nhà ở xã hội Ecohome 3 tại ô đất ký hiệu B11-HH2</v>
          </cell>
          <cell r="M276" t="str">
            <v>TMDV-11, Tòa N04, Dự án Khu nhà ở xã hội Ecohome 3 tại ô đất ký hiệu B11-HH2, Khu Bắc Cổ Nhuế - Chèm, 
phường Đông Ngạc, quận Bắc Từ Liêm, HN</v>
          </cell>
          <cell r="N276">
            <v>67</v>
          </cell>
          <cell r="O276" t="b">
            <v>0</v>
          </cell>
          <cell r="P276" t="str">
            <v>CÔNG TY TNHH MTV THƯƠNG MẠI VÀ DỊCH VỤ NGỌC THƠM</v>
          </cell>
          <cell r="Q276" t="str">
            <v>Miền Bắc</v>
          </cell>
          <cell r="R276" t="str">
            <v>CircleK</v>
          </cell>
        </row>
        <row r="277">
          <cell r="A277" t="str">
            <v>CircleK-HN2238</v>
          </cell>
          <cell r="B277" t="str">
            <v>CircleK Số 25 Thái Phiên</v>
          </cell>
          <cell r="D277" t="str">
            <v>Thành phố Hà Nội</v>
          </cell>
          <cell r="G277" t="str">
            <v>HN003</v>
          </cell>
          <cell r="H277" t="str">
            <v>Nguyễn Văn Thạch</v>
          </cell>
          <cell r="I277" t="str">
            <v>Circlek; Circlekmienbac; MIENBAC</v>
          </cell>
          <cell r="J277" t="str">
            <v>CircleK Số 25 Thái Phiên</v>
          </cell>
          <cell r="K277" t="str">
            <v>Số 25 Thái Phiên, Tổ 46, Phường Lê Đại Hành, Quận Hai Bà Trưng, Thành phố Hà Nội, Việt Nam</v>
          </cell>
          <cell r="M277" t="str">
            <v>Số 25 Thái Phiên, Tổ 46, Phường Lê Đại Hành, Quận Hai Bà Trưng, Thành phố Hà Nội, Việt Nam</v>
          </cell>
          <cell r="N277">
            <v>67</v>
          </cell>
          <cell r="O277" t="b">
            <v>0</v>
          </cell>
          <cell r="P277" t="str">
            <v>CÔNG TY TNHH MTV THƯƠNG MẠI VÀ DỊCH VỤ NGỌC THƠM</v>
          </cell>
          <cell r="Q277" t="str">
            <v>Miền Bắc</v>
          </cell>
          <cell r="R277" t="str">
            <v>CircleK</v>
          </cell>
        </row>
        <row r="278">
          <cell r="A278" t="str">
            <v>CircleK-HN2239</v>
          </cell>
          <cell r="B278" t="str">
            <v>CircleK CT04-Tòa S1.09 Gia Lâm</v>
          </cell>
          <cell r="D278" t="str">
            <v>Thành phố Hà Nội</v>
          </cell>
          <cell r="G278" t="str">
            <v>HN008</v>
          </cell>
          <cell r="H278" t="str">
            <v>Nguyễn Minh Sơn</v>
          </cell>
          <cell r="I278" t="str">
            <v>Circlek; Circlekmienbac; MIENBAC</v>
          </cell>
          <cell r="J278" t="str">
            <v>CircleK CT04-Tòa S1.09 Gia Lâm</v>
          </cell>
          <cell r="K278" t="str">
            <v>Gian hàng thương mại số 01S5A và 01S12A, Ô đất B3 - CT4. Tòa S1.09 (L26M-2), Dự án KĐT Gia Lâm, huyện Gia Lâm, thành phố Hà Nội</v>
          </cell>
          <cell r="M278" t="str">
            <v>Gian hàng thương mại số 01S5A và 01S12A, Ô đất B3 - CT4. Tòa S1.09 (L26M-2), Dự án KĐT Gia Lâm, huyện Gia Lâm, thành phố Hà Nội</v>
          </cell>
          <cell r="N278">
            <v>67</v>
          </cell>
          <cell r="O278" t="b">
            <v>0</v>
          </cell>
          <cell r="P278" t="str">
            <v>CÔNG TY TNHH MTV THƯƠNG MẠI VÀ DỊCH VỤ NGỌC THƠM</v>
          </cell>
          <cell r="Q278" t="str">
            <v>Miền Bắc</v>
          </cell>
          <cell r="R278" t="str">
            <v>CircleK</v>
          </cell>
        </row>
        <row r="279">
          <cell r="A279" t="str">
            <v>CircleK-HN2240</v>
          </cell>
          <cell r="B279" t="str">
            <v>CircleK 49 Phan Chu Trinh</v>
          </cell>
          <cell r="D279" t="str">
            <v>Thành phố Hà Nội</v>
          </cell>
          <cell r="E279" t="str">
            <v>Quận Hoàn Kiếm</v>
          </cell>
          <cell r="F279" t="str">
            <v>Phường Phan Chu Trinh</v>
          </cell>
          <cell r="G279" t="str">
            <v>HN008</v>
          </cell>
          <cell r="H279" t="str">
            <v>Nguyễn Minh Sơn</v>
          </cell>
          <cell r="I279" t="str">
            <v>Circlek; Circlekmienbac; MIENBAC</v>
          </cell>
          <cell r="J279" t="str">
            <v>CircleK 49 Phan Chu Trinh</v>
          </cell>
          <cell r="M279" t="str">
            <v>Số 49 Phan Chu Trinh, Phường Phan Chu Trinh, Quận Hoàn Kiếm, Thành Phố Hà Nội, Việt Nam</v>
          </cell>
          <cell r="N279">
            <v>67</v>
          </cell>
          <cell r="O279" t="b">
            <v>0</v>
          </cell>
          <cell r="P279" t="str">
            <v>CÔNG TY TNHH MTV THƯƠNG MẠI VÀ DỊCH VỤ NGỌC THƠM</v>
          </cell>
          <cell r="Q279" t="str">
            <v>Miền Bắc</v>
          </cell>
          <cell r="R279" t="str">
            <v>CircleK</v>
          </cell>
        </row>
        <row r="280">
          <cell r="A280" t="str">
            <v>CircleK-HN2241</v>
          </cell>
          <cell r="B280" t="str">
            <v>CircleK Số 2 Ngõ 11 Phố Lương Định Của</v>
          </cell>
          <cell r="D280" t="str">
            <v>Thành phố Hà Nội</v>
          </cell>
          <cell r="E280" t="str">
            <v>Quận Đống Đa</v>
          </cell>
          <cell r="F280" t="str">
            <v>Phường Kim Liên</v>
          </cell>
          <cell r="G280" t="str">
            <v>HN003</v>
          </cell>
          <cell r="H280" t="str">
            <v>Nguyễn Văn Thạch</v>
          </cell>
          <cell r="I280" t="str">
            <v>Circlek; Circlekmienbac; MIENBAC</v>
          </cell>
          <cell r="J280" t="str">
            <v>CircleK Số 2 Ngõ 11 Phố Lương Định Của</v>
          </cell>
          <cell r="K280" t="str">
            <v>Số 2 Ngõ 11 Phố Lương Định Của, Phường Kim Liên, Quận Đống Đa, Thành phố Hà Nội, Việt Nam</v>
          </cell>
          <cell r="M280" t="str">
            <v>Số 2 Ngõ 11 Phố Lương Định Của, Phường Kim Liên, Quận Đống Đa, Thành phố Hà Nội, Việt Nam</v>
          </cell>
          <cell r="N280">
            <v>67</v>
          </cell>
          <cell r="O280" t="b">
            <v>0</v>
          </cell>
          <cell r="P280" t="str">
            <v>CÔNG TY TNHH MTV THƯƠNG MẠI VÀ DỊCH VỤ NGỌC THƠM</v>
          </cell>
          <cell r="Q280" t="str">
            <v>Miền Bắc</v>
          </cell>
          <cell r="R280" t="str">
            <v>CircleK</v>
          </cell>
        </row>
        <row r="281">
          <cell r="A281" t="str">
            <v>CircleK-HN2242</v>
          </cell>
          <cell r="B281" t="str">
            <v>CircleK Số 02 đường Hồ Ngọc Lân, Bắc Ninh</v>
          </cell>
          <cell r="D281" t="str">
            <v>Bắc Ninh</v>
          </cell>
          <cell r="E281" t="str">
            <v>Thành phố Bắc Ninh</v>
          </cell>
          <cell r="F281" t="str">
            <v>Phường Kinh Bắc</v>
          </cell>
          <cell r="I281" t="str">
            <v>Circlek; Circlekmienbac; MIENBAC</v>
          </cell>
          <cell r="J281" t="str">
            <v>CircleK Số 02 đường Hồ Ngọc Lân</v>
          </cell>
          <cell r="M281" t="str">
            <v>Số 02 đường Hồ Ngọc Lân, Phường Kinh Bắc, Thành phố Bắc Ninh, Tỉnh Bắc Ninh, Việt Nam</v>
          </cell>
          <cell r="N281">
            <v>67</v>
          </cell>
          <cell r="O281" t="b">
            <v>0</v>
          </cell>
          <cell r="P281" t="str">
            <v>CÔNG TY TNHH MTV THƯƠNG MẠI VÀ DỊCH VỤ NGỌC THƠM</v>
          </cell>
          <cell r="Q281" t="str">
            <v>Miền Bắc</v>
          </cell>
          <cell r="R281" t="str">
            <v>CircleK</v>
          </cell>
        </row>
        <row r="282">
          <cell r="A282" t="str">
            <v>CircleK-HN2243</v>
          </cell>
          <cell r="B282" t="str">
            <v>CircleK Căn Thương mại dịch vụ số Z38M.2.TMDV05A, dự án khu đô thị mới Tây Mỗ - Đại Mỗ - Vinhomes Park</v>
          </cell>
          <cell r="D282" t="str">
            <v>Thành phố Hà Nội</v>
          </cell>
          <cell r="E282" t="str">
            <v>Quận Nam Từ Liêm</v>
          </cell>
          <cell r="F282" t="str">
            <v>Phường Tây Mỗ</v>
          </cell>
          <cell r="G282" t="str">
            <v>HN004</v>
          </cell>
          <cell r="H282" t="str">
            <v>Hoàng Thanh Huy</v>
          </cell>
          <cell r="I282" t="str">
            <v>Circlek; Circlekmienbac; MIENBAC</v>
          </cell>
          <cell r="J282" t="str">
            <v>CircleK Căn Thương mại dịch vụ số Z38M.2.TMDV05A, dự án khu đô thị mới  Tây Mỗ - Đại Mỗ - Vinhomes Park</v>
          </cell>
          <cell r="K282" t="str">
            <v>Căn Thương mại dịch vụ số Z38M.2.TMDV05A, khu chung cư cao tầng trên ô đất F5-CH02 thuộc dự án khu đô thị mới Tây Mỗ - Đại Mỗ - Vinhomes Park (tên thương mại Masteri West Heights), Toà D - Masteri West Heights, Tây Mỗ, Nam Từ Liêm, Hà Nội</v>
          </cell>
          <cell r="M282" t="str">
            <v>Căn Thương mại dịch vụ số Z38M.2.TMDV05A, khu chung cư cao tầng trên ô đất F5-CH02 thuộc dự án khu đô thị mới Tây Mỗ - Đại Mỗ - Vinhomes Park (tên thương mại Masteri West Heights), Toà D - Masteri West Heights, Tây Mỗ, Nam Từ Liêm, Hà Nội</v>
          </cell>
          <cell r="N282">
            <v>67</v>
          </cell>
          <cell r="O282" t="b">
            <v>0</v>
          </cell>
          <cell r="P282" t="str">
            <v>CÔNG TY TNHH MTV THƯƠNG MẠI VÀ DỊCH VỤ NGỌC THƠM</v>
          </cell>
          <cell r="Q282" t="str">
            <v>Miền Bắc</v>
          </cell>
          <cell r="R282" t="str">
            <v>CircleK</v>
          </cell>
        </row>
        <row r="283">
          <cell r="A283" t="str">
            <v>CircleK-HN2244</v>
          </cell>
          <cell r="B283" t="str">
            <v>CircleK Nhà 18T1 khu đô thị mới Trung Hòa - Nhân Chính</v>
          </cell>
          <cell r="D283" t="str">
            <v>Thành phố Hà Nội</v>
          </cell>
          <cell r="G283" t="str">
            <v>HN008</v>
          </cell>
          <cell r="H283" t="str">
            <v>Nguyễn Minh Sơn</v>
          </cell>
          <cell r="I283" t="str">
            <v>Circlek; Circlekmienbac; MIENBAC</v>
          </cell>
          <cell r="J283" t="str">
            <v>CircleK Nhà 18T1 khu đô thị mới Trung Hòa - Nhân Chính</v>
          </cell>
          <cell r="M283" t="str">
            <v>Sàn thương mại dịch vụ công cộng tầng 1, Nhà 18T1 khu đô thị mới Trung Hòa - Nhân Chính, Phuong Nhan</v>
          </cell>
          <cell r="N283">
            <v>67</v>
          </cell>
          <cell r="O283" t="b">
            <v>0</v>
          </cell>
          <cell r="P283" t="str">
            <v>CÔNG TY TNHH MTV THƯƠNG MẠI VÀ DỊCH VỤ NGỌC THƠM</v>
          </cell>
          <cell r="Q283" t="str">
            <v>Miền Bắc</v>
          </cell>
          <cell r="R283" t="str">
            <v>CircleK</v>
          </cell>
        </row>
        <row r="284">
          <cell r="A284" t="str">
            <v>CircleK-HN2245</v>
          </cell>
          <cell r="B284" t="str">
            <v>CircleK 37A Sài Đồng</v>
          </cell>
          <cell r="D284" t="str">
            <v>Thành phố Hà Nội</v>
          </cell>
          <cell r="G284" t="str">
            <v>HN003</v>
          </cell>
          <cell r="H284" t="str">
            <v>Nguyễn Văn Thạch</v>
          </cell>
          <cell r="I284" t="str">
            <v>Circlek; Circlekmienbac; MIENBAC</v>
          </cell>
          <cell r="J284" t="str">
            <v>CircleK 37A Sài Đồng</v>
          </cell>
          <cell r="M284" t="str">
            <v>Số 37A Sài Đồng, Tổ 14, Phường Sài Đồng, Quận Long Biên, Thành Phố Hà Nội, Việt Nam</v>
          </cell>
          <cell r="N284">
            <v>67</v>
          </cell>
          <cell r="O284" t="b">
            <v>0</v>
          </cell>
          <cell r="P284" t="str">
            <v>CÔNG TY TNHH MTV THƯƠNG MẠI VÀ DỊCH VỤ NGỌC THƠM</v>
          </cell>
          <cell r="Q284" t="str">
            <v>Miền Bắc</v>
          </cell>
          <cell r="R284" t="str">
            <v>CircleK</v>
          </cell>
        </row>
        <row r="285">
          <cell r="A285" t="str">
            <v>CircleK-HN2246</v>
          </cell>
          <cell r="B285" t="str">
            <v>CircleK 92 đường Trâu Quỳ</v>
          </cell>
          <cell r="D285" t="str">
            <v>Thành phố Hà Nội</v>
          </cell>
          <cell r="G285" t="str">
            <v>HN008</v>
          </cell>
          <cell r="H285" t="str">
            <v>Nguyễn Minh Sơn</v>
          </cell>
          <cell r="I285" t="str">
            <v>Circlek; Circlekmienbac; MIENBAC</v>
          </cell>
          <cell r="J285" t="str">
            <v>CircleK 92 đường Trâu Quỳ</v>
          </cell>
          <cell r="K285" t="str">
            <v>92 Đường Trâu Quỳ, Thị Trấn Trâu Quỳ, Huyện Gia Lâm, Thành Phố Hà Nội, Việt Nam</v>
          </cell>
          <cell r="M285" t="str">
            <v>92 Đường Trâu Quỳ, Thị Trấn Trâu Quỳ, Huyện Gia Lâm, Thành Phố Hà Nội, Việt Nam</v>
          </cell>
          <cell r="N285">
            <v>67</v>
          </cell>
          <cell r="O285" t="b">
            <v>0</v>
          </cell>
          <cell r="P285" t="str">
            <v>CÔNG TY TNHH MTV THƯƠNG MẠI VÀ DỊCH VỤ NGỌC THƠM</v>
          </cell>
          <cell r="Q285" t="str">
            <v>Miền Bắc</v>
          </cell>
          <cell r="R285" t="str">
            <v>CircleK</v>
          </cell>
        </row>
        <row r="286">
          <cell r="A286" t="str">
            <v>CircleK-HN2247</v>
          </cell>
          <cell r="B286" t="str">
            <v>CircleK Diện tích thương mại số 1-31 tại tầng 01 thuộc Khối đế của tòa W1 và W2, Nam Từ Liêm</v>
          </cell>
          <cell r="D286" t="str">
            <v>Thành phố Hà Nội</v>
          </cell>
          <cell r="G286" t="str">
            <v>HN004</v>
          </cell>
          <cell r="H286" t="str">
            <v>Hoàng Thanh Huy</v>
          </cell>
          <cell r="I286" t="str">
            <v>Circlek; Circlekmienbac; MIENBAC</v>
          </cell>
          <cell r="J286" t="str">
            <v>CircleK Diện tích thương mại số 1-31 tại tầng 01 thuộc Khối đế của tòa W1 và W2, Nam Từ Liêm</v>
          </cell>
          <cell r="M286" t="str">
            <v>Diện tích thương mại số 1-31 tại tầng 01 thuộc Khối đế của tòa W1 và W2, Lô đất HH, Dự án Vinhomes West Point, đường Phạm Hùng, Phường Mễ Trì, Quận Nam Từ Liêm, Thành phố Hà Nội, Việt Nam</v>
          </cell>
          <cell r="N286">
            <v>67</v>
          </cell>
          <cell r="O286" t="b">
            <v>0</v>
          </cell>
          <cell r="P286" t="str">
            <v>CÔNG TY TNHH MTV THƯƠNG MẠI VÀ DỊCH VỤ NGỌC THƠM</v>
          </cell>
          <cell r="Q286" t="str">
            <v>Miền Bắc</v>
          </cell>
          <cell r="R286" t="str">
            <v>CircleK</v>
          </cell>
        </row>
        <row r="287">
          <cell r="A287" t="str">
            <v>CircleK-HN2248</v>
          </cell>
          <cell r="B287" t="str">
            <v>CircleK Lô 16-D, Khu nhà ở tháp tầng A10</v>
          </cell>
          <cell r="D287" t="str">
            <v>Thành phố Hà Nội</v>
          </cell>
          <cell r="E287" t="str">
            <v>Quận Cầu Giấy</v>
          </cell>
          <cell r="F287" t="str">
            <v>Phường Yên Hoà</v>
          </cell>
          <cell r="G287" t="str">
            <v>HN004</v>
          </cell>
          <cell r="H287" t="str">
            <v>Hoàng Thanh Huy</v>
          </cell>
          <cell r="I287" t="str">
            <v>Circlek; Circlekmienbac; MIENBAC</v>
          </cell>
          <cell r="J287" t="str">
            <v>CircleK Lô 16-D, Khu nhà ở tháp tầng A10</v>
          </cell>
          <cell r="M287" t="str">
            <v>Lô 16-D, Khu nhà ở tháp tầng A10, Khu đô thị Nam Trung Yên, Phường Yên Hòa, Quận Cầu Giấy, Thành phố Hà Nội</v>
          </cell>
          <cell r="N287">
            <v>67</v>
          </cell>
          <cell r="O287" t="b">
            <v>0</v>
          </cell>
          <cell r="P287" t="str">
            <v>CÔNG TY TNHH MTV THƯƠNG MẠI VÀ DỊCH VỤ NGỌC THƠM</v>
          </cell>
          <cell r="Q287" t="str">
            <v>Miền Bắc</v>
          </cell>
          <cell r="R287" t="str">
            <v>CircleK</v>
          </cell>
        </row>
        <row r="288">
          <cell r="A288" t="str">
            <v>CircleK-HN2249</v>
          </cell>
          <cell r="B288" t="str">
            <v>CircleK 181 Nguyễn Ngọc Vũ</v>
          </cell>
          <cell r="D288" t="str">
            <v>Thành phố Hà Nội</v>
          </cell>
          <cell r="E288" t="str">
            <v>Quận Cầu Giấy</v>
          </cell>
          <cell r="F288" t="str">
            <v>Phường Trung Hoà</v>
          </cell>
          <cell r="G288" t="str">
            <v>HN004</v>
          </cell>
          <cell r="H288" t="str">
            <v>Hoàng Thanh Huy</v>
          </cell>
          <cell r="I288" t="str">
            <v>Circlek; Circlekmienbac; MIENBAC</v>
          </cell>
          <cell r="J288" t="str">
            <v>CircleK 181 Nguyễn Ngọc Vũ</v>
          </cell>
          <cell r="M288" t="str">
            <v>Số 181 đường Nguyễn Ngọc Vũ, Phường Trung Hòa, Quận Cầu Giấy, TP Hà Nội</v>
          </cell>
          <cell r="N288">
            <v>67</v>
          </cell>
          <cell r="O288" t="b">
            <v>0</v>
          </cell>
          <cell r="P288" t="str">
            <v>CÔNG TY TNHH MTV THƯƠNG MẠI VÀ DỊCH VỤ NGỌC THƠM</v>
          </cell>
          <cell r="Q288" t="str">
            <v>Miền Bắc</v>
          </cell>
          <cell r="R288" t="str">
            <v>CircleK</v>
          </cell>
        </row>
        <row r="289">
          <cell r="A289" t="str">
            <v>CircleK-HN2250</v>
          </cell>
          <cell r="B289" t="str">
            <v>CircleK Số 177 phố Vĩnh Hưng</v>
          </cell>
          <cell r="D289" t="str">
            <v>Thành phố Hà Nội</v>
          </cell>
          <cell r="E289" t="str">
            <v>Quận Hoàng Mai</v>
          </cell>
          <cell r="F289" t="str">
            <v>Phường Vĩnh Hưng</v>
          </cell>
          <cell r="G289" t="str">
            <v>HN003</v>
          </cell>
          <cell r="H289" t="str">
            <v>Nguyễn Văn Thạch</v>
          </cell>
          <cell r="I289" t="str">
            <v>Circlek; Circlekmienbac; MIENBAC</v>
          </cell>
          <cell r="J289" t="str">
            <v>CircleK Số 177 phố Vĩnh Hưng</v>
          </cell>
          <cell r="K289" t="str">
            <v>Số 177, phố Vĩnh Hưng, Phường Vĩnh Hưng, Quận Hoàng Mai, Thành phố Hà Nội, Việt Nam</v>
          </cell>
          <cell r="M289" t="str">
            <v>Số 177, phố Vĩnh Hưng, Phường Vĩnh Hưng, Quận Hoàng Mai, Thành phố Hà Nội, Việt Nam</v>
          </cell>
          <cell r="N289">
            <v>67</v>
          </cell>
          <cell r="O289" t="b">
            <v>0</v>
          </cell>
          <cell r="P289" t="str">
            <v>CÔNG TY TNHH MTV THƯƠNG MẠI VÀ DỊCH VỤ NGỌC THƠM</v>
          </cell>
          <cell r="Q289" t="str">
            <v>Miền Bắc</v>
          </cell>
          <cell r="R289" t="str">
            <v>CircleK</v>
          </cell>
        </row>
        <row r="290">
          <cell r="A290" t="str">
            <v>CircleK-HN2251</v>
          </cell>
          <cell r="B290" t="str">
            <v>CircleK Số 568 + 570 Đường Trương Định</v>
          </cell>
          <cell r="D290" t="str">
            <v>Thành phố Hà Nội</v>
          </cell>
          <cell r="G290" t="str">
            <v>HN003</v>
          </cell>
          <cell r="H290" t="str">
            <v>Nguyễn Văn Thạch</v>
          </cell>
          <cell r="I290" t="str">
            <v>Circlek; Circlekmienbac; MIENBAC</v>
          </cell>
          <cell r="J290" t="str">
            <v>CircleK Số 568 + 570 Đường Trương Định</v>
          </cell>
          <cell r="K290" t="str">
            <v>Số 568 + 570 Đường Trương Định, Phường Tân Mai, Quận Hoàng Mai, Thành phố Hà Nội, Việt Nam</v>
          </cell>
          <cell r="M290" t="str">
            <v>Số 568 + 570 Đường Trương Định, Phường Tân Mai, Quận Hoàng Mai, Thành phố Hà Nội, Việt Nam</v>
          </cell>
          <cell r="N290">
            <v>67</v>
          </cell>
          <cell r="O290" t="b">
            <v>0</v>
          </cell>
          <cell r="P290" t="str">
            <v>CÔNG TY TNHH MTV THƯƠNG MẠI VÀ DỊCH VỤ NGỌC THƠM</v>
          </cell>
          <cell r="Q290" t="str">
            <v>Miền Bắc</v>
          </cell>
          <cell r="R290" t="str">
            <v>CircleK</v>
          </cell>
        </row>
        <row r="291">
          <cell r="A291" t="str">
            <v>CircleK-HN2252</v>
          </cell>
          <cell r="B291" t="str">
            <v>CircleK Số 235 Nguyễn Gia Thiều</v>
          </cell>
          <cell r="D291" t="str">
            <v>Bắc Ninh</v>
          </cell>
          <cell r="I291" t="str">
            <v>Circlek; Circlekmienbac; MIENBAC</v>
          </cell>
          <cell r="J291" t="str">
            <v>CircleK Số 235 Nguyễn Gia Thiều</v>
          </cell>
          <cell r="M291" t="str">
            <v>Số 235 Nguyễn Gia Thiều, phường Tiến An, thành phố Bắc Ninh, tỉnh Bắc Ninh</v>
          </cell>
          <cell r="N291">
            <v>67</v>
          </cell>
          <cell r="O291" t="b">
            <v>0</v>
          </cell>
          <cell r="P291" t="str">
            <v>CÔNG TY TNHH MTV THƯƠNG MẠI VÀ DỊCH VỤ NGỌC THƠM</v>
          </cell>
          <cell r="Q291" t="str">
            <v>Miền Bắc</v>
          </cell>
          <cell r="R291" t="str">
            <v>CircleK</v>
          </cell>
        </row>
        <row r="292">
          <cell r="A292" t="str">
            <v>CircleK-HN2253</v>
          </cell>
          <cell r="B292" t="str">
            <v>CircleK Căn shophouse SHB7-HH01'B tòa nhà ANLAND 2, Hà Đông</v>
          </cell>
          <cell r="D292" t="str">
            <v>Thành phố Hà Nội</v>
          </cell>
          <cell r="G292" t="str">
            <v>HN004</v>
          </cell>
          <cell r="H292" t="str">
            <v>Hoàng Thanh Huy</v>
          </cell>
          <cell r="I292" t="str">
            <v>Circlek; Circlekmienbac; MIENBAC</v>
          </cell>
          <cell r="J292" t="str">
            <v>CircleK Căn shophouse SHB7-HH01'B tòa nhà ANLAND 2, Hà Đông</v>
          </cell>
          <cell r="M292" t="str">
            <v>Căn shophouse SHB7-HH01'B tòa nhà ANLAND 2, Công trình Nhà ở tại lô đất Khách sạn, văn phòng và nhà ở, Khu A - Khu đô thị mới Dương Nội, Phường La Khê, Quận Hà Đông, Thành phố Hà Nội, Việt Nam</v>
          </cell>
          <cell r="N292">
            <v>67</v>
          </cell>
          <cell r="O292" t="b">
            <v>0</v>
          </cell>
          <cell r="P292" t="str">
            <v>CÔNG TY TNHH MTV THƯƠNG MẠI VÀ DỊCH VỤ NGỌC THƠM</v>
          </cell>
          <cell r="Q292" t="str">
            <v>Miền Bắc</v>
          </cell>
          <cell r="R292" t="str">
            <v>CircleK</v>
          </cell>
        </row>
        <row r="293">
          <cell r="A293" t="str">
            <v>CircleK-HN2254</v>
          </cell>
          <cell r="B293" t="str">
            <v>CircleK Số 183 phố Chùa Láng</v>
          </cell>
          <cell r="D293" t="str">
            <v>Thành phố Hà Nội</v>
          </cell>
          <cell r="G293" t="str">
            <v>HN003</v>
          </cell>
          <cell r="H293" t="str">
            <v>Nguyễn Văn Thạch</v>
          </cell>
          <cell r="I293" t="str">
            <v>Circlek; Circlekmienbac; MIENBAC</v>
          </cell>
          <cell r="J293" t="str">
            <v>CircleK Số 183 phố Chùa Láng</v>
          </cell>
          <cell r="M293" t="str">
            <v>Số 183 phố Chùa Láng, Phường Láng Thượng, Quận Đống Đa, Thành phố Hà Nội, Việt Nam</v>
          </cell>
          <cell r="N293">
            <v>67</v>
          </cell>
          <cell r="O293" t="b">
            <v>0</v>
          </cell>
          <cell r="P293" t="str">
            <v>CÔNG TY TNHH MTV THƯƠNG MẠI VÀ DỊCH VỤ NGỌC THƠM</v>
          </cell>
          <cell r="Q293" t="str">
            <v>Miền Bắc</v>
          </cell>
          <cell r="R293" t="str">
            <v>CircleK</v>
          </cell>
        </row>
        <row r="294">
          <cell r="A294" t="str">
            <v>CircleK-HN2255</v>
          </cell>
          <cell r="B294" t="str">
            <v>CircleK Số 25 + 27 đường Giải Phóng</v>
          </cell>
          <cell r="D294" t="str">
            <v>Thành phố Hà Nội</v>
          </cell>
          <cell r="E294" t="str">
            <v>Quận Hai Bà Trưng</v>
          </cell>
          <cell r="F294" t="str">
            <v>Phường Đồng Tâm</v>
          </cell>
          <cell r="G294" t="str">
            <v>HN003</v>
          </cell>
          <cell r="H294" t="str">
            <v>Nguyễn Văn Thạch</v>
          </cell>
          <cell r="I294" t="str">
            <v>Circlek; Circlekmienbac; MIENBAC</v>
          </cell>
          <cell r="J294" t="str">
            <v>CircleK Số 25 + 27 đường Giải Phóng</v>
          </cell>
          <cell r="M294" t="str">
            <v>Số 25 + 27 đường Giải Phóng, Phường Đồng Tâm, Quận Hai Bà Trưng, Thành phố Hà Nội, Việt Nam</v>
          </cell>
          <cell r="N294">
            <v>67</v>
          </cell>
          <cell r="O294" t="b">
            <v>0</v>
          </cell>
          <cell r="P294" t="str">
            <v>CÔNG TY TNHH MTV THƯƠNG MẠI VÀ DỊCH VỤ NGỌC THƠM</v>
          </cell>
          <cell r="Q294" t="str">
            <v>Miền Bắc</v>
          </cell>
          <cell r="R294" t="str">
            <v>CircleK</v>
          </cell>
        </row>
        <row r="295">
          <cell r="A295" t="str">
            <v>CircleK-HN2256</v>
          </cell>
          <cell r="B295" t="str">
            <v>CircleK Số 161 + 177 phố Hàng Bạc</v>
          </cell>
          <cell r="D295" t="str">
            <v>Thành phố Hà Nội</v>
          </cell>
          <cell r="G295" t="str">
            <v>HN008</v>
          </cell>
          <cell r="H295" t="str">
            <v>Nguyễn Minh Sơn</v>
          </cell>
          <cell r="I295" t="str">
            <v>Circlek; Circlekmienbac; MIENBAC</v>
          </cell>
          <cell r="J295" t="str">
            <v>CircleK Số 161 + 177 phố Hàng Bạc</v>
          </cell>
          <cell r="M295" t="str">
            <v>Số 161 + 177 phố Hàng Bạc, Phường Hàng Bạc, Quận Hoàn Kiếm, Thành phố Hà Nội, Việt Nam</v>
          </cell>
          <cell r="N295">
            <v>67</v>
          </cell>
          <cell r="O295" t="b">
            <v>0</v>
          </cell>
          <cell r="P295" t="str">
            <v>CÔNG TY TNHH MTV THƯƠNG MẠI VÀ DỊCH VỤ NGỌC THƠM</v>
          </cell>
          <cell r="Q295" t="str">
            <v>Miền Bắc</v>
          </cell>
          <cell r="R295" t="str">
            <v>CircleK</v>
          </cell>
        </row>
        <row r="296">
          <cell r="A296" t="str">
            <v>CircleK-HN2257</v>
          </cell>
          <cell r="B296" t="str">
            <v>CircleK Số 148 Trần Bình</v>
          </cell>
          <cell r="D296" t="str">
            <v>Thành phố Hà Nội</v>
          </cell>
          <cell r="G296" t="str">
            <v>HN004</v>
          </cell>
          <cell r="H296" t="str">
            <v>Hoàng Thanh Huy</v>
          </cell>
          <cell r="I296" t="str">
            <v>Circlek; Circlekmienbac; MIENBAC</v>
          </cell>
          <cell r="J296" t="str">
            <v>CircleK Số 148 Trần Bình</v>
          </cell>
          <cell r="M296" t="str">
            <v>Số 148 Trần Bình, Tổ dân phố số 9, Phường Mỹ Đình 2, Quận Nam Từ Liêm, Thành phố Hà Nội, Việt Nam</v>
          </cell>
          <cell r="N296">
            <v>67</v>
          </cell>
          <cell r="O296" t="b">
            <v>0</v>
          </cell>
          <cell r="P296" t="str">
            <v>CÔNG TY TNHH MTV THƯƠNG MẠI VÀ DỊCH VỤ NGỌC THƠM</v>
          </cell>
          <cell r="Q296" t="str">
            <v>Miền Bắc</v>
          </cell>
          <cell r="R296" t="str">
            <v>CircleK</v>
          </cell>
        </row>
        <row r="297">
          <cell r="A297" t="str">
            <v>CircleK-HN2258</v>
          </cell>
          <cell r="B297" t="str">
            <v>CircleK Căn TT6-2A-108, Khu nhà ở thấp tầng, Khu đô thị mới Đại Kim</v>
          </cell>
          <cell r="D297" t="str">
            <v>Thành phố Hà Nội</v>
          </cell>
          <cell r="G297" t="str">
            <v>HN003</v>
          </cell>
          <cell r="H297" t="str">
            <v>Nguyễn Văn Thạch</v>
          </cell>
          <cell r="I297" t="str">
            <v>Circlek; Circlekmienbac; MIENBAC</v>
          </cell>
          <cell r="J297" t="str">
            <v>CircleK Căn TT6-2A-108, Khu nhà ở thấp tầng, Khu đô thị mới Đại Kim</v>
          </cell>
          <cell r="M297" t="str">
            <v>Căn TT6-2A-108, Khu nhà ở thấp tầng, Khu đô thị mới Đại Kim, Phường Đại Kim, Quận Hoàng Mai, Thành phố Hà Nội, Việt Nam</v>
          </cell>
          <cell r="N297">
            <v>67</v>
          </cell>
          <cell r="O297" t="b">
            <v>0</v>
          </cell>
          <cell r="P297" t="str">
            <v>CÔNG TY TNHH MTV THƯƠNG MẠI VÀ DỊCH VỤ NGỌC THƠM</v>
          </cell>
          <cell r="Q297" t="str">
            <v>Miền Bắc</v>
          </cell>
          <cell r="R297" t="str">
            <v>CircleK</v>
          </cell>
        </row>
        <row r="298">
          <cell r="A298" t="str">
            <v>CircleK-HN2259</v>
          </cell>
          <cell r="B298" t="str">
            <v>CircleK Diện tích thương mại số 1S02, tầng 1, Tòa nhà số P2 (T30M-1) tại lô đất B5-CT04</v>
          </cell>
          <cell r="D298" t="str">
            <v>Thành phố Hà Nội</v>
          </cell>
          <cell r="E298" t="str">
            <v>Huyện Gia Lâm</v>
          </cell>
          <cell r="F298" t="str">
            <v>Xã Trâu Quỳ</v>
          </cell>
          <cell r="G298" t="str">
            <v>HN008</v>
          </cell>
          <cell r="H298" t="str">
            <v>Nguyễn Minh Sơn</v>
          </cell>
          <cell r="I298" t="str">
            <v>Circlek; Circlekmienbac; MIENBAC</v>
          </cell>
          <cell r="J298" t="str">
            <v>CircleK Diện tích thương mại số 1S02, tầng 1, Tòa nhà số P2 (T30M-1) tại lô đất B5-CT04</v>
          </cell>
          <cell r="K298" t="str">
            <v>Diện tích thương mại số 1S02, tầng 1, Tòa nhà số P2 (T30M-1) tại lô đất B5-CT04 thuộc Dự án Khu đô thị Gia Lâm (Vinhomes Ocean Park), Thị Trấn Trâu Quỳ, Huyện Gia Lâm, Thành phố Hà Nội, Việt Nam</v>
          </cell>
          <cell r="M298" t="str">
            <v>Diện tích thương mại số 1S02, tầng 1, Tòa nhà số P2 (T30M-1) tại lô đất B5-CT04 thuộc Dự án Khu đô thị Gia Lâm (Vinhomes Ocean Park), Thị Trấn Trâu Quỳ, Huyện Gia Lâm, Thành phố Hà Nội, Việt Nam</v>
          </cell>
          <cell r="N298">
            <v>67</v>
          </cell>
          <cell r="O298" t="b">
            <v>0</v>
          </cell>
          <cell r="P298" t="str">
            <v>CÔNG TY TNHH MTV THƯƠNG MẠI VÀ DỊCH VỤ NGỌC THƠM</v>
          </cell>
          <cell r="Q298" t="str">
            <v>Miền Bắc</v>
          </cell>
          <cell r="R298" t="str">
            <v>CircleK</v>
          </cell>
        </row>
        <row r="299">
          <cell r="A299" t="str">
            <v>CircleK-HN2260</v>
          </cell>
          <cell r="B299" t="str">
            <v>CircleK Gian hàng thương mại dịch vụ 1S08, Ô đất B2-CT01, Tòa L26 (S2.05) Dự án Khu đô thị Gia Lâm - Vinhomes Ocean Park</v>
          </cell>
          <cell r="D299" t="str">
            <v>Thành phố Hà Nội</v>
          </cell>
          <cell r="G299" t="str">
            <v>HN008</v>
          </cell>
          <cell r="H299" t="str">
            <v>Nguyễn Minh Sơn</v>
          </cell>
          <cell r="I299" t="str">
            <v>Circlek; Circlekmienbac; MIENBAC</v>
          </cell>
          <cell r="J299" t="str">
            <v>CircleK Gian hàng thương mại dịch vụ 1S08, Ô đất B2-CT01, Tòa L26 (S2.05) Dự án Khu đô thị Gia Lâm - Vinhomes Ocean Park</v>
          </cell>
          <cell r="M299" t="str">
            <v>Gian hàng thương mại dịch vụ 1S08, Ô đất B2-CT01, Tòa L26 (S2.05) Dự án Khu đô thị Gia Lâm - Vinhomes Ocean Park, Xã Đa Tốn, Huyện Gia Lâm, Thành phố Hà Nội, Việt Nam</v>
          </cell>
          <cell r="N299">
            <v>67</v>
          </cell>
          <cell r="O299" t="b">
            <v>0</v>
          </cell>
          <cell r="P299" t="str">
            <v>CÔNG TY TNHH MTV THƯƠNG MẠI VÀ DỊCH VỤ NGỌC THƠM</v>
          </cell>
          <cell r="Q299" t="str">
            <v>Miền Bắc</v>
          </cell>
          <cell r="R299" t="str">
            <v>CircleK</v>
          </cell>
        </row>
        <row r="300">
          <cell r="A300" t="str">
            <v>CircleK-HN2261</v>
          </cell>
          <cell r="B300" t="str">
            <v>CircleK Số 3 đường Lạc Long Quân, Cầu Giấy, Hà Nội</v>
          </cell>
          <cell r="D300" t="str">
            <v>Thành phố Hà Nội</v>
          </cell>
          <cell r="E300" t="str">
            <v>Quận Cầu Giấy</v>
          </cell>
          <cell r="F300" t="str">
            <v>Phường Nghĩa Đô</v>
          </cell>
          <cell r="G300" t="str">
            <v>HN004</v>
          </cell>
          <cell r="H300" t="str">
            <v>Hoàng Thanh Huy</v>
          </cell>
          <cell r="I300" t="str">
            <v>Circlek; Circlekmienbac; MIENBAC</v>
          </cell>
          <cell r="J300" t="str">
            <v>CircleK Số 3 đường Lạc Long Quân, Cầu Giấy, Hà Nội</v>
          </cell>
          <cell r="M300" t="str">
            <v>Số 3 đường Lạc Long Quân, Phường Nghĩa Đô, Quận Cầu Giấy, Thành phố Hà Nội, Việt Nam</v>
          </cell>
          <cell r="N300">
            <v>67</v>
          </cell>
          <cell r="O300" t="b">
            <v>0</v>
          </cell>
          <cell r="P300" t="str">
            <v>CÔNG TY TNHH MTV THƯƠNG MẠI VÀ DỊCH VỤ NGỌC THƠM</v>
          </cell>
          <cell r="Q300" t="str">
            <v>Miền Bắc</v>
          </cell>
          <cell r="R300" t="str">
            <v>CircleK</v>
          </cell>
        </row>
        <row r="301">
          <cell r="A301" t="str">
            <v>CircleK-HN2262</v>
          </cell>
          <cell r="B301" t="str">
            <v>CircleK Số 1 đường Giáp Bát, Hoàng Mai</v>
          </cell>
          <cell r="D301" t="str">
            <v>Thành phố Hà Nội</v>
          </cell>
          <cell r="G301" t="str">
            <v>HN003</v>
          </cell>
          <cell r="H301" t="str">
            <v>Nguyễn Văn Thạch</v>
          </cell>
          <cell r="I301" t="str">
            <v>Circlek; Circlekmienbac; MIENBAC</v>
          </cell>
          <cell r="J301" t="str">
            <v>CircleK Số 1 đường Giáp Bát, Hoàng Mai</v>
          </cell>
          <cell r="M301" t="str">
            <v>Số 1 đường Giáp Bát, Phường Giáp Bát, Quận Hoàng Mai, Thành phố Hà Nội, Việt Nam</v>
          </cell>
          <cell r="N301">
            <v>67</v>
          </cell>
          <cell r="O301" t="b">
            <v>0</v>
          </cell>
          <cell r="P301" t="str">
            <v>CÔNG TY TNHH MTV THƯƠNG MẠI VÀ DỊCH VỤ NGỌC THƠM</v>
          </cell>
          <cell r="Q301" t="str">
            <v>Miền Bắc</v>
          </cell>
          <cell r="R301" t="str">
            <v>CircleK</v>
          </cell>
        </row>
        <row r="302">
          <cell r="A302" t="str">
            <v>CircleK-HN2263</v>
          </cell>
          <cell r="B302" t="str">
            <v>CircleK CH01-09, Số 17 đường Gamuda Gardens 2-2, Hoàng Mai</v>
          </cell>
          <cell r="D302" t="str">
            <v>Thành phố Hà Nội</v>
          </cell>
          <cell r="G302" t="str">
            <v>HN003</v>
          </cell>
          <cell r="H302" t="str">
            <v>Nguyễn Văn Thạch</v>
          </cell>
          <cell r="I302" t="str">
            <v>Circlek; Circlekmienbac; MIENBAC</v>
          </cell>
          <cell r="J302" t="str">
            <v>CircleK CH01-09, Số 17 đường Gamuda Gardens 2-2, Hoàng Mai</v>
          </cell>
          <cell r="M302" t="str">
            <v>CH01-09, Số 17 đường Gamuda Gardens 2-2, Khu đô thị C2 - Gamuda Gardens, Phường Trần Phú, Quận Hoàng Mai, Thành phố Hà Nội, Việt Nam</v>
          </cell>
          <cell r="N302">
            <v>67</v>
          </cell>
          <cell r="O302" t="b">
            <v>0</v>
          </cell>
          <cell r="P302" t="str">
            <v>CÔNG TY TNHH MTV THƯƠNG MẠI VÀ DỊCH VỤ NGỌC THƠM</v>
          </cell>
          <cell r="Q302" t="str">
            <v>Miền Bắc</v>
          </cell>
          <cell r="R302" t="str">
            <v>CircleK</v>
          </cell>
        </row>
        <row r="303">
          <cell r="A303" t="str">
            <v>CircleK-HN2264</v>
          </cell>
          <cell r="B303" t="str">
            <v>CircleK Số 86 Ngô Xuân Quảng, Gia Lâm, Hà Nội</v>
          </cell>
          <cell r="D303" t="str">
            <v>Thành phố Hà Nội</v>
          </cell>
          <cell r="G303" t="str">
            <v>HN008</v>
          </cell>
          <cell r="H303" t="str">
            <v>Nguyễn Minh Sơn</v>
          </cell>
          <cell r="I303" t="str">
            <v>Circlek; Circlekmienbac; MIENBAC</v>
          </cell>
          <cell r="J303" t="str">
            <v>CircleK Số 86 Ngô Xuân Quảng, Gia Lâm, Hà Nội</v>
          </cell>
          <cell r="M303" t="str">
            <v>Số 86 Ngô Xuân Quảng, Thị Trấn Trâu Quỳ, Huyện Gia Lâm, Thành phố Hà Nội, Việt Nam</v>
          </cell>
          <cell r="N303">
            <v>67</v>
          </cell>
          <cell r="O303" t="b">
            <v>0</v>
          </cell>
          <cell r="P303" t="str">
            <v>CÔNG TY TNHH MTV THƯƠNG MẠI VÀ DỊCH VỤ NGỌC THƠM</v>
          </cell>
          <cell r="Q303" t="str">
            <v>Miền Bắc</v>
          </cell>
          <cell r="R303" t="str">
            <v>CircleK</v>
          </cell>
        </row>
        <row r="304">
          <cell r="A304" t="str">
            <v>CircleK-HN2265</v>
          </cell>
          <cell r="B304" t="str">
            <v>CircleK Số 2 ngõ 612 Lạc Long Quân, Tây Hồ, Hà Nội</v>
          </cell>
          <cell r="D304" t="str">
            <v>Thành phố Hà Nội</v>
          </cell>
          <cell r="G304" t="str">
            <v>HN008</v>
          </cell>
          <cell r="H304" t="str">
            <v>Nguyễn Minh Sơn</v>
          </cell>
          <cell r="I304" t="str">
            <v>Circlek; Circlekmienbac; MIENBAC</v>
          </cell>
          <cell r="J304" t="str">
            <v>CircleK Số 2 ngõ 612 Lạc Long Quân, Tây Hồ, Hà Nội</v>
          </cell>
          <cell r="M304" t="str">
            <v>Số 2 ngõ 612 Lạc Long Quân, Phường Nhật Tân, Quận Tây Hồ, Thành phố Hà Nội, Việt Nam</v>
          </cell>
          <cell r="N304">
            <v>67</v>
          </cell>
          <cell r="O304" t="b">
            <v>0</v>
          </cell>
          <cell r="P304" t="str">
            <v>CÔNG TY TNHH MTV THƯƠNG MẠI VÀ DỊCH VỤ NGỌC THƠM</v>
          </cell>
          <cell r="Q304" t="str">
            <v>Miền Bắc</v>
          </cell>
          <cell r="R304" t="str">
            <v>CircleK</v>
          </cell>
        </row>
        <row r="305">
          <cell r="A305" t="str">
            <v>CircleK-HN2266</v>
          </cell>
          <cell r="B305" t="str">
            <v>CircleK Số 2 Hàng Điếu, Quận Hoàn Kiếm</v>
          </cell>
          <cell r="D305" t="str">
            <v>Thành phố Hà Nội</v>
          </cell>
          <cell r="G305" t="str">
            <v>HN008</v>
          </cell>
          <cell r="H305" t="str">
            <v>Nguyễn Minh Sơn</v>
          </cell>
          <cell r="I305" t="str">
            <v>Circlek; Circlekmienbac; MIENBAC</v>
          </cell>
          <cell r="J305" t="str">
            <v>CircleK Số 2 Hàng Điếu, Quận Hoàn Kiếm</v>
          </cell>
          <cell r="M305" t="str">
            <v>Số 2 Hàng Điếu, Phường Cửa Đông, Quận Hoàn Kiếm, Thành phố Hà Nội, Việt Nam</v>
          </cell>
          <cell r="N305">
            <v>67</v>
          </cell>
          <cell r="O305" t="b">
            <v>0</v>
          </cell>
          <cell r="P305" t="str">
            <v>CÔNG TY TNHH MTV THƯƠNG MẠI VÀ DỊCH VỤ NGỌC THƠM</v>
          </cell>
          <cell r="Q305" t="str">
            <v>Miền Bắc</v>
          </cell>
          <cell r="R305" t="str">
            <v>CircleK</v>
          </cell>
        </row>
        <row r="306">
          <cell r="A306" t="str">
            <v>CircleK-HN2267</v>
          </cell>
          <cell r="B306" t="str">
            <v>CircleK Số 6 Phố Nhổn, TDP Nguyên Xá 3, Bắc Từ Liêm, Hà Nội</v>
          </cell>
          <cell r="D306" t="str">
            <v>Thành phố Hà Nội</v>
          </cell>
          <cell r="G306" t="str">
            <v>HN004</v>
          </cell>
          <cell r="H306" t="str">
            <v>Hoàng Thanh Huy</v>
          </cell>
          <cell r="I306" t="str">
            <v>Circlek; Circlekmienbac; MIENBAC</v>
          </cell>
          <cell r="J306" t="str">
            <v>CircleK Số 6 Phố Nhổn, TDP Nguyên Xá 3, Bắc Từ Liêm, Hà Nội</v>
          </cell>
          <cell r="M306" t="str">
            <v>Số 6 Phố Nhổn, TDP Nguyên Xá 3, Phường Minh Khai, Quận Bắc Từ Liêm, Thành phố Hà Nội</v>
          </cell>
          <cell r="N306">
            <v>67</v>
          </cell>
          <cell r="O306" t="b">
            <v>0</v>
          </cell>
          <cell r="P306" t="str">
            <v>CÔNG TY TNHH MTV THƯƠNG MẠI VÀ DỊCH VỤ NGỌC THƠM</v>
          </cell>
          <cell r="Q306" t="str">
            <v>Miền Bắc</v>
          </cell>
          <cell r="R306" t="str">
            <v>CircleK</v>
          </cell>
        </row>
        <row r="307">
          <cell r="A307" t="str">
            <v>CircleK-HN2268</v>
          </cell>
          <cell r="B307" t="str">
            <v>CircleK Số 36 +38 Hàng Buồm, Quận Hoàn Kiếm</v>
          </cell>
          <cell r="D307" t="str">
            <v>Thành phố Hà Nội</v>
          </cell>
          <cell r="E307" t="str">
            <v>Quận Hoàn Kiếm</v>
          </cell>
          <cell r="G307" t="str">
            <v>HN008</v>
          </cell>
          <cell r="H307" t="str">
            <v>Nguyễn Minh Sơn</v>
          </cell>
          <cell r="I307" t="str">
            <v>Circlek; Circlekmienbac; MIENBAC</v>
          </cell>
          <cell r="J307" t="str">
            <v>CircleK Số 36 +38 Hàng Buồm, Quận Hoàn Kiếm</v>
          </cell>
          <cell r="M307" t="str">
            <v>Số 36 + 38 Hàng Buồm, Phường Hàng Buồm, Quận Hoàn Kiếm, Thành phố Hà Nội, Việt Nam</v>
          </cell>
          <cell r="N307">
            <v>67</v>
          </cell>
          <cell r="O307" t="b">
            <v>0</v>
          </cell>
          <cell r="P307" t="str">
            <v>CÔNG TY TNHH MTV THƯƠNG MẠI VÀ DỊCH VỤ NGỌC THƠM</v>
          </cell>
          <cell r="Q307" t="str">
            <v>Miền Bắc</v>
          </cell>
          <cell r="R307" t="str">
            <v>CircleK</v>
          </cell>
        </row>
        <row r="308">
          <cell r="A308" t="str">
            <v>CircleK-HN2269</v>
          </cell>
          <cell r="B308" t="str">
            <v>CircleK Tầng 1, Tòa 24T2, Khu đô thị Trung Hòa - Nhân Chính, Cầu Giấy, Hà Nội</v>
          </cell>
          <cell r="D308" t="str">
            <v>Thành phố Hà Nội</v>
          </cell>
          <cell r="E308" t="str">
            <v>Quận Cầu Giấy</v>
          </cell>
          <cell r="G308" t="str">
            <v>HN004</v>
          </cell>
          <cell r="H308" t="str">
            <v>Hoàng Thanh Huy</v>
          </cell>
          <cell r="I308" t="str">
            <v>Circlek; Circlekmienbac; MIENBAC</v>
          </cell>
          <cell r="J308" t="str">
            <v>CircleK Tầng 1, Tòa 24T2, Khu đô thị Trung Hòa - Nhân Chính, Cầu Giấy, Hà Nội</v>
          </cell>
          <cell r="M308" t="str">
            <v>Tầng 1, Tòa 24T2, Khu đô thị Trung Hòa - Nhân Chính, Phường Trung Hòa, Quận Cầu Giấy, Thành phố Hà Nội, Việt Nam</v>
          </cell>
          <cell r="N308">
            <v>67</v>
          </cell>
          <cell r="O308" t="b">
            <v>0</v>
          </cell>
          <cell r="P308" t="str">
            <v>CÔNG TY TNHH MTV THƯƠNG MẠI VÀ DỊCH VỤ NGỌC THƠM</v>
          </cell>
          <cell r="Q308" t="str">
            <v>Miền Bắc</v>
          </cell>
          <cell r="R308" t="str">
            <v>CircleK</v>
          </cell>
        </row>
        <row r="309">
          <cell r="A309" t="str">
            <v>CircleK-HN2270</v>
          </cell>
          <cell r="B309" t="str">
            <v>CircleK Số 131 Phố Xốm, Hà Đông</v>
          </cell>
          <cell r="D309" t="str">
            <v>Thành phố Hà Nội</v>
          </cell>
          <cell r="G309" t="str">
            <v>HN004</v>
          </cell>
          <cell r="H309" t="str">
            <v>Hoàng Thanh Huy</v>
          </cell>
          <cell r="I309" t="str">
            <v>Circlek; Circlekmienbac; MIENBAC</v>
          </cell>
          <cell r="J309" t="str">
            <v>CircleK Số 131 Phố Xốm, Hà Đông</v>
          </cell>
          <cell r="M309" t="str">
            <v>Số 131 Phố Xốm, Phường Phú Lãm, Quận Hà Đông, Thành phố Hà Nội, Việt Nam</v>
          </cell>
          <cell r="N309">
            <v>67</v>
          </cell>
          <cell r="O309" t="b">
            <v>0</v>
          </cell>
          <cell r="P309" t="str">
            <v>CÔNG TY TNHH MTV THƯƠNG MẠI VÀ DỊCH VỤ NGỌC THƠM</v>
          </cell>
          <cell r="Q309" t="str">
            <v>Miền Bắc</v>
          </cell>
          <cell r="R309" t="str">
            <v>CircleK</v>
          </cell>
        </row>
        <row r="310">
          <cell r="A310" t="str">
            <v>CircleK-HN2271</v>
          </cell>
          <cell r="B310" t="str">
            <v>CircleK Số 341 Nguyễn Cao, Bắc Ninh</v>
          </cell>
          <cell r="D310" t="str">
            <v>Bắc Ninh</v>
          </cell>
          <cell r="I310" t="str">
            <v>Circlek; Circlekmienbac; MIENBAC</v>
          </cell>
          <cell r="J310" t="str">
            <v>CircleK Số 341 Nguyễn Cao, Bắc Ninh</v>
          </cell>
          <cell r="M310" t="str">
            <v>Số 341 Nguyễn Cao, Phường Võ Cường, Thành phố Bắc Ninh, Tỉnh Bắc Ninh, Việt Nam</v>
          </cell>
          <cell r="N310">
            <v>67</v>
          </cell>
          <cell r="O310" t="b">
            <v>0</v>
          </cell>
          <cell r="P310" t="str">
            <v>CÔNG TY TNHH MTV THƯƠNG MẠI VÀ DỊCH VỤ NGỌC THƠM</v>
          </cell>
          <cell r="Q310" t="str">
            <v>Miền Bắc</v>
          </cell>
          <cell r="R310" t="str">
            <v>CircleK</v>
          </cell>
        </row>
        <row r="311">
          <cell r="A311" t="str">
            <v>CircleK-HN2272</v>
          </cell>
          <cell r="B311" t="str">
            <v>CircleK Lô 35 TT8, đường Quang Lai, Thanh Trì, Hà Nội</v>
          </cell>
          <cell r="D311" t="str">
            <v>Thành phố Hà Nội</v>
          </cell>
          <cell r="E311" t="str">
            <v>Huyện Thanh Trì</v>
          </cell>
          <cell r="F311" t="str">
            <v>Xã Ngũ Hiệp</v>
          </cell>
          <cell r="I311" t="str">
            <v>Circlek; Circlekmienbac; MIENBAC</v>
          </cell>
          <cell r="J311" t="str">
            <v>CircleK Lô 35 TT8, đường Quang Lai, Thanh Trì, Hà Nội</v>
          </cell>
          <cell r="K311" t="str">
            <v>Lô 35 TT8, đường Quang Lai, Xã Ngũ Hiệp, Huyện Thanh Trì, Thành phố Hà Nội, Việt Nam.</v>
          </cell>
          <cell r="M311" t="str">
            <v>Lô 35 TT8, đường Quang Lai, Xã Ngũ Hiệp, Huyện Thanh Trì, Thành phố Hà Nội, Việt Nam.</v>
          </cell>
          <cell r="N311">
            <v>67</v>
          </cell>
          <cell r="O311" t="b">
            <v>0</v>
          </cell>
          <cell r="P311" t="str">
            <v>CÔNG TY TNHH MTV THƯƠNG MẠI VÀ DỊCH VỤ NGỌC THƠM</v>
          </cell>
          <cell r="Q311" t="str">
            <v>Miền Bắc</v>
          </cell>
          <cell r="R311" t="str">
            <v>CircleK</v>
          </cell>
        </row>
        <row r="312">
          <cell r="A312" t="str">
            <v>CircleK-HN2273</v>
          </cell>
          <cell r="B312" t="str">
            <v>CircleK Số 100 phố Trung Kính, Cầu Giấy</v>
          </cell>
          <cell r="D312" t="str">
            <v>Thành phố Hà Nội</v>
          </cell>
          <cell r="G312" t="str">
            <v>HN004</v>
          </cell>
          <cell r="H312" t="str">
            <v>Hoàng Thanh Huy</v>
          </cell>
          <cell r="I312" t="str">
            <v>Circlek; Circlekmienbac; MIENBAC</v>
          </cell>
          <cell r="J312" t="str">
            <v>CircleK Số 100 phố Trung Kính, Cầu Giấy</v>
          </cell>
          <cell r="M312" t="str">
            <v>Số 100 phố Trung Kính, Tổ 28, Phường Yên Hòa, Quận Cầu Giấy, Thành phố Hà Nội, Việt Nam</v>
          </cell>
          <cell r="N312">
            <v>67</v>
          </cell>
          <cell r="O312" t="b">
            <v>0</v>
          </cell>
          <cell r="P312" t="str">
            <v>CÔNG TY TNHH MTV THƯƠNG MẠI VÀ DỊCH VỤ NGỌC THƠM</v>
          </cell>
          <cell r="Q312" t="str">
            <v>Miền Bắc</v>
          </cell>
          <cell r="R312" t="str">
            <v>CircleK</v>
          </cell>
        </row>
        <row r="313">
          <cell r="A313" t="str">
            <v>CircleK-HN2274</v>
          </cell>
          <cell r="B313" t="str">
            <v>CircleK Cửa hàng số 01SH08A, Tòa S2.03 - Z34.1 (F1-CH03-1) Dự án khu đô thị mới Tây Mỗ, Đại Mỗ, Nam Từ Liêm</v>
          </cell>
          <cell r="D313" t="str">
            <v>Thành phố Hà Nội</v>
          </cell>
          <cell r="G313" t="str">
            <v>HN004</v>
          </cell>
          <cell r="H313" t="str">
            <v>Hoàng Thanh Huy</v>
          </cell>
          <cell r="I313" t="str">
            <v>Circlek; Circlekmienbac; MIENBAC</v>
          </cell>
          <cell r="J313" t="str">
            <v>CircleK Cửa hàng số 01SH08A, Tòa S2.03 - Z34.1 (F1-CH03-1) Dự án khu đô thị mới Tây Mỗ, Đại Mỗ, Nam Từ Liêm</v>
          </cell>
          <cell r="M313" t="str">
            <v>Cửa hàng số 01SH08A, Tòa S2.03 - Z34.1 (F1-CH03-1) Dự án khu đô thị mới Tây Mỗ, Đại Mỗ - Vinhomes Park - Vinhomes Smart City, Phường Tây Mỗ, Quận Nam Từ Liêm, Thành phố Hà Nội, Việt Nam.</v>
          </cell>
          <cell r="N313">
            <v>67</v>
          </cell>
          <cell r="O313" t="b">
            <v>0</v>
          </cell>
          <cell r="P313" t="str">
            <v>CÔNG TY TNHH MTV THƯƠNG MẠI VÀ DỊCH VỤ NGỌC THƠM</v>
          </cell>
          <cell r="Q313" t="str">
            <v>Miền Bắc</v>
          </cell>
          <cell r="R313" t="str">
            <v>CircleK</v>
          </cell>
        </row>
        <row r="314">
          <cell r="A314" t="str">
            <v>CircleK-HN2275</v>
          </cell>
          <cell r="B314" t="str">
            <v>CircleK Số nhà 33, phố Pháo Đài Láng, Đống Đa</v>
          </cell>
          <cell r="D314" t="str">
            <v>Thành phố Hà Nội</v>
          </cell>
          <cell r="G314" t="str">
            <v>HN003</v>
          </cell>
          <cell r="H314" t="str">
            <v>Nguyễn Văn Thạch</v>
          </cell>
          <cell r="I314" t="str">
            <v>Circlek; Circlekmienbac; MIENBAC</v>
          </cell>
          <cell r="J314" t="str">
            <v>CircleK Số nhà 33, phố Pháo Đài Láng, Đống Đa</v>
          </cell>
          <cell r="M314" t="str">
            <v>Số nhà 33, phố Pháo Đài Láng, Phường Láng Thượng, Quận Đống Đa, Thành phố Hà Nội, Việt Nam.</v>
          </cell>
          <cell r="N314">
            <v>67</v>
          </cell>
          <cell r="O314" t="b">
            <v>0</v>
          </cell>
          <cell r="P314" t="str">
            <v>CÔNG TY TNHH MTV THƯƠNG MẠI VÀ DỊCH VỤ NGỌC THƠM</v>
          </cell>
          <cell r="Q314" t="str">
            <v>Miền Bắc</v>
          </cell>
          <cell r="R314" t="str">
            <v>CircleK</v>
          </cell>
        </row>
        <row r="315">
          <cell r="A315" t="str">
            <v>CircleK-HN2276</v>
          </cell>
          <cell r="B315" t="str">
            <v>CircleK Số 1, ngõ 41, phố Nguyễn Chí Thanh, Ba Đình</v>
          </cell>
          <cell r="D315" t="str">
            <v>Thành phố Hà Nội</v>
          </cell>
          <cell r="G315" t="str">
            <v>HN008</v>
          </cell>
          <cell r="H315" t="str">
            <v>Nguyễn Minh Sơn</v>
          </cell>
          <cell r="I315" t="str">
            <v>Circlek; Circlekmienbac; MIENBAC</v>
          </cell>
          <cell r="J315" t="str">
            <v>CircleK Số 1, ngõ 41, phố Nguyễn Chí Thanh, Ba Đình</v>
          </cell>
          <cell r="M315" t="str">
            <v>Số 1, ngõ 41, phố Nguyễn Chí Thanh, Phường Ngọc Khánh, Quận Ba Đình, Thành phố Hà Nội, Việt Nam</v>
          </cell>
          <cell r="N315">
            <v>67</v>
          </cell>
          <cell r="O315" t="b">
            <v>0</v>
          </cell>
          <cell r="P315" t="str">
            <v>CÔNG TY TNHH MTV THƯƠNG MẠI VÀ DỊCH VỤ NGỌC THƠM</v>
          </cell>
          <cell r="Q315" t="str">
            <v>Miền Bắc</v>
          </cell>
          <cell r="R315" t="str">
            <v>CircleK</v>
          </cell>
        </row>
        <row r="316">
          <cell r="A316" t="str">
            <v>CircleK-HN2277</v>
          </cell>
          <cell r="B316" t="str">
            <v>CircleK Số 81 Phố Huế</v>
          </cell>
          <cell r="D316" t="str">
            <v>Thành phố Hà Nội</v>
          </cell>
          <cell r="G316" t="str">
            <v>HN003</v>
          </cell>
          <cell r="H316" t="str">
            <v>Nguyễn Văn Thạch</v>
          </cell>
          <cell r="I316" t="str">
            <v>Circlek; Circlekmienbac; MIENBAC</v>
          </cell>
          <cell r="J316" t="str">
            <v>CircleK Số 81 Phố Huế</v>
          </cell>
          <cell r="M316" t="str">
            <v>Số 81 Phố Huế, Phường Phạm Đình Hổ, Quận Hai Bà Trưng, Thành phố Hà Nội, Việt Nam</v>
          </cell>
          <cell r="N316">
            <v>67</v>
          </cell>
          <cell r="O316" t="b">
            <v>0</v>
          </cell>
          <cell r="P316" t="str">
            <v>CÔNG TY TNHH MTV THƯƠNG MẠI VÀ DỊCH VỤ NGỌC THƠM</v>
          </cell>
          <cell r="Q316" t="str">
            <v>Miền Bắc</v>
          </cell>
          <cell r="R316" t="str">
            <v>CircleK</v>
          </cell>
        </row>
        <row r="317">
          <cell r="A317" t="str">
            <v>CircleK-HN2278</v>
          </cell>
          <cell r="B317" t="str">
            <v>CircleK Số 141 phố Hàng Bông, Hoàn Kiếm</v>
          </cell>
          <cell r="D317" t="str">
            <v>Thành phố Hà Nội</v>
          </cell>
          <cell r="G317" t="str">
            <v>HN008</v>
          </cell>
          <cell r="H317" t="str">
            <v>Nguyễn Minh Sơn</v>
          </cell>
          <cell r="I317" t="str">
            <v>Circlek; Circlekmienbac; MIENBAC</v>
          </cell>
          <cell r="J317" t="str">
            <v>CircleK Số 141 phố Hàng Bông, Hoàn Kiếm</v>
          </cell>
          <cell r="M317" t="str">
            <v>Số 141 phố Hàng Bông, Phường Hàng Bông, Quận Hoàn Kiếm, Thành phố Hà Nội, Việt Nam</v>
          </cell>
          <cell r="N317">
            <v>67</v>
          </cell>
          <cell r="O317" t="b">
            <v>0</v>
          </cell>
          <cell r="P317" t="str">
            <v>CÔNG TY TNHH MTV THƯƠNG MẠI VÀ DỊCH VỤ NGỌC THƠM</v>
          </cell>
          <cell r="Q317" t="str">
            <v>Miền Bắc</v>
          </cell>
          <cell r="R317" t="str">
            <v>CircleK</v>
          </cell>
        </row>
        <row r="318">
          <cell r="A318" t="str">
            <v>CircleK-HN2279</v>
          </cell>
          <cell r="B318" t="str">
            <v>CircleK Số 42B Lý Thường Kiệt, Hoàn Kiếm</v>
          </cell>
          <cell r="D318" t="str">
            <v>Thành phố Hà Nội</v>
          </cell>
          <cell r="G318" t="str">
            <v>HN008</v>
          </cell>
          <cell r="H318" t="str">
            <v>Nguyễn Minh Sơn</v>
          </cell>
          <cell r="I318" t="str">
            <v>Circlek; Circlekmienbac; MIENBAC</v>
          </cell>
          <cell r="J318" t="str">
            <v>CircleK Số 42B Lý Thường Kiệt, Hoàn Kiếm</v>
          </cell>
          <cell r="M318" t="str">
            <v>Số 42B Lý Thường Kiệt, Phường Hàng Bài, Quận Hoàn Kiếm, Thành phố Hà Nội, Việt Nam</v>
          </cell>
          <cell r="N318">
            <v>67</v>
          </cell>
          <cell r="O318" t="b">
            <v>0</v>
          </cell>
          <cell r="P318" t="str">
            <v>CÔNG TY TNHH MTV THƯƠNG MẠI VÀ DỊCH VỤ NGỌC THƠM</v>
          </cell>
          <cell r="Q318" t="str">
            <v>Miền Bắc</v>
          </cell>
          <cell r="R318" t="str">
            <v>CircleK</v>
          </cell>
        </row>
        <row r="319">
          <cell r="A319" t="str">
            <v>CircleK-HN2280</v>
          </cell>
          <cell r="B319" t="str">
            <v>CircleK 35/M2, Khu đô thị Yên Hòa</v>
          </cell>
          <cell r="D319" t="str">
            <v>Thành phố Hà Nội</v>
          </cell>
          <cell r="G319" t="str">
            <v>HN004</v>
          </cell>
          <cell r="H319" t="str">
            <v>Hoàng Thanh Huy</v>
          </cell>
          <cell r="I319" t="str">
            <v>Circlek; Circlekmienbac; MIENBAC</v>
          </cell>
          <cell r="J319" t="str">
            <v>CircleK 35/M2, Khu đô thị Yên Hòa</v>
          </cell>
          <cell r="M319" t="str">
            <v>35/M2, Khu đô thị Yên Hòa, Phường Yên Hòa, Quận Cầu Giấy, Thành phố Hà Nội, Việt Nam</v>
          </cell>
          <cell r="N319">
            <v>67</v>
          </cell>
          <cell r="O319" t="b">
            <v>0</v>
          </cell>
          <cell r="P319" t="str">
            <v>CÔNG TY TNHH MTV THƯƠNG MẠI VÀ DỊCH VỤ NGỌC THƠM</v>
          </cell>
          <cell r="Q319" t="str">
            <v>Miền Bắc</v>
          </cell>
          <cell r="R319" t="str">
            <v>CircleK</v>
          </cell>
        </row>
        <row r="320">
          <cell r="A320" t="str">
            <v>CircleK-HN2281</v>
          </cell>
          <cell r="B320" t="str">
            <v>CircleK Số 16 phố Hàng Mắm</v>
          </cell>
          <cell r="D320" t="str">
            <v>Thành phố Hà Nội</v>
          </cell>
          <cell r="G320" t="str">
            <v>HN004</v>
          </cell>
          <cell r="H320" t="str">
            <v>Hoàng Thanh Huy</v>
          </cell>
          <cell r="I320" t="str">
            <v>Circlek; Circlekmienbac; MIENBAC</v>
          </cell>
          <cell r="J320" t="str">
            <v>CircleK Số 16 phố Hàng Mắm</v>
          </cell>
          <cell r="M320" t="str">
            <v>Số 16 phố Hàng Mắm, Phường Lý Thái Tổ, Quận Hoàn Kiếm, Thành phố Hà Nội, Việt Nam</v>
          </cell>
          <cell r="N320">
            <v>67</v>
          </cell>
          <cell r="O320" t="b">
            <v>0</v>
          </cell>
          <cell r="P320" t="str">
            <v>CÔNG TY TNHH MTV THƯƠNG MẠI VÀ DỊCH VỤ NGỌC THƠM</v>
          </cell>
          <cell r="Q320" t="str">
            <v>Miền Bắc</v>
          </cell>
          <cell r="R320" t="str">
            <v>CircleK</v>
          </cell>
        </row>
        <row r="321">
          <cell r="A321" t="str">
            <v>CircleK-HP6001</v>
          </cell>
          <cell r="B321" t="str">
            <v>CircleK 261A Trần Nguyên Hãn</v>
          </cell>
          <cell r="D321" t="str">
            <v>Hải Phòng</v>
          </cell>
          <cell r="I321" t="str">
            <v>Circlek; Circlekmienbac; MIENBAC</v>
          </cell>
          <cell r="J321" t="str">
            <v>CircleK 261A Trần Nguyên Hãn</v>
          </cell>
          <cell r="M321" t="str">
            <v>261A Trần Nguyên Hãn, Phường Nghĩa Xá, Quận Lê Chân, thành phố Hải Phòng</v>
          </cell>
          <cell r="N321">
            <v>67</v>
          </cell>
          <cell r="O321" t="b">
            <v>0</v>
          </cell>
          <cell r="P321" t="str">
            <v>CÔNG TY TNHH MTV THƯƠNG MẠI VÀ DỊCH VỤ NGỌC THƠM</v>
          </cell>
          <cell r="Q321" t="str">
            <v>Miền Bắc</v>
          </cell>
          <cell r="R321" t="str">
            <v>CircleK</v>
          </cell>
        </row>
        <row r="322">
          <cell r="A322" t="str">
            <v>CircleK-HP6002</v>
          </cell>
          <cell r="B322" t="str">
            <v>CircleK 81 Trần Phú</v>
          </cell>
          <cell r="D322" t="str">
            <v>Hải Phòng</v>
          </cell>
          <cell r="I322" t="str">
            <v>Circlek; Circlekmienbac; MIENBAC</v>
          </cell>
          <cell r="J322" t="str">
            <v>CircleK 81 Trần Phú</v>
          </cell>
          <cell r="M322" t="str">
            <v>81 Trần Phú, Phường Cầu Đất, Quận Ngô Quyền, thành phố Hải Phòng</v>
          </cell>
          <cell r="N322">
            <v>67</v>
          </cell>
          <cell r="O322" t="b">
            <v>0</v>
          </cell>
          <cell r="P322" t="str">
            <v>CÔNG TY TNHH MTV THƯƠNG MẠI VÀ DỊCH VỤ NGỌC THƠM</v>
          </cell>
          <cell r="Q322" t="str">
            <v>Miền Bắc</v>
          </cell>
          <cell r="R322" t="str">
            <v>CircleK</v>
          </cell>
        </row>
        <row r="323">
          <cell r="A323" t="str">
            <v>CircleK-HP6003</v>
          </cell>
          <cell r="B323" t="str">
            <v>CircleK BH 02-01 dự án Vinhome Imperia Hải Phòng</v>
          </cell>
          <cell r="D323" t="str">
            <v>Hải Phòng</v>
          </cell>
          <cell r="I323" t="str">
            <v>Circlek; Circlekmienbac; MIENBAC</v>
          </cell>
          <cell r="J323" t="str">
            <v>CircleK BH 02-01 dự án Vinhome Imperia Hải Phòng</v>
          </cell>
          <cell r="K323" t="str">
            <v>BH 02-01 dự án Vinhome Imperia Hải Phòng, phường Thượng Lý, Quận Hồng Bàng, thành phố Hải Phòng</v>
          </cell>
          <cell r="M323" t="str">
            <v>BH 02-01 dự án Vinhome Imperia Hải Phòng, phường Thượng Lý, Quận Hồng Bàng, thành phố Hải Phòng</v>
          </cell>
          <cell r="N323">
            <v>67</v>
          </cell>
          <cell r="O323" t="b">
            <v>0</v>
          </cell>
          <cell r="P323" t="str">
            <v>CÔNG TY TNHH MTV THƯƠNG MẠI VÀ DỊCH VỤ NGỌC THƠM</v>
          </cell>
          <cell r="Q323" t="str">
            <v>Miền Bắc</v>
          </cell>
          <cell r="R323" t="str">
            <v>CircleK</v>
          </cell>
        </row>
        <row r="324">
          <cell r="A324" t="str">
            <v>CircleK-HP6005</v>
          </cell>
          <cell r="B324" t="str">
            <v>CircleK Số 1 - 3 Hai Bà Trưng</v>
          </cell>
          <cell r="D324" t="str">
            <v>Hải Phòng</v>
          </cell>
          <cell r="I324" t="str">
            <v>Circlek; Circlekmienbac; MIENBAC</v>
          </cell>
          <cell r="J324" t="str">
            <v>CircleK Số 1 - 3 Hai Bà Trưng</v>
          </cell>
          <cell r="K324" t="str">
            <v>Số 1 - 3 Hai Bà Trưng, phường An Biên, Quận Lê Chân, thành phố Hải Phòng</v>
          </cell>
          <cell r="M324" t="str">
            <v>Số 1 - 3 Hai Bà Trưng, phường An Biên, Quận Lê Chân, thành phố Hải Phòng</v>
          </cell>
          <cell r="N324">
            <v>67</v>
          </cell>
          <cell r="O324" t="b">
            <v>0</v>
          </cell>
          <cell r="P324" t="str">
            <v>CÔNG TY TNHH MTV THƯƠNG MẠI VÀ DỊCH VỤ NGỌC THƠM</v>
          </cell>
          <cell r="Q324" t="str">
            <v>Miền Bắc</v>
          </cell>
          <cell r="R324" t="str">
            <v>CircleK</v>
          </cell>
        </row>
        <row r="325">
          <cell r="A325" t="str">
            <v>CircleK-HP6006</v>
          </cell>
          <cell r="B325" t="str">
            <v>CircleK 372-374 Lạch Tray</v>
          </cell>
          <cell r="D325" t="str">
            <v>Hải Phòng</v>
          </cell>
          <cell r="I325" t="str">
            <v>Circlek; Circlekmienbac; MIENBAC</v>
          </cell>
          <cell r="J325" t="str">
            <v>CircleK 372-374 Lạch Tray</v>
          </cell>
          <cell r="M325" t="str">
            <v>372-374 Lạch Tray, Phường Đằng Giang, Quận Ngô Quyền, thành phố Hải Phòng</v>
          </cell>
          <cell r="N325">
            <v>67</v>
          </cell>
          <cell r="O325" t="b">
            <v>0</v>
          </cell>
          <cell r="P325" t="str">
            <v>CÔNG TY TNHH MTV THƯƠNG MẠI VÀ DỊCH VỤ NGỌC THƠM</v>
          </cell>
          <cell r="Q325" t="str">
            <v>Miền Bắc</v>
          </cell>
          <cell r="R325" t="str">
            <v>CircleK</v>
          </cell>
        </row>
        <row r="326">
          <cell r="A326" t="str">
            <v>CircleK-HP6007</v>
          </cell>
          <cell r="B326" t="str">
            <v>CircleK 62-64 Kênh Dương</v>
          </cell>
          <cell r="D326" t="str">
            <v>Hải Phòng</v>
          </cell>
          <cell r="I326" t="str">
            <v>Circlek; Circlekmienbac; MIENBAC</v>
          </cell>
          <cell r="J326" t="str">
            <v>CircleK 62-64 Kênh Dương</v>
          </cell>
          <cell r="M326" t="str">
            <v>62-64 Kênh Dương, Phường Kênh Dương, Quận Lê Chân, thành phố Hải Phòng</v>
          </cell>
          <cell r="N326">
            <v>67</v>
          </cell>
          <cell r="O326" t="b">
            <v>0</v>
          </cell>
          <cell r="P326" t="str">
            <v>CÔNG TY TNHH MTV THƯƠNG MẠI VÀ DỊCH VỤ NGỌC THƠM</v>
          </cell>
          <cell r="Q326" t="str">
            <v>Miền Bắc</v>
          </cell>
          <cell r="R326" t="str">
            <v>CircleK</v>
          </cell>
        </row>
        <row r="327">
          <cell r="A327" t="str">
            <v>CircleK-HP6008</v>
          </cell>
          <cell r="B327" t="str">
            <v>CircleK 31 Hồ Sen</v>
          </cell>
          <cell r="D327" t="str">
            <v>Hải Phòng</v>
          </cell>
          <cell r="I327" t="str">
            <v>Circlek; Circlekmienbac; MIENBAC</v>
          </cell>
          <cell r="J327" t="str">
            <v>CircleK 31 Hồ Sen</v>
          </cell>
          <cell r="M327" t="str">
            <v>31 Hồ Sen, Phường Hàng Kênh, Quận Lê Chân, thành phố Hải Phòng</v>
          </cell>
          <cell r="N327">
            <v>67</v>
          </cell>
          <cell r="O327" t="b">
            <v>0</v>
          </cell>
          <cell r="P327" t="str">
            <v>CÔNG TY TNHH MTV THƯƠNG MẠI VÀ DỊCH VỤ NGỌC THƠM</v>
          </cell>
          <cell r="Q327" t="str">
            <v>Miền Bắc</v>
          </cell>
          <cell r="R327" t="str">
            <v>CircleK</v>
          </cell>
        </row>
        <row r="328">
          <cell r="A328" t="str">
            <v>CircleK-HP6009</v>
          </cell>
          <cell r="B328" t="str">
            <v>CircleK Số 177 đường Hà Nội</v>
          </cell>
          <cell r="D328" t="str">
            <v>Thành phố Hà Nội</v>
          </cell>
          <cell r="I328" t="str">
            <v>Circlek; Circlekmienbac; MIENBAC</v>
          </cell>
          <cell r="J328" t="str">
            <v>CircleK Số 177 đường Hà Nội</v>
          </cell>
          <cell r="K328" t="str">
            <v>Số 177 đường Hà Nội, phường Thượng Lý, Quận Hồng Bàng, thành phố Hải Phòng</v>
          </cell>
          <cell r="M328" t="str">
            <v>Số 177 đường Hà Nội, phường Thượng Lý, Quận Hồng Bàng, thành phố Hải Phòng</v>
          </cell>
          <cell r="N328">
            <v>67</v>
          </cell>
          <cell r="O328" t="b">
            <v>0</v>
          </cell>
          <cell r="P328" t="str">
            <v>CÔNG TY TNHH MTV THƯƠNG MẠI VÀ DỊCH VỤ NGỌC THƠM</v>
          </cell>
          <cell r="Q328" t="str">
            <v>Miền Bắc</v>
          </cell>
          <cell r="R328" t="str">
            <v>CircleK</v>
          </cell>
        </row>
        <row r="329">
          <cell r="A329" t="str">
            <v>CircleK-HP6010</v>
          </cell>
          <cell r="B329" t="str">
            <v>CircleK 341 Lot 22 Lê Hồng Phong</v>
          </cell>
          <cell r="D329" t="str">
            <v>Hải Phòng</v>
          </cell>
          <cell r="I329" t="str">
            <v>Circlek; Circlekmienbac; MIENBAC</v>
          </cell>
          <cell r="J329" t="str">
            <v>CircleK 341 Lot 22 Lê Hồng Phong</v>
          </cell>
          <cell r="K329" t="str">
            <v>341 Lot 22 Lê Hồng Phong, phường Đông Khê, Quận Ngô Quyền, thành phố Hải Phòng</v>
          </cell>
          <cell r="M329" t="str">
            <v>341 Lot 22 Lê Hồng Phong, phường Đông Khê, Quận Ngô Quyền, thành phố Hải Phòng</v>
          </cell>
          <cell r="N329">
            <v>67</v>
          </cell>
          <cell r="O329" t="b">
            <v>0</v>
          </cell>
          <cell r="P329" t="str">
            <v>CÔNG TY TNHH MTV THƯƠNG MẠI VÀ DỊCH VỤ NGỌC THƠM</v>
          </cell>
          <cell r="Q329" t="str">
            <v>Miền Bắc</v>
          </cell>
          <cell r="R329" t="str">
            <v>CircleK</v>
          </cell>
        </row>
        <row r="330">
          <cell r="A330" t="str">
            <v>CircleK-HP6011</v>
          </cell>
          <cell r="B330" t="str">
            <v>CircleK Số 1 Phạm Minh Đức</v>
          </cell>
          <cell r="D330" t="str">
            <v>Hải Phòng</v>
          </cell>
          <cell r="I330" t="str">
            <v>Circlek; Circlekmienbac; MIENBAC</v>
          </cell>
          <cell r="J330" t="str">
            <v>CircleK Số 1 Phạm Minh Đức</v>
          </cell>
          <cell r="K330" t="str">
            <v>Số 1 Phạm Minh Đức, phường Máy Tơ, Quận Ngô Quyền, thành phố Hải Phòng</v>
          </cell>
          <cell r="M330" t="str">
            <v>Số 1 Phạm Minh Đức, phường Máy Tơ, Quận Ngô Quyền, thành phố Hải Phòng</v>
          </cell>
          <cell r="N330">
            <v>67</v>
          </cell>
          <cell r="O330" t="b">
            <v>0</v>
          </cell>
          <cell r="P330" t="str">
            <v>CÔNG TY TNHH MTV THƯƠNG MẠI VÀ DỊCH VỤ NGỌC THƠM</v>
          </cell>
          <cell r="Q330" t="str">
            <v>Miền Bắc</v>
          </cell>
          <cell r="R330" t="str">
            <v>CircleK</v>
          </cell>
        </row>
        <row r="331">
          <cell r="A331" t="str">
            <v>CircleK-HP6012</v>
          </cell>
          <cell r="B331" t="str">
            <v>CircleK Số 32 Nguyễn Đức Cảnh</v>
          </cell>
          <cell r="D331" t="str">
            <v>Hải Phòng</v>
          </cell>
          <cell r="I331" t="str">
            <v>Circlek; Circlekmienbac; MIENBAC</v>
          </cell>
          <cell r="J331" t="str">
            <v>CircleK Số 32 Nguyễn Đức Cảnh</v>
          </cell>
          <cell r="K331" t="str">
            <v>Số 32 Nguyễn Đức Cảnh, phường An Biên, Quận Lê Chân, thành phố Hải Phòng</v>
          </cell>
          <cell r="M331" t="str">
            <v>Số 32 Nguyễn Đức Cảnh, phường An Biên, Quận Lê Chân, thành phố Hải Phòng</v>
          </cell>
          <cell r="N331">
            <v>67</v>
          </cell>
          <cell r="O331" t="b">
            <v>0</v>
          </cell>
          <cell r="P331" t="str">
            <v>CÔNG TY TNHH MTV THƯƠNG MẠI VÀ DỊCH VỤ NGỌC THƠM</v>
          </cell>
          <cell r="Q331" t="str">
            <v>Miền Bắc</v>
          </cell>
          <cell r="R331" t="str">
            <v>CircleK</v>
          </cell>
        </row>
        <row r="332">
          <cell r="A332" t="str">
            <v>CircleK-HP6013</v>
          </cell>
          <cell r="B332" t="str">
            <v>CircleK - 27 Trần Hưng Đạo</v>
          </cell>
          <cell r="D332" t="str">
            <v>Hải Phòng</v>
          </cell>
          <cell r="I332" t="str">
            <v>Circlek; Circlekmienbac; MIENBAC</v>
          </cell>
          <cell r="J332" t="str">
            <v>CircleK 27 Trần Hưng Đạo</v>
          </cell>
          <cell r="K332" t="str">
            <v>Số 27 đường Trần Hưng Đạo, phường Hoàng Văn Thụ, quận Hồng Bàng, Thành Phố Hải Phòng</v>
          </cell>
          <cell r="M332" t="str">
            <v>Số 27 đường Trần Hưng Đạo, phường Hoàng Văn Thụ, quận Hồng Bàng, Thành Phố Hải Phòng</v>
          </cell>
          <cell r="N332">
            <v>67</v>
          </cell>
          <cell r="O332" t="b">
            <v>0</v>
          </cell>
          <cell r="P332" t="str">
            <v>CÔNG TY TNHH MTV THƯƠNG MẠI VÀ DỊCH VỤ NGỌC THƠM</v>
          </cell>
          <cell r="Q332" t="str">
            <v>Miền Bắc</v>
          </cell>
          <cell r="R332" t="str">
            <v>CircleK</v>
          </cell>
        </row>
        <row r="333">
          <cell r="A333" t="str">
            <v>CircleK-HP6014</v>
          </cell>
          <cell r="B333" t="str">
            <v>CircleK Số 388 +388A Tô Hiệu</v>
          </cell>
          <cell r="D333" t="str">
            <v>Hải Phòng</v>
          </cell>
          <cell r="I333" t="str">
            <v>Circlek; Circlekmienbac; MIENBAC</v>
          </cell>
          <cell r="J333" t="str">
            <v>CircleK Số 388 +388A Tô Hiệu</v>
          </cell>
          <cell r="K333" t="str">
            <v>Số 388 +388A Tô Hiệu, phường Hồ Nam, Quận Lê Chân, thành phố Hải Phòng</v>
          </cell>
          <cell r="M333" t="str">
            <v>Số 388 +388A Tô Hiệu, phường Hồ Nam, Quận Lê Chân, thành phố Hải Phòng</v>
          </cell>
          <cell r="N333">
            <v>67</v>
          </cell>
          <cell r="O333" t="b">
            <v>0</v>
          </cell>
          <cell r="P333" t="str">
            <v>CÔNG TY TNHH MTV THƯƠNG MẠI VÀ DỊCH VỤ NGỌC THƠM</v>
          </cell>
          <cell r="Q333" t="str">
            <v>Miền Bắc</v>
          </cell>
          <cell r="R333" t="str">
            <v>CircleK</v>
          </cell>
        </row>
        <row r="334">
          <cell r="A334" t="str">
            <v>CircleK-HP6015</v>
          </cell>
          <cell r="B334" t="str">
            <v>CircleK 93 Lương Khánh Thiện</v>
          </cell>
          <cell r="D334" t="str">
            <v>Hải Phòng</v>
          </cell>
          <cell r="I334" t="str">
            <v>Circlek; Circlekmienbac; MIENBAC</v>
          </cell>
          <cell r="J334" t="str">
            <v>CircleK 93 Lương Khánh Thiện</v>
          </cell>
          <cell r="M334" t="str">
            <v>93 Lương Khánh Thiện, Phường Cầu Đất, Quận Ngô Quyền, thành phố Hải Phòng</v>
          </cell>
          <cell r="N334">
            <v>67</v>
          </cell>
          <cell r="O334" t="b">
            <v>0</v>
          </cell>
          <cell r="P334" t="str">
            <v>CÔNG TY TNHH MTV THƯƠNG MẠI VÀ DỊCH VỤ NGỌC THƠM</v>
          </cell>
          <cell r="Q334" t="str">
            <v>Miền Bắc</v>
          </cell>
          <cell r="R334" t="str">
            <v>CircleK</v>
          </cell>
        </row>
        <row r="335">
          <cell r="A335" t="str">
            <v>CircleK-HP6016</v>
          </cell>
          <cell r="B335" t="str">
            <v>CircleK 412 Trần Thành Ngọ</v>
          </cell>
          <cell r="D335" t="str">
            <v>Hải Phòng</v>
          </cell>
          <cell r="I335" t="str">
            <v>Circlek; Circlekmienbac; MIENBAC</v>
          </cell>
          <cell r="J335" t="str">
            <v>CircleK 412 Trần Thành Ngọ</v>
          </cell>
          <cell r="M335" t="str">
            <v>412 Trần Thành Ngọ, Phường Trần Thành Ngọ, Quận Kiến An, thành phố Hải Phòng</v>
          </cell>
          <cell r="N335">
            <v>67</v>
          </cell>
          <cell r="O335" t="b">
            <v>0</v>
          </cell>
          <cell r="P335" t="str">
            <v>CÔNG TY TNHH MTV THƯƠNG MẠI VÀ DỊCH VỤ NGỌC THƠM</v>
          </cell>
          <cell r="Q335" t="str">
            <v>Miền Bắc</v>
          </cell>
          <cell r="R335" t="str">
            <v>CircleK</v>
          </cell>
        </row>
        <row r="336">
          <cell r="A336" t="str">
            <v>CircleK-HP6017</v>
          </cell>
          <cell r="B336" t="str">
            <v>CircleK 27 Lê Lợi</v>
          </cell>
          <cell r="D336" t="str">
            <v>Hải Phòng</v>
          </cell>
          <cell r="I336" t="str">
            <v>Circlek; Circlekmienbac; MIENBAC</v>
          </cell>
          <cell r="J336" t="str">
            <v>CircleK 27 Lê Lợi</v>
          </cell>
          <cell r="M336" t="str">
            <v>27 Lê Lợi, Phường Máy Tơ, Quận Ngô Quyền, thành phố Hải Phòng</v>
          </cell>
          <cell r="N336">
            <v>67</v>
          </cell>
          <cell r="O336" t="b">
            <v>0</v>
          </cell>
          <cell r="P336" t="str">
            <v>CÔNG TY TNHH MTV THƯƠNG MẠI VÀ DỊCH VỤ NGỌC THƠM</v>
          </cell>
          <cell r="Q336" t="str">
            <v>Miền Bắc</v>
          </cell>
          <cell r="R336" t="str">
            <v>CircleK</v>
          </cell>
        </row>
        <row r="337">
          <cell r="A337" t="str">
            <v>CircleK-HP6018</v>
          </cell>
          <cell r="B337" t="str">
            <v>CircleK Số 183 phố Văn Cao, Hải Phòng</v>
          </cell>
          <cell r="D337" t="str">
            <v>Hải Phòng</v>
          </cell>
          <cell r="I337" t="str">
            <v>Circlek; Circlekmienbac; MIENBAC</v>
          </cell>
          <cell r="J337" t="str">
            <v>CircleK Số 183 phố Văn Cao, Hải Phòng</v>
          </cell>
          <cell r="M337" t="str">
            <v>Số 183 phố Văn Cao, Phường Đằng Giang, Quận Ngô Quyền, Thành phố Hải Phòng, Việt Nam</v>
          </cell>
          <cell r="N337">
            <v>67</v>
          </cell>
          <cell r="O337" t="b">
            <v>0</v>
          </cell>
          <cell r="P337" t="str">
            <v>CÔNG TY TNHH MTV THƯƠNG MẠI VÀ DỊCH VỤ NGỌC THƠM</v>
          </cell>
          <cell r="Q337" t="str">
            <v>Miền Bắc</v>
          </cell>
          <cell r="R337" t="str">
            <v>CircleK</v>
          </cell>
        </row>
        <row r="338">
          <cell r="A338" t="str">
            <v>CircleK-ND8001</v>
          </cell>
          <cell r="B338" t="str">
            <v>CircleK Khu nhà phố Vịnh Đảo, TT-PT2C.23, Khu đô thị và thương mại Văn Giang (Ecopark)</v>
          </cell>
          <cell r="D338" t="str">
            <v>Hưng Yên</v>
          </cell>
          <cell r="I338" t="str">
            <v>Circlek; Circlekmienbac; MIENBAC</v>
          </cell>
          <cell r="J338" t="str">
            <v>CircleK Khu nhà phố Vịnh Đảo, TT-PT2C.23, Khu đô thị và thương mại Văn Giang (Ecopark)</v>
          </cell>
          <cell r="K338" t="str">
            <v>Khu nhà phố Vịnh Đảo, TT-PT2C.23, Khu đô thị và thương mại Văn Giang (Ecopark), xã Xuân Quang, huyện Văn Giang, tỉnh Hưng Yên</v>
          </cell>
          <cell r="M338" t="str">
            <v>Khu nhà phố Vịnh Đảo, TT-PT2C.23, Khu đô thị và thương mại Văn Giang (Ecopark), xã Xuân Quang, huyện Văn Giang, tỉnh Hưng Yên</v>
          </cell>
          <cell r="N338">
            <v>67</v>
          </cell>
          <cell r="O338" t="b">
            <v>0</v>
          </cell>
          <cell r="P338" t="str">
            <v>CÔNG TY TNHH MTV THƯƠNG MẠI VÀ DỊCH VỤ NGỌC THƠM</v>
          </cell>
          <cell r="Q338" t="str">
            <v>Miền Bắc</v>
          </cell>
          <cell r="R338" t="str">
            <v>CircleK</v>
          </cell>
        </row>
        <row r="339">
          <cell r="A339" t="str">
            <v>CircleK-ND8002</v>
          </cell>
          <cell r="B339" t="str">
            <v>CircleK Số MRA-095A, đường nội bộ Khu biệt thự Thủy Nguyên, Khu đô thị và thương mại Văn Giang (Ecopark)</v>
          </cell>
          <cell r="D339" t="str">
            <v>Hưng Yên</v>
          </cell>
          <cell r="I339" t="str">
            <v>Circlek; Circlekmienbac; MIENBAC</v>
          </cell>
          <cell r="J339" t="str">
            <v>CircleK Số MRA-095A, đường nội bộ Khu biệt thự Thủy Nguyên, Khu đô thị và thương mại Văn Giang (Ecopark)</v>
          </cell>
          <cell r="K339" t="str">
            <v>Số MRA-095A, đường nội bộ Khu biệt thự Thủy Nguyên, Khu đô thị và thương mại Văn Giang (Ecopark),  xã Xuân Quang, huyện Văn Giang, tỉnh Hưng Yên</v>
          </cell>
          <cell r="M339" t="str">
            <v>Số MRA-095A, đường nội bộ Khu biệt thự Thủy Nguyên, Khu đô thị và thương mại Văn Giang (Ecopark), xã Xuân Quang, huyện Văn Giang, tỉnh Hưng Yên</v>
          </cell>
          <cell r="N339">
            <v>67</v>
          </cell>
          <cell r="O339" t="b">
            <v>0</v>
          </cell>
          <cell r="P339" t="str">
            <v>CÔNG TY TNHH MTV THƯƠNG MẠI VÀ DỊCH VỤ NGỌC THƠM</v>
          </cell>
          <cell r="Q339" t="str">
            <v>Miền Bắc</v>
          </cell>
          <cell r="R339" t="str">
            <v>CircleK</v>
          </cell>
        </row>
        <row r="340">
          <cell r="A340" t="str">
            <v>CircleK-ND8003</v>
          </cell>
          <cell r="B340" t="str">
            <v>CircleK PT.09, khu nhà phố Phố Trúc, Khu đô thị và thương mại Văn Giang (Ecopark)</v>
          </cell>
          <cell r="D340" t="str">
            <v>Hưng Yên</v>
          </cell>
          <cell r="I340" t="str">
            <v>Circlek; Circlekmienbac; MIENBAC</v>
          </cell>
          <cell r="J340" t="str">
            <v>CircleK PT.09, khu nhà phố Phố Trúc, Khu đô thị và thương mại Văn Giang (Ecopark)</v>
          </cell>
          <cell r="K340" t="str">
            <v>PT.09, khu nhà phố Phố Trúc, Khu đô thị và thương mại Văn Giang (Ecopark),  xã Xuân Quang, huyện Văn Giang, tỉnh Hưng Yên</v>
          </cell>
          <cell r="M340" t="str">
            <v>PT.09, khu nhà phố Phố Trúc, Khu đô thị và thương mại Văn Giang (Ecopark), xã Xuân Quang, huyện Văn Giang, tỉnh Hưng Yên</v>
          </cell>
          <cell r="N340">
            <v>67</v>
          </cell>
          <cell r="O340" t="b">
            <v>0</v>
          </cell>
          <cell r="P340" t="str">
            <v>CÔNG TY TNHH MTV THƯƠNG MẠI VÀ DỊCH VỤ NGỌC THƠM</v>
          </cell>
          <cell r="Q340" t="str">
            <v>Miền Bắc</v>
          </cell>
          <cell r="R340" t="str">
            <v>CircleK</v>
          </cell>
        </row>
        <row r="341">
          <cell r="A341" t="str">
            <v>CircleK-TN0001</v>
          </cell>
          <cell r="B341" t="str">
            <v>CircleK Số 28 đường Lương Ngọc Quyến, Thái Nguyên</v>
          </cell>
          <cell r="D341" t="str">
            <v>Thái Nguyên</v>
          </cell>
          <cell r="I341" t="str">
            <v>Circlek; Circlekmienbac; MIENBAC</v>
          </cell>
          <cell r="J341" t="str">
            <v>CircleK Số 28 đường Lương Ngọc Quyến, Thái Nguyên</v>
          </cell>
          <cell r="M341" t="str">
            <v>Số 28 đường Lương Ngọc Quyến, Phường Quang Trung, Thành phố Thái Nguyên, Tỉnh Thái Nguyên, Việt Nam</v>
          </cell>
          <cell r="N341">
            <v>67</v>
          </cell>
          <cell r="O341" t="b">
            <v>0</v>
          </cell>
          <cell r="P341" t="str">
            <v>CÔNG TY TNHH MTV THƯƠNG MẠI VÀ DỊCH VỤ NGỌC THƠM</v>
          </cell>
          <cell r="Q341" t="str">
            <v>Miền Bắc</v>
          </cell>
          <cell r="R341" t="str">
            <v>CircleK</v>
          </cell>
        </row>
        <row r="342">
          <cell r="A342" t="str">
            <v>CircleK-TN0002</v>
          </cell>
          <cell r="B342" t="str">
            <v>CircleK Số 104 đường Z115, Tổ 2, Thái Nguyên</v>
          </cell>
          <cell r="D342" t="str">
            <v>Thái Nguyên</v>
          </cell>
          <cell r="I342" t="str">
            <v>Circlek; Circlekmienbac; MIENBAC</v>
          </cell>
          <cell r="J342" t="str">
            <v>CircleK Số 104 đường Z115, Tổ 2, Thái Nguyên</v>
          </cell>
          <cell r="M342" t="str">
            <v>Số 104 đường Z115, Tổ 2, Phường Tân Thịnh, Thành phố Thái Nguyên, Tỉnh Thái Nguyên, Việt Nam</v>
          </cell>
          <cell r="N342">
            <v>67</v>
          </cell>
          <cell r="O342" t="b">
            <v>0</v>
          </cell>
          <cell r="P342" t="str">
            <v>CÔNG TY TNHH MTV THƯƠNG MẠI VÀ DỊCH VỤ NGỌC THƠM</v>
          </cell>
          <cell r="Q342" t="str">
            <v>Miền Bắc</v>
          </cell>
          <cell r="R342" t="str">
            <v>CircleK</v>
          </cell>
        </row>
        <row r="343">
          <cell r="A343" t="str">
            <v>CircleK-TN0003</v>
          </cell>
          <cell r="B343" t="str">
            <v>CircleK Số 157 đường Bắc Sơn, Thái Nguyên</v>
          </cell>
          <cell r="D343" t="str">
            <v>Thái Nguyên</v>
          </cell>
          <cell r="I343" t="str">
            <v>Circlek; Circlekmienbac; MIENBAC</v>
          </cell>
          <cell r="J343" t="str">
            <v>CircleK Số 157 đường Bắc Sơn, Thái Nguyên</v>
          </cell>
          <cell r="M343" t="str">
            <v>Số 157 đường Bắc Sơn, Phường Hoàng Văn Thụ, Thành phố Thái Nguyên, Tỉnh Thái Nguyên, Việt Nam</v>
          </cell>
          <cell r="N343">
            <v>67</v>
          </cell>
          <cell r="O343" t="b">
            <v>0</v>
          </cell>
          <cell r="P343" t="str">
            <v>CÔNG TY TNHH MTV THƯƠNG MẠI VÀ DỊCH VỤ NGỌC THƠM</v>
          </cell>
          <cell r="Q343" t="str">
            <v>Miền Bắc</v>
          </cell>
          <cell r="R343" t="str">
            <v>CircleK</v>
          </cell>
        </row>
        <row r="344">
          <cell r="A344" t="str">
            <v>CircleK-TN0004</v>
          </cell>
          <cell r="B344" t="str">
            <v>CircleK Số 439 đường Lương Ngọc Quyến, Thái Nguyên</v>
          </cell>
          <cell r="D344" t="str">
            <v>Thái Nguyên</v>
          </cell>
          <cell r="I344" t="str">
            <v>Circlek; Circlekmienbac; MIENBAC</v>
          </cell>
          <cell r="J344" t="str">
            <v>CircleK Số 439 đường Lương Ngọc Quyến, Thái Nguyên</v>
          </cell>
          <cell r="M344" t="str">
            <v>Số 439 đường Lương Ngọc Quyến, Phường Hoàng Văn Thụ, Thành phố Thái Nguyên, Tỉnh Thái Nguyên, Việt Nam</v>
          </cell>
          <cell r="N344">
            <v>67</v>
          </cell>
          <cell r="O344" t="b">
            <v>0</v>
          </cell>
          <cell r="P344" t="str">
            <v>CÔNG TY TNHH MTV THƯƠNG MẠI VÀ DỊCH VỤ NGỌC THƠM</v>
          </cell>
          <cell r="Q344" t="str">
            <v>Miền Bắc</v>
          </cell>
          <cell r="R344" t="str">
            <v>CircleK</v>
          </cell>
        </row>
        <row r="345">
          <cell r="A345" t="str">
            <v>CLASS</v>
          </cell>
          <cell r="B345" t="str">
            <v>CÔNG TY TNHH DỊCH VỤ VÀ THƯƠNG MẠI TOP CLASS</v>
          </cell>
          <cell r="D345" t="str">
            <v>Thành phố Hà Nội</v>
          </cell>
          <cell r="G345" t="str">
            <v>HN006</v>
          </cell>
          <cell r="H345" t="str">
            <v>Phan Trọng Cường</v>
          </cell>
          <cell r="I345" t="str">
            <v>MIENBAC</v>
          </cell>
          <cell r="J345" t="str">
            <v/>
          </cell>
          <cell r="L345" t="str">
            <v>0109635350</v>
          </cell>
          <cell r="M345" t="str">
            <v>Căn hộ số 02 nhà N7A, Khu đô thị mới Trung Hoà, Nhân Chính, Phường Nhân Chính, Quận Thanh Xuân, Thành phố Hà Nội, Việt Nam</v>
          </cell>
          <cell r="O345" t="b">
            <v>0</v>
          </cell>
          <cell r="P345" t="str">
            <v>CÔNG TY TNHH MTV THƯƠNG MẠI VÀ DỊCH VỤ NGỌC THƠM</v>
          </cell>
          <cell r="Q345" t="str">
            <v>Miền Bắc</v>
          </cell>
          <cell r="R345" t="str">
            <v>CLASS</v>
          </cell>
        </row>
        <row r="346">
          <cell r="A346" t="str">
            <v>CLEVERFOOD</v>
          </cell>
          <cell r="B346" t="str">
            <v>CÔNG TY CỔ PHẦN THỰC PHẨM SẠCH CLEVERFOOD</v>
          </cell>
          <cell r="C346" t="str">
            <v/>
          </cell>
          <cell r="D346" t="str">
            <v>Thành phố Hà Nội</v>
          </cell>
          <cell r="E346" t="str">
            <v>Huyện Gia Lâm</v>
          </cell>
          <cell r="I346" t="str">
            <v>MIENBAC</v>
          </cell>
          <cell r="K346" t="str">
            <v>Thôn Sen Hồ, Xã Lệ Chi, Huyện Gia Lâm, Thành phố Hà Nội, Việt Nam</v>
          </cell>
          <cell r="L346" t="str">
            <v>0107392399</v>
          </cell>
          <cell r="M346" t="str">
            <v>Thôn Sen Hồ, Xã Lệ Chi, Huyện Gia Lâm, Thành phố Hà Nội, Việt Nam</v>
          </cell>
          <cell r="N346">
            <v>60</v>
          </cell>
          <cell r="O346" t="b">
            <v>0</v>
          </cell>
          <cell r="P346" t="str">
            <v>CÔNG TY TNHH MTV THƯƠNG MẠI VÀ DỊCH VỤ NGỌC THƠM</v>
          </cell>
          <cell r="Q346" t="str">
            <v>Miền Bắc</v>
          </cell>
          <cell r="R346" t="str">
            <v>CLEVERFOOD</v>
          </cell>
        </row>
        <row r="347">
          <cell r="A347" t="str">
            <v>cleverfood0001</v>
          </cell>
          <cell r="B347" t="str">
            <v>cleverfood Lữ Đoàn Mỹ Đình</v>
          </cell>
          <cell r="C347" t="str">
            <v/>
          </cell>
          <cell r="D347" t="str">
            <v>Thành phố Hà Nội</v>
          </cell>
          <cell r="E347" t="str">
            <v>Quận Nam Từ Liêm</v>
          </cell>
          <cell r="G347" t="str">
            <v>HN007</v>
          </cell>
          <cell r="H347" t="str">
            <v>Đỗ Minh Quang</v>
          </cell>
          <cell r="I347" t="str">
            <v>MIENBAC;4%</v>
          </cell>
          <cell r="J347" t="str">
            <v>cleverfood Lữ Đoàn Mỹ Đình</v>
          </cell>
          <cell r="K347" t="str">
            <v>36 Lưu Hữu Phước, Mỹ Đình 1, Nam Từ Liêm, HN sđt 0966835686</v>
          </cell>
          <cell r="L347" t="str">
            <v/>
          </cell>
          <cell r="M347" t="str">
            <v>36 Lưu Hữu Phước, Mỹ Đình 1, Nam Từ Liêm, HN sđt 0966835686</v>
          </cell>
          <cell r="N347">
            <v>60</v>
          </cell>
          <cell r="O347" t="b">
            <v>0</v>
          </cell>
          <cell r="P347" t="str">
            <v>CÔNG TY TNHH MTV THƯƠNG MẠI VÀ DỊCH VỤ NGỌC THƠM</v>
          </cell>
          <cell r="Q347" t="str">
            <v>Miền Bắc</v>
          </cell>
          <cell r="R347" t="str">
            <v>CLEVERFOOD</v>
          </cell>
        </row>
        <row r="348">
          <cell r="A348" t="str">
            <v>cleverfood0002</v>
          </cell>
          <cell r="B348" t="str">
            <v>cleverfood Lữ Đoàn Hoàng Đạo Thúy</v>
          </cell>
          <cell r="C348" t="str">
            <v/>
          </cell>
          <cell r="D348" t="str">
            <v>Thành phố Hà Nội</v>
          </cell>
          <cell r="E348" t="str">
            <v>Quận Cầu Giấy</v>
          </cell>
          <cell r="G348" t="str">
            <v>HN006</v>
          </cell>
          <cell r="H348" t="str">
            <v>Phan Trọng Cường</v>
          </cell>
          <cell r="I348" t="str">
            <v>MIENBAC;4%</v>
          </cell>
          <cell r="J348" t="str">
            <v>cleverfood Lữ Đoàn Hoàng Đạo Thúy</v>
          </cell>
          <cell r="K348" t="str">
            <v>38 Ngõ 26 Đỗ Quang, Trung Hòa, Cầu Giấy, HN sđt: 0981992658</v>
          </cell>
          <cell r="L348" t="str">
            <v/>
          </cell>
          <cell r="M348" t="str">
            <v>38 Ngõ 26 Đỗ Quang, Trung Hòa, Cầu Giấy, HN</v>
          </cell>
          <cell r="N348">
            <v>60</v>
          </cell>
          <cell r="O348" t="b">
            <v>0</v>
          </cell>
          <cell r="P348" t="str">
            <v>CÔNG TY TNHH MTV THƯƠNG MẠI VÀ DỊCH VỤ NGỌC THƠM</v>
          </cell>
          <cell r="Q348" t="str">
            <v>Miền Bắc</v>
          </cell>
          <cell r="R348" t="str">
            <v>CLEVERFOOD</v>
          </cell>
        </row>
        <row r="349">
          <cell r="A349" t="str">
            <v>cleverfood0003</v>
          </cell>
          <cell r="B349" t="str">
            <v>cleverfood Lữ Đoàn 136 Hồ Tùng Mậu</v>
          </cell>
          <cell r="C349" t="str">
            <v/>
          </cell>
          <cell r="D349" t="str">
            <v>Thành phố Hà Nội</v>
          </cell>
          <cell r="E349" t="str">
            <v>Quận Bắc Từ Liêm</v>
          </cell>
          <cell r="G349" t="str">
            <v>HN006</v>
          </cell>
          <cell r="H349" t="str">
            <v>Phan Trọng Cường</v>
          </cell>
          <cell r="I349" t="str">
            <v>MIENBAC;4%</v>
          </cell>
          <cell r="J349" t="str">
            <v>cleverfood Lữ Đoàn 136 Hồ Tùng Mậu</v>
          </cell>
          <cell r="K349" t="str">
            <v>Tầng 1 tòa S3, KĐT Goldmark City, 136 Hồ Tùng Mậu, Bắc Từ Liêm, HN sđt 0966616356</v>
          </cell>
          <cell r="L349" t="str">
            <v/>
          </cell>
          <cell r="M349" t="str">
            <v>Tầng 1 tòa S3, KĐT Goldmark City, 136 Hồ Tùng Mậu, Bắc Từ Liêm, HN</v>
          </cell>
          <cell r="N349">
            <v>60</v>
          </cell>
          <cell r="O349" t="b">
            <v>0</v>
          </cell>
          <cell r="P349" t="str">
            <v>CÔNG TY TNHH MTV THƯƠNG MẠI VÀ DỊCH VỤ NGỌC THƠM</v>
          </cell>
          <cell r="Q349" t="str">
            <v>Miền Bắc</v>
          </cell>
          <cell r="R349" t="str">
            <v>CLEVERFOOD</v>
          </cell>
        </row>
        <row r="350">
          <cell r="A350" t="str">
            <v>cleverfood0004</v>
          </cell>
          <cell r="B350" t="str">
            <v>cleverfood Lữ Đoàn Nghĩa Đô</v>
          </cell>
          <cell r="C350" t="str">
            <v/>
          </cell>
          <cell r="D350" t="str">
            <v>Thành phố Hà Nội</v>
          </cell>
          <cell r="E350" t="str">
            <v>Quận Cầu Giấy</v>
          </cell>
          <cell r="G350" t="str">
            <v>HN006</v>
          </cell>
          <cell r="H350" t="str">
            <v>Phan Trọng Cường</v>
          </cell>
          <cell r="I350" t="str">
            <v>MIENBAC;4%</v>
          </cell>
          <cell r="J350" t="str">
            <v>cleverfood Lữ Đoàn Nghĩa Đô</v>
          </cell>
          <cell r="K350" t="str">
            <v>10/106 Hoàng Quốc Việt, Nghĩa Đô, Cầu Giấy, HN</v>
          </cell>
          <cell r="L350" t="str">
            <v/>
          </cell>
          <cell r="M350" t="str">
            <v>10/106 Hoàng Quốc Việt, Nghĩa Đô, Cầu Giấy, HN</v>
          </cell>
          <cell r="N350">
            <v>60</v>
          </cell>
          <cell r="O350" t="b">
            <v>0</v>
          </cell>
          <cell r="P350" t="str">
            <v>CÔNG TY TNHH MTV THƯƠNG MẠI VÀ DỊCH VỤ NGỌC THƠM</v>
          </cell>
          <cell r="Q350" t="str">
            <v>Miền Bắc</v>
          </cell>
          <cell r="R350" t="str">
            <v>CLEVERFOOD</v>
          </cell>
        </row>
        <row r="351">
          <cell r="A351" t="str">
            <v>cleverfood0005</v>
          </cell>
          <cell r="B351" t="str">
            <v>cleverfood Lữ Đoàn 460 Khương Đình</v>
          </cell>
          <cell r="C351" t="str">
            <v/>
          </cell>
          <cell r="D351" t="str">
            <v>Thành phố Hà Nội</v>
          </cell>
          <cell r="E351" t="str">
            <v>Quận Thanh Xuân</v>
          </cell>
          <cell r="G351" t="str">
            <v>HN007</v>
          </cell>
          <cell r="H351" t="str">
            <v>Đỗ Minh Quang</v>
          </cell>
          <cell r="I351" t="str">
            <v>MIENBAC;4%</v>
          </cell>
          <cell r="J351" t="str">
            <v>cleverfood Lữ Đoàn 460 Khương Đình</v>
          </cell>
          <cell r="K351" t="str">
            <v>Tầng 1 tòa G4 chung cư Five Star Garden, 460 Khương Đình, Thanh Xuân, HN sđt: 0965999253</v>
          </cell>
          <cell r="L351" t="str">
            <v/>
          </cell>
          <cell r="M351" t="str">
            <v>Tầng 1 tòa G4 chung cư Five Star Garden, 460 Khương Đình, Thanh Xuân, HN</v>
          </cell>
          <cell r="N351">
            <v>60</v>
          </cell>
          <cell r="O351" t="b">
            <v>0</v>
          </cell>
          <cell r="P351" t="str">
            <v>CÔNG TY TNHH MTV THƯƠNG MẠI VÀ DỊCH VỤ NGỌC THƠM</v>
          </cell>
          <cell r="Q351" t="str">
            <v>Miền Bắc</v>
          </cell>
          <cell r="R351" t="str">
            <v>CLEVERFOOD</v>
          </cell>
        </row>
        <row r="352">
          <cell r="A352" t="str">
            <v>cleverfood0006</v>
          </cell>
          <cell r="B352" t="str">
            <v>cleverfood Lữ Đoàn 21 Lê Đức Thọ</v>
          </cell>
          <cell r="C352" t="str">
            <v/>
          </cell>
          <cell r="D352" t="str">
            <v>Thành phố Hà Nội</v>
          </cell>
          <cell r="E352" t="str">
            <v>Quận Bắc Từ Liêm</v>
          </cell>
          <cell r="G352" t="str">
            <v>HN007</v>
          </cell>
          <cell r="H352" t="str">
            <v>Đỗ Minh Quang</v>
          </cell>
          <cell r="I352" t="str">
            <v>MIENBAC;4%</v>
          </cell>
          <cell r="J352" t="str">
            <v>cleverfood Lữ Đoàn 21 Lê Đức Thọ</v>
          </cell>
          <cell r="K352" t="str">
            <v>Đối diện sảnh tòa CT-B Chung cư Sun Square, Mỹ Đình 2, Từ Liêm, HN sđt: 0966533986</v>
          </cell>
          <cell r="L352" t="str">
            <v/>
          </cell>
          <cell r="M352" t="str">
            <v>Đối diện sảnh tòa CT-B Chung cư Sun Square, Mỹ Đình 2, Từ Liêm, HN</v>
          </cell>
          <cell r="N352">
            <v>60</v>
          </cell>
          <cell r="O352" t="b">
            <v>0</v>
          </cell>
          <cell r="P352" t="str">
            <v>CÔNG TY TNHH MTV THƯƠNG MẠI VÀ DỊCH VỤ NGỌC THƠM</v>
          </cell>
          <cell r="Q352" t="str">
            <v>Miền Bắc</v>
          </cell>
          <cell r="R352" t="str">
            <v>CLEVERFOOD</v>
          </cell>
        </row>
        <row r="353">
          <cell r="A353" t="str">
            <v>cleverfood0007</v>
          </cell>
          <cell r="B353" t="str">
            <v>cleverfood Lữ Đoàn Part 5 Times City</v>
          </cell>
          <cell r="C353" t="str">
            <v/>
          </cell>
          <cell r="D353" t="str">
            <v>Thành phố Hà Nội</v>
          </cell>
          <cell r="E353" t="str">
            <v>Quận Hai Bà Trưng</v>
          </cell>
          <cell r="G353" t="str">
            <v>HN007</v>
          </cell>
          <cell r="H353" t="str">
            <v>Đỗ Minh Quang</v>
          </cell>
          <cell r="I353" t="str">
            <v>MIENBAC;4%</v>
          </cell>
          <cell r="J353" t="str">
            <v>cleverfood Lữ Đoàn Part 5 Times City</v>
          </cell>
          <cell r="K353" t="str">
            <v>Part 5 KĐT Times City, 458 Minh Khai, Hai Bà Trưng, HN sđt: 0966538856</v>
          </cell>
          <cell r="L353" t="str">
            <v/>
          </cell>
          <cell r="M353" t="str">
            <v>Part 5 KĐT Times City, 458 Minh Khai, Hai Bà Trưng, HN</v>
          </cell>
          <cell r="N353">
            <v>60</v>
          </cell>
          <cell r="O353" t="b">
            <v>0</v>
          </cell>
          <cell r="P353" t="str">
            <v>CÔNG TY TNHH MTV THƯƠNG MẠI VÀ DỊCH VỤ NGỌC THƠM</v>
          </cell>
          <cell r="Q353" t="str">
            <v>Miền Bắc</v>
          </cell>
          <cell r="R353" t="str">
            <v>CLEVERFOOD</v>
          </cell>
        </row>
        <row r="354">
          <cell r="A354" t="str">
            <v>cleverfood0008</v>
          </cell>
          <cell r="B354" t="str">
            <v>cleverfood Lữ Đoàn T5 Times City</v>
          </cell>
          <cell r="C354" t="str">
            <v/>
          </cell>
          <cell r="D354" t="str">
            <v>Thành phố Hà Nội</v>
          </cell>
          <cell r="E354" t="str">
            <v>Quận Hai Bà Trưng</v>
          </cell>
          <cell r="G354" t="str">
            <v>HN007</v>
          </cell>
          <cell r="H354" t="str">
            <v>Đỗ Minh Quang</v>
          </cell>
          <cell r="I354" t="str">
            <v>MIENBAC;4%</v>
          </cell>
          <cell r="J354" t="str">
            <v>cleverfood Lữ Đoàn T5 Times City</v>
          </cell>
          <cell r="K354" t="str">
            <v>T5 KĐT Times City, 458 Minh Khai, Hai Bà Trưng, HN sđt: 0986998859</v>
          </cell>
          <cell r="L354" t="str">
            <v/>
          </cell>
          <cell r="M354" t="str">
            <v>T5 KĐT Times City, 458 Minh Khai, Hai Bà Trưng, HN</v>
          </cell>
          <cell r="N354">
            <v>60</v>
          </cell>
          <cell r="O354" t="b">
            <v>0</v>
          </cell>
          <cell r="P354" t="str">
            <v>CÔNG TY TNHH MTV THƯƠNG MẠI VÀ DỊCH VỤ NGỌC THƠM</v>
          </cell>
          <cell r="Q354" t="str">
            <v>Miền Bắc</v>
          </cell>
          <cell r="R354" t="str">
            <v>CLEVERFOOD</v>
          </cell>
        </row>
        <row r="355">
          <cell r="A355" t="str">
            <v>cleverfood0009</v>
          </cell>
          <cell r="B355" t="str">
            <v>cleverfood Lữ Đoàn Part 8 Times City</v>
          </cell>
          <cell r="C355" t="str">
            <v/>
          </cell>
          <cell r="D355" t="str">
            <v>Thành phố Hà Nội</v>
          </cell>
          <cell r="E355" t="str">
            <v>Quận Hai Bà Trưng</v>
          </cell>
          <cell r="G355" t="str">
            <v>HN007</v>
          </cell>
          <cell r="H355" t="str">
            <v>Đỗ Minh Quang</v>
          </cell>
          <cell r="I355" t="str">
            <v>MIENBAC;4%</v>
          </cell>
          <cell r="J355" t="str">
            <v>cleverfood Lữ Đoàn Part 8 Times City</v>
          </cell>
          <cell r="K355" t="str">
            <v>Part 8 KĐT Times City, 458 Minh Khai, Hai Bà Trưng, HN sđt: 0986213553</v>
          </cell>
          <cell r="L355" t="str">
            <v/>
          </cell>
          <cell r="M355" t="str">
            <v>Part 8 KĐT Times City, 458 Minh Khai, Hai Bà Trưng, HN</v>
          </cell>
          <cell r="N355">
            <v>60</v>
          </cell>
          <cell r="O355" t="b">
            <v>0</v>
          </cell>
          <cell r="P355" t="str">
            <v>CÔNG TY TNHH MTV THƯƠNG MẠI VÀ DỊCH VỤ NGỌC THƠM</v>
          </cell>
          <cell r="Q355" t="str">
            <v>Miền Bắc</v>
          </cell>
          <cell r="R355" t="str">
            <v>CLEVERFOOD</v>
          </cell>
        </row>
        <row r="356">
          <cell r="A356" t="str">
            <v>cleverfood0010</v>
          </cell>
          <cell r="B356" t="str">
            <v>cleverfood Lữ Đoàn Ba Đình</v>
          </cell>
          <cell r="C356" t="str">
            <v/>
          </cell>
          <cell r="D356" t="str">
            <v>Thành phố Hà Nội</v>
          </cell>
          <cell r="E356" t="str">
            <v>Quận Ba Đình</v>
          </cell>
          <cell r="G356" t="str">
            <v>HN006</v>
          </cell>
          <cell r="H356" t="str">
            <v>Phan Trọng Cường</v>
          </cell>
          <cell r="I356" t="str">
            <v>MIENBAC;4%</v>
          </cell>
          <cell r="J356" t="str">
            <v>cleverfood Lữ Đoàn Ba Đình</v>
          </cell>
          <cell r="K356" t="str">
            <v>14 Ngõ 191 Nguyễn Chí Thanh, quận Ba Đình, thành phố Hà Nội</v>
          </cell>
          <cell r="L356" t="str">
            <v/>
          </cell>
          <cell r="M356" t="str">
            <v>14 Ngõ 191 Nguyễn Chí Thanh, quận Ba Đình, thành phố Hà Nội</v>
          </cell>
          <cell r="N356">
            <v>60</v>
          </cell>
          <cell r="O356" t="b">
            <v>0</v>
          </cell>
          <cell r="P356" t="str">
            <v>CÔNG TY TNHH MTV THƯƠNG MẠI VÀ DỊCH VỤ NGỌC THƠM</v>
          </cell>
          <cell r="Q356" t="str">
            <v>Miền Bắc</v>
          </cell>
          <cell r="R356" t="str">
            <v>CLEVERFOOD</v>
          </cell>
        </row>
        <row r="357">
          <cell r="A357" t="str">
            <v>cleverfood0011</v>
          </cell>
          <cell r="B357" t="str">
            <v>Clever food điểm mới</v>
          </cell>
          <cell r="C357" t="str">
            <v/>
          </cell>
          <cell r="D357" t="str">
            <v>Thành phố Hà Nội</v>
          </cell>
          <cell r="E357" t="str">
            <v>Quận Ba Đình</v>
          </cell>
          <cell r="G357" t="str">
            <v>HN006</v>
          </cell>
          <cell r="H357" t="str">
            <v>Phan Trọng Cường</v>
          </cell>
          <cell r="I357" t="str">
            <v>MIENBAC;4%</v>
          </cell>
          <cell r="J357" t="str">
            <v>Clever food điểm mới</v>
          </cell>
          <cell r="K357" t="str">
            <v>216B Đội Cấn, p. Liễu Giai, Q. Ba Đình, Tp Hà Nội</v>
          </cell>
          <cell r="L357" t="str">
            <v/>
          </cell>
          <cell r="M357" t="str">
            <v>216B Đội Cấn, p. Liễu Giai, Q. Ba Đình, Tp Hà Nội</v>
          </cell>
          <cell r="N357">
            <v>60</v>
          </cell>
          <cell r="O357" t="b">
            <v>0</v>
          </cell>
          <cell r="P357" t="str">
            <v>CÔNG TY TNHH MTV THƯƠNG MẠI VÀ DỊCH VỤ NGỌC THƠM</v>
          </cell>
          <cell r="Q357" t="str">
            <v>Miền Bắc</v>
          </cell>
          <cell r="R357" t="str">
            <v>CLEVERFOOD</v>
          </cell>
        </row>
        <row r="358">
          <cell r="A358" t="str">
            <v>cleverfood0012</v>
          </cell>
          <cell r="B358" t="str">
            <v>cleverfood Toà A Goldseason, Quận Thanh Xuân</v>
          </cell>
          <cell r="C358" t="str">
            <v/>
          </cell>
          <cell r="D358" t="str">
            <v>Thành phố Hà Nội</v>
          </cell>
          <cell r="E358" t="str">
            <v>Quận Thanh Xuân</v>
          </cell>
          <cell r="G358" t="str">
            <v>HN007</v>
          </cell>
          <cell r="H358" t="str">
            <v>Đỗ Minh Quang</v>
          </cell>
          <cell r="I358" t="str">
            <v>MIENBAC;4%</v>
          </cell>
          <cell r="J358" t="str">
            <v>cleverfood Toà A Goldseason, Quận Thanh Xuân</v>
          </cell>
          <cell r="K358" t="str">
            <v>Toà A Goldseason, 47 Nguyễn Tuân, Quận Thanh Xuân, Hà Nội</v>
          </cell>
          <cell r="L358" t="str">
            <v/>
          </cell>
          <cell r="M358" t="str">
            <v>Toà A Goldseason, 47 Nguyễn Tuân, Quận Thanh Xuân, Hà Nội</v>
          </cell>
          <cell r="N358">
            <v>60</v>
          </cell>
          <cell r="O358" t="b">
            <v>0</v>
          </cell>
          <cell r="P358" t="str">
            <v>CÔNG TY TNHH MTV THƯƠNG MẠI VÀ DỊCH VỤ NGỌC THƠM</v>
          </cell>
          <cell r="Q358" t="str">
            <v>Miền Bắc</v>
          </cell>
          <cell r="R358" t="str">
            <v>CLEVERFOOD</v>
          </cell>
        </row>
        <row r="359">
          <cell r="A359" t="str">
            <v>CMART2</v>
          </cell>
          <cell r="B359" t="str">
            <v>MAI VĂN THÁI</v>
          </cell>
          <cell r="D359" t="str">
            <v>Thành phố Hà Nội</v>
          </cell>
          <cell r="I359" t="str">
            <v>MIENBAC</v>
          </cell>
          <cell r="L359" t="str">
            <v>8781248542-001</v>
          </cell>
          <cell r="M359" t="str">
            <v>Lô 1 - CT1 Thăng Long, Phường Đại Mỗ, Thành phố Hà Nội, Việt Nam</v>
          </cell>
          <cell r="N359">
            <v>60</v>
          </cell>
          <cell r="O359" t="b">
            <v>0</v>
          </cell>
          <cell r="P359" t="str">
            <v>CÔNG TY TNHH MTV THƯƠNG MẠI VÀ DỊCH VỤ NGỌC THƠM</v>
          </cell>
          <cell r="Q359" t="str">
            <v>Miền Bắc</v>
          </cell>
          <cell r="R359" t="str">
            <v>CMART2</v>
          </cell>
        </row>
        <row r="360">
          <cell r="A360" t="str">
            <v>CMART6</v>
          </cell>
          <cell r="B360" t="str">
            <v>Hộ kinh doanh Cmart 6 Việt Nam</v>
          </cell>
          <cell r="D360" t="str">
            <v>Thành phố Hà Nội</v>
          </cell>
          <cell r="I360" t="str">
            <v>MIENBAC</v>
          </cell>
          <cell r="L360" t="str">
            <v>0109522741-001</v>
          </cell>
          <cell r="M360" t="str">
            <v>Ki ốt 15,16,17,18 toà 19T1 Chung cư Luckyhouse, Phường Kiến Hưng, Thành phố Hà Nội, Việt Nam.</v>
          </cell>
          <cell r="O360" t="b">
            <v>0</v>
          </cell>
          <cell r="P360" t="str">
            <v>CÔNG TY TNHH MTV THƯƠNG MẠI VÀ DỊCH VỤ NGỌC THƠM</v>
          </cell>
          <cell r="Q360" t="str">
            <v>Miền Bắc</v>
          </cell>
          <cell r="R360" t="str">
            <v>CMART6</v>
          </cell>
        </row>
        <row r="361">
          <cell r="A361" t="str">
            <v>COOP-010</v>
          </cell>
          <cell r="B361" t="str">
            <v>CHI NHÁNH LIÊN HIỆP HỢP TÁC XÃ THƯƠNG MẠI TP.HCM - CO.OPMART HẠ LONG</v>
          </cell>
          <cell r="D361" t="str">
            <v>Quảng Ninh</v>
          </cell>
          <cell r="I361" t="str">
            <v>COOP; MIENNAM</v>
          </cell>
          <cell r="L361" t="str">
            <v>0301175691-010</v>
          </cell>
          <cell r="M361" t="str">
            <v>Khu Cột Đồng Hồ, Phường Bạch Đằng, Thành phố Hạ Long, Tỉnh Quảng Ninh, Việt Nam</v>
          </cell>
          <cell r="N361">
            <v>57</v>
          </cell>
          <cell r="O361" t="b">
            <v>0</v>
          </cell>
          <cell r="P361" t="str">
            <v>CÔNG TY TNHH MTV THƯƠNG MẠI VÀ DỊCH VỤ NGỌC THƠM</v>
          </cell>
          <cell r="Q361" t="str">
            <v>Miền Bắc</v>
          </cell>
          <cell r="R361" t="str">
            <v>COOP</v>
          </cell>
        </row>
        <row r="362">
          <cell r="A362" t="str">
            <v>COOP-014</v>
          </cell>
          <cell r="B362" t="str">
            <v>CHI NHÁNH LIÊN HIỆP HỢP TÁC XÃ THƯƠNG MẠI TP. HỒ CHÍ MINH - CO.OPMART BẮC GIANG</v>
          </cell>
          <cell r="D362" t="str">
            <v>Bắc Ninh</v>
          </cell>
          <cell r="I362" t="str">
            <v>COOP; MIENBAC</v>
          </cell>
          <cell r="L362" t="str">
            <v>0301175691-014</v>
          </cell>
          <cell r="M362" t="str">
            <v>Số 51, đường Nguyễn Văn Cừ, Phường Bắc Giang, Tỉnh Bắc Ninh, Việt Nam</v>
          </cell>
          <cell r="N362">
            <v>57</v>
          </cell>
          <cell r="O362" t="b">
            <v>0</v>
          </cell>
          <cell r="P362" t="str">
            <v>CÔNG TY TNHH MTV THƯƠNG MẠI VÀ DỊCH VỤ NGỌC THƠM</v>
          </cell>
          <cell r="Q362" t="str">
            <v>Miền Bắc</v>
          </cell>
          <cell r="R362" t="str">
            <v>COOP</v>
          </cell>
        </row>
        <row r="363">
          <cell r="A363" t="str">
            <v>COOP-034</v>
          </cell>
          <cell r="B363" t="str">
            <v>CHI NHÁNH LIÊN HIỆP HỢP TÁC XÃ THƯƠNG MẠI TP. HỒ CHÍ MINH-CO.OPMART NAM ĐỊNH</v>
          </cell>
          <cell r="D363" t="str">
            <v>Nam Định</v>
          </cell>
          <cell r="I363" t="str">
            <v>COOP; MIENNAM</v>
          </cell>
          <cell r="L363" t="str">
            <v>0301175691-034</v>
          </cell>
          <cell r="M363" t="str">
            <v>Số 91, đường Điện Biên, Phường Cửa Bắc, Thành phố Nam Định, Tỉnh Nam Định, Việt Nam</v>
          </cell>
          <cell r="N363">
            <v>57</v>
          </cell>
          <cell r="O363" t="b">
            <v>0</v>
          </cell>
          <cell r="P363" t="str">
            <v>CÔNG TY TNHH MTV THƯƠNG MẠI VÀ DỊCH VỤ NGỌC THƠM</v>
          </cell>
          <cell r="Q363" t="str">
            <v>Miền Bắc</v>
          </cell>
          <cell r="R363" t="str">
            <v>COOP</v>
          </cell>
        </row>
        <row r="364">
          <cell r="A364" t="str">
            <v>COOP-044</v>
          </cell>
          <cell r="B364" t="str">
            <v>CHI NHÁNH LIÊN HIỆP HTX THƯƠNG MẠI TP. HỒ CHÍ MINH CO.OPMART VIỆT TRÌ</v>
          </cell>
          <cell r="D364" t="str">
            <v>Phú Thọ</v>
          </cell>
          <cell r="I364" t="str">
            <v>COOP; MIENNAM</v>
          </cell>
          <cell r="L364" t="str">
            <v>0301175691-044</v>
          </cell>
          <cell r="M364" t="str">
            <v>Số 1606A Đường Hùng Vương, Phường Việt Trì, Tỉnh Phú Thọ, Việt Nam</v>
          </cell>
          <cell r="N364">
            <v>57</v>
          </cell>
          <cell r="O364" t="b">
            <v>0</v>
          </cell>
          <cell r="P364" t="str">
            <v>CÔNG TY TNHH MTV THƯƠNG MẠI VÀ DỊCH VỤ NGỌC THƠM</v>
          </cell>
          <cell r="Q364" t="str">
            <v>Miền Bắc</v>
          </cell>
          <cell r="R364" t="str">
            <v>COOP</v>
          </cell>
        </row>
        <row r="365">
          <cell r="A365" t="str">
            <v>COOP-072</v>
          </cell>
          <cell r="B365" t="str">
            <v>CHI NHÁNH LIÊN HIỆP HỢP TÁC XÃ THƯƠNG MẠI TP. HỒ CHÍ MINH - CO.OPMART VŨ YÊN</v>
          </cell>
          <cell r="D365" t="str">
            <v>Hải Phòng</v>
          </cell>
          <cell r="F365" t="str">
            <v>Phường Thủy Nguyên</v>
          </cell>
          <cell r="I365" t="str">
            <v>MIENBAC;COOP</v>
          </cell>
          <cell r="J365" t="str">
            <v>00577-CO.OPMART VU YEN</v>
          </cell>
          <cell r="K365" t="str">
            <v>Lô CCĐT-01, Khu B1, Vũ Yên-Tòa nhà Vincom Mega Mall Vũ Yên, phường Thủy Nguyên, thành phố Hải Phòng, Việt Nam</v>
          </cell>
          <cell r="L365" t="str">
            <v>0301175691-072</v>
          </cell>
          <cell r="M365" t="str">
            <v>Lô CCĐT-01, Khu B1, Vũ Yên-Tòa nhà Vincom Mega Mall Vũ Yên, phường Thủy Nguyên, thành phố Hải Phòng, Việt Nam</v>
          </cell>
          <cell r="N365">
            <v>57</v>
          </cell>
          <cell r="O365" t="b">
            <v>0</v>
          </cell>
          <cell r="P365" t="str">
            <v>CÔNG TY TNHH MTV THƯƠNG MẠI VÀ DỊCH VỤ NGỌC THƠM</v>
          </cell>
          <cell r="Q365" t="str">
            <v>Miền Bắc</v>
          </cell>
          <cell r="R365" t="str">
            <v>COOP</v>
          </cell>
        </row>
        <row r="366">
          <cell r="A366" t="str">
            <v>coop15001</v>
          </cell>
          <cell r="B366" t="str">
            <v>Cửa Hàng Co.opFood HT Hải Thượng Lãn Ông</v>
          </cell>
          <cell r="C366" t="str">
            <v>hệ thống coopfood tỉnh</v>
          </cell>
          <cell r="D366" t="str">
            <v>Hà Tĩnh</v>
          </cell>
          <cell r="I366" t="str">
            <v>COOP; Coopfood; MIENNAM</v>
          </cell>
          <cell r="J366" t="str">
            <v>Cửa Hàng Co.opFood HT Hải Thượng Lãn Ông</v>
          </cell>
          <cell r="K366" t="str">
            <v>208 Hải Thượng Lãn Ông, Tỉnh Hà Tĩnh</v>
          </cell>
          <cell r="L366" t="str">
            <v/>
          </cell>
          <cell r="M366" t="str">
            <v>208 Hải Thượng Lãn Ông, Tỉnh Hà Tĩnh</v>
          </cell>
          <cell r="N366">
            <v>57</v>
          </cell>
          <cell r="O366" t="b">
            <v>0</v>
          </cell>
          <cell r="P366" t="str">
            <v>CÔNG TY TNHH MTV THƯƠNG MẠI VÀ DỊCH VỤ NGỌC THƠM</v>
          </cell>
          <cell r="Q366" t="str">
            <v>Miền Bắc</v>
          </cell>
          <cell r="R366" t="str">
            <v>COOP</v>
          </cell>
        </row>
        <row r="367">
          <cell r="A367" t="str">
            <v>coop15004</v>
          </cell>
          <cell r="B367" t="str">
            <v>Cửa hàng Coopfood HT Vũ Quang</v>
          </cell>
          <cell r="D367" t="str">
            <v>Hà Tĩnh</v>
          </cell>
          <cell r="E367" t="str">
            <v>Thành phố Hà Tĩnh</v>
          </cell>
          <cell r="G367" t="str">
            <v>SG004</v>
          </cell>
          <cell r="H367" t="str">
            <v>Huỳnh Quốc Phong</v>
          </cell>
          <cell r="I367" t="str">
            <v>Coopfood;COOP;MIENNAM</v>
          </cell>
          <cell r="J367" t="str">
            <v>Cửa hàng Coopfood HT Vũ Quang</v>
          </cell>
          <cell r="K367" t="str">
            <v>Số 88 - Tổ 9, Đường Vũ Quang-Phường Trần Phú-Tp Hà Tĩnh-Tỉnh Hà Tĩnh</v>
          </cell>
          <cell r="L367" t="str">
            <v/>
          </cell>
          <cell r="M367" t="str">
            <v>Số 88 - Tổ 9, Đường Vũ Quang-Phường Trần Phú-Tp Hà Tĩnh-Tỉnh Hà Tĩnh</v>
          </cell>
          <cell r="N367">
            <v>57</v>
          </cell>
          <cell r="O367" t="b">
            <v>0</v>
          </cell>
          <cell r="P367" t="str">
            <v>CÔNG TY TNHH MTV THƯƠNG MẠI VÀ DỊCH VỤ NGỌC THƠM</v>
          </cell>
          <cell r="Q367" t="str">
            <v>Miền Bắc</v>
          </cell>
          <cell r="R367" t="str">
            <v>COOP</v>
          </cell>
        </row>
        <row r="368">
          <cell r="A368" t="str">
            <v>coop18506</v>
          </cell>
          <cell r="B368" t="str">
            <v>Cửa Hàng Co.opFood TH Tân Thành</v>
          </cell>
          <cell r="D368" t="str">
            <v>Thanh Hóa</v>
          </cell>
          <cell r="I368" t="str">
            <v>COOP; Coopfood; MIENBAC</v>
          </cell>
          <cell r="J368" t="str">
            <v>Cửa Hàng Co.opFood TH Tân Thành</v>
          </cell>
          <cell r="K368" t="str">
            <v>Lô số 51+52 MBQH 90/UB-CN phường Đông Vệ, thành phố Thanh Hóa, tỉnh Thanh Hóa</v>
          </cell>
          <cell r="M368" t="str">
            <v>Lô số 51+52 MBQH 90/UB-CN phường Đông Vệ, thành phố Thanh Hóa, tỉnh Thanh Hóa</v>
          </cell>
          <cell r="N368">
            <v>57</v>
          </cell>
          <cell r="O368" t="b">
            <v>0</v>
          </cell>
          <cell r="P368" t="str">
            <v>CÔNG TY TNHH MTV THƯƠNG MẠI VÀ DỊCH VỤ NGỌC THƠM</v>
          </cell>
          <cell r="Q368" t="str">
            <v>Miền Bắc</v>
          </cell>
          <cell r="R368" t="str">
            <v>COOP</v>
          </cell>
        </row>
        <row r="369">
          <cell r="A369" t="str">
            <v>coop3801</v>
          </cell>
          <cell r="B369" t="str">
            <v>Cửa Hàng Co.opFood HT Hồng Lĩnh</v>
          </cell>
          <cell r="C369" t="str">
            <v>hệ thống coopfood tỉnh</v>
          </cell>
          <cell r="D369" t="str">
            <v>Hà Tĩnh</v>
          </cell>
          <cell r="I369" t="str">
            <v>COOP; Coopfood; MIENNAM</v>
          </cell>
          <cell r="J369" t="str">
            <v>Cửa Hàng Co.opFood HT Hồng Lĩnh</v>
          </cell>
          <cell r="K369" t="str">
            <v>Số 1A, đường Nguyễn Đông Chi, P.Nam Hồng, TX Hồng Lĩnh, Tỉnh Hà Tĩnh. sđt 0911867376</v>
          </cell>
          <cell r="L369" t="str">
            <v/>
          </cell>
          <cell r="M369" t="str">
            <v>Số 1A, đường Nguyễn Đông Chi, P.Nam Hồng, TX Hồng Lĩnh, Tỉnh Hà Tĩnh</v>
          </cell>
          <cell r="N369">
            <v>57</v>
          </cell>
          <cell r="O369" t="b">
            <v>0</v>
          </cell>
          <cell r="P369" t="str">
            <v>CÔNG TY TNHH MTV THƯƠNG MẠI VÀ DỊCH VỤ NGỌC THƠM</v>
          </cell>
          <cell r="Q369" t="str">
            <v>Miền Bắc</v>
          </cell>
          <cell r="R369" t="str">
            <v>COOP</v>
          </cell>
        </row>
        <row r="370">
          <cell r="A370" t="str">
            <v>coop3802</v>
          </cell>
          <cell r="B370" t="str">
            <v>Cửa Hàng Co.opFood HT Nguyễn Biên</v>
          </cell>
          <cell r="C370" t="str">
            <v>hệ thống coopfood tỉnh</v>
          </cell>
          <cell r="D370" t="str">
            <v>Hà Tĩnh</v>
          </cell>
          <cell r="I370" t="str">
            <v>COOP; Coopfood; MIENNAM</v>
          </cell>
          <cell r="J370" t="str">
            <v>Cửa Hàng Co.opFood HT Nguyễn Biên</v>
          </cell>
          <cell r="K370" t="str">
            <v>Số 34 Nguyễn Biên, xã Cẩm Xuyên, tỉnh Hà Tĩnh, sđt : 0972.276.546 anh trường</v>
          </cell>
          <cell r="L370" t="str">
            <v/>
          </cell>
          <cell r="M370" t="str">
            <v>Số 34 Nguyễn Biên, xã Cẩm Xuyên, tỉnh Hà Tĩnh</v>
          </cell>
          <cell r="N370">
            <v>57</v>
          </cell>
          <cell r="O370" t="b">
            <v>0</v>
          </cell>
          <cell r="P370" t="str">
            <v>CÔNG TY TNHH MTV THƯƠNG MẠI VÀ DỊCH VỤ NGỌC THƠM</v>
          </cell>
          <cell r="Q370" t="str">
            <v>Miền Bắc</v>
          </cell>
          <cell r="R370" t="str">
            <v>COOP</v>
          </cell>
        </row>
        <row r="371">
          <cell r="A371" t="str">
            <v>coop3804</v>
          </cell>
          <cell r="B371" t="str">
            <v>Cửa Hàng Co.opFood Hà Huy Tập (15005)</v>
          </cell>
          <cell r="C371" t="str">
            <v>hệ thống coopfood tỉnh</v>
          </cell>
          <cell r="D371" t="str">
            <v>Hà Tĩnh</v>
          </cell>
          <cell r="I371" t="str">
            <v>COOP; Coopfood; MIENNAM</v>
          </cell>
          <cell r="J371" t="str">
            <v>Cửa Hàng Co.opFood Hà Huy Tập (15005)</v>
          </cell>
          <cell r="K371" t="str">
            <v>365-367 Đường Hà Huy Tập, tổ 3, Phường Hà Huy Tập, Tp.Hà Tĩnh, Tỉnh Hà Tĩnh</v>
          </cell>
          <cell r="L371" t="str">
            <v/>
          </cell>
          <cell r="M371" t="str">
            <v>365-367 Đường Hà Huy Tập, tổ 3, Phường Hà Huy Tập, Tp.Hà Tĩnh, Tỉnh Hà Tĩnh</v>
          </cell>
          <cell r="N371">
            <v>57</v>
          </cell>
          <cell r="O371" t="b">
            <v>0</v>
          </cell>
          <cell r="P371" t="str">
            <v>CÔNG TY TNHH MTV THƯƠNG MẠI VÀ DỊCH VỤ NGỌC THƠM</v>
          </cell>
          <cell r="Q371" t="str">
            <v>Miền Bắc</v>
          </cell>
          <cell r="R371" t="str">
            <v>COOP</v>
          </cell>
        </row>
        <row r="372">
          <cell r="A372" t="str">
            <v>coop9102</v>
          </cell>
          <cell r="B372" t="str">
            <v>Co.op Food Miền Bắc</v>
          </cell>
          <cell r="C372" t="str">
            <v/>
          </cell>
          <cell r="D372" t="str">
            <v>Thành phố Hà Nội</v>
          </cell>
          <cell r="E372" t="str">
            <v>Quận Thanh Xuân</v>
          </cell>
          <cell r="G372" t="str">
            <v>HN008</v>
          </cell>
          <cell r="H372" t="str">
            <v>Nguyễn Minh Sơn</v>
          </cell>
          <cell r="I372" t="str">
            <v>MIENBAC;Coopfood;COOP</v>
          </cell>
          <cell r="J372" t="str">
            <v>09102-CO.OPFOOD CF MIEN BAC (HN HAPULICO)</v>
          </cell>
          <cell r="K372" t="str">
            <v>Tầng 1, Tòa 17T4 Dự án Hapulico Complex, Số 01 Đường Nguyễn Huy Tưởng, Phường Thanh Xuân, TP.Hà Nội, Việt Nam</v>
          </cell>
          <cell r="M372" t="str">
            <v>Tầng 1, Tòa 17T4 Dự án Hapulico Complex, Số 01 Đường Nguyễn Huy Tưởng, Phường Thanh Xuân, TP.Hà Nội, Việt Nam</v>
          </cell>
          <cell r="N372">
            <v>57</v>
          </cell>
          <cell r="O372" t="b">
            <v>0</v>
          </cell>
          <cell r="P372" t="str">
            <v>C6 HÀ NỘI</v>
          </cell>
          <cell r="Q372" t="str">
            <v>Miền Bắc</v>
          </cell>
          <cell r="R372" t="str">
            <v>COOP</v>
          </cell>
        </row>
        <row r="373">
          <cell r="A373" t="str">
            <v>coop9103</v>
          </cell>
          <cell r="B373" t="str">
            <v>Cửa hàng Co.op Food HN Bắc Hà C14</v>
          </cell>
          <cell r="C373" t="str">
            <v/>
          </cell>
          <cell r="D373" t="str">
            <v>Thành phố Hà Nội</v>
          </cell>
          <cell r="G373" t="str">
            <v>HN004</v>
          </cell>
          <cell r="H373" t="str">
            <v>Hoàng Thanh Huy</v>
          </cell>
          <cell r="I373" t="str">
            <v>MIENBAC;Coopfood;COOP</v>
          </cell>
          <cell r="J373" t="str">
            <v>09103-CO.OPFOOD HN BAC HA C14</v>
          </cell>
          <cell r="K373" t="str">
            <v>Tầng 01 của Tòa CT2 Tòa Nhà Bắc Hà C14, Phường Đại Mỗ, TP Hà Nội</v>
          </cell>
          <cell r="M373" t="str">
            <v>Tầng 01 của Tòa CT2 Tòa Nhà Bắc Hà C14, Phường Đại Mỗ, TP Hà Nội</v>
          </cell>
          <cell r="N373">
            <v>57</v>
          </cell>
          <cell r="O373" t="b">
            <v>0</v>
          </cell>
          <cell r="P373" t="str">
            <v>C6 HÀ NỘI</v>
          </cell>
          <cell r="Q373" t="str">
            <v>Miền Bắc</v>
          </cell>
          <cell r="R373" t="str">
            <v>COOP</v>
          </cell>
        </row>
        <row r="374">
          <cell r="A374" t="str">
            <v>coop9104</v>
          </cell>
          <cell r="B374" t="str">
            <v>Cửa hàng Co.op Food HN Triều Khúc</v>
          </cell>
          <cell r="C374" t="str">
            <v/>
          </cell>
          <cell r="D374" t="str">
            <v>Thành phố Hà Nội</v>
          </cell>
          <cell r="G374" t="str">
            <v>HN008</v>
          </cell>
          <cell r="H374" t="str">
            <v>Nguyễn Minh Sơn</v>
          </cell>
          <cell r="I374" t="str">
            <v>MIENBAC;Coopfood;COOP</v>
          </cell>
          <cell r="J374" t="str">
            <v>09104-CO.OPFOOD HN TRIEU KHUC</v>
          </cell>
          <cell r="K374" t="str">
            <v>B8 Pandora 53 Triều Khúc, Phường Thanh Xuân, TP Hà Nội</v>
          </cell>
          <cell r="M374" t="str">
            <v>B8 Pandora 53 Triều Khúc, Phường Thanh Xuân, TP Hà Nội</v>
          </cell>
          <cell r="N374">
            <v>57</v>
          </cell>
          <cell r="O374" t="b">
            <v>0</v>
          </cell>
          <cell r="P374" t="str">
            <v>C6 HÀ NỘI</v>
          </cell>
          <cell r="Q374" t="str">
            <v>Miền Bắc</v>
          </cell>
          <cell r="R374" t="str">
            <v>COOP</v>
          </cell>
        </row>
        <row r="375">
          <cell r="A375" t="str">
            <v>coop9105</v>
          </cell>
          <cell r="B375" t="str">
            <v>Cửa hàng Co.op Food HN Bắc Hà Tower</v>
          </cell>
          <cell r="C375" t="str">
            <v/>
          </cell>
          <cell r="D375" t="str">
            <v>Thành phố Hà Nội</v>
          </cell>
          <cell r="G375" t="str">
            <v>HN004</v>
          </cell>
          <cell r="H375" t="str">
            <v>Hoàng Thanh Huy</v>
          </cell>
          <cell r="I375" t="str">
            <v>MIENBAC;Coopfood;COOP</v>
          </cell>
          <cell r="J375" t="str">
            <v>09105-CO.OPFOOD HN BAC HA TOWER</v>
          </cell>
          <cell r="K375" t="str">
            <v>Một phần tầng 01, CT2, Bắc Hà Tower, Phường Đại Mỗ, TP Hà Nội</v>
          </cell>
          <cell r="M375" t="str">
            <v>Một phần tầng 01, CT2, Bắc Hà Tower, Phường Đại Mỗ, TP Hà Nội</v>
          </cell>
          <cell r="N375">
            <v>57</v>
          </cell>
          <cell r="O375" t="b">
            <v>0</v>
          </cell>
          <cell r="P375" t="str">
            <v>C6 HÀ NỘI</v>
          </cell>
          <cell r="Q375" t="str">
            <v>Miền Bắc</v>
          </cell>
          <cell r="R375" t="str">
            <v>COOP</v>
          </cell>
        </row>
        <row r="376">
          <cell r="A376" t="str">
            <v>coop9106</v>
          </cell>
          <cell r="B376" t="str">
            <v>Cửa hàng Co.op Food HN Khương Trung</v>
          </cell>
          <cell r="C376" t="str">
            <v/>
          </cell>
          <cell r="D376" t="str">
            <v>Thành phố Hà Nội</v>
          </cell>
          <cell r="E376" t="str">
            <v>Quận Thanh Xuân</v>
          </cell>
          <cell r="G376" t="str">
            <v>HN008</v>
          </cell>
          <cell r="H376" t="str">
            <v>Nguyễn Minh Sơn</v>
          </cell>
          <cell r="I376" t="str">
            <v>MIENBAC;Coopfood;COOP</v>
          </cell>
          <cell r="J376" t="str">
            <v>09106-CO.OPFOOD HN KHUONG TRUNG</v>
          </cell>
          <cell r="K376" t="str">
            <v>Tầng 1 Chung cư Star Tower – 283 Khương Trung, Quận Thanh Xuân, HN</v>
          </cell>
          <cell r="M376" t="str">
            <v>Tầng 1 Chung cư Star Tower – 283 Khương Trung, Quận Thanh Xuân, HN</v>
          </cell>
          <cell r="N376">
            <v>57</v>
          </cell>
          <cell r="O376" t="b">
            <v>0</v>
          </cell>
          <cell r="P376" t="str">
            <v>C6 HÀ NỘI</v>
          </cell>
          <cell r="Q376" t="str">
            <v>Miền Bắc</v>
          </cell>
          <cell r="R376" t="str">
            <v>COOP</v>
          </cell>
        </row>
        <row r="377">
          <cell r="A377" t="str">
            <v>coop9107</v>
          </cell>
          <cell r="B377" t="str">
            <v>Cửa hàng Co.op Food HN Phùng Khoang</v>
          </cell>
          <cell r="C377" t="str">
            <v/>
          </cell>
          <cell r="D377" t="str">
            <v>Thành phố Hà Nội</v>
          </cell>
          <cell r="G377" t="str">
            <v>HN004</v>
          </cell>
          <cell r="H377" t="str">
            <v>Hoàng Thanh Huy</v>
          </cell>
          <cell r="I377" t="str">
            <v>MIENBAC;Coopfood;COOP</v>
          </cell>
          <cell r="J377" t="str">
            <v>09107-CO.OPFOOD HN PHUNG KHOANG</v>
          </cell>
          <cell r="K377" t="str">
            <v>Số 16 và số 17, lô số 2 thuộc Dự án khu nhà ở Phùng Khoang, Phường Đại Mỗ, TP Hà Nội</v>
          </cell>
          <cell r="M377" t="str">
            <v>Số 16 và số 17, lô số 2 thuộc Dự án khu nhà ở Phùng Khoang, Phường Đại Mỗ, TP Hà Nội</v>
          </cell>
          <cell r="N377">
            <v>57</v>
          </cell>
          <cell r="O377" t="b">
            <v>0</v>
          </cell>
          <cell r="P377" t="str">
            <v>C6 HÀ NỘI</v>
          </cell>
          <cell r="Q377" t="str">
            <v>Miền Bắc</v>
          </cell>
          <cell r="R377" t="str">
            <v>COOP</v>
          </cell>
        </row>
        <row r="378">
          <cell r="A378" t="str">
            <v>coop9108</v>
          </cell>
          <cell r="B378" t="str">
            <v>Cửa hàng Co.op Food HN Văn Khê</v>
          </cell>
          <cell r="C378" t="str">
            <v/>
          </cell>
          <cell r="D378" t="str">
            <v>Thành phố Hà Nội</v>
          </cell>
          <cell r="G378" t="str">
            <v>HN004</v>
          </cell>
          <cell r="H378" t="str">
            <v>Hoàng Thanh Huy</v>
          </cell>
          <cell r="I378" t="str">
            <v>MIENBAC;Coopfood;COOP</v>
          </cell>
          <cell r="J378" t="str">
            <v>09108-CO.OPFOOD HN VAN KHE</v>
          </cell>
          <cell r="K378" t="str">
            <v>400m2 tầng 01 tòa nhà CT5A thuộc dự án Văn Khê tại địa chỉ Khu đô thị Văn Khê, Phường Hà Đông, TP Hà Nội</v>
          </cell>
          <cell r="M378" t="str">
            <v>400m2 tầng 01 tòa nhà CT5A thuộc dự án Văn Khê tại địa chỉ Khu đô thị Văn Khê, Phường Hà Đông, TP Hà Nội</v>
          </cell>
          <cell r="N378">
            <v>57</v>
          </cell>
          <cell r="O378" t="b">
            <v>0</v>
          </cell>
          <cell r="P378" t="str">
            <v>C6 HÀ NỘI</v>
          </cell>
          <cell r="Q378" t="str">
            <v>Miền Bắc</v>
          </cell>
          <cell r="R378" t="str">
            <v>COOP</v>
          </cell>
        </row>
        <row r="379">
          <cell r="A379" t="str">
            <v>coop9109</v>
          </cell>
          <cell r="B379" t="str">
            <v>Cửa hàng Co.op Food HN The Vesta</v>
          </cell>
          <cell r="C379" t="str">
            <v/>
          </cell>
          <cell r="D379" t="str">
            <v>Thành phố Hà Nội</v>
          </cell>
          <cell r="G379" t="str">
            <v>HN004</v>
          </cell>
          <cell r="H379" t="str">
            <v>Hoàng Thanh Huy</v>
          </cell>
          <cell r="I379" t="str">
            <v>MIENBAC;Coopfood;COOP</v>
          </cell>
          <cell r="J379" t="str">
            <v>09109-CO.OPFOOD HN THE VESTA</v>
          </cell>
          <cell r="K379" t="str">
            <v>Kiot số 06-07 thuộc tầng 1- Tầng dịch vụ thương mại Tòa V3 của dự án khu nhà ở Xã hội Phú Lãm – The Vesta, Phường Phú Lương, TP Hà Nội</v>
          </cell>
          <cell r="M379" t="str">
            <v>Kiot số 06-07 thuộc tầng 1- Tầng dịch vụ thương mại Tòa V3 của dự án khu nhà ở Xã hội Phú Lãm – The Vesta, Phường Phú Lương, TP Hà Nội</v>
          </cell>
          <cell r="N379">
            <v>57</v>
          </cell>
          <cell r="O379" t="b">
            <v>0</v>
          </cell>
          <cell r="P379" t="str">
            <v>C6 HÀ NỘI</v>
          </cell>
          <cell r="Q379" t="str">
            <v>Miền Bắc</v>
          </cell>
          <cell r="R379" t="str">
            <v>COOP</v>
          </cell>
        </row>
        <row r="380">
          <cell r="A380" t="str">
            <v>coop9110</v>
          </cell>
          <cell r="B380" t="str">
            <v>Cửa hàng Co.op Food HN Green Stars</v>
          </cell>
          <cell r="C380" t="str">
            <v/>
          </cell>
          <cell r="D380" t="str">
            <v>Thành phố Hà Nội</v>
          </cell>
          <cell r="E380" t="str">
            <v>Quận Bắc Từ Liêm</v>
          </cell>
          <cell r="G380" t="str">
            <v>HN004</v>
          </cell>
          <cell r="H380" t="str">
            <v>Hoàng Thanh Huy</v>
          </cell>
          <cell r="I380" t="str">
            <v>MIENBAC;Coopfood;COOP</v>
          </cell>
          <cell r="J380" t="str">
            <v>09110-CO.OPFOOD HN GREEN STARS</v>
          </cell>
          <cell r="K380" t="str">
            <v>Tầng 1- Tòa 21B5-chung cư Green Stars  -234 Phạm Văn Đồng, Cổ Nhuế - Bắc Từ Liêm - Hà Nội</v>
          </cell>
          <cell r="M380" t="str">
            <v>Tầng 1- Tòa 21B5-chung cư Green Stars  -234 Phạm Văn Đồng, Cổ Nhuế - Bắc Từ Liêm - Hà Nội</v>
          </cell>
          <cell r="N380">
            <v>57</v>
          </cell>
          <cell r="O380" t="b">
            <v>0</v>
          </cell>
          <cell r="P380" t="str">
            <v>C6 HÀ NỘI</v>
          </cell>
          <cell r="Q380" t="str">
            <v>Miền Bắc</v>
          </cell>
          <cell r="R380" t="str">
            <v>COOP</v>
          </cell>
        </row>
        <row r="381">
          <cell r="A381" t="str">
            <v>coop9114</v>
          </cell>
          <cell r="B381" t="str">
            <v>Cửa hàng Co.op Food HN AnLand</v>
          </cell>
          <cell r="C381" t="str">
            <v/>
          </cell>
          <cell r="D381" t="str">
            <v>Thành phố Hà Nội</v>
          </cell>
          <cell r="G381" t="str">
            <v>HN004</v>
          </cell>
          <cell r="H381" t="str">
            <v>Hoàng Thanh Huy</v>
          </cell>
          <cell r="I381" t="str">
            <v>MIENBAC;Coopfood;COOP</v>
          </cell>
          <cell r="J381" t="str">
            <v>09114-CO.OPFOOD HN ANLAND</v>
          </cell>
          <cell r="K381" t="str">
            <v>Cửa hàng Shophouse số 04, mã căn SH04, tầng 1 -2 thuộc tòa HH01B thuộc dự án Hỗn Hợp thương mại và nhà ở HH01 (Anland), tại Khu đô thị mới Dương Nội, Phường Dương Nội, TP Hà Nội</v>
          </cell>
          <cell r="M381" t="str">
            <v>Cửa hàng Shophouse số 04, mã căn SH04, tầng 1 -2 thuộc tòa HH01B thuộc dự án Hỗn Hợp thương mại và nhà ở HH01 (Anland), tại Khu đô thị mới Dương Nội, Phường Dương Nội, TP Hà Nội</v>
          </cell>
          <cell r="N381">
            <v>57</v>
          </cell>
          <cell r="O381" t="b">
            <v>0</v>
          </cell>
          <cell r="P381" t="str">
            <v>C6 HÀ NỘI</v>
          </cell>
          <cell r="Q381" t="str">
            <v>Miền Bắc</v>
          </cell>
          <cell r="R381" t="str">
            <v>COOP</v>
          </cell>
        </row>
        <row r="382">
          <cell r="A382" t="str">
            <v>coop9115</v>
          </cell>
          <cell r="B382" t="str">
            <v>Cửa hàng Co.op Food HN Ecohome</v>
          </cell>
          <cell r="C382" t="str">
            <v/>
          </cell>
          <cell r="D382" t="str">
            <v>Thành phố Hà Nội</v>
          </cell>
          <cell r="E382" t="str">
            <v>Quận Bắc Từ Liêm</v>
          </cell>
          <cell r="G382" t="str">
            <v>HN004</v>
          </cell>
          <cell r="H382" t="str">
            <v>Hoàng Thanh Huy</v>
          </cell>
          <cell r="I382" t="str">
            <v>MIENBAC;Coopfood;COOP</v>
          </cell>
          <cell r="J382" t="str">
            <v>09115-CO.OPFOOD HN ECOHOME</v>
          </cell>
          <cell r="K382" t="str">
            <v>Tầng 1, Số C2.15 Sảnh B thuộc tòa Ecohome 2, Đường Tân Xuân, Xã Đông Ngạc, Quận Bắc Từ Liêm, HN</v>
          </cell>
          <cell r="M382" t="str">
            <v>Tầng 1, Số C2.15 Sảnh B thuộc tòa Ecohome 2, Đường Tân Xuân, Xã Đông Ngạc, Quận Bắc Từ Liêm, HN</v>
          </cell>
          <cell r="N382">
            <v>57</v>
          </cell>
          <cell r="O382" t="b">
            <v>0</v>
          </cell>
          <cell r="P382" t="str">
            <v>C6 HÀ NỘI</v>
          </cell>
          <cell r="Q382" t="str">
            <v>Miền Bắc</v>
          </cell>
          <cell r="R382" t="str">
            <v>COOP</v>
          </cell>
        </row>
        <row r="383">
          <cell r="A383" t="str">
            <v>coop9116</v>
          </cell>
          <cell r="B383" t="str">
            <v>Cửa hàng Co.op Food HN Nghĩa Đô</v>
          </cell>
          <cell r="C383" t="str">
            <v/>
          </cell>
          <cell r="D383" t="str">
            <v>Thành phố Hà Nội</v>
          </cell>
          <cell r="E383" t="str">
            <v>Quận Bắc Từ Liêm</v>
          </cell>
          <cell r="G383" t="str">
            <v>HN004</v>
          </cell>
          <cell r="H383" t="str">
            <v>Hoàng Thanh Huy</v>
          </cell>
          <cell r="I383" t="str">
            <v>MIENBAC;Coopfood;COOP</v>
          </cell>
          <cell r="J383" t="str">
            <v>09116-CO.OPFOOD HN NGHIA DO</v>
          </cell>
          <cell r="K383" t="str">
            <v>Gian hàng số 04 Tòa nhà CT1B, tầng 1 Khu đô thị Nghĩa Đô, Ngõ 106 Hoàng Quốc Việt, Phường Cổ Nhuế 1, Quận Bắc Từ Liêm, HN</v>
          </cell>
          <cell r="M383" t="str">
            <v>Gian hàng số 04 Tòa nhà CT1B, tầng 1 Khu đô thị Nghĩa Đô, Ngõ 106 Hoàng Quốc Việt, Phường Cổ Nhuế 1, Quận Bắc Từ Liêm, HN</v>
          </cell>
          <cell r="N383">
            <v>57</v>
          </cell>
          <cell r="O383" t="b">
            <v>0</v>
          </cell>
          <cell r="P383" t="str">
            <v>C6 HÀ NỘI</v>
          </cell>
          <cell r="Q383" t="str">
            <v>Miền Bắc</v>
          </cell>
          <cell r="R383" t="str">
            <v>COOP</v>
          </cell>
        </row>
        <row r="384">
          <cell r="A384" t="str">
            <v>coop9120</v>
          </cell>
          <cell r="B384" t="str">
            <v>Cửa hàng Co.op Food HN VP2 Linh Đàm</v>
          </cell>
          <cell r="C384" t="str">
            <v/>
          </cell>
          <cell r="D384" t="str">
            <v>Thành phố Hà Nội</v>
          </cell>
          <cell r="G384" t="str">
            <v>HN003</v>
          </cell>
          <cell r="H384" t="str">
            <v>Nguyễn Văn Thạch</v>
          </cell>
          <cell r="I384" t="str">
            <v>MIENBAC;Coopfood;COOP</v>
          </cell>
          <cell r="J384" t="str">
            <v>09120-CO.OPFOOD HN VP2 LINH DAM</v>
          </cell>
          <cell r="K384" t="str">
            <v>Tầng 1, chung cư NO-VP2 , Khu dịch vụ tổng hợp và nhà ở hồ Linh Đàm, Phường Hoàng Liệt, TP Hà Nội</v>
          </cell>
          <cell r="M384" t="str">
            <v>Tầng 1, chung cư NO-VP2 , Khu dịch vụ tổng hợp và nhà ở hồ Linh Đàm, Phường Hoàng Liệt, TP Hà Nội</v>
          </cell>
          <cell r="N384">
            <v>57</v>
          </cell>
          <cell r="O384" t="b">
            <v>0</v>
          </cell>
          <cell r="P384" t="str">
            <v>C6 HÀ NỘI</v>
          </cell>
          <cell r="Q384" t="str">
            <v>Miền Bắc</v>
          </cell>
          <cell r="R384" t="str">
            <v>COOP</v>
          </cell>
        </row>
        <row r="385">
          <cell r="A385" t="str">
            <v>coop9124</v>
          </cell>
          <cell r="B385" t="str">
            <v>Cửa hàng Co.op Food HN The K-Park</v>
          </cell>
          <cell r="C385" t="str">
            <v/>
          </cell>
          <cell r="D385" t="str">
            <v>Thành phố Hà Nội</v>
          </cell>
          <cell r="G385" t="str">
            <v>HN004</v>
          </cell>
          <cell r="H385" t="str">
            <v>Hoàng Thanh Huy</v>
          </cell>
          <cell r="I385" t="str">
            <v>MIENBAC;Coopfood;COOP</v>
          </cell>
          <cell r="J385" t="str">
            <v>09124-CO.OPFOOD HN THE K-PARK</v>
          </cell>
          <cell r="K385" t="str">
            <v>Căn Ki ốt thương mại SH 42, Tầng 01, Tòa K3, Dự án Đầu tư xây dựng Khu nhà ở Hi Brand tại Khu đô thị mới Văn Phú, Phường Kiến Hưng, TP Hà Nội (The K-park)</v>
          </cell>
          <cell r="M385" t="str">
            <v>Căn Ki ốt thương mại SH 42, Tầng 01, Tòa K3, Dự án Đầu tư xây dựng Khu nhà ở Hi Brand tại Khu đô thị mới Văn Phú, Phường Kiến Hưng, TP Hà Nội (The K-park)</v>
          </cell>
          <cell r="N385">
            <v>57</v>
          </cell>
          <cell r="O385" t="b">
            <v>0</v>
          </cell>
          <cell r="P385" t="str">
            <v>C6 HÀ NỘI</v>
          </cell>
          <cell r="Q385" t="str">
            <v>Miền Bắc</v>
          </cell>
          <cell r="R385" t="str">
            <v>COOP</v>
          </cell>
        </row>
        <row r="386">
          <cell r="A386" t="str">
            <v>coop9126</v>
          </cell>
          <cell r="B386" t="str">
            <v>Cửa hàng Co.op Food HN Kim Văn Kim Lũ</v>
          </cell>
          <cell r="C386" t="str">
            <v/>
          </cell>
          <cell r="D386" t="str">
            <v>Thành phố Hà Nội</v>
          </cell>
          <cell r="G386" t="str">
            <v>HN003</v>
          </cell>
          <cell r="H386" t="str">
            <v>Nguyễn Văn Thạch</v>
          </cell>
          <cell r="I386" t="str">
            <v>MIENBAC;Coopfood;COOP</v>
          </cell>
          <cell r="J386" t="str">
            <v>09126-CO.OPFOOD HN KIM VAN KIM LU</v>
          </cell>
          <cell r="K386" t="str">
            <v>Nhà liền kề số 07 và số 08, Lô Liền kề TT2, Dự án Khu đô thị mới Kim Văn – Kim Lũ, Phường Định Công, TP Hà Nội</v>
          </cell>
          <cell r="M386" t="str">
            <v>Nhà liền kề số 07 và số 08, Lô Liền kề TT2, Dự án Khu đô thị mới Kim Văn – Kim Lũ, Phường Định Công, TP Hà Nội</v>
          </cell>
          <cell r="N386">
            <v>57</v>
          </cell>
          <cell r="O386" t="b">
            <v>0</v>
          </cell>
          <cell r="P386" t="str">
            <v>C6 HÀ NỘI</v>
          </cell>
          <cell r="Q386" t="str">
            <v>Miền Bắc</v>
          </cell>
          <cell r="R386" t="str">
            <v>COOP</v>
          </cell>
        </row>
        <row r="387">
          <cell r="A387" t="str">
            <v>coop9131</v>
          </cell>
          <cell r="B387" t="str">
            <v>Cửa hàng Co.op Food HN Thanh Hà Cienco 5</v>
          </cell>
          <cell r="C387" t="str">
            <v/>
          </cell>
          <cell r="D387" t="str">
            <v>Thành phố Hà Nội</v>
          </cell>
          <cell r="E387" t="str">
            <v>Huyện Thanh Oai</v>
          </cell>
          <cell r="G387" t="str">
            <v>HN008</v>
          </cell>
          <cell r="H387" t="str">
            <v>Nguyễn Minh Sơn</v>
          </cell>
          <cell r="I387" t="str">
            <v>MIENBAC;Coopfood;COOP</v>
          </cell>
          <cell r="J387" t="str">
            <v>09131-CO.OPFOOD HN THANH HA CIENCO 5</v>
          </cell>
          <cell r="K387" t="str">
            <v>Tầng 1, Kiot số 2 và số 4, Tòa nhà B2.1- HH03C, Khu đô thị Thanh Hà Cienco 5, xã Cự Khê, Huyện Thanh Oai, HN</v>
          </cell>
          <cell r="M387" t="str">
            <v>Tầng 1, Kiot số 2 và số 4, Tòa nhà B2.1- HH03C, Khu đô thị Thanh Hà Cienco 5, xã Cự Khê, Huyện Thanh Oai, HN</v>
          </cell>
          <cell r="N387">
            <v>57</v>
          </cell>
          <cell r="O387" t="b">
            <v>0</v>
          </cell>
          <cell r="P387" t="str">
            <v>C6 HÀ NỘI</v>
          </cell>
          <cell r="Q387" t="str">
            <v>Miền Bắc</v>
          </cell>
          <cell r="R387" t="str">
            <v>COOP</v>
          </cell>
        </row>
        <row r="388">
          <cell r="A388" t="str">
            <v>coop9134</v>
          </cell>
          <cell r="B388" t="str">
            <v>Cửa hàng Co.op Food HN Xuân Mai Dương Nội</v>
          </cell>
          <cell r="C388" t="str">
            <v/>
          </cell>
          <cell r="D388" t="str">
            <v>Thành phố Hà Nội</v>
          </cell>
          <cell r="E388" t="str">
            <v>Quận Hà Đông</v>
          </cell>
          <cell r="G388" t="str">
            <v>HN004</v>
          </cell>
          <cell r="H388" t="str">
            <v>Hoàng Thanh Huy</v>
          </cell>
          <cell r="I388" t="str">
            <v>MIENBAC;Coopfood;COOP</v>
          </cell>
          <cell r="J388" t="str">
            <v>09134-CO.OPFOOD HN XUAN MAI DUONG NOI</v>
          </cell>
          <cell r="K388" t="str">
            <v>Tầng 1, Lô số 04B, Tòa L, Dự án HH2 Khu đô thị mới Dương Nội, Phường Yên Nghĩa, TP Hà Nội</v>
          </cell>
          <cell r="M388" t="str">
            <v>Tầng 1, Lô số 04B, Tòa L, Dự án HH2 Khu đô thị mới Dương Nội, Phường Yên Nghĩa, TP Hà Nội</v>
          </cell>
          <cell r="N388">
            <v>57</v>
          </cell>
          <cell r="O388" t="b">
            <v>0</v>
          </cell>
          <cell r="P388" t="str">
            <v>C6 HÀ NỘI</v>
          </cell>
          <cell r="Q388" t="str">
            <v>Miền Bắc</v>
          </cell>
          <cell r="R388" t="str">
            <v>COOP</v>
          </cell>
        </row>
        <row r="389">
          <cell r="A389" t="str">
            <v>coop9138</v>
          </cell>
          <cell r="B389" t="str">
            <v>Cửa hàng Co.op Food HN Thái Hà CT4</v>
          </cell>
          <cell r="C389" t="str">
            <v/>
          </cell>
          <cell r="D389" t="str">
            <v>Thành phố Hà Nội</v>
          </cell>
          <cell r="G389" t="str">
            <v>HN004</v>
          </cell>
          <cell r="H389" t="str">
            <v>Hoàng Thanh Huy</v>
          </cell>
          <cell r="I389" t="str">
            <v>MIENBAC;Coopfood;COOP</v>
          </cell>
          <cell r="J389" t="str">
            <v>09138-CO.OPFOOD HN THAI HA CT4</v>
          </cell>
          <cell r="K389" t="str">
            <v>Tầng 1, Lô 02, Tòa CT4, Dự án nhà ở cho cán bộ chiến sĩ – Bộ Công an, Phường Đông Ngạc, TP Hà Nội</v>
          </cell>
          <cell r="M389" t="str">
            <v>Tầng 1, Lô 02, Tòa CT4, Dự án nhà ở cho cán bộ chiến sĩ – Bộ Công an, Phường Đông Ngạc, TP Hà Nội</v>
          </cell>
          <cell r="N389">
            <v>57</v>
          </cell>
          <cell r="O389" t="b">
            <v>0</v>
          </cell>
          <cell r="P389" t="str">
            <v>C6 HÀ NỘI</v>
          </cell>
          <cell r="Q389" t="str">
            <v>Miền Bắc</v>
          </cell>
          <cell r="R389" t="str">
            <v>COOP</v>
          </cell>
        </row>
        <row r="390">
          <cell r="A390" t="str">
            <v>coop9139</v>
          </cell>
          <cell r="B390" t="str">
            <v>Cửa hàng Co.op Food HN Thái Hà HH</v>
          </cell>
          <cell r="C390" t="str">
            <v/>
          </cell>
          <cell r="D390" t="str">
            <v>Thành phố Hà Nội</v>
          </cell>
          <cell r="G390" t="str">
            <v>HN004</v>
          </cell>
          <cell r="H390" t="str">
            <v>Hoàng Thanh Huy</v>
          </cell>
          <cell r="I390" t="str">
            <v>MIENBAC;Coopfood;COOP</v>
          </cell>
          <cell r="J390" t="str">
            <v>09139-CO.OPFOOD HN THAI HA HH</v>
          </cell>
          <cell r="K390" t="str">
            <v>Tầng 1, Lô số 05.1, Nhà chung cư HH, Dự án nhà ở Xã hội cho cán bộ chiến sĩ - Bộ Công an, Phường Đông Ngạc, TP Hà Nội</v>
          </cell>
          <cell r="M390" t="str">
            <v>Tầng 1, Lô số 05.1, Nhà chung cư HH, Dự án nhà ở Xã hội cho cán bộ chiến sĩ - Bộ Công an, Phường Đông Ngạc, TP Hà Nội</v>
          </cell>
          <cell r="N390">
            <v>57</v>
          </cell>
          <cell r="O390" t="b">
            <v>0</v>
          </cell>
          <cell r="P390" t="str">
            <v>C6 HÀ NỘI</v>
          </cell>
          <cell r="Q390" t="str">
            <v>Miền Bắc</v>
          </cell>
          <cell r="R390" t="str">
            <v>COOP</v>
          </cell>
        </row>
        <row r="391">
          <cell r="A391" t="str">
            <v>coop9141</v>
          </cell>
          <cell r="B391" t="str">
            <v>Cửa hàng Co.op Food HN Mandarin</v>
          </cell>
          <cell r="C391" t="str">
            <v/>
          </cell>
          <cell r="D391" t="str">
            <v>Thành phố Hà Nội</v>
          </cell>
          <cell r="G391" t="str">
            <v>HN003</v>
          </cell>
          <cell r="H391" t="str">
            <v>Nguyễn Văn Thạch</v>
          </cell>
          <cell r="I391" t="str">
            <v>MIENBAC;Coopfood;COOP</v>
          </cell>
          <cell r="J391" t="str">
            <v>09141-CO.OPFOOD HN MANDARIN</v>
          </cell>
          <cell r="K391" t="str">
            <v>Tầng 1, TM 108.2, Tòa D, Tổ hợp Dịch vụ thương mại văn hóa thể thao, nhà ở và văn phòng cho thuê (Mandarin Garden), số 493 Trương Định, Phường Hoàng Mai, TP Hà Nội</v>
          </cell>
          <cell r="M391" t="str">
            <v>Tầng 1, TM 108.2, Tòa D, Tổ hợp Dịch vụ thương mại văn hóa thể thao, nhà ở và văn phòng cho thuê (Mandarin Garden), số 493 Trương Định, Phường Hoàng Mai, TP Hà Nội</v>
          </cell>
          <cell r="N391">
            <v>57</v>
          </cell>
          <cell r="O391" t="b">
            <v>0</v>
          </cell>
          <cell r="P391" t="str">
            <v>C6 HÀ NỘI</v>
          </cell>
          <cell r="Q391" t="str">
            <v>Miền Bắc</v>
          </cell>
          <cell r="R391" t="str">
            <v>COOP</v>
          </cell>
        </row>
        <row r="392">
          <cell r="A392" t="str">
            <v>coop9143</v>
          </cell>
          <cell r="B392" t="str">
            <v>Cửa hàng Co.op Food HN VP6 Linh Đàm</v>
          </cell>
          <cell r="C392" t="str">
            <v/>
          </cell>
          <cell r="D392" t="str">
            <v>Thành phố Hà Nội</v>
          </cell>
          <cell r="G392" t="str">
            <v>HN003</v>
          </cell>
          <cell r="H392" t="str">
            <v>Nguyễn Văn Thạch</v>
          </cell>
          <cell r="I392" t="str">
            <v>MIENBAC;Coopfood;COOP</v>
          </cell>
          <cell r="J392" t="str">
            <v>09143-CO.OPFOOD HN VP6 LINH ĐAM</v>
          </cell>
          <cell r="K392" t="str">
            <v>Ô số 11, Lô Ơ2, Bán đảo Linh Đàm, Phường Hoàng Liệt, TP Hà Nội</v>
          </cell>
          <cell r="M392" t="str">
            <v>Ô số 11, Lô Ơ2, Bán đảo Linh Đàm, Phường Hoàng Liệt, TP Hà Nội</v>
          </cell>
          <cell r="N392">
            <v>57</v>
          </cell>
          <cell r="O392" t="b">
            <v>0</v>
          </cell>
          <cell r="P392" t="str">
            <v>C6 HÀ NỘI</v>
          </cell>
          <cell r="Q392" t="str">
            <v>Miền Bắc</v>
          </cell>
          <cell r="R392" t="str">
            <v>COOP</v>
          </cell>
        </row>
        <row r="393">
          <cell r="A393" t="str">
            <v>coop9144</v>
          </cell>
          <cell r="B393" t="str">
            <v>Cửa hàng Co.op Food HN Sakura</v>
          </cell>
          <cell r="C393" t="str">
            <v/>
          </cell>
          <cell r="D393" t="str">
            <v>Thành phố Hà Nội</v>
          </cell>
          <cell r="G393" t="str">
            <v>HN008</v>
          </cell>
          <cell r="H393" t="str">
            <v>Nguyễn Minh Sơn</v>
          </cell>
          <cell r="I393" t="str">
            <v>MIENBAC;Coopfood;COOP</v>
          </cell>
          <cell r="J393" t="str">
            <v>09144-CO.OPFOOD HN SAKURA</v>
          </cell>
          <cell r="K393" t="str">
            <v>Tầng 1, Kiot 102, Tòa CT13, Khu đô thị mới Tứ Hiệp (Chung cư Sakura), Xã Thanh Trì, TP Hà Nội</v>
          </cell>
          <cell r="M393" t="str">
            <v>Tầng 1, Kiot 102, Tòa CT13, Khu đô thị mới Tứ Hiệp (Chung cư Sakura), Xã Thanh Trì, TP Hà Nội</v>
          </cell>
          <cell r="N393">
            <v>57</v>
          </cell>
          <cell r="O393" t="b">
            <v>0</v>
          </cell>
          <cell r="P393" t="str">
            <v>C6 HÀ NỘI</v>
          </cell>
          <cell r="Q393" t="str">
            <v>Miền Bắc</v>
          </cell>
          <cell r="R393" t="str">
            <v>COOP</v>
          </cell>
        </row>
        <row r="394">
          <cell r="A394" t="str">
            <v>coop9146</v>
          </cell>
          <cell r="B394" t="str">
            <v>Cửa hàng Co.op Food HN V7 The Vesta</v>
          </cell>
          <cell r="C394" t="str">
            <v/>
          </cell>
          <cell r="D394" t="str">
            <v>Thành phố Hà Nội</v>
          </cell>
          <cell r="G394" t="str">
            <v>HN004</v>
          </cell>
          <cell r="H394" t="str">
            <v>Hoàng Thanh Huy</v>
          </cell>
          <cell r="I394" t="str">
            <v>MIENBAC;Coopfood;COOP</v>
          </cell>
          <cell r="J394" t="str">
            <v>09146-CO.OPFOOD HN V7 THE VESTA</v>
          </cell>
          <cell r="K394" t="str">
            <v>Tầng 1, Kiot 18, Tòa V7, Khu nhà ở Xã hội Phú Lãm – The Vesta, Phường Phú Lương, TP Hà Nội</v>
          </cell>
          <cell r="M394" t="str">
            <v>Tầng 1, Kiot 18, Tòa V7, Khu nhà ở Xã hội Phú Lãm – The Vesta, Phường Phú Lương, TP Hà Nội</v>
          </cell>
          <cell r="N394">
            <v>57</v>
          </cell>
          <cell r="O394" t="b">
            <v>0</v>
          </cell>
          <cell r="P394" t="str">
            <v>C6 HÀ NỘI</v>
          </cell>
          <cell r="Q394" t="str">
            <v>Miền Bắc</v>
          </cell>
          <cell r="R394" t="str">
            <v>COOP</v>
          </cell>
        </row>
        <row r="395">
          <cell r="A395" t="str">
            <v>coop9148</v>
          </cell>
          <cell r="B395" t="str">
            <v>Cửa hàng Co.op Food HN Tecco Skyville Tower</v>
          </cell>
          <cell r="C395" t="str">
            <v/>
          </cell>
          <cell r="D395" t="str">
            <v>Thành phố Hà Nội</v>
          </cell>
          <cell r="E395" t="str">
            <v>Huyện Thanh Trì</v>
          </cell>
          <cell r="G395" t="str">
            <v>HN008</v>
          </cell>
          <cell r="H395" t="str">
            <v>Nguyễn Minh Sơn</v>
          </cell>
          <cell r="I395" t="str">
            <v>MIENBAC;Coopfood;COOP</v>
          </cell>
          <cell r="J395" t="str">
            <v>09148-CO.OPFOOD HN TECCO SKYVILLE TOWER</v>
          </cell>
          <cell r="K395" t="str">
            <v>Tầng 1, Căn DV-01, Dự án Tecco Skyville Tower, Xã Tứ Hiệp, Huyện Thanh Trì, Hà Nội</v>
          </cell>
          <cell r="M395" t="str">
            <v>Tầng 1, Căn DV-01, Dự án Tecco Skyville Tower, Xã Tứ Hiệp, Huyện Thanh Trì, Hà Nội</v>
          </cell>
          <cell r="N395">
            <v>57</v>
          </cell>
          <cell r="O395" t="b">
            <v>0</v>
          </cell>
          <cell r="P395" t="str">
            <v>C6 HÀ NỘI</v>
          </cell>
          <cell r="Q395" t="str">
            <v>Miền Bắc</v>
          </cell>
          <cell r="R395" t="str">
            <v>COOP</v>
          </cell>
        </row>
        <row r="396">
          <cell r="A396" t="str">
            <v>coop9149</v>
          </cell>
          <cell r="B396" t="str">
            <v>Cửa hàng Co.op Food HN Hateco</v>
          </cell>
          <cell r="C396" t="str">
            <v/>
          </cell>
          <cell r="D396" t="str">
            <v>Thành phố Hà Nội</v>
          </cell>
          <cell r="G396" t="str">
            <v>HN004</v>
          </cell>
          <cell r="H396" t="str">
            <v>Hoàng Thanh Huy</v>
          </cell>
          <cell r="I396" t="str">
            <v>MIENBAC;Coopfood;COOP</v>
          </cell>
          <cell r="J396" t="str">
            <v>09149-CO.OPFOOD HN HATECO</v>
          </cell>
          <cell r="K396" t="str">
            <v>Tầng 1, Tòa CT01B, Khu nhà ở Hateco 6, Phường Xuân Phương, TP Hà Nội</v>
          </cell>
          <cell r="M396" t="str">
            <v>Tầng 1, Tòa CT01B, Khu nhà ở Hateco 6, Phường Xuân Phương, TP Hà Nội</v>
          </cell>
          <cell r="N396">
            <v>57</v>
          </cell>
          <cell r="O396" t="b">
            <v>0</v>
          </cell>
          <cell r="P396" t="str">
            <v>C6 HÀ NỘI</v>
          </cell>
          <cell r="Q396" t="str">
            <v>Miền Bắc</v>
          </cell>
          <cell r="R396" t="str">
            <v>COOP</v>
          </cell>
        </row>
        <row r="397">
          <cell r="A397" t="str">
            <v>coop9150</v>
          </cell>
          <cell r="B397" t="str">
            <v>Cửa hàng Co.op Food HN Lucky House</v>
          </cell>
          <cell r="C397" t="str">
            <v/>
          </cell>
          <cell r="D397" t="str">
            <v>Thành phố Hà Nội</v>
          </cell>
          <cell r="E397" t="str">
            <v>Quận Hà Đông</v>
          </cell>
          <cell r="G397" t="str">
            <v>HN004</v>
          </cell>
          <cell r="H397" t="str">
            <v>Hoàng Thanh Huy</v>
          </cell>
          <cell r="I397" t="str">
            <v>MIENBAC;Coopfood;COOP</v>
          </cell>
          <cell r="J397" t="str">
            <v>09150-CO.OPFOOD HN LUCKY HOUSE</v>
          </cell>
          <cell r="K397" t="str">
            <v>Kiot số 15-16-17-18, Toà 19T1, Dự án nhà ở xã hội Kiến Hưng (Lucky House), Phường Kiến Hưng, Quận Hà Đông, HN</v>
          </cell>
          <cell r="M397" t="str">
            <v>Kiot số 15-16-17-18, Toà 19T1, Dự án nhà ở xã hội Kiến Hưng (Lucky House), Phường Kiến Hưng, Quận Hà Đông, HN</v>
          </cell>
          <cell r="N397">
            <v>57</v>
          </cell>
          <cell r="O397" t="b">
            <v>0</v>
          </cell>
          <cell r="P397" t="str">
            <v>C6 HÀ NỘI</v>
          </cell>
          <cell r="Q397" t="str">
            <v>Miền Bắc</v>
          </cell>
          <cell r="R397" t="str">
            <v>COOP</v>
          </cell>
        </row>
        <row r="398">
          <cell r="A398" t="str">
            <v>coop9151</v>
          </cell>
          <cell r="B398" t="str">
            <v>Cửa hàng Co.op Food HN Đại Đồng</v>
          </cell>
          <cell r="C398" t="str">
            <v/>
          </cell>
          <cell r="D398" t="str">
            <v>Thành phố Hà Nội</v>
          </cell>
          <cell r="G398" t="str">
            <v>HN003</v>
          </cell>
          <cell r="H398" t="str">
            <v>Nguyễn Văn Thạch</v>
          </cell>
          <cell r="I398" t="str">
            <v>MIENBAC;Coopfood;COOP</v>
          </cell>
          <cell r="J398" t="str">
            <v>09151-CO.OPFOOD HN DAI DONG</v>
          </cell>
          <cell r="K398" t="str">
            <v>Số nhà 37, Phố Đại Đồng, Phường Vĩnh Hưng, TP Hà Nội</v>
          </cell>
          <cell r="M398" t="str">
            <v>Số nhà 37, Phố Đại Đồng, Phường Vĩnh Hưng, TP Hà Nội</v>
          </cell>
          <cell r="N398">
            <v>57</v>
          </cell>
          <cell r="O398" t="b">
            <v>0</v>
          </cell>
          <cell r="P398" t="str">
            <v>C6 HÀ NỘI</v>
          </cell>
          <cell r="Q398" t="str">
            <v>Miền Bắc</v>
          </cell>
          <cell r="R398" t="str">
            <v>COOP</v>
          </cell>
        </row>
        <row r="399">
          <cell r="A399" t="str">
            <v>coop9152</v>
          </cell>
          <cell r="B399" t="str">
            <v>Cửa hàng Co.op Food HN Hồ Tùng Mậu</v>
          </cell>
          <cell r="C399" t="str">
            <v/>
          </cell>
          <cell r="D399" t="str">
            <v>Thành phố Hà Nội</v>
          </cell>
          <cell r="G399" t="str">
            <v>HN004</v>
          </cell>
          <cell r="H399" t="str">
            <v>Hoàng Thanh Huy</v>
          </cell>
          <cell r="I399" t="str">
            <v>MIENBAC;Coopfood;COOP</v>
          </cell>
          <cell r="J399" t="str">
            <v>09152-CO.OPFOOD HN HO TUNG MAU</v>
          </cell>
          <cell r="K399" t="str">
            <v>Tầng 1, Tòa 2A – Vinaconex 7, 136 Hồ Tùng Mậu, Phường Phú Diễn, TP Hà Nội</v>
          </cell>
          <cell r="M399" t="str">
            <v>Tầng 1, Tòa 2A – Vinaconex 7, 136 Hồ Tùng Mậu, Phường Phú Diễn, TP Hà Nội</v>
          </cell>
          <cell r="N399">
            <v>57</v>
          </cell>
          <cell r="O399" t="b">
            <v>0</v>
          </cell>
          <cell r="P399" t="str">
            <v>C6 HÀ NỘI</v>
          </cell>
          <cell r="Q399" t="str">
            <v>Miền Bắc</v>
          </cell>
          <cell r="R399" t="str">
            <v>COOP</v>
          </cell>
        </row>
        <row r="400">
          <cell r="A400" t="str">
            <v>coop9153</v>
          </cell>
          <cell r="B400" t="str">
            <v>Cửa hàng Co.op Food HN Nhân Chính</v>
          </cell>
          <cell r="C400" t="str">
            <v/>
          </cell>
          <cell r="D400" t="str">
            <v>Thành phố Hà Nội</v>
          </cell>
          <cell r="E400" t="str">
            <v>Quận Thanh Xuân</v>
          </cell>
          <cell r="G400" t="str">
            <v>HN008</v>
          </cell>
          <cell r="H400" t="str">
            <v>Nguyễn Minh Sơn</v>
          </cell>
          <cell r="I400" t="str">
            <v>MIENBAC;Coopfood;COOP</v>
          </cell>
          <cell r="J400" t="str">
            <v>09153-CO.OPFOOD HN NHAN CHINH</v>
          </cell>
          <cell r="K400" t="str">
            <v>Tầng 1, Tòa 17T8, Khu đô thị Trung Hòa – Nhân Chính, Phường Nhân Chính, Quận Thanh Xuân, HN</v>
          </cell>
          <cell r="M400" t="str">
            <v>Tầng 1, Tòa 17T8, Khu đô thị Trung Hòa – Nhân Chính, Phường Nhân Chính, Quận Thanh Xuân, HN</v>
          </cell>
          <cell r="N400">
            <v>57</v>
          </cell>
          <cell r="O400" t="b">
            <v>0</v>
          </cell>
          <cell r="P400" t="str">
            <v>C6 HÀ NỘI</v>
          </cell>
          <cell r="Q400" t="str">
            <v>Miền Bắc</v>
          </cell>
          <cell r="R400" t="str">
            <v>COOP</v>
          </cell>
        </row>
        <row r="401">
          <cell r="A401" t="str">
            <v>coop9154</v>
          </cell>
          <cell r="B401" t="str">
            <v>Cửa hàng Co.op Food HN Ngoại Giao Đoàn 1</v>
          </cell>
          <cell r="C401" t="str">
            <v/>
          </cell>
          <cell r="D401" t="str">
            <v>Thành phố Hà Nội</v>
          </cell>
          <cell r="E401" t="str">
            <v>Quận Bắc Từ Liêm</v>
          </cell>
          <cell r="G401" t="str">
            <v>HN004</v>
          </cell>
          <cell r="H401" t="str">
            <v>Hoàng Thanh Huy</v>
          </cell>
          <cell r="I401" t="str">
            <v>MIENBAC;Coopfood;COOP</v>
          </cell>
          <cell r="J401" t="str">
            <v>09154-CO.OPFOOD HN NGOAI GIAO DOAN 1</v>
          </cell>
          <cell r="K401" t="str">
            <v>Căn TM01, Tòa N03-T1, Khu đô thị Ngoại Giao Đoàn, Phường Xuân Tảo, Quận Bắc Từ Liêm, HN</v>
          </cell>
          <cell r="M401" t="str">
            <v>Căn TM01, Tòa N03-T1, Khu đô thị Ngoại Giao Đoàn, Phường Xuân Tảo, Quận Bắc Từ Liêm, HN</v>
          </cell>
          <cell r="N401">
            <v>57</v>
          </cell>
          <cell r="O401" t="b">
            <v>0</v>
          </cell>
          <cell r="P401" t="str">
            <v>C6 HÀ NỘI</v>
          </cell>
          <cell r="Q401" t="str">
            <v>Miền Bắc</v>
          </cell>
          <cell r="R401" t="str">
            <v>COOP</v>
          </cell>
        </row>
        <row r="402">
          <cell r="A402" t="str">
            <v>coop9158</v>
          </cell>
          <cell r="B402" t="str">
            <v>Cửa hàng Co.op Food HN Vĩnh Hưng</v>
          </cell>
          <cell r="C402" t="str">
            <v/>
          </cell>
          <cell r="D402" t="str">
            <v>Thành phố Hà Nội</v>
          </cell>
          <cell r="G402" t="str">
            <v>HN003</v>
          </cell>
          <cell r="H402" t="str">
            <v>Nguyễn Văn Thạch</v>
          </cell>
          <cell r="I402" t="str">
            <v>MIENBAC;Coopfood;COOP</v>
          </cell>
          <cell r="J402" t="str">
            <v>09158-CO.OPFOOD HN VINH HUNG</v>
          </cell>
          <cell r="K402" t="str">
            <v>Lô L1-01 Tầng 1, Trung Tâm Thương mại, Dự án Hỗn hợp dịch vụ, thương mại và căn hộ T&amp;T Vĩnh Hưng, Số 440 Vĩnh Hưng, Phường Vĩnh Hưng, TP Hà Nội</v>
          </cell>
          <cell r="M402" t="str">
            <v>Lô L1-01 Tầng 1, Trung Tâm Thương mại, Dự án Hỗn hợp dịch vụ, thương mại và căn hộ T&amp;T Vĩnh Hưng, Số 440 Vĩnh Hưng, Phường Vĩnh Hưng, TP Hà Nội</v>
          </cell>
          <cell r="N402">
            <v>57</v>
          </cell>
          <cell r="O402" t="b">
            <v>0</v>
          </cell>
          <cell r="P402" t="str">
            <v>C6 HÀ NỘI</v>
          </cell>
          <cell r="Q402" t="str">
            <v>Miền Bắc</v>
          </cell>
          <cell r="R402" t="str">
            <v>COOP</v>
          </cell>
        </row>
        <row r="403">
          <cell r="A403" t="str">
            <v>coop9159</v>
          </cell>
          <cell r="B403" t="str">
            <v>Cửa hàng Co.op Food HN New Horizon</v>
          </cell>
          <cell r="C403" t="str">
            <v/>
          </cell>
          <cell r="D403" t="str">
            <v>Thành phố Hà Nội</v>
          </cell>
          <cell r="E403" t="str">
            <v>Quận Hoàng Mai</v>
          </cell>
          <cell r="G403" t="str">
            <v>HN003</v>
          </cell>
          <cell r="H403" t="str">
            <v>Nguyễn Văn Thạch</v>
          </cell>
          <cell r="I403" t="str">
            <v>MIENBAC;Coopfood;COOP</v>
          </cell>
          <cell r="J403" t="str">
            <v>09159-CO.OPFOOD HN NEW HORIZON</v>
          </cell>
          <cell r="K403" t="str">
            <v>tầng 1, N02 dự án New Horizon , số 87 Lĩnh Nam,  Q.Hoàng Mai, TP. Hà Nội</v>
          </cell>
          <cell r="M403" t="str">
            <v>Tầng 1, N02 dự án New Horizon, số 87 Lĩnh Nam,  Q.Hoàng Mai, TP. Hà Nội</v>
          </cell>
          <cell r="N403">
            <v>57</v>
          </cell>
          <cell r="O403" t="b">
            <v>0</v>
          </cell>
          <cell r="P403" t="str">
            <v>C6 HÀ NỘI</v>
          </cell>
          <cell r="Q403" t="str">
            <v>Miền Bắc</v>
          </cell>
          <cell r="R403" t="str">
            <v>COOP</v>
          </cell>
        </row>
        <row r="404">
          <cell r="A404" t="str">
            <v>coop9160</v>
          </cell>
          <cell r="B404" t="str">
            <v>Cửa hàng Co.op Food HN Roman Plaza</v>
          </cell>
          <cell r="C404" t="str">
            <v/>
          </cell>
          <cell r="D404" t="str">
            <v>Thành phố Hà Nội</v>
          </cell>
          <cell r="G404" t="str">
            <v>HN004</v>
          </cell>
          <cell r="H404" t="str">
            <v>Hoàng Thanh Huy</v>
          </cell>
          <cell r="I404" t="str">
            <v>MIENBAC;Coopfood;COOP</v>
          </cell>
          <cell r="J404" t="str">
            <v>09160-CO.OPFOOD HN ROMAN PLAZA</v>
          </cell>
          <cell r="K404" t="str">
            <v>Tầng 1, Zone 4.4, Tòa B1, Dự án Tổ hợp thương mại dịch vụ và căn hộ cao cấp Hải Phát Plaza, Phường Đại Mỗ, TP Hà Nội</v>
          </cell>
          <cell r="M404" t="str">
            <v>Tầng 1, Zone 4.4, Tòa B1, Dự án Tổ hợp thương mại dịch vụ và căn hộ cao cấp Hải Phát Plaza, Phường Đại Mỗ, TP Hà Nội</v>
          </cell>
          <cell r="N404">
            <v>57</v>
          </cell>
          <cell r="O404" t="b">
            <v>0</v>
          </cell>
          <cell r="P404" t="str">
            <v>C6 HÀ NỘI</v>
          </cell>
          <cell r="Q404" t="str">
            <v>Miền Bắc</v>
          </cell>
          <cell r="R404" t="str">
            <v>COOP</v>
          </cell>
        </row>
        <row r="405">
          <cell r="A405" t="str">
            <v>coop9161</v>
          </cell>
          <cell r="B405" t="str">
            <v>Cửa hàng Co.op Food HN Eurowindow</v>
          </cell>
          <cell r="C405" t="str">
            <v/>
          </cell>
          <cell r="D405" t="str">
            <v>Thành phố Hà Nội</v>
          </cell>
          <cell r="G405" t="str">
            <v>HN003</v>
          </cell>
          <cell r="H405" t="str">
            <v>Nguyễn Văn Thạch</v>
          </cell>
          <cell r="I405" t="str">
            <v>MIENBAC;Coopfood;COOP</v>
          </cell>
          <cell r="J405" t="str">
            <v>09161-CO.OPFOOD HN EUROWINDOW</v>
          </cell>
          <cell r="K405" t="str">
            <v>Tầng 1, Park 4, Ô đất 5.B2 (Eurowindow River Park), Khu tái định cư Đông Hội, Xã Đông Anh, TP Hà Nội</v>
          </cell>
          <cell r="M405" t="str">
            <v>Tầng 1, Park 4, Ô đất 5.B2 (Eurowindow River Park), Khu tái định cư Đông Hội, Xã Đông Anh, TP Hà Nội</v>
          </cell>
          <cell r="N405">
            <v>57</v>
          </cell>
          <cell r="O405" t="b">
            <v>0</v>
          </cell>
          <cell r="P405" t="str">
            <v>C6 HÀ NỘI</v>
          </cell>
          <cell r="Q405" t="str">
            <v>Miền Bắc</v>
          </cell>
          <cell r="R405" t="str">
            <v>COOP</v>
          </cell>
        </row>
        <row r="406">
          <cell r="A406" t="str">
            <v>coop9165</v>
          </cell>
          <cell r="B406" t="str">
            <v>Cửa hàng Co.op Food HN Eco Dream</v>
          </cell>
          <cell r="C406" t="str">
            <v/>
          </cell>
          <cell r="D406" t="str">
            <v>Thành phố Hà Nội</v>
          </cell>
          <cell r="G406" t="str">
            <v>HN008</v>
          </cell>
          <cell r="H406" t="str">
            <v>Nguyễn Minh Sơn</v>
          </cell>
          <cell r="I406" t="str">
            <v>MIENBAC;Coopfood;COOP</v>
          </cell>
          <cell r="J406" t="str">
            <v>09165-CO.OPFOOD HN ECO DREAM</v>
          </cell>
          <cell r="K406" t="str">
            <v>Tầng 1, Shophouse ED.107, Nhà ở cao tầng kết hợp thương mại dịch vụ Eco Dram tại Ô đất TT6, Khu đô thị mới Tây Nam Kim Giang I, Phường Thanh Liệt, TP Hà Nội</v>
          </cell>
          <cell r="M406" t="str">
            <v>Tầng 1, Shophouse ED.107, Nhà ở cao tầng kết hợp thương mại dịch vụ Eco Dram tại Ô đất TT6, Khu đô thị mới Tây Nam Kim Giang I, Phường Thanh Liệt, TP Hà Nội</v>
          </cell>
          <cell r="N406">
            <v>57</v>
          </cell>
          <cell r="O406" t="b">
            <v>0</v>
          </cell>
          <cell r="P406" t="str">
            <v>C6 HÀ NỘI</v>
          </cell>
          <cell r="Q406" t="str">
            <v>Miền Bắc</v>
          </cell>
          <cell r="R406" t="str">
            <v>COOP</v>
          </cell>
        </row>
        <row r="407">
          <cell r="A407" t="str">
            <v>coop9166</v>
          </cell>
          <cell r="B407" t="str">
            <v>Cửa hàng Co.op Food HN Parkview Residence</v>
          </cell>
          <cell r="C407" t="str">
            <v/>
          </cell>
          <cell r="D407" t="str">
            <v>Thành phố Hà Nội</v>
          </cell>
          <cell r="G407" t="str">
            <v>HN004</v>
          </cell>
          <cell r="H407" t="str">
            <v>Hoàng Thanh Huy</v>
          </cell>
          <cell r="I407" t="str">
            <v>MIENBAC;Coopfood;COOP</v>
          </cell>
          <cell r="J407" t="str">
            <v>09166-CO.OPFOOD HN PARKVIEW RESIDENCE</v>
          </cell>
          <cell r="K407" t="str">
            <v>Sàn kinh doanh dịch vụ, thương mại Tầng 1 - Tòa J, Khu chung cư cao tầng CT7, Khu đô thị mới Dương Nội, Phường Dương Nội, TP Hà Nội</v>
          </cell>
          <cell r="M407" t="str">
            <v>Sàn kinh doanh dịch vụ, thương mại Tầng 1 - Tòa J, Khu chung cư cao tầng CT7, Khu đô thị mới Dương Nội, Phường Dương Nội, TP Hà Nội</v>
          </cell>
          <cell r="N407">
            <v>57</v>
          </cell>
          <cell r="O407" t="b">
            <v>0</v>
          </cell>
          <cell r="P407" t="str">
            <v>C6 HÀ NỘI</v>
          </cell>
          <cell r="Q407" t="str">
            <v>Miền Bắc</v>
          </cell>
          <cell r="R407" t="str">
            <v>COOP</v>
          </cell>
        </row>
        <row r="408">
          <cell r="A408" t="str">
            <v>COOPFOOD-115</v>
          </cell>
          <cell r="B408" t="str">
            <v>CHI NHÁNH - CÔNG TY TNHH MỘT THÀNH VIÊN THỰC PHẨM SAIGON CO.OP - CO.OP FOOD MIỀN BẮC</v>
          </cell>
          <cell r="D408" t="str">
            <v>Thành phố Hà Nội</v>
          </cell>
          <cell r="I408" t="str">
            <v>COOP; MIENBAC</v>
          </cell>
          <cell r="L408" t="str">
            <v>0309129418-115</v>
          </cell>
          <cell r="M408" t="str">
            <v>Tầng 1, Tòa 17T4 Dự án Hapulico Complex, Số 01 Đường Nguyễn Huy Tưởng, Phường Thanh Xuân, TP.Hà Nội, Việt Nam</v>
          </cell>
          <cell r="N408">
            <v>57</v>
          </cell>
          <cell r="O408" t="b">
            <v>0</v>
          </cell>
          <cell r="P408" t="str">
            <v>CÔNG TY TNHH MTV THƯƠNG MẠI VÀ DỊCH VỤ NGỌC THƠM</v>
          </cell>
          <cell r="Q408" t="str">
            <v>Miền Bắc</v>
          </cell>
          <cell r="R408" t="str">
            <v>COOP</v>
          </cell>
        </row>
        <row r="409">
          <cell r="A409" t="str">
            <v>coopfood15006</v>
          </cell>
          <cell r="B409" t="str">
            <v>Cửa hàng Co.opfood HT Can Lộc</v>
          </cell>
          <cell r="D409" t="str">
            <v>Hà Tĩnh</v>
          </cell>
          <cell r="I409" t="str">
            <v>COOP; Coopfood; MIENBAC</v>
          </cell>
          <cell r="J409" t="str">
            <v>Cửa hàng Co.opfood HT Can Lộc</v>
          </cell>
          <cell r="K409" t="str">
            <v>181 Xô Viết Nghệ Tĩnh, Thị Trấn Nghèn, Huyện Can Lộc-Hà Tĩnh</v>
          </cell>
          <cell r="L409" t="str">
            <v/>
          </cell>
          <cell r="M409" t="str">
            <v>181 Xô Viết Nghệ Tĩnh, Thị Trấn Nghèn, Huyện Can Lộc-Hà Tĩnh</v>
          </cell>
          <cell r="N409">
            <v>57</v>
          </cell>
          <cell r="O409" t="b">
            <v>0</v>
          </cell>
          <cell r="P409" t="str">
            <v>CÔNG TY TNHH MTV THƯƠNG MẠI VÀ DỊCH VỤ NGỌC THƠM</v>
          </cell>
          <cell r="Q409" t="str">
            <v>Miền Bắc</v>
          </cell>
          <cell r="R409" t="str">
            <v>COOP</v>
          </cell>
        </row>
        <row r="410">
          <cell r="A410" t="str">
            <v>coopfoodthanhhoa</v>
          </cell>
          <cell r="B410" t="str">
            <v>Cửa hàng Co.opfood TH cc Tecco Tower</v>
          </cell>
          <cell r="D410" t="str">
            <v>Thanh Hóa</v>
          </cell>
          <cell r="I410" t="str">
            <v>COOP; Coopfood; MIENBAC</v>
          </cell>
          <cell r="J410" t="str">
            <v>Cửa hàng Co.opfood TH cc Tecco Tower</v>
          </cell>
          <cell r="K410" t="str">
            <v>CC số 1 Tecco Tower lô CC2, đường vành đai Đông Tây, P.Đông vệ, Tp.Thanh Hóa, tỉnh Thanh Hóa</v>
          </cell>
          <cell r="L410" t="str">
            <v/>
          </cell>
          <cell r="M410" t="str">
            <v>CC số 1 Tecco Tower lô CC2, đường vành đai Đông Tây, P.Đông vệ, Tp.Thanh Hóa, tỉnh Thanh Hóa</v>
          </cell>
          <cell r="N410">
            <v>57</v>
          </cell>
          <cell r="O410" t="b">
            <v>0</v>
          </cell>
          <cell r="P410" t="str">
            <v>CÔNG TY TNHH MTV THƯƠNG MẠI VÀ DỊCH VỤ NGỌC THƠM</v>
          </cell>
          <cell r="Q410" t="str">
            <v>Miền Bắc</v>
          </cell>
          <cell r="R410" t="str">
            <v>COOP</v>
          </cell>
        </row>
        <row r="411">
          <cell r="A411" t="str">
            <v>COOPHAIPHONG</v>
          </cell>
          <cell r="B411" t="str">
            <v>CÔNG TY TNHH MỘT THÀNH VIÊN CO.OPMART HẢI PHÒNG</v>
          </cell>
          <cell r="D411" t="str">
            <v>Hải Phòng</v>
          </cell>
          <cell r="I411" t="str">
            <v>MIENBAC;COOP</v>
          </cell>
          <cell r="K411" t="str">
            <v>Tầng 1, tầng 2, tầng 3, Bãi giữ xe Trung tâm thương mại Cát Bi Plaza, số 1 đường Lê Hồng Phong, Phường Ngô Quyền, Thành phố Hải Phòng, Việt Nam</v>
          </cell>
          <cell r="L411" t="str">
            <v>0201264531</v>
          </cell>
          <cell r="M411" t="str">
            <v>Tầng 1, tầng 2, tầng 3, Bãi giữ xe Trung tâm thương mại Cát Bi Plaza, số 1 đường Lê Hồng Phong, Phường Ngô Quyền, Thành phố Hải Phòng, Việt Nam</v>
          </cell>
          <cell r="N411">
            <v>57</v>
          </cell>
          <cell r="O411" t="b">
            <v>0</v>
          </cell>
          <cell r="P411" t="str">
            <v>CÔNG TY TNHH MTV THƯƠNG MẠI VÀ DỊCH VỤ NGỌC THƠM</v>
          </cell>
          <cell r="Q411" t="str">
            <v>Miền Bắc</v>
          </cell>
          <cell r="R411" t="str">
            <v>COOP</v>
          </cell>
        </row>
        <row r="412">
          <cell r="A412" t="str">
            <v>COOPHANOI</v>
          </cell>
          <cell r="B412" t="str">
            <v>CÔNG TY TNHH MỘT THÀNH VIÊN SÀI GÒN CO.OP HÀ NỘI</v>
          </cell>
          <cell r="D412" t="str">
            <v>Thành phố Hà Nội</v>
          </cell>
          <cell r="G412" t="str">
            <v>HN004</v>
          </cell>
          <cell r="H412" t="str">
            <v>Hoàng Thanh Huy</v>
          </cell>
          <cell r="I412" t="str">
            <v>MIENBAC; COOP</v>
          </cell>
          <cell r="K412" t="str">
            <v>Km số 10 đường Nguyễn Trãi, Phường Hà Đông, Thành phố Hà Nội, Việt Nam</v>
          </cell>
          <cell r="L412" t="str">
            <v>0104287702</v>
          </cell>
          <cell r="M412" t="str">
            <v>Km số 10 đường Nguyễn Trãi, Phường Hà Đông, Thành phố Hà Nội, Việt Nam</v>
          </cell>
          <cell r="N412">
            <v>57</v>
          </cell>
          <cell r="O412" t="b">
            <v>0</v>
          </cell>
          <cell r="P412" t="str">
            <v>CÔNG TY TNHH MTV THƯƠNG MẠI VÀ DỊCH VỤ NGỌC THƠM</v>
          </cell>
          <cell r="Q412" t="str">
            <v>Miền Bắc</v>
          </cell>
          <cell r="R412" t="str">
            <v>COOP</v>
          </cell>
        </row>
        <row r="413">
          <cell r="A413" t="str">
            <v>COOPHOANGMAI</v>
          </cell>
          <cell r="B413" t="str">
            <v>CÔNG TY TNHH MỘT THÀNH VIÊN CO.OPMART HOÀNG MAI</v>
          </cell>
          <cell r="D413" t="str">
            <v>Thành phố Hà Nội</v>
          </cell>
          <cell r="E413" t="str">
            <v>Quận Hà Đông</v>
          </cell>
          <cell r="G413" t="str">
            <v>HN004</v>
          </cell>
          <cell r="H413" t="str">
            <v>Hoàng Thanh Huy</v>
          </cell>
          <cell r="I413" t="str">
            <v>MIENBAC; COOP</v>
          </cell>
          <cell r="L413" t="str">
            <v>0106375601</v>
          </cell>
          <cell r="M413" t="str">
            <v>Km số 10 đường Nguyễn Trãi, Phường Mộ Lao, Quận Hà Đông, Thành phố Hà Nội, Việt Nam</v>
          </cell>
          <cell r="N413">
            <v>57</v>
          </cell>
          <cell r="O413" t="b">
            <v>0</v>
          </cell>
          <cell r="P413" t="str">
            <v>CÔNG TY TNHH MTV THƯƠNG MẠI VÀ DỊCH VỤ NGỌC THƠM</v>
          </cell>
          <cell r="Q413" t="str">
            <v>Miền Bắc</v>
          </cell>
          <cell r="R413" t="str">
            <v>COOP</v>
          </cell>
        </row>
        <row r="414">
          <cell r="A414" t="str">
            <v>COOPMARFOUR</v>
          </cell>
          <cell r="B414" t="str">
            <v>CÔNG TY TNHH MỘT THÀNH VIÊN MARFOUR</v>
          </cell>
          <cell r="D414" t="str">
            <v>Thành phố Hà Nội</v>
          </cell>
          <cell r="I414" t="str">
            <v>COOP; MIENBAC</v>
          </cell>
          <cell r="J414" t="str">
            <v>Coop Mart SCA - VICTORIA</v>
          </cell>
          <cell r="K414" t="str">
            <v>Tầng trệt tòa nhà V2, V3, Văn Phú Victoria - CT9, KĐT mới Văn Phú, Phường Kiến Hưng, Thành phố Hà Nội, Việt Nam sđt 0911807851</v>
          </cell>
          <cell r="L414" t="str">
            <v>0107751489</v>
          </cell>
          <cell r="M414" t="str">
            <v>Tầng trệt tòa nhà V2, V3, Văn Phú Victoria - CT9, KĐT mới Văn Phú, Phường Kiến Hưng, Thành phố Hà Nội, Việt Nam</v>
          </cell>
          <cell r="N414">
            <v>57</v>
          </cell>
          <cell r="O414" t="b">
            <v>0</v>
          </cell>
          <cell r="P414" t="str">
            <v>CÔNG TY TNHH MTV THƯƠNG MẠI VÀ DỊCH VỤ NGỌC THƠM</v>
          </cell>
          <cell r="Q414" t="str">
            <v>Miền Bắc</v>
          </cell>
          <cell r="R414" t="str">
            <v>COOP</v>
          </cell>
        </row>
        <row r="415">
          <cell r="A415" t="str">
            <v>coopmarfour0002</v>
          </cell>
          <cell r="B415" t="str">
            <v>MARFOUR. Co.opMart SCA - Long Biên</v>
          </cell>
          <cell r="D415" t="str">
            <v>Thành phố Hà Nội</v>
          </cell>
          <cell r="G415" t="str">
            <v>HN003</v>
          </cell>
          <cell r="H415" t="str">
            <v>Nguyễn Văn Thạch</v>
          </cell>
          <cell r="I415" t="str">
            <v>COOP; MIENBAC</v>
          </cell>
          <cell r="J415" t="str">
            <v>Co.opMart SCA - Long Biên</v>
          </cell>
          <cell r="K415" t="str">
            <v>Tầng 2, Trung tâm thương mại Mipec Riverside, Số 2, Phố Long Biên II, Phường Bồ Đề, Thành phố Hà Nội, VN</v>
          </cell>
          <cell r="L415" t="str">
            <v/>
          </cell>
          <cell r="M415" t="str">
            <v>Tầng 2, Trung tâm thương mại Mipec Riverside, Số 2, Phố Long Biên II, Phường Bồ Đề, Thành phố Hà Nội, VN</v>
          </cell>
          <cell r="N415">
            <v>57</v>
          </cell>
          <cell r="O415" t="b">
            <v>0</v>
          </cell>
          <cell r="P415" t="str">
            <v>CÔNG TY TNHH MTV THƯƠNG MẠI VÀ DỊCH VỤ NGỌC THƠM</v>
          </cell>
          <cell r="Q415" t="str">
            <v>Miền Bắc</v>
          </cell>
          <cell r="R415" t="str">
            <v>COOP</v>
          </cell>
        </row>
        <row r="416">
          <cell r="A416" t="str">
            <v>coopmarfour0003</v>
          </cell>
          <cell r="B416" t="str">
            <v>MARFOUR. Co.opMart SCA-VICTORIA</v>
          </cell>
          <cell r="D416" t="str">
            <v>Thành phố Hà Nội</v>
          </cell>
          <cell r="G416" t="str">
            <v>HN004</v>
          </cell>
          <cell r="H416" t="str">
            <v>Hoàng Thanh Huy</v>
          </cell>
          <cell r="I416" t="str">
            <v>COOP; MIENBAC</v>
          </cell>
          <cell r="J416" t="str">
            <v>Co.opMart SCA-VICTORIA</v>
          </cell>
          <cell r="K416" t="str">
            <v>Tầng trệt tòa nhà V2, V3, Văn Phú Victoria - CT9, KĐT mới Văn Phú, Phường Kiến Hưng, TP. Hà Nội, VN</v>
          </cell>
          <cell r="L416" t="str">
            <v/>
          </cell>
          <cell r="M416" t="str">
            <v>Tầng trệt tòa nhà V2, V3, Văn Phú Victoria - CT9, KĐT mới Văn Phú, Phường Kiến Hưng, TP. Hà Nội, VN</v>
          </cell>
          <cell r="N416">
            <v>57</v>
          </cell>
          <cell r="O416" t="b">
            <v>0</v>
          </cell>
          <cell r="P416" t="str">
            <v>CÔNG TY TNHH MTV THƯƠNG MẠI VÀ DỊCH VỤ NGỌC THƠM</v>
          </cell>
          <cell r="Q416" t="str">
            <v>Miền Bắc</v>
          </cell>
          <cell r="R416" t="str">
            <v>COOP</v>
          </cell>
        </row>
        <row r="417">
          <cell r="A417" t="str">
            <v>coopmarfour0004</v>
          </cell>
          <cell r="B417" t="str">
            <v>MARFOUR. Co.opMart SCA-GOLDSILK</v>
          </cell>
          <cell r="D417" t="str">
            <v>Thành phố Hà Nội</v>
          </cell>
          <cell r="G417" t="str">
            <v>HN004</v>
          </cell>
          <cell r="H417" t="str">
            <v>Hoàng Thanh Huy</v>
          </cell>
          <cell r="I417" t="str">
            <v>COOP; MIENBAC</v>
          </cell>
          <cell r="J417" t="str">
            <v>Co.opMart SCA-GOLDSILK</v>
          </cell>
          <cell r="K417" t="str">
            <v>Tầng trệt khu phức hợp thương mại nhà ở Goldsilk, số 430, phố Cầu Am, phường Hà Đông, Thành phố Hà Nội, VN. sđt 0911807839 chị Tơ</v>
          </cell>
          <cell r="L417" t="str">
            <v/>
          </cell>
          <cell r="M417" t="str">
            <v>Tầng trệt khu phức hợp thương mại nhà ở Goldsilk, số 430, phố Cầu Am, phường Hà Đông, Thành phố Hà Nội, VN</v>
          </cell>
          <cell r="N417">
            <v>57</v>
          </cell>
          <cell r="O417" t="b">
            <v>0</v>
          </cell>
          <cell r="P417" t="str">
            <v>CÔNG TY TNHH MTV THƯƠNG MẠI VÀ DỊCH VỤ NGỌC THƠM</v>
          </cell>
          <cell r="Q417" t="str">
            <v>Miền Bắc</v>
          </cell>
          <cell r="R417" t="str">
            <v>COOP</v>
          </cell>
        </row>
        <row r="418">
          <cell r="A418" t="str">
            <v>coopmarfour0005</v>
          </cell>
          <cell r="B418" t="str">
            <v>Siêu Thị Co.opmart SCA - Goldensilk</v>
          </cell>
          <cell r="C418" t="str">
            <v/>
          </cell>
          <cell r="D418" t="str">
            <v>Thành phố Hà Nội</v>
          </cell>
          <cell r="G418" t="str">
            <v>HN003</v>
          </cell>
          <cell r="H418" t="str">
            <v>Nguyễn Văn Thạch</v>
          </cell>
          <cell r="I418" t="str">
            <v>MIENBAC;Coopfood;COOP</v>
          </cell>
          <cell r="J418" t="str">
            <v>Siêu Thị Co.opmart SCA - Goldensilk</v>
          </cell>
          <cell r="K418" t="str">
            <v>Tầng hầm, Tòa tháp C, Khu đô thị mới Kim Văn Kim Lũ, phường Định Công, thành phố Hà Nội, VN</v>
          </cell>
          <cell r="M418" t="str">
            <v>Tầng hầm, Tòa tháp C, Khu đô thị mới Kim Văn Kim Lũ, phường Định Công, thành phố Hà Nội, VN</v>
          </cell>
          <cell r="N418">
            <v>57</v>
          </cell>
          <cell r="O418" t="b">
            <v>0</v>
          </cell>
          <cell r="P418" t="str">
            <v>C6 HÀ NỘI</v>
          </cell>
          <cell r="Q418" t="str">
            <v>Miền Bắc</v>
          </cell>
          <cell r="R418" t="str">
            <v>COOP</v>
          </cell>
        </row>
        <row r="419">
          <cell r="A419" t="str">
            <v>coopmart9999</v>
          </cell>
          <cell r="B419" t="str">
            <v>CÔNG TY TNHH MỘT THÀNH VIÊN SÀI GÒN CO.OP HÀ NỘI</v>
          </cell>
          <cell r="D419" t="str">
            <v>Thành phố Hà Nội</v>
          </cell>
          <cell r="E419" t="str">
            <v>Quận Hà Đông</v>
          </cell>
          <cell r="G419" t="str">
            <v>HN004</v>
          </cell>
          <cell r="H419" t="str">
            <v>Hoàng Thanh Huy</v>
          </cell>
          <cell r="I419" t="str">
            <v>MIENBAC; COOP</v>
          </cell>
          <cell r="J419" t="str">
            <v>CO.OPMART HÀ ĐÔNG</v>
          </cell>
          <cell r="K419" t="str">
            <v>Tầng 1 CT6 - Xala, 339 đường 70, P.Kiến Hưng, Q.Hà Đông, HN</v>
          </cell>
          <cell r="L419" t="str">
            <v/>
          </cell>
          <cell r="M419" t="str">
            <v>Km số 10 đường Nguyễn Trãi, Phường Mộ Lao, Quận Hà Đông, Thành phố Hà Nội, Việt Nam</v>
          </cell>
          <cell r="N419">
            <v>57</v>
          </cell>
          <cell r="O419" t="b">
            <v>0</v>
          </cell>
          <cell r="P419" t="str">
            <v>CÔNG TY TNHH MTV THƯƠNG MẠI VÀ DỊCH VỤ NGỌC THƠM</v>
          </cell>
          <cell r="Q419" t="str">
            <v>Miền Bắc</v>
          </cell>
          <cell r="R419" t="str">
            <v>COOP</v>
          </cell>
        </row>
        <row r="420">
          <cell r="A420" t="str">
            <v>COOPSAIGONHATINH</v>
          </cell>
          <cell r="B420" t="str">
            <v>CÔNG TY TNHH MỘT THÀNH VIÊN THƯƠNG MẠI VÀ DỊCH VỤ SÀI GÒN - HÀ TĨNH</v>
          </cell>
          <cell r="D420" t="str">
            <v>Hà Tĩnh</v>
          </cell>
          <cell r="I420" t="str">
            <v>COOP; MIENBAC</v>
          </cell>
          <cell r="L420" t="str">
            <v>3000986099</v>
          </cell>
          <cell r="M420" t="str">
            <v>Số 02, Đường Phan Đình Phùng, Phường Thành Sen, Tỉnh Hà Tĩnh, Việt Nam</v>
          </cell>
          <cell r="N420">
            <v>57</v>
          </cell>
          <cell r="O420" t="b">
            <v>0</v>
          </cell>
          <cell r="P420" t="str">
            <v>CÔNG TY TNHH MTV THƯƠNG MẠI VÀ DỊCH VỤ NGỌC THƠM</v>
          </cell>
          <cell r="Q420" t="str">
            <v>Miền Bắc</v>
          </cell>
          <cell r="R420" t="str">
            <v>COOP</v>
          </cell>
        </row>
        <row r="421">
          <cell r="A421" t="str">
            <v>COOPTHANHHOA</v>
          </cell>
          <cell r="B421" t="str">
            <v>CÔNG TY TNHH MỘT THÀNH VIÊN CO.OPMART THANH HÓA</v>
          </cell>
          <cell r="D421" t="str">
            <v>Thanh Hóa</v>
          </cell>
          <cell r="I421" t="str">
            <v>COOP; MIENBAC</v>
          </cell>
          <cell r="J421" t="str">
            <v>CO.OPMART THANH HÓA</v>
          </cell>
          <cell r="K421" t="str">
            <v>Tầng hầm, tầng 1, 2, 3 TTTM HD, đường Phan Chu Trinh, Phường Hạc Thành, Tỉnh Thanh Hoá, Việt Nam</v>
          </cell>
          <cell r="L421" t="str">
            <v>2801917948</v>
          </cell>
          <cell r="M421" t="str">
            <v>Tầng hầm, tầng 1, 2, 3 TTTM HD, đường Phan Chu Trinh, Phường Hạc Thành, Tỉnh Thanh Hoá, Việt Nam</v>
          </cell>
          <cell r="N421">
            <v>57</v>
          </cell>
          <cell r="O421" t="b">
            <v>0</v>
          </cell>
          <cell r="P421" t="str">
            <v>CÔNG TY TNHH MTV THƯƠNG MẠI VÀ DỊCH VỤ NGỌC THƠM</v>
          </cell>
          <cell r="Q421" t="str">
            <v>Miền Bắc</v>
          </cell>
          <cell r="R421" t="str">
            <v>COOP</v>
          </cell>
        </row>
        <row r="422">
          <cell r="A422" t="str">
            <v>COOPVINHPHUC</v>
          </cell>
          <cell r="B422" t="str">
            <v>CÔNG TY TNHH MỘT THÀNH VIÊN CO.OP MART VĨNH PHÚC</v>
          </cell>
          <cell r="D422" t="str">
            <v>Phú Thọ</v>
          </cell>
          <cell r="I422" t="str">
            <v>MIENBAC;COOP</v>
          </cell>
          <cell r="L422" t="str">
            <v>2500454301</v>
          </cell>
          <cell r="M422" t="str">
            <v>Tòa nhà Trung tâm Thương mại SOIVA Plaza, Đường Mê Linh, Phường Vĩnh Phúc, Tỉnh Phú Thọ, Việt Nam</v>
          </cell>
          <cell r="N422">
            <v>57</v>
          </cell>
          <cell r="O422" t="b">
            <v>0</v>
          </cell>
          <cell r="P422" t="str">
            <v>CÔNG TY TNHH MTV THƯƠNG MẠI VÀ DỊCH VỤ NGỌC THƠM</v>
          </cell>
          <cell r="Q422" t="str">
            <v>Miền Bắc</v>
          </cell>
          <cell r="R422" t="str">
            <v>COOP</v>
          </cell>
        </row>
        <row r="423">
          <cell r="A423" t="str">
            <v>CTDUCPHONG</v>
          </cell>
          <cell r="B423" t="str">
            <v>CTY TNHH ĐẦU TƯ XNK ĐỨC PHONG</v>
          </cell>
          <cell r="D423" t="str">
            <v>Lai Châu</v>
          </cell>
          <cell r="I423" t="str">
            <v>MIENBAC</v>
          </cell>
          <cell r="M423" t="str">
            <v>Số 041 Nguyễn Thị Định, P. Tân Phong, TP. Lai Châu, T. Lai Châu</v>
          </cell>
          <cell r="O423" t="b">
            <v>0</v>
          </cell>
          <cell r="P423" t="str">
            <v>CÔNG TY TNHH MTV THƯƠNG MẠI VÀ DỊCH VỤ NGỌC THƠM</v>
          </cell>
          <cell r="Q423" t="str">
            <v>Miền Bắc</v>
          </cell>
          <cell r="R423" t="str">
            <v>CTDUCPHONG</v>
          </cell>
        </row>
        <row r="424">
          <cell r="A424" t="str">
            <v>CTYCHOHAY</v>
          </cell>
          <cell r="B424" t="str">
            <v>CÔNG TY TNHH CHỢ HAY</v>
          </cell>
          <cell r="C424" t="str">
            <v/>
          </cell>
          <cell r="D424" t="str">
            <v>Hải Phòng</v>
          </cell>
          <cell r="G424" t="str">
            <v>HN001</v>
          </cell>
          <cell r="H424" t="str">
            <v>Trần Thị Huệ</v>
          </cell>
          <cell r="I424" t="str">
            <v>KLGT</v>
          </cell>
          <cell r="J424" t="str">
            <v>CÔNG TY TNHH CHỢ HAY</v>
          </cell>
          <cell r="K424" t="str">
            <v>Tổ dân phố 7, Phường Hồng An, Thành phố Hải Phòng, Việt Nam</v>
          </cell>
          <cell r="L424" t="str">
            <v>0202210828</v>
          </cell>
          <cell r="M424" t="str">
            <v>Tổ dân phố 7, Phường Hồng An, Thành phố Hải Phòng, Việt Nam</v>
          </cell>
          <cell r="O424" t="b">
            <v>0</v>
          </cell>
          <cell r="P424" t="str">
            <v>CÔNG TY TNHH MTV THƯƠNG MẠI VÀ DỊCH VỤ NGỌC THƠM</v>
          </cell>
          <cell r="Q424" t="str">
            <v>Miền Bắc</v>
          </cell>
          <cell r="R424" t="str">
            <v>CTYCHOHAY</v>
          </cell>
        </row>
        <row r="425">
          <cell r="A425" t="str">
            <v>DAIDUCVIET</v>
          </cell>
          <cell r="B425" t="str">
            <v>CÔNG TY TNHH ĐẦU TƯ VÀ PHÁT TRIỂN ĐẠI ĐỨC VIỆT</v>
          </cell>
          <cell r="D425" t="str">
            <v>Thành phố Hà Nội</v>
          </cell>
          <cell r="E425" t="str">
            <v>Quận Đống Đa</v>
          </cell>
          <cell r="F425" t="str">
            <v>Phường ô Chợ Dừa</v>
          </cell>
          <cell r="I425" t="str">
            <v>MIENBAC</v>
          </cell>
          <cell r="L425" t="str">
            <v>0101189841</v>
          </cell>
          <cell r="M425" t="str">
            <v>Phòng 301, Tòa nhà Viễn Đông, số 36 Hoàng Cầu, Phường Ô Chợ Dừa, Quận Đống Đa, Thành phố Hà Nội, Việt Nam</v>
          </cell>
          <cell r="N425">
            <v>60</v>
          </cell>
          <cell r="O425" t="b">
            <v>0</v>
          </cell>
          <cell r="P425" t="str">
            <v>CÔNG TY TNHH MTV THƯƠNG MẠI VÀ DỊCH VỤ NGỌC THƠM</v>
          </cell>
          <cell r="Q425" t="str">
            <v>Miền Bắc</v>
          </cell>
          <cell r="R425" t="str">
            <v>DAIDUCVIET</v>
          </cell>
        </row>
        <row r="426">
          <cell r="A426" t="str">
            <v>DAILY</v>
          </cell>
          <cell r="B426" t="str">
            <v>HỘ KINH DOANH SIÊU THỊ DAILY</v>
          </cell>
          <cell r="D426" t="str">
            <v>Thành phố Hà Nội</v>
          </cell>
          <cell r="E426" t="str">
            <v>Huyện Gia Lâm</v>
          </cell>
          <cell r="F426" t="str">
            <v>Xã Đa Tốn</v>
          </cell>
          <cell r="G426" t="str">
            <v>HN009</v>
          </cell>
          <cell r="H426" t="str">
            <v>Vũ Anh Tuấn</v>
          </cell>
          <cell r="I426" t="str">
            <v>MIENBAC</v>
          </cell>
          <cell r="L426" t="str">
            <v>8710719996-001</v>
          </cell>
          <cell r="M426" t="str">
            <v>L27M.TMDV18 H1 &amp; TMDV02 H2, Khu đô thị Vinhome Ocean Park, Xã Đa Tốn, Huyện Gia Lâm, Thành phố Hà Nội, Việt Nam</v>
          </cell>
          <cell r="O426" t="b">
            <v>0</v>
          </cell>
          <cell r="P426" t="str">
            <v>CÔNG TY TNHH MTV THƯƠNG MẠI VÀ DỊCH VỤ NGỌC THƠM</v>
          </cell>
          <cell r="Q426" t="str">
            <v>Miền Bắc</v>
          </cell>
          <cell r="R426" t="str">
            <v>DAILY</v>
          </cell>
        </row>
        <row r="427">
          <cell r="A427" t="str">
            <v>DALATFARM002</v>
          </cell>
          <cell r="B427" t="str">
            <v>Dalat Farm Vinhomes Ocean S1.10, HN</v>
          </cell>
          <cell r="D427" t="str">
            <v>Thành phố Hà Nội</v>
          </cell>
          <cell r="E427" t="str">
            <v>Huyện Gia Lâm</v>
          </cell>
          <cell r="G427" t="str">
            <v>HN006</v>
          </cell>
          <cell r="H427" t="str">
            <v>Phan Trọng Cường</v>
          </cell>
          <cell r="J427" t="str">
            <v>Dalat Farm Vinhomes Ocean S1.10, HN</v>
          </cell>
          <cell r="K427" t="str">
            <v>S1.10 Vinhomes Ocean Park, Đa Tốn, Gia Lâm, Hà Nội</v>
          </cell>
          <cell r="M427" t="str">
            <v>S1.10 Vinhomes Ocean Park, Đa Tốn, Gia Lâm, Hà Nội</v>
          </cell>
          <cell r="N427">
            <v>60</v>
          </cell>
          <cell r="O427" t="b">
            <v>0</v>
          </cell>
          <cell r="P427" t="str">
            <v>CÔNG TY TNHH MTV THƯƠNG MẠI VÀ DỊCH VỤ NGỌC THƠM</v>
          </cell>
          <cell r="Q427" t="str">
            <v>Miền Bắc</v>
          </cell>
          <cell r="R427" t="str">
            <v>DALATFARM</v>
          </cell>
        </row>
        <row r="428">
          <cell r="A428" t="str">
            <v>DALATFARM003</v>
          </cell>
          <cell r="B428" t="str">
            <v>Dalat Farm Vinhomes Ocean S2.10, HN</v>
          </cell>
          <cell r="D428" t="str">
            <v>Thành phố Hà Nội</v>
          </cell>
          <cell r="E428" t="str">
            <v>Huyện Gia Lâm</v>
          </cell>
          <cell r="G428" t="str">
            <v>HN006</v>
          </cell>
          <cell r="H428" t="str">
            <v>Phan Trọng Cường</v>
          </cell>
          <cell r="J428" t="str">
            <v>Dalat Farm Vinhomes Ocean S2.10, HN</v>
          </cell>
          <cell r="K428" t="str">
            <v>S2.10 Vinhomes Ocean Park, Đa Tốn, Gia Lâm, Hà Nội</v>
          </cell>
          <cell r="M428" t="str">
            <v>S2.10 Vinhomes Ocean Park, Đa Tốn, Gia Lâm, Hà Nội</v>
          </cell>
          <cell r="N428">
            <v>60</v>
          </cell>
          <cell r="O428" t="b">
            <v>0</v>
          </cell>
          <cell r="P428" t="str">
            <v>CÔNG TY TNHH MTV THƯƠNG MẠI VÀ DỊCH VỤ NGỌC THƠM</v>
          </cell>
          <cell r="Q428" t="str">
            <v>Miền Bắc</v>
          </cell>
          <cell r="R428" t="str">
            <v>DALATFARM</v>
          </cell>
        </row>
        <row r="429">
          <cell r="A429" t="str">
            <v>DALATFARM004</v>
          </cell>
          <cell r="B429" t="str">
            <v>Dalat Farm Vinhomes Ocean S2.17, HN</v>
          </cell>
          <cell r="D429" t="str">
            <v>Thành phố Hà Nội</v>
          </cell>
          <cell r="E429" t="str">
            <v>Huyện Gia Lâm</v>
          </cell>
          <cell r="G429" t="str">
            <v>HN006</v>
          </cell>
          <cell r="H429" t="str">
            <v>Phan Trọng Cường</v>
          </cell>
          <cell r="J429" t="str">
            <v>Dalat Farm Vinhomes Ocean S2.17, HN</v>
          </cell>
          <cell r="K429" t="str">
            <v>S2.17 Vinhomes Ocean Park, Đa Tốn, Gia Lâm, Hà Nội</v>
          </cell>
          <cell r="M429" t="str">
            <v>S2.17 Vinhomes Ocean Park, Đa Tốn, Gia Lâm, Hà Nội</v>
          </cell>
          <cell r="N429">
            <v>60</v>
          </cell>
          <cell r="O429" t="b">
            <v>0</v>
          </cell>
          <cell r="P429" t="str">
            <v>CÔNG TY TNHH MTV THƯƠNG MẠI VÀ DỊCH VỤ NGỌC THƠM</v>
          </cell>
          <cell r="Q429" t="str">
            <v>Miền Bắc</v>
          </cell>
          <cell r="R429" t="str">
            <v>DALATFARM</v>
          </cell>
        </row>
        <row r="430">
          <cell r="A430" t="str">
            <v>DALATFARM005</v>
          </cell>
          <cell r="B430" t="str">
            <v>Dalat Farm SmartCity</v>
          </cell>
          <cell r="D430" t="str">
            <v>Thành phố Hà Nội</v>
          </cell>
          <cell r="E430" t="str">
            <v>Quận Nam Từ Liêm</v>
          </cell>
          <cell r="G430" t="str">
            <v>HN007</v>
          </cell>
          <cell r="H430" t="str">
            <v>Đỗ Minh Quang</v>
          </cell>
          <cell r="J430" t="str">
            <v>Dalat Farm SmartCity</v>
          </cell>
          <cell r="K430" t="str">
            <v>SA2 Smartcity, Tây Mỗ, Nam Từ Liêm, Hà Nội</v>
          </cell>
          <cell r="M430" t="str">
            <v>SA2 Smartcity, Tây Mỗ, Nam Từ Liêm, Hà Nội</v>
          </cell>
          <cell r="N430">
            <v>60</v>
          </cell>
          <cell r="O430" t="b">
            <v>0</v>
          </cell>
          <cell r="P430" t="str">
            <v>CÔNG TY TNHH MTV THƯƠNG MẠI VÀ DỊCH VỤ NGỌC THƠM</v>
          </cell>
          <cell r="Q430" t="str">
            <v>Miền Bắc</v>
          </cell>
          <cell r="R430" t="str">
            <v>DALATFARM</v>
          </cell>
        </row>
        <row r="431">
          <cell r="A431" t="str">
            <v>DALATFARM007</v>
          </cell>
          <cell r="B431" t="str">
            <v>DalatFarm  M1 Masterise Ocean park</v>
          </cell>
          <cell r="D431" t="str">
            <v>Thành phố Hà Nội</v>
          </cell>
          <cell r="E431" t="str">
            <v>Huyện Gia Lâm</v>
          </cell>
          <cell r="J431" t="str">
            <v>DalatFarm  M1 Masterise Ocean park</v>
          </cell>
          <cell r="K431" t="str">
            <v>M1 Masterise Ocean park, Khu đô thị Vinhomes Ocean Park, huyện Gia Lâm, Hà Nội</v>
          </cell>
          <cell r="M431" t="str">
            <v>M1 Masterise Ocean park, Khu đô thị Vinhomes Ocean Park, huyện Gia Lâm, Hà Nội</v>
          </cell>
          <cell r="N431">
            <v>60</v>
          </cell>
          <cell r="O431" t="b">
            <v>0</v>
          </cell>
          <cell r="P431" t="str">
            <v>CÔNG TY TNHH MTV THƯƠNG MẠI VÀ DỊCH VỤ NGỌC THƠM</v>
          </cell>
          <cell r="Q431" t="str">
            <v>Miền Bắc</v>
          </cell>
          <cell r="R431" t="str">
            <v>DALATFARM</v>
          </cell>
        </row>
        <row r="432">
          <cell r="A432" t="str">
            <v>DALATFARM008</v>
          </cell>
          <cell r="B432" t="str">
            <v>Dalat Farm Vinhome Ocean Park S1.12, HN</v>
          </cell>
          <cell r="D432" t="str">
            <v>Thành phố Hà Nội</v>
          </cell>
          <cell r="E432" t="str">
            <v>Huyện Gia Lâm</v>
          </cell>
          <cell r="F432" t="str">
            <v>Xã Đa Tốn</v>
          </cell>
          <cell r="G432" t="str">
            <v>HN006</v>
          </cell>
          <cell r="H432" t="str">
            <v>Phan Trọng Cường</v>
          </cell>
          <cell r="J432" t="str">
            <v>Dalat Farm Vinhome Ocean Park S1.12, HN</v>
          </cell>
          <cell r="K432" t="str">
            <v>Tòa S1.12 Vinhome Ocean Park, Đa Tốn, Gia Lâm, Hà Nội</v>
          </cell>
          <cell r="M432" t="str">
            <v>Tòa S1.12 Vinhome Ocean Park, Đa Tốn, Gia Lâm, Hà Nội</v>
          </cell>
          <cell r="N432">
            <v>60</v>
          </cell>
          <cell r="O432" t="b">
            <v>0</v>
          </cell>
          <cell r="P432" t="str">
            <v>CÔNG TY TNHH MTV THƯƠNG MẠI VÀ DỊCH VỤ NGỌC THƠM</v>
          </cell>
          <cell r="Q432" t="str">
            <v>Miền Bắc</v>
          </cell>
          <cell r="R432" t="str">
            <v>DALATFARM</v>
          </cell>
        </row>
        <row r="433">
          <cell r="A433" t="str">
            <v>DALATFARM009</v>
          </cell>
          <cell r="B433" t="str">
            <v>Dalat Farm Vinhomes Ocean S1.08, HN</v>
          </cell>
          <cell r="D433" t="str">
            <v>Thành phố Hà Nội</v>
          </cell>
          <cell r="E433" t="str">
            <v>Huyện Gia Lâm</v>
          </cell>
          <cell r="G433" t="str">
            <v>HN006</v>
          </cell>
          <cell r="H433" t="str">
            <v>Phan Trọng Cường</v>
          </cell>
          <cell r="J433" t="str">
            <v>Dalat Farm Vinhomes Ocean S1.08, HN</v>
          </cell>
          <cell r="K433" t="str">
            <v>S1.08 Vinhomes Ocean Park, Đa Tốn, Gia Lâm, Hà Nội</v>
          </cell>
          <cell r="M433" t="str">
            <v>S1.08 Vinhomes Ocean Park, Đa Tốn, Gia Lâm, Hà Nội</v>
          </cell>
          <cell r="N433">
            <v>60</v>
          </cell>
          <cell r="O433" t="b">
            <v>0</v>
          </cell>
          <cell r="P433" t="str">
            <v>CÔNG TY TNHH MTV THƯƠNG MẠI VÀ DỊCH VỤ NGỌC THƠM</v>
          </cell>
          <cell r="Q433" t="str">
            <v>Miền Bắc</v>
          </cell>
          <cell r="R433" t="str">
            <v>DALATFARM</v>
          </cell>
        </row>
        <row r="434">
          <cell r="A434" t="str">
            <v>DALATFARM010</v>
          </cell>
          <cell r="B434" t="str">
            <v>Dalat Farm Vinhomes Ocean S2.09, HN</v>
          </cell>
          <cell r="D434" t="str">
            <v>Thành phố Hà Nội</v>
          </cell>
          <cell r="E434" t="str">
            <v>Huyện Gia Lâm</v>
          </cell>
          <cell r="G434" t="str">
            <v>HN006</v>
          </cell>
          <cell r="H434" t="str">
            <v>Phan Trọng Cường</v>
          </cell>
          <cell r="J434" t="str">
            <v>Dalat Farm Vinhomes Ocean S2.09, HN</v>
          </cell>
          <cell r="K434" t="str">
            <v>S2.09 Vinhomes Ocean Park, Đa Tốn, Gia Lâm, Hà Nội</v>
          </cell>
          <cell r="M434" t="str">
            <v>S2.09 Vinhomes Ocean Park, Đa Tốn, Gia Lâm, Hà Nội</v>
          </cell>
          <cell r="N434">
            <v>60</v>
          </cell>
          <cell r="O434" t="b">
            <v>0</v>
          </cell>
          <cell r="P434" t="str">
            <v>CÔNG TY TNHH MTV THƯƠNG MẠI VÀ DỊCH VỤ NGỌC THƠM</v>
          </cell>
          <cell r="Q434" t="str">
            <v>Miền Bắc</v>
          </cell>
          <cell r="R434" t="str">
            <v>DALATFARM</v>
          </cell>
        </row>
        <row r="435">
          <cell r="A435" t="str">
            <v>DALATFARM011</v>
          </cell>
          <cell r="B435" t="str">
            <v>Dalat Farm Tòa M2 Ocean Park, HN</v>
          </cell>
          <cell r="D435" t="str">
            <v>Thành phố Hà Nội</v>
          </cell>
          <cell r="E435" t="str">
            <v>Huyện Gia Lâm</v>
          </cell>
          <cell r="G435" t="str">
            <v>HN006</v>
          </cell>
          <cell r="H435" t="str">
            <v>Phan Trọng Cường</v>
          </cell>
          <cell r="J435" t="str">
            <v>Dalat Farm Tòa M2 Ocean Park, HN</v>
          </cell>
          <cell r="K435" t="str">
            <v>Tòa M2 Ocean Park, Đa Tốn, Gia Lâm, Hà Nội</v>
          </cell>
          <cell r="M435" t="str">
            <v>Tòa M2 Ocean Park, Đa Tốn, Gia Lâm, Hà Nội</v>
          </cell>
          <cell r="N435">
            <v>60</v>
          </cell>
          <cell r="O435" t="b">
            <v>0</v>
          </cell>
          <cell r="P435" t="str">
            <v>CÔNG TY TNHH MTV THƯƠNG MẠI VÀ DỊCH VỤ NGỌC THƠM</v>
          </cell>
          <cell r="Q435" t="str">
            <v>Miền Bắc</v>
          </cell>
          <cell r="R435" t="str">
            <v>DALATFARM</v>
          </cell>
        </row>
        <row r="436">
          <cell r="A436" t="str">
            <v>DALATFARM012</v>
          </cell>
          <cell r="B436" t="str">
            <v>Dalat Farm Tòa P3 Ocean Park, HN</v>
          </cell>
          <cell r="D436" t="str">
            <v>Thành phố Hà Nội</v>
          </cell>
          <cell r="E436" t="str">
            <v>Huyện Gia Lâm</v>
          </cell>
          <cell r="G436" t="str">
            <v>HN006</v>
          </cell>
          <cell r="H436" t="str">
            <v>Phan Trọng Cường</v>
          </cell>
          <cell r="J436" t="str">
            <v>Dalat Farm Tòa P3 Ocean Park, HN</v>
          </cell>
          <cell r="K436" t="str">
            <v>Tòa P3 Ocean Park, Đa Tốn, Gia Lâm, Hà Nội</v>
          </cell>
          <cell r="M436" t="str">
            <v>Tòa P3 Ocean Park, Đa Tốn, Gia Lâm, Hà Nội</v>
          </cell>
          <cell r="N436">
            <v>60</v>
          </cell>
          <cell r="O436" t="b">
            <v>0</v>
          </cell>
          <cell r="P436" t="str">
            <v>CÔNG TY TNHH MTV THƯƠNG MẠI VÀ DỊCH VỤ NGỌC THƠM</v>
          </cell>
          <cell r="Q436" t="str">
            <v>Miền Bắc</v>
          </cell>
          <cell r="R436" t="str">
            <v>DALATFARM</v>
          </cell>
        </row>
        <row r="437">
          <cell r="A437" t="str">
            <v>DALATFARM013</v>
          </cell>
          <cell r="B437" t="str">
            <v>Dalat Farm Vinhomes Ocean S2.16, HN</v>
          </cell>
          <cell r="D437" t="str">
            <v>Thành phố Hà Nội</v>
          </cell>
          <cell r="E437" t="str">
            <v>Huyện Gia Lâm</v>
          </cell>
          <cell r="G437" t="str">
            <v>HN006</v>
          </cell>
          <cell r="H437" t="str">
            <v>Phan Trọng Cường</v>
          </cell>
          <cell r="J437" t="str">
            <v>Dalat Farm Vinhomes Ocean S2.16, HN</v>
          </cell>
          <cell r="K437" t="str">
            <v>S2.16 Vinhomes Ocean Park, Đa Tốn, Gia Lâm, Hà Nội</v>
          </cell>
          <cell r="M437" t="str">
            <v>S2.16 Vinhomes Ocean Park, Đa Tốn, Gia Lâm, Hà Nội</v>
          </cell>
          <cell r="N437">
            <v>60</v>
          </cell>
          <cell r="O437" t="b">
            <v>0</v>
          </cell>
          <cell r="P437" t="str">
            <v>CÔNG TY TNHH MTV THƯƠNG MẠI VÀ DỊCH VỤ NGỌC THƠM</v>
          </cell>
          <cell r="Q437" t="str">
            <v>Miền Bắc</v>
          </cell>
          <cell r="R437" t="str">
            <v>DALATFARM</v>
          </cell>
        </row>
        <row r="438">
          <cell r="A438" t="str">
            <v>DALATFARMM1</v>
          </cell>
          <cell r="B438" t="str">
            <v>HỘ KINH DOANH ĐĂNG TCVP</v>
          </cell>
          <cell r="D438" t="str">
            <v>Thành phố Hà Nội</v>
          </cell>
          <cell r="E438" t="str">
            <v>Huyện Gia Lâm</v>
          </cell>
          <cell r="F438" t="str">
            <v>Xã Đa Tốn</v>
          </cell>
          <cell r="I438" t="str">
            <v>MIENBAC</v>
          </cell>
          <cell r="L438" t="str">
            <v>8669612872-001</v>
          </cell>
          <cell r="M438" t="str">
            <v>TMDV18A Toà M1 KĐT Vinhomes Ocean Park, Xã Đa Tốn, Huyện Gia Lâm, Thành phố Hà Nội, Việt Nam</v>
          </cell>
          <cell r="N438">
            <v>60</v>
          </cell>
          <cell r="O438" t="b">
            <v>0</v>
          </cell>
          <cell r="P438" t="str">
            <v>CÔNG TY TNHH MTV THƯƠNG MẠI VÀ DỊCH VỤ NGỌC THƠM</v>
          </cell>
          <cell r="Q438" t="str">
            <v>Miền Bắc</v>
          </cell>
          <cell r="R438" t="str">
            <v>DALATFARM</v>
          </cell>
        </row>
        <row r="439">
          <cell r="A439" t="str">
            <v>DALATFARMS1.08</v>
          </cell>
          <cell r="B439" t="str">
            <v>HỘ KINH DOANH ANH NGUYỄN KNVT</v>
          </cell>
          <cell r="D439" t="str">
            <v>Thành phố Hà Nội</v>
          </cell>
          <cell r="E439" t="str">
            <v>Huyện Gia Lâm</v>
          </cell>
          <cell r="F439" t="str">
            <v>Xã Đa Tốn</v>
          </cell>
          <cell r="I439" t="str">
            <v>MIENBAC</v>
          </cell>
          <cell r="L439" t="str">
            <v>8885964533-001</v>
          </cell>
          <cell r="M439" t="str">
            <v>01S02 toà S1.08, KĐT Vinhomes Ocean Park, Xã Đa Tốn, Huyện Gia Lâm, Thành phố Hà Nội, Việt Nam</v>
          </cell>
          <cell r="N439">
            <v>60</v>
          </cell>
          <cell r="O439" t="b">
            <v>0</v>
          </cell>
          <cell r="P439" t="str">
            <v>CÔNG TY TNHH MTV THƯƠNG MẠI VÀ DỊCH VỤ NGỌC THƠM</v>
          </cell>
          <cell r="Q439" t="str">
            <v>Miền Bắc</v>
          </cell>
          <cell r="R439" t="str">
            <v>DALATFARM</v>
          </cell>
        </row>
        <row r="440">
          <cell r="A440" t="str">
            <v>DALATFARMS1.10</v>
          </cell>
          <cell r="B440" t="str">
            <v>HỘ KINH DOANH ĐÀ LẠT FARM &amp; MART 1</v>
          </cell>
          <cell r="D440" t="str">
            <v>Thành phố Hà Nội</v>
          </cell>
          <cell r="E440" t="str">
            <v>Huyện Gia Lâm</v>
          </cell>
          <cell r="F440" t="str">
            <v>Xã Đa Tốn</v>
          </cell>
          <cell r="I440" t="str">
            <v>MIENBAC</v>
          </cell>
          <cell r="L440" t="str">
            <v>0109280299-001</v>
          </cell>
          <cell r="M440" t="str">
            <v>Căn shop 01S02 tòa S1.10 KĐT Vinhomes Ocean Park, Xã Đa Tốn, Huyện Gia Lâm, Thành phố Hà Nội, Việt Nam</v>
          </cell>
          <cell r="N440">
            <v>60</v>
          </cell>
          <cell r="O440" t="b">
            <v>0</v>
          </cell>
          <cell r="P440" t="str">
            <v>CÔNG TY TNHH MTV THƯƠNG MẠI VÀ DỊCH VỤ NGỌC THƠM</v>
          </cell>
          <cell r="Q440" t="str">
            <v>Miền Bắc</v>
          </cell>
          <cell r="R440" t="str">
            <v>DALATFARM</v>
          </cell>
        </row>
        <row r="441">
          <cell r="A441" t="str">
            <v>DALATFARMS2.09</v>
          </cell>
          <cell r="B441" t="str">
            <v>HỘ KINH DOANH LÊ BÁ ĐẠT</v>
          </cell>
          <cell r="D441" t="str">
            <v>Thành phố Hà Nội</v>
          </cell>
          <cell r="E441" t="str">
            <v>Huyện Gia Lâm</v>
          </cell>
          <cell r="F441" t="str">
            <v>Xã Đa Tốn</v>
          </cell>
          <cell r="I441" t="str">
            <v>MIENBAC</v>
          </cell>
          <cell r="L441" t="str">
            <v>8883511432-001</v>
          </cell>
          <cell r="M441" t="str">
            <v>S2.09 01S24 KĐT Vinhomes Ocean Park, Xã Đa Tốn, Huyện Gia Lâm, Thành phố Hà Nội, Việt Nam</v>
          </cell>
          <cell r="N441">
            <v>60</v>
          </cell>
          <cell r="O441" t="b">
            <v>0</v>
          </cell>
          <cell r="P441" t="str">
            <v>CÔNG TY TNHH MTV THƯƠNG MẠI VÀ DỊCH VỤ NGỌC THƠM</v>
          </cell>
          <cell r="Q441" t="str">
            <v>Miền Bắc</v>
          </cell>
          <cell r="R441" t="str">
            <v>DALATFARM</v>
          </cell>
        </row>
        <row r="442">
          <cell r="A442" t="str">
            <v>DALATFARMS2.10</v>
          </cell>
          <cell r="B442" t="str">
            <v>HỘ KINH DOANH LÊ TUẤN ANH</v>
          </cell>
          <cell r="D442" t="str">
            <v>Thành phố Hà Nội</v>
          </cell>
          <cell r="E442" t="str">
            <v>Huyện Gia Lâm</v>
          </cell>
          <cell r="F442" t="str">
            <v>Xã Đa Tốn</v>
          </cell>
          <cell r="I442" t="str">
            <v>MIENBAC</v>
          </cell>
          <cell r="L442" t="str">
            <v>0108590925-001</v>
          </cell>
          <cell r="M442" t="str">
            <v>Căn shop 01S20 tòa S2.10 KĐT Vinhomes Ocean Park, Xã Đa Tốn, Huyện Gia Lâm, Thành phố Hà Nội, Việt Nam</v>
          </cell>
          <cell r="N442">
            <v>60</v>
          </cell>
          <cell r="O442" t="b">
            <v>0</v>
          </cell>
          <cell r="P442" t="str">
            <v>CÔNG TY TNHH MTV THƯƠNG MẠI VÀ DỊCH VỤ NGỌC THƠM</v>
          </cell>
          <cell r="Q442" t="str">
            <v>Miền Bắc</v>
          </cell>
          <cell r="R442" t="str">
            <v>DALATFARM</v>
          </cell>
        </row>
        <row r="443">
          <cell r="A443" t="str">
            <v>DETTOANTHANG</v>
          </cell>
          <cell r="B443" t="str">
            <v>CÔNG TY TNHH DỆT TOÀN THẮNG</v>
          </cell>
          <cell r="D443" t="str">
            <v>Thành phố Hà Nội</v>
          </cell>
          <cell r="E443" t="str">
            <v>Huyện Mỹ Đức</v>
          </cell>
          <cell r="F443" t="str">
            <v>Xã Phùng Xá</v>
          </cell>
          <cell r="L443" t="str">
            <v>0500563699</v>
          </cell>
          <cell r="M443" t="str">
            <v>Thôn Thượng, Xã Phùng Xá, Huyện Mỹ Đức, Thành phố Hà Nội, Việt Nam</v>
          </cell>
          <cell r="O443" t="b">
            <v>0</v>
          </cell>
          <cell r="P443" t="str">
            <v>CÔNG TY TNHH MTV THƯƠNG MẠI VÀ DỊCH VỤ NGỌC THƠM</v>
          </cell>
          <cell r="Q443" t="str">
            <v>Miền Bắc</v>
          </cell>
          <cell r="R443" t="str">
            <v>DETTOANTHANG</v>
          </cell>
        </row>
        <row r="444">
          <cell r="A444" t="str">
            <v>DINHMANH</v>
          </cell>
          <cell r="B444" t="str">
            <v>HỘ KINH DOANH PHAN ĐÌNH MẠNH</v>
          </cell>
          <cell r="D444" t="str">
            <v>Bắc Giang</v>
          </cell>
          <cell r="I444" t="str">
            <v>MIENBAC</v>
          </cell>
          <cell r="L444" t="str">
            <v>8291334834-001</v>
          </cell>
          <cell r="M444" t="str">
            <v>Số 151, đường Nguyễn Thị Minh Khai, Phường Xương Giang, Thành phố Bắc Giang, Tỉnh Bắc Giang, Việt Nam</v>
          </cell>
          <cell r="O444" t="b">
            <v>0</v>
          </cell>
          <cell r="P444" t="str">
            <v>CÔNG TY TNHH MTV THƯƠNG MẠI VÀ DỊCH VỤ NGỌC THƠM</v>
          </cell>
          <cell r="Q444" t="str">
            <v>Miền Bắc</v>
          </cell>
          <cell r="R444" t="str">
            <v>DINHMANH</v>
          </cell>
        </row>
        <row r="445">
          <cell r="A445" t="str">
            <v>DONGNAM-051</v>
          </cell>
          <cell r="B445" t="str">
            <v>CÔNG TY CỔ PHẦN QUẢN LÝ DỊCH VỤ ĐÔNG NAM</v>
          </cell>
          <cell r="D445" t="str">
            <v>Thành phố Hà Nội</v>
          </cell>
          <cell r="G445" t="str">
            <v>HN007</v>
          </cell>
          <cell r="H445" t="str">
            <v>Đỗ Minh Quang</v>
          </cell>
          <cell r="I445" t="str">
            <v>MIENBAC</v>
          </cell>
          <cell r="L445" t="str">
            <v>0108474051</v>
          </cell>
          <cell r="M445" t="str">
            <v>Tầng 5, Tòa Nhà Tân Hồng Hà Complex, Số 317 Trường Chinh, Phường Khương Trung, Quận Thanh Xuân, Tp. Hà Nội, Việt Nam</v>
          </cell>
          <cell r="N445">
            <v>60</v>
          </cell>
          <cell r="O445" t="b">
            <v>0</v>
          </cell>
          <cell r="P445" t="str">
            <v>CÔNG TY TNHH MTV THƯƠNG MẠI VÀ DỊCH VỤ NGỌC THƠM</v>
          </cell>
          <cell r="Q445" t="str">
            <v>Miền Bắc</v>
          </cell>
          <cell r="R445" t="str">
            <v>DONGNAM-051</v>
          </cell>
        </row>
        <row r="446">
          <cell r="A446" t="str">
            <v>DONGTIEN</v>
          </cell>
          <cell r="B446" t="str">
            <v>CÔNG TY CỔ PHẦN THƯƠNG MẠI SIÊU THỊ ĐỒNG TIẾN</v>
          </cell>
          <cell r="D446" t="str">
            <v>Lạng Sơn</v>
          </cell>
          <cell r="E446" t="str">
            <v>Thành phố Lạng Sơn</v>
          </cell>
          <cell r="F446" t="str">
            <v>Phường Vĩnh Trại</v>
          </cell>
          <cell r="I446" t="str">
            <v>MIENNAM</v>
          </cell>
          <cell r="L446" t="str">
            <v>4900736022</v>
          </cell>
          <cell r="M446" t="str">
            <v>Số 14, đường Lê Lợi, Phường Vĩnh Trại, Thành phố Lạng Sơn, Tỉnh Lạng Sơn, Việt Nam</v>
          </cell>
          <cell r="N446">
            <v>60</v>
          </cell>
          <cell r="O446" t="b">
            <v>0</v>
          </cell>
          <cell r="P446" t="str">
            <v>CÔNG TY TNHH MTV THƯƠNG MẠI VÀ DỊCH VỤ NGỌC THƠM</v>
          </cell>
          <cell r="Q446" t="str">
            <v>Miền Bắc</v>
          </cell>
          <cell r="R446" t="str">
            <v>DONGTIEN</v>
          </cell>
        </row>
        <row r="447">
          <cell r="A447" t="str">
            <v>DONGXANH</v>
          </cell>
          <cell r="B447" t="str">
            <v>CÔNG TY TNHH THƯƠNG MẠI VÀ SẢN XUẤT THỰC PHẨM ĐỒNG XANH</v>
          </cell>
          <cell r="C447" t="str">
            <v>Khách của TRƯỜNG</v>
          </cell>
          <cell r="D447" t="str">
            <v>Thành phố Hà Nội</v>
          </cell>
          <cell r="E447" t="str">
            <v>Quận Tây Hồ</v>
          </cell>
          <cell r="G447" t="str">
            <v>HN006</v>
          </cell>
          <cell r="H447" t="str">
            <v>Phan Trọng Cường</v>
          </cell>
          <cell r="I447" t="str">
            <v>MIENBAC</v>
          </cell>
          <cell r="K447" t="str">
            <v>ĐỒNG XANH FOOD MART Tầng 1, Tòa CT2A, KĐT Nam cường, Cổ Nhuế, Từ Liêm, HN - 0943529989</v>
          </cell>
          <cell r="L447" t="str">
            <v>0105758954</v>
          </cell>
          <cell r="M447" t="str">
            <v>Số nhà 83D, ngõ 31 Xuân Diệu, Phường Quảng An, Quận Tây Hồ, Thành phố Hà Nội, Việt Nam</v>
          </cell>
          <cell r="O447" t="b">
            <v>0</v>
          </cell>
          <cell r="P447" t="str">
            <v>CÔNG TY TNHH MTV THƯƠNG MẠI VÀ DỊCH VỤ NGỌC THƠM</v>
          </cell>
          <cell r="Q447" t="str">
            <v>Miền Bắc</v>
          </cell>
          <cell r="R447" t="str">
            <v>DONGXANH</v>
          </cell>
        </row>
        <row r="448">
          <cell r="A448" t="str">
            <v>DTH</v>
          </cell>
          <cell r="B448" t="str">
            <v>CÔNG TY CỔ PHẦN ĐẠI THANH HẢI</v>
          </cell>
          <cell r="C448" t="str">
            <v>Khách lẻ của BÁCH</v>
          </cell>
          <cell r="D448" t="str">
            <v>Thành phố Hà Nội</v>
          </cell>
          <cell r="E448" t="str">
            <v>Quận Hai Bà Trưng</v>
          </cell>
          <cell r="G448" t="str">
            <v>HN007</v>
          </cell>
          <cell r="H448" t="str">
            <v>Đỗ Minh Quang</v>
          </cell>
          <cell r="I448" t="str">
            <v>MIENBAC</v>
          </cell>
          <cell r="K448" t="str">
            <v>Số 282 Minh Khai, Phường Minh Khai, Quận Hai Bà Trưng, Thành Phố Hà Nội, Việt Nam</v>
          </cell>
          <cell r="L448" t="str">
            <v>0109282232</v>
          </cell>
          <cell r="M448" t="str">
            <v>Số 282 Minh Khai, Phường Minh Khai, Quận Hai Bà Trưng, Thành Phố Hà Nội, Việt Nam</v>
          </cell>
          <cell r="O448" t="b">
            <v>0</v>
          </cell>
          <cell r="P448" t="str">
            <v>CÔNG TY TNHH MTV THƯƠNG MẠI VÀ DỊCH VỤ NGỌC THƠM</v>
          </cell>
          <cell r="Q448" t="str">
            <v>Miền Bắc</v>
          </cell>
          <cell r="R448" t="str">
            <v>DTH</v>
          </cell>
        </row>
        <row r="449">
          <cell r="A449" t="str">
            <v>dth6001</v>
          </cell>
          <cell r="B449" t="str">
            <v>ĐTH 1P Trần Thủ Độ, Hoàng Mai, HN</v>
          </cell>
          <cell r="C449" t="str">
            <v>Khách lẻ của Trường</v>
          </cell>
          <cell r="D449" t="str">
            <v>Thành phố Hà Nội</v>
          </cell>
          <cell r="E449" t="str">
            <v>Quận Hoàng Mai</v>
          </cell>
          <cell r="G449" t="str">
            <v>HN007</v>
          </cell>
          <cell r="H449" t="str">
            <v>Đỗ Minh Quang</v>
          </cell>
          <cell r="I449" t="str">
            <v>MIENBAC;3%</v>
          </cell>
          <cell r="J449" t="str">
            <v>6001_Fresh Market Green Park</v>
          </cell>
          <cell r="K449" t="str">
            <v>Shophouse 4B/Chung Cư Phương Đông Green Park, 1P Trần Thủ Độ, Phường Hoàng Liệt, Quận Hoàng Mai, HN</v>
          </cell>
          <cell r="L449" t="str">
            <v/>
          </cell>
          <cell r="M449" t="str">
            <v>Shophouse 4B/Chung Cư Phương Đông Green Park, 1P Trần Thủ Độ, Phường Hoàng Liệt, Quận Hoàng Mai, HN</v>
          </cell>
          <cell r="O449" t="b">
            <v>0</v>
          </cell>
          <cell r="P449" t="str">
            <v>CÔNG TY TNHH MTV THƯƠNG MẠI VÀ DỊCH VỤ NGỌC THƠM</v>
          </cell>
          <cell r="Q449" t="str">
            <v>Miền Bắc</v>
          </cell>
          <cell r="R449" t="str">
            <v>DTH</v>
          </cell>
        </row>
        <row r="450">
          <cell r="A450" t="str">
            <v>dth6003</v>
          </cell>
          <cell r="B450" t="str">
            <v>ĐTH New Horizon City Hoàng Mai, HN</v>
          </cell>
          <cell r="C450" t="str">
            <v/>
          </cell>
          <cell r="D450" t="str">
            <v>Thành phố Hà Nội</v>
          </cell>
          <cell r="E450" t="str">
            <v>Quận Hoàng Mai</v>
          </cell>
          <cell r="G450" t="str">
            <v>HN007</v>
          </cell>
          <cell r="H450" t="str">
            <v>Đỗ Minh Quang</v>
          </cell>
          <cell r="I450" t="str">
            <v>MIENBAC;3%</v>
          </cell>
          <cell r="J450" t="str">
            <v>6003_New Horizon City Hoàng Mai</v>
          </cell>
          <cell r="K450" t="str">
            <v>Tầng 1 Lô 05A Tòa N01, Dự án New Horizon city, Hoàng Mai, HN</v>
          </cell>
          <cell r="L450" t="str">
            <v/>
          </cell>
          <cell r="M450" t="str">
            <v>Tầng 1 Lô 05A Tòa N01, Dự án New Horizon city, Hoàng Mai, HN</v>
          </cell>
          <cell r="O450" t="b">
            <v>0</v>
          </cell>
          <cell r="P450" t="str">
            <v>CÔNG TY TNHH MTV THƯƠNG MẠI VÀ DỊCH VỤ NGỌC THƠM</v>
          </cell>
          <cell r="Q450" t="str">
            <v>Miền Bắc</v>
          </cell>
          <cell r="R450" t="str">
            <v>DTH</v>
          </cell>
        </row>
        <row r="451">
          <cell r="A451" t="str">
            <v>dth6004</v>
          </cell>
          <cell r="B451" t="str">
            <v>ĐTH Imperria Sky Garden Minh Khai, Thanh Trì, HN</v>
          </cell>
          <cell r="C451" t="str">
            <v>Khách lẻ của Trường</v>
          </cell>
          <cell r="D451" t="str">
            <v>Thành phố Hà Nội</v>
          </cell>
          <cell r="E451" t="str">
            <v>Huyện Thanh Trì</v>
          </cell>
          <cell r="G451" t="str">
            <v>HN007</v>
          </cell>
          <cell r="H451" t="str">
            <v>Đỗ Minh Quang</v>
          </cell>
          <cell r="I451" t="str">
            <v>MIENBAC;3%</v>
          </cell>
          <cell r="J451" t="str">
            <v>6004_Imperria Sky Garden Minh Khai</v>
          </cell>
          <cell r="K451" t="str">
            <v>Lô A17-18 Tòa A, dự án Imperia Sky Garden 423 Minh Khai, Tp.Hà Nội.</v>
          </cell>
          <cell r="L451" t="str">
            <v/>
          </cell>
          <cell r="M451" t="str">
            <v>Lô A17-18 Tòa A, dự án Imperia Sky Garden 423 Minh Khai, Tp. Hà Nội.</v>
          </cell>
          <cell r="O451" t="b">
            <v>0</v>
          </cell>
          <cell r="P451" t="str">
            <v>CÔNG TY TNHH MTV THƯƠNG MẠI VÀ DỊCH VỤ NGỌC THƠM</v>
          </cell>
          <cell r="Q451" t="str">
            <v>Miền Bắc</v>
          </cell>
          <cell r="R451" t="str">
            <v>DTH</v>
          </cell>
        </row>
        <row r="452">
          <cell r="A452" t="str">
            <v>dth6005</v>
          </cell>
          <cell r="B452" t="str">
            <v>ĐTH Eco Dream Nguyễn Xiển, Thanh Trì, HN</v>
          </cell>
          <cell r="C452" t="str">
            <v>Khách lẻ của Trường</v>
          </cell>
          <cell r="D452" t="str">
            <v>Thành phố Hà Nội</v>
          </cell>
          <cell r="E452" t="str">
            <v>Huyện Thanh Trì</v>
          </cell>
          <cell r="G452" t="str">
            <v>HN007</v>
          </cell>
          <cell r="H452" t="str">
            <v>Đỗ Minh Quang</v>
          </cell>
          <cell r="I452" t="str">
            <v>MIENBAC;3%</v>
          </cell>
          <cell r="J452" t="str">
            <v>6005_Eco Dream Nguyễn Xiển</v>
          </cell>
          <cell r="K452" t="str">
            <v>Shophouse ED, tòa Eco Dream Nguyễn Xiển, Tân Triều, Thanh Trì, HN</v>
          </cell>
          <cell r="L452" t="str">
            <v/>
          </cell>
          <cell r="M452" t="str">
            <v>Shophouse ED, tòa Eco Dream Nguyễn Xiển, Tân Triều, Thanh Trì, HN</v>
          </cell>
          <cell r="O452" t="b">
            <v>0</v>
          </cell>
          <cell r="P452" t="str">
            <v>CÔNG TY TNHH MTV THƯƠNG MẠI VÀ DỊCH VỤ NGỌC THƠM</v>
          </cell>
          <cell r="Q452" t="str">
            <v>Miền Bắc</v>
          </cell>
          <cell r="R452" t="str">
            <v>DTH</v>
          </cell>
        </row>
        <row r="453">
          <cell r="A453" t="str">
            <v>dth6006</v>
          </cell>
          <cell r="B453" t="str">
            <v>ĐTH AnLand Premium, Hà Đông, HN</v>
          </cell>
          <cell r="C453" t="str">
            <v/>
          </cell>
          <cell r="D453" t="str">
            <v>Thành phố Hà Nội</v>
          </cell>
          <cell r="E453" t="str">
            <v>Quận Hà Đông</v>
          </cell>
          <cell r="G453" t="str">
            <v>HN007</v>
          </cell>
          <cell r="H453" t="str">
            <v>Đỗ Minh Quang</v>
          </cell>
          <cell r="I453" t="str">
            <v>MIENBAC;3%</v>
          </cell>
          <cell r="J453" t="str">
            <v>6006_AnLand Premium</v>
          </cell>
          <cell r="K453" t="str">
            <v>SHB6 tòa nhà AnLand Premium, KĐTM Dương nội, P.La Khê, Hà Đông, HN</v>
          </cell>
          <cell r="L453" t="str">
            <v/>
          </cell>
          <cell r="M453" t="str">
            <v>SHB6 tòa nhà AnLand Premium, KĐTM Dương nội, P.La Khê, Hà Đông, HN</v>
          </cell>
          <cell r="O453" t="b">
            <v>0</v>
          </cell>
          <cell r="P453" t="str">
            <v>CÔNG TY TNHH MTV THƯƠNG MẠI VÀ DỊCH VỤ NGỌC THƠM</v>
          </cell>
          <cell r="Q453" t="str">
            <v>Miền Bắc</v>
          </cell>
          <cell r="R453" t="str">
            <v>DTH</v>
          </cell>
        </row>
        <row r="454">
          <cell r="A454" t="str">
            <v>dth6007</v>
          </cell>
          <cell r="B454" t="str">
            <v>ĐTH Gelexia Tam Trinh, Hoàng Mai, HN</v>
          </cell>
          <cell r="C454" t="str">
            <v/>
          </cell>
          <cell r="D454" t="str">
            <v>Thành phố Hà Nội</v>
          </cell>
          <cell r="E454" t="str">
            <v>Quận Hoàng Mai</v>
          </cell>
          <cell r="G454" t="str">
            <v>HN007</v>
          </cell>
          <cell r="H454" t="str">
            <v>Đỗ Minh Quang</v>
          </cell>
          <cell r="I454" t="str">
            <v>MIENBAC;3%</v>
          </cell>
          <cell r="J454" t="str">
            <v>6007_Gelexia Tam Trinh</v>
          </cell>
          <cell r="K454" t="str">
            <v>885 Đ. Tam Trinh, Yên Sở, Hoàng Mai TP. Hà Nội</v>
          </cell>
          <cell r="L454" t="str">
            <v/>
          </cell>
          <cell r="M454" t="str">
            <v>885 Đ.Tam Trinh, Yên Sở, Hoàng Mai TP. Hà Nội</v>
          </cell>
          <cell r="O454" t="b">
            <v>0</v>
          </cell>
          <cell r="P454" t="str">
            <v>CÔNG TY TNHH MTV THƯƠNG MẠI VÀ DỊCH VỤ NGỌC THƠM</v>
          </cell>
          <cell r="Q454" t="str">
            <v>Miền Bắc</v>
          </cell>
          <cell r="R454" t="str">
            <v>DTH</v>
          </cell>
        </row>
        <row r="455">
          <cell r="A455" t="str">
            <v>dth6011</v>
          </cell>
          <cell r="B455" t="str">
            <v>Green Park Việt Hưng, Long Biên, HN</v>
          </cell>
          <cell r="C455" t="str">
            <v/>
          </cell>
          <cell r="D455" t="str">
            <v>Thành phố Hà Nội</v>
          </cell>
          <cell r="E455" t="str">
            <v>Quận Long Biên</v>
          </cell>
          <cell r="G455" t="str">
            <v>HN006</v>
          </cell>
          <cell r="H455" t="str">
            <v>Phan Trọng Cường</v>
          </cell>
          <cell r="I455" t="str">
            <v>MIENBAC;3%</v>
          </cell>
          <cell r="J455" t="str">
            <v>6011_Green Park Việt Hưng</v>
          </cell>
          <cell r="K455" t="str">
            <v>Shophouse 10-18T3 Dự án CT15 Việt Hưng Green Park, KĐT Việt Hưng, Phường Giang Biên, Quận Long Biên, HN</v>
          </cell>
          <cell r="L455" t="str">
            <v/>
          </cell>
          <cell r="M455" t="str">
            <v>Shophouse 10-18T3 Dự án CT15 Việt Hưng Green Park, KĐT Việt Hưng, Phường Giang Biên, Quận Long Biên, HN</v>
          </cell>
          <cell r="O455" t="b">
            <v>0</v>
          </cell>
          <cell r="P455" t="str">
            <v>CÔNG TY TNHH MTV THƯƠNG MẠI VÀ DỊCH VỤ NGỌC THƠM</v>
          </cell>
          <cell r="Q455" t="str">
            <v>Miền Bắc</v>
          </cell>
          <cell r="R455" t="str">
            <v>DTH</v>
          </cell>
        </row>
        <row r="456">
          <cell r="A456" t="str">
            <v>dth6012</v>
          </cell>
          <cell r="B456" t="str">
            <v>ĐTH 2P Hưng Thịnh, Hoàng Mai, HN</v>
          </cell>
          <cell r="C456" t="str">
            <v/>
          </cell>
          <cell r="D456" t="str">
            <v>Thành phố Hà Nội</v>
          </cell>
          <cell r="E456" t="str">
            <v>Quận Hoàng Mai</v>
          </cell>
          <cell r="G456" t="str">
            <v>HN007</v>
          </cell>
          <cell r="H456" t="str">
            <v>Đỗ Minh Quang</v>
          </cell>
          <cell r="I456" t="str">
            <v>MIENBAC;3%</v>
          </cell>
          <cell r="J456" t="str">
            <v>6012_Hateco Yên Sở</v>
          </cell>
          <cell r="K456" t="str">
            <v>Số 2P Hưng Thịnh, Yên Sở, Hoàng Mai ,TP.Hà Nội</v>
          </cell>
          <cell r="L456" t="str">
            <v/>
          </cell>
          <cell r="M456" t="str">
            <v>Số 2P Hưng Thịnh, Yên Sở, Hoàng Mai ,TP.Hà Nội</v>
          </cell>
          <cell r="O456" t="b">
            <v>0</v>
          </cell>
          <cell r="P456" t="str">
            <v>CÔNG TY TNHH MTV THƯƠNG MẠI VÀ DỊCH VỤ NGỌC THƠM</v>
          </cell>
          <cell r="Q456" t="str">
            <v>Miền Bắc</v>
          </cell>
          <cell r="R456" t="str">
            <v>DTH</v>
          </cell>
        </row>
        <row r="457">
          <cell r="A457" t="str">
            <v>dth6013</v>
          </cell>
          <cell r="B457" t="str">
            <v>ĐTH Ecohome 3 Tân Xuân, Bắc Từ Liêm, HN</v>
          </cell>
          <cell r="C457" t="str">
            <v/>
          </cell>
          <cell r="D457" t="str">
            <v>Thành phố Hà Nội</v>
          </cell>
          <cell r="E457" t="str">
            <v>Quận Bắc Từ Liêm</v>
          </cell>
          <cell r="G457" t="str">
            <v>HN006</v>
          </cell>
          <cell r="H457" t="str">
            <v>Phan Trọng Cường</v>
          </cell>
          <cell r="I457" t="str">
            <v>MIENBAC;3%</v>
          </cell>
          <cell r="J457" t="str">
            <v>6013_Ecohome 3 Tân Xuân</v>
          </cell>
          <cell r="K457" t="str">
            <v>SH số 16 tầng 1, CC Ecohome 3, đường Tân Xuân, P.Đông Ngạc, Q.Bắc Từ Liêm, HN</v>
          </cell>
          <cell r="L457" t="str">
            <v/>
          </cell>
          <cell r="M457" t="str">
            <v>SH số 16 tầng 1, CC Ecohome 3, đường Tân Xuân, P.Đông Ngạc, Q.Bắc Từ Liêm, HN</v>
          </cell>
          <cell r="O457" t="b">
            <v>0</v>
          </cell>
          <cell r="P457" t="str">
            <v>CÔNG TY TNHH MTV THƯƠNG MẠI VÀ DỊCH VỤ NGỌC THƠM</v>
          </cell>
          <cell r="Q457" t="str">
            <v>Miền Bắc</v>
          </cell>
          <cell r="R457" t="str">
            <v>DTH</v>
          </cell>
        </row>
        <row r="458">
          <cell r="A458" t="str">
            <v>dth6014</v>
          </cell>
          <cell r="B458" t="str">
            <v>ĐTH Ruby City 3 Phúc Lợi, Long Biên, HN</v>
          </cell>
          <cell r="C458" t="str">
            <v/>
          </cell>
          <cell r="D458" t="str">
            <v>Thành phố Hà Nội</v>
          </cell>
          <cell r="E458" t="str">
            <v>Quận Long Biên</v>
          </cell>
          <cell r="G458" t="str">
            <v>HN006</v>
          </cell>
          <cell r="H458" t="str">
            <v>Phan Trọng Cường</v>
          </cell>
          <cell r="I458" t="str">
            <v>MIENBAC;3%</v>
          </cell>
          <cell r="J458" t="str">
            <v>6014_Ruby City 3 Phúc Lợi</v>
          </cell>
          <cell r="K458" t="str">
            <v>Ruby City 3, 321 Long Biên, HN</v>
          </cell>
          <cell r="L458" t="str">
            <v/>
          </cell>
          <cell r="M458" t="str">
            <v>Ruby City 3, 321 Long Biên, HN</v>
          </cell>
          <cell r="O458" t="b">
            <v>0</v>
          </cell>
          <cell r="P458" t="str">
            <v>CÔNG TY TNHH MTV THƯƠNG MẠI VÀ DỊCH VỤ NGỌC THƠM</v>
          </cell>
          <cell r="Q458" t="str">
            <v>Miền Bắc</v>
          </cell>
          <cell r="R458" t="str">
            <v>DTH</v>
          </cell>
        </row>
        <row r="459">
          <cell r="A459" t="str">
            <v>dth6017</v>
          </cell>
          <cell r="B459" t="str">
            <v>Thái Hà, Constrexim 1, Bắc Từ Liêm, HN</v>
          </cell>
          <cell r="C459" t="str">
            <v/>
          </cell>
          <cell r="D459" t="str">
            <v>Thành phố Hà Nội</v>
          </cell>
          <cell r="E459" t="str">
            <v>Quận Bắc Từ Liêm</v>
          </cell>
          <cell r="G459" t="str">
            <v>HN006</v>
          </cell>
          <cell r="H459" t="str">
            <v>Phan Trọng Cường</v>
          </cell>
          <cell r="I459" t="str">
            <v>MIENBAC;3%</v>
          </cell>
          <cell r="J459" t="str">
            <v>6017_Thái Hà, Constrexim 1</v>
          </cell>
          <cell r="K459" t="str">
            <v>Tầng 1, lô 11 tòa nhà HH , Phạm Văn Đồng, P.Cổ Nhuế 2, Q.Bắc Từ Liêm, HN</v>
          </cell>
          <cell r="L459" t="str">
            <v/>
          </cell>
          <cell r="M459" t="str">
            <v>Tầng 1, lô 11 tòa nhà HH , Phạm Văn Đồng, P.Cổ Nhuế 2, Q.Bắc Từ Liêm, HN</v>
          </cell>
          <cell r="O459" t="b">
            <v>0</v>
          </cell>
          <cell r="P459" t="str">
            <v>CÔNG TY TNHH MTV THƯƠNG MẠI VÀ DỊCH VỤ NGỌC THƠM</v>
          </cell>
          <cell r="Q459" t="str">
            <v>Miền Bắc</v>
          </cell>
          <cell r="R459" t="str">
            <v>DTH</v>
          </cell>
        </row>
        <row r="460">
          <cell r="A460" t="str">
            <v>dth6018</v>
          </cell>
          <cell r="B460" t="str">
            <v>ĐTH Vinhomes Symphony, Long Biên, HN</v>
          </cell>
          <cell r="C460" t="str">
            <v/>
          </cell>
          <cell r="D460" t="str">
            <v>Thành phố Hà Nội</v>
          </cell>
          <cell r="E460" t="str">
            <v>Quận Long Biên</v>
          </cell>
          <cell r="G460" t="str">
            <v>HN006</v>
          </cell>
          <cell r="H460" t="str">
            <v>Phan Trọng Cường</v>
          </cell>
          <cell r="I460" t="str">
            <v>MIENBAC;3%</v>
          </cell>
          <cell r="J460" t="str">
            <v>6018_Vinhomes Symphony</v>
          </cell>
          <cell r="K460" t="str">
            <v xml:space="preserve"> tòa S101S15A Vinhomes Symphony, khu đô thị Vinhomes Riverside, phường Phúc Lợi, quận Long Biên, Hà Nội; đt: 0389760155 Tùng</v>
          </cell>
          <cell r="L460" t="str">
            <v/>
          </cell>
          <cell r="M460" t="str">
            <v>tòa S101S15A Vinhomes Symphony, khu đô thị Vinhomes Riverside, phường Phúc Lợi, quận Long Biên, Hà Nội</v>
          </cell>
          <cell r="O460" t="b">
            <v>0</v>
          </cell>
          <cell r="P460" t="str">
            <v>CÔNG TY TNHH MTV THƯƠNG MẠI VÀ DỊCH VỤ NGỌC THƠM</v>
          </cell>
          <cell r="Q460" t="str">
            <v>Miền Bắc</v>
          </cell>
          <cell r="R460" t="str">
            <v>DTH</v>
          </cell>
        </row>
        <row r="461">
          <cell r="A461" t="str">
            <v>dth6019</v>
          </cell>
          <cell r="B461" t="str">
            <v>ĐTH 35 Tân Mai, Hoàng Mai, HN</v>
          </cell>
          <cell r="C461" t="str">
            <v/>
          </cell>
          <cell r="D461" t="str">
            <v>Thành phố Hà Nội</v>
          </cell>
          <cell r="E461" t="str">
            <v>Quận Hoàng Mai</v>
          </cell>
          <cell r="G461" t="str">
            <v>HN007</v>
          </cell>
          <cell r="H461" t="str">
            <v>Đỗ Minh Quang</v>
          </cell>
          <cell r="I461" t="str">
            <v>MIENBAC;3%</v>
          </cell>
          <cell r="J461" t="str">
            <v>6019_K35 Tân Mai</v>
          </cell>
          <cell r="K461" t="str">
            <v>Số 1 dãy nhà TT1, Khu nhà ở Quân đội K35 - TM số 35 Tân Mai, p. Tương mai, Q.Hoàng Mai, HN</v>
          </cell>
          <cell r="L461" t="str">
            <v/>
          </cell>
          <cell r="M461" t="str">
            <v>Số 1 dãy nhà TT1, Khu nhà ở Quân đội K35 - TM số 35 Tân Mai, P.Tương mai, Q.Hoàng Mai, HN</v>
          </cell>
          <cell r="O461" t="b">
            <v>0</v>
          </cell>
          <cell r="P461" t="str">
            <v>CÔNG TY TNHH MTV THƯƠNG MẠI VÀ DỊCH VỤ NGỌC THƠM</v>
          </cell>
          <cell r="Q461" t="str">
            <v>Miền Bắc</v>
          </cell>
          <cell r="R461" t="str">
            <v>DTH</v>
          </cell>
        </row>
        <row r="462">
          <cell r="A462" t="str">
            <v>dth6020</v>
          </cell>
          <cell r="B462" t="str">
            <v>ĐTH Thăng Long Garden, Hai Bà Trưng, HN</v>
          </cell>
          <cell r="C462" t="str">
            <v>Khách lẻ của Trường</v>
          </cell>
          <cell r="D462" t="str">
            <v>Thành phố Hà Nội</v>
          </cell>
          <cell r="E462" t="str">
            <v>Quận Hai Bà Trưng</v>
          </cell>
          <cell r="G462" t="str">
            <v>HN007</v>
          </cell>
          <cell r="H462" t="str">
            <v>Đỗ Minh Quang</v>
          </cell>
          <cell r="I462" t="str">
            <v>3%; MIENBAC</v>
          </cell>
          <cell r="J462" t="str">
            <v>6020_Thăng Long Garden</v>
          </cell>
          <cell r="K462" t="str">
            <v>Lô 6/2 Tòa A2, Chung cư Thăng Long Garden, số 250 Minh Khai, Q.Hai bà Trưng, HN</v>
          </cell>
          <cell r="L462" t="str">
            <v/>
          </cell>
          <cell r="M462" t="str">
            <v>Lô 6/2 Tòa A2, Chung cư Thăng Long Garden, số 250 Minh Khai, Q.Hai bà Trưng, HN</v>
          </cell>
          <cell r="O462" t="b">
            <v>0</v>
          </cell>
          <cell r="P462" t="str">
            <v>CÔNG TY TNHH MTV THƯƠNG MẠI VÀ DỊCH VỤ NGỌC THƠM</v>
          </cell>
          <cell r="Q462" t="str">
            <v>Miền Bắc</v>
          </cell>
          <cell r="R462" t="str">
            <v>DTH</v>
          </cell>
        </row>
        <row r="463">
          <cell r="A463" t="str">
            <v>dth6021</v>
          </cell>
          <cell r="B463" t="str">
            <v>ĐTH Emerald Mỹ Đình, Nam Từ Liêm, HN</v>
          </cell>
          <cell r="C463" t="str">
            <v/>
          </cell>
          <cell r="D463" t="str">
            <v>Thành phố Hà Nội</v>
          </cell>
          <cell r="E463" t="str">
            <v>Quận Nam Từ Liêm</v>
          </cell>
          <cell r="G463" t="str">
            <v>HN007</v>
          </cell>
          <cell r="H463" t="str">
            <v>Đỗ Minh Quang</v>
          </cell>
          <cell r="I463" t="str">
            <v>MIENBAC;3%</v>
          </cell>
          <cell r="J463" t="str">
            <v>6021_Emerald Mỹ Đình</v>
          </cell>
          <cell r="K463" t="str">
            <v>SH 23, tòa E4, dự án Emerald CT8 Mỹ Đình, Q.Nam Từ Liêm, HN</v>
          </cell>
          <cell r="L463" t="str">
            <v/>
          </cell>
          <cell r="M463" t="str">
            <v>SH 23, tòa E4, dự án Emerald CT8 Mỹ Đình, Q.Nam Từ Liêm, HN</v>
          </cell>
          <cell r="O463" t="b">
            <v>0</v>
          </cell>
          <cell r="P463" t="str">
            <v>CÔNG TY TNHH MTV THƯƠNG MẠI VÀ DỊCH VỤ NGỌC THƠM</v>
          </cell>
          <cell r="Q463" t="str">
            <v>Miền Bắc</v>
          </cell>
          <cell r="R463" t="str">
            <v>DTH</v>
          </cell>
        </row>
        <row r="464">
          <cell r="A464" t="str">
            <v>dth6022</v>
          </cell>
          <cell r="B464" t="str">
            <v>ĐTH Vinhomes Ocean Park, Gia Lâm, HN</v>
          </cell>
          <cell r="C464" t="str">
            <v>Khách lẻ của Trường, ck 3%</v>
          </cell>
          <cell r="D464" t="str">
            <v>Thành phố Hà Nội</v>
          </cell>
          <cell r="E464" t="str">
            <v>Huyện Gia Lâm</v>
          </cell>
          <cell r="G464" t="str">
            <v>HN006</v>
          </cell>
          <cell r="H464" t="str">
            <v>Phan Trọng Cường</v>
          </cell>
          <cell r="I464" t="str">
            <v>MIENBAC;3%</v>
          </cell>
          <cell r="J464" t="str">
            <v>6022_S1.09 Vinhomes Ocean Park</v>
          </cell>
          <cell r="K464" t="str">
            <v>Tòa S1.09 Vinhomes Ocean Park, xã Đa Tố, huyện Gia Lâm, HN</v>
          </cell>
          <cell r="L464" t="str">
            <v/>
          </cell>
          <cell r="M464" t="str">
            <v>Tòa S1.09 Vinhomes Ocean Park, xã Đa Tố, huyện Gia Lâm, HN</v>
          </cell>
          <cell r="O464" t="b">
            <v>0</v>
          </cell>
          <cell r="P464" t="str">
            <v>CÔNG TY TNHH MTV THƯƠNG MẠI VÀ DỊCH VỤ NGỌC THƠM</v>
          </cell>
          <cell r="Q464" t="str">
            <v>Miền Bắc</v>
          </cell>
          <cell r="R464" t="str">
            <v>DTH</v>
          </cell>
        </row>
        <row r="465">
          <cell r="A465" t="str">
            <v>DUCTHANH</v>
          </cell>
          <cell r="B465" t="str">
            <v>CÔNG TY CỔ PHẦN THƯƠNG MẠI VÀ DỊCH VỤ TỔNG HỢP ĐỨC THÀNH</v>
          </cell>
          <cell r="D465" t="str">
            <v>Thành phố Hà Nội</v>
          </cell>
          <cell r="E465" t="str">
            <v>Quận Hoàng Mai</v>
          </cell>
          <cell r="F465" t="str">
            <v>Phường Đại Kim</v>
          </cell>
          <cell r="G465" t="str">
            <v>HN007</v>
          </cell>
          <cell r="H465" t="str">
            <v>Đỗ Minh Quang</v>
          </cell>
          <cell r="L465" t="str">
            <v>0101767891</v>
          </cell>
          <cell r="M465" t="str">
            <v>Tầng 1, Tòa HH02 - Nhà ở cao tầng kết hợp dịch vụ thương mại - Eco Lakeview, Số 32 Phố Đại Từ,  Phường Đại Kim, Quận Hoàng Mai, Thành phố Hà Nội, Việt Nam</v>
          </cell>
          <cell r="O465" t="b">
            <v>0</v>
          </cell>
          <cell r="P465" t="str">
            <v>CÔNG TY TNHH MTV THƯƠNG MẠI VÀ DỊCH VỤ NGỌC THƠM</v>
          </cell>
          <cell r="Q465" t="str">
            <v>Miền Bắc</v>
          </cell>
          <cell r="R465" t="str">
            <v>DUCTHANH</v>
          </cell>
        </row>
        <row r="466">
          <cell r="A466" t="str">
            <v>DUYHIEU</v>
          </cell>
          <cell r="B466" t="str">
            <v>VƯỜN LAN DUY HIẾU</v>
          </cell>
          <cell r="D466" t="str">
            <v>Thành phố Hà Nội</v>
          </cell>
          <cell r="L466" t="str">
            <v>0109049814</v>
          </cell>
          <cell r="M466" t="str">
            <v>Số 46 ngõ 39 phố Lụa, TDP Hạnh Phúc, Phường Vạn Phúc, Quận Hà Đông,TP. Hà Nội</v>
          </cell>
          <cell r="O466" t="b">
            <v>0</v>
          </cell>
          <cell r="P466" t="str">
            <v>CÔNG TY TNHH MTV THƯƠNG MẠI VÀ DỊCH VỤ NGỌC THƠM</v>
          </cell>
          <cell r="Q466" t="str">
            <v>Miền Bắc</v>
          </cell>
          <cell r="R466" t="str">
            <v>DUYHIEU</v>
          </cell>
        </row>
        <row r="467">
          <cell r="A467" t="str">
            <v>EASYMART</v>
          </cell>
          <cell r="B467" t="str">
            <v>CÔNG TY CỔ PHẦN THƯƠNG MẠI VÀ DỊCH VỤ EASYMART</v>
          </cell>
          <cell r="D467" t="str">
            <v>Thành phố Hà Nội</v>
          </cell>
          <cell r="G467" t="str">
            <v>HN007</v>
          </cell>
          <cell r="H467" t="str">
            <v>Đỗ Minh Quang</v>
          </cell>
          <cell r="I467" t="str">
            <v>MIENBAC</v>
          </cell>
          <cell r="J467" t="str">
            <v>Nguyễn Thị Thu Hoài</v>
          </cell>
          <cell r="L467" t="str">
            <v>0109801255</v>
          </cell>
          <cell r="M467" t="str">
            <v>Tầng 3, tòa nhà Dolphin Plaza, số 6 đường Nguyễn Hoàng, tổ dân phố số 8, Phường Từ Liêm, Thành phố Hà Nội, Việt Nam</v>
          </cell>
          <cell r="N467">
            <v>60</v>
          </cell>
          <cell r="O467" t="b">
            <v>0</v>
          </cell>
          <cell r="P467" t="str">
            <v>C6 HÀ NỘI</v>
          </cell>
          <cell r="Q467" t="str">
            <v>Miền Bắc</v>
          </cell>
          <cell r="R467" t="str">
            <v>EASYMART</v>
          </cell>
        </row>
        <row r="468">
          <cell r="A468" t="str">
            <v>easymartE04</v>
          </cell>
          <cell r="B468" t="str">
            <v>EASYMART 136 Hồ Tùng Mậu, Bắc Từ Liêm, HN</v>
          </cell>
          <cell r="C468" t="str">
            <v/>
          </cell>
          <cell r="D468" t="str">
            <v>Thành phố Hà Nội</v>
          </cell>
          <cell r="E468" t="str">
            <v>Quận Bắc Từ Liêm</v>
          </cell>
          <cell r="G468" t="str">
            <v>HN006</v>
          </cell>
          <cell r="H468" t="str">
            <v>Phan Trọng Cường</v>
          </cell>
          <cell r="I468" t="str">
            <v>4%; MIENBAC</v>
          </cell>
          <cell r="J468" t="str">
            <v>E04. Diamond 136 Hồ Tùng Mậu</v>
          </cell>
          <cell r="K468" t="str">
            <v>Tòa DIAMOND GOLDMART City 136 Hồ Tùng Mậu, P.Phú Diễn, Q.Bắc Từ Liêm, HN</v>
          </cell>
          <cell r="M468" t="str">
            <v>Tòa DIAMOND GOLDMARK City 136 Hồ Tùng Mậu, P.Phú Diễn, Q.Bắc Từ Liêm, HN</v>
          </cell>
          <cell r="N468">
            <v>60</v>
          </cell>
          <cell r="O468" t="b">
            <v>0</v>
          </cell>
          <cell r="P468" t="str">
            <v>CÔNG TY TNHH MTV THƯƠNG MẠI VÀ DỊCH VỤ NGỌC THƠM</v>
          </cell>
          <cell r="Q468" t="str">
            <v>Miền Bắc</v>
          </cell>
          <cell r="R468" t="str">
            <v>EASYMART</v>
          </cell>
        </row>
        <row r="469">
          <cell r="A469" t="str">
            <v>easymartE05</v>
          </cell>
          <cell r="B469" t="str">
            <v>Easymart Mipec Rubik 360</v>
          </cell>
          <cell r="C469" t="str">
            <v/>
          </cell>
          <cell r="D469" t="str">
            <v>Thành phố Hà Nội</v>
          </cell>
          <cell r="E469" t="str">
            <v>Quận Cầu Giấy</v>
          </cell>
          <cell r="G469" t="str">
            <v>HN006</v>
          </cell>
          <cell r="H469" t="str">
            <v>Phan Trọng Cường</v>
          </cell>
          <cell r="I469" t="str">
            <v>4%; MIENBAC</v>
          </cell>
          <cell r="J469" t="str">
            <v>E05. Mipec Rubik 360</v>
          </cell>
          <cell r="K469" t="str">
            <v>Easy Mart, Tháp A, Mipec Rubix 360, 122-124 Xuân Thủy, Cầu Giấy, thành phố Hà Nội</v>
          </cell>
          <cell r="M469" t="str">
            <v>Easy Mart, Tháp A, Mipec Rubix 360, 122-124 Xuân Thủy, Cầu Giấy, thành phố Hà Nội</v>
          </cell>
          <cell r="N469">
            <v>60</v>
          </cell>
          <cell r="O469" t="b">
            <v>0</v>
          </cell>
          <cell r="P469" t="str">
            <v>CÔNG TY TNHH MTV THƯƠNG MẠI VÀ DỊCH VỤ NGỌC THƠM</v>
          </cell>
          <cell r="Q469" t="str">
            <v>Miền Bắc</v>
          </cell>
          <cell r="R469" t="str">
            <v>EASYMART</v>
          </cell>
        </row>
        <row r="470">
          <cell r="A470" t="str">
            <v>easymartE06</v>
          </cell>
          <cell r="B470" t="str">
            <v>EASYMART The Terra An Hưng, Hà Đông, HN</v>
          </cell>
          <cell r="C470" t="str">
            <v/>
          </cell>
          <cell r="D470" t="str">
            <v>Thành phố Hà Nội</v>
          </cell>
          <cell r="E470" t="str">
            <v>Quận Hà Đông</v>
          </cell>
          <cell r="G470" t="str">
            <v>HN007</v>
          </cell>
          <cell r="H470" t="str">
            <v>Đỗ Minh Quang</v>
          </cell>
          <cell r="I470" t="str">
            <v>4%; MIENBAC</v>
          </cell>
          <cell r="J470" t="str">
            <v>E06. V2 The Terra An Hưng</v>
          </cell>
          <cell r="K470" t="str">
            <v>E06 -Tầng 5, tòa V2, The Terra An Hưng, P.La Khê, Q.Hà Đông, HN sđt: 0866833194</v>
          </cell>
          <cell r="M470" t="str">
            <v>E06 -Tầng 5, tòa V2, The Terra An Hưng, P.La Khê, Q.Hà Đông, HN</v>
          </cell>
          <cell r="N470">
            <v>60</v>
          </cell>
          <cell r="O470" t="b">
            <v>0</v>
          </cell>
          <cell r="P470" t="str">
            <v>CÔNG TY TNHH MTV THƯƠNG MẠI VÀ DỊCH VỤ NGỌC THƠM</v>
          </cell>
          <cell r="Q470" t="str">
            <v>Miền Bắc</v>
          </cell>
          <cell r="R470" t="str">
            <v>EASYMART</v>
          </cell>
        </row>
        <row r="471">
          <cell r="A471" t="str">
            <v>easymartE07</v>
          </cell>
          <cell r="B471" t="str">
            <v>EASYMART S2.03 VINHOME SMARTCITY</v>
          </cell>
          <cell r="C471" t="str">
            <v/>
          </cell>
          <cell r="D471" t="str">
            <v>Thành phố Hà Nội</v>
          </cell>
          <cell r="E471" t="str">
            <v>Quận Nam Từ Liêm</v>
          </cell>
          <cell r="G471" t="str">
            <v>HN007</v>
          </cell>
          <cell r="H471" t="str">
            <v>Đỗ Minh Quang</v>
          </cell>
          <cell r="I471" t="str">
            <v>4%; MIENBAC</v>
          </cell>
          <cell r="J471" t="str">
            <v>E10. S2.03 Vinhomes SmartCity</v>
          </cell>
          <cell r="K471" t="str">
            <v>Số 1SH15, tòa S2.03 khu đô thị mới Vinhomes Smartcity, P.Tây Mỗ, Q.Nam Từ Liêm, TP. Hà Nội</v>
          </cell>
          <cell r="M471" t="str">
            <v>Số 1SH15, tòa S2.03 khu đô thị mới Vinhomes Smartcity, P.Tây Mỗ, Q.Nam Từ Liêm, TP. Hà Nội</v>
          </cell>
          <cell r="N471">
            <v>60</v>
          </cell>
          <cell r="O471" t="b">
            <v>0</v>
          </cell>
          <cell r="P471" t="str">
            <v>CÔNG TY TNHH MTV THƯƠNG MẠI VÀ DỊCH VỤ NGỌC THƠM</v>
          </cell>
          <cell r="Q471" t="str">
            <v>Miền Bắc</v>
          </cell>
          <cell r="R471" t="str">
            <v>EASYMART</v>
          </cell>
        </row>
        <row r="472">
          <cell r="A472" t="str">
            <v>easymartE08</v>
          </cell>
          <cell r="B472" t="str">
            <v>EASYMART S2.05 VINHOMES SMARTCITY</v>
          </cell>
          <cell r="C472" t="str">
            <v/>
          </cell>
          <cell r="D472" t="str">
            <v>Thành phố Hà Nội</v>
          </cell>
          <cell r="E472" t="str">
            <v>Quận Nam Từ Liêm</v>
          </cell>
          <cell r="G472" t="str">
            <v>HN004</v>
          </cell>
          <cell r="H472" t="str">
            <v>Hoàng Thanh Huy</v>
          </cell>
          <cell r="I472" t="str">
            <v>4%; MIENBAC</v>
          </cell>
          <cell r="J472" t="str">
            <v>E15. S2.05 Vinhomes SmartCity</v>
          </cell>
          <cell r="K472" t="str">
            <v>Tòa S2.05 khu đô thị mới Vinhomes Smartcity, P. Tây Mỗ, Q. Nam Từ Liêm, TP. Hà Nội</v>
          </cell>
          <cell r="M472" t="str">
            <v>Tòa S2.05 khu đô thị mới Vinhomes Smartcity, P. Tây Mỗ, Q. Nam Từ Liêm, TP. Hà Nội</v>
          </cell>
          <cell r="N472">
            <v>60</v>
          </cell>
          <cell r="O472" t="b">
            <v>0</v>
          </cell>
          <cell r="P472" t="str">
            <v>CÔNG TY TNHH MTV THƯƠNG MẠI VÀ DỊCH VỤ NGỌC THƠM</v>
          </cell>
          <cell r="Q472" t="str">
            <v>Miền Bắc</v>
          </cell>
          <cell r="R472" t="str">
            <v>EASYMART</v>
          </cell>
        </row>
        <row r="473">
          <cell r="A473" t="str">
            <v>eb0150</v>
          </cell>
          <cell r="B473" t="str">
            <v>TOPS MARKET PARKCITY (150)</v>
          </cell>
          <cell r="D473" t="str">
            <v>Thành phố Hà Nội</v>
          </cell>
          <cell r="E473" t="str">
            <v>Quận Hà Đông</v>
          </cell>
          <cell r="F473" t="str">
            <v>Phường La Khê</v>
          </cell>
          <cell r="G473" t="str">
            <v>HN004</v>
          </cell>
          <cell r="H473" t="str">
            <v>Hoàng Thanh Huy</v>
          </cell>
          <cell r="I473" t="str">
            <v>BIGC; MIENBAC</v>
          </cell>
          <cell r="J473" t="str">
            <v>TOPS MARKET PARKCITY (150)</v>
          </cell>
          <cell r="K473" t="str">
            <v>Tầng 1, tòa nhà A, TTTM Parkcity, Lê Trọng Tấn, phường La Khê, quận Hà Đông, TP Hà Nội</v>
          </cell>
          <cell r="L473" t="str">
            <v/>
          </cell>
          <cell r="M473" t="str">
            <v>Tầng 1, tòa nhà A, TTTM Parkcity, Lê Trọng Tấn, phường La Khê, quận Hà Đông, TP Hà Nội</v>
          </cell>
          <cell r="N473">
            <v>58</v>
          </cell>
          <cell r="O473" t="b">
            <v>0</v>
          </cell>
          <cell r="P473" t="str">
            <v>CÔNG TY TNHH MTV THƯƠNG MẠI VÀ DỊCH VỤ NGỌC THƠM</v>
          </cell>
          <cell r="Q473" t="str">
            <v>Miền Bắc</v>
          </cell>
          <cell r="R473" t="str">
            <v>EB</v>
          </cell>
        </row>
        <row r="474">
          <cell r="A474" t="str">
            <v>eb104</v>
          </cell>
          <cell r="B474" t="str">
            <v>TOPS MARKET NK HẢI PHÒNG</v>
          </cell>
          <cell r="D474" t="str">
            <v>Hải Phòng</v>
          </cell>
          <cell r="I474" t="str">
            <v>BIGC; MIENBAC</v>
          </cell>
          <cell r="J474" t="str">
            <v>TOPS MARKET NK HẢI PHÒNG</v>
          </cell>
          <cell r="K474" t="str">
            <v>104 Lương Khá Thiên, phường Lương Khánh Thiện, quận Ngô Quyền, thành phố Hải Phòng</v>
          </cell>
          <cell r="L474" t="str">
            <v/>
          </cell>
          <cell r="M474" t="str">
            <v>104 Lương Khá Thiên, phường Lương Khánh Thiện, quận Ngô Quyền, thành phố Hải Phòng</v>
          </cell>
          <cell r="N474">
            <v>58</v>
          </cell>
          <cell r="O474" t="b">
            <v>0</v>
          </cell>
          <cell r="P474" t="str">
            <v>CÔNG TY TNHH MTV THƯƠNG MẠI VÀ DỊCH VỤ NGỌC THƠM</v>
          </cell>
          <cell r="Q474" t="str">
            <v>Miền Bắc</v>
          </cell>
          <cell r="R474" t="str">
            <v>EB</v>
          </cell>
        </row>
        <row r="475">
          <cell r="A475" t="str">
            <v>eb106</v>
          </cell>
          <cell r="B475" t="str">
            <v>GO! HẢI PHÒNG</v>
          </cell>
          <cell r="D475" t="str">
            <v>Hải Phòng</v>
          </cell>
          <cell r="I475" t="str">
            <v>BIGC; MIENBAC</v>
          </cell>
          <cell r="J475" t="str">
            <v>GO! HẢI PHÒNG</v>
          </cell>
          <cell r="K475" t="str">
            <v>Lô 1/20, Khu đô thị mới Ngã năm - Sân bay Cát Bi, Phường Gia Viên, Thành phố Hải Phòng, Việt Nam</v>
          </cell>
          <cell r="L475" t="str">
            <v/>
          </cell>
          <cell r="M475" t="str">
            <v>Lô 1/20, Khu đô thị mới Ngã năm - Sân bay Cát Bi, Phường Gia Viên, Thành phố Hải Phòng, Việt Nam</v>
          </cell>
          <cell r="N475">
            <v>58</v>
          </cell>
          <cell r="O475" t="b">
            <v>0</v>
          </cell>
          <cell r="P475" t="str">
            <v>CÔNG TY TNHH MTV THƯƠNG MẠI VÀ DỊCH VỤ NGỌC THƠM</v>
          </cell>
          <cell r="Q475" t="str">
            <v>Miền Bắc</v>
          </cell>
          <cell r="R475" t="str">
            <v>EB</v>
          </cell>
        </row>
        <row r="476">
          <cell r="A476" t="str">
            <v>eb112</v>
          </cell>
          <cell r="B476" t="str">
            <v>EB VINH LIMITED LIABILITY COMPANY</v>
          </cell>
          <cell r="D476" t="str">
            <v>Nghệ An</v>
          </cell>
          <cell r="I476" t="str">
            <v>BIGC; MIENBAC</v>
          </cell>
          <cell r="J476" t="str">
            <v>EB VINH LIMITED LIABILITY COMPANY</v>
          </cell>
          <cell r="K476" t="str">
            <v>Số 02, Đường Quang Trung, Phường Thành Vinh, Tỉnh Nghệ An, Việt Nam</v>
          </cell>
          <cell r="L476" t="str">
            <v/>
          </cell>
          <cell r="M476" t="str">
            <v>Số 02, Đường Quang Trung, Phường Thành Vinh, Tỉnh Nghệ An, Việt Nam</v>
          </cell>
          <cell r="N476">
            <v>58</v>
          </cell>
          <cell r="O476" t="b">
            <v>0</v>
          </cell>
          <cell r="P476" t="str">
            <v>CÔNG TY TNHH MTV THƯƠNG MẠI VÀ DỊCH VỤ NGỌC THƠM</v>
          </cell>
          <cell r="Q476" t="str">
            <v>Miền Bắc</v>
          </cell>
          <cell r="R476" t="str">
            <v>EB</v>
          </cell>
        </row>
        <row r="477">
          <cell r="A477" t="str">
            <v>eb113</v>
          </cell>
          <cell r="B477" t="str">
            <v>Siêu thị Vĩnh Phúc</v>
          </cell>
          <cell r="D477" t="str">
            <v>Phú Thọ</v>
          </cell>
          <cell r="I477" t="str">
            <v>BIGC; MIENBAC</v>
          </cell>
          <cell r="J477" t="str">
            <v>Siêu thị Vĩnh Phúc</v>
          </cell>
          <cell r="K477" t="str">
            <v>Khu TTTM Vĩnh Phúc, Phường Vĩnh Phúc, Tỉnh Phú Thọ, Việt Nam</v>
          </cell>
          <cell r="L477" t="str">
            <v/>
          </cell>
          <cell r="M477" t="str">
            <v>Khu TTTM Vĩnh Phúc, Phường Vĩnh Phúc, Tỉnh Phú Thọ, Việt Nam</v>
          </cell>
          <cell r="N477">
            <v>58</v>
          </cell>
          <cell r="O477" t="b">
            <v>0</v>
          </cell>
          <cell r="P477" t="str">
            <v>CÔNG TY TNHH MTV THƯƠNG MẠI VÀ DỊCH VỤ NGỌC THƠM</v>
          </cell>
          <cell r="Q477" t="str">
            <v>Miền Bắc</v>
          </cell>
          <cell r="R477" t="str">
            <v>EB</v>
          </cell>
        </row>
        <row r="478">
          <cell r="A478" t="str">
            <v>eb114</v>
          </cell>
          <cell r="B478" t="str">
            <v>GO! NAM ĐỊNH</v>
          </cell>
          <cell r="D478" t="str">
            <v>Ninh Bình</v>
          </cell>
          <cell r="I478" t="str">
            <v>BIGC; MIENBAC</v>
          </cell>
          <cell r="J478" t="str">
            <v>GO! NAM ĐỊNH</v>
          </cell>
          <cell r="K478" t="str">
            <v>Trung tâm thương mại GO! Nam Định, Quốc lộ 10, Phường Đông A, Tỉnh Ninh Bình, Việt Nam</v>
          </cell>
          <cell r="L478" t="str">
            <v/>
          </cell>
          <cell r="M478" t="str">
            <v>Trung tâm thương mại GO! Nam Định, Quốc lộ 10, Phường Đông A, Tỉnh Ninh Bình, Việt Nam</v>
          </cell>
          <cell r="N478">
            <v>58</v>
          </cell>
          <cell r="O478" t="b">
            <v>0</v>
          </cell>
          <cell r="P478" t="str">
            <v>CÔNG TY TNHH MTV THƯƠNG MẠI VÀ DỊCH VỤ NGỌC THƠM</v>
          </cell>
          <cell r="Q478" t="str">
            <v>Miền Bắc</v>
          </cell>
          <cell r="R478" t="str">
            <v>EB</v>
          </cell>
        </row>
        <row r="479">
          <cell r="A479" t="str">
            <v>eb117</v>
          </cell>
          <cell r="B479" t="str">
            <v>CÔNG TY TNHH EB HẢI DƯƠNG (117)</v>
          </cell>
          <cell r="D479" t="str">
            <v>Hải Phòng</v>
          </cell>
          <cell r="I479" t="str">
            <v>BIGC; MIENBAC</v>
          </cell>
          <cell r="J479" t="str">
            <v>CÔNG TY TNHH EB HẢI DƯƠNG (117)</v>
          </cell>
          <cell r="K479" t="str">
            <v>Trung tâm thương mại GO! Hải Dương, Km 54+100, Quốc lộ 5, Khu 3, Phường Hải Dương, Thành phố Hải Phòng, Việt Nam</v>
          </cell>
          <cell r="L479" t="str">
            <v/>
          </cell>
          <cell r="M479" t="str">
            <v>Trung tâm thương mại GO! Hải Dương, Km 54+100, Quốc lộ 5, Khu 3, Phường Hải Dương, Thành phố Hải Phòng, Việt Nam</v>
          </cell>
          <cell r="N479">
            <v>58</v>
          </cell>
          <cell r="O479" t="b">
            <v>0</v>
          </cell>
          <cell r="P479" t="str">
            <v>CÔNG TY TNHH MTV THƯƠNG MẠI VÀ DỊCH VỤ NGỌC THƠM</v>
          </cell>
          <cell r="Q479" t="str">
            <v>Miền Bắc</v>
          </cell>
          <cell r="R479" t="str">
            <v>EB</v>
          </cell>
        </row>
        <row r="480">
          <cell r="A480" t="str">
            <v>eb118</v>
          </cell>
          <cell r="B480" t="str">
            <v>GO! THANH HÓA</v>
          </cell>
          <cell r="D480" t="str">
            <v>Thanh Hóa</v>
          </cell>
          <cell r="I480" t="str">
            <v>BIGC; MIENBAC</v>
          </cell>
          <cell r="J480" t="str">
            <v>GO! THANH HÓA</v>
          </cell>
          <cell r="K480" t="str">
            <v>Trung tâm thương mại GO! Thanh Hóa, Phố Đồng Lễ, Phường Hạc Thành, Tình Thanh Hóa, Việt Nam</v>
          </cell>
          <cell r="L480" t="str">
            <v/>
          </cell>
          <cell r="M480" t="str">
            <v>Trung tâm thương mại GO! Thanh Hóa, Phố Đồng Lễ, Phường Hạc Thành, Tình Thanh Hóa, Việt Nam</v>
          </cell>
          <cell r="N480">
            <v>58</v>
          </cell>
          <cell r="O480" t="b">
            <v>0</v>
          </cell>
          <cell r="P480" t="str">
            <v>CÔNG TY TNHH MTV THƯƠNG MẠI VÀ DỊCH VỤ NGỌC THƠM</v>
          </cell>
          <cell r="Q480" t="str">
            <v>Miền Bắc</v>
          </cell>
          <cell r="R480" t="str">
            <v>EB</v>
          </cell>
        </row>
        <row r="481">
          <cell r="A481" t="str">
            <v>eb124</v>
          </cell>
          <cell r="B481" t="str">
            <v>SIÊU THỊ VIỆT TRÌ</v>
          </cell>
          <cell r="D481" t="str">
            <v>Phú Thọ</v>
          </cell>
          <cell r="I481" t="str">
            <v>BIGC; MIENBAC</v>
          </cell>
          <cell r="J481" t="str">
            <v>SIÊU THỊ VIỆT TRÌ</v>
          </cell>
          <cell r="K481" t="str">
            <v>Trung tâm thương mại GO! Việt Trì, Đường Nguyễn Tất Thành, phường Thanh Miếu, tỉnh Phú Thọ, Việt Nam</v>
          </cell>
          <cell r="L481" t="str">
            <v/>
          </cell>
          <cell r="M481" t="str">
            <v>Trung tâm thương mại GO! Việt Trì, Đường Nguyễn Tất Thành, phường Thanh Miếu, tỉnh Phú Thọ, Việt Nam</v>
          </cell>
          <cell r="N481">
            <v>58</v>
          </cell>
          <cell r="O481" t="b">
            <v>0</v>
          </cell>
          <cell r="P481" t="str">
            <v>CÔNG TY TNHH MTV THƯƠNG MẠI VÀ DỊCH VỤ NGỌC THƠM</v>
          </cell>
          <cell r="Q481" t="str">
            <v>Miền Bắc</v>
          </cell>
          <cell r="R481" t="str">
            <v>EB</v>
          </cell>
        </row>
        <row r="482">
          <cell r="A482" t="str">
            <v>eb125</v>
          </cell>
          <cell r="B482" t="str">
            <v>GO! NINH BÌNH</v>
          </cell>
          <cell r="D482" t="str">
            <v>Ninh Bình</v>
          </cell>
          <cell r="I482" t="str">
            <v>BIGC; MIENBAC</v>
          </cell>
          <cell r="J482" t="str">
            <v>GO! NINH BÌNH</v>
          </cell>
          <cell r="K482" t="str">
            <v>Trung tâm thương mại GO! Ninh Bình, Đường Trần Nhân Tông, Phường Đông Hoa Lư, tỉnh Ninh Bình, Việt Nam</v>
          </cell>
          <cell r="L482" t="str">
            <v/>
          </cell>
          <cell r="M482" t="str">
            <v>Trung tâm thương mại GO! Ninh Bình, Đường Trần Nhân Tông, Phường Đông Hoa Lư, tỉnh Ninh Bình, Việt Nam</v>
          </cell>
          <cell r="N482">
            <v>58</v>
          </cell>
          <cell r="O482" t="b">
            <v>0</v>
          </cell>
          <cell r="P482" t="str">
            <v>CÔNG TY TNHH MTV THƯƠNG MẠI VÀ DỊCH VỤ NGỌC THƠM</v>
          </cell>
          <cell r="Q482" t="str">
            <v>Miền Bắc</v>
          </cell>
          <cell r="R482" t="str">
            <v>EB</v>
          </cell>
        </row>
        <row r="483">
          <cell r="A483" t="str">
            <v>eb128</v>
          </cell>
          <cell r="B483" t="str">
            <v>SIÊU THỊ HẠ LONG (128)</v>
          </cell>
          <cell r="D483" t="str">
            <v>Quảng Ninh</v>
          </cell>
          <cell r="I483" t="str">
            <v>BIGC; MIENBAC</v>
          </cell>
          <cell r="J483" t="str">
            <v>SIÊU THỊ HẠ LONG (128)</v>
          </cell>
          <cell r="K483" t="str">
            <v>Tầng 2, Trung tâm thương mại GO! Hạ Long, Cột 5, phường Hạ Long, tỉnh Quảng Ninh, Việt Nam</v>
          </cell>
          <cell r="L483" t="str">
            <v/>
          </cell>
          <cell r="M483" t="str">
            <v>Tầng 2, Trung tâm thương mại GO! Hạ Long, Cột 5, phường Hạ Long, tỉnh Quảng Ninh, Việt Nam</v>
          </cell>
          <cell r="N483">
            <v>58</v>
          </cell>
          <cell r="O483" t="b">
            <v>0</v>
          </cell>
          <cell r="P483" t="str">
            <v>CÔNG TY TNHH MTV THƯƠNG MẠI VÀ DỊCH VỤ NGỌC THƠM</v>
          </cell>
          <cell r="Q483" t="str">
            <v>Miền Bắc</v>
          </cell>
          <cell r="R483" t="str">
            <v>EB</v>
          </cell>
        </row>
        <row r="484">
          <cell r="A484" t="str">
            <v>eb131</v>
          </cell>
          <cell r="B484" t="str">
            <v>GO! BẮC GIANG</v>
          </cell>
          <cell r="D484" t="str">
            <v>Bắc Ninh</v>
          </cell>
          <cell r="I484" t="str">
            <v>BIGC; MIENBAC</v>
          </cell>
          <cell r="J484" t="str">
            <v>GO! BẮC GIANG</v>
          </cell>
          <cell r="K484" t="str">
            <v>Trung tâm thương mại GO! Bắc Giang, phường Tân Tiến, tỉnh Bắc Ninh, VIệt Nam</v>
          </cell>
          <cell r="L484" t="str">
            <v/>
          </cell>
          <cell r="M484" t="str">
            <v>Trung tâm thương mại GO! Bắc Giang, phường Tân Tiến, tỉnh Bắc Ninh, VIệt Nam</v>
          </cell>
          <cell r="N484">
            <v>58</v>
          </cell>
          <cell r="O484" t="b">
            <v>0</v>
          </cell>
          <cell r="P484" t="str">
            <v>CÔNG TY TNHH MTV THƯƠNG MẠI VÀ DỊCH VỤ NGỌC THƠM</v>
          </cell>
          <cell r="Q484" t="str">
            <v>Miền Bắc</v>
          </cell>
          <cell r="R484" t="str">
            <v>EB</v>
          </cell>
        </row>
        <row r="485">
          <cell r="A485" t="str">
            <v>eb1400</v>
          </cell>
          <cell r="B485" t="str">
            <v>Go! Hạ Long</v>
          </cell>
          <cell r="D485" t="str">
            <v>Quảng Ninh</v>
          </cell>
          <cell r="I485" t="str">
            <v>BIGC; MIENBAC</v>
          </cell>
          <cell r="J485" t="str">
            <v>Go! Hạ Long</v>
          </cell>
          <cell r="K485" t="str">
            <v>Go! Hạ Long, Quảng Ninh</v>
          </cell>
          <cell r="L485" t="str">
            <v/>
          </cell>
          <cell r="M485" t="str">
            <v>Go! Hạ Long</v>
          </cell>
          <cell r="N485">
            <v>58</v>
          </cell>
          <cell r="O485" t="b">
            <v>0</v>
          </cell>
          <cell r="P485" t="str">
            <v>CÔNG TY TNHH MTV THƯƠNG MẠI VÀ DỊCH VỤ NGỌC THƠM</v>
          </cell>
          <cell r="Q485" t="str">
            <v>Miền Bắc</v>
          </cell>
          <cell r="R485" t="str">
            <v>EB</v>
          </cell>
        </row>
        <row r="486">
          <cell r="A486" t="str">
            <v>eb144</v>
          </cell>
          <cell r="B486" t="str">
            <v>GO! THÁI NGUYÊN</v>
          </cell>
          <cell r="D486" t="str">
            <v>Thái Nguyên</v>
          </cell>
          <cell r="I486" t="str">
            <v>BIGC; MIENBAC</v>
          </cell>
          <cell r="J486" t="str">
            <v>GO! THÁI NGUYÊN</v>
          </cell>
          <cell r="K486" t="str">
            <v>Tầng 2, Trung tâm thương mại Việt - Nhật Thái Nguyên, Lô đất HH-01 thuộc Khu dân cư số 1, đường Việt Bắc, Phường Tích Lương, Tỉnh Thái Nguyên, Việt Nam</v>
          </cell>
          <cell r="L486" t="str">
            <v/>
          </cell>
          <cell r="M486" t="str">
            <v>Tầng 2, Trung tâm thương mại Việt - Nhật Thái Nguyên, Lô đất HH-01 thuộc Khu dân cư số 1, đường Việt Bắc, Phường Tích Lương, Tỉnh Thái Nguyên, Việt Nam</v>
          </cell>
          <cell r="N486">
            <v>58</v>
          </cell>
          <cell r="O486" t="b">
            <v>0</v>
          </cell>
          <cell r="P486" t="str">
            <v>CÔNG TY TNHH MTV THƯƠNG MẠI VÀ DỊCH VỤ NGỌC THƠM</v>
          </cell>
          <cell r="Q486" t="str">
            <v>Miền Bắc</v>
          </cell>
          <cell r="R486" t="str">
            <v>EB</v>
          </cell>
        </row>
        <row r="487">
          <cell r="A487" t="str">
            <v>eb145</v>
          </cell>
          <cell r="B487" t="str">
            <v>GO! THÁI BÌNH</v>
          </cell>
          <cell r="D487" t="str">
            <v>Hưng Yên</v>
          </cell>
          <cell r="I487" t="str">
            <v>BIGC; MIENBAC</v>
          </cell>
          <cell r="J487" t="str">
            <v>GO! THÁI BÌNH</v>
          </cell>
          <cell r="K487" t="str">
            <v>Trung tâm thương mại GO! Thái Bình, đường Trần Thái Tông, Tổ 1, Phường Vũ Phúc, Tỉnh Hưng Yên, Việt Nam</v>
          </cell>
          <cell r="L487" t="str">
            <v/>
          </cell>
          <cell r="M487" t="str">
            <v>Trung tâm thương mại GO! Thái Bình, đường Trần Thái Tông, Tổ 1, Phường Vũ Phúc, Tỉnh Hưng Yên, Việt Nam</v>
          </cell>
          <cell r="N487">
            <v>58</v>
          </cell>
          <cell r="O487" t="b">
            <v>0</v>
          </cell>
          <cell r="P487" t="str">
            <v>CÔNG TY TNHH MTV THƯƠNG MẠI VÀ DỊCH VỤ NGỌC THƠM</v>
          </cell>
          <cell r="Q487" t="str">
            <v>Miền Bắc</v>
          </cell>
          <cell r="R487" t="str">
            <v>EB</v>
          </cell>
        </row>
        <row r="488">
          <cell r="A488" t="str">
            <v>eb146</v>
          </cell>
          <cell r="B488" t="str">
            <v>GO! LÀO CAI</v>
          </cell>
          <cell r="D488" t="str">
            <v>Lào Cai</v>
          </cell>
          <cell r="I488" t="str">
            <v>BIGC; MIENBAC</v>
          </cell>
          <cell r="J488" t="str">
            <v>GO! LÀO CAI</v>
          </cell>
          <cell r="K488" t="str">
            <v>Trung tâm thương mại GO! Lào Cai, Km6+600, Thửa đất HH1 thuộc tiểu khu đô thị số 13, đường Trần Hưng Đạo, Phường Cam Đường, Tỉnh Lào Cai, Việt Nam</v>
          </cell>
          <cell r="L488" t="str">
            <v/>
          </cell>
          <cell r="M488" t="str">
            <v>Trung tâm thương mại GO! Lào Cai, Km6+600, Thửa đất HH1 thuộc tiểu khu đô thị số 13, đường Trần Hưng Đạo, Phường Cam Đường, Tỉnh Lào Cai, Việt Nam</v>
          </cell>
          <cell r="N488">
            <v>58</v>
          </cell>
          <cell r="O488" t="b">
            <v>0</v>
          </cell>
          <cell r="P488" t="str">
            <v>CÔNG TY TNHH MTV THƯƠNG MẠI VÀ DỊCH VỤ NGỌC THƠM</v>
          </cell>
          <cell r="Q488" t="str">
            <v>Miền Bắc</v>
          </cell>
          <cell r="R488" t="str">
            <v>EB</v>
          </cell>
        </row>
        <row r="489">
          <cell r="A489" t="str">
            <v>eb151</v>
          </cell>
          <cell r="B489" t="str">
            <v>GO! HA NAM (151)</v>
          </cell>
          <cell r="D489" t="str">
            <v>Ninh Bình</v>
          </cell>
          <cell r="I489" t="str">
            <v>BIGC; MIENBAC</v>
          </cell>
          <cell r="J489" t="str">
            <v>GO! HA NAM (151)</v>
          </cell>
          <cell r="K489" t="str">
            <v>Tầng 2, TTTM GO! Phủ Lý, thửa đất số 449, tờ bản đồ số 25, đường Điện Biên Phủ, Phường Hà Nam, Tỉnh Ninh Bình, Việt Nam</v>
          </cell>
          <cell r="L489" t="str">
            <v/>
          </cell>
          <cell r="M489" t="str">
            <v>Tầng 2, TTTM GO! Phủ Lý, thửa đất số 449, tờ bản đồ số 25, đường Điện Biên Phủ, Phường Hà Nam, Tỉnh Ninh Bình, Việt Nam</v>
          </cell>
          <cell r="N489">
            <v>58</v>
          </cell>
          <cell r="O489" t="b">
            <v>0</v>
          </cell>
          <cell r="P489" t="str">
            <v>CÔNG TY TNHH MTV THƯƠNG MẠI VÀ DỊCH VỤ NGỌC THƠM</v>
          </cell>
          <cell r="Q489" t="str">
            <v>Miền Bắc</v>
          </cell>
          <cell r="R489" t="str">
            <v>EB</v>
          </cell>
        </row>
        <row r="490">
          <cell r="A490" t="str">
            <v>eb154</v>
          </cell>
          <cell r="B490" t="str">
            <v>GO! HƯNG YÊN</v>
          </cell>
          <cell r="D490" t="str">
            <v>Hưng Yên</v>
          </cell>
          <cell r="I490" t="str">
            <v>BIGC; MIENBAC</v>
          </cell>
          <cell r="J490" t="str">
            <v>GO! HƯNG YÊN</v>
          </cell>
          <cell r="K490" t="str">
            <v>Trung Tâm Thương Mại Go! Hưng Yên, Thửa Đất Số 113, Tờ Bản Đồ Số 49, Tô Hiệu, Phường Phố Hiến, Tỉnh Hưng Yên, Việt Nam</v>
          </cell>
          <cell r="L490" t="str">
            <v/>
          </cell>
          <cell r="M490" t="str">
            <v>Trung Tâm Thương Mại Go! Hưng Yên, Thửa Đất Số 113, Tờ Bản Đồ Số 49, Tô Hiệu, Phường Phố Hiến, Tỉnh Hưng Yên, Việt Nam</v>
          </cell>
          <cell r="N490">
            <v>58</v>
          </cell>
          <cell r="O490" t="b">
            <v>0</v>
          </cell>
          <cell r="P490" t="str">
            <v>CÔNG TY TNHH MTV THƯƠNG MẠI VÀ DỊCH VỤ NGỌC THƠM</v>
          </cell>
          <cell r="Q490" t="str">
            <v>Miền Bắc</v>
          </cell>
          <cell r="R490" t="str">
            <v>EB</v>
          </cell>
        </row>
        <row r="491">
          <cell r="A491" t="str">
            <v>eb155</v>
          </cell>
          <cell r="B491" t="str">
            <v>Go! Yên Bái</v>
          </cell>
          <cell r="D491" t="str">
            <v>Tỉnh Lào Cai</v>
          </cell>
          <cell r="I491" t="str">
            <v>BIGC; MIENBAC</v>
          </cell>
          <cell r="J491" t="str">
            <v>Go! Yên Bái</v>
          </cell>
          <cell r="K491" t="str">
            <v>T2 CT TM Go! Yên Bái, TDS151; TBDS71 TỔ DÂN PHỐ 1&amp;11, P. Yên Bái, Tỉnh Lào Cai</v>
          </cell>
          <cell r="L491" t="str">
            <v/>
          </cell>
          <cell r="M491" t="str">
            <v>T2 CT TM Go! Yên Bái, TDS151; TBDS71 TỔ DÂN PHỐ 1&amp;11, P. Yên Bái, Tỉnh Lào Cai</v>
          </cell>
          <cell r="N491">
            <v>58</v>
          </cell>
          <cell r="O491" t="b">
            <v>0</v>
          </cell>
          <cell r="P491" t="str">
            <v>CÔNG TY TNHH MTV THƯƠNG MẠI VÀ DỊCH VỤ NGỌC THƠM</v>
          </cell>
          <cell r="Q491" t="str">
            <v>Miền Bắc</v>
          </cell>
          <cell r="R491" t="str">
            <v>EB</v>
          </cell>
        </row>
        <row r="492">
          <cell r="A492" t="str">
            <v>eb1600</v>
          </cell>
          <cell r="B492" t="str">
            <v>BigC Hải Phòng</v>
          </cell>
          <cell r="D492" t="str">
            <v>Hải Phòng</v>
          </cell>
          <cell r="I492" t="str">
            <v>BIGC; MIENBAC</v>
          </cell>
          <cell r="J492" t="str">
            <v>BigC Hải Phòng</v>
          </cell>
          <cell r="K492" t="str">
            <v>BigC Hải Phòng</v>
          </cell>
          <cell r="L492" t="str">
            <v/>
          </cell>
          <cell r="M492" t="str">
            <v>BigC Hải Phòng</v>
          </cell>
          <cell r="N492">
            <v>58</v>
          </cell>
          <cell r="O492" t="b">
            <v>1</v>
          </cell>
          <cell r="P492" t="str">
            <v>CÔNG TY TNHH MTV THƯƠNG MẠI VÀ DỊCH VỤ NGỌC THƠM</v>
          </cell>
          <cell r="Q492" t="str">
            <v>Miền Bắc</v>
          </cell>
          <cell r="R492" t="str">
            <v>EB</v>
          </cell>
        </row>
        <row r="493">
          <cell r="A493" t="str">
            <v>eb1700</v>
          </cell>
          <cell r="B493" t="str">
            <v>BigC Thái Bình</v>
          </cell>
          <cell r="D493" t="str">
            <v>Thái Bình</v>
          </cell>
          <cell r="I493" t="str">
            <v>BIGC; MIENBAC</v>
          </cell>
          <cell r="J493" t="str">
            <v>BigC Thái Bình</v>
          </cell>
          <cell r="K493" t="str">
            <v>BigC Thái Bình</v>
          </cell>
          <cell r="L493" t="str">
            <v/>
          </cell>
          <cell r="M493" t="str">
            <v>BigC Thái Bình</v>
          </cell>
          <cell r="N493">
            <v>58</v>
          </cell>
          <cell r="O493" t="b">
            <v>1</v>
          </cell>
          <cell r="P493" t="str">
            <v>CÔNG TY TNHH MTV THƯƠNG MẠI VÀ DỊCH VỤ NGỌC THƠM</v>
          </cell>
          <cell r="Q493" t="str">
            <v>Miền Bắc</v>
          </cell>
          <cell r="R493" t="str">
            <v>EB</v>
          </cell>
        </row>
        <row r="494">
          <cell r="A494" t="str">
            <v>eb1800</v>
          </cell>
          <cell r="B494" t="str">
            <v>BigC Nam Định</v>
          </cell>
          <cell r="D494" t="str">
            <v>Nam Định</v>
          </cell>
          <cell r="I494" t="str">
            <v>BIGC; MIENBAC</v>
          </cell>
          <cell r="J494" t="str">
            <v>BigC Nam Định</v>
          </cell>
          <cell r="K494" t="str">
            <v>BigC Nam Định</v>
          </cell>
          <cell r="L494" t="str">
            <v/>
          </cell>
          <cell r="M494" t="str">
            <v>BigC Nam Định</v>
          </cell>
          <cell r="N494">
            <v>58</v>
          </cell>
          <cell r="O494" t="b">
            <v>1</v>
          </cell>
          <cell r="P494" t="str">
            <v>CÔNG TY TNHH MTV THƯƠNG MẠI VÀ DỊCH VỤ NGỌC THƠM</v>
          </cell>
          <cell r="Q494" t="str">
            <v>Miền Bắc</v>
          </cell>
          <cell r="R494" t="str">
            <v>EB</v>
          </cell>
        </row>
        <row r="495">
          <cell r="A495" t="str">
            <v>eb1900</v>
          </cell>
          <cell r="B495" t="str">
            <v>BigC Việt Trì</v>
          </cell>
          <cell r="D495" t="str">
            <v>Phú Thọ</v>
          </cell>
          <cell r="I495" t="str">
            <v>BIGC; MIENBAC</v>
          </cell>
          <cell r="J495" t="str">
            <v>BigC Việt Trì</v>
          </cell>
          <cell r="K495" t="str">
            <v>BigC Việt Trì, tỉnh Phú Thọ</v>
          </cell>
          <cell r="L495" t="str">
            <v/>
          </cell>
          <cell r="M495" t="str">
            <v>BigC Việt Trì, tỉnh Phú Thọ</v>
          </cell>
          <cell r="N495">
            <v>58</v>
          </cell>
          <cell r="O495" t="b">
            <v>0</v>
          </cell>
          <cell r="P495" t="str">
            <v>CÔNG TY TNHH MTV THƯƠNG MẠI VÀ DỊCH VỤ NGỌC THƠM</v>
          </cell>
          <cell r="Q495" t="str">
            <v>Miền Bắc</v>
          </cell>
          <cell r="R495" t="str">
            <v>EB</v>
          </cell>
        </row>
        <row r="496">
          <cell r="A496" t="str">
            <v>eb2000</v>
          </cell>
          <cell r="B496" t="str">
            <v>BigC Thái Nguyên</v>
          </cell>
          <cell r="D496" t="str">
            <v>Thái Nguyên</v>
          </cell>
          <cell r="I496" t="str">
            <v>BIGC; MIENBAC</v>
          </cell>
          <cell r="J496" t="str">
            <v>BigC Thái Nguyên</v>
          </cell>
          <cell r="K496" t="str">
            <v>BigC Thái Nguyên</v>
          </cell>
          <cell r="L496" t="str">
            <v/>
          </cell>
          <cell r="M496" t="str">
            <v>BigC Thái Nguyên</v>
          </cell>
          <cell r="N496">
            <v>58</v>
          </cell>
          <cell r="O496" t="b">
            <v>1</v>
          </cell>
          <cell r="P496" t="str">
            <v>CÔNG TY TNHH MTV THƯƠNG MẠI VÀ DỊCH VỤ NGỌC THƠM</v>
          </cell>
          <cell r="Q496" t="str">
            <v>Miền Bắc</v>
          </cell>
          <cell r="R496" t="str">
            <v>EB</v>
          </cell>
        </row>
        <row r="497">
          <cell r="A497" t="str">
            <v>eb2400</v>
          </cell>
          <cell r="B497" t="str">
            <v>BigC Lào Cai</v>
          </cell>
          <cell r="D497" t="str">
            <v>Lào Cai</v>
          </cell>
          <cell r="I497" t="str">
            <v>BIGC; MIENBAC</v>
          </cell>
          <cell r="J497" t="str">
            <v>BigC Lào Cai</v>
          </cell>
          <cell r="K497" t="str">
            <v>BigC Lào Cai</v>
          </cell>
          <cell r="L497" t="str">
            <v/>
          </cell>
          <cell r="M497" t="str">
            <v>BigC Lào Cai</v>
          </cell>
          <cell r="N497">
            <v>58</v>
          </cell>
          <cell r="O497" t="b">
            <v>1</v>
          </cell>
          <cell r="P497" t="str">
            <v>CÔNG TY TNHH MTV THƯƠNG MẠI VÀ DỊCH VỤ NGỌC THƠM</v>
          </cell>
          <cell r="Q497" t="str">
            <v>Miền Bắc</v>
          </cell>
          <cell r="R497" t="str">
            <v>EB</v>
          </cell>
        </row>
        <row r="498">
          <cell r="A498" t="str">
            <v>eb2901</v>
          </cell>
          <cell r="B498" t="str">
            <v>BigC Thăng Long (104)</v>
          </cell>
          <cell r="D498" t="str">
            <v>Thành phố Hà Nội</v>
          </cell>
          <cell r="G498" t="str">
            <v>HN004</v>
          </cell>
          <cell r="H498" t="str">
            <v>Hoàng Thanh Huy</v>
          </cell>
          <cell r="I498" t="str">
            <v>MIENBAC; BIGC</v>
          </cell>
          <cell r="J498" t="str">
            <v>Giao hàng tại BigC Thăng Long</v>
          </cell>
          <cell r="K498" t="str">
            <v>222 đường Trần Duy Hưng, Phường Yên Hòa, Thành phố Hà Nội, Việt Nam</v>
          </cell>
          <cell r="L498" t="str">
            <v/>
          </cell>
          <cell r="M498" t="str">
            <v>222 đường Trần Duy Hưng, Phường Yên Hòa, Thành phố Hà Nội, Việt Nam</v>
          </cell>
          <cell r="N498">
            <v>58</v>
          </cell>
          <cell r="O498" t="b">
            <v>0</v>
          </cell>
          <cell r="P498" t="str">
            <v>CÔNG TY TNHH MTV THƯƠNG MẠI VÀ DỊCH VỤ NGỌC THƠM</v>
          </cell>
          <cell r="Q498" t="str">
            <v>Miền Bắc</v>
          </cell>
          <cell r="R498" t="str">
            <v>EB</v>
          </cell>
        </row>
        <row r="499">
          <cell r="A499" t="str">
            <v>eb2902</v>
          </cell>
          <cell r="B499" t="str">
            <v>BigC Tops Market Garden</v>
          </cell>
          <cell r="D499" t="str">
            <v>Thành phố Hà Nội</v>
          </cell>
          <cell r="E499" t="str">
            <v>Quận Nam Từ Liêm</v>
          </cell>
          <cell r="G499" t="str">
            <v>HN004</v>
          </cell>
          <cell r="H499" t="str">
            <v>Hoàng Thanh Huy</v>
          </cell>
          <cell r="I499" t="str">
            <v>MIENBAC; BIGC</v>
          </cell>
          <cell r="J499" t="str">
            <v>Giao hàng tại Tops Market Garden</v>
          </cell>
          <cell r="K499" t="str">
            <v>Tầng hầm thứ nhất Trung tâm thương mại The Garden, đường Mễ Trì, Phường Mỹ Đình 1, Quận Nam Từ Liêm, Thành phố Hà Nội, Việt Nam</v>
          </cell>
          <cell r="L499" t="str">
            <v/>
          </cell>
          <cell r="M499" t="str">
            <v>Tầng hầm thứ nhất Trung tâm thương mại The Garden, đường Mễ Trì, Phường Mỹ Đình 1, Quận Nam Từ Liêm, Thành phố Hà Nội, Việt Nam</v>
          </cell>
          <cell r="N499">
            <v>58</v>
          </cell>
          <cell r="O499" t="b">
            <v>0</v>
          </cell>
          <cell r="P499" t="str">
            <v>CÔNG TY TNHH MTV THƯƠNG MẠI VÀ DỊCH VỤ NGỌC THƠM</v>
          </cell>
          <cell r="Q499" t="str">
            <v>Miền Bắc</v>
          </cell>
          <cell r="R499" t="str">
            <v>EB</v>
          </cell>
        </row>
        <row r="500">
          <cell r="A500" t="str">
            <v>eb2903</v>
          </cell>
          <cell r="B500" t="str">
            <v>Tops Market Eco Green (Nguyễn Xiển)</v>
          </cell>
          <cell r="D500" t="str">
            <v>Thành phố Hà Nội</v>
          </cell>
          <cell r="E500" t="str">
            <v>Huyện Thanh Trì</v>
          </cell>
          <cell r="G500" t="str">
            <v>HN008</v>
          </cell>
          <cell r="H500" t="str">
            <v>Nguyễn Minh Sơn</v>
          </cell>
          <cell r="I500" t="str">
            <v>MIENBAC; BIGC</v>
          </cell>
          <cell r="J500" t="str">
            <v>Giao hàng tại Tops Market Eco Green</v>
          </cell>
          <cell r="K500" t="str">
            <v>286 Nguyễn Xiển, Tân Triều, Thanh Trì, HN</v>
          </cell>
          <cell r="L500" t="str">
            <v/>
          </cell>
          <cell r="M500" t="str">
            <v>286 Nguyễn Xiển, Tân Triều, Thanh Trì, HN</v>
          </cell>
          <cell r="N500">
            <v>58</v>
          </cell>
          <cell r="O500" t="b">
            <v>0</v>
          </cell>
          <cell r="P500" t="str">
            <v>CÔNG TY TNHH MTV THƯƠNG MẠI VÀ DỊCH VỤ NGỌC THƠM</v>
          </cell>
          <cell r="Q500" t="str">
            <v>Miền Bắc</v>
          </cell>
          <cell r="R500" t="str">
            <v>EB</v>
          </cell>
        </row>
        <row r="501">
          <cell r="A501" t="str">
            <v>eb2904</v>
          </cell>
          <cell r="B501" t="str">
            <v>BigC Tops Market Lê Trọng Tấn</v>
          </cell>
          <cell r="D501" t="str">
            <v>Thành phố Hà Nội</v>
          </cell>
          <cell r="G501" t="str">
            <v>HN008</v>
          </cell>
          <cell r="H501" t="str">
            <v>Nguyễn Minh Sơn</v>
          </cell>
          <cell r="I501" t="str">
            <v>MIENBAC; BIGC</v>
          </cell>
          <cell r="J501" t="str">
            <v>Giao hàng tại Tops Market Lê Trọng Tấn</v>
          </cell>
          <cell r="K501" t="str">
            <v>Tầng hầm 1, tầng hầm 2 và tầng trệt, Tòa nhà Artemis, Số 3 đường Lê Trọng Tấn, Phường Phương Liệt, Thành phố Hà Nội, Việt Nam</v>
          </cell>
          <cell r="L501" t="str">
            <v/>
          </cell>
          <cell r="M501" t="str">
            <v>Tầng hầm 1, tầng hầm 2 và tầng trệt, Tòa nhà Artemis, Số 3 đường Lê Trọng Tấn, Phường Phương Liệt, Thành phố Hà Nội, Việt Nam</v>
          </cell>
          <cell r="N501">
            <v>58</v>
          </cell>
          <cell r="O501" t="b">
            <v>0</v>
          </cell>
          <cell r="P501" t="str">
            <v>CÔNG TY TNHH MTV THƯƠNG MẠI VÀ DỊCH VỤ NGỌC THƠM</v>
          </cell>
          <cell r="Q501" t="str">
            <v>Miền Bắc</v>
          </cell>
          <cell r="R501" t="str">
            <v>EB</v>
          </cell>
        </row>
        <row r="502">
          <cell r="A502" t="str">
            <v>eb2905</v>
          </cell>
          <cell r="B502" t="str">
            <v>TOPS MARKET HỒ GƯƠM (132)</v>
          </cell>
          <cell r="D502" t="str">
            <v>Thành phố Hà Nội</v>
          </cell>
          <cell r="E502" t="str">
            <v>Quận Hà Đông</v>
          </cell>
          <cell r="G502" t="str">
            <v>HN004</v>
          </cell>
          <cell r="H502" t="str">
            <v>Hoàng Thanh Huy</v>
          </cell>
          <cell r="I502" t="str">
            <v>MIENBAC; BIGC</v>
          </cell>
          <cell r="J502" t="str">
            <v>TOPS MARKET HỒ GƯƠM (132)</v>
          </cell>
          <cell r="K502" t="str">
            <v>Tầng 1 và tầng 2, Trung tâm thương mại, văn phòng và nhà ở cao cấp Hồ Gươm Plaza, KĐT mới Mỗ Lao, P.Mộ Lao, Q.Hà Đông, HN</v>
          </cell>
          <cell r="L502" t="str">
            <v/>
          </cell>
          <cell r="M502" t="str">
            <v>Tầng 1 và tầng 2, Trung tâm thương mại, văn phòng và nhà ở cao cấp Hồ Gươm Plaza, KĐT mới Mỗ Lao, P.Mộ Lao, Q.Hà Đông, HN</v>
          </cell>
          <cell r="N502">
            <v>58</v>
          </cell>
          <cell r="O502" t="b">
            <v>0</v>
          </cell>
          <cell r="P502" t="str">
            <v>CÔNG TY TNHH MTV THƯƠNG MẠI VÀ DỊCH VỤ NGỌC THƠM</v>
          </cell>
          <cell r="Q502" t="str">
            <v>Miền Bắc</v>
          </cell>
          <cell r="R502" t="str">
            <v>EB</v>
          </cell>
        </row>
        <row r="503">
          <cell r="A503" t="str">
            <v>eb2906</v>
          </cell>
          <cell r="B503" t="str">
            <v>GO! Long Biên</v>
          </cell>
          <cell r="D503" t="str">
            <v>Thành phố Hà Nội</v>
          </cell>
          <cell r="E503" t="str">
            <v>Quận Long Biên</v>
          </cell>
          <cell r="G503" t="str">
            <v>HN003</v>
          </cell>
          <cell r="H503" t="str">
            <v>Nguyễn Văn Thạch</v>
          </cell>
          <cell r="I503" t="str">
            <v>BIGC; MIENBAC</v>
          </cell>
          <cell r="J503" t="str">
            <v>GO! Long Biên</v>
          </cell>
          <cell r="K503" t="str">
            <v>Tầng Hầm TTTM Savico Megamall, 7-9 Nguyễn Văn Linh, Việt Hưng, Long Biên, Hà Nội</v>
          </cell>
          <cell r="L503" t="str">
            <v/>
          </cell>
          <cell r="M503" t="str">
            <v>Tầng Hầm TTTM Savico Megamall, 7-9 Nguyễn Văn Linh, Việt Hưng, Long Biên, Hà Nội</v>
          </cell>
          <cell r="N503">
            <v>58</v>
          </cell>
          <cell r="O503" t="b">
            <v>0</v>
          </cell>
          <cell r="P503" t="str">
            <v>CÔNG TY TNHH MTV THƯƠNG MẠI VÀ DỊCH VỤ NGỌC THƠM</v>
          </cell>
          <cell r="Q503" t="str">
            <v>Miền Bắc</v>
          </cell>
          <cell r="R503" t="str">
            <v>EB</v>
          </cell>
        </row>
        <row r="504">
          <cell r="A504" t="str">
            <v>eb2907</v>
          </cell>
          <cell r="B504" t="str">
            <v>BigC Mê Linh</v>
          </cell>
          <cell r="D504" t="str">
            <v>Thành phố Hà Nội</v>
          </cell>
          <cell r="G504" t="str">
            <v>HN003</v>
          </cell>
          <cell r="H504" t="str">
            <v>Nguyễn Văn Thạch</v>
          </cell>
          <cell r="I504" t="str">
            <v>BIGC; MIENBAC</v>
          </cell>
          <cell r="J504" t="str">
            <v>Giao Hàng Tại Big C Mê Linh</v>
          </cell>
          <cell r="K504" t="str">
            <v>Tầng 1, Trung tâm thương mại VLXD và trang thiết bị nội thất Mêlinh Plaza, Km8, đường cao tốc Thăng Long - Nội Bài (đường Võ Văn Kiệt), xã Quang Minh, Thành phố Hà Nội, Việt Nam</v>
          </cell>
          <cell r="L504" t="str">
            <v/>
          </cell>
          <cell r="M504" t="str">
            <v>Tầng 1, Trung tâm thương mại VLXD và trang thiết bị nội thất Mêlinh Plaza, Km8, đường cao tốc Thăng Long - Nội Bài (đường Võ Văn Kiệt), xã Quang Minh, Thành phố Hà Nội, Việt Nam</v>
          </cell>
          <cell r="N504">
            <v>58</v>
          </cell>
          <cell r="O504" t="b">
            <v>0</v>
          </cell>
          <cell r="P504" t="str">
            <v>CÔNG TY TNHH MTV THƯƠNG MẠI VÀ DỊCH VỤ NGỌC THƠM</v>
          </cell>
          <cell r="Q504" t="str">
            <v>Miền Bắc</v>
          </cell>
          <cell r="R504" t="str">
            <v>EB</v>
          </cell>
        </row>
        <row r="505">
          <cell r="A505" t="str">
            <v>eb3400</v>
          </cell>
          <cell r="B505" t="str">
            <v>BigC Hải Dương</v>
          </cell>
          <cell r="D505" t="str">
            <v>Hải Dương</v>
          </cell>
          <cell r="I505" t="str">
            <v>BIGC; MIENBAC</v>
          </cell>
          <cell r="J505" t="str">
            <v>BigC Hải Dương</v>
          </cell>
          <cell r="K505" t="str">
            <v>BigC Hải Dương</v>
          </cell>
          <cell r="L505" t="str">
            <v/>
          </cell>
          <cell r="M505" t="str">
            <v>BigC Hải Dương</v>
          </cell>
          <cell r="N505">
            <v>58</v>
          </cell>
          <cell r="O505" t="b">
            <v>0</v>
          </cell>
          <cell r="P505" t="str">
            <v>CÔNG TY TNHH MTV THƯƠNG MẠI VÀ DỊCH VỤ NGỌC THƠM</v>
          </cell>
          <cell r="Q505" t="str">
            <v>Miền Bắc</v>
          </cell>
          <cell r="R505" t="str">
            <v>EB</v>
          </cell>
        </row>
        <row r="506">
          <cell r="A506" t="str">
            <v>eb3500</v>
          </cell>
          <cell r="B506" t="str">
            <v>BigC Ninh Bình</v>
          </cell>
          <cell r="D506" t="str">
            <v>Ninh Bình</v>
          </cell>
          <cell r="I506" t="str">
            <v>BIGC; MIENBAC</v>
          </cell>
          <cell r="J506" t="str">
            <v>BigC Ninh Bình</v>
          </cell>
          <cell r="K506" t="str">
            <v>BigC Ninh Bình</v>
          </cell>
          <cell r="L506" t="str">
            <v/>
          </cell>
          <cell r="M506" t="str">
            <v>BigC Ninh Bình</v>
          </cell>
          <cell r="N506">
            <v>58</v>
          </cell>
          <cell r="O506" t="b">
            <v>0</v>
          </cell>
          <cell r="P506" t="str">
            <v>CÔNG TY TNHH MTV THƯƠNG MẠI VÀ DỊCH VỤ NGỌC THƠM</v>
          </cell>
          <cell r="Q506" t="str">
            <v>Miền Bắc</v>
          </cell>
          <cell r="R506" t="str">
            <v>EB</v>
          </cell>
        </row>
        <row r="507">
          <cell r="A507" t="str">
            <v>eb3700</v>
          </cell>
          <cell r="B507" t="str">
            <v>BigC Vinh</v>
          </cell>
          <cell r="D507" t="str">
            <v>Nghệ An</v>
          </cell>
          <cell r="I507" t="str">
            <v>BIGC; MIENBAC</v>
          </cell>
          <cell r="J507" t="str">
            <v>BigC Vinh</v>
          </cell>
          <cell r="K507" t="str">
            <v>BigC Vinh</v>
          </cell>
          <cell r="L507" t="str">
            <v/>
          </cell>
          <cell r="M507" t="str">
            <v>BigC Vinh</v>
          </cell>
          <cell r="N507">
            <v>58</v>
          </cell>
          <cell r="O507" t="b">
            <v>1</v>
          </cell>
          <cell r="P507" t="str">
            <v>CÔNG TY TNHH MTV THƯƠNG MẠI VÀ DỊCH VỤ NGỌC THƠM</v>
          </cell>
          <cell r="Q507" t="str">
            <v>Miền Bắc</v>
          </cell>
          <cell r="R507" t="str">
            <v>EB</v>
          </cell>
        </row>
        <row r="508">
          <cell r="A508" t="str">
            <v>eb9800</v>
          </cell>
          <cell r="B508" t="str">
            <v>BigC Bắc Giang</v>
          </cell>
          <cell r="D508" t="str">
            <v>Bắc Giang</v>
          </cell>
          <cell r="I508" t="str">
            <v>BIGC; MIENBAC</v>
          </cell>
          <cell r="J508" t="str">
            <v>BigC Bắc Giang</v>
          </cell>
          <cell r="K508" t="str">
            <v>BigC Bắc Giang</v>
          </cell>
          <cell r="L508" t="str">
            <v/>
          </cell>
          <cell r="M508" t="str">
            <v>BigC Bắc Giang</v>
          </cell>
          <cell r="N508">
            <v>58</v>
          </cell>
          <cell r="O508" t="b">
            <v>1</v>
          </cell>
          <cell r="P508" t="str">
            <v>CÔNG TY TNHH MTV THƯƠNG MẠI VÀ DỊCH VỤ NGỌC THƠM</v>
          </cell>
          <cell r="Q508" t="str">
            <v>Miền Bắc</v>
          </cell>
          <cell r="R508" t="str">
            <v>EB</v>
          </cell>
        </row>
        <row r="509">
          <cell r="A509" t="str">
            <v>EBNAMDINH</v>
          </cell>
          <cell r="B509" t="str">
            <v>CÔNG TY TNHH EB NAM ĐỊNH</v>
          </cell>
          <cell r="D509" t="str">
            <v>Nam Định</v>
          </cell>
          <cell r="I509" t="str">
            <v>MIENBAC; BIGC</v>
          </cell>
          <cell r="L509" t="str">
            <v>0600740077</v>
          </cell>
          <cell r="M509" t="str">
            <v>Trung tâm thương mại - siêu thị Thiên Trường, Phường Lộc Hòa, Thành phố Nam Định, Tỉnh Nam Định, Việt Nam</v>
          </cell>
          <cell r="N509">
            <v>58</v>
          </cell>
          <cell r="O509" t="b">
            <v>0</v>
          </cell>
          <cell r="P509" t="str">
            <v>CÔNG TY TNHH MTV THƯƠNG MẠI VÀ DỊCH VỤ NGỌC THƠM</v>
          </cell>
          <cell r="Q509" t="str">
            <v>Miền Bắc</v>
          </cell>
          <cell r="R509" t="str">
            <v>EB</v>
          </cell>
        </row>
        <row r="510">
          <cell r="A510" t="str">
            <v>Eco001</v>
          </cell>
          <cell r="B510" t="str">
            <v>Eco xanh Số 81, Đường Nguyễn Hoàng Tôn, Tây Hồ</v>
          </cell>
          <cell r="C510" t="str">
            <v>thanh toán cuối tháng</v>
          </cell>
          <cell r="D510" t="str">
            <v>Thành phố Hà Nội</v>
          </cell>
          <cell r="E510" t="str">
            <v>Quận Nam Từ Liêm</v>
          </cell>
          <cell r="G510" t="str">
            <v>HN006</v>
          </cell>
          <cell r="H510" t="str">
            <v>Phan Trọng Cường</v>
          </cell>
          <cell r="I510" t="str">
            <v>MIENBAC</v>
          </cell>
          <cell r="J510" t="str">
            <v>Eco xanh Số 81, Đường Nguyễn Hoàng Tôn, Tây Hồ</v>
          </cell>
          <cell r="K510" t="str">
            <v>Số 81, Đường Nguyễn Hoàng Tôn, Phường Xuân La, Quận Tây Hồ, Xuân La, Tây Hồ, Hà Nội, Việt Nam</v>
          </cell>
          <cell r="L510" t="str">
            <v/>
          </cell>
          <cell r="M510" t="str">
            <v>Số 81, Đường Nguyễn Hoàng Tôn, Phường Xuân La, Quận Tây Hồ, Xuân La, Tây Hồ, Hà Nội, Việt Nam</v>
          </cell>
          <cell r="O510" t="b">
            <v>0</v>
          </cell>
          <cell r="P510" t="str">
            <v>CÔNG TY TNHH MTV THƯƠNG MẠI VÀ DỊCH VỤ NGỌC THƠM</v>
          </cell>
          <cell r="Q510" t="str">
            <v>Miền Bắc</v>
          </cell>
          <cell r="R510" t="str">
            <v>Eco001</v>
          </cell>
        </row>
        <row r="511">
          <cell r="A511" t="str">
            <v>ECOFARMPAY02</v>
          </cell>
          <cell r="B511" t="str">
            <v>ECOFARM PAY - Chi nhánh Bắc Ninh</v>
          </cell>
          <cell r="D511" t="str">
            <v>Bắc Ninh</v>
          </cell>
          <cell r="E511" t="str">
            <v>Thành phố Từ Sơn</v>
          </cell>
          <cell r="J511" t="str">
            <v>ECOFARM PAY - Chi nhánh Bắc Ninh</v>
          </cell>
          <cell r="K511" t="str">
            <v>Phố Xanh, Xã Tam Sơn, Thị xã Từ Sơn, Bắc Ninih</v>
          </cell>
          <cell r="M511" t="str">
            <v>Phố Xanh, Xã Tam Sơn, Thị xã Từ Sơn, Bắc Ninih</v>
          </cell>
          <cell r="O511" t="b">
            <v>0</v>
          </cell>
          <cell r="P511" t="str">
            <v>CÔNG TY TNHH MTV THƯƠNG MẠI VÀ DỊCH VỤ NGỌC THƠM</v>
          </cell>
          <cell r="Q511" t="str">
            <v>Miền Bắc</v>
          </cell>
          <cell r="R511" t="str">
            <v>Eco001</v>
          </cell>
        </row>
        <row r="512">
          <cell r="A512" t="str">
            <v>ESMEE</v>
          </cell>
          <cell r="B512" t="str">
            <v>CÔNG TY CỔ PHẦN ĐẦU TƯ HỘI TỤ VIỆT NAM</v>
          </cell>
          <cell r="D512" t="str">
            <v>Thành phố Hà Nội</v>
          </cell>
          <cell r="E512" t="str">
            <v>Quận Hoàn Kiếm</v>
          </cell>
          <cell r="F512" t="str">
            <v>Phường Hàng Gai</v>
          </cell>
          <cell r="G512" t="str">
            <v>HN003</v>
          </cell>
          <cell r="H512" t="str">
            <v>Nguyễn Văn Thạch</v>
          </cell>
          <cell r="I512" t="str">
            <v>MIENBAC</v>
          </cell>
          <cell r="L512" t="str">
            <v>0110269684</v>
          </cell>
          <cell r="M512" t="str">
            <v>Số 18 phố Hàng Gai, Phường Hàng Gai, Quận Hoàn Kiếm, Thành phố Hà Nội, Việt Nam</v>
          </cell>
          <cell r="O512" t="b">
            <v>0</v>
          </cell>
          <cell r="P512" t="str">
            <v>CÔNG TY TNHH MTV THƯƠNG MẠI VÀ DỊCH VỤ NGỌC THƠM</v>
          </cell>
          <cell r="Q512" t="str">
            <v>Miền Bắc</v>
          </cell>
          <cell r="R512" t="str">
            <v>ESMEE</v>
          </cell>
        </row>
        <row r="513">
          <cell r="A513" t="str">
            <v>FORD THĂNG LONG</v>
          </cell>
          <cell r="B513" t="str">
            <v>CÔNG TY CỔ PHẦN FORD THĂNG LONG</v>
          </cell>
          <cell r="D513" t="str">
            <v>Thành phố Hà Nội</v>
          </cell>
          <cell r="E513" t="str">
            <v>Quận Thanh Xuân</v>
          </cell>
          <cell r="G513" t="str">
            <v>HN003</v>
          </cell>
          <cell r="H513" t="str">
            <v>Nguyễn Văn Thạch</v>
          </cell>
          <cell r="I513" t="str">
            <v>MIENBAC</v>
          </cell>
          <cell r="L513" t="str">
            <v>0100774222</v>
          </cell>
          <cell r="M513" t="str">
            <v>105 phố Láng Hạ, Phường Láng Hạ, Quận Đống Đa, Thành phố Hà Nội, Việt Nam</v>
          </cell>
          <cell r="N513">
            <v>60</v>
          </cell>
          <cell r="O513" t="b">
            <v>0</v>
          </cell>
          <cell r="P513" t="str">
            <v>CÔNG TY TNHH MTV THƯƠNG MẠI VÀ DỊCH VỤ NGỌC THƠM</v>
          </cell>
          <cell r="Q513" t="str">
            <v>Miền Bắc</v>
          </cell>
          <cell r="R513" t="str">
            <v>FORD THĂNG LONG</v>
          </cell>
        </row>
        <row r="514">
          <cell r="A514" t="str">
            <v>GIATRANMART-ĐN</v>
          </cell>
          <cell r="B514" t="str">
            <v>Siêu thị Gia Trần Mart Online</v>
          </cell>
          <cell r="D514" t="str">
            <v>Hải Phòng</v>
          </cell>
          <cell r="I514" t="str">
            <v>MIENNAM</v>
          </cell>
          <cell r="M514" t="str">
            <v>119 Hải Phòng - Đà Nẵng</v>
          </cell>
          <cell r="O514" t="b">
            <v>0</v>
          </cell>
          <cell r="P514" t="str">
            <v>CÔNG TY TNHH MTV THƯƠNG MẠI VÀ DỊCH VỤ NGỌC THƠM</v>
          </cell>
          <cell r="Q514" t="str">
            <v>Miền Bắc</v>
          </cell>
          <cell r="R514" t="str">
            <v>GIATRANMART-ĐN</v>
          </cell>
        </row>
        <row r="515">
          <cell r="A515" t="str">
            <v>GMART</v>
          </cell>
          <cell r="B515" t="str">
            <v>CÔNG TY TNHH DỊCH VỤ VÀ THƯƠNG MẠI TNC VIỆT NAM</v>
          </cell>
          <cell r="C515" t="str">
            <v/>
          </cell>
          <cell r="D515" t="str">
            <v>Thành phố Hà Nội</v>
          </cell>
          <cell r="E515" t="str">
            <v>Quận Nam Từ Liêm</v>
          </cell>
          <cell r="F515" t="str">
            <v>Phường Mễ Trì</v>
          </cell>
          <cell r="G515" t="str">
            <v>HN007</v>
          </cell>
          <cell r="H515" t="str">
            <v>Đỗ Minh Quang</v>
          </cell>
          <cell r="I515" t="str">
            <v>MIENBAC</v>
          </cell>
          <cell r="J515" t="str">
            <v>G Mart</v>
          </cell>
          <cell r="L515" t="str">
            <v>0109821974</v>
          </cell>
          <cell r="M515" t="str">
            <v>Tầng M, tháp A, toà Golden Palace, đường Mễ Trì, Phường Mễ Trì, Quận Nam Từ Liêm, Thành phố Hà Nội, Việt Nam</v>
          </cell>
          <cell r="O515" t="b">
            <v>0</v>
          </cell>
          <cell r="P515" t="str">
            <v>CÔNG TY TNHH MTV THƯƠNG MẠI VÀ DỊCH VỤ NGỌC THƠM</v>
          </cell>
          <cell r="Q515" t="str">
            <v>Miền Bắc</v>
          </cell>
          <cell r="R515" t="str">
            <v>GMART</v>
          </cell>
        </row>
        <row r="516">
          <cell r="A516" t="str">
            <v>Green001</v>
          </cell>
          <cell r="B516" t="str">
            <v>GREEN MART 183 Hoàng Mai</v>
          </cell>
          <cell r="C516" t="str">
            <v>thanh toán 15 hàng tháng</v>
          </cell>
          <cell r="D516" t="str">
            <v>Thành phố Hà Nội</v>
          </cell>
          <cell r="E516" t="str">
            <v>Quận Hoàng Mai</v>
          </cell>
          <cell r="G516" t="str">
            <v>HN006</v>
          </cell>
          <cell r="H516" t="str">
            <v>Phan Trọng Cường</v>
          </cell>
          <cell r="I516" t="str">
            <v>MIENBAC</v>
          </cell>
          <cell r="J516" t="str">
            <v>GREEN MART 183 Hoàng Mai</v>
          </cell>
          <cell r="K516" t="str">
            <v>183 Hoàng Mai, PHường Hoàng Văn Thụ, Quận Hoàng Mai, Hà Nội</v>
          </cell>
          <cell r="L516" t="str">
            <v/>
          </cell>
          <cell r="M516" t="str">
            <v>183 Hoàng Mai, Phường Hoàng Văn Thụ, Quận Hoàng Mai, Hà Nội</v>
          </cell>
          <cell r="O516" t="b">
            <v>0</v>
          </cell>
          <cell r="P516" t="str">
            <v>CÔNG TY TNHH MTV THƯƠNG MẠI VÀ DỊCH VỤ NGỌC THƠM</v>
          </cell>
          <cell r="Q516" t="str">
            <v>Miền Bắc</v>
          </cell>
          <cell r="R516" t="str">
            <v>Green</v>
          </cell>
        </row>
        <row r="517">
          <cell r="A517" t="str">
            <v>Green002</v>
          </cell>
          <cell r="B517" t="str">
            <v>GREEN MART 48 Trần Kim Xuyến</v>
          </cell>
          <cell r="C517" t="str">
            <v>thanh toán 15 hàng tháng</v>
          </cell>
          <cell r="D517" t="str">
            <v>Thành phố Hà Nội</v>
          </cell>
          <cell r="E517" t="str">
            <v>Quận Cầu Giấy</v>
          </cell>
          <cell r="G517" t="str">
            <v>HN006</v>
          </cell>
          <cell r="H517" t="str">
            <v>Phan Trọng Cường</v>
          </cell>
          <cell r="I517" t="str">
            <v>MIENBAC</v>
          </cell>
          <cell r="J517" t="str">
            <v>GREEN MART 48 Trần Kim Xuyến</v>
          </cell>
          <cell r="K517" t="str">
            <v>Tòa Chelsea Residences, 48 Trần Kim Xuyến, Phường Yên Hòa, Quận Cầu Giấy, Hà Nội</v>
          </cell>
          <cell r="L517" t="str">
            <v/>
          </cell>
          <cell r="M517" t="str">
            <v>Tòa Chelsea Residences, 48 Trần Kim Xuyến, Phường Yên Hòa, Quận Cầu Giấy, Hà Nội</v>
          </cell>
          <cell r="O517" t="b">
            <v>0</v>
          </cell>
          <cell r="P517" t="str">
            <v>CÔNG TY TNHH MTV THƯƠNG MẠI VÀ DỊCH VỤ NGỌC THƠM</v>
          </cell>
          <cell r="Q517" t="str">
            <v>Miền Bắc</v>
          </cell>
          <cell r="R517" t="str">
            <v>Green</v>
          </cell>
        </row>
        <row r="518">
          <cell r="A518" t="str">
            <v>Green003</v>
          </cell>
          <cell r="B518" t="str">
            <v>GREEN MART Vinhomes Ocean Park - Khu vip Ruby tòa R102</v>
          </cell>
          <cell r="C518" t="str">
            <v>thanh toán 15 hàng tháng</v>
          </cell>
          <cell r="D518" t="str">
            <v>Thành phố Hà Nội</v>
          </cell>
          <cell r="E518" t="str">
            <v>Huyện Gia Lâm</v>
          </cell>
          <cell r="G518" t="str">
            <v>HN006</v>
          </cell>
          <cell r="H518" t="str">
            <v>Phan Trọng Cường</v>
          </cell>
          <cell r="I518" t="str">
            <v>MIENBAC</v>
          </cell>
          <cell r="J518" t="str">
            <v>GREEN MART Vinhomes Ocean Park - Khu vip Ruby tòa R102</v>
          </cell>
          <cell r="K518" t="str">
            <v>Khu vip Ruby tòa R102, Vinhomes Ocean Park, Gia Lâm, Hà Nội</v>
          </cell>
          <cell r="L518" t="str">
            <v/>
          </cell>
          <cell r="M518" t="str">
            <v>Khu vip Ruby tòa R102, Vinhomes Ocean Park, Gia Lâm, Hà Nội</v>
          </cell>
          <cell r="O518" t="b">
            <v>0</v>
          </cell>
          <cell r="P518" t="str">
            <v>CÔNG TY TNHH MTV THƯƠNG MẠI VÀ DỊCH VỤ NGỌC THƠM</v>
          </cell>
          <cell r="Q518" t="str">
            <v>Miền Bắc</v>
          </cell>
          <cell r="R518" t="str">
            <v>Green</v>
          </cell>
        </row>
        <row r="519">
          <cell r="A519" t="str">
            <v>Green004</v>
          </cell>
          <cell r="B519" t="str">
            <v>GREEN MART Vinhomes Ocean Park - Khu Pavilion tòa P4</v>
          </cell>
          <cell r="C519" t="str">
            <v>thanh toán 15 hàng tháng</v>
          </cell>
          <cell r="D519" t="str">
            <v>Thành phố Hà Nội</v>
          </cell>
          <cell r="E519" t="str">
            <v>Huyện Gia Lâm</v>
          </cell>
          <cell r="G519" t="str">
            <v>HN006</v>
          </cell>
          <cell r="H519" t="str">
            <v>Phan Trọng Cường</v>
          </cell>
          <cell r="I519" t="str">
            <v>MIENBAC</v>
          </cell>
          <cell r="J519" t="str">
            <v>GREEN MART Vinhomes Ocean Park - Khu Pavilion tòa P4</v>
          </cell>
          <cell r="K519" t="str">
            <v>Khu Pavilion tòa P4, Vinhomes Ocean Park, Gia Lâm, Hà Nội</v>
          </cell>
          <cell r="L519" t="str">
            <v/>
          </cell>
          <cell r="M519" t="str">
            <v>Khu Pavilion tòa P4, Vinhomes Ocean Park, Gia Lâm, Hà Nội</v>
          </cell>
          <cell r="O519" t="b">
            <v>0</v>
          </cell>
          <cell r="P519" t="str">
            <v>CÔNG TY TNHH MTV THƯƠNG MẠI VÀ DỊCH VỤ NGỌC THƠM</v>
          </cell>
          <cell r="Q519" t="str">
            <v>Miền Bắc</v>
          </cell>
          <cell r="R519" t="str">
            <v>Green</v>
          </cell>
        </row>
        <row r="520">
          <cell r="A520" t="str">
            <v>Green005</v>
          </cell>
          <cell r="B520" t="str">
            <v>GREEN MART Vinhomes Smart City</v>
          </cell>
          <cell r="C520" t="str">
            <v>thanh toán 15 hàng tháng</v>
          </cell>
          <cell r="D520" t="str">
            <v>Thành phố Hà Nội</v>
          </cell>
          <cell r="E520" t="str">
            <v>Quận Nam Từ Liêm</v>
          </cell>
          <cell r="G520" t="str">
            <v>HN006</v>
          </cell>
          <cell r="H520" t="str">
            <v>Phan Trọng Cường</v>
          </cell>
          <cell r="I520" t="str">
            <v>MIENBAC</v>
          </cell>
          <cell r="J520" t="str">
            <v>GREEN MART Vinhomes Smart City</v>
          </cell>
          <cell r="K520" t="str">
            <v>Tòa SA3, Vinhomes Smart City, Nam Từ Liêm, Hà Nội</v>
          </cell>
          <cell r="L520" t="str">
            <v/>
          </cell>
          <cell r="M520" t="str">
            <v>Tòa SA3, Vinhomes Smart City, Nam Từ Liêm, Hà Nội</v>
          </cell>
          <cell r="O520" t="b">
            <v>0</v>
          </cell>
          <cell r="P520" t="str">
            <v>CÔNG TY TNHH MTV THƯƠNG MẠI VÀ DỊCH VỤ NGỌC THƠM</v>
          </cell>
          <cell r="Q520" t="str">
            <v>Miền Bắc</v>
          </cell>
          <cell r="R520" t="str">
            <v>Green</v>
          </cell>
        </row>
        <row r="521">
          <cell r="A521" t="str">
            <v>GS25-003</v>
          </cell>
          <cell r="B521" t="str">
            <v>CHI NHÁNH HÀ NỘI - CÔNG TY TNHH GS 25 VIETNAM</v>
          </cell>
          <cell r="D521" t="str">
            <v>Thành phố Hà Nội</v>
          </cell>
          <cell r="E521" t="str">
            <v>Quận Cầu Giấy</v>
          </cell>
          <cell r="F521" t="str">
            <v>Phường Trung Hoà</v>
          </cell>
          <cell r="I521" t="str">
            <v>GS25; MIENBAC</v>
          </cell>
          <cell r="J521" t="str">
            <v>WH-CJ-CHILL -</v>
          </cell>
          <cell r="L521" t="str">
            <v>0314658576-003</v>
          </cell>
          <cell r="M521" t="str">
            <v>Văn phòng B, tầng 5, TN Taisei Square Hanoi, 289 Khuất Duy Tiến, phường Đại Mỗ, thành phố Hà Nội</v>
          </cell>
          <cell r="N521">
            <v>50</v>
          </cell>
          <cell r="O521" t="b">
            <v>0</v>
          </cell>
          <cell r="P521" t="str">
            <v>CÔNG TY TNHH MTV THƯƠNG MẠI VÀ DỊCH VỤ NGỌC THƠM</v>
          </cell>
          <cell r="Q521" t="str">
            <v>Miền Bắc</v>
          </cell>
          <cell r="R521" t="str">
            <v>GS25</v>
          </cell>
        </row>
        <row r="522">
          <cell r="A522" t="str">
            <v>GS25-HN001</v>
          </cell>
          <cell r="B522" t="str">
            <v>GS25 Taisei Square</v>
          </cell>
          <cell r="D522" t="str">
            <v>Thành phố Hà Nội</v>
          </cell>
          <cell r="G522" t="str">
            <v>HN004</v>
          </cell>
          <cell r="H522" t="str">
            <v>Hoàng Thanh Huy</v>
          </cell>
          <cell r="I522" t="str">
            <v>GS25; MIENBAC</v>
          </cell>
          <cell r="J522" t="str">
            <v>GS25 Taisei Square</v>
          </cell>
          <cell r="K522" t="str">
            <v>Tòa nhà Taisei 289 Khuất Duy Tiến, Cầu Giấy, Hà Nội</v>
          </cell>
          <cell r="M522" t="str">
            <v>Tòa nhà Taisei 289 Khuất Duy Tiến, Cầu Giấy, Hà Nội</v>
          </cell>
          <cell r="N522">
            <v>50</v>
          </cell>
          <cell r="O522" t="b">
            <v>0</v>
          </cell>
          <cell r="P522" t="str">
            <v>CÔNG TY TNHH MTV THƯƠNG MẠI VÀ DỊCH VỤ NGỌC THƠM</v>
          </cell>
          <cell r="Q522" t="str">
            <v>Miền Bắc</v>
          </cell>
          <cell r="R522" t="str">
            <v>GS25</v>
          </cell>
        </row>
        <row r="523">
          <cell r="A523" t="str">
            <v>GS25-HN002</v>
          </cell>
          <cell r="B523" t="str">
            <v>GS25 Dao Duy Anh</v>
          </cell>
          <cell r="D523" t="str">
            <v>Thành phố Hà Nội</v>
          </cell>
          <cell r="G523" t="str">
            <v>HN006</v>
          </cell>
          <cell r="H523" t="str">
            <v>Phan Trọng Cường</v>
          </cell>
          <cell r="I523" t="str">
            <v>GS25; MIENBAC</v>
          </cell>
          <cell r="J523" t="str">
            <v>GS25 Dao Duy Anh</v>
          </cell>
          <cell r="K523" t="str">
            <v>9 Đào Duy Anh, Đống Đa, Hà Nội</v>
          </cell>
          <cell r="M523" t="str">
            <v>9 Đào Duy Anh, Đống Đa, Hà Nội</v>
          </cell>
          <cell r="N523">
            <v>50</v>
          </cell>
          <cell r="O523" t="b">
            <v>0</v>
          </cell>
          <cell r="P523" t="str">
            <v>CÔNG TY TNHH MTV THƯƠNG MẠI VÀ DỊCH VỤ NGỌC THƠM</v>
          </cell>
          <cell r="Q523" t="str">
            <v>Miền Bắc</v>
          </cell>
          <cell r="R523" t="str">
            <v>GS25</v>
          </cell>
        </row>
        <row r="524">
          <cell r="A524" t="str">
            <v>GS25-HN003</v>
          </cell>
          <cell r="B524" t="str">
            <v>GS25 Ha Trung</v>
          </cell>
          <cell r="D524" t="str">
            <v>Thành phố Hà Nội</v>
          </cell>
          <cell r="G524" t="str">
            <v>HN008</v>
          </cell>
          <cell r="H524" t="str">
            <v>Nguyễn Minh Sơn</v>
          </cell>
          <cell r="I524" t="str">
            <v>GS25; MIENBAC</v>
          </cell>
          <cell r="J524" t="str">
            <v>GS25 Ha Trung</v>
          </cell>
          <cell r="K524" t="str">
            <v>66 Hà Trung, Hoàn Kiếm, Hà Nội</v>
          </cell>
          <cell r="M524" t="str">
            <v>66 Hà Trung, Hoàn Kiếm, Hà Nội</v>
          </cell>
          <cell r="N524">
            <v>50</v>
          </cell>
          <cell r="O524" t="b">
            <v>0</v>
          </cell>
          <cell r="P524" t="str">
            <v>CÔNG TY TNHH MTV THƯƠNG MẠI VÀ DỊCH VỤ NGỌC THƠM</v>
          </cell>
          <cell r="Q524" t="str">
            <v>Miền Bắc</v>
          </cell>
          <cell r="R524" t="str">
            <v>GS25</v>
          </cell>
        </row>
        <row r="525">
          <cell r="A525" t="str">
            <v>GS25-HN004</v>
          </cell>
          <cell r="B525" t="str">
            <v>GS25 Hang Dau</v>
          </cell>
          <cell r="D525" t="str">
            <v>Thành phố Hà Nội</v>
          </cell>
          <cell r="G525" t="str">
            <v>HN008</v>
          </cell>
          <cell r="H525" t="str">
            <v>Nguyễn Minh Sơn</v>
          </cell>
          <cell r="I525" t="str">
            <v>GS25; MIENBAC</v>
          </cell>
          <cell r="J525" t="str">
            <v>GS25 Hang Dau</v>
          </cell>
          <cell r="K525" t="str">
            <v>12 Hàng Dầu, Hoàn Kiếm, Hà Nội</v>
          </cell>
          <cell r="M525" t="str">
            <v>12 Hàng Dầu, Hoàn Kiếm, Hà Nội</v>
          </cell>
          <cell r="N525">
            <v>50</v>
          </cell>
          <cell r="O525" t="b">
            <v>0</v>
          </cell>
          <cell r="P525" t="str">
            <v>CÔNG TY TNHH MTV THƯƠNG MẠI VÀ DỊCH VỤ NGỌC THƠM</v>
          </cell>
          <cell r="Q525" t="str">
            <v>Miền Bắc</v>
          </cell>
          <cell r="R525" t="str">
            <v>GS25</v>
          </cell>
        </row>
        <row r="526">
          <cell r="A526" t="str">
            <v>GS25-HN005</v>
          </cell>
          <cell r="B526" t="str">
            <v>GS25 Doi Can</v>
          </cell>
          <cell r="D526" t="str">
            <v>Thành phố Hà Nội</v>
          </cell>
          <cell r="G526" t="str">
            <v>HN008</v>
          </cell>
          <cell r="H526" t="str">
            <v>Nguyễn Minh Sơn</v>
          </cell>
          <cell r="I526" t="str">
            <v>GS25; MIENBAC</v>
          </cell>
          <cell r="J526" t="str">
            <v>GS25 Doi Can</v>
          </cell>
          <cell r="K526" t="str">
            <v>147 Đội Cấn, Ba Đình, Hà Nội</v>
          </cell>
          <cell r="M526" t="str">
            <v>147 Đội Cấn, Ba Đình, Hà Nội</v>
          </cell>
          <cell r="N526">
            <v>50</v>
          </cell>
          <cell r="O526" t="b">
            <v>0</v>
          </cell>
          <cell r="P526" t="str">
            <v>CÔNG TY TNHH MTV THƯƠNG MẠI VÀ DỊCH VỤ NGỌC THƠM</v>
          </cell>
          <cell r="Q526" t="str">
            <v>Miền Bắc</v>
          </cell>
          <cell r="R526" t="str">
            <v>GS25</v>
          </cell>
        </row>
        <row r="527">
          <cell r="A527" t="str">
            <v>GS25-HN006</v>
          </cell>
          <cell r="B527" t="str">
            <v>GS25 The West</v>
          </cell>
          <cell r="D527" t="str">
            <v>Thành phố Hà Nội</v>
          </cell>
          <cell r="G527" t="str">
            <v>HN004</v>
          </cell>
          <cell r="H527" t="str">
            <v>Hoàng Thanh Huy</v>
          </cell>
          <cell r="I527" t="str">
            <v>GS25; MIENBAC</v>
          </cell>
          <cell r="J527" t="str">
            <v>GS25 The West</v>
          </cell>
          <cell r="K527" t="str">
            <v>The West 265 Cầu Giấy, Cầu Giấy, Hà Nội</v>
          </cell>
          <cell r="M527" t="str">
            <v>The West 265 Cầu Giấy, Cầu Giấy, Hà Nội</v>
          </cell>
          <cell r="N527">
            <v>50</v>
          </cell>
          <cell r="O527" t="b">
            <v>0</v>
          </cell>
          <cell r="P527" t="str">
            <v>CÔNG TY TNHH MTV THƯƠNG MẠI VÀ DỊCH VỤ NGỌC THƠM</v>
          </cell>
          <cell r="Q527" t="str">
            <v>Miền Bắc</v>
          </cell>
          <cell r="R527" t="str">
            <v>GS25</v>
          </cell>
        </row>
        <row r="528">
          <cell r="A528" t="str">
            <v>GS25-HN007</v>
          </cell>
          <cell r="B528" t="str">
            <v>GS25 Nguyen Ngoc Vu</v>
          </cell>
          <cell r="D528" t="str">
            <v>Thành phố Hà Nội</v>
          </cell>
          <cell r="G528" t="str">
            <v>HN004</v>
          </cell>
          <cell r="H528" t="str">
            <v>Hoàng Thanh Huy</v>
          </cell>
          <cell r="I528" t="str">
            <v>GS25; MIENBAC</v>
          </cell>
          <cell r="J528" t="str">
            <v>GS25 Nguyen Ngoc Vu</v>
          </cell>
          <cell r="K528" t="str">
            <v>169 Nguyễn Ngọc Vũ, Cầu Giấy, Hà Nội</v>
          </cell>
          <cell r="M528" t="str">
            <v>169 Nguyễn Ngọc Vũ, Cầu Giấy, Hà Nội</v>
          </cell>
          <cell r="N528">
            <v>50</v>
          </cell>
          <cell r="O528" t="b">
            <v>0</v>
          </cell>
          <cell r="P528" t="str">
            <v>CÔNG TY TNHH MTV THƯƠNG MẠI VÀ DỊCH VỤ NGỌC THƠM</v>
          </cell>
          <cell r="Q528" t="str">
            <v>Miền Bắc</v>
          </cell>
          <cell r="R528" t="str">
            <v>GS25</v>
          </cell>
        </row>
        <row r="529">
          <cell r="A529" t="str">
            <v>GS25-HN008</v>
          </cell>
          <cell r="B529" t="str">
            <v>GS25 Nguyen Huu Huan</v>
          </cell>
          <cell r="D529" t="str">
            <v>Thành phố Hà Nội</v>
          </cell>
          <cell r="G529" t="str">
            <v>HN008</v>
          </cell>
          <cell r="H529" t="str">
            <v>Nguyễn Minh Sơn</v>
          </cell>
          <cell r="I529" t="str">
            <v>GS25; MIENBAC</v>
          </cell>
          <cell r="J529" t="str">
            <v>GS25 Nguyen Huu Huan</v>
          </cell>
          <cell r="K529" t="str">
            <v>34 Nguyễn Hữu Huân, Hoàn Kiếm, Hà Nội</v>
          </cell>
          <cell r="M529" t="str">
            <v>34 Nguyễn Hữu Huân, Hoàn Kiếm, Hà Nội</v>
          </cell>
          <cell r="N529">
            <v>50</v>
          </cell>
          <cell r="O529" t="b">
            <v>0</v>
          </cell>
          <cell r="P529" t="str">
            <v>CÔNG TY TNHH MTV THƯƠNG MẠI VÀ DỊCH VỤ NGỌC THƠM</v>
          </cell>
          <cell r="Q529" t="str">
            <v>Miền Bắc</v>
          </cell>
          <cell r="R529" t="str">
            <v>GS25</v>
          </cell>
        </row>
        <row r="530">
          <cell r="A530" t="str">
            <v>GS25-HN009</v>
          </cell>
          <cell r="B530" t="str">
            <v>GS25 Trieu Khuc</v>
          </cell>
          <cell r="D530" t="str">
            <v>Thành phố Hà Nội</v>
          </cell>
          <cell r="G530" t="str">
            <v>HN008</v>
          </cell>
          <cell r="H530" t="str">
            <v>Nguyễn Minh Sơn</v>
          </cell>
          <cell r="I530" t="str">
            <v>GS25; MIENBAC</v>
          </cell>
          <cell r="J530" t="str">
            <v>GS25 Trieu Khuc</v>
          </cell>
          <cell r="K530" t="str">
            <v>53 phố Triều Khúc, Phường Thanh Xuân Bắc, Quận Thanh Xuân, Thành phố Hà Nội</v>
          </cell>
          <cell r="M530" t="str">
            <v>53 phố Triều Khúc, Phường Thanh Xuân Bắc, Quận Thanh Xuân, Thành phố Hà Nội</v>
          </cell>
          <cell r="N530">
            <v>50</v>
          </cell>
          <cell r="O530" t="b">
            <v>0</v>
          </cell>
          <cell r="P530" t="str">
            <v>CÔNG TY TNHH MTV THƯƠNG MẠI VÀ DỊCH VỤ NGỌC THƠM</v>
          </cell>
          <cell r="Q530" t="str">
            <v>Miền Bắc</v>
          </cell>
          <cell r="R530" t="str">
            <v>GS25</v>
          </cell>
        </row>
        <row r="531">
          <cell r="A531" t="str">
            <v>GS25-HN010</v>
          </cell>
          <cell r="B531" t="str">
            <v>GS25 Nguyen Son</v>
          </cell>
          <cell r="D531" t="str">
            <v>Thành phố Hà Nội</v>
          </cell>
          <cell r="G531" t="str">
            <v>HN006</v>
          </cell>
          <cell r="H531" t="str">
            <v>Phan Trọng Cường</v>
          </cell>
          <cell r="I531" t="str">
            <v>GS25; MIENBAC</v>
          </cell>
          <cell r="J531" t="str">
            <v>GS25 Nguyen Son</v>
          </cell>
          <cell r="K531" t="str">
            <v>158 Nguyễn Sơn, Phường Bồ Đề, Quận Long Biên, Thành phố Hà Nội</v>
          </cell>
          <cell r="M531" t="str">
            <v>158 Nguyễn Sơn, Phường Bồ Đề, Quận Long Biên, Thành phố Hà Nội</v>
          </cell>
          <cell r="N531">
            <v>50</v>
          </cell>
          <cell r="O531" t="b">
            <v>0</v>
          </cell>
          <cell r="P531" t="str">
            <v>CÔNG TY TNHH MTV THƯƠNG MẠI VÀ DỊCH VỤ NGỌC THƠM</v>
          </cell>
          <cell r="Q531" t="str">
            <v>Miền Bắc</v>
          </cell>
          <cell r="R531" t="str">
            <v>GS25</v>
          </cell>
        </row>
        <row r="532">
          <cell r="A532" t="str">
            <v>GS25-HN011</v>
          </cell>
          <cell r="B532" t="str">
            <v>GS25 Nguyen Van Loc</v>
          </cell>
          <cell r="D532" t="str">
            <v>Thành phố Hà Nội</v>
          </cell>
          <cell r="G532" t="str">
            <v>HN004</v>
          </cell>
          <cell r="H532" t="str">
            <v>Hoàng Thanh Huy</v>
          </cell>
          <cell r="I532" t="str">
            <v>GS25; MIENBAC</v>
          </cell>
          <cell r="J532" t="str">
            <v>GS25 Nguyen Van Loc</v>
          </cell>
          <cell r="K532" t="str">
            <v>LK56, Khu nhà ở Bắc Hà, phố Nguyễn Văn Lộc, Phường Mộ Lao, Quận Hà Đông, Thành phố Hà Nội</v>
          </cell>
          <cell r="M532" t="str">
            <v>LK56, Khu nhà ở Bắc Hà, phố Nguyễn Văn Lộc, Phường Mộ Lao, Quận Hà Đông, Thành phố Hà Nội</v>
          </cell>
          <cell r="N532">
            <v>50</v>
          </cell>
          <cell r="O532" t="b">
            <v>0</v>
          </cell>
          <cell r="P532" t="str">
            <v>CÔNG TY TNHH MTV THƯƠNG MẠI VÀ DỊCH VỤ NGỌC THƠM</v>
          </cell>
          <cell r="Q532" t="str">
            <v>Miền Bắc</v>
          </cell>
          <cell r="R532" t="str">
            <v>GS25</v>
          </cell>
        </row>
        <row r="533">
          <cell r="A533" t="str">
            <v>GS25-HN012</v>
          </cell>
          <cell r="B533" t="str">
            <v>GS25 Mipec Tower</v>
          </cell>
          <cell r="D533" t="str">
            <v>Thành phố Hà Nội</v>
          </cell>
          <cell r="G533" t="str">
            <v>HN006</v>
          </cell>
          <cell r="H533" t="str">
            <v>Phan Trọng Cường</v>
          </cell>
          <cell r="I533" t="str">
            <v>GS25; MIENBAC</v>
          </cell>
          <cell r="J533" t="str">
            <v>GS25 Mipec Tower</v>
          </cell>
          <cell r="K533" t="str">
            <v>229 Tây Sơn, Phường Ngã Tư Sở, Quận Đống Đa, Thành phố Hà Nội</v>
          </cell>
          <cell r="M533" t="str">
            <v>229 Tây Sơn, Phường Ngã Tư Sở, Quận Đống Đa, Thành phố Hà Nội</v>
          </cell>
          <cell r="N533">
            <v>50</v>
          </cell>
          <cell r="O533" t="b">
            <v>0</v>
          </cell>
          <cell r="P533" t="str">
            <v>CÔNG TY TNHH MTV THƯƠNG MẠI VÀ DỊCH VỤ NGỌC THƠM</v>
          </cell>
          <cell r="Q533" t="str">
            <v>Miền Bắc</v>
          </cell>
          <cell r="R533" t="str">
            <v>GS25</v>
          </cell>
        </row>
        <row r="534">
          <cell r="A534" t="str">
            <v>GS25-HN013</v>
          </cell>
          <cell r="B534" t="str">
            <v>GS25 36 Duy Tan</v>
          </cell>
          <cell r="D534" t="str">
            <v>Thành phố Hà Nội</v>
          </cell>
          <cell r="G534" t="str">
            <v>HN004</v>
          </cell>
          <cell r="H534" t="str">
            <v>Hoàng Thanh Huy</v>
          </cell>
          <cell r="I534" t="str">
            <v>GS25; MIENBAC</v>
          </cell>
          <cell r="J534" t="str">
            <v>GS25 36 Duy Tan</v>
          </cell>
          <cell r="K534" t="str">
            <v>Số 4-6, ngõ 36, Phố Duy Tân, Phường Dịch Vọng Hậu, Quận Cầu Giấy, Thành phố Hà Nội</v>
          </cell>
          <cell r="M534" t="str">
            <v>Số 4-6, ngõ 36, Phố Duy Tân, Phường Dịch Vọng Hậu, Quận Cầu Giấy, Thành phố Hà Nội</v>
          </cell>
          <cell r="N534">
            <v>50</v>
          </cell>
          <cell r="O534" t="b">
            <v>0</v>
          </cell>
          <cell r="P534" t="str">
            <v>CÔNG TY TNHH MTV THƯƠNG MẠI VÀ DỊCH VỤ NGỌC THƠM</v>
          </cell>
          <cell r="Q534" t="str">
            <v>Miền Bắc</v>
          </cell>
          <cell r="R534" t="str">
            <v>GS25</v>
          </cell>
        </row>
        <row r="535">
          <cell r="A535" t="str">
            <v>GS25-HN014</v>
          </cell>
          <cell r="B535" t="str">
            <v>GS25 Park 11-Vinhomes Times City-Ha Noi</v>
          </cell>
          <cell r="D535" t="str">
            <v>Thành phố Hà Nội</v>
          </cell>
          <cell r="G535" t="str">
            <v>HN006</v>
          </cell>
          <cell r="H535" t="str">
            <v>Phan Trọng Cường</v>
          </cell>
          <cell r="I535" t="str">
            <v>GS25; MIENBAC</v>
          </cell>
          <cell r="J535" t="str">
            <v>GS25 Park 11-Vinhomes Times City-Ha Noi</v>
          </cell>
          <cell r="K535" t="str">
            <v>Tòa Park 11 Vinhomes Times City Park Hill, số 25 Lĩnh Nam, P.Mai Động, Q.Hoàng Mai, Tp.Hà Nội</v>
          </cell>
          <cell r="M535" t="str">
            <v>Tòa Park 11 Vinhomes Times City Park Hill, số 25 Lĩnh Nam, P.Mai Động, Q.Hoàng Mai, Tp.Hà Nội</v>
          </cell>
          <cell r="N535">
            <v>50</v>
          </cell>
          <cell r="O535" t="b">
            <v>0</v>
          </cell>
          <cell r="P535" t="str">
            <v>CÔNG TY TNHH MTV THƯƠNG MẠI VÀ DỊCH VỤ NGỌC THƠM</v>
          </cell>
          <cell r="Q535" t="str">
            <v>Miền Bắc</v>
          </cell>
          <cell r="R535" t="str">
            <v>GS25</v>
          </cell>
        </row>
        <row r="536">
          <cell r="A536" t="str">
            <v>GS25-HN015</v>
          </cell>
          <cell r="B536" t="str">
            <v>GS25 Park 1-Vinhomes Times City-Ha Noi</v>
          </cell>
          <cell r="D536" t="str">
            <v>Thành phố Hà Nội</v>
          </cell>
          <cell r="G536" t="str">
            <v>HN006</v>
          </cell>
          <cell r="H536" t="str">
            <v>Phan Trọng Cường</v>
          </cell>
          <cell r="I536" t="str">
            <v>GS25; MIENBAC</v>
          </cell>
          <cell r="J536" t="str">
            <v>GS25 Park 1-Vinhomes Times City-Ha Noi</v>
          </cell>
          <cell r="K536" t="str">
            <v>Tòa Park 1 Vinhomes Times City Park Hill, 25 Lĩnh Nam, P.Mai Đặng, Q.Hoàng Mai, Tp.Hà Nội</v>
          </cell>
          <cell r="M536" t="str">
            <v>Tòa Park 1 Vinhomes Times City Park Hill, 25 Lĩnh Nam, P.Mai Đặng, Q.Hoàng Mai, Tp.Hà Nội</v>
          </cell>
          <cell r="N536">
            <v>50</v>
          </cell>
          <cell r="O536" t="b">
            <v>0</v>
          </cell>
          <cell r="P536" t="str">
            <v>CÔNG TY TNHH MTV THƯƠNG MẠI VÀ DỊCH VỤ NGỌC THƠM</v>
          </cell>
          <cell r="Q536" t="str">
            <v>Miền Bắc</v>
          </cell>
          <cell r="R536" t="str">
            <v>GS25</v>
          </cell>
        </row>
        <row r="537">
          <cell r="A537" t="str">
            <v>GS25-HN016</v>
          </cell>
          <cell r="B537" t="str">
            <v>GS25 DH Dai Nam-Ha Noi</v>
          </cell>
          <cell r="D537" t="str">
            <v>Thành phố Hà Nội</v>
          </cell>
          <cell r="G537" t="str">
            <v>HN004</v>
          </cell>
          <cell r="H537" t="str">
            <v>Hoàng Thanh Huy</v>
          </cell>
          <cell r="I537" t="str">
            <v>GS25; MIENBAC</v>
          </cell>
          <cell r="J537" t="str">
            <v>GS25 DH Dai Nam-Ha Noi</v>
          </cell>
          <cell r="K537" t="str">
            <v>2 Ba La, Phường Phú Lãm, Quận Hà Đông, Thành phố Hà Nội</v>
          </cell>
          <cell r="M537" t="str">
            <v>2 Ba La, Phường Phú Lãm, Quận Hà Đông, Thành phố Hà Nội</v>
          </cell>
          <cell r="N537">
            <v>50</v>
          </cell>
          <cell r="O537" t="b">
            <v>0</v>
          </cell>
          <cell r="P537" t="str">
            <v>CÔNG TY TNHH MTV THƯƠNG MẠI VÀ DỊCH VỤ NGỌC THƠM</v>
          </cell>
          <cell r="Q537" t="str">
            <v>Miền Bắc</v>
          </cell>
          <cell r="R537" t="str">
            <v>GS25</v>
          </cell>
        </row>
        <row r="538">
          <cell r="A538" t="str">
            <v>GS25-HN017</v>
          </cell>
          <cell r="B538" t="str">
            <v>GS25 Ngu Xa-Ha Noi</v>
          </cell>
          <cell r="D538" t="str">
            <v>Thành phố Hà Nội</v>
          </cell>
          <cell r="G538" t="str">
            <v>HN008</v>
          </cell>
          <cell r="H538" t="str">
            <v>Nguyễn Minh Sơn</v>
          </cell>
          <cell r="I538" t="str">
            <v>GS25; MIENBAC</v>
          </cell>
          <cell r="J538" t="str">
            <v>GS25 Ngu Xa-Ha Noi</v>
          </cell>
          <cell r="K538" t="str">
            <v>13A Phố Ngũ Xã, P.Trúc Bạch, Q.Ba Đình, Thành phố Hà Nội</v>
          </cell>
          <cell r="M538" t="str">
            <v>13A Phố Ngũ Xã, P.Trúc Bạch, Q.Ba Đình, Thành phố Hà Nội</v>
          </cell>
          <cell r="N538">
            <v>50</v>
          </cell>
          <cell r="O538" t="b">
            <v>0</v>
          </cell>
          <cell r="P538" t="str">
            <v>CÔNG TY TNHH MTV THƯƠNG MẠI VÀ DỊCH VỤ NGỌC THƠM</v>
          </cell>
          <cell r="Q538" t="str">
            <v>Miền Bắc</v>
          </cell>
          <cell r="R538" t="str">
            <v>GS25</v>
          </cell>
        </row>
        <row r="539">
          <cell r="A539" t="str">
            <v>GS25-HN018</v>
          </cell>
          <cell r="B539" t="str">
            <v>GS25 Park 3-Vinhomes Times City-Ha Noi</v>
          </cell>
          <cell r="D539" t="str">
            <v>Thành phố Hà Nội</v>
          </cell>
          <cell r="G539" t="str">
            <v>HN006</v>
          </cell>
          <cell r="H539" t="str">
            <v>Phan Trọng Cường</v>
          </cell>
          <cell r="I539" t="str">
            <v>GS25; MIENBAC</v>
          </cell>
          <cell r="J539" t="str">
            <v>GS25 Park 3-Vinhomes Times City-Ha Noi</v>
          </cell>
          <cell r="K539" t="str">
            <v>Tòa Park 3 Vinhomes Times City Park Hill, số 25 Lĩnh Nam, P.Mai Động, Q.Hoàng Mai, Tp.Hà Nội</v>
          </cell>
          <cell r="M539" t="str">
            <v>Tòa Park 3 Vinhomes Times City Park Hill, số 25 Lĩnh Nam, P.Mai Động, Q.Hoàng Mai, Tp.Hà Nội</v>
          </cell>
          <cell r="N539">
            <v>50</v>
          </cell>
          <cell r="O539" t="b">
            <v>0</v>
          </cell>
          <cell r="P539" t="str">
            <v>CÔNG TY TNHH MTV THƯƠNG MẠI VÀ DỊCH VỤ NGỌC THƠM</v>
          </cell>
          <cell r="Q539" t="str">
            <v>Miền Bắc</v>
          </cell>
          <cell r="R539" t="str">
            <v>GS25</v>
          </cell>
        </row>
        <row r="540">
          <cell r="A540" t="str">
            <v>GS25-HN019</v>
          </cell>
          <cell r="B540" t="str">
            <v>GS25 DH Thuy Loi-Ha Noi</v>
          </cell>
          <cell r="D540" t="str">
            <v>Thành phố Hà Nội</v>
          </cell>
          <cell r="G540" t="str">
            <v>HN006</v>
          </cell>
          <cell r="H540" t="str">
            <v>Phan Trọng Cường</v>
          </cell>
          <cell r="I540" t="str">
            <v>GS25; MIENBAC</v>
          </cell>
          <cell r="J540" t="str">
            <v>GS25 DH Thuy Loi-Ha Noi</v>
          </cell>
          <cell r="K540" t="str">
            <v>81 Phố Khương Thượng, Phường Trung Liệt, Quận Đống Đa, Thành phố Hà Nội</v>
          </cell>
          <cell r="M540" t="str">
            <v>81 Phố Khương Thượng, Phường Trung Liệt, Quận Đống Đa, Thành phố Hà Nội</v>
          </cell>
          <cell r="N540">
            <v>50</v>
          </cell>
          <cell r="O540" t="b">
            <v>0</v>
          </cell>
          <cell r="P540" t="str">
            <v>CÔNG TY TNHH MTV THƯƠNG MẠI VÀ DỊCH VỤ NGỌC THƠM</v>
          </cell>
          <cell r="Q540" t="str">
            <v>Miền Bắc</v>
          </cell>
          <cell r="R540" t="str">
            <v>GS25</v>
          </cell>
        </row>
        <row r="541">
          <cell r="A541" t="str">
            <v>GS25-HN020</v>
          </cell>
          <cell r="B541" t="str">
            <v>GS25 FLC Complex Pham Hung-Ha Noi</v>
          </cell>
          <cell r="D541" t="str">
            <v>Thành phố Hà Nội</v>
          </cell>
          <cell r="G541" t="str">
            <v>HN004</v>
          </cell>
          <cell r="H541" t="str">
            <v>Hoàng Thanh Huy</v>
          </cell>
          <cell r="I541" t="str">
            <v>GS25; MIENBAC</v>
          </cell>
          <cell r="J541" t="str">
            <v>GS25 FLC Complex Pham Hung-Ha Noi</v>
          </cell>
          <cell r="K541" t="str">
            <v>FLC Complex, số 36 đường Phạm Hùng, Phường Mỹ Đình 2, Quận Nam Từ Liêm, Thành phố Hà Nội</v>
          </cell>
          <cell r="M541" t="str">
            <v>FLC Complex, số 36 đường Phạm Hùng, Phường Mỹ Đình 2, Quận Nam Từ Liêm, Thành phố Hà Nội</v>
          </cell>
          <cell r="N541">
            <v>50</v>
          </cell>
          <cell r="O541" t="b">
            <v>0</v>
          </cell>
          <cell r="P541" t="str">
            <v>CÔNG TY TNHH MTV THƯƠNG MẠI VÀ DỊCH VỤ NGỌC THƠM</v>
          </cell>
          <cell r="Q541" t="str">
            <v>Miền Bắc</v>
          </cell>
          <cell r="R541" t="str">
            <v>GS25</v>
          </cell>
        </row>
        <row r="542">
          <cell r="A542" t="str">
            <v>GS25-HN021</v>
          </cell>
          <cell r="B542" t="str">
            <v>GS25 The Terra 2-Ha Noi</v>
          </cell>
          <cell r="D542" t="str">
            <v>Thành phố Hà Nội</v>
          </cell>
          <cell r="G542" t="str">
            <v>HN004</v>
          </cell>
          <cell r="H542" t="str">
            <v>Hoàng Thanh Huy</v>
          </cell>
          <cell r="I542" t="str">
            <v>GS25; MIENBAC</v>
          </cell>
          <cell r="J542" t="str">
            <v>GS25 The Terra 2-Ha Noi</v>
          </cell>
          <cell r="K542" t="str">
            <v>V1-DV.07 Khu đô thị mới An Hưng, Phường La Khê, Quận Hà Đông, Thành phố Hà Nội</v>
          </cell>
          <cell r="M542" t="str">
            <v>V1-DV.07 Khu đô thị mới An Hưng, Phường La Khê, Quận Hà Đông, Thành phố Hà Nội</v>
          </cell>
          <cell r="N542">
            <v>50</v>
          </cell>
          <cell r="O542" t="b">
            <v>0</v>
          </cell>
          <cell r="P542" t="str">
            <v>CÔNG TY TNHH MTV THƯƠNG MẠI VÀ DỊCH VỤ NGỌC THƠM</v>
          </cell>
          <cell r="Q542" t="str">
            <v>Miền Bắc</v>
          </cell>
          <cell r="R542" t="str">
            <v>GS25</v>
          </cell>
        </row>
        <row r="543">
          <cell r="A543" t="str">
            <v>GS25-HN022</v>
          </cell>
          <cell r="B543" t="str">
            <v>GS25 The Terra 1-Ha Noi</v>
          </cell>
          <cell r="D543" t="str">
            <v>Thành phố Hà Nội</v>
          </cell>
          <cell r="G543" t="str">
            <v>HN004</v>
          </cell>
          <cell r="H543" t="str">
            <v>Hoàng Thanh Huy</v>
          </cell>
          <cell r="I543" t="str">
            <v>GS25; MIENBAC</v>
          </cell>
          <cell r="J543" t="str">
            <v>GS25 The Terra 1-Ha Noi</v>
          </cell>
          <cell r="K543" t="str">
            <v>V9-A01, Khu đô thị mới An Hưng, Phường La Khê, Quận Hà Đông, Thành phố Hà Nội</v>
          </cell>
          <cell r="M543" t="str">
            <v>V9-A01, Khu đô thị mới An Hưng, Phường La Khê, Quận Hà Đông, Thành phố Hà Nội</v>
          </cell>
          <cell r="N543">
            <v>50</v>
          </cell>
          <cell r="O543" t="b">
            <v>0</v>
          </cell>
          <cell r="P543" t="str">
            <v>CÔNG TY TNHH MTV THƯƠNG MẠI VÀ DỊCH VỤ NGỌC THƠM</v>
          </cell>
          <cell r="Q543" t="str">
            <v>Miền Bắc</v>
          </cell>
          <cell r="R543" t="str">
            <v>GS25</v>
          </cell>
        </row>
        <row r="544">
          <cell r="A544" t="str">
            <v>GS25-HN023</v>
          </cell>
          <cell r="B544" t="str">
            <v>GS25 KDT Van Phu Ha Dong-Ha Noi</v>
          </cell>
          <cell r="D544" t="str">
            <v>Thành phố Hà Nội</v>
          </cell>
          <cell r="G544" t="str">
            <v>HN004</v>
          </cell>
          <cell r="H544" t="str">
            <v>Hoàng Thanh Huy</v>
          </cell>
          <cell r="I544" t="str">
            <v>GS25; MIENBAC</v>
          </cell>
          <cell r="J544" t="str">
            <v>GS25 KDT Van Phu Ha Dong-Ha Noi</v>
          </cell>
          <cell r="K544" t="str">
            <v>Tầng 1-2, TT7-1, Phố Văn Khê, Khu đô thị mới Văn Phú, Phường Phú La, Quận Hà Đông, Thành phố Hà Nội</v>
          </cell>
          <cell r="M544" t="str">
            <v>Tầng 1-2, TT7-1, Phố Văn Khê, Khu đô thị mới Văn Phú, Phường Phú La, Quận Hà Đông, Thành phố Hà Nội</v>
          </cell>
          <cell r="N544">
            <v>50</v>
          </cell>
          <cell r="O544" t="b">
            <v>0</v>
          </cell>
          <cell r="P544" t="str">
            <v>CÔNG TY TNHH MTV THƯƠNG MẠI VÀ DỊCH VỤ NGỌC THƠM</v>
          </cell>
          <cell r="Q544" t="str">
            <v>Miền Bắc</v>
          </cell>
          <cell r="R544" t="str">
            <v>GS25</v>
          </cell>
        </row>
        <row r="545">
          <cell r="A545" t="str">
            <v>GS25-HN024</v>
          </cell>
          <cell r="B545" t="str">
            <v>GS25 Nguy Nhu Kon Tum-Ha Noi</v>
          </cell>
          <cell r="D545" t="str">
            <v>Thành phố Hà Nội</v>
          </cell>
          <cell r="G545" t="str">
            <v>HN008</v>
          </cell>
          <cell r="H545" t="str">
            <v>Nguyễn Minh Sơn</v>
          </cell>
          <cell r="I545" t="str">
            <v>GS25; MIENBAC</v>
          </cell>
          <cell r="J545" t="str">
            <v>GS25 Nguy Nhu Kon Tum-Ha Noi</v>
          </cell>
          <cell r="K545" t="str">
            <v>107 phố Ngụy Như Kon Tum, Phường Nhân Chính, Quận Thanh Xuân, Thành phố Hà Nội</v>
          </cell>
          <cell r="M545" t="str">
            <v>107 phố Ngụy Như Kon Tum, Phường Nhân Chính, Quận Thanh Xuân, Thành phố Hà Nội</v>
          </cell>
          <cell r="N545">
            <v>50</v>
          </cell>
          <cell r="O545" t="b">
            <v>0</v>
          </cell>
          <cell r="P545" t="str">
            <v>CÔNG TY TNHH MTV THƯƠNG MẠI VÀ DỊCH VỤ NGỌC THƠM</v>
          </cell>
          <cell r="Q545" t="str">
            <v>Miền Bắc</v>
          </cell>
          <cell r="R545" t="str">
            <v>GS25</v>
          </cell>
        </row>
        <row r="546">
          <cell r="A546" t="str">
            <v>GS25-HN025</v>
          </cell>
          <cell r="B546" t="str">
            <v>GS25 Vinhomes Symphony - Ha Noi</v>
          </cell>
          <cell r="D546" t="str">
            <v>Thành phố Hà Nội</v>
          </cell>
          <cell r="G546" t="str">
            <v>HN008</v>
          </cell>
          <cell r="H546" t="str">
            <v>Nguyễn Minh Sơn</v>
          </cell>
          <cell r="I546" t="str">
            <v>GS25; MIENBAC</v>
          </cell>
          <cell r="J546" t="str">
            <v>GS25 Vinhomes Symphony - Ha Noi</v>
          </cell>
          <cell r="K546" t="str">
            <v>Vinhomes Symphony, Lô đất G4-HH16, Phường Phúc Lợi, Quận Long Biên, Thành phố Hà Nội</v>
          </cell>
          <cell r="M546" t="str">
            <v>Vinhomes Symphony, Lô đất G4-HH16, Phường Phúc Lợi, Quận Long Biên, Thành phố Hà Nội</v>
          </cell>
          <cell r="N546">
            <v>50</v>
          </cell>
          <cell r="O546" t="b">
            <v>0</v>
          </cell>
          <cell r="P546" t="str">
            <v>CÔNG TY TNHH MTV THƯƠNG MẠI VÀ DỊCH VỤ NGỌC THƠM</v>
          </cell>
          <cell r="Q546" t="str">
            <v>Miền Bắc</v>
          </cell>
          <cell r="R546" t="str">
            <v>GS25</v>
          </cell>
        </row>
        <row r="547">
          <cell r="A547" t="str">
            <v>GS25-HN026</v>
          </cell>
          <cell r="B547" t="str">
            <v>GS25 Hoc Vien Nong Nghiep Gia Lam-Ha Noi</v>
          </cell>
          <cell r="D547" t="str">
            <v>Thành phố Hà Nội</v>
          </cell>
          <cell r="G547" t="str">
            <v>HN008</v>
          </cell>
          <cell r="H547" t="str">
            <v>Nguyễn Minh Sơn</v>
          </cell>
          <cell r="I547" t="str">
            <v>GS25; MIENBAC</v>
          </cell>
          <cell r="J547" t="str">
            <v>GS25 Hoc Vien Nong Nghiep Gia Lam-Ha Noi</v>
          </cell>
          <cell r="K547" t="str">
            <v>Tầng 1-2, Số 63 Phố Thành Trung, Xã Gia Lâm, Thành phố Hà Nội</v>
          </cell>
          <cell r="M547" t="str">
            <v>Tầng 1-2, Số 63 Phố Thành Trung, Xã Gia Lâm, Thành phố Hà Nội</v>
          </cell>
          <cell r="N547">
            <v>50</v>
          </cell>
          <cell r="O547" t="b">
            <v>0</v>
          </cell>
          <cell r="P547" t="str">
            <v>CÔNG TY TNHH MTV THƯƠNG MẠI VÀ DỊCH VỤ NGỌC THƠM</v>
          </cell>
          <cell r="Q547" t="str">
            <v>Miền Bắc</v>
          </cell>
          <cell r="R547" t="str">
            <v>GS25</v>
          </cell>
        </row>
        <row r="548">
          <cell r="A548" t="str">
            <v>GS25-HN027</v>
          </cell>
          <cell r="B548" t="str">
            <v>GS25 CT1 Ngo Thi Nham Ha Dong-Ha Noi</v>
          </cell>
          <cell r="D548" t="str">
            <v>Thành phố Hà Nội</v>
          </cell>
          <cell r="G548" t="str">
            <v>HN004</v>
          </cell>
          <cell r="H548" t="str">
            <v>Hoàng Thanh Huy</v>
          </cell>
          <cell r="I548" t="str">
            <v>GS25; MIENBAC</v>
          </cell>
          <cell r="J548" t="str">
            <v>GS25 CT1 Ngo Thi Nham Ha Dong-Ha Noi</v>
          </cell>
          <cell r="K548" t="str">
            <v>Tòa nhà CT1, Khu chung cư Ngô Thì Nhậm, Phường Hà Cầu, Quận Hà Đông, Thành phố Hà Nội</v>
          </cell>
          <cell r="M548" t="str">
            <v>Tòa nhà CT1, Khu chung cư Ngô Thì Nhậm, Phường Hà Cầu, Quận Hà Đông, Thành phố Hà Nội</v>
          </cell>
          <cell r="N548">
            <v>50</v>
          </cell>
          <cell r="O548" t="b">
            <v>0</v>
          </cell>
          <cell r="P548" t="str">
            <v>CÔNG TY TNHH MTV THƯƠNG MẠI VÀ DỊCH VỤ NGỌC THƠM</v>
          </cell>
          <cell r="Q548" t="str">
            <v>Miền Bắc</v>
          </cell>
          <cell r="R548" t="str">
            <v>GS25</v>
          </cell>
        </row>
        <row r="549">
          <cell r="A549" t="str">
            <v>GS25-HN028</v>
          </cell>
          <cell r="B549" t="str">
            <v>GS25 Thang Long Tower Cau Giay-Ha Noi</v>
          </cell>
          <cell r="D549" t="str">
            <v>Thành phố Hà Nội</v>
          </cell>
          <cell r="G549" t="str">
            <v>HN004</v>
          </cell>
          <cell r="H549" t="str">
            <v>Hoàng Thanh Huy</v>
          </cell>
          <cell r="I549" t="str">
            <v>GS25; MIENBAC</v>
          </cell>
          <cell r="J549" t="str">
            <v>GS25 Thang Long Tower Cau Giay-Ha Noi</v>
          </cell>
          <cell r="K549" t="str">
            <v>33 đường Mạc Thái Tổ, phường Yên Hòa, Thành phố Hà Nội</v>
          </cell>
          <cell r="M549" t="str">
            <v>33 đường Mạc Thái Tổ, phường Yên Hòa, Thành phố Hà Nội</v>
          </cell>
          <cell r="N549">
            <v>50</v>
          </cell>
          <cell r="O549" t="b">
            <v>0</v>
          </cell>
          <cell r="P549" t="str">
            <v>CÔNG TY TNHH MTV THƯƠNG MẠI VÀ DỊCH VỤ NGỌC THƠM</v>
          </cell>
          <cell r="Q549" t="str">
            <v>Miền Bắc</v>
          </cell>
          <cell r="R549" t="str">
            <v>GS25</v>
          </cell>
        </row>
        <row r="550">
          <cell r="A550" t="str">
            <v>GS25-HN029</v>
          </cell>
          <cell r="B550" t="str">
            <v>GS25 Dai hoc Ha Noi Dai Mo-Ha Noi</v>
          </cell>
          <cell r="D550" t="str">
            <v>Thành phố Hà Nội</v>
          </cell>
          <cell r="G550" t="str">
            <v>HN004</v>
          </cell>
          <cell r="H550" t="str">
            <v>Hoàng Thanh Huy</v>
          </cell>
          <cell r="I550" t="str">
            <v>GS25; MIENBAC</v>
          </cell>
          <cell r="J550" t="str">
            <v>GS25 Dai hoc Ha Noi Dai Mo-Ha Noi</v>
          </cell>
          <cell r="K550" t="str">
            <v>Ô số T1A, T1B khu tập thể tạp chí Cộng Sản, tổ dân phố số 8, phường Đại Mỗ, thành phố Hà Nội</v>
          </cell>
          <cell r="M550" t="str">
            <v>Ô số T1A, T1B khu tập thể tạp chí Cộng Sản, tổ dân phố số 8, phường Đại Mỗ, thành phố Hà Nội</v>
          </cell>
          <cell r="N550">
            <v>50</v>
          </cell>
          <cell r="O550" t="b">
            <v>0</v>
          </cell>
          <cell r="P550" t="str">
            <v>CÔNG TY TNHH MTV THƯƠNG MẠI VÀ DỊCH VỤ NGỌC THƠM</v>
          </cell>
          <cell r="Q550" t="str">
            <v>Miền Bắc</v>
          </cell>
          <cell r="R550" t="str">
            <v>GS25</v>
          </cell>
        </row>
        <row r="551">
          <cell r="A551" t="str">
            <v>GS25-HN030</v>
          </cell>
          <cell r="B551" t="str">
            <v>GS25 Chua Lang Dong Da-Ha Noi</v>
          </cell>
          <cell r="D551" t="str">
            <v>Thành phố Hà Nội</v>
          </cell>
          <cell r="G551" t="str">
            <v>HN004</v>
          </cell>
          <cell r="H551" t="str">
            <v>Hoàng Thanh Huy</v>
          </cell>
          <cell r="I551" t="str">
            <v>GS25; MIENBAC</v>
          </cell>
          <cell r="J551" t="str">
            <v>GS25 Chua Lang Dong Da-Ha Noi</v>
          </cell>
          <cell r="K551" t="str">
            <v>59 phố Chùa Láng, Phường Láng Thượng, Quận Đống Đa, Thành phố Hà Nội</v>
          </cell>
          <cell r="M551" t="str">
            <v>59 phố Chùa Láng, Phường Láng Thượng, Quận Đống Đa, Thành phố Hà Nội</v>
          </cell>
          <cell r="N551">
            <v>50</v>
          </cell>
          <cell r="O551" t="b">
            <v>0</v>
          </cell>
          <cell r="P551" t="str">
            <v>CÔNG TY TNHH MTV THƯƠNG MẠI VÀ DỊCH VỤ NGỌC THƠM</v>
          </cell>
          <cell r="Q551" t="str">
            <v>Miền Bắc</v>
          </cell>
          <cell r="R551" t="str">
            <v>GS25</v>
          </cell>
        </row>
        <row r="552">
          <cell r="A552" t="str">
            <v>GS25-HN031</v>
          </cell>
          <cell r="B552" t="str">
            <v>GS25 D' Capitale Yen Hoa-Ha Noi</v>
          </cell>
          <cell r="D552" t="str">
            <v>Thành phố Hà Nội</v>
          </cell>
          <cell r="G552" t="str">
            <v>HN004</v>
          </cell>
          <cell r="H552" t="str">
            <v>Hoàng Thanh Huy</v>
          </cell>
          <cell r="I552" t="str">
            <v>GS25; MIENBAC</v>
          </cell>
          <cell r="J552" t="str">
            <v>GS25 D' Capitale Yen Hoa-Ha Noi</v>
          </cell>
          <cell r="K552" t="str">
            <v>Căn hộ C3-S03, StarCity Center (Dự án D' Capitale) Khu đô thị Đông Nam đường Trần Duy Hưng</v>
          </cell>
          <cell r="M552" t="str">
            <v>Căn hộ C3-S03, StarCity Center (Dự án D' Capitale) Khu đô thị Đông Nam đường Trần Duy Hưng</v>
          </cell>
          <cell r="N552">
            <v>50</v>
          </cell>
          <cell r="O552" t="b">
            <v>0</v>
          </cell>
          <cell r="P552" t="str">
            <v>CÔNG TY TNHH MTV THƯƠNG MẠI VÀ DỊCH VỤ NGỌC THƠM</v>
          </cell>
          <cell r="Q552" t="str">
            <v>Miền Bắc</v>
          </cell>
          <cell r="R552" t="str">
            <v>GS25</v>
          </cell>
        </row>
        <row r="553">
          <cell r="A553" t="str">
            <v>GS25-HN032</v>
          </cell>
          <cell r="B553" t="str">
            <v>GS25 Lang Sinh Vien Hacinco-Ha Noi</v>
          </cell>
          <cell r="D553" t="str">
            <v>Thành phố Hà Nội</v>
          </cell>
          <cell r="G553" t="str">
            <v>HN004</v>
          </cell>
          <cell r="H553" t="str">
            <v>Hoàng Thanh Huy</v>
          </cell>
          <cell r="I553" t="str">
            <v>GS25; MIENBAC</v>
          </cell>
          <cell r="J553" t="str">
            <v>GS25 Lang Sinh Vien Hacinco-Ha Noi</v>
          </cell>
          <cell r="K553" t="str">
            <v>Số 67, đường Ngụy Như Kon Tum</v>
          </cell>
          <cell r="M553" t="str">
            <v>Số 67, đường Ngụy Như Kon Tum</v>
          </cell>
          <cell r="N553">
            <v>50</v>
          </cell>
          <cell r="O553" t="b">
            <v>0</v>
          </cell>
          <cell r="P553" t="str">
            <v>CÔNG TY TNHH MTV THƯƠNG MẠI VÀ DỊCH VỤ NGỌC THƠM</v>
          </cell>
          <cell r="Q553" t="str">
            <v>Miền Bắc</v>
          </cell>
          <cell r="R553" t="str">
            <v>GS25</v>
          </cell>
        </row>
        <row r="554">
          <cell r="A554" t="str">
            <v>GS25-HN033</v>
          </cell>
          <cell r="B554" t="str">
            <v>GS25 N03-Ngoai Giao Doan-Ha Noi</v>
          </cell>
          <cell r="D554" t="str">
            <v>Thành phố Hà Nội</v>
          </cell>
          <cell r="G554" t="str">
            <v>HN004</v>
          </cell>
          <cell r="H554" t="str">
            <v>Hoàng Thanh Huy</v>
          </cell>
          <cell r="I554" t="str">
            <v>GS25; MIENBAC</v>
          </cell>
          <cell r="J554" t="str">
            <v>GS25 N03-Ngoai Giao Doan-Ha Noi</v>
          </cell>
          <cell r="K554" t="str">
            <v>TM-1, Tầng 1. Tòa nhà N03-T1, dự án khu Đoàn Ngoại Giao</v>
          </cell>
          <cell r="M554" t="str">
            <v>TM-1, Tầng 1. Tòa nhà N03-T1, dự án khu Đoàn Ngoại Giao</v>
          </cell>
          <cell r="N554">
            <v>50</v>
          </cell>
          <cell r="O554" t="b">
            <v>0</v>
          </cell>
          <cell r="P554" t="str">
            <v>CÔNG TY TNHH MTV THƯƠNG MẠI VÀ DỊCH VỤ NGỌC THƠM</v>
          </cell>
          <cell r="Q554" t="str">
            <v>Miền Bắc</v>
          </cell>
          <cell r="R554" t="str">
            <v>GS25</v>
          </cell>
        </row>
        <row r="555">
          <cell r="A555" t="str">
            <v>GS25-HN034</v>
          </cell>
          <cell r="B555" t="str">
            <v>GS25 Nguyen Khuyen-KDT Van Quan-Ha Noi</v>
          </cell>
          <cell r="D555" t="str">
            <v>Thành phố Hà Nội</v>
          </cell>
          <cell r="G555" t="str">
            <v>HN004</v>
          </cell>
          <cell r="H555" t="str">
            <v>Hoàng Thanh Huy</v>
          </cell>
          <cell r="I555" t="str">
            <v>GS25; MIENBAC</v>
          </cell>
          <cell r="J555" t="str">
            <v>GS25 Nguyen Khuyen-KDT Van Quan-Ha Noi</v>
          </cell>
          <cell r="K555" t="str">
            <v>Tầng 1 - Tầng 2 - Tầng 3, A48-TT19, KĐT Văn Quán-Yên Phúc</v>
          </cell>
          <cell r="M555" t="str">
            <v>Tầng 1 - Tầng 2 - Tầng 3, A48-TT19, KĐT Văn Quán-Yên Phúc</v>
          </cell>
          <cell r="N555">
            <v>50</v>
          </cell>
          <cell r="O555" t="b">
            <v>0</v>
          </cell>
          <cell r="P555" t="str">
            <v>CÔNG TY TNHH MTV THƯƠNG MẠI VÀ DỊCH VỤ NGỌC THƠM</v>
          </cell>
          <cell r="Q555" t="str">
            <v>Miền Bắc</v>
          </cell>
          <cell r="R555" t="str">
            <v>GS25</v>
          </cell>
        </row>
        <row r="556">
          <cell r="A556" t="str">
            <v>GS25-HN035</v>
          </cell>
          <cell r="B556" t="str">
            <v>GS25 Le Van Luong Thanh Xuan-Ha Noi</v>
          </cell>
          <cell r="D556" t="str">
            <v>Thành phố Hà Nội</v>
          </cell>
          <cell r="G556" t="str">
            <v>HN004</v>
          </cell>
          <cell r="H556" t="str">
            <v>Hoàng Thanh Huy</v>
          </cell>
          <cell r="I556" t="str">
            <v>GS25; MIENBAC</v>
          </cell>
          <cell r="J556" t="str">
            <v>GS25 Le Van Luong Thanh Xuan-Ha Noi</v>
          </cell>
          <cell r="K556" t="str">
            <v>Tòa nhà 1 ngõ 21 Lê Văn Lương</v>
          </cell>
          <cell r="M556" t="str">
            <v>Tòa nhà 1 ngõ 21 Lê Văn Lương</v>
          </cell>
          <cell r="N556">
            <v>50</v>
          </cell>
          <cell r="O556" t="b">
            <v>0</v>
          </cell>
          <cell r="P556" t="str">
            <v>CÔNG TY TNHH MTV THƯƠNG MẠI VÀ DỊCH VỤ NGỌC THƠM</v>
          </cell>
          <cell r="Q556" t="str">
            <v>Miền Bắc</v>
          </cell>
          <cell r="R556" t="str">
            <v>GS25</v>
          </cell>
        </row>
        <row r="557">
          <cell r="A557" t="str">
            <v>GTGL</v>
          </cell>
          <cell r="B557" t="str">
            <v>CÔNG TY TNHH GTGL VIỆT NAM</v>
          </cell>
          <cell r="D557" t="str">
            <v>Thành phố Hà Nội</v>
          </cell>
          <cell r="G557" t="str">
            <v>HN007</v>
          </cell>
          <cell r="H557" t="str">
            <v>Đỗ Minh Quang</v>
          </cell>
          <cell r="I557" t="str">
            <v>MIENBAC</v>
          </cell>
          <cell r="L557" t="str">
            <v>0105909089</v>
          </cell>
          <cell r="M557" t="str">
            <v>Số nhà 19, ngách 371/53 đường Đại Mỗ, Phường Tây Mỗ, Thành phố Hà Nội, Việt Nam</v>
          </cell>
          <cell r="N557">
            <v>60</v>
          </cell>
          <cell r="O557" t="b">
            <v>0</v>
          </cell>
          <cell r="P557" t="str">
            <v>C6 HÀ NỘI</v>
          </cell>
          <cell r="Q557" t="str">
            <v>Miền Bắc</v>
          </cell>
          <cell r="R557" t="str">
            <v>GTGL</v>
          </cell>
        </row>
        <row r="558">
          <cell r="A558" t="str">
            <v>gtgl0001</v>
          </cell>
          <cell r="B558" t="str">
            <v>CÔNG TY TNHH GTGL VIỆT NAM / Easymart 16 Tam Trinh</v>
          </cell>
          <cell r="D558" t="str">
            <v>Thành phố Hà Nội</v>
          </cell>
          <cell r="E558" t="str">
            <v>Quận Hai Bà Trưng</v>
          </cell>
          <cell r="G558" t="str">
            <v>HN007</v>
          </cell>
          <cell r="H558" t="str">
            <v>Đỗ Minh Quang</v>
          </cell>
          <cell r="I558" t="str">
            <v>3%; MIENBAC</v>
          </cell>
          <cell r="J558" t="str">
            <v>Easymart 16 Tam Trinh</v>
          </cell>
          <cell r="K558" t="str">
            <v>16 Tam Trinh, P.Minh Khai, Q.Hai Bà Trưng, HN</v>
          </cell>
          <cell r="L558" t="str">
            <v/>
          </cell>
          <cell r="M558" t="str">
            <v>16 Tam Trinh, P.Minh Khai, Q.Hai Bà Trưng, HN</v>
          </cell>
          <cell r="N558">
            <v>60</v>
          </cell>
          <cell r="O558" t="b">
            <v>0</v>
          </cell>
          <cell r="P558" t="str">
            <v>C6 HÀ NỘI</v>
          </cell>
          <cell r="Q558" t="str">
            <v>Miền Bắc</v>
          </cell>
          <cell r="R558" t="str">
            <v>GTGL</v>
          </cell>
        </row>
        <row r="559">
          <cell r="A559" t="str">
            <v>gtgl0002</v>
          </cell>
          <cell r="B559" t="str">
            <v>CÔNG TY TNHH GTGL VIỆT NAM / Easymart 47 Nguyễn Tuân</v>
          </cell>
          <cell r="D559" t="str">
            <v>Thành phố Hà Nội</v>
          </cell>
          <cell r="E559" t="str">
            <v>Quận Thanh Xuân</v>
          </cell>
          <cell r="G559" t="str">
            <v>HN007</v>
          </cell>
          <cell r="H559" t="str">
            <v>Đỗ Minh Quang</v>
          </cell>
          <cell r="I559" t="str">
            <v>3%; MIENBAC</v>
          </cell>
          <cell r="J559" t="str">
            <v>Easymart 47 Nguyễn Tuân</v>
          </cell>
          <cell r="K559" t="str">
            <v>E01 tòa FS Goldseason, 47 Nguyễn Tuân, P.Thanh Xuân Trung, Q.Thanh Xuân, HN. SĐT: 086617576</v>
          </cell>
          <cell r="L559" t="str">
            <v/>
          </cell>
          <cell r="M559" t="str">
            <v>E01 tòa FS Goldseason, 47 Nguyễn Tuân, P.Thanh Xuân Trung, Q.Thanh Xuân, HN</v>
          </cell>
          <cell r="N559">
            <v>60</v>
          </cell>
          <cell r="O559" t="b">
            <v>0</v>
          </cell>
          <cell r="P559" t="str">
            <v>C6 HÀ NỘI</v>
          </cell>
          <cell r="Q559" t="str">
            <v>Miền Bắc</v>
          </cell>
          <cell r="R559" t="str">
            <v>GTGL</v>
          </cell>
        </row>
        <row r="560">
          <cell r="A560" t="str">
            <v>HADANG</v>
          </cell>
          <cell r="B560" t="str">
            <v>CÔNG TY TNHH HÀ ĐĂNG</v>
          </cell>
          <cell r="C560" t="str">
            <v/>
          </cell>
          <cell r="D560" t="str">
            <v>Thành phố Hà Nội</v>
          </cell>
          <cell r="E560" t="str">
            <v>Quận Nam Từ Liêm</v>
          </cell>
          <cell r="F560" t="str">
            <v>Phường Mễ Trì</v>
          </cell>
          <cell r="G560" t="str">
            <v>HN007</v>
          </cell>
          <cell r="H560" t="str">
            <v>Đỗ Minh Quang</v>
          </cell>
          <cell r="I560" t="str">
            <v>MIENBAC;4%</v>
          </cell>
          <cell r="J560" t="str">
            <v>Chị Hoài 02422186820</v>
          </cell>
          <cell r="L560" t="str">
            <v>0101943917</v>
          </cell>
          <cell r="M560" t="str">
            <v>Phòng 804, toà nhà CT1.2, khu đô thị Mễ Trì Hạ, Phường Mễ Trì, Quận Nam Từ Liêm, Thành phố Hà Nội, Việt Nam</v>
          </cell>
          <cell r="O560" t="b">
            <v>0</v>
          </cell>
          <cell r="P560" t="str">
            <v>CÔNG TY TNHH MTV THƯƠNG MẠI VÀ DỊCH VỤ NGỌC THƠM</v>
          </cell>
          <cell r="Q560" t="str">
            <v>Miền Bắc</v>
          </cell>
          <cell r="R560" t="str">
            <v>HADANG</v>
          </cell>
        </row>
        <row r="561">
          <cell r="A561" t="str">
            <v>HADANG01</v>
          </cell>
          <cell r="B561" t="str">
            <v>Siêu thị Hà Đăng N08B Thành thái, Cầu Giấy, HN</v>
          </cell>
          <cell r="C561" t="str">
            <v/>
          </cell>
          <cell r="D561" t="str">
            <v>Thành phố Hà Nội</v>
          </cell>
          <cell r="E561" t="str">
            <v>Quận Cầu Giấy</v>
          </cell>
          <cell r="G561" t="str">
            <v>HN006</v>
          </cell>
          <cell r="H561" t="str">
            <v>Phan Trọng Cường</v>
          </cell>
          <cell r="I561" t="str">
            <v>MIENBAC;4%</v>
          </cell>
          <cell r="J561" t="str">
            <v>Chị Hoài 02422186820</v>
          </cell>
          <cell r="K561" t="str">
            <v>Siêu thị Hà Đăng N08B KĐT Dịch Vọng, Thành thái, Cầu Giấy, HN. Chị Hoài 02422186820</v>
          </cell>
          <cell r="L561" t="str">
            <v/>
          </cell>
          <cell r="M561" t="str">
            <v>Siêu thị Hà Đăng N08B KĐT Dịch Vọng, Thành thái, Cầu Giấy, HN</v>
          </cell>
          <cell r="O561" t="b">
            <v>0</v>
          </cell>
          <cell r="P561" t="str">
            <v>CÔNG TY TNHH MTV THƯƠNG MẠI VÀ DỊCH VỤ NGỌC THƠM</v>
          </cell>
          <cell r="Q561" t="str">
            <v>Miền Bắc</v>
          </cell>
          <cell r="R561" t="str">
            <v>HADANG</v>
          </cell>
        </row>
        <row r="562">
          <cell r="A562" t="str">
            <v>HADAVN</v>
          </cell>
          <cell r="B562" t="str">
            <v>CÔNG TY TNHH THƯƠNG MẠI HADA VIỆT NAM</v>
          </cell>
          <cell r="D562" t="str">
            <v>Thành phố Hà Nội</v>
          </cell>
          <cell r="I562" t="str">
            <v>MIENBAC</v>
          </cell>
          <cell r="L562" t="str">
            <v>0110542608</v>
          </cell>
          <cell r="M562" t="str">
            <v>Lô 09B Tầng 1, Tòa B, Tòa nhà Hateco Hoàng Mai, Phố Sở Thượng, Phường Yên Sở, Thành phố Hà Nội, Việt Nam</v>
          </cell>
          <cell r="N562">
            <v>51</v>
          </cell>
          <cell r="O562" t="b">
            <v>0</v>
          </cell>
          <cell r="P562" t="str">
            <v>CÔNG TY TNHH MTV THƯƠNG MẠI VÀ DỊCH VỤ NGỌC THƠM</v>
          </cell>
          <cell r="Q562" t="str">
            <v>Miền Bắc</v>
          </cell>
          <cell r="R562" t="str">
            <v>HADAVN</v>
          </cell>
        </row>
        <row r="563">
          <cell r="A563" t="str">
            <v>HANOSIMEX</v>
          </cell>
          <cell r="B563" t="str">
            <v>CÔNG TY CỔ PHẦN DỆT HÀ ĐÔNG HANOSIMEX</v>
          </cell>
          <cell r="D563" t="str">
            <v>Hà Nam</v>
          </cell>
          <cell r="E563" t="str">
            <v>Thị Xã Duy Tiên</v>
          </cell>
          <cell r="F563" t="str">
            <v>Phường Bạch Thượng</v>
          </cell>
          <cell r="L563" t="str">
            <v>0500476693</v>
          </cell>
          <cell r="M563" t="str">
            <v>Lô 2, 3, 4 Khu công nghiệp Đồng Văn II, Phường Bạch Thượng, Thị Xã Duy Tiên, Tỉnh Hà Nam, Việt Nam</v>
          </cell>
          <cell r="O563" t="b">
            <v>0</v>
          </cell>
          <cell r="P563" t="str">
            <v>CÔNG TY TNHH MTV THƯƠNG MẠI VÀ DỊCH VỤ NGỌC THƠM</v>
          </cell>
          <cell r="Q563" t="str">
            <v>Miền Bắc</v>
          </cell>
          <cell r="R563" t="str">
            <v>HANOSIMEX</v>
          </cell>
        </row>
        <row r="564">
          <cell r="A564" t="str">
            <v>HAPPYMART</v>
          </cell>
          <cell r="B564" t="str">
            <v>CÔNG TY TNHH HAPPY MART</v>
          </cell>
          <cell r="D564" t="str">
            <v>Thành phố Hà Nội</v>
          </cell>
          <cell r="G564" t="str">
            <v>HN007</v>
          </cell>
          <cell r="H564" t="str">
            <v>Đỗ Minh Quang</v>
          </cell>
          <cell r="I564" t="str">
            <v>MIENBAC</v>
          </cell>
          <cell r="L564" t="str">
            <v>0312076156</v>
          </cell>
          <cell r="M564" t="str">
            <v/>
          </cell>
          <cell r="O564" t="b">
            <v>0</v>
          </cell>
          <cell r="P564" t="str">
            <v>CÔNG TY TNHH MTV THƯƠNG MẠI VÀ DỊCH VỤ NGỌC THƠM</v>
          </cell>
          <cell r="Q564" t="str">
            <v>Miền Bắc</v>
          </cell>
          <cell r="R564" t="str">
            <v>HAPPYMART</v>
          </cell>
        </row>
        <row r="565">
          <cell r="A565" t="str">
            <v>HappyMart0001</v>
          </cell>
          <cell r="B565" t="str">
            <v>Happy Mart CT2 Dương Nội, HN</v>
          </cell>
          <cell r="D565" t="str">
            <v>Thành phố Hà Nội</v>
          </cell>
          <cell r="E565" t="str">
            <v>Quận Hà Đông</v>
          </cell>
          <cell r="G565" t="str">
            <v>HN007</v>
          </cell>
          <cell r="H565" t="str">
            <v>Đỗ Minh Quang</v>
          </cell>
          <cell r="I565" t="str">
            <v>MIENBAC;5%</v>
          </cell>
          <cell r="J565" t="str">
            <v>Happy Mart CT2 Dương Nội, HN</v>
          </cell>
          <cell r="K565" t="str">
            <v>Happymart CT2 chung cư The Pride, đường Nguyễn Thanh Bình, Dương Nội,  Hà Đông, Hà Nội. chị Hương 0989845557</v>
          </cell>
          <cell r="L565" t="str">
            <v/>
          </cell>
          <cell r="M565" t="str">
            <v>Happymart CT2 chung cư The Pride, đường Nguyễn Thanh Bình, Dương Nội,  Hà Đông, Hà Nội</v>
          </cell>
          <cell r="O565" t="b">
            <v>0</v>
          </cell>
          <cell r="P565" t="str">
            <v>CÔNG TY TNHH MTV THƯƠNG MẠI VÀ DỊCH VỤ NGỌC THƠM</v>
          </cell>
          <cell r="Q565" t="str">
            <v>Miền Bắc</v>
          </cell>
          <cell r="R565" t="str">
            <v>HAPPYMART</v>
          </cell>
        </row>
        <row r="566">
          <cell r="A566" t="str">
            <v>HappyMart0002</v>
          </cell>
          <cell r="B566" t="str">
            <v>Happymart CT8a Dương Nội, HN</v>
          </cell>
          <cell r="C566" t="str">
            <v/>
          </cell>
          <cell r="D566" t="str">
            <v>Thành phố Hà Nội</v>
          </cell>
          <cell r="E566" t="str">
            <v>Quận Hà Đông</v>
          </cell>
          <cell r="G566" t="str">
            <v>HN007</v>
          </cell>
          <cell r="H566" t="str">
            <v>Đỗ Minh Quang</v>
          </cell>
          <cell r="I566" t="str">
            <v>MIENBAC;5%</v>
          </cell>
          <cell r="J566" t="str">
            <v>Happymart CT8a Dương Nội, HN</v>
          </cell>
          <cell r="K566" t="str">
            <v>Tầng 1- CT8A, KĐT Dương Nội, Hà Đông, Hà Nội</v>
          </cell>
          <cell r="M566" t="str">
            <v>Tầng 1- CT8A, KĐT Dương Nội, Hà Đông, Hà Nội</v>
          </cell>
          <cell r="O566" t="b">
            <v>0</v>
          </cell>
          <cell r="P566" t="str">
            <v>CÔNG TY TNHH MTV THƯƠNG MẠI VÀ DỊCH VỤ NGỌC THƠM</v>
          </cell>
          <cell r="Q566" t="str">
            <v>Miền Bắc</v>
          </cell>
          <cell r="R566" t="str">
            <v>HAPPYMART</v>
          </cell>
        </row>
        <row r="567">
          <cell r="A567" t="str">
            <v>HappyMart0003</v>
          </cell>
          <cell r="B567" t="str">
            <v>Happymart anland 1</v>
          </cell>
          <cell r="C567" t="str">
            <v/>
          </cell>
          <cell r="D567" t="str">
            <v>Thành phố Hà Nội</v>
          </cell>
          <cell r="E567" t="str">
            <v>Quận Hà Đông</v>
          </cell>
          <cell r="G567" t="str">
            <v>HN007</v>
          </cell>
          <cell r="H567" t="str">
            <v>Đỗ Minh Quang</v>
          </cell>
          <cell r="I567" t="str">
            <v>MIENBAC;5%</v>
          </cell>
          <cell r="J567" t="str">
            <v>Happymart anland 1</v>
          </cell>
          <cell r="K567" t="str">
            <v>Happymart chung cư Anland 1 , Dương Nội , Hà Đông, Hà Nội. 0862292599</v>
          </cell>
          <cell r="M567" t="str">
            <v>Happymart chung cư Anland 1 , Dương Nội , Hà Đông, Hà Nội</v>
          </cell>
          <cell r="O567" t="b">
            <v>0</v>
          </cell>
          <cell r="P567" t="str">
            <v>CÔNG TY TNHH MTV THƯƠNG MẠI VÀ DỊCH VỤ NGỌC THƠM</v>
          </cell>
          <cell r="Q567" t="str">
            <v>Miền Bắc</v>
          </cell>
          <cell r="R567" t="str">
            <v>HAPPYMART</v>
          </cell>
        </row>
        <row r="568">
          <cell r="A568" t="str">
            <v>HappyMart0004</v>
          </cell>
          <cell r="B568" t="str">
            <v>Happymart anland 2</v>
          </cell>
          <cell r="C568" t="str">
            <v/>
          </cell>
          <cell r="D568" t="str">
            <v>Thành phố Hà Nội</v>
          </cell>
          <cell r="E568" t="str">
            <v>Quận Hà Đông</v>
          </cell>
          <cell r="G568" t="str">
            <v>HN007</v>
          </cell>
          <cell r="H568" t="str">
            <v>Đỗ Minh Quang</v>
          </cell>
          <cell r="I568" t="str">
            <v>MIENBAC;5%</v>
          </cell>
          <cell r="J568" t="str">
            <v>Happymart anland 2</v>
          </cell>
          <cell r="K568" t="str">
            <v>Happymart chung cư Anland 2 ,Dương Nội, Hà Đông, Hà Nội. 0986104212</v>
          </cell>
          <cell r="M568" t="str">
            <v>Happymart chung cư Anland 2 ,Dương Nội, Hà Đông, Hà Nội</v>
          </cell>
          <cell r="O568" t="b">
            <v>0</v>
          </cell>
          <cell r="P568" t="str">
            <v>CÔNG TY TNHH MTV THƯƠNG MẠI VÀ DỊCH VỤ NGỌC THƠM</v>
          </cell>
          <cell r="Q568" t="str">
            <v>Miền Bắc</v>
          </cell>
          <cell r="R568" t="str">
            <v>HAPPYMART</v>
          </cell>
        </row>
        <row r="569">
          <cell r="A569" t="str">
            <v>HIENLUONG</v>
          </cell>
          <cell r="B569" t="str">
            <v>CÔNG TY TNHH SIÊU THỊ HIỀN LƯƠNG</v>
          </cell>
          <cell r="D569" t="str">
            <v>Thành phố Hà Nội</v>
          </cell>
          <cell r="E569" t="str">
            <v>Huyện ứng Hoà</v>
          </cell>
          <cell r="G569" t="str">
            <v>HN007</v>
          </cell>
          <cell r="H569" t="str">
            <v>Đỗ Minh Quang</v>
          </cell>
          <cell r="I569" t="str">
            <v>MIENBAC</v>
          </cell>
          <cell r="L569" t="str">
            <v>0105562327</v>
          </cell>
          <cell r="M569" t="str">
            <v>Thôn Hòa Xá, Xã Hòa Xá, Huyện Ứng Hoà, Thành phố Hà Nội, Việt Nam</v>
          </cell>
          <cell r="O569" t="b">
            <v>0</v>
          </cell>
          <cell r="P569" t="str">
            <v>CÔNG TY TNHH MTV THƯƠNG MẠI VÀ DỊCH VỤ NGỌC THƠM</v>
          </cell>
          <cell r="Q569" t="str">
            <v>Miền Bắc</v>
          </cell>
          <cell r="R569" t="str">
            <v>HIENLUONG</v>
          </cell>
        </row>
        <row r="570">
          <cell r="A570" t="str">
            <v>H-MART</v>
          </cell>
          <cell r="B570" t="str">
            <v>HỘ KINH DOANH H-MART</v>
          </cell>
          <cell r="D570" t="str">
            <v>Thành phố Hà Nội</v>
          </cell>
          <cell r="E570" t="str">
            <v>Huyện Gia Lâm</v>
          </cell>
          <cell r="F570" t="str">
            <v>Xã Đa Tốn</v>
          </cell>
          <cell r="I570" t="str">
            <v>MIENBAC</v>
          </cell>
          <cell r="L570" t="str">
            <v>8342082169-001</v>
          </cell>
          <cell r="M570" t="str">
            <v>Căn 01SH01 tòa S2.12, KĐT Vinhomes Ocean Park, Xã Đa Tốn, Huyện Gia Lâm, Thành phố Hà Nội, Việt Nam</v>
          </cell>
          <cell r="N570">
            <v>60</v>
          </cell>
          <cell r="O570" t="b">
            <v>0</v>
          </cell>
          <cell r="P570" t="str">
            <v>CÔNG TY TNHH MTV THƯƠNG MẠI VÀ DỊCH VỤ NGỌC THƠM</v>
          </cell>
          <cell r="Q570" t="str">
            <v>Miền Bắc</v>
          </cell>
          <cell r="R570" t="str">
            <v>H-MART</v>
          </cell>
        </row>
        <row r="571">
          <cell r="A571" t="str">
            <v>H-MARTR05</v>
          </cell>
          <cell r="B571" t="str">
            <v>H - MART CƠ SỞ 2</v>
          </cell>
          <cell r="D571" t="str">
            <v>Thành phố Hà Nội</v>
          </cell>
          <cell r="E571" t="str">
            <v>Huyện Gia Lâm</v>
          </cell>
          <cell r="F571" t="str">
            <v>Thị trấn Trâu Quỳ</v>
          </cell>
          <cell r="I571" t="str">
            <v>MIENBAC</v>
          </cell>
          <cell r="L571" t="str">
            <v>8342082169-003</v>
          </cell>
          <cell r="M571" t="str">
            <v>R105 01S01 KĐT Vinhomes Ocean Park, Thị trấn Trâu Quỳ, Huyện Gia Lâm, Thành phố Hà Nội, Việt Nam</v>
          </cell>
          <cell r="N571">
            <v>60</v>
          </cell>
          <cell r="O571" t="b">
            <v>0</v>
          </cell>
          <cell r="P571" t="str">
            <v>CÔNG TY TNHH MTV THƯƠNG MẠI VÀ DỊCH VỤ NGỌC THƠM</v>
          </cell>
          <cell r="Q571" t="str">
            <v>Miền Bắc</v>
          </cell>
          <cell r="R571" t="str">
            <v>H-MART</v>
          </cell>
        </row>
        <row r="572">
          <cell r="A572" t="str">
            <v>HTL</v>
          </cell>
          <cell r="B572" t="str">
            <v>CÔNG TY TNHH VB TOMO</v>
          </cell>
          <cell r="C572" t="str">
            <v>Khách lẻ của Trường, ck cố định 2% ; khai trương ck thêm 10%</v>
          </cell>
          <cell r="D572" t="str">
            <v>Thành phố Hà Nội</v>
          </cell>
          <cell r="E572" t="str">
            <v>Huyện Mê Linh</v>
          </cell>
          <cell r="F572" t="str">
            <v>Thị trấn Quang Minh</v>
          </cell>
          <cell r="G572" t="str">
            <v>HN007</v>
          </cell>
          <cell r="H572" t="str">
            <v>Đỗ Minh Quang</v>
          </cell>
          <cell r="I572" t="str">
            <v>MIENBAC</v>
          </cell>
          <cell r="J572" t="str">
            <v>Chị thủy sđt: 0973300215</v>
          </cell>
          <cell r="L572" t="str">
            <v>0110039063</v>
          </cell>
          <cell r="M572" t="str">
            <v>Thôn Gia Thượng 1, Xã Quang Minh, Thành phố Hà Nội, Việt Nam.</v>
          </cell>
          <cell r="N572">
            <v>45</v>
          </cell>
          <cell r="O572" t="b">
            <v>0</v>
          </cell>
          <cell r="P572" t="str">
            <v>CÔNG TY TNHH MTV THƯƠNG MẠI VÀ DỊCH VỤ NGỌC THƠM</v>
          </cell>
          <cell r="Q572" t="str">
            <v>Miền Bắc</v>
          </cell>
          <cell r="R572" t="str">
            <v>HTL</v>
          </cell>
        </row>
        <row r="573">
          <cell r="A573" t="str">
            <v>htl0001</v>
          </cell>
          <cell r="B573" t="str">
            <v>CÔNG TY TNHH VB HTL / Vinhomes Smart City, Nam Từ Liêm, HN</v>
          </cell>
          <cell r="C573" t="str">
            <v>Khách lẻ C6, ck cố định 2% ; khai trương ck thêm 10%</v>
          </cell>
          <cell r="D573" t="str">
            <v>Thành phố Hà Nội</v>
          </cell>
          <cell r="E573" t="str">
            <v>Quận Nam Từ Liêm</v>
          </cell>
          <cell r="G573" t="str">
            <v>HN006</v>
          </cell>
          <cell r="H573" t="str">
            <v>Phan Trọng Cường</v>
          </cell>
          <cell r="I573" t="str">
            <v>2%;MIENBAC</v>
          </cell>
          <cell r="J573" t="str">
            <v>Chị thủy sđt: 0973300215</v>
          </cell>
          <cell r="K573" t="str">
            <v>S106-SH05 Vinhomes Smart City, P.Tây Mỗ, Q.Nam Từ Liêm, HN. sđt: 0973300215</v>
          </cell>
          <cell r="L573" t="str">
            <v/>
          </cell>
          <cell r="M573" t="str">
            <v>S106-SH05 Vinhomes Smart City, P.Tây Mỗ, Q.Nam Từ Liêm, HN</v>
          </cell>
          <cell r="N573">
            <v>45</v>
          </cell>
          <cell r="O573" t="b">
            <v>0</v>
          </cell>
          <cell r="P573" t="str">
            <v>CÔNG TY TNHH MTV THƯƠNG MẠI VÀ DỊCH VỤ NGỌC THƠM</v>
          </cell>
          <cell r="Q573" t="str">
            <v>Miền Bắc</v>
          </cell>
          <cell r="R573" t="str">
            <v>HTL</v>
          </cell>
        </row>
        <row r="574">
          <cell r="A574" t="str">
            <v>htl0002</v>
          </cell>
          <cell r="B574" t="str">
            <v>CÔNG TY TNHH VB HTL / Sakura Smart City, Nam Từ Liêm, HN</v>
          </cell>
          <cell r="C574" t="str">
            <v>Khách lẻ C6, ck cố định 2% ; khai trương ck thêm 10%</v>
          </cell>
          <cell r="D574" t="str">
            <v>Thành phố Hà Nội</v>
          </cell>
          <cell r="E574" t="str">
            <v>Quận Nam Từ Liêm</v>
          </cell>
          <cell r="G574" t="str">
            <v>HN007</v>
          </cell>
          <cell r="H574" t="str">
            <v>Đỗ Minh Quang</v>
          </cell>
          <cell r="I574" t="str">
            <v>2%;MIENBAC</v>
          </cell>
          <cell r="J574" t="str">
            <v>SĐT: 0852457306</v>
          </cell>
          <cell r="K574" t="str">
            <v>SH19-Tòa SA 02 Khu Sakura Smart City, P.Tây Mỗ, Q.Nam Từ Liêm, HN. SĐT 0852457306</v>
          </cell>
          <cell r="L574" t="str">
            <v/>
          </cell>
          <cell r="M574" t="str">
            <v>SH19-Tòa SA 02 Khu Sakura Smart City, P.Tây Mỗ, Q.Nam Từ Liêm, HN</v>
          </cell>
          <cell r="N574">
            <v>45</v>
          </cell>
          <cell r="O574" t="b">
            <v>0</v>
          </cell>
          <cell r="P574" t="str">
            <v>CÔNG TY TNHH MTV THƯƠNG MẠI VÀ DỊCH VỤ NGỌC THƠM</v>
          </cell>
          <cell r="Q574" t="str">
            <v>Miền Bắc</v>
          </cell>
          <cell r="R574" t="str">
            <v>HTL</v>
          </cell>
        </row>
        <row r="575">
          <cell r="A575" t="str">
            <v>htl0003</v>
          </cell>
          <cell r="B575" t="str">
            <v>CÔNG TY TNHH VB HTL /Vinhomes Smart City</v>
          </cell>
          <cell r="C575" t="str">
            <v>Khách lẻ C6, ck cố định 2% ; khai trương ck thêm 10%</v>
          </cell>
          <cell r="D575" t="str">
            <v>Thành phố Hà Nội</v>
          </cell>
          <cell r="E575" t="str">
            <v>Quận Nam Từ Liêm</v>
          </cell>
          <cell r="G575" t="str">
            <v>HN007</v>
          </cell>
          <cell r="H575" t="str">
            <v>Đỗ Minh Quang</v>
          </cell>
          <cell r="I575" t="str">
            <v>2%;MIENBAC</v>
          </cell>
          <cell r="J575" t="str">
            <v/>
          </cell>
          <cell r="K575" t="str">
            <v>Phân khu TK1 - Tokin 1 - Shophouse 12A - Vinhomes Smart City</v>
          </cell>
          <cell r="L575" t="str">
            <v/>
          </cell>
          <cell r="M575" t="str">
            <v>Phân khu TK1 - Tokin 1 - Shophouse 12A - Vinhomes Smart City - Tây Mỗ - Nam Từ Liêm - Hà Nội</v>
          </cell>
          <cell r="N575">
            <v>45</v>
          </cell>
          <cell r="O575" t="b">
            <v>0</v>
          </cell>
          <cell r="P575" t="str">
            <v>CÔNG TY TNHH MTV THƯƠNG MẠI VÀ DỊCH VỤ NGỌC THƠM</v>
          </cell>
          <cell r="Q575" t="str">
            <v>Miền Bắc</v>
          </cell>
          <cell r="R575" t="str">
            <v>HTL</v>
          </cell>
        </row>
        <row r="576">
          <cell r="A576" t="str">
            <v>htl0004</v>
          </cell>
          <cell r="B576" t="str">
            <v>CÔNG TY TNHH VB HTL /Mipec Rubik 360</v>
          </cell>
          <cell r="C576" t="str">
            <v>Khách lẻ C6, ck cố định 2% ; khai trương ck thêm 10%</v>
          </cell>
          <cell r="D576" t="str">
            <v>Thành phố Hà Nội</v>
          </cell>
          <cell r="E576" t="str">
            <v>Quận Cầu Giấy</v>
          </cell>
          <cell r="G576" t="str">
            <v>HN006</v>
          </cell>
          <cell r="H576" t="str">
            <v>Phan Trọng Cường</v>
          </cell>
          <cell r="I576" t="str">
            <v>2%;MIENBAC</v>
          </cell>
          <cell r="J576" t="str">
            <v>CÔNG TY TNHH VB HTL /Mipec Rubik 360</v>
          </cell>
          <cell r="K576" t="str">
            <v>Thấp S, Tòa Mipec Rubik 360, Số 122-124 Xuân Thủy, quận Cầu Giấy, thành phố Hà Nội</v>
          </cell>
          <cell r="L576" t="str">
            <v/>
          </cell>
          <cell r="M576" t="str">
            <v>Tháp S, Tòa Mipec Rubik 360, Số 122-124 Xuân Thủy, quận Cầu Giấy, thành phố Hà Nội</v>
          </cell>
          <cell r="N576">
            <v>45</v>
          </cell>
          <cell r="O576" t="b">
            <v>0</v>
          </cell>
          <cell r="P576" t="str">
            <v>CÔNG TY TNHH MTV THƯƠNG MẠI VÀ DỊCH VỤ NGỌC THƠM</v>
          </cell>
          <cell r="Q576" t="str">
            <v>Miền Bắc</v>
          </cell>
          <cell r="R576" t="str">
            <v>HTL</v>
          </cell>
        </row>
        <row r="577">
          <cell r="A577" t="str">
            <v>HUEC6HN</v>
          </cell>
          <cell r="B577" t="str">
            <v>Trần Thị Huệ</v>
          </cell>
          <cell r="D577" t="str">
            <v>Thành phố Hà Nội</v>
          </cell>
          <cell r="G577" t="str">
            <v>HN006</v>
          </cell>
          <cell r="H577" t="str">
            <v>Phan Trọng Cường</v>
          </cell>
          <cell r="I577" t="str">
            <v>MIENBAC</v>
          </cell>
          <cell r="M577" t="str">
            <v>VP Công ty, C6 Khu Đấu Giá, Ngô Thị Nhậm, Phường Hà Cầu, Quận Hà Đông, Thành phố Hà  Nội</v>
          </cell>
          <cell r="O577" t="b">
            <v>0</v>
          </cell>
          <cell r="P577" t="str">
            <v>CÔNG TY TNHH MTV THƯƠNG MẠI VÀ DỊCH VỤ NGỌC THƠM</v>
          </cell>
          <cell r="Q577" t="str">
            <v>Miền Bắc</v>
          </cell>
          <cell r="R577" t="str">
            <v>HUEC6HN</v>
          </cell>
        </row>
        <row r="578">
          <cell r="A578" t="str">
            <v>HUYENANH</v>
          </cell>
          <cell r="B578" t="str">
            <v>HỘ KINH DOANH NGUYỄN THIÊN ĐẠT</v>
          </cell>
          <cell r="D578" t="str">
            <v>Hải Phòng</v>
          </cell>
          <cell r="I578" t="str">
            <v>MIENBAC</v>
          </cell>
          <cell r="L578" t="str">
            <v>8417342716-001</v>
          </cell>
          <cell r="M578" t="str">
            <v>Tầng 1, Căn SO-11 Tòa nhà Diamond Crown, lô số 01/8B Khu đô thị mới Ngã 5 - Sân bay Cát Bi, Phường Đông Hải 1, Quận Hải An, Thành phố Hải Phòng, Việt Nam</v>
          </cell>
          <cell r="O578" t="b">
            <v>0</v>
          </cell>
          <cell r="P578" t="str">
            <v>CÔNG TY TNHH MTV THƯƠNG MẠI VÀ DỊCH VỤ NGỌC THƠM</v>
          </cell>
          <cell r="Q578" t="str">
            <v>Miền Bắc</v>
          </cell>
          <cell r="R578" t="str">
            <v>HUYENANH</v>
          </cell>
        </row>
        <row r="579">
          <cell r="A579" t="str">
            <v>HUYHUNG</v>
          </cell>
          <cell r="B579" t="str">
            <v>CÔNG TY CỔ PHẦN SIÊU THỊ HUY HÙNG</v>
          </cell>
          <cell r="D579" t="str">
            <v>Bắc Ninh</v>
          </cell>
          <cell r="E579" t="str">
            <v>Thành phố Từ Sơn</v>
          </cell>
          <cell r="F579" t="str">
            <v>Phường Đông Ngàn</v>
          </cell>
          <cell r="G579" t="str">
            <v>HN001</v>
          </cell>
          <cell r="H579" t="str">
            <v>Trần Thị Huệ</v>
          </cell>
          <cell r="I579" t="str">
            <v>KLGT</v>
          </cell>
          <cell r="L579" t="str">
            <v>2300967930</v>
          </cell>
          <cell r="M579" t="str">
            <v>Số 105 Phố Mới, Phường Đông Ngàn, Thành phố Từ Sơn, Tỉnh Bắc Ninh, Việt Nam</v>
          </cell>
          <cell r="N579">
            <v>60</v>
          </cell>
          <cell r="O579" t="b">
            <v>0</v>
          </cell>
          <cell r="P579" t="str">
            <v>CÔNG TY TNHH MTV THƯƠNG MẠI VÀ DỊCH VỤ NGỌC THƠM</v>
          </cell>
          <cell r="Q579" t="str">
            <v>Miền Bắc</v>
          </cell>
          <cell r="R579" t="str">
            <v>HUYHUNG</v>
          </cell>
        </row>
        <row r="580">
          <cell r="A580" t="str">
            <v>huyhung001</v>
          </cell>
          <cell r="B580" t="str">
            <v>Siêu thị Từ Sơn</v>
          </cell>
          <cell r="C580" t="str">
            <v/>
          </cell>
          <cell r="D580" t="str">
            <v>Bắc Ninh</v>
          </cell>
          <cell r="E580" t="str">
            <v>Thành phố Từ Sơn</v>
          </cell>
          <cell r="G580" t="str">
            <v>HN001</v>
          </cell>
          <cell r="H580" t="str">
            <v>Trần Thị Huệ</v>
          </cell>
          <cell r="I580" t="str">
            <v>KLGT</v>
          </cell>
          <cell r="J580" t="str">
            <v>Siêu thị Từ Sơn</v>
          </cell>
          <cell r="K580" t="str">
            <v>Siêu thị Từ Sơn - 105 Phố Mới, P. Đông Ngàn, TP. Từ Sơn, Bắc Ninh</v>
          </cell>
          <cell r="L580" t="str">
            <v/>
          </cell>
          <cell r="M580" t="str">
            <v>Siêu thị Từ Sơn - 105 Phố Mới, P. Đông Ngàn, TP. Từ Sơn, Bắc Ninh</v>
          </cell>
          <cell r="O580" t="b">
            <v>0</v>
          </cell>
          <cell r="P580" t="str">
            <v>CÔNG TY TNHH MTV THƯƠNG MẠI VÀ DỊCH VỤ NGỌC THƠM</v>
          </cell>
          <cell r="Q580" t="str">
            <v>Miền Bắc</v>
          </cell>
          <cell r="R580" t="str">
            <v>HUYHUNG</v>
          </cell>
        </row>
        <row r="581">
          <cell r="A581" t="str">
            <v>huyhung002</v>
          </cell>
          <cell r="B581" t="str">
            <v>Siêu thị Huy Hùng</v>
          </cell>
          <cell r="C581" t="str">
            <v/>
          </cell>
          <cell r="D581" t="str">
            <v>Bắc Ninh</v>
          </cell>
          <cell r="E581" t="str">
            <v>Thành phố Từ Sơn</v>
          </cell>
          <cell r="G581" t="str">
            <v>HN001</v>
          </cell>
          <cell r="H581" t="str">
            <v>Trần Thị Huệ</v>
          </cell>
          <cell r="I581" t="str">
            <v>KLGT</v>
          </cell>
          <cell r="J581" t="str">
            <v>Siêu thị Huy Hùng</v>
          </cell>
          <cell r="K581" t="str">
            <v>Siêu thị Huy Hùng - Khu đô thị, Thị trấn Chờ, Yên Phong, Bắc Ninh</v>
          </cell>
          <cell r="L581" t="str">
            <v/>
          </cell>
          <cell r="M581" t="str">
            <v>Siêu thị Huy Hùng - Khu đô thị, Thị trấn Chờ, Yên Phong, Bắc Ninh</v>
          </cell>
          <cell r="O581" t="b">
            <v>0</v>
          </cell>
          <cell r="P581" t="str">
            <v>CÔNG TY TNHH MTV THƯƠNG MẠI VÀ DỊCH VỤ NGỌC THƠM</v>
          </cell>
          <cell r="Q581" t="str">
            <v>Miền Bắc</v>
          </cell>
          <cell r="R581" t="str">
            <v>HUYHUNG</v>
          </cell>
        </row>
        <row r="582">
          <cell r="A582" t="str">
            <v>KHANHKHOI</v>
          </cell>
          <cell r="B582" t="str">
            <v>CÔNG TY TNHH THƯƠNG MẠI VÀ DỊCH VỤ KHÁNH KHÔI</v>
          </cell>
          <cell r="D582" t="str">
            <v>Thành phố Hà Nội</v>
          </cell>
          <cell r="E582" t="str">
            <v>Huyện Hoài Đức</v>
          </cell>
          <cell r="F582" t="str">
            <v>Xã Kim Chung</v>
          </cell>
          <cell r="G582" t="str">
            <v>HN004</v>
          </cell>
          <cell r="H582" t="str">
            <v>Hoàng Thanh Huy</v>
          </cell>
          <cell r="I582" t="str">
            <v>COOP; MIENNAM</v>
          </cell>
          <cell r="L582" t="str">
            <v>0110534540</v>
          </cell>
          <cell r="M582" t="str">
            <v>Số 5, Ngách 98/10, Ngõ 98, Xóm 5, Thôn Lai Xá, Xã Kim Chung, Huyện Hoài Đức, Thành phố Hà Nội, Việt Nam</v>
          </cell>
          <cell r="N582">
            <v>60</v>
          </cell>
          <cell r="O582" t="b">
            <v>0</v>
          </cell>
          <cell r="P582" t="str">
            <v>CÔNG TY TNHH MTV THƯƠNG MẠI VÀ DỊCH VỤ NGỌC THƠM</v>
          </cell>
          <cell r="Q582" t="str">
            <v>Miền Bắc</v>
          </cell>
          <cell r="R582" t="str">
            <v>KHANHKHOI</v>
          </cell>
        </row>
        <row r="583">
          <cell r="A583" t="str">
            <v>KHUYENLUONG</v>
          </cell>
          <cell r="B583" t="str">
            <v>CÔNG TY CỔ PHẦN CẢNG KHUYẾN LƯƠNG</v>
          </cell>
          <cell r="D583" t="str">
            <v>Thành phố Hà Nội</v>
          </cell>
          <cell r="I583" t="str">
            <v>MIENBAC</v>
          </cell>
          <cell r="L583" t="str">
            <v>0104967200</v>
          </cell>
          <cell r="M583" t="str">
            <v>Tổ 21, Phường Lĩnh Nam, Thành phố Hà Nội, Việt Nam.</v>
          </cell>
          <cell r="O583" t="b">
            <v>0</v>
          </cell>
          <cell r="P583" t="str">
            <v>CÔNG TY TNHH MTV THƯƠNG MẠI VÀ DỊCH VỤ NGỌC THƠM</v>
          </cell>
          <cell r="Q583" t="str">
            <v>Miền Bắc</v>
          </cell>
          <cell r="R583" t="str">
            <v>KHUYENLUONG</v>
          </cell>
        </row>
        <row r="584">
          <cell r="A584" t="str">
            <v>KK</v>
          </cell>
          <cell r="B584" t="str">
            <v>CÔNG TY TNHH ĐẦU TƯ K&amp;K</v>
          </cell>
          <cell r="C584" t="str">
            <v>khách của Trường, ck cố định 4%</v>
          </cell>
          <cell r="D584" t="str">
            <v>Thành phố Hà Nội</v>
          </cell>
          <cell r="E584" t="str">
            <v>Quận Hà Đông</v>
          </cell>
          <cell r="G584" t="str">
            <v>HN007</v>
          </cell>
          <cell r="H584" t="str">
            <v>Đỗ Minh Quang</v>
          </cell>
          <cell r="I584" t="str">
            <v>4%; MIENBAC</v>
          </cell>
          <cell r="J584" t="str">
            <v>Lan Thu Mart (anh Đức)</v>
          </cell>
          <cell r="K584" t="str">
            <v>Lan Thu Mart (anh Đức) - CT 10A, Chung cư Đại Thanh, Cầu Bươu, Thanh Trì, HN - 0989136671</v>
          </cell>
          <cell r="L584" t="str">
            <v>0107738872</v>
          </cell>
          <cell r="M584" t="str">
            <v>Số 23, Liền kề 11, Khu đô thị Xa La, Phường Phúc La, Quận Hà Đông, Thành phố Hà Nội, Việt Nam</v>
          </cell>
          <cell r="O584" t="b">
            <v>0</v>
          </cell>
          <cell r="P584" t="str">
            <v>C6 HÀ NỘI</v>
          </cell>
          <cell r="Q584" t="str">
            <v>Miền Bắc</v>
          </cell>
          <cell r="R584" t="str">
            <v>KK</v>
          </cell>
        </row>
        <row r="585">
          <cell r="A585" t="str">
            <v>KL.HN</v>
          </cell>
          <cell r="B585" t="str">
            <v>HN</v>
          </cell>
          <cell r="C585" t="str">
            <v>khách lẻ mua hàng trả tiền ngay khi giao hàng</v>
          </cell>
          <cell r="D585" t="str">
            <v>Thành phố Hà Nội</v>
          </cell>
          <cell r="G585" t="str">
            <v>HN001</v>
          </cell>
          <cell r="H585" t="str">
            <v>Trần Thị Huệ</v>
          </cell>
          <cell r="I585" t="str">
            <v>KLGT</v>
          </cell>
          <cell r="M585" t="str">
            <v/>
          </cell>
          <cell r="N585">
            <v>1</v>
          </cell>
          <cell r="O585" t="b">
            <v>0</v>
          </cell>
          <cell r="P585" t="str">
            <v>CÔNG TY TNHH MTV THƯƠNG MẠI VÀ DỊCH VỤ NGỌC THƠM</v>
          </cell>
          <cell r="Q585" t="str">
            <v>Miền Bắc</v>
          </cell>
          <cell r="R585" t="str">
            <v>KL.HN</v>
          </cell>
        </row>
        <row r="586">
          <cell r="A586" t="str">
            <v>KL.HN001</v>
          </cell>
          <cell r="B586" t="str">
            <v>Thực phẩm sạch Minh An SA2 the Sakura Vinhomes Smartcity, Tây Mỗ</v>
          </cell>
          <cell r="C586" t="str">
            <v>khách lẻ mua hàng trả tiền đơn gối đầu</v>
          </cell>
          <cell r="D586" t="str">
            <v>Thành phố Hà Nội</v>
          </cell>
          <cell r="E586" t="str">
            <v>Quận Nam Từ Liêm</v>
          </cell>
          <cell r="G586" t="str">
            <v>HN007</v>
          </cell>
          <cell r="H586" t="str">
            <v>Đỗ Minh Quang</v>
          </cell>
          <cell r="I586" t="str">
            <v>KLGT</v>
          </cell>
          <cell r="K586" t="str">
            <v>SA2 the Sakura Vinhomes Smartcity, Tây Mỗ, Nam Từ Liêm, Hà Nội</v>
          </cell>
          <cell r="M586" t="str">
            <v>SA2 the Sakura Vinhomes Smartcity, Tây Mỗ, Nam Từ Liêm, Hà Nội</v>
          </cell>
          <cell r="N586">
            <v>1</v>
          </cell>
          <cell r="O586" t="b">
            <v>0</v>
          </cell>
          <cell r="P586" t="str">
            <v>CÔNG TY TNHH MTV THƯƠNG MẠI VÀ DỊCH VỤ NGỌC THƠM</v>
          </cell>
          <cell r="Q586" t="str">
            <v>Miền Bắc</v>
          </cell>
          <cell r="R586" t="str">
            <v>KL.HN001</v>
          </cell>
        </row>
        <row r="587">
          <cell r="A587" t="str">
            <v>KL.HN002</v>
          </cell>
          <cell r="B587" t="str">
            <v>SA Green Mart, SA2 the Sakura Vinhomes Smartcity, Tây Mỗ</v>
          </cell>
          <cell r="C587" t="str">
            <v>khách lẻ mua hàng trả tiền đơn gối đầu</v>
          </cell>
          <cell r="D587" t="str">
            <v>Thành phố Hà Nội</v>
          </cell>
          <cell r="G587" t="str">
            <v>HN007</v>
          </cell>
          <cell r="H587" t="str">
            <v>Đỗ Minh Quang</v>
          </cell>
          <cell r="I587" t="str">
            <v>KLGT</v>
          </cell>
          <cell r="M587" t="str">
            <v>SA2 the Sakura Vinhomes Smartcity, Tây Mỗ, Nam Từ Liêm, Hà Nội</v>
          </cell>
          <cell r="N587">
            <v>1</v>
          </cell>
          <cell r="O587" t="b">
            <v>0</v>
          </cell>
          <cell r="P587" t="str">
            <v>CÔNG TY TNHH MTV THƯƠNG MẠI VÀ DỊCH VỤ NGỌC THƠM</v>
          </cell>
          <cell r="Q587" t="str">
            <v>Miền Bắc</v>
          </cell>
          <cell r="R587" t="str">
            <v>KL.HN002</v>
          </cell>
        </row>
        <row r="588">
          <cell r="A588" t="str">
            <v>KL.HN003</v>
          </cell>
          <cell r="B588" t="str">
            <v>Cửa hàng Tiện ích C Mart FLC Đại Mỗ</v>
          </cell>
          <cell r="C588" t="str">
            <v>khách lẻ mua hàng trả tiền đơn gối đầu</v>
          </cell>
          <cell r="D588" t="str">
            <v>Thành phố Hà Nội</v>
          </cell>
          <cell r="G588" t="str">
            <v>HN007</v>
          </cell>
          <cell r="H588" t="str">
            <v>Đỗ Minh Quang</v>
          </cell>
          <cell r="I588" t="str">
            <v>KLGT</v>
          </cell>
          <cell r="M588" t="str">
            <v>FLC Đại Mỗ, Tây Mỗ, Nam Từ Liêm, Hà Nội</v>
          </cell>
          <cell r="N588">
            <v>1</v>
          </cell>
          <cell r="O588" t="b">
            <v>0</v>
          </cell>
          <cell r="P588" t="str">
            <v>CÔNG TY TNHH MTV THƯƠNG MẠI VÀ DỊCH VỤ NGỌC THƠM</v>
          </cell>
          <cell r="Q588" t="str">
            <v>Miền Bắc</v>
          </cell>
          <cell r="R588" t="str">
            <v>KL.HN003</v>
          </cell>
        </row>
        <row r="589">
          <cell r="A589" t="str">
            <v>KL.HN004</v>
          </cell>
          <cell r="B589" t="str">
            <v>Green Mart Imperia Toà I4 Vinhomes Smartcity, Tây Mỗ</v>
          </cell>
          <cell r="C589" t="str">
            <v>khách lẻ mua hàng trả tiền đơn gối đầu</v>
          </cell>
          <cell r="D589" t="str">
            <v>Thành phố Hà Nội</v>
          </cell>
          <cell r="G589" t="str">
            <v>HN007</v>
          </cell>
          <cell r="H589" t="str">
            <v>Đỗ Minh Quang</v>
          </cell>
          <cell r="I589" t="str">
            <v>KLGT</v>
          </cell>
          <cell r="M589" t="str">
            <v>Toà I4 Vinhomes Smartcity, Tây Mỗ, Nam Từ Liêm, Hà Nội</v>
          </cell>
          <cell r="N589">
            <v>1</v>
          </cell>
          <cell r="O589" t="b">
            <v>0</v>
          </cell>
          <cell r="P589" t="str">
            <v>CÔNG TY TNHH MTV THƯƠNG MẠI VÀ DỊCH VỤ NGỌC THƠM</v>
          </cell>
          <cell r="Q589" t="str">
            <v>Miền Bắc</v>
          </cell>
          <cell r="R589" t="str">
            <v>KL.HN004</v>
          </cell>
        </row>
        <row r="590">
          <cell r="A590" t="str">
            <v>KL.HN005</v>
          </cell>
          <cell r="B590" t="str">
            <v>SIÊU THỊ ĐÔNG ĐÔ</v>
          </cell>
          <cell r="D590" t="str">
            <v>Hải Dương</v>
          </cell>
          <cell r="E590" t="str">
            <v>Thị xã Kinh Môn</v>
          </cell>
          <cell r="F590" t="str">
            <v>Phường Minh Tân</v>
          </cell>
          <cell r="I590" t="str">
            <v>KLGT</v>
          </cell>
          <cell r="J590" t="str">
            <v>Chị Hải</v>
          </cell>
          <cell r="K590" t="str">
            <v>số 08, ngõ 18, phố Ao He, Phường Minh Tân, Thị xã Kinh Môn, Tỉnh Hải Dương, Việt Nam</v>
          </cell>
          <cell r="L590" t="str">
            <v>8069475039-001</v>
          </cell>
          <cell r="M590" t="str">
            <v>số 08, ngõ 18, phố Ao He, Phường Minh Tân, Thị xã Kinh Môn, Tỉnh Hải Dương, Việt Nam</v>
          </cell>
          <cell r="N590">
            <v>1</v>
          </cell>
          <cell r="O590" t="b">
            <v>0</v>
          </cell>
          <cell r="P590" t="str">
            <v>CÔNG TY TNHH MTV THƯƠNG MẠI VÀ DỊCH VỤ NGỌC THƠM</v>
          </cell>
          <cell r="Q590" t="str">
            <v>Miền Bắc</v>
          </cell>
          <cell r="R590" t="str">
            <v>KL.HN005</v>
          </cell>
        </row>
        <row r="591">
          <cell r="A591" t="str">
            <v>KL.HN006</v>
          </cell>
          <cell r="B591" t="str">
            <v>Xuân Phương Smart</v>
          </cell>
          <cell r="C591" t="str">
            <v>Đơn hàng đầu tiên ck 5%. Đơn hàng gối đầu.</v>
          </cell>
          <cell r="D591" t="str">
            <v>Thành phố Hà Nội</v>
          </cell>
          <cell r="E591" t="str">
            <v>Quận Nam Từ Liêm</v>
          </cell>
          <cell r="G591" t="str">
            <v>HN007</v>
          </cell>
          <cell r="H591" t="str">
            <v>Đỗ Minh Quang</v>
          </cell>
          <cell r="I591" t="str">
            <v>KLGT</v>
          </cell>
          <cell r="K591" t="str">
            <v>Số 20 TT11 Khu Đô Thị Sinh Thái Xuân Phương, Nam Từ Liêm, Hà Nội</v>
          </cell>
          <cell r="M591" t="str">
            <v>Số 20 TT11 Khu Đô Thị Sinh Thái Xuân Phương, Nam Từ Liêm, Hà Nội</v>
          </cell>
          <cell r="N591">
            <v>1</v>
          </cell>
          <cell r="O591" t="b">
            <v>0</v>
          </cell>
          <cell r="P591" t="str">
            <v>CÔNG TY TNHH MTV THƯƠNG MẠI VÀ DỊCH VỤ NGỌC THƠM</v>
          </cell>
          <cell r="Q591" t="str">
            <v>Miền Bắc</v>
          </cell>
          <cell r="R591" t="str">
            <v>KL.HN006</v>
          </cell>
        </row>
        <row r="592">
          <cell r="A592" t="str">
            <v>KL.HN007</v>
          </cell>
          <cell r="B592" t="str">
            <v>Minh Mart</v>
          </cell>
          <cell r="C592" t="str">
            <v/>
          </cell>
          <cell r="D592" t="str">
            <v>Thành phố Hà Nội</v>
          </cell>
          <cell r="E592" t="str">
            <v>Quận Nam Từ Liêm</v>
          </cell>
          <cell r="F592" t="str">
            <v>Phường Tây Mỗ</v>
          </cell>
          <cell r="G592" t="str">
            <v>HN007</v>
          </cell>
          <cell r="H592" t="str">
            <v>Đỗ Minh Quang</v>
          </cell>
          <cell r="I592" t="str">
            <v>KLGT</v>
          </cell>
          <cell r="K592" t="str">
            <v>Tòa S102 Vinhomes Smartcity, Tây Mỗ, Nam Từ Liêm, Hà Nội</v>
          </cell>
          <cell r="M592" t="str">
            <v>Tòa S102 Vinhomes Smartcity, Tây Mỗ, Nam Từ Liêm, Hà Nội</v>
          </cell>
          <cell r="N592">
            <v>1</v>
          </cell>
          <cell r="O592" t="b">
            <v>0</v>
          </cell>
          <cell r="P592" t="str">
            <v>CÔNG TY TNHH MTV THƯƠNG MẠI VÀ DỊCH VỤ NGỌC THƠM</v>
          </cell>
          <cell r="Q592" t="str">
            <v>Miền Bắc</v>
          </cell>
          <cell r="R592" t="str">
            <v>KL.HN007</v>
          </cell>
        </row>
        <row r="593">
          <cell r="A593" t="str">
            <v>KL.HN008</v>
          </cell>
          <cell r="B593" t="str">
            <v>CHỊ TRẦN MINH HẰNG</v>
          </cell>
          <cell r="D593" t="str">
            <v>Thành phố Hà Nội</v>
          </cell>
          <cell r="E593" t="str">
            <v>Quận Đống Đa</v>
          </cell>
          <cell r="G593" t="str">
            <v>SG015</v>
          </cell>
          <cell r="H593" t="str">
            <v>Trần Bảo Trâm</v>
          </cell>
          <cell r="I593" t="str">
            <v>MIENBAC;KLGT</v>
          </cell>
          <cell r="M593" t="str">
            <v>Nhà 54 ngõ 51 Tam Khương, Khương Thượng, Đống Đa, Hà Nội</v>
          </cell>
          <cell r="N593">
            <v>1</v>
          </cell>
          <cell r="O593" t="b">
            <v>0</v>
          </cell>
          <cell r="P593" t="str">
            <v>207 PHẠM VĂN HAI</v>
          </cell>
          <cell r="Q593" t="str">
            <v>Miền Bắc</v>
          </cell>
          <cell r="R593" t="str">
            <v>KL.HN008</v>
          </cell>
        </row>
        <row r="594">
          <cell r="A594" t="str">
            <v>KL00008</v>
          </cell>
          <cell r="B594" t="str">
            <v>CÔNG TY CỔ PHẦN ONE MOUNT DISTRIBUTION</v>
          </cell>
          <cell r="C594" t="str">
            <v>Khách của Trần Kỳ Tâm PKD HCM</v>
          </cell>
          <cell r="D594" t="str">
            <v>Thành phố Hà Nội</v>
          </cell>
          <cell r="E594" t="str">
            <v>Quận Hai Bà Trưng</v>
          </cell>
          <cell r="G594" t="str">
            <v>HN007</v>
          </cell>
          <cell r="H594" t="str">
            <v>Đỗ Minh Quang</v>
          </cell>
          <cell r="I594" t="str">
            <v>KLGT;MIENNAM</v>
          </cell>
          <cell r="K594" t="str">
            <v>Tầng 3, Tòa văn phòng T26, khu đô thị Times City, 458 Minh K, Phường Vĩnh Tuy, Quận Hai Bà Trưng, Thành phố Hà Nội, Việt Nam</v>
          </cell>
          <cell r="L594" t="str">
            <v>0109153068</v>
          </cell>
          <cell r="M594" t="str">
            <v>Tầng 3, Tòa văn phòng T26, khu đô thị Times City, 458 Minh K, Phường Vĩnh Tuy, Quận Hai Bà Trưng, Thành phố Hà Nội, Việt Nam</v>
          </cell>
          <cell r="N594">
            <v>1</v>
          </cell>
          <cell r="O594" t="b">
            <v>0</v>
          </cell>
          <cell r="P594" t="str">
            <v>207 PHẠM VĂN HAI</v>
          </cell>
          <cell r="Q594" t="str">
            <v>Miền Bắc</v>
          </cell>
          <cell r="R594" t="str">
            <v>KL00008</v>
          </cell>
        </row>
        <row r="595">
          <cell r="A595" t="str">
            <v>KL000101</v>
          </cell>
          <cell r="B595" t="str">
            <v>Kai mart - Tòa S01.06 Vinhomes Ocean Park</v>
          </cell>
          <cell r="C595" t="str">
            <v>Thanh toán chuyển khoản, CK 5%</v>
          </cell>
          <cell r="D595" t="str">
            <v>Thành phố Hà Nội</v>
          </cell>
          <cell r="E595" t="str">
            <v>Huyện Gia Lâm</v>
          </cell>
          <cell r="G595" t="str">
            <v>HN009</v>
          </cell>
          <cell r="H595" t="str">
            <v>Vũ Anh Tuấn</v>
          </cell>
          <cell r="I595" t="str">
            <v>KLGT</v>
          </cell>
          <cell r="K595" t="str">
            <v>Tòa S01.06 Vinhomes Ocean Park, Đa Tốn, huyện Gia Lâm, Thành Phố Hà Nội</v>
          </cell>
          <cell r="M595" t="str">
            <v>Tòa S01.06 Vinhomes Ocean Park, Đa Tốn, huyện Gia Lâm, Thành Phố Hà Nội</v>
          </cell>
          <cell r="N595">
            <v>1</v>
          </cell>
          <cell r="O595" t="b">
            <v>0</v>
          </cell>
          <cell r="P595" t="str">
            <v>CÔNG TY TNHH MTV THƯƠNG MẠI VÀ DỊCH VỤ NGỌC THƠM</v>
          </cell>
          <cell r="Q595" t="str">
            <v>Miền Bắc</v>
          </cell>
          <cell r="R595" t="str">
            <v>KL000101</v>
          </cell>
        </row>
        <row r="596">
          <cell r="A596" t="str">
            <v>KL00014</v>
          </cell>
          <cell r="B596" t="str">
            <v>Hộ kinh doanh Phúc Hậu (chị Liên sđt 0982164624)</v>
          </cell>
          <cell r="C596" t="str">
            <v>khách lẻ của Trường, ko ck</v>
          </cell>
          <cell r="D596" t="str">
            <v>Thành phố Hà Nội</v>
          </cell>
          <cell r="E596" t="str">
            <v>Quận Ba Đình</v>
          </cell>
          <cell r="G596" t="str">
            <v>HN006</v>
          </cell>
          <cell r="H596" t="str">
            <v>Phan Trọng Cường</v>
          </cell>
          <cell r="I596" t="str">
            <v>MIENBAC;KLGT</v>
          </cell>
          <cell r="K596" t="str">
            <v>55 Vạn Bảo, Ba Đình, HN</v>
          </cell>
          <cell r="L596" t="str">
            <v/>
          </cell>
          <cell r="M596" t="str">
            <v>55 Vạn Bảo, Ba Đình, HN</v>
          </cell>
          <cell r="N596">
            <v>1</v>
          </cell>
          <cell r="O596" t="b">
            <v>0</v>
          </cell>
          <cell r="P596" t="str">
            <v>207 PHẠM VĂN HAI</v>
          </cell>
          <cell r="Q596" t="str">
            <v>Miền Bắc</v>
          </cell>
          <cell r="R596" t="str">
            <v>KL00014</v>
          </cell>
        </row>
        <row r="597">
          <cell r="A597" t="str">
            <v>KL00015</v>
          </cell>
          <cell r="B597" t="str">
            <v>Hộ kinh doanh Phúc Hậu (chị Liên sđt 0982164624)</v>
          </cell>
          <cell r="C597" t="str">
            <v>khách lẻ của Trường, ko ck</v>
          </cell>
          <cell r="D597" t="str">
            <v>Thành phố Hà Nội</v>
          </cell>
          <cell r="E597" t="str">
            <v>Quận Ba Đình</v>
          </cell>
          <cell r="G597" t="str">
            <v>HN006</v>
          </cell>
          <cell r="H597" t="str">
            <v>Phan Trọng Cường</v>
          </cell>
          <cell r="I597" t="str">
            <v>MIENBAC;KLGT</v>
          </cell>
          <cell r="K597" t="str">
            <v>nhà 10, ngõ 62 phố Vĩnh Phúc Ba ĐÌnh ( Đối diện trường THCS Hoàng Hoa Thám)</v>
          </cell>
          <cell r="L597" t="str">
            <v/>
          </cell>
          <cell r="M597" t="str">
            <v>nhà 10, ngõ 62 phố Vĩnh Phúc Ba ĐÌnh ( Đối diện trường THCS Hoàng Hoa Thám)</v>
          </cell>
          <cell r="N597">
            <v>1</v>
          </cell>
          <cell r="O597" t="b">
            <v>0</v>
          </cell>
          <cell r="P597" t="str">
            <v>207 PHẠM VĂN HAI</v>
          </cell>
          <cell r="Q597" t="str">
            <v>Miền Bắc</v>
          </cell>
          <cell r="R597" t="str">
            <v>KL00015</v>
          </cell>
        </row>
        <row r="598">
          <cell r="A598" t="str">
            <v>KL00016</v>
          </cell>
          <cell r="B598" t="str">
            <v>Ms Quỳnh Siêu Thị Cara Mart</v>
          </cell>
          <cell r="C598" t="str">
            <v/>
          </cell>
          <cell r="D598" t="str">
            <v>Thành phố Hà Nội</v>
          </cell>
          <cell r="E598" t="str">
            <v>Quận Bắc Từ Liêm</v>
          </cell>
          <cell r="G598" t="str">
            <v>HN007</v>
          </cell>
          <cell r="H598" t="str">
            <v>Đỗ Minh Quang</v>
          </cell>
          <cell r="I598" t="str">
            <v>7%; KLGT</v>
          </cell>
          <cell r="K598" t="str">
            <v>Siêu thị Cara Mart (Citimart), tòa S1 Sunshine khu Ciputra, Đông Ngạc, Bắc Từ Liêm, HN</v>
          </cell>
          <cell r="M598" t="str">
            <v>Siêu thị Cara Mart (Citimart), tòa S1 Sunshine khu Ciputra, Đông Ngạc, Bắc Từ Liêm, HN</v>
          </cell>
          <cell r="N598">
            <v>1</v>
          </cell>
          <cell r="O598" t="b">
            <v>0</v>
          </cell>
          <cell r="P598" t="str">
            <v>CÔNG TY TNHH MTV THƯƠNG MẠI VÀ DỊCH VỤ NGỌC THƠM</v>
          </cell>
          <cell r="Q598" t="str">
            <v>Miền Bắc</v>
          </cell>
          <cell r="R598" t="str">
            <v>KL00016</v>
          </cell>
        </row>
        <row r="599">
          <cell r="A599" t="str">
            <v>KL00017</v>
          </cell>
          <cell r="B599" t="str">
            <v>Chị Tâm</v>
          </cell>
          <cell r="C599" t="str">
            <v>Khách lẻ của Bách, ck cố định 3%</v>
          </cell>
          <cell r="D599" t="str">
            <v>Hà Tĩnh</v>
          </cell>
          <cell r="G599" t="str">
            <v>HN007</v>
          </cell>
          <cell r="H599" t="str">
            <v>Đỗ Minh Quang</v>
          </cell>
          <cell r="I599" t="str">
            <v>MIENBAC;KLGT;3%</v>
          </cell>
          <cell r="K599" t="str">
            <v>869 Lê Thái Tổ, Phường Kỳ Liên, Thị xã Kỳ Anh, Tỉnh Hà Tĩnh. sđt 0354561144</v>
          </cell>
          <cell r="M599" t="str">
            <v>869 Lê Thái Tổ, Phường Kỳ Liên, Thị xã Kỳ Anh, Tỉnh Hà Tĩnh</v>
          </cell>
          <cell r="N599">
            <v>1</v>
          </cell>
          <cell r="O599" t="b">
            <v>0</v>
          </cell>
          <cell r="P599" t="str">
            <v>CÔNG TY TNHH MTV THƯƠNG MẠI VÀ DỊCH VỤ NGỌC THƠM</v>
          </cell>
          <cell r="Q599" t="str">
            <v>Miền Bắc</v>
          </cell>
          <cell r="R599" t="str">
            <v>KL00017</v>
          </cell>
        </row>
        <row r="600">
          <cell r="A600" t="str">
            <v>KL00018</v>
          </cell>
          <cell r="B600" t="str">
            <v>CỬA HÀNG TIỆN LỢI (TIEN LOI MART) -TRẦN THỊ HẰNG</v>
          </cell>
          <cell r="C600" t="str">
            <v>Khách lẻ của Trường, ko ck</v>
          </cell>
          <cell r="D600" t="str">
            <v>Thành phố Hà Nội</v>
          </cell>
          <cell r="E600" t="str">
            <v>Quận Thanh Xuân</v>
          </cell>
          <cell r="G600" t="str">
            <v>HN007</v>
          </cell>
          <cell r="H600" t="str">
            <v>Đỗ Minh Quang</v>
          </cell>
          <cell r="I600" t="str">
            <v>KLGT</v>
          </cell>
          <cell r="J600" t="str">
            <v>Trần Thị Hằng</v>
          </cell>
          <cell r="K600" t="str">
            <v>Tầng 1 tòa nhà 17T9 khu đô thị Trung Hòa-Nhân Chính, Phường Nhân Chính, Quận Thanh Xuân, HN. sđt 0978328999</v>
          </cell>
          <cell r="L600" t="str">
            <v>0106839109</v>
          </cell>
          <cell r="M600" t="str">
            <v>Tầng 1 tòa nhà 17T9 khu đô thị Trung Hòa-Nhân Chính, Phường Nhân Chính, Quận Thanh Xuân, Thành phố Hà Nội</v>
          </cell>
          <cell r="N600">
            <v>1</v>
          </cell>
          <cell r="O600" t="b">
            <v>0</v>
          </cell>
          <cell r="P600" t="str">
            <v>207 PHẠM VĂN HAI</v>
          </cell>
          <cell r="Q600" t="str">
            <v>Miền Bắc</v>
          </cell>
          <cell r="R600" t="str">
            <v>KL00018</v>
          </cell>
        </row>
        <row r="601">
          <cell r="A601" t="str">
            <v>KL00020</v>
          </cell>
          <cell r="B601" t="str">
            <v>Bách hóa Mai Linh (anh Dương)</v>
          </cell>
          <cell r="C601" t="str">
            <v/>
          </cell>
          <cell r="D601" t="str">
            <v>Thành phố Hà Nội</v>
          </cell>
          <cell r="E601" t="str">
            <v>Quận Bắc Từ Liêm</v>
          </cell>
          <cell r="G601" t="str">
            <v>HN007</v>
          </cell>
          <cell r="H601" t="str">
            <v>Đỗ Minh Quang</v>
          </cell>
          <cell r="I601" t="str">
            <v>5%; KLGT</v>
          </cell>
          <cell r="K601" t="str">
            <v>Tòa nhà T6-08 Tổng cục V KĐT Nam Cường, phường Cổ Nhuế, quận Bắc Từ Liêm, thành phố Hà Nội. anh Dương 0979638323</v>
          </cell>
          <cell r="M601" t="str">
            <v>Tòa nhà T6-08 Tổng cục V KĐT Nam Cường, Phường Cổ Nhuế, quận Bắc Từ Liêm, thành phố Hà Nội</v>
          </cell>
          <cell r="N601">
            <v>1</v>
          </cell>
          <cell r="O601" t="b">
            <v>0</v>
          </cell>
          <cell r="P601" t="str">
            <v>CÔNG TY TNHH MTV THƯƠNG MẠI VÀ DỊCH VỤ NGỌC THƠM</v>
          </cell>
          <cell r="Q601" t="str">
            <v>Miền Bắc</v>
          </cell>
          <cell r="R601" t="str">
            <v>KL00020</v>
          </cell>
        </row>
        <row r="602">
          <cell r="A602" t="str">
            <v>KL00021</v>
          </cell>
          <cell r="B602" t="str">
            <v>KA Mart - Chị Kim 0963982572</v>
          </cell>
          <cell r="C602" t="str">
            <v>CK cố định 7%, có VAT</v>
          </cell>
          <cell r="D602" t="str">
            <v>Thanh Hóa</v>
          </cell>
          <cell r="G602" t="str">
            <v>HN007</v>
          </cell>
          <cell r="H602" t="str">
            <v>Đỗ Minh Quang</v>
          </cell>
          <cell r="I602" t="str">
            <v>7%; KLGT</v>
          </cell>
          <cell r="K602" t="str">
            <v>KA Mart - 104.105 CC2 Chung cư Tân Thành 2 - Quảng Thành - TP. Thanh Hoá</v>
          </cell>
          <cell r="L602" t="str">
            <v/>
          </cell>
          <cell r="M602" t="str">
            <v>KA Mart - 104.105 CC2 Chung cư Tân Thành 2 - Quảng Thành - TP. Thanh Hoá</v>
          </cell>
          <cell r="N602">
            <v>1</v>
          </cell>
          <cell r="O602" t="b">
            <v>0</v>
          </cell>
          <cell r="P602" t="str">
            <v>CÔNG TY TNHH MTV THƯƠNG MẠI VÀ DỊCH VỤ NGỌC THƠM</v>
          </cell>
          <cell r="Q602" t="str">
            <v>Miền Bắc</v>
          </cell>
          <cell r="R602" t="str">
            <v>KL00021</v>
          </cell>
        </row>
        <row r="603">
          <cell r="A603" t="str">
            <v>KL00023</v>
          </cell>
          <cell r="B603" t="str">
            <v>DN Foods A Đức sđt: 0987727050</v>
          </cell>
          <cell r="C603" t="str">
            <v>Thanh toán luôn , VAT, ck 5% , ck đơn khai trương 10%</v>
          </cell>
          <cell r="D603" t="str">
            <v>Hưng Yên</v>
          </cell>
          <cell r="G603" t="str">
            <v>HN005</v>
          </cell>
          <cell r="H603" t="str">
            <v>Nguyễn Đắc Trường</v>
          </cell>
          <cell r="I603" t="str">
            <v>5%; KLGT</v>
          </cell>
          <cell r="K603" t="str">
            <v>DN Food Tòa D1, Đường Rừng Cọ, Khu Đô Thị Ecopark, Huyện Văn Giang, Tỉnh Hưng Yên</v>
          </cell>
          <cell r="L603" t="str">
            <v/>
          </cell>
          <cell r="M603" t="str">
            <v>DN Food Tòa D1, Đường Rừng Cọ, Khu Đô Thị Ecopark, Huyện Văn Giang, Tỉnh Hưng Yên</v>
          </cell>
          <cell r="N603">
            <v>1</v>
          </cell>
          <cell r="O603" t="b">
            <v>0</v>
          </cell>
          <cell r="P603" t="str">
            <v>CÔNG TY TNHH MTV THƯƠNG MẠI VÀ DỊCH VỤ NGỌC THƠM</v>
          </cell>
          <cell r="Q603" t="str">
            <v>Miền Bắc</v>
          </cell>
          <cell r="R603" t="str">
            <v>KL00023</v>
          </cell>
        </row>
        <row r="604">
          <cell r="A604" t="str">
            <v>KL00025</v>
          </cell>
          <cell r="B604" t="str">
            <v>Chị Nguyệt 0946029696</v>
          </cell>
          <cell r="C604" t="str">
            <v>gối đơn , VAT , ck 7% .</v>
          </cell>
          <cell r="D604" t="str">
            <v>Thành phố Hà Nội</v>
          </cell>
          <cell r="E604" t="str">
            <v>Huyện Gia Lâm</v>
          </cell>
          <cell r="G604" t="str">
            <v>HN007</v>
          </cell>
          <cell r="H604" t="str">
            <v>Đỗ Minh Quang</v>
          </cell>
          <cell r="I604" t="str">
            <v>7%; KLGT</v>
          </cell>
          <cell r="K604" t="str">
            <v>79mart , B36 ngõ 74 nguyễn thị định, trung hoà Nhân chính</v>
          </cell>
          <cell r="L604" t="str">
            <v/>
          </cell>
          <cell r="M604" t="str">
            <v>79mart , B36 ngõ 74 nguyễn thị định, trung hoà Nhân chính</v>
          </cell>
          <cell r="N604">
            <v>1</v>
          </cell>
          <cell r="O604" t="b">
            <v>0</v>
          </cell>
          <cell r="P604" t="str">
            <v>CÔNG TY TNHH MTV THƯƠNG MẠI VÀ DỊCH VỤ NGỌC THƠM</v>
          </cell>
          <cell r="Q604" t="str">
            <v>Miền Bắc</v>
          </cell>
          <cell r="R604" t="str">
            <v>KL00025</v>
          </cell>
        </row>
        <row r="605">
          <cell r="A605" t="str">
            <v>KL00026</v>
          </cell>
          <cell r="B605" t="str">
            <v>Thực phẩm sạch Only Fruit (chị Vui)</v>
          </cell>
          <cell r="C605" t="str">
            <v/>
          </cell>
          <cell r="D605" t="str">
            <v>Quảng Ninh</v>
          </cell>
          <cell r="G605" t="str">
            <v>HN007</v>
          </cell>
          <cell r="H605" t="str">
            <v>Đỗ Minh Quang</v>
          </cell>
          <cell r="I605" t="str">
            <v>MIENBAC;KLGT</v>
          </cell>
          <cell r="L605" t="str">
            <v/>
          </cell>
          <cell r="M605" t="str">
            <v>Tổ 8 khu 5 Mông Dương, Cẩm Phả, Quảng Ninh</v>
          </cell>
          <cell r="N605">
            <v>1</v>
          </cell>
          <cell r="O605" t="b">
            <v>0</v>
          </cell>
          <cell r="P605" t="str">
            <v>CÔNG TY TNHH MTV THƯƠNG MẠI VÀ DỊCH VỤ NGỌC THƠM</v>
          </cell>
          <cell r="Q605" t="str">
            <v>Miền Bắc</v>
          </cell>
          <cell r="R605" t="str">
            <v>KL00026</v>
          </cell>
        </row>
        <row r="606">
          <cell r="A606" t="str">
            <v>KL00027</v>
          </cell>
          <cell r="B606" t="str">
            <v>Unitmart Tầng 1 sảnh G5 chung cư Five Star Kim Giang 02471093686</v>
          </cell>
          <cell r="C606" t="str">
            <v/>
          </cell>
          <cell r="D606" t="str">
            <v>Thành phố Hà Nội</v>
          </cell>
          <cell r="G606" t="str">
            <v>HN007</v>
          </cell>
          <cell r="H606" t="str">
            <v>Đỗ Minh Quang</v>
          </cell>
          <cell r="I606" t="str">
            <v>MIENBAC;KLGT</v>
          </cell>
          <cell r="L606" t="str">
            <v/>
          </cell>
          <cell r="M606" t="str">
            <v>Unitmart Tầng 1 sảnh G5 chung cư Five Star Kim Giang 02471093686</v>
          </cell>
          <cell r="N606">
            <v>1</v>
          </cell>
          <cell r="O606" t="b">
            <v>0</v>
          </cell>
          <cell r="P606" t="str">
            <v>CÔNG TY TNHH MTV THƯƠNG MẠI VÀ DỊCH VỤ NGỌC THƠM</v>
          </cell>
          <cell r="Q606" t="str">
            <v>Miền Bắc</v>
          </cell>
          <cell r="R606" t="str">
            <v>KL00027</v>
          </cell>
        </row>
        <row r="607">
          <cell r="A607" t="str">
            <v>KL00028</v>
          </cell>
          <cell r="B607" t="str">
            <v>Thực phẩm sạch HT mart (Em Huyền) 0974617563</v>
          </cell>
          <cell r="C607" t="str">
            <v>Khách lẻ của Bách, ck cố định 5%</v>
          </cell>
          <cell r="D607" t="str">
            <v>Thành phố Hà Nội</v>
          </cell>
          <cell r="E607" t="str">
            <v>Quận Long Biên</v>
          </cell>
          <cell r="G607" t="str">
            <v>HN009</v>
          </cell>
          <cell r="H607" t="str">
            <v>Vũ Anh Tuấn</v>
          </cell>
          <cell r="I607" t="str">
            <v>5%; KLGT</v>
          </cell>
          <cell r="K607" t="str">
            <v>H1 - TM11 chung cư Hope residence phúc đồng, Long Biên, Hà Nội</v>
          </cell>
          <cell r="L607" t="str">
            <v/>
          </cell>
          <cell r="M607" t="str">
            <v>H1 - TM11 chung cư Hope residence phúc đồng, Long Biên, Hà Nội</v>
          </cell>
          <cell r="N607">
            <v>1</v>
          </cell>
          <cell r="O607" t="b">
            <v>0</v>
          </cell>
          <cell r="P607" t="str">
            <v>CÔNG TY TNHH MTV THƯƠNG MẠI VÀ DỊCH VỤ NGỌC THƠM</v>
          </cell>
          <cell r="Q607" t="str">
            <v>Miền Bắc</v>
          </cell>
          <cell r="R607" t="str">
            <v>KL00028</v>
          </cell>
        </row>
        <row r="608">
          <cell r="A608" t="str">
            <v>KL00029</v>
          </cell>
          <cell r="B608" t="str">
            <v>Unit mart</v>
          </cell>
          <cell r="C608" t="str">
            <v/>
          </cell>
          <cell r="D608" t="str">
            <v>Thành phố Hà Nội</v>
          </cell>
          <cell r="E608" t="str">
            <v>Quận Thanh Xuân</v>
          </cell>
          <cell r="G608" t="str">
            <v>HN007</v>
          </cell>
          <cell r="H608" t="str">
            <v>Đỗ Minh Quang</v>
          </cell>
          <cell r="I608" t="str">
            <v>KLGT</v>
          </cell>
          <cell r="K608" t="str">
            <v>tầng 11 tòa Zen , 12 Khuất Duy Tiến , Thanh Xuân , Hà nội .</v>
          </cell>
          <cell r="M608" t="str">
            <v>tầng 11 tòa Zen , 12 Khuất Duy Tiến , Thanh Xuân , Hà nội .</v>
          </cell>
          <cell r="N608">
            <v>1</v>
          </cell>
          <cell r="O608" t="b">
            <v>0</v>
          </cell>
          <cell r="P608" t="str">
            <v>CÔNG TY TNHH MTV THƯƠNG MẠI VÀ DỊCH VỤ NGỌC THƠM</v>
          </cell>
          <cell r="Q608" t="str">
            <v>Miền Bắc</v>
          </cell>
          <cell r="R608" t="str">
            <v>KL00029</v>
          </cell>
        </row>
        <row r="609">
          <cell r="A609" t="str">
            <v>KL00031</v>
          </cell>
          <cell r="B609" t="str">
            <v>DELI MART (anh Nhâm)</v>
          </cell>
          <cell r="D609" t="str">
            <v>Thành phố Hà Nội</v>
          </cell>
          <cell r="E609" t="str">
            <v>Quận Nam Từ Liêm</v>
          </cell>
          <cell r="G609" t="str">
            <v>HN007</v>
          </cell>
          <cell r="H609" t="str">
            <v>Đỗ Minh Quang</v>
          </cell>
          <cell r="I609" t="str">
            <v>5%; KLGT</v>
          </cell>
          <cell r="K609" t="str">
            <v>181 Đình Thôn, Nam Từ Liêm, HN sđt: 0963552286</v>
          </cell>
          <cell r="L609" t="str">
            <v/>
          </cell>
          <cell r="M609" t="str">
            <v>181 Đình Thôn, Nam Từ Liêm, HN</v>
          </cell>
          <cell r="N609">
            <v>1</v>
          </cell>
          <cell r="O609" t="b">
            <v>0</v>
          </cell>
          <cell r="P609" t="str">
            <v>C6 HÀ NỘI</v>
          </cell>
          <cell r="Q609" t="str">
            <v>Miền Bắc</v>
          </cell>
          <cell r="R609" t="str">
            <v>KL00031</v>
          </cell>
        </row>
        <row r="610">
          <cell r="A610" t="str">
            <v>KL00032</v>
          </cell>
          <cell r="B610" t="str">
            <v>TB MART (em Giang)</v>
          </cell>
          <cell r="D610" t="str">
            <v>Thành phố Hà Nội</v>
          </cell>
          <cell r="E610" t="str">
            <v>Quận Bắc Từ Liêm</v>
          </cell>
          <cell r="G610" t="str">
            <v>HN007</v>
          </cell>
          <cell r="H610" t="str">
            <v>Đỗ Minh Quang</v>
          </cell>
          <cell r="I610" t="str">
            <v>KLGT</v>
          </cell>
          <cell r="L610" t="str">
            <v/>
          </cell>
          <cell r="M610" t="str">
            <v>A4 chung cư An Bình, Tp.Giao Lưu, Phạm Văn Đồng, Bắc Từ Liêm, HN</v>
          </cell>
          <cell r="N610">
            <v>1</v>
          </cell>
          <cell r="O610" t="b">
            <v>0</v>
          </cell>
          <cell r="P610" t="str">
            <v>C6 HÀ NỘI</v>
          </cell>
          <cell r="Q610" t="str">
            <v>Miền Bắc</v>
          </cell>
          <cell r="R610" t="str">
            <v>KL00032</v>
          </cell>
        </row>
        <row r="611">
          <cell r="A611" t="str">
            <v>KL00033</v>
          </cell>
          <cell r="B611" t="str">
            <v>An Mộc Mart (chị Mơ)</v>
          </cell>
          <cell r="C611" t="str">
            <v>Khách lẻ C06, gối đơn</v>
          </cell>
          <cell r="D611" t="str">
            <v>Thành phố Hà Nội</v>
          </cell>
          <cell r="E611" t="str">
            <v>Quận Đống Đa</v>
          </cell>
          <cell r="G611" t="str">
            <v>HN006</v>
          </cell>
          <cell r="H611" t="str">
            <v>Phan Trọng Cường</v>
          </cell>
          <cell r="I611" t="str">
            <v>MIENBAC;KLGT</v>
          </cell>
          <cell r="M611" t="str">
            <v>An Mộc Mart 42 ngõ Ngô Sĩ Liên, Đống Đa, HN</v>
          </cell>
          <cell r="N611">
            <v>1</v>
          </cell>
          <cell r="O611" t="b">
            <v>0</v>
          </cell>
          <cell r="P611" t="str">
            <v>CÔNG TY TNHH MTV THƯƠNG MẠI VÀ DỊCH VỤ NGỌC THƠM</v>
          </cell>
          <cell r="Q611" t="str">
            <v>Miền Bắc</v>
          </cell>
          <cell r="R611" t="str">
            <v>KL00033</v>
          </cell>
        </row>
        <row r="612">
          <cell r="A612" t="str">
            <v>KL00034</v>
          </cell>
          <cell r="B612" t="str">
            <v>siêu thị Sunmart</v>
          </cell>
          <cell r="C612" t="str">
            <v>Khách lẻ của</v>
          </cell>
          <cell r="D612" t="str">
            <v>Thành phố Hà Nội</v>
          </cell>
          <cell r="E612" t="str">
            <v>Quận Bắc Từ Liêm</v>
          </cell>
          <cell r="G612" t="str">
            <v>HN007</v>
          </cell>
          <cell r="H612" t="str">
            <v>Đỗ Minh Quang</v>
          </cell>
          <cell r="I612" t="str">
            <v>KLGT</v>
          </cell>
          <cell r="K612" t="str">
            <v>siêu thị Sunmart chung cư CT2 , Kđt Thái Hà, Thành Phố Giao lưu, Quận Bắc Từ Liêm, HN</v>
          </cell>
          <cell r="L612" t="str">
            <v/>
          </cell>
          <cell r="M612" t="str">
            <v>siêu thị Sunmart chung cư CT2 , Kđt Thái Hà, Thành Phố Giao lưu, Quận Bắc Từ Liêm, HN</v>
          </cell>
          <cell r="N612">
            <v>1</v>
          </cell>
          <cell r="O612" t="b">
            <v>0</v>
          </cell>
          <cell r="P612" t="str">
            <v>CÔNG TY TNHH MTV THƯƠNG MẠI VÀ DỊCH VỤ NGỌC THƠM</v>
          </cell>
          <cell r="Q612" t="str">
            <v>Miền Bắc</v>
          </cell>
          <cell r="R612" t="str">
            <v>KL00034</v>
          </cell>
        </row>
        <row r="613">
          <cell r="A613" t="str">
            <v>KL00035</v>
          </cell>
          <cell r="B613" t="str">
            <v>SIÊU THỊ BÌNH MINH MART</v>
          </cell>
          <cell r="C613" t="str">
            <v>Khách lẻ của TRƯỜNG</v>
          </cell>
          <cell r="D613" t="str">
            <v>Thành phố Hà Nội</v>
          </cell>
          <cell r="E613" t="str">
            <v>Quận Nam Từ Liêm</v>
          </cell>
          <cell r="G613" t="str">
            <v>HN007</v>
          </cell>
          <cell r="H613" t="str">
            <v>Đỗ Minh Quang</v>
          </cell>
          <cell r="I613" t="str">
            <v>KLGT</v>
          </cell>
          <cell r="J613" t="str">
            <v>Huyền</v>
          </cell>
          <cell r="K613" t="str">
            <v>SIÊU THỊ BÌNH MINH MART, TÒA NHÀ MỸ ĐÌNH PEARL, 1 CHÂU VĂN LIÊM, MỄ TRÌ, NAM TỪ LIÊM</v>
          </cell>
          <cell r="L613" t="str">
            <v/>
          </cell>
          <cell r="M613" t="str">
            <v>TÒA NHÀ MỸ ĐÌNH PEARL, 1 CHÂU VĂN LIÊM, MỄ TRÌ, NAM TỪ LIÊM</v>
          </cell>
          <cell r="N613">
            <v>1</v>
          </cell>
          <cell r="O613" t="b">
            <v>0</v>
          </cell>
          <cell r="P613" t="str">
            <v>CÔNG TY TNHH MTV THƯƠNG MẠI VÀ DỊCH VỤ NGỌC THƠM</v>
          </cell>
          <cell r="Q613" t="str">
            <v>Miền Bắc</v>
          </cell>
          <cell r="R613" t="str">
            <v>KL00035</v>
          </cell>
        </row>
        <row r="614">
          <cell r="A614" t="str">
            <v>KL00036</v>
          </cell>
          <cell r="B614" t="str">
            <v>ECO FIRST (anh Huỳnh )</v>
          </cell>
          <cell r="D614" t="str">
            <v>Thành phố Hà Nội</v>
          </cell>
          <cell r="E614" t="str">
            <v>Quận Nam Từ Liêm</v>
          </cell>
          <cell r="G614" t="str">
            <v>HN006</v>
          </cell>
          <cell r="H614" t="str">
            <v>Phan Trọng Cường</v>
          </cell>
          <cell r="I614" t="str">
            <v>MIENBAC;KLGT</v>
          </cell>
          <cell r="L614" t="str">
            <v/>
          </cell>
          <cell r="M614" t="str">
            <v>Tầng 1 tòa nhà EcoLife Capital, 58 Tố Hữu, Trung Văn, Từ Liêm, Hà Nội</v>
          </cell>
          <cell r="N614">
            <v>1</v>
          </cell>
          <cell r="O614" t="b">
            <v>0</v>
          </cell>
          <cell r="P614" t="str">
            <v>C6 HÀ NỘI</v>
          </cell>
          <cell r="Q614" t="str">
            <v>Miền Bắc</v>
          </cell>
          <cell r="R614" t="str">
            <v>KL00036</v>
          </cell>
        </row>
        <row r="615">
          <cell r="A615" t="str">
            <v>KL00037</v>
          </cell>
          <cell r="B615" t="str">
            <v>Vimi Mart (chị Huấn )</v>
          </cell>
          <cell r="C615" t="str">
            <v>Khách lẻ C6, gối đơn</v>
          </cell>
          <cell r="D615" t="str">
            <v>Thành phố Hà Nội</v>
          </cell>
          <cell r="E615" t="str">
            <v>Quận Cầu Giấy</v>
          </cell>
          <cell r="G615" t="str">
            <v>HN007</v>
          </cell>
          <cell r="H615" t="str">
            <v>Đỗ Minh Quang</v>
          </cell>
          <cell r="I615" t="str">
            <v>KLGT</v>
          </cell>
          <cell r="M615" t="str">
            <v>Tầng 1 nhà 2A Vinaconex 7 136 Hồ Tùng Mậu, Cầu giấy, HN</v>
          </cell>
          <cell r="N615">
            <v>1</v>
          </cell>
          <cell r="O615" t="b">
            <v>0</v>
          </cell>
          <cell r="P615" t="str">
            <v>CÔNG TY TNHH MTV THƯƠNG MẠI VÀ DỊCH VỤ NGỌC THƠM</v>
          </cell>
          <cell r="Q615" t="str">
            <v>Miền Bắc</v>
          </cell>
          <cell r="R615" t="str">
            <v>KL00037</v>
          </cell>
        </row>
        <row r="616">
          <cell r="A616" t="str">
            <v>KL00038</v>
          </cell>
          <cell r="B616" t="str">
            <v>Hadico Food (chị Bích)</v>
          </cell>
          <cell r="C616" t="str">
            <v>Khách lẻ C06, gối đơn</v>
          </cell>
          <cell r="D616" t="str">
            <v>Thành phố Hà Nội</v>
          </cell>
          <cell r="E616" t="str">
            <v>Quận Cầu Giấy</v>
          </cell>
          <cell r="G616" t="str">
            <v>HN007</v>
          </cell>
          <cell r="H616" t="str">
            <v>Đỗ Minh Quang</v>
          </cell>
          <cell r="I616" t="str">
            <v>KLGT</v>
          </cell>
          <cell r="M616" t="str">
            <v>Hadico Food 202 Hồ Tùng Mậu, Cầu Giấy, HN</v>
          </cell>
          <cell r="N616">
            <v>1</v>
          </cell>
          <cell r="O616" t="b">
            <v>0</v>
          </cell>
          <cell r="P616" t="str">
            <v>CÔNG TY TNHH MTV THƯƠNG MẠI VÀ DỊCH VỤ NGỌC THƠM</v>
          </cell>
          <cell r="Q616" t="str">
            <v>Miền Bắc</v>
          </cell>
          <cell r="R616" t="str">
            <v>KL00038</v>
          </cell>
        </row>
        <row r="617">
          <cell r="A617" t="str">
            <v>KL00039</v>
          </cell>
          <cell r="B617" t="str">
            <v>An Nam Mart (Chị Hòa)</v>
          </cell>
          <cell r="C617" t="str">
            <v>Khách lẻ C6, gối đơn</v>
          </cell>
          <cell r="D617" t="str">
            <v>Thành phố Hà Nội</v>
          </cell>
          <cell r="E617" t="str">
            <v>Quận Nam Từ Liêm</v>
          </cell>
          <cell r="G617" t="str">
            <v>HN007</v>
          </cell>
          <cell r="H617" t="str">
            <v>Đỗ Minh Quang</v>
          </cell>
          <cell r="I617" t="str">
            <v>KLGT</v>
          </cell>
          <cell r="K617" t="str">
            <v>CT1 C14 Bắc Hà, Trung Văn, đường Tố Hữu, Nam Từ Liêm, HN sđt 0971723816</v>
          </cell>
          <cell r="M617" t="str">
            <v>CT1 C14 Bắc Hà, Trung Văn, đường Tố Hữu, Nam Từ Liêm, HN</v>
          </cell>
          <cell r="N617">
            <v>1</v>
          </cell>
          <cell r="O617" t="b">
            <v>0</v>
          </cell>
          <cell r="P617" t="str">
            <v>CÔNG TY TNHH MTV THƯƠNG MẠI VÀ DỊCH VỤ NGỌC THƠM</v>
          </cell>
          <cell r="Q617" t="str">
            <v>Miền Bắc</v>
          </cell>
          <cell r="R617" t="str">
            <v>KL00039</v>
          </cell>
        </row>
        <row r="618">
          <cell r="A618" t="str">
            <v>KL00040</v>
          </cell>
          <cell r="B618" t="str">
            <v>G Mart (chị Thủy)</v>
          </cell>
          <cell r="C618" t="str">
            <v>Khách lẻ C6, gối đơn</v>
          </cell>
          <cell r="D618" t="str">
            <v>Thành phố Hà Nội</v>
          </cell>
          <cell r="E618" t="str">
            <v>Quận Nam Từ Liêm</v>
          </cell>
          <cell r="G618" t="str">
            <v>HN007</v>
          </cell>
          <cell r="H618" t="str">
            <v>Đỗ Minh Quang</v>
          </cell>
          <cell r="I618" t="str">
            <v>KLGT</v>
          </cell>
          <cell r="K618" t="str">
            <v xml:space="preserve">Siêu thị G Mart tầng1 tháp C tòa nhà Golden Palace đường Mễ Trì , Nam Từ Liêm .C Thủy : 0986418191 
</v>
          </cell>
          <cell r="M618" t="str">
            <v>Tầng 1 tháp C, tòa nhà Golden Palace, đường Mễ Trì, Nam Từ Liêm, HN</v>
          </cell>
          <cell r="N618">
            <v>1</v>
          </cell>
          <cell r="O618" t="b">
            <v>0</v>
          </cell>
          <cell r="P618" t="str">
            <v>CÔNG TY TNHH MTV THƯƠNG MẠI VÀ DỊCH VỤ NGỌC THƠM</v>
          </cell>
          <cell r="Q618" t="str">
            <v>Miền Bắc</v>
          </cell>
          <cell r="R618" t="str">
            <v>KL00040</v>
          </cell>
        </row>
        <row r="619">
          <cell r="A619" t="str">
            <v>KL00041</v>
          </cell>
          <cell r="B619" t="str">
            <v>Vanminh shop (chị Hà)</v>
          </cell>
          <cell r="C619" t="str">
            <v>Khách lẻ C6, gối đơn</v>
          </cell>
          <cell r="D619" t="str">
            <v>Thành phố Hà Nội</v>
          </cell>
          <cell r="E619" t="str">
            <v>Quận Cầu Giấy</v>
          </cell>
          <cell r="G619" t="str">
            <v>HN007</v>
          </cell>
          <cell r="H619" t="str">
            <v>Đỗ Minh Quang</v>
          </cell>
          <cell r="I619" t="str">
            <v>KLGT</v>
          </cell>
          <cell r="K619" t="str">
            <v>32/C1 Doãn Kế Thiện, quận Cầu Giấy, Hà Nội</v>
          </cell>
          <cell r="M619" t="str">
            <v>32/C1 Doãn Kế Thiện, quận Cầu Giấy, Hà Nội</v>
          </cell>
          <cell r="N619">
            <v>1</v>
          </cell>
          <cell r="O619" t="b">
            <v>0</v>
          </cell>
          <cell r="P619" t="str">
            <v>CÔNG TY TNHH MTV THƯƠNG MẠI VÀ DỊCH VỤ NGỌC THƠM</v>
          </cell>
          <cell r="Q619" t="str">
            <v>Miền Bắc</v>
          </cell>
          <cell r="R619" t="str">
            <v>KL00041</v>
          </cell>
        </row>
        <row r="620">
          <cell r="A620" t="str">
            <v>KL00042</v>
          </cell>
          <cell r="B620" t="str">
            <v>Nguyễn Văn Vững</v>
          </cell>
          <cell r="C620" t="str">
            <v>Khách của TRƯỜNG</v>
          </cell>
          <cell r="D620" t="str">
            <v>Thành phố Hà Nội</v>
          </cell>
          <cell r="E620" t="str">
            <v>Quận Nam Từ Liêm</v>
          </cell>
          <cell r="G620" t="str">
            <v>HN007</v>
          </cell>
          <cell r="H620" t="str">
            <v>Đỗ Minh Quang</v>
          </cell>
          <cell r="I620" t="str">
            <v>MIENBAC;KLGT</v>
          </cell>
          <cell r="K620" t="str">
            <v>Cửa hàng TPS kiot 16 CT5 đơn nguyên 3 KĐT Mỹ Đình 2, ngã 4 Nguyễn Cơ Thạch - Trần Hữu Tước , Nam TL . A Vững : 0982161962</v>
          </cell>
          <cell r="M620" t="str">
            <v>Cửa hàng TPS kiot 16 CT5 đơn nguyên 3 KĐT Mỹ Đình 2, ngã 4 Nguyễn Cơ Thạch - Trần Hữu Tước , Nam TL</v>
          </cell>
          <cell r="N620">
            <v>1</v>
          </cell>
          <cell r="O620" t="b">
            <v>0</v>
          </cell>
          <cell r="P620" t="str">
            <v>CÔNG TY TNHH MTV THƯƠNG MẠI VÀ DỊCH VỤ NGỌC THƠM</v>
          </cell>
          <cell r="Q620" t="str">
            <v>Miền Bắc</v>
          </cell>
          <cell r="R620" t="str">
            <v>KL00042</v>
          </cell>
        </row>
        <row r="621">
          <cell r="A621" t="str">
            <v>KL00043</v>
          </cell>
          <cell r="B621" t="str">
            <v>Hmart (chị Hương)</v>
          </cell>
          <cell r="C621" t="str">
            <v>Khách của TRƯỜNG, ck 4%, gối đơn</v>
          </cell>
          <cell r="D621" t="str">
            <v>Thành phố Hà Nội</v>
          </cell>
          <cell r="E621" t="str">
            <v>Quận Nam Từ Liêm</v>
          </cell>
          <cell r="G621" t="str">
            <v>HN007</v>
          </cell>
          <cell r="H621" t="str">
            <v>Đỗ Minh Quang</v>
          </cell>
          <cell r="I621" t="str">
            <v>4%; KLGT</v>
          </cell>
          <cell r="K621" t="str">
            <v>H-mart tòa nhà Sun Square 21 Lê Đức Thọ , Mỹ Đình 1, nam Từ Liêm, HN. sđt 0989983552 chị Hương</v>
          </cell>
          <cell r="M621" t="str">
            <v>Hmart tòa nhà Sun Square 21 Lê Đức Thọ , Mỹ Đình 1, nam Từ Liêm, HN</v>
          </cell>
          <cell r="N621">
            <v>1</v>
          </cell>
          <cell r="O621" t="b">
            <v>0</v>
          </cell>
          <cell r="P621" t="str">
            <v>CÔNG TY TNHH MTV THƯƠNG MẠI VÀ DỊCH VỤ NGỌC THƠM</v>
          </cell>
          <cell r="Q621" t="str">
            <v>Miền Bắc</v>
          </cell>
          <cell r="R621" t="str">
            <v>KL00043</v>
          </cell>
        </row>
        <row r="622">
          <cell r="A622" t="str">
            <v>KL00044</v>
          </cell>
          <cell r="B622" t="str">
            <v>Phạm Thị Hậu 0985619135</v>
          </cell>
          <cell r="C622" t="str">
            <v>Khách của TRƯỜNG, TT ngay, ko ck</v>
          </cell>
          <cell r="D622" t="str">
            <v>Thành phố Hà Nội</v>
          </cell>
          <cell r="E622" t="str">
            <v>Quận Hà Đông</v>
          </cell>
          <cell r="G622" t="str">
            <v>HN007</v>
          </cell>
          <cell r="H622" t="str">
            <v>Đỗ Minh Quang</v>
          </cell>
          <cell r="I622" t="str">
            <v>KLGT</v>
          </cell>
          <cell r="K622" t="str">
            <v>Chị Hậu căn tin viện 103 Hà Đông</v>
          </cell>
          <cell r="M622" t="str">
            <v>Chị Hậu căn tin viện 103 Hà Đông</v>
          </cell>
          <cell r="N622">
            <v>1</v>
          </cell>
          <cell r="O622" t="b">
            <v>0</v>
          </cell>
          <cell r="P622" t="str">
            <v>CÔNG TY TNHH MTV THƯƠNG MẠI VÀ DỊCH VỤ NGỌC THƠM</v>
          </cell>
          <cell r="Q622" t="str">
            <v>Miền Bắc</v>
          </cell>
          <cell r="R622" t="str">
            <v>KL00044</v>
          </cell>
        </row>
        <row r="623">
          <cell r="A623" t="str">
            <v>KL00044-1</v>
          </cell>
          <cell r="B623" t="str">
            <v>Phạm Thị Hậu - 0985619135</v>
          </cell>
          <cell r="C623" t="str">
            <v>Khách của TRƯỜNG, TT ngay, ko ck</v>
          </cell>
          <cell r="D623" t="str">
            <v>Thành phố Hà Nội</v>
          </cell>
          <cell r="E623" t="str">
            <v>Quận Hà Đông</v>
          </cell>
          <cell r="G623" t="str">
            <v>HN007</v>
          </cell>
          <cell r="H623" t="str">
            <v>Đỗ Minh Quang</v>
          </cell>
          <cell r="I623" t="str">
            <v>MIENBAC;KLGT</v>
          </cell>
          <cell r="K623" t="str">
            <v>Chị Hậu căn tin viện 103 Hà Đông</v>
          </cell>
          <cell r="M623" t="str">
            <v>Căng tin bệnh viên Hữu Nghị - Hai Bà Trưng, Hà Nội</v>
          </cell>
          <cell r="N623">
            <v>1</v>
          </cell>
          <cell r="O623" t="b">
            <v>0</v>
          </cell>
          <cell r="P623" t="str">
            <v>CÔNG TY TNHH MTV THƯƠNG MẠI VÀ DỊCH VỤ NGỌC THƠM</v>
          </cell>
          <cell r="Q623" t="str">
            <v>Miền Bắc</v>
          </cell>
          <cell r="R623" t="str">
            <v>KL00044-1</v>
          </cell>
        </row>
        <row r="624">
          <cell r="A624" t="str">
            <v>KL00045</v>
          </cell>
          <cell r="B624" t="str">
            <v>chị Lan 0947835982</v>
          </cell>
          <cell r="C624" t="str">
            <v>Khách của TRƯỜNG, TT ngay, ko ck</v>
          </cell>
          <cell r="D624" t="str">
            <v>Thành phố Hà Nội</v>
          </cell>
          <cell r="E624" t="str">
            <v>Huyện Thanh Trì</v>
          </cell>
          <cell r="G624" t="str">
            <v>HN007</v>
          </cell>
          <cell r="H624" t="str">
            <v>Đỗ Minh Quang</v>
          </cell>
          <cell r="I624" t="str">
            <v>MIENBAC;KLGT</v>
          </cell>
          <cell r="K624" t="str">
            <v>Tập thể kho 708 , Ngọc Hồi , Thanh Trì , Hà Nội</v>
          </cell>
          <cell r="M624" t="str">
            <v>Tập thể kho 708 , Ngọc Hồi , Thanh Trì , Hà Nội</v>
          </cell>
          <cell r="N624">
            <v>1</v>
          </cell>
          <cell r="O624" t="b">
            <v>0</v>
          </cell>
          <cell r="P624" t="str">
            <v>CÔNG TY TNHH MTV THƯƠNG MẠI VÀ DỊCH VỤ NGỌC THƠM</v>
          </cell>
          <cell r="Q624" t="str">
            <v>Miền Bắc</v>
          </cell>
          <cell r="R624" t="str">
            <v>KL00045</v>
          </cell>
        </row>
        <row r="625">
          <cell r="A625" t="str">
            <v>KL00048</v>
          </cell>
          <cell r="B625" t="str">
            <v>Cửa hàng tiện ích- No2 Trần Quý Kiên</v>
          </cell>
          <cell r="C625" t="str">
            <v>Khách lẻ C6; Thanh toán gối đơn</v>
          </cell>
          <cell r="D625" t="str">
            <v>Thành phố Hà Nội</v>
          </cell>
          <cell r="E625" t="str">
            <v>Quận Cầu Giấy</v>
          </cell>
          <cell r="G625" t="str">
            <v>HN007</v>
          </cell>
          <cell r="H625" t="str">
            <v>Đỗ Minh Quang</v>
          </cell>
          <cell r="I625" t="str">
            <v>KLGT</v>
          </cell>
          <cell r="K625" t="str">
            <v>No2 Trần Quý Kiên- P. Dịch Vọng- Q. Cầu Giấy - Hà Nội</v>
          </cell>
          <cell r="M625" t="str">
            <v>No2 Trần Quý Kiên- P. Dịch Vọng- Q. Cầu Giấy - Hà Nội</v>
          </cell>
          <cell r="N625">
            <v>1</v>
          </cell>
          <cell r="O625" t="b">
            <v>0</v>
          </cell>
          <cell r="P625" t="str">
            <v>CÔNG TY TNHH MTV THƯƠNG MẠI VÀ DỊCH VỤ NGỌC THƠM</v>
          </cell>
          <cell r="Q625" t="str">
            <v>Miền Bắc</v>
          </cell>
          <cell r="R625" t="str">
            <v>KL00048</v>
          </cell>
        </row>
        <row r="626">
          <cell r="A626" t="str">
            <v>KL00049</v>
          </cell>
          <cell r="B626" t="str">
            <v>Đông tây mart</v>
          </cell>
          <cell r="C626" t="str">
            <v>Khách lẻ C6; thanh toán gối đơn</v>
          </cell>
          <cell r="D626" t="str">
            <v>Thành phố Hà Nội</v>
          </cell>
          <cell r="E626" t="str">
            <v>Quận Cầu Giấy</v>
          </cell>
          <cell r="G626" t="str">
            <v>HN007</v>
          </cell>
          <cell r="H626" t="str">
            <v>Đỗ Minh Quang</v>
          </cell>
          <cell r="I626" t="str">
            <v>KLGT</v>
          </cell>
          <cell r="K626" t="str">
            <v>CT3/ N11A Trần Quý Kiên- P. Dịch Vọng- Q. Cầu Giấy- Hà Nội</v>
          </cell>
          <cell r="M626" t="str">
            <v>CT3/ N11A Trần Quý Kiên- P. Dịch Vọng- Q. Cầu Giấy- Hà Nội</v>
          </cell>
          <cell r="N626">
            <v>1</v>
          </cell>
          <cell r="O626" t="b">
            <v>0</v>
          </cell>
          <cell r="P626" t="str">
            <v>CÔNG TY TNHH MTV THƯƠNG MẠI VÀ DỊCH VỤ NGỌC THƠM</v>
          </cell>
          <cell r="Q626" t="str">
            <v>Miền Bắc</v>
          </cell>
          <cell r="R626" t="str">
            <v>KL00049</v>
          </cell>
        </row>
        <row r="627">
          <cell r="A627" t="str">
            <v>KL00050</v>
          </cell>
          <cell r="B627" t="str">
            <v>Anh Đức Mart</v>
          </cell>
          <cell r="C627" t="str">
            <v>Khách lẻ C6</v>
          </cell>
          <cell r="D627" t="str">
            <v>Thành phố Hà Nội</v>
          </cell>
          <cell r="E627" t="str">
            <v>Quận Nam Từ Liêm</v>
          </cell>
          <cell r="G627" t="str">
            <v>HN007</v>
          </cell>
          <cell r="H627" t="str">
            <v>Đỗ Minh Quang</v>
          </cell>
          <cell r="I627" t="str">
            <v>KLGT</v>
          </cell>
          <cell r="K627" t="str">
            <v>West Point Đỗ Đức Dục, Nam Từ Liêm, thành phố Hà Nội</v>
          </cell>
          <cell r="M627" t="str">
            <v>West Point Đỗ Đức Dục, Nam Từ Liêm, thành phố Hà Nội</v>
          </cell>
          <cell r="N627">
            <v>1</v>
          </cell>
          <cell r="O627" t="b">
            <v>0</v>
          </cell>
          <cell r="P627" t="str">
            <v>CÔNG TY TNHH MTV THƯƠNG MẠI VÀ DỊCH VỤ NGỌC THƠM</v>
          </cell>
          <cell r="Q627" t="str">
            <v>Miền Bắc</v>
          </cell>
          <cell r="R627" t="str">
            <v>KL00050</v>
          </cell>
        </row>
        <row r="628">
          <cell r="A628" t="str">
            <v>KL00051</v>
          </cell>
          <cell r="B628" t="str">
            <v>Hà Linh Mart</v>
          </cell>
          <cell r="C628" t="str">
            <v>Khách lẻ C6, thanh toán gối đơn</v>
          </cell>
          <cell r="D628" t="str">
            <v>Thành phố Hà Nội</v>
          </cell>
          <cell r="E628" t="str">
            <v>Quận Bắc Từ Liêm</v>
          </cell>
          <cell r="G628" t="str">
            <v>HN007</v>
          </cell>
          <cell r="H628" t="str">
            <v>Đỗ Minh Quang</v>
          </cell>
          <cell r="I628" t="str">
            <v>KLGT</v>
          </cell>
          <cell r="K628" t="str">
            <v>220 Cổ Nhuế - Q. Bắc Từ Liêm - Hà Nội</v>
          </cell>
          <cell r="M628" t="str">
            <v>220 Cổ Nhuế - Q. Bắc Từ Liêm - Hà Nội</v>
          </cell>
          <cell r="N628">
            <v>1</v>
          </cell>
          <cell r="O628" t="b">
            <v>0</v>
          </cell>
          <cell r="P628" t="str">
            <v>CÔNG TY TNHH MTV THƯƠNG MẠI VÀ DỊCH VỤ NGỌC THƠM</v>
          </cell>
          <cell r="Q628" t="str">
            <v>Miền Bắc</v>
          </cell>
          <cell r="R628" t="str">
            <v>KL00051</v>
          </cell>
        </row>
        <row r="629">
          <cell r="A629" t="str">
            <v>KL00052</v>
          </cell>
          <cell r="B629" t="str">
            <v>K Mart , Spendora An Khánh</v>
          </cell>
          <cell r="C629" t="str">
            <v>Khách lẻ C6, thanh toán gối đơn</v>
          </cell>
          <cell r="D629" t="str">
            <v>Thành phố Hà Nội</v>
          </cell>
          <cell r="E629" t="str">
            <v>Huyện Hoài Đức</v>
          </cell>
          <cell r="G629" t="str">
            <v>HN007</v>
          </cell>
          <cell r="H629" t="str">
            <v>Đỗ Minh Quang</v>
          </cell>
          <cell r="I629" t="str">
            <v>KLGT</v>
          </cell>
          <cell r="K629" t="str">
            <v>K Mart , Spendora An Khánh, Hoài Đức, Hà Nội</v>
          </cell>
          <cell r="M629" t="str">
            <v>K Mart , Spendora An Khánh, Hoài Đức, Hà Nội</v>
          </cell>
          <cell r="N629">
            <v>1</v>
          </cell>
          <cell r="O629" t="b">
            <v>0</v>
          </cell>
          <cell r="P629" t="str">
            <v>CÔNG TY TNHH MTV THƯƠNG MẠI VÀ DỊCH VỤ NGỌC THƠM</v>
          </cell>
          <cell r="Q629" t="str">
            <v>Miền Bắc</v>
          </cell>
          <cell r="R629" t="str">
            <v>KL00052</v>
          </cell>
        </row>
        <row r="630">
          <cell r="A630" t="str">
            <v>KL00053</v>
          </cell>
          <cell r="B630" t="str">
            <v>ViVy mart</v>
          </cell>
          <cell r="C630" t="str">
            <v>Khách lẻ C6, thanh toán gối đơn</v>
          </cell>
          <cell r="D630" t="str">
            <v>Thành phố Hà Nội</v>
          </cell>
          <cell r="E630" t="str">
            <v>Quận Nam Từ Liêm</v>
          </cell>
          <cell r="G630" t="str">
            <v>HN007</v>
          </cell>
          <cell r="H630" t="str">
            <v>Đỗ Minh Quang</v>
          </cell>
          <cell r="I630" t="str">
            <v>KLGT</v>
          </cell>
          <cell r="K630" t="str">
            <v>tòa S102 Vinhomes Smartcity, Tây Mỗ, Nam Từ Liêm, Hà Nội</v>
          </cell>
          <cell r="M630" t="str">
            <v>tòa S102 Vinhomes Smartcity, Tây Mỗ, Nam Từ Liêm, Hà Nội</v>
          </cell>
          <cell r="N630">
            <v>1</v>
          </cell>
          <cell r="O630" t="b">
            <v>0</v>
          </cell>
          <cell r="P630" t="str">
            <v>CÔNG TY TNHH MTV THƯƠNG MẠI VÀ DỊCH VỤ NGỌC THƠM</v>
          </cell>
          <cell r="Q630" t="str">
            <v>Miền Bắc</v>
          </cell>
          <cell r="R630" t="str">
            <v>KL00053</v>
          </cell>
        </row>
        <row r="631">
          <cell r="A631" t="str">
            <v>KL00054</v>
          </cell>
          <cell r="B631" t="str">
            <v>Tân Trang mart</v>
          </cell>
          <cell r="C631" t="str">
            <v>Khách lẻ C6, thanh toán ngay, chiết khấu 7%</v>
          </cell>
          <cell r="D631" t="str">
            <v>Thành phố Hà Nội</v>
          </cell>
          <cell r="E631" t="str">
            <v>Quận Ba Đình</v>
          </cell>
          <cell r="G631" t="str">
            <v>HN006</v>
          </cell>
          <cell r="H631" t="str">
            <v>Phan Trọng Cường</v>
          </cell>
          <cell r="I631" t="str">
            <v>MIENBAC;KLGT</v>
          </cell>
          <cell r="K631" t="str">
            <v>109 Đốc Ngữ, quận Ba Đình, thành phố Hà Nội, Việt Nam - 0982962623</v>
          </cell>
          <cell r="M631" t="str">
            <v>109 Đốc Ngữ, quận Ba Đình, thành phố Hà Nội, Việt Nam</v>
          </cell>
          <cell r="N631">
            <v>1</v>
          </cell>
          <cell r="O631" t="b">
            <v>0</v>
          </cell>
          <cell r="P631" t="str">
            <v>CÔNG TY TNHH MTV THƯƠNG MẠI VÀ DỊCH VỤ NGỌC THƠM</v>
          </cell>
          <cell r="Q631" t="str">
            <v>Miền Bắc</v>
          </cell>
          <cell r="R631" t="str">
            <v>KL00054</v>
          </cell>
        </row>
        <row r="632">
          <cell r="A632" t="str">
            <v>KL00055</v>
          </cell>
          <cell r="B632" t="str">
            <v>Zen Mart</v>
          </cell>
          <cell r="C632" t="str">
            <v>Khách lẻ C6, thanh toán gối đơn</v>
          </cell>
          <cell r="D632" t="str">
            <v>Thành phố Hà Nội</v>
          </cell>
          <cell r="E632" t="str">
            <v>Huyện Gia Lâm</v>
          </cell>
          <cell r="G632" t="str">
            <v>HN006</v>
          </cell>
          <cell r="H632" t="str">
            <v>Phan Trọng Cường</v>
          </cell>
          <cell r="I632" t="str">
            <v>MIENBAC;KLGT</v>
          </cell>
          <cell r="K632" t="str">
            <v>R1.03 Vin Ocean Park, huyện Gia Lâm, thành phố Hà Nội - C. Thanh - 0886599919</v>
          </cell>
          <cell r="M632" t="str">
            <v>R1.03 Vin Ocean Park, huyện Gia Lâm, thành phố Hà Nội</v>
          </cell>
          <cell r="N632">
            <v>1</v>
          </cell>
          <cell r="O632" t="b">
            <v>0</v>
          </cell>
          <cell r="P632" t="str">
            <v>CÔNG TY TNHH MTV THƯƠNG MẠI VÀ DỊCH VỤ NGỌC THƠM</v>
          </cell>
          <cell r="Q632" t="str">
            <v>Miền Bắc</v>
          </cell>
          <cell r="R632" t="str">
            <v>KL00055</v>
          </cell>
        </row>
        <row r="633">
          <cell r="A633" t="str">
            <v>KL00056</v>
          </cell>
          <cell r="B633" t="str">
            <v>Fresh &amp; Go Mart</v>
          </cell>
          <cell r="C633" t="str">
            <v>Khách lẻ C6, thanh toán gối đơn</v>
          </cell>
          <cell r="D633" t="str">
            <v>Thành phố Hà Nội</v>
          </cell>
          <cell r="E633" t="str">
            <v>Huyện Gia Lâm</v>
          </cell>
          <cell r="G633" t="str">
            <v>HN006</v>
          </cell>
          <cell r="H633" t="str">
            <v>Phan Trọng Cường</v>
          </cell>
          <cell r="I633" t="str">
            <v>MIENBAC;KLGT</v>
          </cell>
          <cell r="K633" t="str">
            <v>S1.03 Vin Ocean Park, huyện Gia Lâm, thành phố Hà Nội - C. Trang - 0912377776</v>
          </cell>
          <cell r="M633" t="str">
            <v>S1.03 Vin Ocean Park, huyện Gia Lâm, Thành phố Hà Nội</v>
          </cell>
          <cell r="N633">
            <v>1</v>
          </cell>
          <cell r="O633" t="b">
            <v>0</v>
          </cell>
          <cell r="P633" t="str">
            <v>CÔNG TY TNHH MTV THƯƠNG MẠI VÀ DỊCH VỤ NGỌC THƠM</v>
          </cell>
          <cell r="Q633" t="str">
            <v>Miền Bắc</v>
          </cell>
          <cell r="R633" t="str">
            <v>KL00056</v>
          </cell>
        </row>
        <row r="634">
          <cell r="A634" t="str">
            <v>KL00057</v>
          </cell>
          <cell r="B634" t="str">
            <v>Chị Cẩm Nhung - Siêu Thị Phú Sơn</v>
          </cell>
          <cell r="C634" t="str">
            <v>Khách lẻ C6, thanh toán luôn, chiết khấu 10%</v>
          </cell>
          <cell r="D634" t="str">
            <v>Hà Tĩnh</v>
          </cell>
          <cell r="E634" t="str">
            <v>Huyện Kỳ Anh</v>
          </cell>
          <cell r="G634" t="str">
            <v>HN001</v>
          </cell>
          <cell r="H634" t="str">
            <v>Trần Thị Huệ</v>
          </cell>
          <cell r="I634" t="str">
            <v>KLGT</v>
          </cell>
          <cell r="K634" t="str">
            <v>Siêu Thị Phú Sơn, xã Kỳ Liên, huyện Kỳ Anh, tỉnh Hà Tĩnh</v>
          </cell>
          <cell r="M634" t="str">
            <v>Siêu Thị Phú Sơn, xã Kỳ Liên, huyện Kỳ Anh, tỉnh Hà Tĩnh</v>
          </cell>
          <cell r="N634">
            <v>1</v>
          </cell>
          <cell r="O634" t="b">
            <v>0</v>
          </cell>
          <cell r="P634" t="str">
            <v>CÔNG TY TNHH MTV THƯƠNG MẠI VÀ DỊCH VỤ NGỌC THƠM</v>
          </cell>
          <cell r="Q634" t="str">
            <v>Miền Bắc</v>
          </cell>
          <cell r="R634" t="str">
            <v>KL00057</v>
          </cell>
        </row>
        <row r="635">
          <cell r="A635" t="str">
            <v>KL00058</v>
          </cell>
          <cell r="B635" t="str">
            <v>T&amp;T mart</v>
          </cell>
          <cell r="C635" t="str">
            <v>Khách lẻ C6, thanh toán gối đơn</v>
          </cell>
          <cell r="D635" t="str">
            <v>Thành phố Hà Nội</v>
          </cell>
          <cell r="E635" t="str">
            <v>Quận Bắc Từ Liêm</v>
          </cell>
          <cell r="G635" t="str">
            <v>HN007</v>
          </cell>
          <cell r="H635" t="str">
            <v>Đỗ Minh Quang</v>
          </cell>
          <cell r="I635" t="str">
            <v>KLGT</v>
          </cell>
          <cell r="K635" t="str">
            <v>Toà A1 An bình- phạm văn đồng- bắc từ liêm - thành phố Hà Nội</v>
          </cell>
          <cell r="M635" t="str">
            <v>Toà A1 An bình- phạm văn đồng- bắc từ liêm - thành phố Hà Nội</v>
          </cell>
          <cell r="N635">
            <v>1</v>
          </cell>
          <cell r="O635" t="b">
            <v>0</v>
          </cell>
          <cell r="P635" t="str">
            <v>CÔNG TY TNHH MTV THƯƠNG MẠI VÀ DỊCH VỤ NGỌC THƠM</v>
          </cell>
          <cell r="Q635" t="str">
            <v>Miền Bắc</v>
          </cell>
          <cell r="R635" t="str">
            <v>KL00058</v>
          </cell>
        </row>
        <row r="636">
          <cell r="A636" t="str">
            <v>KL00059</v>
          </cell>
          <cell r="B636" t="str">
            <v>Thực Phẩm Lộc Lan</v>
          </cell>
          <cell r="C636" t="str">
            <v>Khách lẻ C6, thanh toán gối đơn</v>
          </cell>
          <cell r="D636" t="str">
            <v>Thành phố Hà Nội</v>
          </cell>
          <cell r="E636" t="str">
            <v>Quận Ba Đình</v>
          </cell>
          <cell r="G636" t="str">
            <v>HN006</v>
          </cell>
          <cell r="H636" t="str">
            <v>Phan Trọng Cường</v>
          </cell>
          <cell r="I636" t="str">
            <v>MIENBAC;KLGT</v>
          </cell>
          <cell r="K636" t="str">
            <v>Thực Phẩm Lộc Lan- 435 Đội Cấn- Ba Đình - Hà Nội</v>
          </cell>
          <cell r="M636" t="str">
            <v>Thực Phẩm Lộc Lan- 435 Đội Cấn- Ba Đình - Hà Nội</v>
          </cell>
          <cell r="N636">
            <v>1</v>
          </cell>
          <cell r="O636" t="b">
            <v>0</v>
          </cell>
          <cell r="P636" t="str">
            <v>CÔNG TY TNHH MTV THƯƠNG MẠI VÀ DỊCH VỤ NGỌC THƠM</v>
          </cell>
          <cell r="Q636" t="str">
            <v>Miền Bắc</v>
          </cell>
          <cell r="R636" t="str">
            <v>KL00059</v>
          </cell>
        </row>
        <row r="637">
          <cell r="A637" t="str">
            <v>KL00060</v>
          </cell>
          <cell r="B637" t="str">
            <v>Michi Mart, tòa R1 Royal City</v>
          </cell>
          <cell r="C637" t="str">
            <v>Khách lẻ C6</v>
          </cell>
          <cell r="D637" t="str">
            <v>Thành phố Hà Nội</v>
          </cell>
          <cell r="E637" t="str">
            <v>Quận Thanh Xuân</v>
          </cell>
          <cell r="G637" t="str">
            <v>HN007</v>
          </cell>
          <cell r="H637" t="str">
            <v>Đỗ Minh Quang</v>
          </cell>
          <cell r="I637" t="str">
            <v>KLGT</v>
          </cell>
          <cell r="K637" t="str">
            <v>Michi Mart, tòa R1 Royal City, quận Thanh Xuân, thành phố Hà Nội</v>
          </cell>
          <cell r="M637" t="str">
            <v>Michi Mart, tòa R1 Royal City, quận Thanh Xuân, thành phố Hà Nội</v>
          </cell>
          <cell r="N637">
            <v>1</v>
          </cell>
          <cell r="O637" t="b">
            <v>0</v>
          </cell>
          <cell r="P637" t="str">
            <v>CÔNG TY TNHH MTV THƯƠNG MẠI VÀ DỊCH VỤ NGỌC THƠM</v>
          </cell>
          <cell r="Q637" t="str">
            <v>Miền Bắc</v>
          </cell>
          <cell r="R637" t="str">
            <v>KL00060</v>
          </cell>
        </row>
        <row r="638">
          <cell r="A638" t="str">
            <v>KL00061</v>
          </cell>
          <cell r="B638" t="str">
            <v>Michi Mart, tòa R2 Royal City</v>
          </cell>
          <cell r="C638" t="str">
            <v>Khách lẻ C6</v>
          </cell>
          <cell r="D638" t="str">
            <v>Thành phố Hà Nội</v>
          </cell>
          <cell r="E638" t="str">
            <v>Quận Thanh Xuân</v>
          </cell>
          <cell r="G638" t="str">
            <v>HN007</v>
          </cell>
          <cell r="H638" t="str">
            <v>Đỗ Minh Quang</v>
          </cell>
          <cell r="I638" t="str">
            <v>KLGT</v>
          </cell>
          <cell r="K638" t="str">
            <v>Michi Mart, tòa R2 Royal City, quận Thanh Xuân, thành phố Hà Nội</v>
          </cell>
          <cell r="M638" t="str">
            <v>Michi Mart, tòa R2 Royal City, quận Thanh Xuân, thành phố Hà Nội</v>
          </cell>
          <cell r="N638">
            <v>1</v>
          </cell>
          <cell r="O638" t="b">
            <v>0</v>
          </cell>
          <cell r="P638" t="str">
            <v>CÔNG TY TNHH MTV THƯƠNG MẠI VÀ DỊCH VỤ NGỌC THƠM</v>
          </cell>
          <cell r="Q638" t="str">
            <v>Miền Bắc</v>
          </cell>
          <cell r="R638" t="str">
            <v>KL00061</v>
          </cell>
        </row>
        <row r="639">
          <cell r="A639" t="str">
            <v>KL00062</v>
          </cell>
          <cell r="B639" t="str">
            <v>Ht mart 24h</v>
          </cell>
          <cell r="C639" t="str">
            <v>Khách lẻ C6, thanh toán gối đơn</v>
          </cell>
          <cell r="D639" t="str">
            <v>Thành phố Hà Nội</v>
          </cell>
          <cell r="E639" t="str">
            <v>Quận Long Biên</v>
          </cell>
          <cell r="G639" t="str">
            <v>HN006</v>
          </cell>
          <cell r="H639" t="str">
            <v>Phan Trọng Cường</v>
          </cell>
          <cell r="I639" t="str">
            <v>MIENBAC;KLGT</v>
          </cell>
          <cell r="K639" t="str">
            <v>toà ruby2,  ngõ 33,  Phúc Lợi, Phúc Đồng, Long Biên, thành phố Hà Nội</v>
          </cell>
          <cell r="M639" t="str">
            <v>toà ruby2,  ngõ 33,  Phúc Lợi, Phúc Đồng, Long Biên, thành phố Hà Nội</v>
          </cell>
          <cell r="N639">
            <v>1</v>
          </cell>
          <cell r="O639" t="b">
            <v>0</v>
          </cell>
          <cell r="P639" t="str">
            <v>CÔNG TY TNHH MTV THƯƠNG MẠI VÀ DỊCH VỤ NGỌC THƠM</v>
          </cell>
          <cell r="Q639" t="str">
            <v>Miền Bắc</v>
          </cell>
          <cell r="R639" t="str">
            <v>KL00062</v>
          </cell>
        </row>
        <row r="640">
          <cell r="A640" t="str">
            <v>KL00063</v>
          </cell>
          <cell r="B640" t="str">
            <v>Phương anh mart</v>
          </cell>
          <cell r="C640" t="str">
            <v>Khách lẻ C6, thanh toán gối đơn</v>
          </cell>
          <cell r="D640" t="str">
            <v>Thành phố Hà Nội</v>
          </cell>
          <cell r="E640" t="str">
            <v>Quận Hoàn Kiếm</v>
          </cell>
          <cell r="G640" t="str">
            <v>HN006</v>
          </cell>
          <cell r="H640" t="str">
            <v>Phan Trọng Cường</v>
          </cell>
          <cell r="I640" t="str">
            <v>MIENBAC;KLGT</v>
          </cell>
          <cell r="K640" t="str">
            <v>103 Hàng Bông, Phường Hàng Bông, quận Hoàn Kiếm, thành phố Hà Nội</v>
          </cell>
          <cell r="M640" t="str">
            <v>103 Hàng Bông, Phường Hàng Bông, quận Hoàn Kiếm, thành phố Hà Nội</v>
          </cell>
          <cell r="N640">
            <v>1</v>
          </cell>
          <cell r="O640" t="b">
            <v>0</v>
          </cell>
          <cell r="P640" t="str">
            <v>CÔNG TY TNHH MTV THƯƠNG MẠI VÀ DỊCH VỤ NGỌC THƠM</v>
          </cell>
          <cell r="Q640" t="str">
            <v>Miền Bắc</v>
          </cell>
          <cell r="R640" t="str">
            <v>KL00063</v>
          </cell>
        </row>
        <row r="641">
          <cell r="A641" t="str">
            <v>KL00064</v>
          </cell>
          <cell r="B641" t="str">
            <v>Thu Trà food mart</v>
          </cell>
          <cell r="C641" t="str">
            <v>Khách lẻ C6, thanh toán gối đơn</v>
          </cell>
          <cell r="D641" t="str">
            <v>Thành phố Hà Nội</v>
          </cell>
          <cell r="E641" t="str">
            <v>Quận Hoàn Kiếm</v>
          </cell>
          <cell r="G641" t="str">
            <v>HN006</v>
          </cell>
          <cell r="H641" t="str">
            <v>Phan Trọng Cường</v>
          </cell>
          <cell r="I641" t="str">
            <v>MIENBAC;KLGT</v>
          </cell>
          <cell r="K641" t="str">
            <v>17 Hai Bà Trưng, phường Hàng Bài, quận Hoàn Kiếm, thành phố Hà Nội</v>
          </cell>
          <cell r="M641" t="str">
            <v>17 Hai Bà Trưng, phường Hàng Bài, quận Hoàn Kiếm, thành phố Hà Nội</v>
          </cell>
          <cell r="N641">
            <v>1</v>
          </cell>
          <cell r="O641" t="b">
            <v>0</v>
          </cell>
          <cell r="P641" t="str">
            <v>CÔNG TY TNHH MTV THƯƠNG MẠI VÀ DỊCH VỤ NGỌC THƠM</v>
          </cell>
          <cell r="Q641" t="str">
            <v>Miền Bắc</v>
          </cell>
          <cell r="R641" t="str">
            <v>KL00064</v>
          </cell>
        </row>
        <row r="642">
          <cell r="A642" t="str">
            <v>KL00065</v>
          </cell>
          <cell r="B642" t="str">
            <v>Fresh Food</v>
          </cell>
          <cell r="C642" t="str">
            <v>Khách lẻ C6, thanh toán gối đơn</v>
          </cell>
          <cell r="D642" t="str">
            <v>Thành phố Hà Nội</v>
          </cell>
          <cell r="E642" t="str">
            <v>Huyện Hoài Đức</v>
          </cell>
          <cell r="G642" t="str">
            <v>HN007</v>
          </cell>
          <cell r="H642" t="str">
            <v>Đỗ Minh Quang</v>
          </cell>
          <cell r="I642" t="str">
            <v>KLGT</v>
          </cell>
          <cell r="K642" t="str">
            <v>Spendora An Khánh, Hoài Đức, thành phố Hà Nội</v>
          </cell>
          <cell r="M642" t="str">
            <v>Spendora An Khánh, Hoài Đức, thành phố Hà Nội</v>
          </cell>
          <cell r="N642">
            <v>1</v>
          </cell>
          <cell r="O642" t="b">
            <v>0</v>
          </cell>
          <cell r="P642" t="str">
            <v>CÔNG TY TNHH MTV THƯƠNG MẠI VÀ DỊCH VỤ NGỌC THƠM</v>
          </cell>
          <cell r="Q642" t="str">
            <v>Miền Bắc</v>
          </cell>
          <cell r="R642" t="str">
            <v>KL00065</v>
          </cell>
        </row>
        <row r="643">
          <cell r="A643" t="str">
            <v>KL00066</v>
          </cell>
          <cell r="B643" t="str">
            <v>Vi Oanh - V-mart</v>
          </cell>
          <cell r="D643" t="str">
            <v>Thành phố Hà Nội</v>
          </cell>
          <cell r="E643" t="str">
            <v>Huyện Gia Lâm</v>
          </cell>
          <cell r="G643" t="str">
            <v>HN006</v>
          </cell>
          <cell r="H643" t="str">
            <v>Phan Trọng Cường</v>
          </cell>
          <cell r="I643" t="str">
            <v>MIENBAC;KLGT</v>
          </cell>
          <cell r="K643" t="str">
            <v>V-Mart, Số 135 Cửu Việt, Trâu Quỳ, Gia Lâm, Hà Nội</v>
          </cell>
          <cell r="M643" t="str">
            <v>V-Mart, Số 135 Cửu Việt, Trâu Quỳ, Gia Lâm, Hà Nội</v>
          </cell>
          <cell r="N643">
            <v>1</v>
          </cell>
          <cell r="O643" t="b">
            <v>0</v>
          </cell>
          <cell r="P643" t="str">
            <v>CÔNG TY TNHH MTV THƯƠNG MẠI VÀ DỊCH VỤ NGỌC THƠM</v>
          </cell>
          <cell r="Q643" t="str">
            <v>Miền Bắc</v>
          </cell>
          <cell r="R643" t="str">
            <v>KL00066</v>
          </cell>
        </row>
        <row r="644">
          <cell r="A644" t="str">
            <v>KL00067</v>
          </cell>
          <cell r="B644" t="str">
            <v>Minh Thương Mart</v>
          </cell>
          <cell r="D644" t="str">
            <v>Thành phố Hà Nội</v>
          </cell>
          <cell r="E644" t="str">
            <v>Quận Nam Từ Liêm</v>
          </cell>
          <cell r="G644" t="str">
            <v>HN007</v>
          </cell>
          <cell r="H644" t="str">
            <v>Đỗ Minh Quang</v>
          </cell>
          <cell r="I644" t="str">
            <v>KLGT</v>
          </cell>
          <cell r="K644" t="str">
            <v>chung cư CT2 Hateco Apollo, Xuân Phương, Nam Từ Liêm, thành phố Hà Nội</v>
          </cell>
          <cell r="M644" t="str">
            <v>chung cư CT2 Hateco Apollo, Xuân Phương, Nam Từ Liêm, thành phố Hà Nội</v>
          </cell>
          <cell r="N644">
            <v>1</v>
          </cell>
          <cell r="O644" t="b">
            <v>0</v>
          </cell>
          <cell r="P644" t="str">
            <v>CÔNG TY TNHH MTV THƯƠNG MẠI VÀ DỊCH VỤ NGỌC THƠM</v>
          </cell>
          <cell r="Q644" t="str">
            <v>Miền Bắc</v>
          </cell>
          <cell r="R644" t="str">
            <v>KL00067</v>
          </cell>
        </row>
        <row r="645">
          <cell r="A645" t="str">
            <v>KL00068</v>
          </cell>
          <cell r="B645" t="str">
            <v>Eco Mart , toà 143 Trần Phú</v>
          </cell>
          <cell r="D645" t="str">
            <v>Thành phố Hà Nội</v>
          </cell>
          <cell r="E645" t="str">
            <v>Quận Hà Đông</v>
          </cell>
          <cell r="G645" t="str">
            <v>HN007</v>
          </cell>
          <cell r="H645" t="str">
            <v>Đỗ Minh Quang</v>
          </cell>
          <cell r="I645" t="str">
            <v>KLGT</v>
          </cell>
          <cell r="K645" t="str">
            <v>Eco Mart , toà 143 Trần Phú, quận Hà Đông, thành phố Hà Nội</v>
          </cell>
          <cell r="M645" t="str">
            <v>Eco Mart , toà 143 Trần Phú, quận Hà Đông, thành phố Hà Nội</v>
          </cell>
          <cell r="N645">
            <v>1</v>
          </cell>
          <cell r="O645" t="b">
            <v>0</v>
          </cell>
          <cell r="P645" t="str">
            <v>CÔNG TY TNHH MTV THƯƠNG MẠI VÀ DỊCH VỤ NGỌC THƠM</v>
          </cell>
          <cell r="Q645" t="str">
            <v>Miền Bắc</v>
          </cell>
          <cell r="R645" t="str">
            <v>KL00068</v>
          </cell>
        </row>
        <row r="646">
          <cell r="A646" t="str">
            <v>KL00069</v>
          </cell>
          <cell r="B646" t="str">
            <v>V+ Mart</v>
          </cell>
          <cell r="D646" t="str">
            <v>Thành phố Hà Nội</v>
          </cell>
          <cell r="E646" t="str">
            <v>Quận Cầu Giấy</v>
          </cell>
          <cell r="G646" t="str">
            <v>HN007</v>
          </cell>
          <cell r="H646" t="str">
            <v>Đỗ Minh Quang</v>
          </cell>
          <cell r="I646" t="str">
            <v>KLGT</v>
          </cell>
          <cell r="K646" t="str">
            <v>Tòa Luxury View 32D Dương Đình Nghệ, phường Yên Hòa, quận Cầu Giấy, thành phố Hà Nội</v>
          </cell>
          <cell r="M646" t="str">
            <v>Tòa Luxury View 32D Dương Đình Nghệ, phường Yên Hòa, quận Cầu Giấy, thành phố Hà Nội</v>
          </cell>
          <cell r="N646">
            <v>1</v>
          </cell>
          <cell r="O646" t="b">
            <v>0</v>
          </cell>
          <cell r="P646" t="str">
            <v>CÔNG TY TNHH MTV THƯƠNG MẠI VÀ DỊCH VỤ NGỌC THƠM</v>
          </cell>
          <cell r="Q646" t="str">
            <v>Miền Bắc</v>
          </cell>
          <cell r="R646" t="str">
            <v>KL00069</v>
          </cell>
        </row>
        <row r="647">
          <cell r="A647" t="str">
            <v>KL00070</v>
          </cell>
          <cell r="B647" t="str">
            <v>Phúc Nguyên Mart</v>
          </cell>
          <cell r="C647" t="str">
            <v>Khách lẻ C6, thanh toán gối đơn</v>
          </cell>
          <cell r="D647" t="str">
            <v>Thành phố Hà Nội</v>
          </cell>
          <cell r="E647" t="str">
            <v>Quận Cầu Giấy</v>
          </cell>
          <cell r="G647" t="str">
            <v>HN007</v>
          </cell>
          <cell r="H647" t="str">
            <v>Đỗ Minh Quang</v>
          </cell>
          <cell r="I647" t="str">
            <v>KLGT</v>
          </cell>
          <cell r="K647" t="str">
            <v>39/44 Trần Thái Tông, Dịch Vọng Hậu, Cầu Giấy, Hà Nội</v>
          </cell>
          <cell r="M647" t="str">
            <v>39/44 Trần Thái Tông, Dịch Vọng Hậu, Cầu Giấy, Hà Nội</v>
          </cell>
          <cell r="N647">
            <v>1</v>
          </cell>
          <cell r="O647" t="b">
            <v>0</v>
          </cell>
          <cell r="P647" t="str">
            <v>CÔNG TY TNHH MTV THƯƠNG MẠI VÀ DỊCH VỤ NGỌC THƠM</v>
          </cell>
          <cell r="Q647" t="str">
            <v>Miền Bắc</v>
          </cell>
          <cell r="R647" t="str">
            <v>KL00070</v>
          </cell>
        </row>
        <row r="648">
          <cell r="A648" t="str">
            <v>KL00071</v>
          </cell>
          <cell r="B648" t="str">
            <v>Đức Linh Mart</v>
          </cell>
          <cell r="C648" t="str">
            <v>Khách lẻ C6, thanh toán gối đơn</v>
          </cell>
          <cell r="D648" t="str">
            <v>Thành phố Hà Nội</v>
          </cell>
          <cell r="E648" t="str">
            <v>Quận Bắc Từ Liêm</v>
          </cell>
          <cell r="G648" t="str">
            <v>HN007</v>
          </cell>
          <cell r="H648" t="str">
            <v>Đỗ Minh Quang</v>
          </cell>
          <cell r="I648" t="str">
            <v>KLGT</v>
          </cell>
          <cell r="K648" t="str">
            <v>OCT5 RESCO, phường Cổ nhuế, quận Bắc Từ Liêm, thành phố Hà Nội</v>
          </cell>
          <cell r="M648" t="str">
            <v>OCT5 RESCO, phường Cổ nhuế, quận Bắc Từ Liêm, thành phố Hà Nội</v>
          </cell>
          <cell r="N648">
            <v>1</v>
          </cell>
          <cell r="O648" t="b">
            <v>0</v>
          </cell>
          <cell r="P648" t="str">
            <v>CÔNG TY TNHH MTV THƯƠNG MẠI VÀ DỊCH VỤ NGỌC THƠM</v>
          </cell>
          <cell r="Q648" t="str">
            <v>Miền Bắc</v>
          </cell>
          <cell r="R648" t="str">
            <v>KL00071</v>
          </cell>
        </row>
        <row r="649">
          <cell r="A649" t="str">
            <v>KL00072</v>
          </cell>
          <cell r="B649" t="str">
            <v>CT Mart</v>
          </cell>
          <cell r="C649" t="str">
            <v>Khách lẻ C6, thanh toán gối đơn</v>
          </cell>
          <cell r="D649" t="str">
            <v>Thành phố Hà Nội</v>
          </cell>
          <cell r="E649" t="str">
            <v>Quận Long Biên</v>
          </cell>
          <cell r="G649" t="str">
            <v>HN006</v>
          </cell>
          <cell r="H649" t="str">
            <v>Phan Trọng Cường</v>
          </cell>
          <cell r="I649" t="str">
            <v>MIENBAC;KLGT</v>
          </cell>
          <cell r="K649" t="str">
            <v>No 11a khu đô thị Sài Đồng, Long Biên , Hà Nội</v>
          </cell>
          <cell r="M649" t="str">
            <v>No 11a khu đô thị Sài Đồng, Long Biên , Hà Nội</v>
          </cell>
          <cell r="N649">
            <v>1</v>
          </cell>
          <cell r="O649" t="b">
            <v>0</v>
          </cell>
          <cell r="P649" t="str">
            <v>CÔNG TY TNHH MTV THƯƠNG MẠI VÀ DỊCH VỤ NGỌC THƠM</v>
          </cell>
          <cell r="Q649" t="str">
            <v>Miền Bắc</v>
          </cell>
          <cell r="R649" t="str">
            <v>KL00072</v>
          </cell>
        </row>
        <row r="650">
          <cell r="A650" t="str">
            <v>KL00073</v>
          </cell>
          <cell r="B650" t="str">
            <v>Link mart</v>
          </cell>
          <cell r="C650" t="str">
            <v>Khách lẻ C6, thanh toán ngay chiết khấu 5%</v>
          </cell>
          <cell r="D650" t="str">
            <v>Thành phố Hà Nội</v>
          </cell>
          <cell r="E650" t="str">
            <v>Quận Long Biên</v>
          </cell>
          <cell r="G650" t="str">
            <v>HN006</v>
          </cell>
          <cell r="H650" t="str">
            <v>Phan Trọng Cường</v>
          </cell>
          <cell r="I650" t="str">
            <v>MIENBAC;KLGT</v>
          </cell>
          <cell r="K650" t="str">
            <v>toà Ruby3 Phúc Lợi, Phúc Đồng, Long Biên, thành phố Hà Nội</v>
          </cell>
          <cell r="M650" t="str">
            <v>toà Ruby3 Phúc Lợi, Phúc Đồng, Long Biên, thành phố Hà Nội</v>
          </cell>
          <cell r="N650">
            <v>1</v>
          </cell>
          <cell r="O650" t="b">
            <v>0</v>
          </cell>
          <cell r="P650" t="str">
            <v>CÔNG TY TNHH MTV THƯƠNG MẠI VÀ DỊCH VỤ NGỌC THƠM</v>
          </cell>
          <cell r="Q650" t="str">
            <v>Miền Bắc</v>
          </cell>
          <cell r="R650" t="str">
            <v>KL00073</v>
          </cell>
        </row>
        <row r="651">
          <cell r="A651" t="str">
            <v>KL00074</v>
          </cell>
          <cell r="B651" t="str">
            <v>V's Mart</v>
          </cell>
          <cell r="C651" t="str">
            <v>Khách lẻ C6, thanh toán gối đơn</v>
          </cell>
          <cell r="D651" t="str">
            <v>Thành phố Hà Nội</v>
          </cell>
          <cell r="E651" t="str">
            <v>Quận Nam Từ Liêm</v>
          </cell>
          <cell r="G651" t="str">
            <v>HN007</v>
          </cell>
          <cell r="H651" t="str">
            <v>Đỗ Minh Quang</v>
          </cell>
          <cell r="I651" t="str">
            <v>KLGT</v>
          </cell>
          <cell r="K651" t="str">
            <v>Tòa A2 Vinhomes Gardenia, Hàm Nghi, Nam Từ Liêm, thành phố Hà Nội</v>
          </cell>
          <cell r="M651" t="str">
            <v>Tòa A2 Vinhomes Gardenia, Hàm Nghi, Nam Từ Liêm, thành phố Hà Nội</v>
          </cell>
          <cell r="N651">
            <v>1</v>
          </cell>
          <cell r="O651" t="b">
            <v>0</v>
          </cell>
          <cell r="P651" t="str">
            <v>CÔNG TY TNHH MTV THƯƠNG MẠI VÀ DỊCH VỤ NGỌC THƠM</v>
          </cell>
          <cell r="Q651" t="str">
            <v>Miền Bắc</v>
          </cell>
          <cell r="R651" t="str">
            <v>KL00074</v>
          </cell>
        </row>
        <row r="652">
          <cell r="A652" t="str">
            <v>KL00075</v>
          </cell>
          <cell r="B652" t="str">
            <v>Siêu thị Mini Market</v>
          </cell>
          <cell r="C652" t="str">
            <v>Khách lẻ C6, thanh toán gối đơn</v>
          </cell>
          <cell r="D652" t="str">
            <v>Thành phố Hà Nội</v>
          </cell>
          <cell r="E652" t="str">
            <v>Quận Nam Từ Liêm</v>
          </cell>
          <cell r="G652" t="str">
            <v>HN007</v>
          </cell>
          <cell r="H652" t="str">
            <v>Đỗ Minh Quang</v>
          </cell>
          <cell r="I652" t="str">
            <v>KLGT</v>
          </cell>
          <cell r="K652" t="str">
            <v>S205 Vinhomes Smartcity, Tây Mỗ, Nam Từ Liêm, thành phố Hà Nội</v>
          </cell>
          <cell r="M652" t="str">
            <v>S205 Vinhomes Smartcity, Tây Mỗ, Nam Từ Liêm, thành phố Hà Nội</v>
          </cell>
          <cell r="N652">
            <v>1</v>
          </cell>
          <cell r="O652" t="b">
            <v>0</v>
          </cell>
          <cell r="P652" t="str">
            <v>CÔNG TY TNHH MTV THƯƠNG MẠI VÀ DỊCH VỤ NGỌC THƠM</v>
          </cell>
          <cell r="Q652" t="str">
            <v>Miền Bắc</v>
          </cell>
          <cell r="R652" t="str">
            <v>KL00075</v>
          </cell>
        </row>
        <row r="653">
          <cell r="A653" t="str">
            <v>KL00076</v>
          </cell>
          <cell r="B653" t="str">
            <v>RuBy Mart</v>
          </cell>
          <cell r="C653" t="str">
            <v>Khách lẻ C6, Khách hàng mở mới chiết khấu 7%</v>
          </cell>
          <cell r="D653" t="str">
            <v>Thành phố Hà Nội</v>
          </cell>
          <cell r="E653" t="str">
            <v>Huyện Gia Lâm</v>
          </cell>
          <cell r="G653" t="str">
            <v>HN006</v>
          </cell>
          <cell r="H653" t="str">
            <v>Phan Trọng Cường</v>
          </cell>
          <cell r="I653" t="str">
            <v>MIENBAC;KLGT</v>
          </cell>
          <cell r="K653" t="str">
            <v>Tòa S2.02 Vinhome Ocean Park, Đa Tốn, Gia Lâm, Hà Nội</v>
          </cell>
          <cell r="M653" t="str">
            <v>Tòa S2.02 Vinhome Ocean Park, Đa Tốn, Gia Lâm, Hà Nội</v>
          </cell>
          <cell r="N653">
            <v>1</v>
          </cell>
          <cell r="O653" t="b">
            <v>0</v>
          </cell>
          <cell r="P653" t="str">
            <v>CÔNG TY TNHH MTV THƯƠNG MẠI VÀ DỊCH VỤ NGỌC THƠM</v>
          </cell>
          <cell r="Q653" t="str">
            <v>Miền Bắc</v>
          </cell>
          <cell r="R653" t="str">
            <v>KL00076</v>
          </cell>
        </row>
        <row r="654">
          <cell r="A654" t="str">
            <v>KL00077</v>
          </cell>
          <cell r="B654" t="str">
            <v>PT mart</v>
          </cell>
          <cell r="C654" t="str">
            <v>Khách lẻ C6, Khách hàng mở mới chiết khấu 7%</v>
          </cell>
          <cell r="D654" t="str">
            <v>Thành phố Hà Nội</v>
          </cell>
          <cell r="E654" t="str">
            <v>Huyện Gia Lâm</v>
          </cell>
          <cell r="G654" t="str">
            <v>HN006</v>
          </cell>
          <cell r="H654" t="str">
            <v>Phan Trọng Cường</v>
          </cell>
          <cell r="I654" t="str">
            <v>MIENBAC;KLGT</v>
          </cell>
          <cell r="K654" t="str">
            <v>Tòa S2.01 Vinhome Ocean Park, Đa Tốn, Gia Lâm, Hà Nội</v>
          </cell>
          <cell r="M654" t="str">
            <v>Tòa S2.01 Vinhome Ocean Park, Đa Tốn, Gia Lâm, Hà Nội</v>
          </cell>
          <cell r="N654">
            <v>1</v>
          </cell>
          <cell r="O654" t="b">
            <v>0</v>
          </cell>
          <cell r="P654" t="str">
            <v>CÔNG TY TNHH MTV THƯƠNG MẠI VÀ DỊCH VỤ NGỌC THƠM</v>
          </cell>
          <cell r="Q654" t="str">
            <v>Miền Bắc</v>
          </cell>
          <cell r="R654" t="str">
            <v>KL00077</v>
          </cell>
        </row>
        <row r="655">
          <cell r="A655" t="str">
            <v>KL00078</v>
          </cell>
          <cell r="B655" t="str">
            <v>Kai Mart - Tòa S1.12 Vinhome Ocean Park</v>
          </cell>
          <cell r="C655" t="str">
            <v>Khách lẻ C6, Thanh toán gối đơn</v>
          </cell>
          <cell r="D655" t="str">
            <v>Thành phố Hà Nội</v>
          </cell>
          <cell r="E655" t="str">
            <v>Huyện Gia Lâm</v>
          </cell>
          <cell r="G655" t="str">
            <v>HN009</v>
          </cell>
          <cell r="H655" t="str">
            <v>Vũ Anh Tuấn</v>
          </cell>
          <cell r="I655" t="str">
            <v>KLGT</v>
          </cell>
          <cell r="K655" t="str">
            <v>Tòa S1.12 Vinhome Ocean Park, Đa Tốn , Gia Lâm, Hà Nội</v>
          </cell>
          <cell r="M655" t="str">
            <v>Tòa S1.12 Vinhome Ocean Park, Đa Tốn , Gia Lâm, Hà Nội</v>
          </cell>
          <cell r="N655">
            <v>1</v>
          </cell>
          <cell r="O655" t="b">
            <v>0</v>
          </cell>
          <cell r="P655" t="str">
            <v>CÔNG TY TNHH MTV THƯƠNG MẠI VÀ DỊCH VỤ NGỌC THƠM</v>
          </cell>
          <cell r="Q655" t="str">
            <v>Miền Bắc</v>
          </cell>
          <cell r="R655" t="str">
            <v>KL00078</v>
          </cell>
        </row>
        <row r="656">
          <cell r="A656" t="str">
            <v>KL00079</v>
          </cell>
          <cell r="B656" t="str">
            <v>Kai Mart - Tòa S2.08 Vinhome Ocean Park</v>
          </cell>
          <cell r="C656" t="str">
            <v>Khách lẻ C6, Thanh toán gối đơn</v>
          </cell>
          <cell r="D656" t="str">
            <v>Thành phố Hà Nội</v>
          </cell>
          <cell r="E656" t="str">
            <v>Huyện Gia Lâm</v>
          </cell>
          <cell r="G656" t="str">
            <v>HN009</v>
          </cell>
          <cell r="H656" t="str">
            <v>Vũ Anh Tuấn</v>
          </cell>
          <cell r="I656" t="str">
            <v>KLGT</v>
          </cell>
          <cell r="K656" t="str">
            <v>Tòa S2.08 Vinhome Ocean Park, Đa Tốn , Gia Lâm, Hà Nội</v>
          </cell>
          <cell r="M656" t="str">
            <v>Tòa S2.08 Vinhome Ocean Park, Đa Tốn , Gia Lâm, Hà Nội</v>
          </cell>
          <cell r="N656">
            <v>1</v>
          </cell>
          <cell r="O656" t="b">
            <v>0</v>
          </cell>
          <cell r="P656" t="str">
            <v>CÔNG TY TNHH MTV THƯƠNG MẠI VÀ DỊCH VỤ NGỌC THƠM</v>
          </cell>
          <cell r="Q656" t="str">
            <v>Miền Bắc</v>
          </cell>
          <cell r="R656" t="str">
            <v>KL00079</v>
          </cell>
        </row>
        <row r="657">
          <cell r="A657" t="str">
            <v>KL00080</v>
          </cell>
          <cell r="B657" t="str">
            <v>Kai Mart - Tòa R1.05 Vinhome Ocean Park</v>
          </cell>
          <cell r="C657" t="str">
            <v>Khách lẻ C6, Thanh toán gối đơn</v>
          </cell>
          <cell r="D657" t="str">
            <v>Thành phố Hà Nội</v>
          </cell>
          <cell r="E657" t="str">
            <v>Huyện Gia Lâm</v>
          </cell>
          <cell r="G657" t="str">
            <v>HN009</v>
          </cell>
          <cell r="H657" t="str">
            <v>Vũ Anh Tuấn</v>
          </cell>
          <cell r="I657" t="str">
            <v>KLGT</v>
          </cell>
          <cell r="K657" t="str">
            <v>Tòa R1.05 Vinhome Ocean Park, Đa Tốn , Gia Lâm, Hà Nội</v>
          </cell>
          <cell r="M657" t="str">
            <v>Tòa R1.05 Vinhome Ocean Park, Đa Tốn , Gia Lâm, Hà Nội</v>
          </cell>
          <cell r="N657">
            <v>1</v>
          </cell>
          <cell r="O657" t="b">
            <v>0</v>
          </cell>
          <cell r="P657" t="str">
            <v>CÔNG TY TNHH MTV THƯƠNG MẠI VÀ DỊCH VỤ NGỌC THƠM</v>
          </cell>
          <cell r="Q657" t="str">
            <v>Miền Bắc</v>
          </cell>
          <cell r="R657" t="str">
            <v>KL00080</v>
          </cell>
        </row>
        <row r="658">
          <cell r="A658" t="str">
            <v>KL00081</v>
          </cell>
          <cell r="B658" t="str">
            <v>Start Mart, SH18 toà S201 Vinhomes Smartcity Tây Mỗ</v>
          </cell>
          <cell r="C658" t="str">
            <v>Khách lẻ C6, Thanh toán gối đơn</v>
          </cell>
          <cell r="D658" t="str">
            <v>Thành phố Hà Nội</v>
          </cell>
          <cell r="E658" t="str">
            <v>Quận Nam Từ Liêm</v>
          </cell>
          <cell r="G658" t="str">
            <v>HN007</v>
          </cell>
          <cell r="H658" t="str">
            <v>Đỗ Minh Quang</v>
          </cell>
          <cell r="I658" t="str">
            <v>KLGT</v>
          </cell>
          <cell r="K658" t="str">
            <v>Start Mart, SH18 toà S201 Vinhomes Smartcity Tây Mỗ, Nam Từ Liêm, Thành phố Hà Nội</v>
          </cell>
          <cell r="M658" t="str">
            <v>Start Mart, SH18 toà S201 Vinhomes Smartcity Tây Mỗ, Nam Từ Liêm, Thành phố Hà Nội</v>
          </cell>
          <cell r="N658">
            <v>1</v>
          </cell>
          <cell r="O658" t="b">
            <v>0</v>
          </cell>
          <cell r="P658" t="str">
            <v>CÔNG TY TNHH MTV THƯƠNG MẠI VÀ DỊCH VỤ NGỌC THƠM</v>
          </cell>
          <cell r="Q658" t="str">
            <v>Miền Bắc</v>
          </cell>
          <cell r="R658" t="str">
            <v>KL00081</v>
          </cell>
        </row>
        <row r="659">
          <cell r="A659" t="str">
            <v>KL00082</v>
          </cell>
          <cell r="B659" t="str">
            <v>Em Hằng đội 2 Xuân Bách</v>
          </cell>
          <cell r="C659" t="str">
            <v>Khách lẻ C6, thanh toán ngay, CKCĐ 7%</v>
          </cell>
          <cell r="D659" t="str">
            <v>Thành phố Hà Nội</v>
          </cell>
          <cell r="E659" t="str">
            <v>Huyện Sóc Sơn</v>
          </cell>
          <cell r="G659" t="str">
            <v>HN007</v>
          </cell>
          <cell r="H659" t="str">
            <v>Đỗ Minh Quang</v>
          </cell>
          <cell r="I659" t="str">
            <v>KLGT</v>
          </cell>
          <cell r="K659" t="str">
            <v>đối diên winmart đội 2 Xuân Bách, huyện Sóc Sơn, thành phố Hà Nội</v>
          </cell>
          <cell r="M659" t="str">
            <v>đối diên winmart đội 2 Xuân Bách, huyện Sóc Sơn, thành phố Hà Nội</v>
          </cell>
          <cell r="N659">
            <v>1</v>
          </cell>
          <cell r="O659" t="b">
            <v>0</v>
          </cell>
          <cell r="P659" t="str">
            <v>CÔNG TY TNHH MTV THƯƠNG MẠI VÀ DỊCH VỤ NGỌC THƠM</v>
          </cell>
          <cell r="Q659" t="str">
            <v>Miền Bắc</v>
          </cell>
          <cell r="R659" t="str">
            <v>KL00082</v>
          </cell>
        </row>
        <row r="660">
          <cell r="A660" t="str">
            <v>KL00083</v>
          </cell>
          <cell r="B660" t="str">
            <v>Pol mart</v>
          </cell>
          <cell r="C660" t="str">
            <v>Khách lẻ C6, thanh toán ngay, CKCĐ 7%</v>
          </cell>
          <cell r="D660" t="str">
            <v>Thành phố Hà Nội</v>
          </cell>
          <cell r="E660" t="str">
            <v>Quận Cầu Giấy</v>
          </cell>
          <cell r="G660" t="str">
            <v>HN007</v>
          </cell>
          <cell r="H660" t="str">
            <v>Đỗ Minh Quang</v>
          </cell>
          <cell r="I660" t="str">
            <v>KLGT</v>
          </cell>
          <cell r="K660" t="str">
            <v>N07 B2 Khu đô thị Dịch Vọng, đường Thành Thái, quận Cầu Giấy, Hà Nội</v>
          </cell>
          <cell r="M660" t="str">
            <v>N07 B2 Khu đô thị Dịch Vọng, đường Thành Thái, quận Cầu Giấy, Hà Nội</v>
          </cell>
          <cell r="N660">
            <v>1</v>
          </cell>
          <cell r="O660" t="b">
            <v>0</v>
          </cell>
          <cell r="P660" t="str">
            <v>CÔNG TY TNHH MTV THƯƠNG MẠI VÀ DỊCH VỤ NGỌC THƠM</v>
          </cell>
          <cell r="Q660" t="str">
            <v>Miền Bắc</v>
          </cell>
          <cell r="R660" t="str">
            <v>KL00083</v>
          </cell>
        </row>
        <row r="661">
          <cell r="A661" t="str">
            <v>KL00084</v>
          </cell>
          <cell r="B661" t="str">
            <v>Eco Mart, West Point Đỗ Đức Dục</v>
          </cell>
          <cell r="C661" t="str">
            <v>Khách lẻ C6, thanh toán gối đơn</v>
          </cell>
          <cell r="D661" t="str">
            <v>Thành phố Hà Nội</v>
          </cell>
          <cell r="E661" t="str">
            <v>Quận Nam Từ Liêm</v>
          </cell>
          <cell r="G661" t="str">
            <v>HN007</v>
          </cell>
          <cell r="H661" t="str">
            <v>Đỗ Minh Quang</v>
          </cell>
          <cell r="I661" t="str">
            <v>KLGT</v>
          </cell>
          <cell r="K661" t="str">
            <v>West Point Đỗ Đức Dục, Nam Từ Liêm, thành phố Hà Nội</v>
          </cell>
          <cell r="M661" t="str">
            <v>West Point Đỗ Đức Dục, Nam Từ Liêm, thành phố Hà Nội</v>
          </cell>
          <cell r="N661">
            <v>1</v>
          </cell>
          <cell r="O661" t="b">
            <v>0</v>
          </cell>
          <cell r="P661" t="str">
            <v>CÔNG TY TNHH MTV THƯƠNG MẠI VÀ DỊCH VỤ NGỌC THƠM</v>
          </cell>
          <cell r="Q661" t="str">
            <v>Miền Bắc</v>
          </cell>
          <cell r="R661" t="str">
            <v>KL00084</v>
          </cell>
        </row>
        <row r="662">
          <cell r="A662" t="str">
            <v>KL00085</v>
          </cell>
          <cell r="B662" t="str">
            <v>Mini Mart, 79 ngõ 2 Đại Lộ Thăng Long</v>
          </cell>
          <cell r="C662" t="str">
            <v>Khách lẻ C6, thanh toán gối đơn</v>
          </cell>
          <cell r="D662" t="str">
            <v>Thành phố Hà Nội</v>
          </cell>
          <cell r="E662" t="str">
            <v>Quận Nam Từ Liêm</v>
          </cell>
          <cell r="G662" t="str">
            <v>HN007</v>
          </cell>
          <cell r="H662" t="str">
            <v>Đỗ Minh Quang</v>
          </cell>
          <cell r="I662" t="str">
            <v>KLGT</v>
          </cell>
          <cell r="K662" t="str">
            <v>79 ngõ 2 Đại Lộ Thăng Long, Nam Từ Liêm, thành phố Hà Nội</v>
          </cell>
          <cell r="M662" t="str">
            <v>79 ngõ 2 Đại Lộ Thăng Long, Nam Từ Liêm, thành phố Hà Nội</v>
          </cell>
          <cell r="N662">
            <v>1</v>
          </cell>
          <cell r="O662" t="b">
            <v>0</v>
          </cell>
          <cell r="P662" t="str">
            <v>CÔNG TY TNHH MTV THƯƠNG MẠI VÀ DỊCH VỤ NGỌC THƠM</v>
          </cell>
          <cell r="Q662" t="str">
            <v>Miền Bắc</v>
          </cell>
          <cell r="R662" t="str">
            <v>KL00085</v>
          </cell>
        </row>
        <row r="663">
          <cell r="A663" t="str">
            <v>KL00087</v>
          </cell>
          <cell r="B663" t="str">
            <v>An food, toà A3 Thăng Long garden</v>
          </cell>
          <cell r="C663" t="str">
            <v/>
          </cell>
          <cell r="D663" t="str">
            <v>Thành phố Hà Nội</v>
          </cell>
          <cell r="E663" t="str">
            <v>Quận Hai Bà Trưng</v>
          </cell>
          <cell r="G663" t="str">
            <v>HN007</v>
          </cell>
          <cell r="H663" t="str">
            <v>Đỗ Minh Quang</v>
          </cell>
          <cell r="I663" t="str">
            <v>MIENBAC;KLGT</v>
          </cell>
          <cell r="K663" t="str">
            <v>toà A3 Thăng Long garden, 250 Minh Khai, Q. Hai Bà Trưng, thành phố Hà Nội</v>
          </cell>
          <cell r="M663" t="str">
            <v>toà A3 Thăng Long garden, 250 Minh Khai, Q. Hai Bà Trưng, thành phố Hà Nội</v>
          </cell>
          <cell r="N663">
            <v>1</v>
          </cell>
          <cell r="O663" t="b">
            <v>0</v>
          </cell>
          <cell r="P663" t="str">
            <v>CÔNG TY TNHH MTV THƯƠNG MẠI VÀ DỊCH VỤ NGỌC THƠM</v>
          </cell>
          <cell r="Q663" t="str">
            <v>Miền Bắc</v>
          </cell>
          <cell r="R663" t="str">
            <v>KL00087</v>
          </cell>
        </row>
        <row r="664">
          <cell r="A664" t="str">
            <v>KL00088</v>
          </cell>
          <cell r="B664" t="str">
            <v>Tik' Mart, Sh01 Park 12</v>
          </cell>
          <cell r="C664" t="str">
            <v/>
          </cell>
          <cell r="D664" t="str">
            <v>Thành phố Hà Nội</v>
          </cell>
          <cell r="E664" t="str">
            <v>Quận Hoàng Mai</v>
          </cell>
          <cell r="G664" t="str">
            <v>HN007</v>
          </cell>
          <cell r="H664" t="str">
            <v>Đỗ Minh Quang</v>
          </cell>
          <cell r="I664" t="str">
            <v>MIENBAC;KLGT</v>
          </cell>
          <cell r="K664" t="str">
            <v>Sh01 Park 12 , Times City, Hoàng Mai, thành phố Hà Nội</v>
          </cell>
          <cell r="M664" t="str">
            <v>Sh01 Park 12 , Times City, Hoàng Mai, thành phố Hà Nội</v>
          </cell>
          <cell r="N664">
            <v>1</v>
          </cell>
          <cell r="O664" t="b">
            <v>0</v>
          </cell>
          <cell r="P664" t="str">
            <v>CÔNG TY TNHH MTV THƯƠNG MẠI VÀ DỊCH VỤ NGỌC THƠM</v>
          </cell>
          <cell r="Q664" t="str">
            <v>Miền Bắc</v>
          </cell>
          <cell r="R664" t="str">
            <v>KL00088</v>
          </cell>
        </row>
        <row r="665">
          <cell r="A665" t="str">
            <v>KL00089</v>
          </cell>
          <cell r="B665" t="str">
            <v>24/7 mart</v>
          </cell>
          <cell r="C665" t="str">
            <v/>
          </cell>
          <cell r="D665" t="str">
            <v>Thành phố Hà Nội</v>
          </cell>
          <cell r="E665" t="str">
            <v>Huyện Gia Lâm</v>
          </cell>
          <cell r="G665" t="str">
            <v>HN006</v>
          </cell>
          <cell r="H665" t="str">
            <v>Phan Trọng Cường</v>
          </cell>
          <cell r="I665" t="str">
            <v>MIENBAC;KLGT</v>
          </cell>
          <cell r="K665" t="str">
            <v>S2.07 Vin Ocean park, huyện Gia Lâm, thành phố Hà Nội</v>
          </cell>
          <cell r="M665" t="str">
            <v>S2.07 Vin Ocean park, huyện Gia Lâm, thành phố Hà Nội</v>
          </cell>
          <cell r="N665">
            <v>1</v>
          </cell>
          <cell r="O665" t="b">
            <v>0</v>
          </cell>
          <cell r="P665" t="str">
            <v>CÔNG TY TNHH MTV THƯƠNG MẠI VÀ DỊCH VỤ NGỌC THƠM</v>
          </cell>
          <cell r="Q665" t="str">
            <v>Miền Bắc</v>
          </cell>
          <cell r="R665" t="str">
            <v>KL00089</v>
          </cell>
        </row>
        <row r="666">
          <cell r="A666" t="str">
            <v>KL00091</v>
          </cell>
          <cell r="B666" t="str">
            <v>Welmart, D14 the Manor Mỹ Đình</v>
          </cell>
          <cell r="C666" t="str">
            <v/>
          </cell>
          <cell r="D666" t="str">
            <v>Thành phố Hà Nội</v>
          </cell>
          <cell r="E666" t="str">
            <v>Quận Nam Từ Liêm</v>
          </cell>
          <cell r="G666" t="str">
            <v>HN007</v>
          </cell>
          <cell r="H666" t="str">
            <v>Đỗ Minh Quang</v>
          </cell>
          <cell r="I666" t="str">
            <v>KLGT</v>
          </cell>
          <cell r="K666" t="str">
            <v>D14 the Manor Mỹ Đình, Nam Từ Liêm, thành phố Hà Nội</v>
          </cell>
          <cell r="M666" t="str">
            <v>D14 the Manor Mỹ Đình, Nam Từ Liêm, thành phố Hà Nội</v>
          </cell>
          <cell r="N666">
            <v>1</v>
          </cell>
          <cell r="O666" t="b">
            <v>0</v>
          </cell>
          <cell r="P666" t="str">
            <v>CÔNG TY TNHH MTV THƯƠNG MẠI VÀ DỊCH VỤ NGỌC THƠM</v>
          </cell>
          <cell r="Q666" t="str">
            <v>Miền Bắc</v>
          </cell>
          <cell r="R666" t="str">
            <v>KL00091</v>
          </cell>
        </row>
        <row r="667">
          <cell r="A667" t="str">
            <v>KL00092</v>
          </cell>
          <cell r="B667" t="str">
            <v>Green mart- hope resident</v>
          </cell>
          <cell r="C667" t="str">
            <v/>
          </cell>
          <cell r="D667" t="str">
            <v>Thành phố Hà Nội</v>
          </cell>
          <cell r="E667" t="str">
            <v>Quận Long Biên</v>
          </cell>
          <cell r="G667" t="str">
            <v>HN006</v>
          </cell>
          <cell r="H667" t="str">
            <v>Phan Trọng Cường</v>
          </cell>
          <cell r="I667" t="str">
            <v>MIENBAC;KLGT</v>
          </cell>
          <cell r="K667" t="str">
            <v>Green mart- Hope Resident, phường Phúc Đồng, quận Long Biên, thành phố Hà Nội</v>
          </cell>
          <cell r="M667" t="str">
            <v>Green mart- Hope Resident, phường Phúc Đồng, quận Long Biên, thành phố Hà Nội</v>
          </cell>
          <cell r="N667">
            <v>1</v>
          </cell>
          <cell r="O667" t="b">
            <v>0</v>
          </cell>
          <cell r="P667" t="str">
            <v>CÔNG TY TNHH MTV THƯƠNG MẠI VÀ DỊCH VỤ NGỌC THƠM</v>
          </cell>
          <cell r="Q667" t="str">
            <v>Miền Bắc</v>
          </cell>
          <cell r="R667" t="str">
            <v>KL00092</v>
          </cell>
        </row>
        <row r="668">
          <cell r="A668" t="str">
            <v>KL00093</v>
          </cell>
          <cell r="B668" t="str">
            <v>Minh Anh Mart</v>
          </cell>
          <cell r="D668" t="str">
            <v>Thành phố Hà Nội</v>
          </cell>
          <cell r="E668" t="str">
            <v>Quận Nam Từ Liêm</v>
          </cell>
          <cell r="G668" t="str">
            <v>HN007</v>
          </cell>
          <cell r="H668" t="str">
            <v>Đỗ Minh Quang</v>
          </cell>
          <cell r="I668" t="str">
            <v>KLGT</v>
          </cell>
          <cell r="K668" t="str">
            <v>I5 Imperia Vinhomes Smartcity Tây Mỗ, Nam Từ Liêm, thành phố Hà Nội</v>
          </cell>
          <cell r="M668" t="str">
            <v>I5 Imperia Vinhomes Smartcity Tây Mỗ, Nam Từ Liêm, thành phố Hà Nội</v>
          </cell>
          <cell r="N668">
            <v>1</v>
          </cell>
          <cell r="O668" t="b">
            <v>0</v>
          </cell>
          <cell r="P668" t="str">
            <v>CÔNG TY TNHH MTV THƯƠNG MẠI VÀ DỊCH VỤ NGỌC THƠM</v>
          </cell>
          <cell r="Q668" t="str">
            <v>Miền Bắc</v>
          </cell>
          <cell r="R668" t="str">
            <v>KL00093</v>
          </cell>
        </row>
        <row r="669">
          <cell r="A669" t="str">
            <v>KL00094</v>
          </cell>
          <cell r="B669" t="str">
            <v>TK Mart</v>
          </cell>
          <cell r="C669" t="str">
            <v>Khách lẻ C6, thanh toán gối đơn</v>
          </cell>
          <cell r="D669" t="str">
            <v>Thành phố Hà Nội</v>
          </cell>
          <cell r="E669" t="str">
            <v>Quận Nam Từ Liêm</v>
          </cell>
          <cell r="G669" t="str">
            <v>HN007</v>
          </cell>
          <cell r="H669" t="str">
            <v>Đỗ Minh Quang</v>
          </cell>
          <cell r="I669" t="str">
            <v>KLGT</v>
          </cell>
          <cell r="K669" t="str">
            <v>S15A Tonkin 1 Vinhomes Smartcity Tây Mỗ, Nam Từ Liêm, thành phố Hà Nội</v>
          </cell>
          <cell r="M669" t="str">
            <v>S15A Tonkin 1 Vinhomes Smartcity Tây Mỗ, Nam Từ Liêm, thành phố Hà Nội</v>
          </cell>
          <cell r="N669">
            <v>1</v>
          </cell>
          <cell r="O669" t="b">
            <v>0</v>
          </cell>
          <cell r="P669" t="str">
            <v>CÔNG TY TNHH MTV THƯƠNG MẠI VÀ DỊCH VỤ NGỌC THƠM</v>
          </cell>
          <cell r="Q669" t="str">
            <v>Miền Bắc</v>
          </cell>
          <cell r="R669" t="str">
            <v>KL00094</v>
          </cell>
        </row>
        <row r="670">
          <cell r="A670" t="str">
            <v>KL00095</v>
          </cell>
          <cell r="B670" t="str">
            <v>Mai's , SO 10 , T8 Times City</v>
          </cell>
          <cell r="C670" t="str">
            <v>Khách lẻ C6, thanh toán gối đơn</v>
          </cell>
          <cell r="D670" t="str">
            <v>Thành phố Hà Nội</v>
          </cell>
          <cell r="E670" t="str">
            <v>Quận Hai Bà Trưng</v>
          </cell>
          <cell r="G670" t="str">
            <v>HN007</v>
          </cell>
          <cell r="H670" t="str">
            <v>Đỗ Minh Quang</v>
          </cell>
          <cell r="I670" t="str">
            <v>MIENBAC;KLGT</v>
          </cell>
          <cell r="K670" t="str">
            <v>SO 10 , T8 Times City, Hai Bà Trưng, thành phố Hà Nội</v>
          </cell>
          <cell r="M670" t="str">
            <v>SO 10 , T8 Times City, Hai Bà Trưng, thành phố Hà Nội</v>
          </cell>
          <cell r="N670">
            <v>1</v>
          </cell>
          <cell r="O670" t="b">
            <v>0</v>
          </cell>
          <cell r="P670" t="str">
            <v>CÔNG TY TNHH MTV THƯƠNG MẠI VÀ DỊCH VỤ NGỌC THƠM</v>
          </cell>
          <cell r="Q670" t="str">
            <v>Miền Bắc</v>
          </cell>
          <cell r="R670" t="str">
            <v>KL00095</v>
          </cell>
        </row>
        <row r="671">
          <cell r="A671" t="str">
            <v>KL00096</v>
          </cell>
          <cell r="B671" t="str">
            <v>Bé Gạo Store</v>
          </cell>
          <cell r="C671" t="str">
            <v>Khách lẻ C6, thanh toán gối đơn</v>
          </cell>
          <cell r="D671" t="str">
            <v>Thành phố Hà Nội</v>
          </cell>
          <cell r="E671" t="str">
            <v>Huyện Gia Lâm</v>
          </cell>
          <cell r="G671" t="str">
            <v>HN006</v>
          </cell>
          <cell r="H671" t="str">
            <v>Phan Trọng Cường</v>
          </cell>
          <cell r="I671" t="str">
            <v>MIENBAC;KLGT</v>
          </cell>
          <cell r="K671" t="str">
            <v>Tòa S1.09 Vinhome Ocean Park, Đa Tốn , Gia Lâm, thành phố Hà Nội</v>
          </cell>
          <cell r="M671" t="str">
            <v>Tòa S1.09 Vinhome Ocean Park, Đa Tốn , Gia Lâm, thành phố Hà Nội</v>
          </cell>
          <cell r="N671">
            <v>1</v>
          </cell>
          <cell r="O671" t="b">
            <v>0</v>
          </cell>
          <cell r="P671" t="str">
            <v>CÔNG TY TNHH MTV THƯƠNG MẠI VÀ DỊCH VỤ NGỌC THƠM</v>
          </cell>
          <cell r="Q671" t="str">
            <v>Miền Bắc</v>
          </cell>
          <cell r="R671" t="str">
            <v>KL00096</v>
          </cell>
        </row>
        <row r="672">
          <cell r="A672" t="str">
            <v>KL00097</v>
          </cell>
          <cell r="B672" t="str">
            <v>Go Mart</v>
          </cell>
          <cell r="C672" t="str">
            <v>Khách lẻ C6, thanh toán gối đơn</v>
          </cell>
          <cell r="D672" t="str">
            <v>Thành phố Hà Nội</v>
          </cell>
          <cell r="E672" t="str">
            <v>Quận Nam Từ Liêm</v>
          </cell>
          <cell r="G672" t="str">
            <v>HN007</v>
          </cell>
          <cell r="H672" t="str">
            <v>Đỗ Minh Quang</v>
          </cell>
          <cell r="I672" t="str">
            <v>KLGT</v>
          </cell>
          <cell r="K672" t="str">
            <v>SH23 S201 Vinhomes Smartcity, Tây Mỗ, Nam Từ Liêm, Thành phố Hà Nội</v>
          </cell>
          <cell r="M672" t="str">
            <v>SH23 S201 Vinhomes Smartcity, Tây Mỗ, Nam Từ Liêm, Thành phố Hà Nội</v>
          </cell>
          <cell r="N672">
            <v>1</v>
          </cell>
          <cell r="O672" t="b">
            <v>0</v>
          </cell>
          <cell r="P672" t="str">
            <v>CÔNG TY TNHH MTV THƯƠNG MẠI VÀ DỊCH VỤ NGỌC THƠM</v>
          </cell>
          <cell r="Q672" t="str">
            <v>Miền Bắc</v>
          </cell>
          <cell r="R672" t="str">
            <v>KL00097</v>
          </cell>
        </row>
        <row r="673">
          <cell r="A673" t="str">
            <v>KL00098</v>
          </cell>
          <cell r="B673" t="str">
            <v>Kai mart - Tòa S01.09 Vinhomes Ocean Park</v>
          </cell>
          <cell r="C673" t="str">
            <v>Thanh toán chuyển khoản, CK 5%</v>
          </cell>
          <cell r="D673" t="str">
            <v>Thành phố Hà Nội</v>
          </cell>
          <cell r="E673" t="str">
            <v>Huyện Gia Lâm</v>
          </cell>
          <cell r="G673" t="str">
            <v>HN009</v>
          </cell>
          <cell r="H673" t="str">
            <v>Vũ Anh Tuấn</v>
          </cell>
          <cell r="I673" t="str">
            <v>KLGT</v>
          </cell>
          <cell r="K673" t="str">
            <v>Tòa S01.09 Vinhomes Ocean Park, Đa Tốn, huyện Gia Lâm, Thành Phố Hà Nội</v>
          </cell>
          <cell r="M673" t="str">
            <v>Tòa S01.09 Vinhomes Ocean Park, Đa Tốn, huyện Gia Lâm, Thành Phố Hà Nội</v>
          </cell>
          <cell r="N673">
            <v>1</v>
          </cell>
          <cell r="O673" t="b">
            <v>0</v>
          </cell>
          <cell r="P673" t="str">
            <v>CÔNG TY TNHH MTV THƯƠNG MẠI VÀ DỊCH VỤ NGỌC THƠM</v>
          </cell>
          <cell r="Q673" t="str">
            <v>Miền Bắc</v>
          </cell>
          <cell r="R673" t="str">
            <v>KL00098</v>
          </cell>
        </row>
        <row r="674">
          <cell r="A674" t="str">
            <v>KL00099</v>
          </cell>
          <cell r="B674" t="str">
            <v>Hada mart, N3 ecohome 3</v>
          </cell>
          <cell r="C674" t="str">
            <v>Thanh toán ngay</v>
          </cell>
          <cell r="D674" t="str">
            <v>Thành phố Hà Nội</v>
          </cell>
          <cell r="E674" t="str">
            <v>Quận Bắc Từ Liêm</v>
          </cell>
          <cell r="G674" t="str">
            <v>HN007</v>
          </cell>
          <cell r="H674" t="str">
            <v>Đỗ Minh Quang</v>
          </cell>
          <cell r="I674" t="str">
            <v>KLGT</v>
          </cell>
          <cell r="K674" t="str">
            <v>Hada mart, N3 ecohome 3 , Đông Ngạc, quận Bắc Từ Liêm, thành phố HN</v>
          </cell>
          <cell r="M674" t="str">
            <v>Hada mart, N3 ecohome 3 , Đông Ngạc, quận Bắc Từ Liêm, thành phố HN</v>
          </cell>
          <cell r="N674">
            <v>1</v>
          </cell>
          <cell r="O674" t="b">
            <v>0</v>
          </cell>
          <cell r="P674" t="str">
            <v>CÔNG TY TNHH MTV THƯƠNG MẠI VÀ DỊCH VỤ NGỌC THƠM</v>
          </cell>
          <cell r="Q674" t="str">
            <v>Miền Bắc</v>
          </cell>
          <cell r="R674" t="str">
            <v>KL00099</v>
          </cell>
        </row>
        <row r="675">
          <cell r="A675" t="str">
            <v>KL00100</v>
          </cell>
          <cell r="B675" t="str">
            <v>Hada mart, N5 ecohome 3</v>
          </cell>
          <cell r="C675" t="str">
            <v>Thanh toán ngay</v>
          </cell>
          <cell r="D675" t="str">
            <v>Thành phố Hà Nội</v>
          </cell>
          <cell r="E675" t="str">
            <v>Quận Bắc Từ Liêm</v>
          </cell>
          <cell r="G675" t="str">
            <v>HN007</v>
          </cell>
          <cell r="H675" t="str">
            <v>Đỗ Minh Quang</v>
          </cell>
          <cell r="I675" t="str">
            <v>KLGT</v>
          </cell>
          <cell r="K675" t="str">
            <v>Hada mart, N5 ecohome 3, Đông Ngạc, quận Bắc Từ Liêm, thành phố Hà Nội</v>
          </cell>
          <cell r="M675" t="str">
            <v>Hada mart, N5 ecohome 3, Đông Ngạc, quận Bắc Từ Liêm, thành phố Hà Nội</v>
          </cell>
          <cell r="N675">
            <v>1</v>
          </cell>
          <cell r="O675" t="b">
            <v>0</v>
          </cell>
          <cell r="P675" t="str">
            <v>CÔNG TY TNHH MTV THƯƠNG MẠI VÀ DỊCH VỤ NGỌC THƠM</v>
          </cell>
          <cell r="Q675" t="str">
            <v>Miền Bắc</v>
          </cell>
          <cell r="R675" t="str">
            <v>KL00100</v>
          </cell>
        </row>
        <row r="676">
          <cell r="A676" t="str">
            <v>KL00101</v>
          </cell>
          <cell r="B676" t="str">
            <v>Wonmart</v>
          </cell>
          <cell r="C676" t="str">
            <v>Thanh toán gối đơn</v>
          </cell>
          <cell r="D676" t="str">
            <v>Thành phố Hà Nội</v>
          </cell>
          <cell r="E676" t="str">
            <v>Quận Nam Từ Liêm</v>
          </cell>
          <cell r="G676" t="str">
            <v>HN007</v>
          </cell>
          <cell r="H676" t="str">
            <v>Đỗ Minh Quang</v>
          </cell>
          <cell r="I676" t="str">
            <v>KLGT</v>
          </cell>
          <cell r="K676" t="str">
            <v>số 16 lô TT02, HD Mon City, ngõ 2 Hàm Nghi, Nam Từ Liêm, thành phố Hà Nội</v>
          </cell>
          <cell r="M676" t="str">
            <v>số 16 lô TT02, HD Mon City, ngõ 2 Hàm Nghi, Nam Từ Liêm, thành phố Hà Nội</v>
          </cell>
          <cell r="N676">
            <v>1</v>
          </cell>
          <cell r="O676" t="b">
            <v>0</v>
          </cell>
          <cell r="P676" t="str">
            <v>CÔNG TY TNHH MTV THƯƠNG MẠI VÀ DỊCH VỤ NGỌC THƠM</v>
          </cell>
          <cell r="Q676" t="str">
            <v>Miền Bắc</v>
          </cell>
          <cell r="R676" t="str">
            <v>KL00101</v>
          </cell>
        </row>
        <row r="677">
          <cell r="A677" t="str">
            <v>KL00102</v>
          </cell>
          <cell r="B677" t="str">
            <v>Cửa hàng tự chọn Quỳnh Anh</v>
          </cell>
          <cell r="C677" t="str">
            <v>Thanh toán ngay, CK 5%. Đơn đầu 10%</v>
          </cell>
          <cell r="D677" t="str">
            <v>Thành phố Hà Nội</v>
          </cell>
          <cell r="E677" t="str">
            <v>Quận Nam Từ Liêm</v>
          </cell>
          <cell r="G677" t="str">
            <v>HN007</v>
          </cell>
          <cell r="H677" t="str">
            <v>Đỗ Minh Quang</v>
          </cell>
          <cell r="I677" t="str">
            <v>KLGT</v>
          </cell>
          <cell r="K677" t="str">
            <v>99 Trần Bình, phường Mỹ Đình 2, Nam Từ Liêm, thành phố Hà Nội</v>
          </cell>
          <cell r="M677" t="str">
            <v>99 Trần Bình, phường Mỹ Đình 2, Nam Từ Liêm, thành phố Hà Nội</v>
          </cell>
          <cell r="N677">
            <v>1</v>
          </cell>
          <cell r="O677" t="b">
            <v>0</v>
          </cell>
          <cell r="P677" t="str">
            <v>CÔNG TY TNHH MTV THƯƠNG MẠI VÀ DỊCH VỤ NGỌC THƠM</v>
          </cell>
          <cell r="Q677" t="str">
            <v>Miền Bắc</v>
          </cell>
          <cell r="R677" t="str">
            <v>KL00102</v>
          </cell>
        </row>
        <row r="678">
          <cell r="A678" t="str">
            <v>KL00103</v>
          </cell>
          <cell r="B678" t="str">
            <v>H mart-s2.12 Vin Ocean park</v>
          </cell>
          <cell r="C678" t="str">
            <v>Thanh toán ngay, CK 5%</v>
          </cell>
          <cell r="D678" t="str">
            <v>Thành phố Hà Nội</v>
          </cell>
          <cell r="E678" t="str">
            <v>Huyện Gia Lâm</v>
          </cell>
          <cell r="G678" t="str">
            <v>HN006</v>
          </cell>
          <cell r="H678" t="str">
            <v>Phan Trọng Cường</v>
          </cell>
          <cell r="I678" t="str">
            <v>MIENBAC;KLGT</v>
          </cell>
          <cell r="K678" t="str">
            <v>H mart - s2.12 Vin Ocean park, Đa Tốn, Gia Lâm, Hà Nội</v>
          </cell>
          <cell r="M678" t="str">
            <v>H mart - s2.12 Vin Ocean park, Đa Tốn, Gia Lâm, Hà Nội</v>
          </cell>
          <cell r="N678">
            <v>1</v>
          </cell>
          <cell r="O678" t="b">
            <v>0</v>
          </cell>
          <cell r="P678" t="str">
            <v>CÔNG TY TNHH MTV THƯƠNG MẠI VÀ DỊCH VỤ NGỌC THƠM</v>
          </cell>
          <cell r="Q678" t="str">
            <v>Miền Bắc</v>
          </cell>
          <cell r="R678" t="str">
            <v>KL00103</v>
          </cell>
        </row>
        <row r="679">
          <cell r="A679" t="str">
            <v>KL00104</v>
          </cell>
          <cell r="B679" t="str">
            <v>V mart toà R1.01  Vin Ocean park</v>
          </cell>
          <cell r="C679" t="str">
            <v>Thanh toán ngay</v>
          </cell>
          <cell r="D679" t="str">
            <v>Thành phố Hà Nội</v>
          </cell>
          <cell r="E679" t="str">
            <v>Huyện Gia Lâm</v>
          </cell>
          <cell r="G679" t="str">
            <v>HN006</v>
          </cell>
          <cell r="H679" t="str">
            <v>Phan Trọng Cường</v>
          </cell>
          <cell r="I679" t="str">
            <v>MIENBAC;KLGT</v>
          </cell>
          <cell r="K679" t="str">
            <v>V mart toà R1.01  Vin Ocean park, Đa Tốn, Gia Lâm, Hà Nội</v>
          </cell>
          <cell r="M679" t="str">
            <v>V mart toà R1.01  Vin Ocean park, Đa Tốn, Gia Lâm, Hà Nội</v>
          </cell>
          <cell r="N679">
            <v>1</v>
          </cell>
          <cell r="O679" t="b">
            <v>0</v>
          </cell>
          <cell r="P679" t="str">
            <v>CÔNG TY TNHH MTV THƯƠNG MẠI VÀ DỊCH VỤ NGỌC THƠM</v>
          </cell>
          <cell r="Q679" t="str">
            <v>Miền Bắc</v>
          </cell>
          <cell r="R679" t="str">
            <v>KL00104</v>
          </cell>
        </row>
        <row r="680">
          <cell r="A680" t="str">
            <v>KL00105</v>
          </cell>
          <cell r="B680" t="str">
            <v>Cmart CT19T1</v>
          </cell>
          <cell r="C680" t="str">
            <v>Thanh toán ngay, CK 5%</v>
          </cell>
          <cell r="D680" t="str">
            <v>Thành phố Hà Nội</v>
          </cell>
          <cell r="E680" t="str">
            <v>Quận Hà Đông</v>
          </cell>
          <cell r="G680" t="str">
            <v>HN007</v>
          </cell>
          <cell r="H680" t="str">
            <v>Đỗ Minh Quang</v>
          </cell>
          <cell r="I680" t="str">
            <v>KLGT</v>
          </cell>
          <cell r="K680" t="str">
            <v>Cmart CT19T1 Tòa nhà Lucky House Kiến Hưng, KĐT Mậu Lương, quận Hà Đông, thành phố Hà Nội</v>
          </cell>
          <cell r="M680" t="str">
            <v>Cmart CT19T1 Tòa nhà Lucky House Kiến Hưng, KĐT Mậu Lương, quận Hà Đông, thành phố Hà Nội</v>
          </cell>
          <cell r="N680">
            <v>1</v>
          </cell>
          <cell r="O680" t="b">
            <v>0</v>
          </cell>
          <cell r="P680" t="str">
            <v>CÔNG TY TNHH MTV THƯƠNG MẠI VÀ DỊCH VỤ NGỌC THƠM</v>
          </cell>
          <cell r="Q680" t="str">
            <v>Miền Bắc</v>
          </cell>
          <cell r="R680" t="str">
            <v>KL00105</v>
          </cell>
        </row>
        <row r="681">
          <cell r="A681" t="str">
            <v>KL00106</v>
          </cell>
          <cell r="B681" t="str">
            <v>Em Nguyệt - Sach.Mart</v>
          </cell>
          <cell r="C681" t="str">
            <v>Thanh toán trước khi giao hàng</v>
          </cell>
          <cell r="D681" t="str">
            <v>Bắc Ninh</v>
          </cell>
          <cell r="I681" t="str">
            <v>MIENBAC;KLGT</v>
          </cell>
          <cell r="K681" t="str">
            <v>84 Huyền Quang- Ninh Xá- Bắc Ninh</v>
          </cell>
          <cell r="M681" t="str">
            <v>84 Huyền Quang- Ninh Xá- Bắc Ninh</v>
          </cell>
          <cell r="N681">
            <v>1</v>
          </cell>
          <cell r="O681" t="b">
            <v>0</v>
          </cell>
          <cell r="P681" t="str">
            <v>CÔNG TY TNHH MTV THƯƠNG MẠI VÀ DỊCH VỤ NGỌC THƠM</v>
          </cell>
          <cell r="Q681" t="str">
            <v>Miền Bắc</v>
          </cell>
          <cell r="R681" t="str">
            <v>KL00106</v>
          </cell>
        </row>
        <row r="682">
          <cell r="A682" t="str">
            <v>KL00107</v>
          </cell>
          <cell r="B682" t="str">
            <v>Kai mart -  Tòa S2.15 Vinhome Ocean Park</v>
          </cell>
          <cell r="C682" t="str">
            <v>Thanh toán ngay</v>
          </cell>
          <cell r="D682" t="str">
            <v>Thành phố Hà Nội</v>
          </cell>
          <cell r="E682" t="str">
            <v>Huyện Gia Lâm</v>
          </cell>
          <cell r="G682" t="str">
            <v>HN009</v>
          </cell>
          <cell r="H682" t="str">
            <v>Vũ Anh Tuấn</v>
          </cell>
          <cell r="I682" t="str">
            <v>KLGT</v>
          </cell>
          <cell r="K682" t="str">
            <v>Tòa S2.15 Vinhome Ocean Park, Đa Tốn , Gia Lâm, TP Hà Nội</v>
          </cell>
          <cell r="M682" t="str">
            <v>Tòa S2.15 Vinhome Ocean Park, Đa Tốn , Gia Lâm, TP Hà Nội</v>
          </cell>
          <cell r="N682">
            <v>1</v>
          </cell>
          <cell r="O682" t="b">
            <v>0</v>
          </cell>
          <cell r="P682" t="str">
            <v>CÔNG TY TNHH MTV THƯƠNG MẠI VÀ DỊCH VỤ NGỌC THƠM</v>
          </cell>
          <cell r="Q682" t="str">
            <v>Miền Bắc</v>
          </cell>
          <cell r="R682" t="str">
            <v>KL00107</v>
          </cell>
        </row>
        <row r="683">
          <cell r="A683" t="str">
            <v>KL00108</v>
          </cell>
          <cell r="B683" t="str">
            <v>S mart- l4 RS1 Khu đô thị Ciputra</v>
          </cell>
          <cell r="C683" t="str">
            <v>Thanh toán ngay</v>
          </cell>
          <cell r="D683" t="str">
            <v>Thành phố Hà Nội</v>
          </cell>
          <cell r="E683" t="str">
            <v>Quận Tây Hồ</v>
          </cell>
          <cell r="G683" t="str">
            <v>HN006</v>
          </cell>
          <cell r="H683" t="str">
            <v>Phan Trọng Cường</v>
          </cell>
          <cell r="I683" t="str">
            <v>MIENBAC;KLGT</v>
          </cell>
          <cell r="K683" t="str">
            <v>l4 RS1 Khu đô thị Ciputra, Phường Phú Thượng, quận Tây Hồ, thành phố Hà Nội</v>
          </cell>
          <cell r="M683" t="str">
            <v>l4 RS1 Khu đô thị Ciputra, Phường Phú Thượng, quận Tây Hồ, thành phố Hà Nội</v>
          </cell>
          <cell r="N683">
            <v>1</v>
          </cell>
          <cell r="O683" t="b">
            <v>0</v>
          </cell>
          <cell r="P683" t="str">
            <v>CÔNG TY TNHH MTV THƯƠNG MẠI VÀ DỊCH VỤ NGỌC THƠM</v>
          </cell>
          <cell r="Q683" t="str">
            <v>Miền Bắc</v>
          </cell>
          <cell r="R683" t="str">
            <v>KL00108</v>
          </cell>
        </row>
        <row r="684">
          <cell r="A684" t="str">
            <v>KL00109</v>
          </cell>
          <cell r="B684" t="str">
            <v>Thực phẩm xanh</v>
          </cell>
          <cell r="C684" t="str">
            <v>Thanh toán ngay, CK 5%</v>
          </cell>
          <cell r="D684" t="str">
            <v>Thành phố Hà Nội</v>
          </cell>
          <cell r="E684" t="str">
            <v>Quận Hà Đông</v>
          </cell>
          <cell r="G684" t="str">
            <v>HN007</v>
          </cell>
          <cell r="H684" t="str">
            <v>Đỗ Minh Quang</v>
          </cell>
          <cell r="I684" t="str">
            <v>KLGT</v>
          </cell>
          <cell r="K684" t="str">
            <v>Thực phẩm xanh Kiôt 16 V8 tòa Vesta Phú Lãm, Hà Đông</v>
          </cell>
          <cell r="M684" t="str">
            <v>Thực phẩm xanh Kiôt 16 V8 tòa Vesta Phú Lãm, Hà Đông</v>
          </cell>
          <cell r="N684">
            <v>1</v>
          </cell>
          <cell r="O684" t="b">
            <v>0</v>
          </cell>
          <cell r="P684" t="str">
            <v>CÔNG TY TNHH MTV THƯƠNG MẠI VÀ DỊCH VỤ NGỌC THƠM</v>
          </cell>
          <cell r="Q684" t="str">
            <v>Miền Bắc</v>
          </cell>
          <cell r="R684" t="str">
            <v>KL00109</v>
          </cell>
        </row>
        <row r="685">
          <cell r="A685" t="str">
            <v>KL00110</v>
          </cell>
          <cell r="B685" t="str">
            <v>Siêu thị Mefresh</v>
          </cell>
          <cell r="C685" t="str">
            <v>CK cố định 5%</v>
          </cell>
          <cell r="D685" t="str">
            <v>Thành phố Hà Nội</v>
          </cell>
          <cell r="E685" t="str">
            <v>Quận Nam Từ Liêm</v>
          </cell>
          <cell r="G685" t="str">
            <v>HN007</v>
          </cell>
          <cell r="H685" t="str">
            <v>Đỗ Minh Quang</v>
          </cell>
          <cell r="I685" t="str">
            <v>KLGT</v>
          </cell>
          <cell r="K685" t="str">
            <v>GS1 01S01, Vinhomes Smartcity Tây Mỗ, Nam Từ Liêm, thành phố Hà Nội</v>
          </cell>
          <cell r="M685" t="str">
            <v>GS1 01S01, Vinhomes Smartcity Tây Mỗ, Nam Từ Liêm, thành phố Hà Nội</v>
          </cell>
          <cell r="N685">
            <v>1</v>
          </cell>
          <cell r="O685" t="b">
            <v>0</v>
          </cell>
          <cell r="P685" t="str">
            <v>CÔNG TY TNHH MTV THƯƠNG MẠI VÀ DỊCH VỤ NGỌC THƠM</v>
          </cell>
          <cell r="Q685" t="str">
            <v>Miền Bắc</v>
          </cell>
          <cell r="R685" t="str">
            <v>KL00110</v>
          </cell>
        </row>
        <row r="686">
          <cell r="A686" t="str">
            <v>KL00111</v>
          </cell>
          <cell r="B686" t="str">
            <v>AH Mart</v>
          </cell>
          <cell r="C686" t="str">
            <v>CK cố định 5%</v>
          </cell>
          <cell r="D686" t="str">
            <v>Thành phố Hà Nội</v>
          </cell>
          <cell r="E686" t="str">
            <v>Quận Long Biên</v>
          </cell>
          <cell r="G686" t="str">
            <v>HN006</v>
          </cell>
          <cell r="H686" t="str">
            <v>Phan Trọng Cường</v>
          </cell>
          <cell r="I686" t="str">
            <v>MIENBAC;KLGT</v>
          </cell>
          <cell r="K686" t="str">
            <v>Kiot 1C GH5 - CT17 Khu đô thị Việt Hưng, quận Long Biên, thành phố Hà Nội</v>
          </cell>
          <cell r="M686" t="str">
            <v>Kiot 1C GH5 - CT17 Khu đô thị Việt Hưng, quận Long Biên, thành phố Hà Nội</v>
          </cell>
          <cell r="N686">
            <v>1</v>
          </cell>
          <cell r="O686" t="b">
            <v>0</v>
          </cell>
          <cell r="P686" t="str">
            <v>CÔNG TY TNHH MTV THƯƠNG MẠI VÀ DỊCH VỤ NGỌC THƠM</v>
          </cell>
          <cell r="Q686" t="str">
            <v>Miền Bắc</v>
          </cell>
          <cell r="R686" t="str">
            <v>KL00111</v>
          </cell>
        </row>
        <row r="687">
          <cell r="A687" t="str">
            <v>KL00112</v>
          </cell>
          <cell r="B687" t="str">
            <v>Meta mart, S205 Vinhomes Smartcity</v>
          </cell>
          <cell r="C687" t="str">
            <v>CK cố định 5%</v>
          </cell>
          <cell r="D687" t="str">
            <v>Thành phố Hà Nội</v>
          </cell>
          <cell r="E687" t="str">
            <v>Quận Nam Từ Liêm</v>
          </cell>
          <cell r="G687" t="str">
            <v>HN007</v>
          </cell>
          <cell r="H687" t="str">
            <v>Đỗ Minh Quang</v>
          </cell>
          <cell r="I687" t="str">
            <v>KLGT</v>
          </cell>
          <cell r="K687" t="str">
            <v>S205 Vinhomes Smartcity , Tây Mỗ, Nam Từ Liêm, thành phố Hà Nội</v>
          </cell>
          <cell r="M687" t="str">
            <v>S205 Vinhomes Smartcity , Tây Mỗ, Nam Từ Liêm, thành phố Hà Nội</v>
          </cell>
          <cell r="N687">
            <v>1</v>
          </cell>
          <cell r="O687" t="b">
            <v>0</v>
          </cell>
          <cell r="P687" t="str">
            <v>CÔNG TY TNHH MTV THƯƠNG MẠI VÀ DỊCH VỤ NGỌC THƠM</v>
          </cell>
          <cell r="Q687" t="str">
            <v>Miền Bắc</v>
          </cell>
          <cell r="R687" t="str">
            <v>KL00112</v>
          </cell>
        </row>
        <row r="688">
          <cell r="A688" t="str">
            <v>KL00113</v>
          </cell>
          <cell r="B688" t="str">
            <v>Meta mart, S201 Vinhomes Smartcity</v>
          </cell>
          <cell r="C688" t="str">
            <v>CK cố định 5%</v>
          </cell>
          <cell r="D688" t="str">
            <v>Thành phố Hà Nội</v>
          </cell>
          <cell r="E688" t="str">
            <v>Quận Nam Từ Liêm</v>
          </cell>
          <cell r="G688" t="str">
            <v>HN007</v>
          </cell>
          <cell r="H688" t="str">
            <v>Đỗ Minh Quang</v>
          </cell>
          <cell r="I688" t="str">
            <v>KLGT</v>
          </cell>
          <cell r="K688" t="str">
            <v>S201 Vinhomes Smartcity , Tây Mỗ, Nam Từ Liêm, thành phố Hà Nội</v>
          </cell>
          <cell r="M688" t="str">
            <v>S201 Vinhomes Smartcity , Tây Mỗ, Nam Từ Liêm, thành phố Hà Nội</v>
          </cell>
          <cell r="N688">
            <v>1</v>
          </cell>
          <cell r="O688" t="b">
            <v>0</v>
          </cell>
          <cell r="P688" t="str">
            <v>CÔNG TY TNHH MTV THƯƠNG MẠI VÀ DỊCH VỤ NGỌC THƠM</v>
          </cell>
          <cell r="Q688" t="str">
            <v>Miền Bắc</v>
          </cell>
          <cell r="R688" t="str">
            <v>KL00113</v>
          </cell>
        </row>
        <row r="689">
          <cell r="A689" t="str">
            <v>KL00115</v>
          </cell>
          <cell r="B689" t="str">
            <v>H mart - S1.08 Vin Ocean Park</v>
          </cell>
          <cell r="C689" t="str">
            <v/>
          </cell>
          <cell r="D689" t="str">
            <v>Thành phố Hà Nội</v>
          </cell>
          <cell r="E689" t="str">
            <v>Huyện Gia Lâm</v>
          </cell>
          <cell r="G689" t="str">
            <v>HN006</v>
          </cell>
          <cell r="H689" t="str">
            <v>Phan Trọng Cường</v>
          </cell>
          <cell r="I689" t="str">
            <v>MIENBAC;KLGT</v>
          </cell>
          <cell r="K689" t="str">
            <v>S1.08 Vin Ocean Park, Đa Tốn, Gia Lâm, Hà Nội</v>
          </cell>
          <cell r="M689" t="str">
            <v>S1.08 Vin Ocean Park, Đa Tốn, Gia Lâm, Hà Nội</v>
          </cell>
          <cell r="N689">
            <v>1</v>
          </cell>
          <cell r="O689" t="b">
            <v>0</v>
          </cell>
          <cell r="P689" t="str">
            <v>CÔNG TY TNHH MTV THƯƠNG MẠI VÀ DỊCH VỤ NGỌC THƠM</v>
          </cell>
          <cell r="Q689" t="str">
            <v>Miền Bắc</v>
          </cell>
          <cell r="R689" t="str">
            <v>KL00115</v>
          </cell>
        </row>
        <row r="690">
          <cell r="A690" t="str">
            <v>KL00117</v>
          </cell>
          <cell r="B690" t="str">
            <v>ANH CƯỜNG - QUẢNG NINH</v>
          </cell>
          <cell r="C690" t="str">
            <v>Khách lẻ C6, Thanh toán luôn, CK 5%</v>
          </cell>
          <cell r="D690" t="str">
            <v>Quảng Ninh</v>
          </cell>
          <cell r="G690" t="str">
            <v>HN001</v>
          </cell>
          <cell r="H690" t="str">
            <v>Trần Thị Huệ</v>
          </cell>
          <cell r="I690" t="str">
            <v>KLGT</v>
          </cell>
          <cell r="K690" t="str">
            <v>834 Trần Phú, Cẩm Thạch, Cẩm Phả, Quảng Ninh</v>
          </cell>
          <cell r="M690" t="str">
            <v>834 Trần Phú, Cẩm Thạch, Cẩm Phả, Quảng Ninh</v>
          </cell>
          <cell r="N690">
            <v>1</v>
          </cell>
          <cell r="O690" t="b">
            <v>0</v>
          </cell>
          <cell r="P690" t="str">
            <v>CÔNG TY TNHH MTV THƯƠNG MẠI VÀ DỊCH VỤ NGỌC THƠM</v>
          </cell>
          <cell r="Q690" t="str">
            <v>Miền Bắc</v>
          </cell>
          <cell r="R690" t="str">
            <v>KL00117</v>
          </cell>
        </row>
        <row r="691">
          <cell r="A691" t="str">
            <v>KL00118</v>
          </cell>
          <cell r="B691" t="str">
            <v>CÔNG TY TNHH HOÀNG MẤM</v>
          </cell>
          <cell r="D691" t="str">
            <v>Thái Nguyên</v>
          </cell>
          <cell r="E691" t="str">
            <v>Thành phố Thái Nguyên</v>
          </cell>
          <cell r="F691" t="str">
            <v>Phường Phan Đình Phùng</v>
          </cell>
          <cell r="G691" t="str">
            <v>HN007</v>
          </cell>
          <cell r="H691" t="str">
            <v>Đỗ Minh Quang</v>
          </cell>
          <cell r="I691" t="str">
            <v>MIENBAC;KLGT</v>
          </cell>
          <cell r="J691" t="str">
            <v>Lê Thị Liên</v>
          </cell>
          <cell r="L691" t="str">
            <v>4600268461</v>
          </cell>
          <cell r="M691" t="str">
            <v>Tầng 3, tòa nhà Hoàng Mấm Minh Cầu, Số 2, đường Minh Cầu, Tổ 6, Phường Phan Đình Phùng, Thành phố Thái Nguyên, Tỉnh Thái Nguyên, Việt Nam</v>
          </cell>
          <cell r="N691">
            <v>1</v>
          </cell>
          <cell r="O691" t="b">
            <v>0</v>
          </cell>
          <cell r="P691" t="str">
            <v>CÔNG TY TNHH MTV THƯƠNG MẠI VÀ DỊCH VỤ NGỌC THƠM</v>
          </cell>
          <cell r="Q691" t="str">
            <v>Miền Bắc</v>
          </cell>
          <cell r="R691" t="str">
            <v>KL00118</v>
          </cell>
        </row>
        <row r="692">
          <cell r="A692" t="str">
            <v>KL00119</v>
          </cell>
          <cell r="B692" t="str">
            <v>SIÊU THỊ HOMEMART24H</v>
          </cell>
          <cell r="D692" t="str">
            <v>Quảng Ninh</v>
          </cell>
          <cell r="E692" t="str">
            <v>Thành phố Hạ Long</v>
          </cell>
          <cell r="F692" t="str">
            <v>Phường Trần Hưng Đạo</v>
          </cell>
          <cell r="G692" t="str">
            <v>HN001</v>
          </cell>
          <cell r="H692" t="str">
            <v>Trần Thị Huệ</v>
          </cell>
          <cell r="I692" t="str">
            <v>KLGT</v>
          </cell>
          <cell r="K692" t="str">
            <v>122 Cao Thắng, P. Trần Hưng Đạo, TP. Hạ Long, tỉnh Quảng Ninh</v>
          </cell>
          <cell r="M692" t="str">
            <v>122 Cao Thắng, P. Trần Hưng Đạo, TP. Hạ Long, tỉnh Quảng Ninh</v>
          </cell>
          <cell r="N692">
            <v>1</v>
          </cell>
          <cell r="O692" t="b">
            <v>0</v>
          </cell>
          <cell r="P692" t="str">
            <v>CÔNG TY TNHH MTV THƯƠNG MẠI VÀ DỊCH VỤ NGỌC THƠM</v>
          </cell>
          <cell r="Q692" t="str">
            <v>Miền Bắc</v>
          </cell>
          <cell r="R692" t="str">
            <v>KL00119</v>
          </cell>
        </row>
        <row r="693">
          <cell r="A693" t="str">
            <v>KL00120</v>
          </cell>
          <cell r="B693" t="str">
            <v>MIN MART</v>
          </cell>
          <cell r="D693" t="str">
            <v>Thành phố Hà Nội</v>
          </cell>
          <cell r="E693" t="str">
            <v>Quận Long Biên</v>
          </cell>
          <cell r="F693" t="str">
            <v>Phường Bồ Đề</v>
          </cell>
          <cell r="G693" t="str">
            <v>HN006</v>
          </cell>
          <cell r="H693" t="str">
            <v>Phan Trọng Cường</v>
          </cell>
          <cell r="I693" t="str">
            <v>MIENBAC;KLGT</v>
          </cell>
          <cell r="K693" t="str">
            <v>LK25, KĐT HC Golden city , phường Bồ Đề, quận Long Biên, TP Hà Nội</v>
          </cell>
          <cell r="M693" t="str">
            <v>LK25, KĐT HC Golden city , phường Bồ Đề, quận Long Biên, TP Hà Nội</v>
          </cell>
          <cell r="N693">
            <v>1</v>
          </cell>
          <cell r="O693" t="b">
            <v>0</v>
          </cell>
          <cell r="P693" t="str">
            <v>CÔNG TY TNHH MTV THƯƠNG MẠI VÀ DỊCH VỤ NGỌC THƠM</v>
          </cell>
          <cell r="Q693" t="str">
            <v>Miền Bắc</v>
          </cell>
          <cell r="R693" t="str">
            <v>KL00120</v>
          </cell>
        </row>
        <row r="694">
          <cell r="A694" t="str">
            <v>KL00121</v>
          </cell>
          <cell r="B694" t="str">
            <v>K&amp;K Mart - chị Kim Tiền</v>
          </cell>
          <cell r="C694" t="str">
            <v>không ck, gối đơn</v>
          </cell>
          <cell r="D694" t="str">
            <v>Thành phố Hà Nội</v>
          </cell>
          <cell r="E694" t="str">
            <v>Quận Cầu Giấy</v>
          </cell>
          <cell r="G694" t="str">
            <v>HN007</v>
          </cell>
          <cell r="H694" t="str">
            <v>Đỗ Minh Quang</v>
          </cell>
          <cell r="I694" t="str">
            <v>KLGT</v>
          </cell>
          <cell r="K694" t="str">
            <v>K&amp;K Mart chung cư Home city 177  Trung Kính , Q.Cầu Giấy, HN. sđt 0912226446</v>
          </cell>
          <cell r="M694" t="str">
            <v>K&amp;K Mart chung cư Home city 177  Trung Kính , Q.Cầu Giấy, HN</v>
          </cell>
          <cell r="N694">
            <v>1</v>
          </cell>
          <cell r="O694" t="b">
            <v>0</v>
          </cell>
          <cell r="P694" t="str">
            <v>CÔNG TY TNHH MTV THƯƠNG MẠI VÀ DỊCH VỤ NGỌC THƠM</v>
          </cell>
          <cell r="Q694" t="str">
            <v>Miền Bắc</v>
          </cell>
          <cell r="R694" t="str">
            <v>KL00121</v>
          </cell>
        </row>
        <row r="695">
          <cell r="A695" t="str">
            <v>KL00122</v>
          </cell>
          <cell r="B695" t="str">
            <v>K&amp;K Mart - chị Hương</v>
          </cell>
          <cell r="C695" t="str">
            <v>không ck, gối đơn</v>
          </cell>
          <cell r="D695" t="str">
            <v>Thành phố Hà Nội</v>
          </cell>
          <cell r="E695" t="str">
            <v>Quận Hoàng Mai</v>
          </cell>
          <cell r="G695" t="str">
            <v>HN007</v>
          </cell>
          <cell r="H695" t="str">
            <v>Đỗ Minh Quang</v>
          </cell>
          <cell r="I695" t="str">
            <v>KLGT</v>
          </cell>
          <cell r="K695" t="str">
            <v>tầng 1 Phương Đông Green Park, số 1 Trần Thủ Độ, Hoàng Mai, thanh phố Hà Nội - Hương 0869754913</v>
          </cell>
          <cell r="M695" t="str">
            <v>tầng 1 Phương Đông Green Park, số 1 Trần Thủ Độ, Hoàng Mai, thanh phố Hà Nội</v>
          </cell>
          <cell r="N695">
            <v>1</v>
          </cell>
          <cell r="O695" t="b">
            <v>0</v>
          </cell>
          <cell r="P695" t="str">
            <v>CÔNG TY TNHH MTV THƯƠNG MẠI VÀ DỊCH VỤ NGỌC THƠM</v>
          </cell>
          <cell r="Q695" t="str">
            <v>Miền Bắc</v>
          </cell>
          <cell r="R695" t="str">
            <v>KL00122</v>
          </cell>
        </row>
        <row r="696">
          <cell r="A696" t="str">
            <v>KL00123</v>
          </cell>
          <cell r="B696" t="str">
            <v>CÔNG TY TNHH MỘT THÀNH VIÊN THƯƠNG MẠI &amp; DỊCH VỤ TRƯỜNG SINH</v>
          </cell>
          <cell r="D696" t="str">
            <v>Thành phố Hà Nội</v>
          </cell>
          <cell r="E696" t="str">
            <v>Quận Thanh Xuân</v>
          </cell>
          <cell r="F696" t="str">
            <v>Phường Khương Mai</v>
          </cell>
          <cell r="G696" t="str">
            <v>HN007</v>
          </cell>
          <cell r="H696" t="str">
            <v>Đỗ Minh Quang</v>
          </cell>
          <cell r="I696" t="str">
            <v>KLGT</v>
          </cell>
          <cell r="L696" t="str">
            <v>0101277618</v>
          </cell>
          <cell r="M696" t="str">
            <v>Số 43 Hoàng Văn Thái, Phường Khương Mai, Quận Thanh Xuân, Thành phố Hà Nội, Việt Nam</v>
          </cell>
          <cell r="N696">
            <v>1</v>
          </cell>
          <cell r="O696" t="b">
            <v>0</v>
          </cell>
          <cell r="P696" t="str">
            <v>CÔNG TY TNHH MTV THƯƠNG MẠI VÀ DỊCH VỤ NGỌC THƠM</v>
          </cell>
          <cell r="Q696" t="str">
            <v>Miền Bắc</v>
          </cell>
          <cell r="R696" t="str">
            <v>KL00123</v>
          </cell>
        </row>
        <row r="697">
          <cell r="A697" t="str">
            <v>KL00124</v>
          </cell>
          <cell r="B697" t="str">
            <v>CÔNG TY TNHH TRƯỜNG THỊNH</v>
          </cell>
          <cell r="D697" t="str">
            <v>Thành phố Hà Nội</v>
          </cell>
          <cell r="E697" t="str">
            <v>Huyện Mỹ Đức</v>
          </cell>
          <cell r="I697" t="str">
            <v>MIENBAC;KLGT</v>
          </cell>
          <cell r="L697" t="str">
            <v>0500417144</v>
          </cell>
          <cell r="M697" t="str">
            <v>Thôn Thượng, Xã Phùng xá, Huyện Mỹ Đức, Thành phố Hà Nội, Việt Nam</v>
          </cell>
          <cell r="N697">
            <v>1</v>
          </cell>
          <cell r="O697" t="b">
            <v>0</v>
          </cell>
          <cell r="P697" t="str">
            <v>CÔNG TY TNHH MTV THƯƠNG MẠI VÀ DỊCH VỤ NGỌC THƠM</v>
          </cell>
          <cell r="Q697" t="str">
            <v>Miền Bắc</v>
          </cell>
          <cell r="R697" t="str">
            <v>KL00124</v>
          </cell>
        </row>
        <row r="698">
          <cell r="A698" t="str">
            <v>KL00125</v>
          </cell>
          <cell r="B698" t="str">
            <v>Thực phẩm sạch ECO MART</v>
          </cell>
          <cell r="C698" t="str">
            <v>Khách của Trường, ck 5%, thanh toán luôn</v>
          </cell>
          <cell r="D698" t="str">
            <v>Thành phố Hà Nội</v>
          </cell>
          <cell r="E698" t="str">
            <v>Huyện Gia Lâm</v>
          </cell>
          <cell r="G698" t="str">
            <v>HN009</v>
          </cell>
          <cell r="H698" t="str">
            <v>Vũ Anh Tuấn</v>
          </cell>
          <cell r="I698" t="str">
            <v>5%; KLGT</v>
          </cell>
          <cell r="K698" t="str">
            <v xml:space="preserve">Khu đô thị Vinhome Ocean Park , gia lâm, HN / Toà </v>
          </cell>
          <cell r="M698" t="str">
            <v>Khu đô thị Vinhome Ocean Park , gia lâm, HN</v>
          </cell>
          <cell r="N698">
            <v>1</v>
          </cell>
          <cell r="O698" t="b">
            <v>0</v>
          </cell>
          <cell r="P698" t="str">
            <v>CÔNG TY TNHH MTV THƯƠNG MẠI VÀ DỊCH VỤ NGỌC THƠM</v>
          </cell>
          <cell r="Q698" t="str">
            <v>Miền Bắc</v>
          </cell>
          <cell r="R698" t="str">
            <v>KL00125</v>
          </cell>
        </row>
        <row r="699">
          <cell r="A699" t="str">
            <v>KL00126</v>
          </cell>
          <cell r="B699" t="str">
            <v>Kai mart - Tòa S2.12 Vinhome Ocean Park</v>
          </cell>
          <cell r="C699" t="str">
            <v>Khách lẻ, thanh toán chuyển khoản, chiết khấu 5%</v>
          </cell>
          <cell r="D699" t="str">
            <v>Thành phố Hà Nội</v>
          </cell>
          <cell r="E699" t="str">
            <v>Huyện Gia Lâm</v>
          </cell>
          <cell r="F699" t="str">
            <v>Xã Đa Tốn</v>
          </cell>
          <cell r="G699" t="str">
            <v>HN009</v>
          </cell>
          <cell r="H699" t="str">
            <v>Vũ Anh Tuấn</v>
          </cell>
          <cell r="I699" t="str">
            <v>KLGT</v>
          </cell>
          <cell r="J699" t="str">
            <v>Chị Dung</v>
          </cell>
          <cell r="K699" t="str">
            <v>Tòa s2.12 Vinhome Ocean Park, Đa Tốn, Gia Lâm, Hà Nội</v>
          </cell>
          <cell r="M699" t="str">
            <v>Tòa S2.12 Vinhome Ocean Park, Đa Tốn, Gia Lâm, Hà Nội</v>
          </cell>
          <cell r="N699">
            <v>1</v>
          </cell>
          <cell r="O699" t="b">
            <v>0</v>
          </cell>
          <cell r="P699" t="str">
            <v>CÔNG TY TNHH MTV THƯƠNG MẠI VÀ DỊCH VỤ NGỌC THƠM</v>
          </cell>
          <cell r="Q699" t="str">
            <v>Miền Bắc</v>
          </cell>
          <cell r="R699" t="str">
            <v>KL00126</v>
          </cell>
        </row>
        <row r="700">
          <cell r="A700" t="str">
            <v>KL00127</v>
          </cell>
          <cell r="B700" t="str">
            <v>TIT MART</v>
          </cell>
          <cell r="C700" t="str">
            <v>Khách lẻ Hà Nội, thanh toán ngay</v>
          </cell>
          <cell r="D700" t="str">
            <v>Thành phố Hà Nội</v>
          </cell>
          <cell r="E700" t="str">
            <v>Huyện Đông Anh</v>
          </cell>
          <cell r="F700" t="str">
            <v>Xã Bắc Hồng</v>
          </cell>
          <cell r="G700" t="str">
            <v>HN007</v>
          </cell>
          <cell r="H700" t="str">
            <v>Đỗ Minh Quang</v>
          </cell>
          <cell r="I700" t="str">
            <v>KLGT</v>
          </cell>
          <cell r="J700" t="str">
            <v>Chị Thúy</v>
          </cell>
          <cell r="K700" t="str">
            <v>Xã Bắc Hồng, Huyện Đông Anh, Thành phố Hà Nội</v>
          </cell>
          <cell r="M700" t="str">
            <v>Đường liên Xã Bắc Hồng, Huyện Đông Anh, Thành phố Hà Nội (Gần trường Cấp 1)</v>
          </cell>
          <cell r="N700">
            <v>1</v>
          </cell>
          <cell r="O700" t="b">
            <v>0</v>
          </cell>
          <cell r="P700" t="str">
            <v>CÔNG TY TNHH MTV THƯƠNG MẠI VÀ DỊCH VỤ NGỌC THƠM</v>
          </cell>
          <cell r="Q700" t="str">
            <v>Miền Bắc</v>
          </cell>
          <cell r="R700" t="str">
            <v>KL00127</v>
          </cell>
        </row>
        <row r="701">
          <cell r="A701" t="str">
            <v>KL00128</v>
          </cell>
          <cell r="B701" t="str">
            <v>Chị Giang - 0329 084 098</v>
          </cell>
          <cell r="C701" t="str">
            <v>KHÁCH LẺ THANH TOÁN LUÔN</v>
          </cell>
          <cell r="D701" t="str">
            <v>Thành phố Hà Nội</v>
          </cell>
          <cell r="E701" t="str">
            <v>Quận Hà Đông</v>
          </cell>
          <cell r="F701" t="str">
            <v>Phường Hà Cầu</v>
          </cell>
          <cell r="G701" t="str">
            <v>HN007</v>
          </cell>
          <cell r="H701" t="str">
            <v>Đỗ Minh Quang</v>
          </cell>
          <cell r="I701" t="str">
            <v>KLGT</v>
          </cell>
          <cell r="J701" t="str">
            <v>Chị Giang</v>
          </cell>
          <cell r="K701" t="str">
            <v>CT7, Ngô Thì Nhậm, Hà Cầu, Hà Đông, Hà Nội</v>
          </cell>
          <cell r="M701" t="str">
            <v>CT7, Ngô Thì Nhậm, Hà Cầu, Hà Đông, Hà Nội</v>
          </cell>
          <cell r="N701">
            <v>1</v>
          </cell>
          <cell r="O701" t="b">
            <v>0</v>
          </cell>
          <cell r="P701" t="str">
            <v>CÔNG TY TNHH MTV THƯƠNG MẠI VÀ DỊCH VỤ NGỌC THƠM</v>
          </cell>
          <cell r="Q701" t="str">
            <v>Miền Bắc</v>
          </cell>
          <cell r="R701" t="str">
            <v>KL00128</v>
          </cell>
        </row>
        <row r="702">
          <cell r="A702" t="str">
            <v>KL00129</v>
          </cell>
          <cell r="B702" t="str">
            <v>Anh Cường</v>
          </cell>
          <cell r="D702" t="str">
            <v>Thành phố Hà Nội</v>
          </cell>
          <cell r="E702" t="str">
            <v>Quận Nam Từ Liêm</v>
          </cell>
          <cell r="F702" t="str">
            <v>Phường Trung Văn</v>
          </cell>
          <cell r="G702" t="str">
            <v>HN007</v>
          </cell>
          <cell r="H702" t="str">
            <v>Đỗ Minh Quang</v>
          </cell>
          <cell r="I702" t="str">
            <v>KLGT</v>
          </cell>
          <cell r="K702" t="str">
            <v>28 Đại Linh, Phường Trung Văn, Quận Nam Từ Liêm, TP Hà Nội</v>
          </cell>
          <cell r="M702" t="str">
            <v>28 Đại Linh, Phường Trung Văn, Quận Nam Từ Liêm, TP Hà Nội</v>
          </cell>
          <cell r="N702">
            <v>1</v>
          </cell>
          <cell r="O702" t="b">
            <v>0</v>
          </cell>
          <cell r="P702" t="str">
            <v>CÔNG TY TNHH MTV THƯƠNG MẠI VÀ DỊCH VỤ NGỌC THƠM</v>
          </cell>
          <cell r="Q702" t="str">
            <v>Miền Bắc</v>
          </cell>
          <cell r="R702" t="str">
            <v>KL00129</v>
          </cell>
        </row>
        <row r="703">
          <cell r="A703" t="str">
            <v>KL00131</v>
          </cell>
          <cell r="B703" t="str">
            <v>Family mart</v>
          </cell>
          <cell r="C703" t="str">
            <v/>
          </cell>
          <cell r="D703" t="str">
            <v>Thành phố Hà Nội</v>
          </cell>
          <cell r="E703" t="str">
            <v>Quận Nam Từ Liêm</v>
          </cell>
          <cell r="G703" t="str">
            <v>HN007</v>
          </cell>
          <cell r="H703" t="str">
            <v>Đỗ Minh Quang</v>
          </cell>
          <cell r="I703" t="str">
            <v>KLGT</v>
          </cell>
          <cell r="J703" t="str">
            <v>0988799650</v>
          </cell>
          <cell r="K703" t="str">
            <v>Toà S1.06 Vinsmart city, Tây Mỗ, Nam Từ Liêm, Hà Nội</v>
          </cell>
          <cell r="M703" t="str">
            <v>Toà S1.06 Vinsmart city, Tây Mỗ, Nam Từ Liêm, Hà Nội</v>
          </cell>
          <cell r="N703">
            <v>1</v>
          </cell>
          <cell r="O703" t="b">
            <v>0</v>
          </cell>
          <cell r="P703" t="str">
            <v>CÔNG TY TNHH MTV THƯƠNG MẠI VÀ DỊCH VỤ NGỌC THƠM</v>
          </cell>
          <cell r="Q703" t="str">
            <v>Miền Bắc</v>
          </cell>
          <cell r="R703" t="str">
            <v>KL00131</v>
          </cell>
        </row>
        <row r="704">
          <cell r="A704" t="str">
            <v>KL00132</v>
          </cell>
          <cell r="B704" t="str">
            <v>Siêu thị Đức Thành</v>
          </cell>
          <cell r="D704" t="str">
            <v>Thành phố Hà Nội</v>
          </cell>
          <cell r="E704" t="str">
            <v>Quận Hà Đông</v>
          </cell>
          <cell r="F704" t="str">
            <v>Phường La Khê</v>
          </cell>
          <cell r="G704" t="str">
            <v>HN007</v>
          </cell>
          <cell r="H704" t="str">
            <v>Đỗ Minh Quang</v>
          </cell>
          <cell r="I704" t="str">
            <v>KLGT</v>
          </cell>
          <cell r="K704" t="str">
            <v>Toà The Pride, Tố Hữu, La Khê, Hà Đông, Hà Nội</v>
          </cell>
          <cell r="L704" t="str">
            <v/>
          </cell>
          <cell r="M704" t="str">
            <v>Toà The Pride, Tố Hữu, La Khê, Hà Đông, Hà Nội</v>
          </cell>
          <cell r="N704">
            <v>1</v>
          </cell>
          <cell r="O704" t="b">
            <v>0</v>
          </cell>
          <cell r="P704" t="str">
            <v>CÔNG TY TNHH MTV THƯƠNG MẠI VÀ DỊCH VỤ NGỌC THƠM</v>
          </cell>
          <cell r="Q704" t="str">
            <v>Miền Bắc</v>
          </cell>
          <cell r="R704" t="str">
            <v>KL00132</v>
          </cell>
        </row>
        <row r="705">
          <cell r="A705" t="str">
            <v>KL00133</v>
          </cell>
          <cell r="B705" t="str">
            <v>C Mart - Chung cư viện bỏng Hà Đông</v>
          </cell>
          <cell r="D705" t="str">
            <v>Thành phố Hà Nội</v>
          </cell>
          <cell r="E705" t="str">
            <v>Quận Hà Đông</v>
          </cell>
          <cell r="G705" t="str">
            <v>HN007</v>
          </cell>
          <cell r="H705" t="str">
            <v>Đỗ Minh Quang</v>
          </cell>
          <cell r="I705" t="str">
            <v>KLGT</v>
          </cell>
          <cell r="K705" t="str">
            <v>Chung cư viện bỏng Lê Hữu Trác, Hà Đông, Hà Nội</v>
          </cell>
          <cell r="M705" t="str">
            <v>Chung cư viện bỏng Lê Hữu Trác, Hà Đông, Hà Nội</v>
          </cell>
          <cell r="N705">
            <v>1</v>
          </cell>
          <cell r="O705" t="b">
            <v>0</v>
          </cell>
          <cell r="P705" t="str">
            <v>CÔNG TY TNHH MTV THƯƠNG MẠI VÀ DỊCH VỤ NGỌC THƠM</v>
          </cell>
          <cell r="Q705" t="str">
            <v>Miền Bắc</v>
          </cell>
          <cell r="R705" t="str">
            <v>KL00133</v>
          </cell>
        </row>
        <row r="706">
          <cell r="A706" t="str">
            <v>KL00136</v>
          </cell>
          <cell r="B706" t="str">
            <v>LINKMART</v>
          </cell>
          <cell r="D706" t="str">
            <v>Thành phố Hà Nội</v>
          </cell>
          <cell r="E706" t="str">
            <v>Huyện Đông Anh</v>
          </cell>
          <cell r="G706" t="str">
            <v>HN007</v>
          </cell>
          <cell r="H706" t="str">
            <v>Đỗ Minh Quang</v>
          </cell>
          <cell r="I706" t="str">
            <v>KLGT</v>
          </cell>
          <cell r="K706" t="str">
            <v>Chung cư Intracom, Vĩnh Ngọc, Đông Anh, Hà Nội</v>
          </cell>
          <cell r="M706" t="str">
            <v>Chung cư Intracom, Vĩnh Ngọc, Đông Anh, Hà Nội</v>
          </cell>
          <cell r="N706">
            <v>1</v>
          </cell>
          <cell r="O706" t="b">
            <v>0</v>
          </cell>
          <cell r="P706" t="str">
            <v>CÔNG TY TNHH MTV THƯƠNG MẠI VÀ DỊCH VỤ NGỌC THƠM</v>
          </cell>
          <cell r="Q706" t="str">
            <v>Miền Bắc</v>
          </cell>
          <cell r="R706" t="str">
            <v>KL00136</v>
          </cell>
        </row>
        <row r="707">
          <cell r="A707" t="str">
            <v>KL00140</v>
          </cell>
          <cell r="B707" t="str">
            <v>Kai mart - Tòa S2.02 Vinhome Ocean Park</v>
          </cell>
          <cell r="C707" t="str">
            <v>Khách lẻ, thanh toán chuyển khoản, chiết khấu 5%</v>
          </cell>
          <cell r="D707" t="str">
            <v>Thành phố Hà Nội</v>
          </cell>
          <cell r="E707" t="str">
            <v>Huyện Gia Lâm</v>
          </cell>
          <cell r="F707" t="str">
            <v>Xã Đa Tốn</v>
          </cell>
          <cell r="G707" t="str">
            <v>HN009</v>
          </cell>
          <cell r="H707" t="str">
            <v>Vũ Anh Tuấn</v>
          </cell>
          <cell r="I707" t="str">
            <v>KLGT</v>
          </cell>
          <cell r="J707" t="str">
            <v>Chị Dung</v>
          </cell>
          <cell r="K707" t="str">
            <v>Tòa s2.02 Vinhome Ocean Park, Đa Tốn, Gia Lâm, Hà Nội</v>
          </cell>
          <cell r="M707" t="str">
            <v>Tòa S2.02 Vinhome Ocean Park, Đa Tốn, Gia Lâm, Hà Nội</v>
          </cell>
          <cell r="N707">
            <v>1</v>
          </cell>
          <cell r="O707" t="b">
            <v>0</v>
          </cell>
          <cell r="P707" t="str">
            <v>CÔNG TY TNHH MTV THƯƠNG MẠI VÀ DỊCH VỤ NGỌC THƠM</v>
          </cell>
          <cell r="Q707" t="str">
            <v>Miền Bắc</v>
          </cell>
          <cell r="R707" t="str">
            <v>KL00140</v>
          </cell>
        </row>
        <row r="708">
          <cell r="A708" t="str">
            <v>KL00141</v>
          </cell>
          <cell r="B708" t="str">
            <v>Kai mart - Tòa S2.19 Vinhome Ocean Park, Đa Tốn , Gia Lâm (điểm mới)</v>
          </cell>
          <cell r="C708" t="str">
            <v>Khách lẻ, thanh toán chuyển khoản</v>
          </cell>
          <cell r="D708" t="str">
            <v>Thành phố Hà Nội</v>
          </cell>
          <cell r="E708" t="str">
            <v>Huyện Gia Lâm</v>
          </cell>
          <cell r="F708" t="str">
            <v>Xã Đa Tốn</v>
          </cell>
          <cell r="G708" t="str">
            <v>HN009</v>
          </cell>
          <cell r="H708" t="str">
            <v>Vũ Anh Tuấn</v>
          </cell>
          <cell r="I708" t="str">
            <v>KLGT</v>
          </cell>
          <cell r="J708" t="str">
            <v>Chị Dung</v>
          </cell>
          <cell r="K708" t="str">
            <v>Tòa S2.19 Vinhome Ocean Park, Đa Tốn , Gia Lâm, Hà Nội</v>
          </cell>
          <cell r="M708" t="str">
            <v>Tòa S2.19 Vinhome Ocean Park, Đa Tốn , Gia Lâm, Hà Nội</v>
          </cell>
          <cell r="N708">
            <v>1</v>
          </cell>
          <cell r="O708" t="b">
            <v>0</v>
          </cell>
          <cell r="P708" t="str">
            <v>CÔNG TY TNHH MTV THƯƠNG MẠI VÀ DỊCH VỤ NGỌC THƠM</v>
          </cell>
          <cell r="Q708" t="str">
            <v>Miền Bắc</v>
          </cell>
          <cell r="R708" t="str">
            <v>KL00141</v>
          </cell>
        </row>
        <row r="709">
          <cell r="A709" t="str">
            <v>KL00142</v>
          </cell>
          <cell r="B709" t="str">
            <v>Tiện Ích Long Hương</v>
          </cell>
          <cell r="D709" t="str">
            <v>Thành phố Hà Nội</v>
          </cell>
          <cell r="G709" t="str">
            <v>HN007</v>
          </cell>
          <cell r="H709" t="str">
            <v>Đỗ Minh Quang</v>
          </cell>
          <cell r="I709" t="str">
            <v>KLGT</v>
          </cell>
          <cell r="K709" t="str">
            <v>Số 15, Villa 2 Huyndai, Hà Trì 5, Hà Cầu, Hà Đông</v>
          </cell>
          <cell r="M709" t="str">
            <v>Số 15, Villa 2 Huyndai, Hà Trì 5, Hà Cầu, Hà Đông</v>
          </cell>
          <cell r="N709">
            <v>1</v>
          </cell>
          <cell r="O709" t="b">
            <v>0</v>
          </cell>
          <cell r="P709" t="str">
            <v>CÔNG TY TNHH MTV THƯƠNG MẠI VÀ DỊCH VỤ NGỌC THƠM</v>
          </cell>
          <cell r="Q709" t="str">
            <v>Miền Bắc</v>
          </cell>
          <cell r="R709" t="str">
            <v>KL00142</v>
          </cell>
        </row>
        <row r="710">
          <cell r="A710" t="str">
            <v>KL00143</v>
          </cell>
          <cell r="B710" t="str">
            <v>THANH BÌNH MART</v>
          </cell>
          <cell r="D710" t="str">
            <v>Thành phố Hà Nội</v>
          </cell>
          <cell r="G710" t="str">
            <v>HN007</v>
          </cell>
          <cell r="H710" t="str">
            <v>Đỗ Minh Quang</v>
          </cell>
          <cell r="I710" t="str">
            <v>KLGT</v>
          </cell>
          <cell r="K710" t="str">
            <v>toà no2, 87 lĩnh nam, Hoàng Mai.</v>
          </cell>
          <cell r="M710" t="str">
            <v>toà no2, 87 lĩnh nam, Hoàng Mai.</v>
          </cell>
          <cell r="N710">
            <v>1</v>
          </cell>
          <cell r="O710" t="b">
            <v>0</v>
          </cell>
          <cell r="P710" t="str">
            <v>C6 HÀ NỘI</v>
          </cell>
          <cell r="Q710" t="str">
            <v>Miền Bắc</v>
          </cell>
          <cell r="R710" t="str">
            <v>KL00143</v>
          </cell>
        </row>
        <row r="711">
          <cell r="A711" t="str">
            <v>KL00144</v>
          </cell>
          <cell r="B711" t="str">
            <v>CÔNG TY TNHH TUẤN NGUYỄN</v>
          </cell>
          <cell r="D711" t="str">
            <v>Thành phố Hà Nội</v>
          </cell>
          <cell r="E711" t="str">
            <v>Quận Hoàng Mai</v>
          </cell>
          <cell r="F711" t="str">
            <v>Phường Trần Phú</v>
          </cell>
          <cell r="G711" t="str">
            <v>HN006</v>
          </cell>
          <cell r="H711" t="str">
            <v>Phan Trọng Cường</v>
          </cell>
          <cell r="I711" t="str">
            <v>KLGT</v>
          </cell>
          <cell r="K711" t="str">
            <v>Chung cư Osaka ngõ 48 Ngọc hồi phường hoàng liệt quận hoàng mai</v>
          </cell>
          <cell r="L711" t="str">
            <v>0103610342</v>
          </cell>
          <cell r="M711" t="str">
            <v>Khu B, Cảng Khuyến Lương, Phường Trần Phú, Quận Hoàng Mai, Thành phố Hà Nội, Việt Nam</v>
          </cell>
          <cell r="N711">
            <v>1</v>
          </cell>
          <cell r="O711" t="b">
            <v>0</v>
          </cell>
          <cell r="P711" t="str">
            <v>C6 HÀ NỘI</v>
          </cell>
          <cell r="Q711" t="str">
            <v>Miền Bắc</v>
          </cell>
          <cell r="R711" t="str">
            <v>KL00144</v>
          </cell>
        </row>
        <row r="712">
          <cell r="A712" t="str">
            <v>KL00146</v>
          </cell>
          <cell r="B712" t="str">
            <v>Kai mart - Tòa S1.02 Vinhome Ocean Park, Đa Tốn, Gia Lâm (điểm mới)</v>
          </cell>
          <cell r="C712" t="str">
            <v>Khách lẻ, thanh toán chuyển khoản</v>
          </cell>
          <cell r="D712" t="str">
            <v>Thành phố Hà Nội</v>
          </cell>
          <cell r="E712" t="str">
            <v>Huyện Gia Lâm</v>
          </cell>
          <cell r="F712" t="str">
            <v>Xã Đa Tốn</v>
          </cell>
          <cell r="G712" t="str">
            <v>HN009</v>
          </cell>
          <cell r="H712" t="str">
            <v>Vũ Anh Tuấn</v>
          </cell>
          <cell r="I712" t="str">
            <v>KLGT</v>
          </cell>
          <cell r="J712" t="str">
            <v>Chị Dung</v>
          </cell>
          <cell r="K712" t="str">
            <v>Tòa S1.02 Vinhome Ocean Park, Đa Tốn, Gia Lâm, Hà Nội</v>
          </cell>
          <cell r="M712" t="str">
            <v>Tòa S1.02 Vinhome Ocean Park, Đa Tốn, Gia Lâm, Hà Nội</v>
          </cell>
          <cell r="N712">
            <v>1</v>
          </cell>
          <cell r="O712" t="b">
            <v>0</v>
          </cell>
          <cell r="P712" t="str">
            <v>CÔNG TY TNHH MTV THƯƠNG MẠI VÀ DỊCH VỤ NGỌC THƠM</v>
          </cell>
          <cell r="Q712" t="str">
            <v>Miền Bắc</v>
          </cell>
          <cell r="R712" t="str">
            <v>KL00146</v>
          </cell>
        </row>
        <row r="713">
          <cell r="A713" t="str">
            <v>KL00147</v>
          </cell>
          <cell r="B713" t="str">
            <v>Kai mart - Tòa S2.11 Vinhome Ocean Park, Đa Tốn, Gia Lâm (điểm mới)</v>
          </cell>
          <cell r="C713" t="str">
            <v>Khách lẻ, thanh toán chuyển khoản</v>
          </cell>
          <cell r="D713" t="str">
            <v>Thành phố Hà Nội</v>
          </cell>
          <cell r="E713" t="str">
            <v>Huyện Gia Lâm</v>
          </cell>
          <cell r="F713" t="str">
            <v>Xã Đa Tốn</v>
          </cell>
          <cell r="G713" t="str">
            <v>HN009</v>
          </cell>
          <cell r="H713" t="str">
            <v>Vũ Anh Tuấn</v>
          </cell>
          <cell r="I713" t="str">
            <v>KLGT</v>
          </cell>
          <cell r="J713" t="str">
            <v>Chị Dung</v>
          </cell>
          <cell r="K713" t="str">
            <v>Tòa S2.11 Vinhome Ocean Park, Đa Tốn, Gia Lâm, Hà Nội</v>
          </cell>
          <cell r="M713" t="str">
            <v>Tòa S2.11 Vinhome Ocean Park, Đa Tốn, Gia Lâm, Hà Nội</v>
          </cell>
          <cell r="N713">
            <v>1</v>
          </cell>
          <cell r="O713" t="b">
            <v>0</v>
          </cell>
          <cell r="P713" t="str">
            <v>CÔNG TY TNHH MTV THƯƠNG MẠI VÀ DỊCH VỤ NGỌC THƠM</v>
          </cell>
          <cell r="Q713" t="str">
            <v>Miền Bắc</v>
          </cell>
          <cell r="R713" t="str">
            <v>KL00147</v>
          </cell>
        </row>
        <row r="714">
          <cell r="A714" t="str">
            <v>KL00148</v>
          </cell>
          <cell r="B714" t="str">
            <v>Uti mart - Tòa S2.18 Vinhome Ocean Park, Đa Tốn, Gia Lâm</v>
          </cell>
          <cell r="C714" t="str">
            <v/>
          </cell>
          <cell r="D714" t="str">
            <v>Thành phố Hà Nội</v>
          </cell>
          <cell r="E714" t="str">
            <v>Huyện Gia Lâm</v>
          </cell>
          <cell r="F714" t="str">
            <v>Xã Đa Tốn</v>
          </cell>
          <cell r="G714" t="str">
            <v>HN006</v>
          </cell>
          <cell r="H714" t="str">
            <v>Phan Trọng Cường</v>
          </cell>
          <cell r="I714" t="str">
            <v>MIENBAC;KLGT</v>
          </cell>
          <cell r="J714" t="str">
            <v>Uti mart - Tòa S2.18 Vinhome Ocean Park, Đa Tốn, Gia Lâm</v>
          </cell>
          <cell r="K714" t="str">
            <v>Tòa S2.18 Vinhome Ocean Park, Đa Tốn, Gia Lâm, Hà Nội</v>
          </cell>
          <cell r="M714" t="str">
            <v>Tòa S2.18 Vinhome Ocean Park, Đa Tốn, Gia Lâm, Hà Nội</v>
          </cell>
          <cell r="N714">
            <v>1</v>
          </cell>
          <cell r="O714" t="b">
            <v>0</v>
          </cell>
          <cell r="P714" t="str">
            <v>CÔNG TY TNHH MTV THƯƠNG MẠI VÀ DỊCH VỤ NGỌC THƠM</v>
          </cell>
          <cell r="Q714" t="str">
            <v>Miền Bắc</v>
          </cell>
          <cell r="R714" t="str">
            <v>KL00148</v>
          </cell>
        </row>
        <row r="715">
          <cell r="A715" t="str">
            <v>KL00149</v>
          </cell>
          <cell r="B715" t="str">
            <v>Siêu thị Đức Thành 37 Bà Triệu, Hà Đông</v>
          </cell>
          <cell r="D715" t="str">
            <v>Thành phố Hà Nội</v>
          </cell>
          <cell r="E715" t="str">
            <v>Quận Hà Đông</v>
          </cell>
          <cell r="G715" t="str">
            <v>HN007</v>
          </cell>
          <cell r="H715" t="str">
            <v>Đỗ Minh Quang</v>
          </cell>
          <cell r="I715" t="str">
            <v>KLGT</v>
          </cell>
          <cell r="K715" t="str">
            <v>37 Bà Triệu, Hà Đông, Hà Nội</v>
          </cell>
          <cell r="L715" t="str">
            <v/>
          </cell>
          <cell r="M715" t="str">
            <v>37 Bà Triệu, Hà Đông, Hà Nội</v>
          </cell>
          <cell r="N715">
            <v>1</v>
          </cell>
          <cell r="O715" t="b">
            <v>0</v>
          </cell>
          <cell r="P715" t="str">
            <v>CÔNG TY TNHH MTV THƯƠNG MẠI VÀ DỊCH VỤ NGỌC THƠM</v>
          </cell>
          <cell r="Q715" t="str">
            <v>Miền Bắc</v>
          </cell>
          <cell r="R715" t="str">
            <v>KL00149</v>
          </cell>
        </row>
        <row r="716">
          <cell r="A716" t="str">
            <v>KL00150</v>
          </cell>
          <cell r="B716" t="str">
            <v>Topmart SH06 chung cư Anland Complex</v>
          </cell>
          <cell r="D716" t="str">
            <v>Thành phố Hà Nội</v>
          </cell>
          <cell r="E716" t="str">
            <v>Quận Hà Đông</v>
          </cell>
          <cell r="G716" t="str">
            <v>HN007</v>
          </cell>
          <cell r="H716" t="str">
            <v>Đỗ Minh Quang</v>
          </cell>
          <cell r="I716" t="str">
            <v>KLGT</v>
          </cell>
          <cell r="K716" t="str">
            <v>Topmart SH06 chung cư Anland Complex, KĐT Dương Nội, Hà Đông, Hà Nội</v>
          </cell>
          <cell r="L716" t="str">
            <v/>
          </cell>
          <cell r="M716" t="str">
            <v>Topmart SH06 chung cư Anland Complex, KĐT Dương Nội, Hà Đông, Hà Nội</v>
          </cell>
          <cell r="N716">
            <v>1</v>
          </cell>
          <cell r="O716" t="b">
            <v>0</v>
          </cell>
          <cell r="P716" t="str">
            <v>CÔNG TY TNHH MTV THƯƠNG MẠI VÀ DỊCH VỤ NGỌC THƠM</v>
          </cell>
          <cell r="Q716" t="str">
            <v>Miền Bắc</v>
          </cell>
          <cell r="R716" t="str">
            <v>KL00150</v>
          </cell>
        </row>
        <row r="717">
          <cell r="A717" t="str">
            <v>KL00151</v>
          </cell>
          <cell r="B717" t="str">
            <v>Kai mart - Tòa S1.07 Vinhome Ocean Park, Đa Tốn, Gia Lâm (điểm mới)</v>
          </cell>
          <cell r="C717" t="str">
            <v>Khách lẻ, thanh toán chuyển khoản</v>
          </cell>
          <cell r="D717" t="str">
            <v>Thành phố Hà Nội</v>
          </cell>
          <cell r="E717" t="str">
            <v>Huyện Gia Lâm</v>
          </cell>
          <cell r="F717" t="str">
            <v>Xã Đa Tốn</v>
          </cell>
          <cell r="G717" t="str">
            <v>HN009</v>
          </cell>
          <cell r="H717" t="str">
            <v>Vũ Anh Tuấn</v>
          </cell>
          <cell r="I717" t="str">
            <v>KLGT</v>
          </cell>
          <cell r="J717" t="str">
            <v/>
          </cell>
          <cell r="K717" t="str">
            <v>Tòa S1.07 Vinhome Ocean Park, Đa Tốn, Gia Lâm, Hà Nội</v>
          </cell>
          <cell r="M717" t="str">
            <v>Tòa S1.07 Vinhome Ocean Park, Đa Tốn, Gia Lâm, Hà Nội</v>
          </cell>
          <cell r="N717">
            <v>1</v>
          </cell>
          <cell r="O717" t="b">
            <v>0</v>
          </cell>
          <cell r="P717" t="str">
            <v>CÔNG TY TNHH MTV THƯƠNG MẠI VÀ DỊCH VỤ NGỌC THƠM</v>
          </cell>
          <cell r="Q717" t="str">
            <v>Miền Bắc</v>
          </cell>
          <cell r="R717" t="str">
            <v>KL00151</v>
          </cell>
        </row>
        <row r="718">
          <cell r="A718" t="str">
            <v>KL00152</v>
          </cell>
          <cell r="B718" t="str">
            <v>Tiện Lợi Mart</v>
          </cell>
          <cell r="C718" t="str">
            <v/>
          </cell>
          <cell r="D718" t="str">
            <v>Thành phố Hà Nội</v>
          </cell>
          <cell r="E718" t="str">
            <v>Quận Long Biên</v>
          </cell>
          <cell r="F718" t="str">
            <v>Phường Việt Hưng</v>
          </cell>
          <cell r="G718" t="str">
            <v>HN006</v>
          </cell>
          <cell r="H718" t="str">
            <v>Phan Trọng Cường</v>
          </cell>
          <cell r="I718" t="str">
            <v>MIENBAC;KLGT</v>
          </cell>
          <cell r="J718" t="str">
            <v/>
          </cell>
          <cell r="K718" t="str">
            <v>K11 Nguyễn Cao Luyện, KĐT Việt Hưng, Long Biên, Hà Nội</v>
          </cell>
          <cell r="M718" t="str">
            <v>K11 Nguyễn Cao Luyện, KĐT Việt Hưng, Long Biên, Hà Nội</v>
          </cell>
          <cell r="N718">
            <v>1</v>
          </cell>
          <cell r="O718" t="b">
            <v>0</v>
          </cell>
          <cell r="P718" t="str">
            <v>CÔNG TY TNHH MTV THƯƠNG MẠI VÀ DỊCH VỤ NGỌC THƠM</v>
          </cell>
          <cell r="Q718" t="str">
            <v>Miền Bắc</v>
          </cell>
          <cell r="R718" t="str">
            <v>KL00152</v>
          </cell>
        </row>
        <row r="719">
          <cell r="A719" t="str">
            <v>KL00154</v>
          </cell>
          <cell r="B719" t="str">
            <v>Pavi mart (Kai mart) - P1 Vinhome Ocean park- Đa Tốn, Gia Lâm, Hà Nội</v>
          </cell>
          <cell r="C719" t="str">
            <v>Khách lẻ, thanh toán chuyển khoản</v>
          </cell>
          <cell r="D719" t="str">
            <v>Thành phố Hà Nội</v>
          </cell>
          <cell r="E719" t="str">
            <v>Huyện Gia Lâm</v>
          </cell>
          <cell r="F719" t="str">
            <v>Xã Đa Tốn</v>
          </cell>
          <cell r="G719" t="str">
            <v>HN009</v>
          </cell>
          <cell r="H719" t="str">
            <v>Vũ Anh Tuấn</v>
          </cell>
          <cell r="I719" t="str">
            <v>KLGT</v>
          </cell>
          <cell r="J719" t="str">
            <v/>
          </cell>
          <cell r="K719" t="str">
            <v>P1 Vinhome Ocean Park- Đa Tốn, Gia Lâm, Hà Nội</v>
          </cell>
          <cell r="M719" t="str">
            <v>P1 Vinhome Ocean park- Đa Tốn, Gia Lâm, Hà Nội</v>
          </cell>
          <cell r="N719">
            <v>1</v>
          </cell>
          <cell r="O719" t="b">
            <v>0</v>
          </cell>
          <cell r="P719" t="str">
            <v>CÔNG TY TNHH MTV THƯƠNG MẠI VÀ DỊCH VỤ NGỌC THƠM</v>
          </cell>
          <cell r="Q719" t="str">
            <v>Miền Bắc</v>
          </cell>
          <cell r="R719" t="str">
            <v>KL00154</v>
          </cell>
        </row>
        <row r="720">
          <cell r="A720" t="str">
            <v>KL00155</v>
          </cell>
          <cell r="B720" t="str">
            <v>Gmart - Sảnh B - 82 Nguyễn Tuân</v>
          </cell>
          <cell r="C720" t="str">
            <v>Khách lẻ C6</v>
          </cell>
          <cell r="D720" t="str">
            <v>Thành phố Hà Nội</v>
          </cell>
          <cell r="E720" t="str">
            <v>Quận Thanh Xuân</v>
          </cell>
          <cell r="G720" t="str">
            <v>HN007</v>
          </cell>
          <cell r="H720" t="str">
            <v>Đỗ Minh Quang</v>
          </cell>
          <cell r="I720" t="str">
            <v>KLGT</v>
          </cell>
          <cell r="K720" t="str">
            <v>Sảnh B - 82 Nguyễn Tuân, quận Thanh Xuân, thành phố Hà Nội</v>
          </cell>
          <cell r="M720" t="str">
            <v>Sảnh B - 82 Nguyễn Tuân, quận Thanh Xuân, thành phố Hà Nội</v>
          </cell>
          <cell r="N720">
            <v>1</v>
          </cell>
          <cell r="O720" t="b">
            <v>0</v>
          </cell>
          <cell r="P720" t="str">
            <v>CÔNG TY TNHH MTV THƯƠNG MẠI VÀ DỊCH VỤ NGỌC THƠM</v>
          </cell>
          <cell r="Q720" t="str">
            <v>Miền Bắc</v>
          </cell>
          <cell r="R720" t="str">
            <v>KL00155</v>
          </cell>
        </row>
        <row r="721">
          <cell r="A721" t="str">
            <v>KL00156</v>
          </cell>
          <cell r="B721" t="str">
            <v>Siêu thị Top5</v>
          </cell>
          <cell r="C721" t="str">
            <v>Thanh toán công nợ Mồng 5 và 20 hàng tháng</v>
          </cell>
          <cell r="D721" t="str">
            <v>Thành phố Hà Nội</v>
          </cell>
          <cell r="E721" t="str">
            <v>Quận Ba Đình</v>
          </cell>
          <cell r="G721" t="str">
            <v>HN006</v>
          </cell>
          <cell r="H721" t="str">
            <v>Phan Trọng Cường</v>
          </cell>
          <cell r="I721" t="str">
            <v>MIENBAC;KLGT</v>
          </cell>
          <cell r="K721" t="str">
            <v>Siêu thị Top5 - Tòa Aqua 44 Yên Phụ, Ba Đình, Hà Nội</v>
          </cell>
          <cell r="M721" t="str">
            <v>Siêu thị Top5 - Tòa Aqua 44 Yên Phụ, Ba Đình, Hà Nội</v>
          </cell>
          <cell r="N721">
            <v>1</v>
          </cell>
          <cell r="O721" t="b">
            <v>0</v>
          </cell>
          <cell r="P721" t="str">
            <v>CÔNG TY TNHH MTV THƯƠNG MẠI VÀ DỊCH VỤ NGỌC THƠM</v>
          </cell>
          <cell r="Q721" t="str">
            <v>Miền Bắc</v>
          </cell>
          <cell r="R721" t="str">
            <v>KL00156</v>
          </cell>
        </row>
        <row r="722">
          <cell r="A722" t="str">
            <v>KL00157</v>
          </cell>
          <cell r="B722" t="str">
            <v>Kenmart</v>
          </cell>
          <cell r="C722" t="str">
            <v>chiết khấu 5%</v>
          </cell>
          <cell r="D722" t="str">
            <v>Thành phố Hà Nội</v>
          </cell>
          <cell r="E722" t="str">
            <v>Quận Cầu Giấy</v>
          </cell>
          <cell r="F722" t="str">
            <v>Phường Quan Hoa</v>
          </cell>
          <cell r="G722" t="str">
            <v>HN007</v>
          </cell>
          <cell r="H722" t="str">
            <v>Đỗ Minh Quang</v>
          </cell>
          <cell r="I722" t="str">
            <v>KLGT</v>
          </cell>
          <cell r="K722" t="str">
            <v>Kenmart (điểm mở mới) - số 2 ngõ 79 đường Dương Quảng Hàm, P. Quan Hoa, Quận Cầu Giấy</v>
          </cell>
          <cell r="M722" t="str">
            <v>Kenmart (điểm mở mới) - số 2 ngõ 79 đường Dương Quảng Hàm, P. Quan Hoa, Quận Cầu Giấy</v>
          </cell>
          <cell r="N722">
            <v>1</v>
          </cell>
          <cell r="O722" t="b">
            <v>0</v>
          </cell>
          <cell r="P722" t="str">
            <v>CÔNG TY TNHH MTV THƯƠNG MẠI VÀ DỊCH VỤ NGỌC THƠM</v>
          </cell>
          <cell r="Q722" t="str">
            <v>Miền Bắc</v>
          </cell>
          <cell r="R722" t="str">
            <v>KL00157</v>
          </cell>
        </row>
        <row r="723">
          <cell r="A723" t="str">
            <v>KL00158</v>
          </cell>
          <cell r="B723" t="str">
            <v>Siêu thị Xanh N07B2 Thành Thái</v>
          </cell>
          <cell r="C723" t="str">
            <v/>
          </cell>
          <cell r="D723" t="str">
            <v>Thành phố Hà Nội</v>
          </cell>
          <cell r="E723" t="str">
            <v>Quận Cầu Giấy</v>
          </cell>
          <cell r="F723" t="str">
            <v>Phường Dịch Vọng</v>
          </cell>
          <cell r="G723" t="str">
            <v>HN007</v>
          </cell>
          <cell r="H723" t="str">
            <v>Đỗ Minh Quang</v>
          </cell>
          <cell r="I723" t="str">
            <v>KLGT</v>
          </cell>
          <cell r="K723" t="str">
            <v>N07B2 Thành Thái, Dịch Vọng, Q. Cầu Giấy, TP. Hà Nội</v>
          </cell>
          <cell r="M723" t="str">
            <v>N07B2 Thành Thái, Dịch Vọng, Q. Cầu Giấy, TP. Hà Nội</v>
          </cell>
          <cell r="N723">
            <v>1</v>
          </cell>
          <cell r="O723" t="b">
            <v>0</v>
          </cell>
          <cell r="P723" t="str">
            <v>CÔNG TY TNHH MTV THƯƠNG MẠI VÀ DỊCH VỤ NGỌC THƠM</v>
          </cell>
          <cell r="Q723" t="str">
            <v>Miền Bắc</v>
          </cell>
          <cell r="R723" t="str">
            <v>KL00158</v>
          </cell>
        </row>
        <row r="724">
          <cell r="A724" t="str">
            <v>KL00159</v>
          </cell>
          <cell r="B724" t="str">
            <v>Siêu thị Xanh CC IA20 Ciputra</v>
          </cell>
          <cell r="C724" t="str">
            <v/>
          </cell>
          <cell r="D724" t="str">
            <v>Thành phố Hà Nội</v>
          </cell>
          <cell r="E724" t="str">
            <v>Quận Bắc Từ Liêm</v>
          </cell>
          <cell r="F724" t="str">
            <v>Phường Đông Ngạc</v>
          </cell>
          <cell r="G724" t="str">
            <v>HN007</v>
          </cell>
          <cell r="H724" t="str">
            <v>Đỗ Minh Quang</v>
          </cell>
          <cell r="I724" t="str">
            <v>KLGT</v>
          </cell>
          <cell r="K724" t="str">
            <v>Sảnh 2 Tòa B chung cư IA20 Ciputra, P. Đông Ngạc, Q. Bắc Từ Liêm, Hà Nội</v>
          </cell>
          <cell r="M724" t="str">
            <v>Sảnh 2 Tòa B chung cư IA20 Ciputra, P. Đông Ngạc, Q. Bắc Từ Liêm, Hà Nội</v>
          </cell>
          <cell r="N724">
            <v>1</v>
          </cell>
          <cell r="O724" t="b">
            <v>0</v>
          </cell>
          <cell r="P724" t="str">
            <v>CÔNG TY TNHH MTV THƯƠNG MẠI VÀ DỊCH VỤ NGỌC THƠM</v>
          </cell>
          <cell r="Q724" t="str">
            <v>Miền Bắc</v>
          </cell>
          <cell r="R724" t="str">
            <v>KL00159</v>
          </cell>
        </row>
        <row r="725">
          <cell r="A725" t="str">
            <v>KL00160</v>
          </cell>
          <cell r="B725" t="str">
            <v>UTI mart</v>
          </cell>
          <cell r="C725" t="str">
            <v/>
          </cell>
          <cell r="D725" t="str">
            <v>Thành phố Hà Nội</v>
          </cell>
          <cell r="E725" t="str">
            <v>Huyện Gia Lâm</v>
          </cell>
          <cell r="G725" t="str">
            <v>HN006</v>
          </cell>
          <cell r="H725" t="str">
            <v>Phan Trọng Cường</v>
          </cell>
          <cell r="I725" t="str">
            <v>MIENBAC;KLGT</v>
          </cell>
          <cell r="K725" t="str">
            <v>UTI mart - 211 Trâu Quỳ, Gia Lâm ( Điểm Mới)</v>
          </cell>
          <cell r="M725" t="str">
            <v>UTI mart - 211 Trâu Quỳ, Gia Lâm ( Điểm Mới)</v>
          </cell>
          <cell r="N725">
            <v>1</v>
          </cell>
          <cell r="O725" t="b">
            <v>0</v>
          </cell>
          <cell r="P725" t="str">
            <v>CÔNG TY TNHH MTV THƯƠNG MẠI VÀ DỊCH VỤ NGỌC THƠM</v>
          </cell>
          <cell r="Q725" t="str">
            <v>Miền Bắc</v>
          </cell>
          <cell r="R725" t="str">
            <v>KL00160</v>
          </cell>
        </row>
        <row r="726">
          <cell r="A726" t="str">
            <v>KL00161</v>
          </cell>
          <cell r="B726" t="str">
            <v>Chị Hà</v>
          </cell>
          <cell r="C726" t="str">
            <v/>
          </cell>
          <cell r="D726" t="str">
            <v>Thành phố Hà Nội</v>
          </cell>
          <cell r="E726" t="str">
            <v>Quận Hoàng Mai</v>
          </cell>
          <cell r="F726" t="str">
            <v>Phường Hoàng Liệt</v>
          </cell>
          <cell r="G726" t="str">
            <v>HN006</v>
          </cell>
          <cell r="H726" t="str">
            <v>Phan Trọng Cường</v>
          </cell>
          <cell r="I726" t="str">
            <v>MIENBAC;KLGT</v>
          </cell>
          <cell r="K726" t="str">
            <v>Chung cư Osaka Ngõ 48 Ngọc Hồi, Phường Hoàng Liệt, Quận Hoàng Mai</v>
          </cell>
          <cell r="M726" t="str">
            <v>Chung cư Osaka Ngõ 48 Ngọc Hồi, Phường Hoàng Liệt, Quận Hoàng Mai</v>
          </cell>
          <cell r="N726">
            <v>1</v>
          </cell>
          <cell r="O726" t="b">
            <v>0</v>
          </cell>
          <cell r="P726" t="str">
            <v>CÔNG TY TNHH MTV THƯƠNG MẠI VÀ DỊCH VỤ NGỌC THƠM</v>
          </cell>
          <cell r="Q726" t="str">
            <v>Miền Bắc</v>
          </cell>
          <cell r="R726" t="str">
            <v>KL00161</v>
          </cell>
        </row>
        <row r="727">
          <cell r="A727" t="str">
            <v>KL00162</v>
          </cell>
          <cell r="B727" t="str">
            <v>Siêu thị C Mart - Hải Phòng</v>
          </cell>
          <cell r="D727" t="str">
            <v>Hải Phòng</v>
          </cell>
          <cell r="E727" t="str">
            <v>Quận Lê Chân</v>
          </cell>
          <cell r="G727" t="str">
            <v>HN001</v>
          </cell>
          <cell r="H727" t="str">
            <v>Trần Thị Huệ</v>
          </cell>
          <cell r="I727" t="str">
            <v>KLGT</v>
          </cell>
          <cell r="J727" t="str">
            <v>E Châu</v>
          </cell>
          <cell r="M727" t="str">
            <v>Siêu thị C Mart -  toà B chung cư Hoàng Huy Commerce, Võ Nguyên Giáp, Lê Chân, Hải Phòng</v>
          </cell>
          <cell r="N727">
            <v>1</v>
          </cell>
          <cell r="O727" t="b">
            <v>0</v>
          </cell>
          <cell r="P727" t="str">
            <v>CÔNG TY TNHH MTV THƯƠNG MẠI VÀ DỊCH VỤ NGỌC THƠM</v>
          </cell>
          <cell r="Q727" t="str">
            <v>Miền Bắc</v>
          </cell>
          <cell r="R727" t="str">
            <v>KL00162</v>
          </cell>
        </row>
        <row r="728">
          <cell r="A728" t="str">
            <v>KL00163</v>
          </cell>
          <cell r="B728" t="str">
            <v>Hộ kinh doanh thực phẩm Thiên Lý - Nguyễn Thị Ánh Nguyệt</v>
          </cell>
          <cell r="D728" t="str">
            <v>Thành phố Hà Nội</v>
          </cell>
          <cell r="E728" t="str">
            <v>Quận Đống Đa</v>
          </cell>
          <cell r="G728" t="str">
            <v>HN009</v>
          </cell>
          <cell r="H728" t="str">
            <v>Vũ Anh Tuấn</v>
          </cell>
          <cell r="I728" t="str">
            <v>KLGT</v>
          </cell>
          <cell r="J728" t="str">
            <v>A Hạnh</v>
          </cell>
          <cell r="L728" t="str">
            <v>0109709570</v>
          </cell>
          <cell r="M728" t="str">
            <v>Số 90 Ngách 51 Ngõ Linh Quang, P. Văn Chương, Q. Đống Đa, TP. Hà Nội</v>
          </cell>
          <cell r="N728">
            <v>1</v>
          </cell>
          <cell r="O728" t="b">
            <v>0</v>
          </cell>
          <cell r="P728" t="str">
            <v>CÔNG TY TNHH MTV THƯƠNG MẠI VÀ DỊCH VỤ NGỌC THƠM</v>
          </cell>
          <cell r="Q728" t="str">
            <v>Miền Bắc</v>
          </cell>
          <cell r="R728" t="str">
            <v>KL00163</v>
          </cell>
        </row>
        <row r="729">
          <cell r="A729" t="str">
            <v>KL00164</v>
          </cell>
          <cell r="B729" t="str">
            <v>Thực phẩm xanh (Hệ thống Cmart)</v>
          </cell>
          <cell r="D729" t="str">
            <v>Thành phố Hà Nội</v>
          </cell>
          <cell r="E729" t="str">
            <v>Quận Hà Đông</v>
          </cell>
          <cell r="G729" t="str">
            <v>HN007</v>
          </cell>
          <cell r="H729" t="str">
            <v>Đỗ Minh Quang</v>
          </cell>
          <cell r="I729" t="str">
            <v>KLGT</v>
          </cell>
          <cell r="J729" t="str">
            <v>Thực phẩm xanh (Hệ thống Cmart)</v>
          </cell>
          <cell r="K729" t="str">
            <v>Thực phẩm xanh (Hệ thống Cmart) - V5 The Vespa Phú Lãm, Hà Đông</v>
          </cell>
          <cell r="L729" t="str">
            <v/>
          </cell>
          <cell r="M729" t="str">
            <v>Thực phẩm xanh (Hệ thống Cmart) - V5 The Vespa Phú Lãm, Hà Đông</v>
          </cell>
          <cell r="N729">
            <v>1</v>
          </cell>
          <cell r="O729" t="b">
            <v>0</v>
          </cell>
          <cell r="P729" t="str">
            <v>CÔNG TY TNHH MTV THƯƠNG MẠI VÀ DỊCH VỤ NGỌC THƠM</v>
          </cell>
          <cell r="Q729" t="str">
            <v>Miền Bắc</v>
          </cell>
          <cell r="R729" t="str">
            <v>KL00164</v>
          </cell>
        </row>
        <row r="730">
          <cell r="A730" t="str">
            <v>KL00165</v>
          </cell>
          <cell r="B730" t="str">
            <v>Iki Mart</v>
          </cell>
          <cell r="C730" t="str">
            <v/>
          </cell>
          <cell r="D730" t="str">
            <v>Thành phố Hà Nội</v>
          </cell>
          <cell r="E730" t="str">
            <v>Huyện Gia Lâm</v>
          </cell>
          <cell r="G730" t="str">
            <v>HN006</v>
          </cell>
          <cell r="H730" t="str">
            <v>Phan Trọng Cường</v>
          </cell>
          <cell r="I730" t="str">
            <v>MIENBAC;KLGT</v>
          </cell>
          <cell r="K730" t="str">
            <v>Iki Mart - P1 Ocean Park, Trâu Quỳ, Gia Lâm</v>
          </cell>
          <cell r="M730" t="str">
            <v>Iki Mart - P1 Ocean Park, Trâu Quỳ, Gia Lâm</v>
          </cell>
          <cell r="N730">
            <v>1</v>
          </cell>
          <cell r="O730" t="b">
            <v>0</v>
          </cell>
          <cell r="P730" t="str">
            <v>CÔNG TY TNHH MTV THƯƠNG MẠI VÀ DỊCH VỤ NGỌC THƠM</v>
          </cell>
          <cell r="Q730" t="str">
            <v>Miền Bắc</v>
          </cell>
          <cell r="R730" t="str">
            <v>KL00165</v>
          </cell>
        </row>
        <row r="731">
          <cell r="A731" t="str">
            <v>KL00167</v>
          </cell>
          <cell r="B731" t="str">
            <v>Chị Linh</v>
          </cell>
          <cell r="C731" t="str">
            <v/>
          </cell>
          <cell r="D731" t="str">
            <v>Bắc Giang</v>
          </cell>
          <cell r="E731" t="str">
            <v>Thành phố Bắc Giang</v>
          </cell>
          <cell r="I731" t="str">
            <v>MIENBAC;KLGT</v>
          </cell>
          <cell r="K731" t="str">
            <v>151 Minh Khai, Thành phố Bắc Giang</v>
          </cell>
          <cell r="M731" t="str">
            <v>151 Minh Khai, Thành phố Bắc Giang</v>
          </cell>
          <cell r="N731">
            <v>1</v>
          </cell>
          <cell r="O731" t="b">
            <v>0</v>
          </cell>
          <cell r="P731" t="str">
            <v>CÔNG TY TNHH MTV THƯƠNG MẠI VÀ DỊCH VỤ NGỌC THƠM</v>
          </cell>
          <cell r="Q731" t="str">
            <v>Miền Bắc</v>
          </cell>
          <cell r="R731" t="str">
            <v>KL00167</v>
          </cell>
        </row>
        <row r="732">
          <cell r="A732" t="str">
            <v>KL00169</v>
          </cell>
          <cell r="B732" t="str">
            <v>Nguyễn Thị Thuý An</v>
          </cell>
          <cell r="C732" t="str">
            <v/>
          </cell>
          <cell r="D732" t="str">
            <v>Lạng Sơn</v>
          </cell>
          <cell r="E732" t="str">
            <v>Thành phố Lạng Sơn</v>
          </cell>
          <cell r="F732" t="str">
            <v>Phường Hoàng Văn Thụ</v>
          </cell>
          <cell r="I732" t="str">
            <v>MIENBAC;KLGT</v>
          </cell>
          <cell r="K732" t="str">
            <v>TTTM Phú Lộc Plaza, Đường Lý Thường Kiệt, Phường Hoàng Văn Thụ, Thành phố Lạng Sơn, Lạng Sơn, Việt
Nam</v>
          </cell>
          <cell r="M732" t="str">
            <v>TTTM Phú Lộc Plaza, Đường Lý Thường Kiệt, Phường Hoàng Văn Thụ, Thành phố Lạng Sơn, Lạng Sơn, Việt
Nam</v>
          </cell>
          <cell r="N732">
            <v>1</v>
          </cell>
          <cell r="O732" t="b">
            <v>0</v>
          </cell>
          <cell r="P732" t="str">
            <v>CÔNG TY TNHH MTV THƯƠNG MẠI VÀ DỊCH VỤ NGỌC THƠM</v>
          </cell>
          <cell r="Q732" t="str">
            <v>Miền Bắc</v>
          </cell>
          <cell r="R732" t="str">
            <v>KL00169</v>
          </cell>
        </row>
        <row r="733">
          <cell r="A733" t="str">
            <v>KL00172</v>
          </cell>
          <cell r="B733" t="str">
            <v>H mart - R1.05 Ocean Park, Đa Tốn, Gia Lâm</v>
          </cell>
          <cell r="C733" t="str">
            <v>Khách lẻ, thanh toán ngay</v>
          </cell>
          <cell r="D733" t="str">
            <v>Thành phố Hà Nội</v>
          </cell>
          <cell r="E733" t="str">
            <v>Huyện Gia Lâm</v>
          </cell>
          <cell r="F733" t="str">
            <v>Xã Đa Tốn</v>
          </cell>
          <cell r="G733" t="str">
            <v>HN006</v>
          </cell>
          <cell r="H733" t="str">
            <v>Phan Trọng Cường</v>
          </cell>
          <cell r="I733" t="str">
            <v>MIENBAC;KLGT</v>
          </cell>
          <cell r="J733" t="str">
            <v>H mart - R1.05 Ocean Park, Đa Tốn, Gia Lâm</v>
          </cell>
          <cell r="K733" t="str">
            <v>R1.05 Ocean Park, Đa Tốn, Gia Lâm, Hà Nội</v>
          </cell>
          <cell r="M733" t="str">
            <v>R1.05 Ocean Park, Đa Tốn, Gia Lâm, Hà Nội</v>
          </cell>
          <cell r="N733">
            <v>1</v>
          </cell>
          <cell r="O733" t="b">
            <v>0</v>
          </cell>
          <cell r="P733" t="str">
            <v>CÔNG TY TNHH MTV THƯƠNG MẠI VÀ DỊCH VỤ NGỌC THƠM</v>
          </cell>
          <cell r="Q733" t="str">
            <v>Miền Bắc</v>
          </cell>
          <cell r="R733" t="str">
            <v>KL00172</v>
          </cell>
        </row>
        <row r="734">
          <cell r="A734" t="str">
            <v>KL00173</v>
          </cell>
          <cell r="B734" t="str">
            <v>Siêu thị Xanh CT2 Mễ Trì</v>
          </cell>
          <cell r="C734" t="str">
            <v/>
          </cell>
          <cell r="D734" t="str">
            <v>Thành phố Hà Nội</v>
          </cell>
          <cell r="G734" t="str">
            <v>HN007</v>
          </cell>
          <cell r="H734" t="str">
            <v>Đỗ Minh Quang</v>
          </cell>
          <cell r="I734" t="str">
            <v>KLGT</v>
          </cell>
          <cell r="K734" t="str">
            <v>CT2 Mễ Trì</v>
          </cell>
          <cell r="M734" t="str">
            <v>CT2 Mễ Trì, Phường Mễ Trì, Quận Nam Từ Liêm, Hà Nội</v>
          </cell>
          <cell r="N734">
            <v>1</v>
          </cell>
          <cell r="O734" t="b">
            <v>0</v>
          </cell>
          <cell r="P734" t="str">
            <v>CÔNG TY TNHH MTV THƯƠNG MẠI VÀ DỊCH VỤ NGỌC THƠM</v>
          </cell>
          <cell r="Q734" t="str">
            <v>Miền Bắc</v>
          </cell>
          <cell r="R734" t="str">
            <v>KL00173</v>
          </cell>
        </row>
        <row r="735">
          <cell r="A735" t="str">
            <v>KL00174</v>
          </cell>
          <cell r="B735" t="str">
            <v>Chumi Mart</v>
          </cell>
          <cell r="C735" t="str">
            <v/>
          </cell>
          <cell r="D735" t="str">
            <v>Hải Phòng</v>
          </cell>
          <cell r="E735" t="str">
            <v>Quận Kiến An</v>
          </cell>
          <cell r="G735" t="str">
            <v>HN001</v>
          </cell>
          <cell r="H735" t="str">
            <v>Trần Thị Huệ</v>
          </cell>
          <cell r="I735" t="str">
            <v>KLGT</v>
          </cell>
          <cell r="K735" t="str">
            <v>Số 213 Đồng Hòa, Kiến An, Hải Phòng</v>
          </cell>
          <cell r="M735" t="str">
            <v>Số 213 Đồng Hòa, Kiến An, Hải Phòng</v>
          </cell>
          <cell r="N735">
            <v>1</v>
          </cell>
          <cell r="O735" t="b">
            <v>0</v>
          </cell>
          <cell r="P735" t="str">
            <v>CÔNG TY TNHH MTV THƯƠNG MẠI VÀ DỊCH VỤ NGỌC THƠM</v>
          </cell>
          <cell r="Q735" t="str">
            <v>Miền Bắc</v>
          </cell>
          <cell r="R735" t="str">
            <v>KL00174</v>
          </cell>
        </row>
        <row r="736">
          <cell r="A736" t="str">
            <v>KL00175</v>
          </cell>
          <cell r="B736" t="str">
            <v>CP PORK SHOP THANH LINH</v>
          </cell>
          <cell r="C736" t="str">
            <v/>
          </cell>
          <cell r="D736" t="str">
            <v>Thành phố Hà Nội</v>
          </cell>
          <cell r="E736" t="str">
            <v>Huyện Sóc Sơn</v>
          </cell>
          <cell r="G736" t="str">
            <v>HN007</v>
          </cell>
          <cell r="H736" t="str">
            <v>Đỗ Minh Quang</v>
          </cell>
          <cell r="I736" t="str">
            <v>KLGT</v>
          </cell>
          <cell r="K736" t="str">
            <v>Thị trấn Sóc Sơn</v>
          </cell>
          <cell r="M736" t="str">
            <v>Thị trấn Sóc Sơn</v>
          </cell>
          <cell r="N736">
            <v>1</v>
          </cell>
          <cell r="O736" t="b">
            <v>0</v>
          </cell>
          <cell r="P736" t="str">
            <v>CÔNG TY TNHH MTV THƯƠNG MẠI VÀ DỊCH VỤ NGỌC THƠM</v>
          </cell>
          <cell r="Q736" t="str">
            <v>Miền Bắc</v>
          </cell>
          <cell r="R736" t="str">
            <v>KL00175</v>
          </cell>
        </row>
        <row r="737">
          <cell r="A737" t="str">
            <v>KL00176</v>
          </cell>
          <cell r="B737" t="str">
            <v>Daily Mart H1.18 Gia Lâm</v>
          </cell>
          <cell r="C737" t="str">
            <v/>
          </cell>
          <cell r="D737" t="str">
            <v>Thành phố Hà Nội</v>
          </cell>
          <cell r="E737" t="str">
            <v>Huyện Gia Lâm</v>
          </cell>
          <cell r="I737" t="str">
            <v>MIENBAC;KLGT</v>
          </cell>
          <cell r="K737" t="str">
            <v>Tòa H1.18 - Vin Masterise - Gia Lâm - Hà Nội</v>
          </cell>
          <cell r="M737" t="str">
            <v>Tòa H1.18 - Vin Masterise - Gia Lâm - Hà Nội</v>
          </cell>
          <cell r="N737">
            <v>1</v>
          </cell>
          <cell r="O737" t="b">
            <v>0</v>
          </cell>
          <cell r="P737" t="str">
            <v>CÔNG TY TNHH MTV THƯƠNG MẠI VÀ DỊCH VỤ NGỌC THƠM</v>
          </cell>
          <cell r="Q737" t="str">
            <v>Miền Bắc</v>
          </cell>
          <cell r="R737" t="str">
            <v>KL00176</v>
          </cell>
        </row>
        <row r="738">
          <cell r="A738" t="str">
            <v>KL00177</v>
          </cell>
          <cell r="B738" t="str">
            <v>Em Linh</v>
          </cell>
          <cell r="C738" t="str">
            <v/>
          </cell>
          <cell r="D738" t="str">
            <v>Thành phố Hà Nội</v>
          </cell>
          <cell r="E738" t="str">
            <v>Huyện Sóc Sơn</v>
          </cell>
          <cell r="G738" t="str">
            <v>HN007</v>
          </cell>
          <cell r="H738" t="str">
            <v>Đỗ Minh Quang</v>
          </cell>
          <cell r="I738" t="str">
            <v>KLGT</v>
          </cell>
          <cell r="K738" t="str">
            <v>Tổ 7 Thị trấn Sóc Sơn, Sóc Sơn</v>
          </cell>
          <cell r="M738" t="str">
            <v>Tổ 7 Thị trấn Sóc Sơn, Sóc Sơn</v>
          </cell>
          <cell r="N738">
            <v>1</v>
          </cell>
          <cell r="O738" t="b">
            <v>0</v>
          </cell>
          <cell r="P738" t="str">
            <v>CÔNG TY TNHH MTV THƯƠNG MẠI VÀ DỊCH VỤ NGỌC THƠM</v>
          </cell>
          <cell r="Q738" t="str">
            <v>Miền Bắc</v>
          </cell>
          <cell r="R738" t="str">
            <v>KL00177</v>
          </cell>
        </row>
        <row r="739">
          <cell r="A739" t="str">
            <v>KL00178</v>
          </cell>
          <cell r="B739" t="str">
            <v>Đức Thành Mart</v>
          </cell>
          <cell r="C739" t="str">
            <v/>
          </cell>
          <cell r="D739" t="str">
            <v>Thành phố Hà Nội</v>
          </cell>
          <cell r="I739" t="str">
            <v>MIENBAC;KLGT</v>
          </cell>
          <cell r="K739" t="str">
            <v>Shop 03_02 tòa A Masteri Smart City</v>
          </cell>
          <cell r="M739" t="str">
            <v>Shop 03_02 tòa A Masteri Smart City</v>
          </cell>
          <cell r="N739">
            <v>1</v>
          </cell>
          <cell r="O739" t="b">
            <v>0</v>
          </cell>
          <cell r="P739" t="str">
            <v>CÔNG TY TNHH MTV THƯƠNG MẠI VÀ DỊCH VỤ NGỌC THƠM</v>
          </cell>
          <cell r="Q739" t="str">
            <v>Miền Bắc</v>
          </cell>
          <cell r="R739" t="str">
            <v>KL00178</v>
          </cell>
        </row>
        <row r="740">
          <cell r="A740" t="str">
            <v>KL00179</v>
          </cell>
          <cell r="B740" t="str">
            <v>Kai mart - Tòa P3 Ocean Park - Trâu Quỳ, Gia Lâm (điểm mới)</v>
          </cell>
          <cell r="C740" t="str">
            <v>Khách lẻ, thanh toán chuyển khoản</v>
          </cell>
          <cell r="D740" t="str">
            <v>Thành phố Hà Nội</v>
          </cell>
          <cell r="E740" t="str">
            <v>Huyện Gia Lâm</v>
          </cell>
          <cell r="F740" t="str">
            <v>Xã Trâu Quỳ</v>
          </cell>
          <cell r="G740" t="str">
            <v>HN009</v>
          </cell>
          <cell r="H740" t="str">
            <v>Vũ Anh Tuấn</v>
          </cell>
          <cell r="I740" t="str">
            <v>KLGT</v>
          </cell>
          <cell r="J740" t="str">
            <v/>
          </cell>
          <cell r="K740" t="str">
            <v>Tòa P3 Ocean Park - Trâu Quỳ, Gia Lâm, Hà Nội</v>
          </cell>
          <cell r="M740" t="str">
            <v>Tòa P3 Ocean Park - Trâu Quỳ, Gia Lâm, Hà Nội</v>
          </cell>
          <cell r="N740">
            <v>1</v>
          </cell>
          <cell r="O740" t="b">
            <v>0</v>
          </cell>
          <cell r="P740" t="str">
            <v>CÔNG TY TNHH MTV THƯƠNG MẠI VÀ DỊCH VỤ NGỌC THƠM</v>
          </cell>
          <cell r="Q740" t="str">
            <v>Miền Bắc</v>
          </cell>
          <cell r="R740" t="str">
            <v>KL00179</v>
          </cell>
        </row>
        <row r="741">
          <cell r="A741" t="str">
            <v>KL00180</v>
          </cell>
          <cell r="B741" t="str">
            <v>Kai mart - Tòa S2.08 Ocean Park - Trâu Quỳ, Gia Lâm (điểm mới)</v>
          </cell>
          <cell r="C741" t="str">
            <v>Khách lẻ, thanh toán chuyển khoản</v>
          </cell>
          <cell r="D741" t="str">
            <v>Thành phố Hà Nội</v>
          </cell>
          <cell r="E741" t="str">
            <v>Huyện Gia Lâm</v>
          </cell>
          <cell r="F741" t="str">
            <v>Xã Trâu Quỳ</v>
          </cell>
          <cell r="G741" t="str">
            <v>HN009</v>
          </cell>
          <cell r="H741" t="str">
            <v>Vũ Anh Tuấn</v>
          </cell>
          <cell r="I741" t="str">
            <v>KLGT</v>
          </cell>
          <cell r="J741" t="str">
            <v/>
          </cell>
          <cell r="K741" t="str">
            <v>Tòa S2.08 Ocean Park - Trâu Quỳ, Gia Lâm, Hà Nội</v>
          </cell>
          <cell r="M741" t="str">
            <v>Tòa S2.08 Ocean Park - Trâu Quỳ, Gia Lâm, Hà Nội</v>
          </cell>
          <cell r="N741">
            <v>1</v>
          </cell>
          <cell r="O741" t="b">
            <v>0</v>
          </cell>
          <cell r="P741" t="str">
            <v>CÔNG TY TNHH MTV THƯƠNG MẠI VÀ DỊCH VỤ NGỌC THƠM</v>
          </cell>
          <cell r="Q741" t="str">
            <v>Miền Bắc</v>
          </cell>
          <cell r="R741" t="str">
            <v>KL00180</v>
          </cell>
        </row>
        <row r="742">
          <cell r="A742" t="str">
            <v>KL00181</v>
          </cell>
          <cell r="B742" t="str">
            <v>Xanh Mart - S1.08 Vinhomes Ocean Park</v>
          </cell>
          <cell r="C742" t="str">
            <v/>
          </cell>
          <cell r="D742" t="str">
            <v>Thành phố Hà Nội</v>
          </cell>
          <cell r="E742" t="str">
            <v>Huyện Gia Lâm</v>
          </cell>
          <cell r="G742" t="str">
            <v>HN006</v>
          </cell>
          <cell r="H742" t="str">
            <v>Phan Trọng Cường</v>
          </cell>
          <cell r="I742" t="str">
            <v>MIENBAC;KLGT</v>
          </cell>
          <cell r="K742" t="str">
            <v>S1.08 Vinhomes Ocean Park, Đa Tốn, Gia Lâm, Hà Nội</v>
          </cell>
          <cell r="M742" t="str">
            <v>S1.08 Vinhomes Ocean Park, Đa Tốn, Gia Lâm, Hà Nội</v>
          </cell>
          <cell r="N742">
            <v>1</v>
          </cell>
          <cell r="O742" t="b">
            <v>0</v>
          </cell>
          <cell r="P742" t="str">
            <v>CÔNG TY TNHH MTV THƯƠNG MẠI VÀ DỊCH VỤ NGỌC THƠM</v>
          </cell>
          <cell r="Q742" t="str">
            <v>Miền Bắc</v>
          </cell>
          <cell r="R742" t="str">
            <v>KL00181</v>
          </cell>
        </row>
        <row r="743">
          <cell r="A743" t="str">
            <v>KL00182</v>
          </cell>
          <cell r="B743" t="str">
            <v>Cherry Mart - S1.07 Vinhomes Ocean Park</v>
          </cell>
          <cell r="C743" t="str">
            <v/>
          </cell>
          <cell r="D743" t="str">
            <v>Thành phố Hà Nội</v>
          </cell>
          <cell r="E743" t="str">
            <v>Huyện Gia Lâm</v>
          </cell>
          <cell r="G743" t="str">
            <v>HN006</v>
          </cell>
          <cell r="H743" t="str">
            <v>Phan Trọng Cường</v>
          </cell>
          <cell r="I743" t="str">
            <v>MIENBAC;KLGT</v>
          </cell>
          <cell r="K743" t="str">
            <v>S1.07 Vinhomes Ocean Park, Đa Tốn, Gia Lâm, Hà Nội</v>
          </cell>
          <cell r="M743" t="str">
            <v>S1.07 Vinhomes Ocean Park, Đa Tốn, Gia Lâm, Hà Nội</v>
          </cell>
          <cell r="N743">
            <v>1</v>
          </cell>
          <cell r="O743" t="b">
            <v>0</v>
          </cell>
          <cell r="P743" t="str">
            <v>CÔNG TY TNHH MTV THƯƠNG MẠI VÀ DỊCH VỤ NGỌC THƠM</v>
          </cell>
          <cell r="Q743" t="str">
            <v>Miền Bắc</v>
          </cell>
          <cell r="R743" t="str">
            <v>KL00182</v>
          </cell>
        </row>
        <row r="744">
          <cell r="A744" t="str">
            <v>KL00183</v>
          </cell>
          <cell r="B744" t="str">
            <v>Đức Thành Khu đô thị Tân Tây Đô</v>
          </cell>
          <cell r="D744" t="str">
            <v>Thành phố Hà Nội</v>
          </cell>
          <cell r="E744" t="str">
            <v>Huyện Đan Phượng</v>
          </cell>
          <cell r="G744" t="str">
            <v>HN006</v>
          </cell>
          <cell r="H744" t="str">
            <v>Phan Trọng Cường</v>
          </cell>
          <cell r="I744" t="str">
            <v>KLGT</v>
          </cell>
          <cell r="K744" t="str">
            <v>Đức Thành Khu đô thị Tân Tây Đô Đan Phượng</v>
          </cell>
          <cell r="L744" t="str">
            <v/>
          </cell>
          <cell r="M744" t="str">
            <v>Đức Thành Khu đô thị Tân Tây Đô Đan Phượng</v>
          </cell>
          <cell r="N744">
            <v>1</v>
          </cell>
          <cell r="O744" t="b">
            <v>0</v>
          </cell>
          <cell r="P744" t="str">
            <v>CÔNG TY TNHH MTV THƯƠNG MẠI VÀ DỊCH VỤ NGỌC THƠM</v>
          </cell>
          <cell r="Q744" t="str">
            <v>Miền Bắc</v>
          </cell>
          <cell r="R744" t="str">
            <v>KL00183</v>
          </cell>
        </row>
        <row r="745">
          <cell r="A745" t="str">
            <v>KL00184</v>
          </cell>
          <cell r="B745" t="str">
            <v>TD Mart</v>
          </cell>
          <cell r="C745" t="str">
            <v/>
          </cell>
          <cell r="D745" t="str">
            <v>Thành phố Hà Nội</v>
          </cell>
          <cell r="E745" t="str">
            <v>Quận Hoàng Mai</v>
          </cell>
          <cell r="G745" t="str">
            <v>HN007</v>
          </cell>
          <cell r="H745" t="str">
            <v>Đỗ Minh Quang</v>
          </cell>
          <cell r="I745" t="str">
            <v>KLGT</v>
          </cell>
          <cell r="K745" t="str">
            <v>TD Mart, Sunshine Dương Văn Bé (Mở mới), Mai Động, Hoàng Mai, HN</v>
          </cell>
          <cell r="L745" t="str">
            <v/>
          </cell>
          <cell r="M745" t="str">
            <v>TD Mart, Sunshine Dương Văn Bé (Mở mới), Mai Động, Hoàng Mai, HN</v>
          </cell>
          <cell r="N745">
            <v>1</v>
          </cell>
          <cell r="O745" t="b">
            <v>0</v>
          </cell>
          <cell r="P745" t="str">
            <v>CÔNG TY TNHH MTV THƯƠNG MẠI VÀ DỊCH VỤ NGỌC THƠM</v>
          </cell>
          <cell r="Q745" t="str">
            <v>Miền Bắc</v>
          </cell>
          <cell r="R745" t="str">
            <v>KL00184</v>
          </cell>
        </row>
        <row r="746">
          <cell r="A746" t="str">
            <v>KL00185</v>
          </cell>
          <cell r="B746" t="str">
            <v>Eco Mart</v>
          </cell>
          <cell r="C746" t="str">
            <v/>
          </cell>
          <cell r="D746" t="str">
            <v>Thành phố Hà Nội</v>
          </cell>
          <cell r="E746" t="str">
            <v>Huyện Gia Lâm</v>
          </cell>
          <cell r="F746" t="str">
            <v>Xã Trâu Quỳ</v>
          </cell>
          <cell r="G746" t="str">
            <v>HN007</v>
          </cell>
          <cell r="H746" t="str">
            <v>Đỗ Minh Quang</v>
          </cell>
          <cell r="I746" t="str">
            <v>KLGT</v>
          </cell>
          <cell r="K746" t="str">
            <v>Eco Mart ki-ốt 7 T2 Blue Start Trâu Quỳ</v>
          </cell>
          <cell r="L746" t="str">
            <v/>
          </cell>
          <cell r="M746" t="str">
            <v>Eco Mart ki-ốt 7 T2 Blue Start Trâu Quỳ</v>
          </cell>
          <cell r="N746">
            <v>1</v>
          </cell>
          <cell r="O746" t="b">
            <v>0</v>
          </cell>
          <cell r="P746" t="str">
            <v>CÔNG TY TNHH MTV THƯƠNG MẠI VÀ DỊCH VỤ NGỌC THƠM</v>
          </cell>
          <cell r="Q746" t="str">
            <v>Miền Bắc</v>
          </cell>
          <cell r="R746" t="str">
            <v>KL00185</v>
          </cell>
        </row>
        <row r="747">
          <cell r="A747" t="str">
            <v>KL00186</v>
          </cell>
          <cell r="B747" t="str">
            <v>Chị Huệ</v>
          </cell>
          <cell r="C747" t="str">
            <v/>
          </cell>
          <cell r="D747" t="str">
            <v>Thành phố Hà Nội</v>
          </cell>
          <cell r="E747" t="str">
            <v>Huyện Hoài Đức</v>
          </cell>
          <cell r="G747" t="str">
            <v>HN007</v>
          </cell>
          <cell r="H747" t="str">
            <v>Đỗ Minh Quang</v>
          </cell>
          <cell r="I747" t="str">
            <v>KLGT</v>
          </cell>
          <cell r="K747" t="str">
            <v>Chung cư New City - Lai Xá - Kim Chung - Hoài Đức - Hà Nội</v>
          </cell>
          <cell r="L747" t="str">
            <v/>
          </cell>
          <cell r="M747" t="str">
            <v>Chung cư New City - Lai Xá - Kim Chung - Hoài Đức - Hà Nội</v>
          </cell>
          <cell r="N747">
            <v>1</v>
          </cell>
          <cell r="O747" t="b">
            <v>0</v>
          </cell>
          <cell r="P747" t="str">
            <v>CÔNG TY TNHH MTV THƯƠNG MẠI VÀ DỊCH VỤ NGỌC THƠM</v>
          </cell>
          <cell r="Q747" t="str">
            <v>Miền Bắc</v>
          </cell>
          <cell r="R747" t="str">
            <v>KL00186</v>
          </cell>
        </row>
        <row r="748">
          <cell r="A748" t="str">
            <v>KL00187</v>
          </cell>
          <cell r="B748" t="str">
            <v>Cửa hàng H 24h</v>
          </cell>
          <cell r="C748" t="str">
            <v/>
          </cell>
          <cell r="D748" t="str">
            <v>Thành phố Hà Nội</v>
          </cell>
          <cell r="E748" t="str">
            <v>Quận Nam Từ Liêm</v>
          </cell>
          <cell r="G748" t="str">
            <v>HN007</v>
          </cell>
          <cell r="H748" t="str">
            <v>Đỗ Minh Quang</v>
          </cell>
          <cell r="I748" t="str">
            <v>KLGT</v>
          </cell>
          <cell r="K748" t="str">
            <v>Số 9 Tu Hoàng, Nam Từ Liêm (ngã 4 Nhổn)</v>
          </cell>
          <cell r="L748" t="str">
            <v/>
          </cell>
          <cell r="M748" t="str">
            <v>Số 9 Tu Hoàng, Nam Từ Liêm (ngã 4 Nhổn)</v>
          </cell>
          <cell r="N748">
            <v>1</v>
          </cell>
          <cell r="O748" t="b">
            <v>0</v>
          </cell>
          <cell r="P748" t="str">
            <v>CÔNG TY TNHH MTV THƯƠNG MẠI VÀ DỊCH VỤ NGỌC THƠM</v>
          </cell>
          <cell r="Q748" t="str">
            <v>Miền Bắc</v>
          </cell>
          <cell r="R748" t="str">
            <v>KL00187</v>
          </cell>
        </row>
        <row r="749">
          <cell r="A749" t="str">
            <v>KL00188</v>
          </cell>
          <cell r="B749" t="str">
            <v>Daily H2.02 Ocean Park - Trâu Quỳ, Gia Lâm</v>
          </cell>
          <cell r="C749" t="str">
            <v/>
          </cell>
          <cell r="D749" t="str">
            <v>Thành phố Hà Nội</v>
          </cell>
          <cell r="E749" t="str">
            <v>Huyện Gia Lâm</v>
          </cell>
          <cell r="F749" t="str">
            <v>Xã Trâu Quỳ</v>
          </cell>
          <cell r="G749" t="str">
            <v>HN006</v>
          </cell>
          <cell r="H749" t="str">
            <v>Phan Trọng Cường</v>
          </cell>
          <cell r="I749" t="str">
            <v>MIENBAC;KLGT</v>
          </cell>
          <cell r="J749" t="str">
            <v/>
          </cell>
          <cell r="K749" t="str">
            <v>Tòa H2.02 Ocean Park - Trâu Quỳ, Gia Lâm, Hà Nội</v>
          </cell>
          <cell r="M749" t="str">
            <v>Tòa H2.02 Ocean Park - Trâu Quỳ, Gia Lâm, Hà Nội</v>
          </cell>
          <cell r="N749">
            <v>1</v>
          </cell>
          <cell r="O749" t="b">
            <v>0</v>
          </cell>
          <cell r="P749" t="str">
            <v>CÔNG TY TNHH MTV THƯƠNG MẠI VÀ DỊCH VỤ NGỌC THƠM</v>
          </cell>
          <cell r="Q749" t="str">
            <v>Miền Bắc</v>
          </cell>
          <cell r="R749" t="str">
            <v>KL00188</v>
          </cell>
        </row>
        <row r="750">
          <cell r="A750" t="str">
            <v>KL00189</v>
          </cell>
          <cell r="B750" t="str">
            <v>Trần Thanh Vân</v>
          </cell>
          <cell r="C750" t="str">
            <v/>
          </cell>
          <cell r="D750" t="str">
            <v>Hải Phòng</v>
          </cell>
          <cell r="G750" t="str">
            <v>HN001</v>
          </cell>
          <cell r="H750" t="str">
            <v>Trần Thị Huệ</v>
          </cell>
          <cell r="I750" t="str">
            <v>KLGT</v>
          </cell>
          <cell r="J750" t="str">
            <v>Trần Thanh Vân</v>
          </cell>
          <cell r="K750" t="str">
            <v>Tòa nhà Doji - Lô 8, Đường Lê Hồng Phong, Phường Đông Khê, Quận Ngô Quyền, Hải Phòng</v>
          </cell>
          <cell r="M750" t="str">
            <v>Tòa nhà Doji - Lô 8, Đường Lê Hồng Phong, Phường Đông Khê, Quận Ngô Quyền, Hải Phòng</v>
          </cell>
          <cell r="N750">
            <v>1</v>
          </cell>
          <cell r="O750" t="b">
            <v>0</v>
          </cell>
          <cell r="P750" t="str">
            <v>CÔNG TY TNHH MTV THƯƠNG MẠI VÀ DỊCH VỤ NGỌC THƠM</v>
          </cell>
          <cell r="Q750" t="str">
            <v>Miền Bắc</v>
          </cell>
          <cell r="R750" t="str">
            <v>KL00189</v>
          </cell>
        </row>
        <row r="751">
          <cell r="A751" t="str">
            <v>KL00190</v>
          </cell>
          <cell r="B751" t="str">
            <v>Daily H3.03 Ocean Park - Trâu Quỳ, Gia Lâm</v>
          </cell>
          <cell r="C751" t="str">
            <v/>
          </cell>
          <cell r="D751" t="str">
            <v>Thành phố Hà Nội</v>
          </cell>
          <cell r="E751" t="str">
            <v>Huyện Gia Lâm</v>
          </cell>
          <cell r="F751" t="str">
            <v>Xã Trâu Quỳ</v>
          </cell>
          <cell r="G751" t="str">
            <v>HN009</v>
          </cell>
          <cell r="H751" t="str">
            <v>Vũ Anh Tuấn</v>
          </cell>
          <cell r="I751" t="str">
            <v>MIENBAC;KLGT</v>
          </cell>
          <cell r="J751" t="str">
            <v/>
          </cell>
          <cell r="K751" t="str">
            <v>Tòa H3.03 Ocean Park - Trâu Quỳ, Gia Lâm, Hà Nội</v>
          </cell>
          <cell r="M751" t="str">
            <v>Tòa H3.03 Ocean Park - Trâu Quỳ, Gia Lâm, Hà Nội</v>
          </cell>
          <cell r="N751">
            <v>1</v>
          </cell>
          <cell r="O751" t="b">
            <v>0</v>
          </cell>
          <cell r="P751" t="str">
            <v>CÔNG TY TNHH MTV THƯƠNG MẠI VÀ DỊCH VỤ NGỌC THƠM</v>
          </cell>
          <cell r="Q751" t="str">
            <v>Miền Bắc</v>
          </cell>
          <cell r="R751" t="str">
            <v>KL00190</v>
          </cell>
        </row>
        <row r="752">
          <cell r="A752" t="str">
            <v>KL00192</v>
          </cell>
          <cell r="B752" t="str">
            <v>Văn Quyền Mart</v>
          </cell>
          <cell r="C752" t="str">
            <v/>
          </cell>
          <cell r="D752" t="str">
            <v>Thành phố Hà Nội</v>
          </cell>
          <cell r="E752" t="str">
            <v>Quận Thanh Xuân</v>
          </cell>
          <cell r="G752" t="str">
            <v>HN007</v>
          </cell>
          <cell r="H752" t="str">
            <v>Đỗ Minh Quang</v>
          </cell>
          <cell r="I752" t="str">
            <v>KLGT</v>
          </cell>
          <cell r="J752" t="str">
            <v/>
          </cell>
          <cell r="K752" t="str">
            <v>Số nhà 28 ngách 46 ngõ 1 Bùi Xương Trạch - Thanh Xuân - HN</v>
          </cell>
          <cell r="M752" t="str">
            <v>Số nhà 28 ngách 46 ngõ 1 Bùi Xương Trạch - Thanh Xuân - HN</v>
          </cell>
          <cell r="N752">
            <v>1</v>
          </cell>
          <cell r="O752" t="b">
            <v>0</v>
          </cell>
          <cell r="P752" t="str">
            <v>CÔNG TY TNHH MTV THƯƠNG MẠI VÀ DỊCH VỤ NGỌC THƠM</v>
          </cell>
          <cell r="Q752" t="str">
            <v>Miền Bắc</v>
          </cell>
          <cell r="R752" t="str">
            <v>KL00192</v>
          </cell>
        </row>
        <row r="753">
          <cell r="A753" t="str">
            <v>KL00193</v>
          </cell>
          <cell r="B753" t="str">
            <v>Chị Huyền - SĐT 0916 931 659</v>
          </cell>
          <cell r="C753" t="str">
            <v/>
          </cell>
          <cell r="D753" t="str">
            <v>Thành phố Hà Nội</v>
          </cell>
          <cell r="G753" t="str">
            <v>HN003</v>
          </cell>
          <cell r="H753" t="str">
            <v>Nguyễn Văn Thạch</v>
          </cell>
          <cell r="I753" t="str">
            <v>MIENBAC;KLGT</v>
          </cell>
          <cell r="J753" t="str">
            <v/>
          </cell>
          <cell r="K753" t="str">
            <v>876 Bạch Đằng, Hà Nội</v>
          </cell>
          <cell r="M753" t="str">
            <v>876 Bạch Đằng, Hà Nội</v>
          </cell>
          <cell r="N753">
            <v>1</v>
          </cell>
          <cell r="O753" t="b">
            <v>0</v>
          </cell>
          <cell r="P753" t="str">
            <v>CÔNG TY TNHH MTV THƯƠNG MẠI VÀ DỊCH VỤ NGỌC THƠM</v>
          </cell>
          <cell r="Q753" t="str">
            <v>Miền Bắc</v>
          </cell>
          <cell r="R753" t="str">
            <v>KL00193</v>
          </cell>
        </row>
        <row r="754">
          <cell r="A754" t="str">
            <v>KL00194</v>
          </cell>
          <cell r="B754" t="str">
            <v>Siêu thị TH's Mart SA5</v>
          </cell>
          <cell r="C754" t="str">
            <v/>
          </cell>
          <cell r="D754" t="str">
            <v>Thành phố Hà Nội</v>
          </cell>
          <cell r="G754" t="str">
            <v>HN007</v>
          </cell>
          <cell r="H754" t="str">
            <v>Đỗ Minh Quang</v>
          </cell>
          <cell r="I754" t="str">
            <v>KLGT</v>
          </cell>
          <cell r="J754" t="str">
            <v/>
          </cell>
          <cell r="K754" t="str">
            <v>Siêu thị TH's Mart, toà SA5 Vinhome Smart Tây Mỗ Nam Từ Liêm</v>
          </cell>
          <cell r="M754" t="str">
            <v>Siêu thị TH's Mart, toà SA5 Vinhome Smart Tây Mỗ Nam Từ Liêm</v>
          </cell>
          <cell r="N754">
            <v>1</v>
          </cell>
          <cell r="O754" t="b">
            <v>0</v>
          </cell>
          <cell r="P754" t="str">
            <v>CÔNG TY TNHH MTV THƯƠNG MẠI VÀ DỊCH VỤ NGỌC THƠM</v>
          </cell>
          <cell r="Q754" t="str">
            <v>Miền Bắc</v>
          </cell>
          <cell r="R754" t="str">
            <v>KL00194</v>
          </cell>
        </row>
        <row r="755">
          <cell r="A755" t="str">
            <v>KL00195</v>
          </cell>
          <cell r="B755" t="str">
            <v>Kai mart - Tòa S1.01 Vinhome Ocean Park, Đa Tốn, Gia Lâm</v>
          </cell>
          <cell r="C755" t="str">
            <v>Khách lẻ, thanh toán chuyển khoản</v>
          </cell>
          <cell r="D755" t="str">
            <v>Thành phố Hà Nội</v>
          </cell>
          <cell r="E755" t="str">
            <v>Huyện Gia Lâm</v>
          </cell>
          <cell r="F755" t="str">
            <v>Xã Đa Tốn</v>
          </cell>
          <cell r="G755" t="str">
            <v>HN009</v>
          </cell>
          <cell r="H755" t="str">
            <v>Vũ Anh Tuấn</v>
          </cell>
          <cell r="I755" t="str">
            <v>KLGT</v>
          </cell>
          <cell r="J755" t="str">
            <v/>
          </cell>
          <cell r="K755" t="str">
            <v>Tòa S1.01 Vinhome Ocean Park, Đa Tốn, Gia Lâm, Hà Nội</v>
          </cell>
          <cell r="M755" t="str">
            <v>Tòa S1.01 Vinhome Ocean Park, Đa Tốn, Gia Lâm, Hà Nội</v>
          </cell>
          <cell r="N755">
            <v>1</v>
          </cell>
          <cell r="O755" t="b">
            <v>0</v>
          </cell>
          <cell r="P755" t="str">
            <v>CÔNG TY TNHH MTV THƯƠNG MẠI VÀ DỊCH VỤ NGỌC THƠM</v>
          </cell>
          <cell r="Q755" t="str">
            <v>Miền Bắc</v>
          </cell>
          <cell r="R755" t="str">
            <v>KL00195</v>
          </cell>
        </row>
        <row r="756">
          <cell r="A756" t="str">
            <v>KL00196</v>
          </cell>
          <cell r="B756" t="str">
            <v>Esmee Mart - 444 Hoàng Hoa Thám, Ba Đình, Hà Nội</v>
          </cell>
          <cell r="C756" t="str">
            <v/>
          </cell>
          <cell r="D756" t="str">
            <v>Thành phố Hà Nội</v>
          </cell>
          <cell r="E756" t="str">
            <v>Quận Ba Đình</v>
          </cell>
          <cell r="G756" t="str">
            <v>HN003</v>
          </cell>
          <cell r="H756" t="str">
            <v>Nguyễn Văn Thạch</v>
          </cell>
          <cell r="I756" t="str">
            <v>MIENBAC</v>
          </cell>
          <cell r="J756" t="str">
            <v/>
          </cell>
          <cell r="K756" t="str">
            <v>444 Hoàng Hoa Thám, Ba Đình, Hà Nội</v>
          </cell>
          <cell r="M756" t="str">
            <v>444 Hoàng Hoa Thám, Ba Đình, Hà Nội</v>
          </cell>
          <cell r="N756">
            <v>1</v>
          </cell>
          <cell r="O756" t="b">
            <v>0</v>
          </cell>
          <cell r="P756" t="str">
            <v>CÔNG TY TNHH MTV THƯƠNG MẠI VÀ DỊCH VỤ NGỌC THƠM</v>
          </cell>
          <cell r="Q756" t="str">
            <v>Miền Bắc</v>
          </cell>
          <cell r="R756" t="str">
            <v>KL00196</v>
          </cell>
        </row>
        <row r="757">
          <cell r="A757" t="str">
            <v>KL00197</v>
          </cell>
          <cell r="B757" t="str">
            <v>Siêu thị tiện lợi T&amp;M Mart</v>
          </cell>
          <cell r="C757" t="str">
            <v/>
          </cell>
          <cell r="D757" t="str">
            <v>Thành phố Hà Nội</v>
          </cell>
          <cell r="G757" t="str">
            <v>HN003</v>
          </cell>
          <cell r="H757" t="str">
            <v>Nguyễn Văn Thạch</v>
          </cell>
          <cell r="I757" t="str">
            <v>MIENBAC;KLGT</v>
          </cell>
          <cell r="J757" t="str">
            <v>Siêu thị tiện lợi T&amp;M Mart</v>
          </cell>
          <cell r="K757" t="str">
            <v>H1.18 masteri waterfront, Ocean Park, Gia Lâm, Hà Nội</v>
          </cell>
          <cell r="M757" t="str">
            <v>H1.18 masteri waterfront, Ocean Park, Gia Lâm, Hà Nội</v>
          </cell>
          <cell r="N757">
            <v>1</v>
          </cell>
          <cell r="O757" t="b">
            <v>0</v>
          </cell>
          <cell r="P757" t="str">
            <v>CÔNG TY TNHH MTV THƯƠNG MẠI VÀ DỊCH VỤ NGỌC THƠM</v>
          </cell>
          <cell r="Q757" t="str">
            <v>Miền Bắc</v>
          </cell>
          <cell r="R757" t="str">
            <v>KL00197</v>
          </cell>
        </row>
        <row r="758">
          <cell r="A758" t="str">
            <v>KL00198</v>
          </cell>
          <cell r="B758" t="str">
            <v>Green Mart</v>
          </cell>
          <cell r="C758" t="str">
            <v/>
          </cell>
          <cell r="D758" t="str">
            <v>Thành phố Hà Nội</v>
          </cell>
          <cell r="G758" t="str">
            <v>HN009</v>
          </cell>
          <cell r="H758" t="str">
            <v>Vũ Anh Tuấn</v>
          </cell>
          <cell r="I758" t="str">
            <v>MIENBAC;KLGT</v>
          </cell>
          <cell r="J758" t="str">
            <v>Green Mart</v>
          </cell>
          <cell r="K758" t="str">
            <v>Tòa CT2A chung cư Homeland, Phường Bồ Đề (Thượng Thanh cũ)</v>
          </cell>
          <cell r="M758" t="str">
            <v>Tòa CT2A chung cư Homeland, Phường Bồ Đề (Thượng Thanh cũ)</v>
          </cell>
          <cell r="N758">
            <v>1</v>
          </cell>
          <cell r="O758" t="b">
            <v>0</v>
          </cell>
          <cell r="P758" t="str">
            <v>CÔNG TY TNHH MTV THƯƠNG MẠI VÀ DỊCH VỤ NGỌC THƠM</v>
          </cell>
          <cell r="Q758" t="str">
            <v>Miền Bắc</v>
          </cell>
          <cell r="R758" t="str">
            <v>KL00198</v>
          </cell>
        </row>
        <row r="759">
          <cell r="A759" t="str">
            <v>KL00199</v>
          </cell>
          <cell r="B759" t="str">
            <v>Minh An Mart</v>
          </cell>
          <cell r="C759" t="str">
            <v/>
          </cell>
          <cell r="D759" t="str">
            <v>Thành phố Hà Nội</v>
          </cell>
          <cell r="G759" t="str">
            <v>HN007</v>
          </cell>
          <cell r="H759" t="str">
            <v>Đỗ Minh Quang</v>
          </cell>
          <cell r="I759" t="str">
            <v>MIENBAC;KLGT</v>
          </cell>
          <cell r="J759" t="str">
            <v>Minh An Mart</v>
          </cell>
          <cell r="K759" t="str">
            <v>Minh An Mart S302 Vinhomes Smart City</v>
          </cell>
          <cell r="M759" t="str">
            <v>Minh An Mart S302 Vinhomes Smart City</v>
          </cell>
          <cell r="N759">
            <v>1</v>
          </cell>
          <cell r="O759" t="b">
            <v>0</v>
          </cell>
          <cell r="P759" t="str">
            <v>CÔNG TY TNHH MTV THƯƠNG MẠI VÀ DỊCH VỤ NGỌC THƠM</v>
          </cell>
          <cell r="Q759" t="str">
            <v>Miền Bắc</v>
          </cell>
          <cell r="R759" t="str">
            <v>KL00199</v>
          </cell>
        </row>
        <row r="760">
          <cell r="A760" t="str">
            <v>KL00200</v>
          </cell>
          <cell r="B760" t="str">
            <v>Siêu thị TH's Mart TC2</v>
          </cell>
          <cell r="C760" t="str">
            <v/>
          </cell>
          <cell r="D760" t="str">
            <v>Thành phố Hà Nội</v>
          </cell>
          <cell r="G760" t="str">
            <v>HN007</v>
          </cell>
          <cell r="H760" t="str">
            <v>Đỗ Minh Quang</v>
          </cell>
          <cell r="I760" t="str">
            <v>KLGT</v>
          </cell>
          <cell r="J760" t="str">
            <v/>
          </cell>
          <cell r="K760" t="str">
            <v>TC2 the Canopy Residences Vinhome Smart Tây Mỗ Nam Từ Liêm</v>
          </cell>
          <cell r="M760" t="str">
            <v>TC2 the Canopy Residences Vinhome Smart Tây Mỗ Nam Từ Liêm</v>
          </cell>
          <cell r="N760">
            <v>1</v>
          </cell>
          <cell r="O760" t="b">
            <v>0</v>
          </cell>
          <cell r="P760" t="str">
            <v>CÔNG TY TNHH MTV THƯƠNG MẠI VÀ DỊCH VỤ NGỌC THƠM</v>
          </cell>
          <cell r="Q760" t="str">
            <v>Miền Bắc</v>
          </cell>
          <cell r="R760" t="str">
            <v>KL00200</v>
          </cell>
        </row>
        <row r="761">
          <cell r="A761" t="str">
            <v>KL00201</v>
          </cell>
          <cell r="B761" t="str">
            <v>TD Mart Glexico</v>
          </cell>
          <cell r="C761" t="str">
            <v/>
          </cell>
          <cell r="D761" t="str">
            <v>Thành phố Hà Nội</v>
          </cell>
          <cell r="E761" t="str">
            <v>Quận Hoàng Mai</v>
          </cell>
          <cell r="G761" t="str">
            <v>HN007</v>
          </cell>
          <cell r="H761" t="str">
            <v>Đỗ Minh Quang</v>
          </cell>
          <cell r="I761" t="str">
            <v>KLGT</v>
          </cell>
          <cell r="K761" t="str">
            <v>TD Mart tầng 1 tòa glexico ngõ 885 Tam Trinh, Hoàng Mai. Hà Nội</v>
          </cell>
          <cell r="L761" t="str">
            <v/>
          </cell>
          <cell r="M761" t="str">
            <v>TD Mart tầng 1 tòa glexico ngõ 885 Tam Trinh, Hoàng Mai. Hà Nội</v>
          </cell>
          <cell r="N761">
            <v>1</v>
          </cell>
          <cell r="O761" t="b">
            <v>0</v>
          </cell>
          <cell r="P761" t="str">
            <v>CÔNG TY TNHH MTV THƯƠNG MẠI VÀ DỊCH VỤ NGỌC THƠM</v>
          </cell>
          <cell r="Q761" t="str">
            <v>Miền Bắc</v>
          </cell>
          <cell r="R761" t="str">
            <v>KL00201</v>
          </cell>
        </row>
        <row r="762">
          <cell r="A762" t="str">
            <v>KMARKET</v>
          </cell>
          <cell r="B762" t="str">
            <v>CÔNG TY TNHH THƯƠNG MẠI K &amp; K TOÀN CẦU</v>
          </cell>
          <cell r="D762" t="str">
            <v>Thành phố Hà Nội</v>
          </cell>
          <cell r="E762" t="str">
            <v>Quận Hà Đông</v>
          </cell>
          <cell r="F762" t="str">
            <v>Phường Phúc La</v>
          </cell>
          <cell r="G762" t="str">
            <v>HN007</v>
          </cell>
          <cell r="H762" t="str">
            <v>Đỗ Minh Quang</v>
          </cell>
          <cell r="I762" t="str">
            <v>MIENBAC</v>
          </cell>
          <cell r="L762" t="str">
            <v>0106488901</v>
          </cell>
          <cell r="M762" t="str">
            <v>Số 113 Tô Hiến Thành, Tổ dân phố 2, Phường Hà Đông, Thành phố Hà Nội, Việt Nam</v>
          </cell>
          <cell r="N762">
            <v>61</v>
          </cell>
          <cell r="O762" t="b">
            <v>0</v>
          </cell>
          <cell r="P762" t="str">
            <v>CÔNG TY TNHH MTV THƯƠNG MẠI VÀ DỊCH VỤ NGỌC THƠM</v>
          </cell>
          <cell r="Q762" t="str">
            <v>Miền Bắc</v>
          </cell>
          <cell r="R762" t="str">
            <v>KMARKET</v>
          </cell>
        </row>
        <row r="763">
          <cell r="A763" t="str">
            <v>Kmarket0001</v>
          </cell>
          <cell r="B763" t="str">
            <v>K-Market Keangnam</v>
          </cell>
          <cell r="D763" t="str">
            <v>Thành phố Hà Nội</v>
          </cell>
          <cell r="E763" t="str">
            <v>Quận Nam Từ Liêm</v>
          </cell>
          <cell r="F763" t="str">
            <v>Phường Mễ Trì</v>
          </cell>
          <cell r="G763" t="str">
            <v>HN007</v>
          </cell>
          <cell r="H763" t="str">
            <v>Đỗ Minh Quang</v>
          </cell>
          <cell r="I763" t="str">
            <v>MIENBAC</v>
          </cell>
          <cell r="K763" t="str">
            <v>Số 102 tòa nhà A Keangnam, Phạm Hùng, Mễ Trì, Nam Từ Liêm, Hà Nội.</v>
          </cell>
          <cell r="M763" t="str">
            <v>Số 102 tòa nhà A Keangnam, Phạm Hùng, Mễ Trì, Nam Từ Liêm, Hà Nội.</v>
          </cell>
          <cell r="N763">
            <v>61</v>
          </cell>
          <cell r="O763" t="b">
            <v>0</v>
          </cell>
          <cell r="P763" t="str">
            <v>CÔNG TY TNHH MTV THƯƠNG MẠI VÀ DỊCH VỤ NGỌC THƠM</v>
          </cell>
          <cell r="Q763" t="str">
            <v>Miền Bắc</v>
          </cell>
          <cell r="R763" t="str">
            <v>KMARKET</v>
          </cell>
        </row>
        <row r="764">
          <cell r="A764" t="str">
            <v>Kmarket0002</v>
          </cell>
          <cell r="B764" t="str">
            <v>K-Market Calidas</v>
          </cell>
          <cell r="D764" t="str">
            <v>Thành phố Hà Nội</v>
          </cell>
          <cell r="E764" t="str">
            <v>Quận Nam Từ Liêm</v>
          </cell>
          <cell r="F764" t="str">
            <v>Phường Mễ Trì</v>
          </cell>
          <cell r="G764" t="str">
            <v>HN007</v>
          </cell>
          <cell r="H764" t="str">
            <v>Đỗ Minh Quang</v>
          </cell>
          <cell r="I764" t="str">
            <v>MIENBAC</v>
          </cell>
          <cell r="K764" t="str">
            <v>117 tòa nhà B, Keangnam, Phạm Hùng, Mễ Trì, Nam Từ Liêm, Hà Nội.</v>
          </cell>
          <cell r="M764" t="str">
            <v>117 tòa nhà B, Keangnam, Phạm Hùng, Mễ Trì, Nam Từ Liêm, Hà Nội.</v>
          </cell>
          <cell r="N764">
            <v>61</v>
          </cell>
          <cell r="O764" t="b">
            <v>0</v>
          </cell>
          <cell r="P764" t="str">
            <v>CÔNG TY TNHH MTV THƯƠNG MẠI VÀ DỊCH VỤ NGỌC THƠM</v>
          </cell>
          <cell r="Q764" t="str">
            <v>Miền Bắc</v>
          </cell>
          <cell r="R764" t="str">
            <v>KMARKET</v>
          </cell>
        </row>
        <row r="765">
          <cell r="A765" t="str">
            <v>Kmarket0003</v>
          </cell>
          <cell r="B765" t="str">
            <v>K-Market Mỹ Đình</v>
          </cell>
          <cell r="D765" t="str">
            <v>Thành phố Hà Nội</v>
          </cell>
          <cell r="E765" t="str">
            <v>Quận Nam Từ Liêm</v>
          </cell>
          <cell r="F765" t="str">
            <v>Phường Mỹ Đình 1</v>
          </cell>
          <cell r="G765" t="str">
            <v>HN007</v>
          </cell>
          <cell r="H765" t="str">
            <v>Đỗ Minh Quang</v>
          </cell>
          <cell r="I765" t="str">
            <v>MIENBAC</v>
          </cell>
          <cell r="K765" t="str">
            <v>Villa E04, tầng 1 khu The Manor, Mỹ Đình, Nam Từ Liêm, Hà Nội</v>
          </cell>
          <cell r="M765" t="str">
            <v>Villa E04, tầng 1 khu The Manor, Mỹ Đình, Nam Từ Liêm, Hà Nội</v>
          </cell>
          <cell r="N765">
            <v>61</v>
          </cell>
          <cell r="O765" t="b">
            <v>0</v>
          </cell>
          <cell r="P765" t="str">
            <v>CÔNG TY TNHH MTV THƯƠNG MẠI VÀ DỊCH VỤ NGỌC THƠM</v>
          </cell>
          <cell r="Q765" t="str">
            <v>Miền Bắc</v>
          </cell>
          <cell r="R765" t="str">
            <v>KMARKET</v>
          </cell>
        </row>
        <row r="766">
          <cell r="A766" t="str">
            <v>Kmarket0004</v>
          </cell>
          <cell r="B766" t="str">
            <v>K-Market Golden palace</v>
          </cell>
          <cell r="D766" t="str">
            <v>Thành phố Hà Nội</v>
          </cell>
          <cell r="E766" t="str">
            <v>Quận Nam Từ Liêm</v>
          </cell>
          <cell r="F766" t="str">
            <v>Phường Mễ Trì</v>
          </cell>
          <cell r="G766" t="str">
            <v>HN007</v>
          </cell>
          <cell r="H766" t="str">
            <v>Đỗ Minh Quang</v>
          </cell>
          <cell r="I766" t="str">
            <v>MIENBAC</v>
          </cell>
          <cell r="K766" t="str">
            <v>Hầm B1 - Tòa nhà Golden Palace, Mễ Trì, Nam Từ Liêm, Hà Nội</v>
          </cell>
          <cell r="M766" t="str">
            <v>Hầm B1 - Tòa nhà Golden Palace, Mễ Trì, Nam Từ Liêm, Hà Nội</v>
          </cell>
          <cell r="N766">
            <v>61</v>
          </cell>
          <cell r="O766" t="b">
            <v>0</v>
          </cell>
          <cell r="P766" t="str">
            <v>CÔNG TY TNHH MTV THƯƠNG MẠI VÀ DỊCH VỤ NGỌC THƠM</v>
          </cell>
          <cell r="Q766" t="str">
            <v>Miền Bắc</v>
          </cell>
          <cell r="R766" t="str">
            <v>KMARKET</v>
          </cell>
        </row>
        <row r="767">
          <cell r="A767" t="str">
            <v>Kmarket0005</v>
          </cell>
          <cell r="B767" t="str">
            <v>K-Market 17T3</v>
          </cell>
          <cell r="D767" t="str">
            <v>Thành phố Hà Nội</v>
          </cell>
          <cell r="E767" t="str">
            <v>Quận Cầu Giấy</v>
          </cell>
          <cell r="F767" t="str">
            <v>Phường Trung Hoà</v>
          </cell>
          <cell r="G767" t="str">
            <v>HN007</v>
          </cell>
          <cell r="H767" t="str">
            <v>Đỗ Minh Quang</v>
          </cell>
          <cell r="I767" t="str">
            <v>MIENBAC</v>
          </cell>
          <cell r="K767" t="str">
            <v>Tầng 1, Tòa nhà 17T3 khu đô thị Trung Hòa- Nhân Chính- Mặt đường Hoàng Đạo Thúy, phường Trung Hòa, quận Cầu Giấy, thành phố Hồ Chí Minh</v>
          </cell>
          <cell r="M767" t="str">
            <v>Tầng 1, Tòa nhà 17T3 khu đô thị Trung Hòa- Nhân Chính- Mặt đường Hoàng Đạo Thúy, phường Trung Hòa, quận Cầu Giấy, thành phố Hồ Chí Minh</v>
          </cell>
          <cell r="N767">
            <v>61</v>
          </cell>
          <cell r="O767" t="b">
            <v>0</v>
          </cell>
          <cell r="P767" t="str">
            <v>CÔNG TY TNHH MTV THƯƠNG MẠI VÀ DỊCH VỤ NGỌC THƠM</v>
          </cell>
          <cell r="Q767" t="str">
            <v>Miền Bắc</v>
          </cell>
          <cell r="R767" t="str">
            <v>KMARKET</v>
          </cell>
        </row>
        <row r="768">
          <cell r="A768" t="str">
            <v>Kmarket0006</v>
          </cell>
          <cell r="B768" t="str">
            <v>K-Market CipuTra</v>
          </cell>
          <cell r="D768" t="str">
            <v>Thành phố Hà Nội</v>
          </cell>
          <cell r="E768" t="str">
            <v>Quận Bắc Từ Liêm</v>
          </cell>
          <cell r="F768" t="str">
            <v>Phường Xuân Đỉnh</v>
          </cell>
          <cell r="G768" t="str">
            <v>HN007</v>
          </cell>
          <cell r="H768" t="str">
            <v>Đỗ Minh Quang</v>
          </cell>
          <cell r="I768" t="str">
            <v>MIENBAC</v>
          </cell>
          <cell r="K768" t="str">
            <v xml:space="preserve">Tầng 1 tòa nhà L2 khu đô thị Nam Thăng Long, Phường Xuân Đỉnh, Quận Bắc Từ Liêm, Hà Nội  </v>
          </cell>
          <cell r="M768" t="str">
            <v>Tầng 1 tòa nhà L2 khu đô thị Nam Thăng Long, Phường Xuân Đỉnh, Quận Bắc Từ Liêm, Hà Nội</v>
          </cell>
          <cell r="N768">
            <v>61</v>
          </cell>
          <cell r="O768" t="b">
            <v>0</v>
          </cell>
          <cell r="P768" t="str">
            <v>CÔNG TY TNHH MTV THƯƠNG MẠI VÀ DỊCH VỤ NGỌC THƠM</v>
          </cell>
          <cell r="Q768" t="str">
            <v>Miền Bắc</v>
          </cell>
          <cell r="R768" t="str">
            <v>KMARKET</v>
          </cell>
        </row>
        <row r="769">
          <cell r="A769" t="str">
            <v>Kmarket0007</v>
          </cell>
          <cell r="B769" t="str">
            <v>K-Market ciputra 2</v>
          </cell>
          <cell r="D769" t="str">
            <v>Thành phố Hà Nội</v>
          </cell>
          <cell r="E769" t="str">
            <v>Quận Bắc Từ Liêm</v>
          </cell>
          <cell r="F769" t="str">
            <v>Phường Xuân Tảo</v>
          </cell>
          <cell r="G769" t="str">
            <v>HN007</v>
          </cell>
          <cell r="H769" t="str">
            <v>Đỗ Minh Quang</v>
          </cell>
          <cell r="I769" t="str">
            <v>MIENBAC</v>
          </cell>
          <cell r="K769" t="str">
            <v>Cửa hàng số 8 khu TM tầng Shophouse CT17 KĐT Nam Thăng Long, Xuân Tảo, Bắc Từ Liêm, thành phố Hà Nội, Việt Nam</v>
          </cell>
          <cell r="M769" t="str">
            <v>Cửa hàng số 8 khu TM tầng Shophouse CT17 KĐT Nam Thăng Long, Xuân Tảo, Bắc Từ Liêm, Thành phố Hà Nội, Việt Nam</v>
          </cell>
          <cell r="N769">
            <v>61</v>
          </cell>
          <cell r="O769" t="b">
            <v>0</v>
          </cell>
          <cell r="P769" t="str">
            <v>CÔNG TY TNHH MTV THƯƠNG MẠI VÀ DỊCH VỤ NGỌC THƠM</v>
          </cell>
          <cell r="Q769" t="str">
            <v>Miền Bắc</v>
          </cell>
          <cell r="R769" t="str">
            <v>KMARKET</v>
          </cell>
        </row>
        <row r="770">
          <cell r="A770" t="str">
            <v>Kmarket0008</v>
          </cell>
          <cell r="B770" t="str">
            <v>K-Market Quang Minh</v>
          </cell>
          <cell r="D770" t="str">
            <v>Thành phố Hà Nội</v>
          </cell>
          <cell r="E770" t="str">
            <v>Quận Bắc Từ Liêm</v>
          </cell>
          <cell r="F770" t="str">
            <v>Phường Xuân Đỉnh</v>
          </cell>
          <cell r="G770" t="str">
            <v>HN007</v>
          </cell>
          <cell r="H770" t="str">
            <v>Đỗ Minh Quang</v>
          </cell>
          <cell r="I770" t="str">
            <v>MIENBAC</v>
          </cell>
          <cell r="K770" t="str">
            <v>Sàn thương mại tầng 1,Tòa nhà N02T3 tháp Quang Minh, khu Đoàn ngoại giao, Xuân Tảo, Xuân Đỉnh, Bắc Từ Liêm, thành phố Hà Nội</v>
          </cell>
          <cell r="M770" t="str">
            <v>Sàn thương mại tầng 1,Tòa nhà N02T3 tháp Quang Minh, khu Đoàn ngoại giao, Xuân Tảo, Xuân Đỉnh, Bắc Từ Liêm, thành phố Hà Nội</v>
          </cell>
          <cell r="N770">
            <v>61</v>
          </cell>
          <cell r="O770" t="b">
            <v>0</v>
          </cell>
          <cell r="P770" t="str">
            <v>CÔNG TY TNHH MTV THƯƠNG MẠI VÀ DỊCH VỤ NGỌC THƠM</v>
          </cell>
          <cell r="Q770" t="str">
            <v>Miền Bắc</v>
          </cell>
          <cell r="R770" t="str">
            <v>KMARKET</v>
          </cell>
        </row>
        <row r="771">
          <cell r="A771" t="str">
            <v>Kmarket0009</v>
          </cell>
          <cell r="B771" t="str">
            <v>K-Market Long Biên</v>
          </cell>
          <cell r="D771" t="str">
            <v>Thành phố Hà Nội</v>
          </cell>
          <cell r="E771" t="str">
            <v>Quận Long Biên</v>
          </cell>
          <cell r="F771" t="str">
            <v>Phường Phúc Lợi</v>
          </cell>
          <cell r="G771" t="str">
            <v>HN007</v>
          </cell>
          <cell r="H771" t="str">
            <v>Đỗ Minh Quang</v>
          </cell>
          <cell r="I771" t="str">
            <v>MIENBAC</v>
          </cell>
          <cell r="K771" t="str">
            <v>Khu L102, Khu Almaz, đường hoa Lan, khu đô thị Vinhome Riverside , Phúc Lợi, Long Biên, Hà Nội</v>
          </cell>
          <cell r="M771" t="str">
            <v>Khu L102, Khu Almaz, đường hoa Lan, khu đô thị Vinhome Riverside , Phúc Lợi, Long Biên, Hà Nội</v>
          </cell>
          <cell r="N771">
            <v>61</v>
          </cell>
          <cell r="O771" t="b">
            <v>0</v>
          </cell>
          <cell r="P771" t="str">
            <v>CÔNG TY TNHH MTV THƯƠNG MẠI VÀ DỊCH VỤ NGỌC THƠM</v>
          </cell>
          <cell r="Q771" t="str">
            <v>Miền Bắc</v>
          </cell>
          <cell r="R771" t="str">
            <v>KMARKET</v>
          </cell>
        </row>
        <row r="772">
          <cell r="A772" t="str">
            <v>Kmarket0010</v>
          </cell>
          <cell r="B772" t="str">
            <v>K-Market Park Hill</v>
          </cell>
          <cell r="D772" t="str">
            <v>Thành phố Hà Nội</v>
          </cell>
          <cell r="E772" t="str">
            <v>Quận Hoàng Mai</v>
          </cell>
          <cell r="F772" t="str">
            <v>Phường Mai Động</v>
          </cell>
          <cell r="G772" t="str">
            <v>HN007</v>
          </cell>
          <cell r="H772" t="str">
            <v>Đỗ Minh Quang</v>
          </cell>
          <cell r="I772" t="str">
            <v>MIENBAC</v>
          </cell>
          <cell r="K772" t="str">
            <v xml:space="preserve">Nhà dịch vụ số S05, tầng 1, chung cư số P03, thuộc dự án Khu chứ năng đô thị Dệt 8/3 và Hanosimex ( Vinhomes Times city Park Hill) số 25, ngõ 13, đường Lĩnh Nam, phường Mai Động, quận Hoàng Mai, Hà Nội. </v>
          </cell>
          <cell r="M772" t="str">
            <v>Nhà dịch vụ số S05, tầng 1, chung cư số P03, thuộc dự án Khu chứ năng đô thị Dệt 8/3 và Hanosimex ( Vinhomes Times city Park Hill) số 25, ngõ 13, đường Lĩnh Nam, phường Mai Động, quận Hoàng Mai, Hà Nội.</v>
          </cell>
          <cell r="N772">
            <v>61</v>
          </cell>
          <cell r="O772" t="b">
            <v>0</v>
          </cell>
          <cell r="P772" t="str">
            <v>CÔNG TY TNHH MTV THƯƠNG MẠI VÀ DỊCH VỤ NGỌC THƠM</v>
          </cell>
          <cell r="Q772" t="str">
            <v>Miền Bắc</v>
          </cell>
          <cell r="R772" t="str">
            <v>KMARKET</v>
          </cell>
        </row>
        <row r="773">
          <cell r="A773" t="str">
            <v>Kmarket0011</v>
          </cell>
          <cell r="B773" t="str">
            <v>K-Market Gardenia</v>
          </cell>
          <cell r="D773" t="str">
            <v>Thành phố Hà Nội</v>
          </cell>
          <cell r="E773" t="str">
            <v>Quận Nam Từ Liêm</v>
          </cell>
          <cell r="F773" t="str">
            <v>Thị Trấn Cầu Diễn</v>
          </cell>
          <cell r="G773" t="str">
            <v>HN007</v>
          </cell>
          <cell r="H773" t="str">
            <v>Đỗ Minh Quang</v>
          </cell>
          <cell r="I773" t="str">
            <v>MIENBAC</v>
          </cell>
          <cell r="K773" t="str">
            <v>Lô shop SO05-Tòa A3 dự án Vinhome Gardennia, Số 06, Hàm Nghi, Phường Cầu Diễn, Quận Nam Từ Liêm, Hà Nội</v>
          </cell>
          <cell r="M773" t="str">
            <v>Lô shop SO05-Tòa A3 dự án Vinhome Gardennia, Số 06, Hàm Nghi, Phường Cầu Diễn, Quận Nam Từ Liêm, Hà Nội</v>
          </cell>
          <cell r="N773">
            <v>61</v>
          </cell>
          <cell r="O773" t="b">
            <v>0</v>
          </cell>
          <cell r="P773" t="str">
            <v>CÔNG TY TNHH MTV THƯƠNG MẠI VÀ DỊCH VỤ NGỌC THƠM</v>
          </cell>
          <cell r="Q773" t="str">
            <v>Miền Bắc</v>
          </cell>
          <cell r="R773" t="str">
            <v>KMARKET</v>
          </cell>
        </row>
        <row r="774">
          <cell r="A774" t="str">
            <v>Kmarket0012</v>
          </cell>
          <cell r="B774" t="str">
            <v>K-Market Royal City R1</v>
          </cell>
          <cell r="D774" t="str">
            <v>Thành phố Hà Nội</v>
          </cell>
          <cell r="E774" t="str">
            <v>Quận Thanh Xuân</v>
          </cell>
          <cell r="F774" t="str">
            <v>Phường Thượng Đình</v>
          </cell>
          <cell r="G774" t="str">
            <v>HN007</v>
          </cell>
          <cell r="H774" t="str">
            <v>Đỗ Minh Quang</v>
          </cell>
          <cell r="I774" t="str">
            <v>MIENBAC</v>
          </cell>
          <cell r="K774" t="str">
            <v>R1-L01-01B Royal City 72 Nguyễn Trãi, quận Thanh Xuân, thành phố Hà Nội.</v>
          </cell>
          <cell r="M774" t="str">
            <v>R1-L01-01B Royal City 72 Nguyễn Trãi, quận Thanh Xuân, thành phố Hà Nội.</v>
          </cell>
          <cell r="N774">
            <v>61</v>
          </cell>
          <cell r="O774" t="b">
            <v>0</v>
          </cell>
          <cell r="P774" t="str">
            <v>CÔNG TY TNHH MTV THƯƠNG MẠI VÀ DỊCH VỤ NGỌC THƠM</v>
          </cell>
          <cell r="Q774" t="str">
            <v>Miền Bắc</v>
          </cell>
          <cell r="R774" t="str">
            <v>KMARKET</v>
          </cell>
        </row>
        <row r="775">
          <cell r="A775" t="str">
            <v>Kmarket0013</v>
          </cell>
          <cell r="B775" t="str">
            <v>K-Market Trung Hòa</v>
          </cell>
          <cell r="D775" t="str">
            <v>Thành phố Hà Nội</v>
          </cell>
          <cell r="E775" t="str">
            <v>Quận Thanh Xuân</v>
          </cell>
          <cell r="F775" t="str">
            <v>Phường Nhân Chính</v>
          </cell>
          <cell r="G775" t="str">
            <v>HN007</v>
          </cell>
          <cell r="H775" t="str">
            <v>Đỗ Minh Quang</v>
          </cell>
          <cell r="I775" t="str">
            <v>MIENBAC</v>
          </cell>
          <cell r="K775" t="str">
            <v>B29, Nguyễn Thị Định, Phường Nhân Chính, Quận Thanh Xuân, Hà Nội</v>
          </cell>
          <cell r="M775" t="str">
            <v>B29, Nguyễn Thị Định, Phường Nhân Chính, Quận Thanh Xuân, Hà Nội</v>
          </cell>
          <cell r="N775">
            <v>61</v>
          </cell>
          <cell r="O775" t="b">
            <v>0</v>
          </cell>
          <cell r="P775" t="str">
            <v>CÔNG TY TNHH MTV THƯƠNG MẠI VÀ DỊCH VỤ NGỌC THƠM</v>
          </cell>
          <cell r="Q775" t="str">
            <v>Miền Bắc</v>
          </cell>
          <cell r="R775" t="str">
            <v>KMARKET</v>
          </cell>
        </row>
        <row r="776">
          <cell r="A776" t="str">
            <v>Kmarket0014</v>
          </cell>
          <cell r="B776" t="str">
            <v>K-Market Goldmark Ruby</v>
          </cell>
          <cell r="D776" t="str">
            <v>Thành phố Hà Nội</v>
          </cell>
          <cell r="E776" t="str">
            <v>Quận Bắc Từ Liêm</v>
          </cell>
          <cell r="F776" t="str">
            <v>Phường Liên Mạc</v>
          </cell>
          <cell r="G776" t="str">
            <v>HN007</v>
          </cell>
          <cell r="H776" t="str">
            <v>Đỗ Minh Quang</v>
          </cell>
          <cell r="I776" t="str">
            <v>MIENBAC</v>
          </cell>
          <cell r="K776" t="str">
            <v>Tòa nhà Golmark Rubi R2-L1-01, số 136 Hồ Tùng Mậu, Phường Phú Diễn, Q. Bắc Từ Liêm (bên cạnh nghĩa trang Mai Dịch), TP Hà Nội</v>
          </cell>
          <cell r="M776" t="str">
            <v>Tòa nhà Golmark Rubi R2-L1-01, số 136 Hồ Tùng Mậu, Phường Phú Diễn, Q. Bắc Từ Liêm (bên cạnh nghĩa trang Mai Dịch), TP Hà Nội</v>
          </cell>
          <cell r="N776">
            <v>61</v>
          </cell>
          <cell r="O776" t="b">
            <v>0</v>
          </cell>
          <cell r="P776" t="str">
            <v>CÔNG TY TNHH MTV THƯƠNG MẠI VÀ DỊCH VỤ NGỌC THƠM</v>
          </cell>
          <cell r="Q776" t="str">
            <v>Miền Bắc</v>
          </cell>
          <cell r="R776" t="str">
            <v>KMARKET</v>
          </cell>
        </row>
        <row r="777">
          <cell r="A777" t="str">
            <v>Kmarket0015</v>
          </cell>
          <cell r="B777" t="str">
            <v>K-Market Goldmak saphire</v>
          </cell>
          <cell r="D777" t="str">
            <v>Thành phố Hà Nội</v>
          </cell>
          <cell r="E777" t="str">
            <v>Quận Bắc Từ Liêm</v>
          </cell>
          <cell r="F777" t="str">
            <v>Phường Phúc Diễn</v>
          </cell>
          <cell r="G777" t="str">
            <v>HN007</v>
          </cell>
          <cell r="H777" t="str">
            <v>Đỗ Minh Quang</v>
          </cell>
          <cell r="I777" t="str">
            <v>MIENBAC</v>
          </cell>
          <cell r="K777" t="str">
            <v xml:space="preserve">K-Market Goldmark S1-01, tòa nhà Saphia 1, Goldmark city, 136 Hồ Tùng Mậu, Bắc Từ Liêm, Hà Nội. </v>
          </cell>
          <cell r="M777" t="str">
            <v>K-Market Goldmark S1-01, tòa nhà Saphia 1, Goldmark city, 136 Hồ Tùng Mậu, Bắc Từ Liêm, Hà Nội.</v>
          </cell>
          <cell r="N777">
            <v>61</v>
          </cell>
          <cell r="O777" t="b">
            <v>0</v>
          </cell>
          <cell r="P777" t="str">
            <v>CÔNG TY TNHH MTV THƯƠNG MẠI VÀ DỊCH VỤ NGỌC THƠM</v>
          </cell>
          <cell r="Q777" t="str">
            <v>Miền Bắc</v>
          </cell>
          <cell r="R777" t="str">
            <v>KMARKET</v>
          </cell>
        </row>
        <row r="778">
          <cell r="A778" t="str">
            <v>Kmarket0016</v>
          </cell>
          <cell r="B778" t="str">
            <v>K-Market Xuân Diệu</v>
          </cell>
          <cell r="D778" t="str">
            <v>Thành phố Hà Nội</v>
          </cell>
          <cell r="E778" t="str">
            <v>Quận Tây Hồ</v>
          </cell>
          <cell r="F778" t="str">
            <v>Phường Quảng An</v>
          </cell>
          <cell r="G778" t="str">
            <v>HN007</v>
          </cell>
          <cell r="H778" t="str">
            <v>Đỗ Minh Quang</v>
          </cell>
          <cell r="I778" t="str">
            <v>MIENBAC</v>
          </cell>
          <cell r="K778" t="str">
            <v xml:space="preserve">77 Xuân Diệu, phường Quảng An, quận Tây Hồ, thành phố Hà Nội. </v>
          </cell>
          <cell r="M778" t="str">
            <v>77 Xuân Diệu, phường Quảng An, quận Tây Hồ, thành phố Hà Nội.</v>
          </cell>
          <cell r="N778">
            <v>61</v>
          </cell>
          <cell r="O778" t="b">
            <v>0</v>
          </cell>
          <cell r="P778" t="str">
            <v>CÔNG TY TNHH MTV THƯƠNG MẠI VÀ DỊCH VỤ NGỌC THƠM</v>
          </cell>
          <cell r="Q778" t="str">
            <v>Miền Bắc</v>
          </cell>
          <cell r="R778" t="str">
            <v>KMARKET</v>
          </cell>
        </row>
        <row r="779">
          <cell r="A779" t="str">
            <v>Kmarket0017</v>
          </cell>
          <cell r="B779" t="str">
            <v>K-Market Greenbay</v>
          </cell>
          <cell r="D779" t="str">
            <v>Thành phố Hà Nội</v>
          </cell>
          <cell r="E779" t="str">
            <v>Quận Nam Từ Liêm</v>
          </cell>
          <cell r="F779" t="str">
            <v>Phường Mễ Trì</v>
          </cell>
          <cell r="G779" t="str">
            <v>HN007</v>
          </cell>
          <cell r="H779" t="str">
            <v>Đỗ Minh Quang</v>
          </cell>
          <cell r="I779" t="str">
            <v>MIENBAC</v>
          </cell>
          <cell r="K779" t="str">
            <v>115AB tầng 1G1 Greenbay, phường Mễ Trì, Quận Nam Từ Liêm, TP Hà Nội</v>
          </cell>
          <cell r="M779" t="str">
            <v>115AB tầng 1G1 Greenbay, phường Mễ Trì, Quận Nam Từ Liêm, TP Hà Nội</v>
          </cell>
          <cell r="N779">
            <v>61</v>
          </cell>
          <cell r="O779" t="b">
            <v>0</v>
          </cell>
          <cell r="P779" t="str">
            <v>CÔNG TY TNHH MTV THƯƠNG MẠI VÀ DỊCH VỤ NGỌC THƠM</v>
          </cell>
          <cell r="Q779" t="str">
            <v>Miền Bắc</v>
          </cell>
          <cell r="R779" t="str">
            <v>KMARKET</v>
          </cell>
        </row>
        <row r="780">
          <cell r="A780" t="str">
            <v>Kmarket0018</v>
          </cell>
          <cell r="B780" t="str">
            <v>K-Market skylake S2</v>
          </cell>
          <cell r="D780" t="str">
            <v>Thành phố Hà Nội</v>
          </cell>
          <cell r="E780" t="str">
            <v>Quận Nam Từ Liêm</v>
          </cell>
          <cell r="F780" t="str">
            <v>Phường Mỹ Đình 1</v>
          </cell>
          <cell r="G780" t="str">
            <v>HN007</v>
          </cell>
          <cell r="H780" t="str">
            <v>Đỗ Minh Quang</v>
          </cell>
          <cell r="I780" t="str">
            <v>MIENBAC</v>
          </cell>
          <cell r="K780" t="str">
            <v>Số 08Avinhome skylake đường Phạm Hùng, Mỹ Đình, Nam Từ Liêm, Hà Nội</v>
          </cell>
          <cell r="M780" t="str">
            <v>Số 08Avinhome skylake đường Phạm Hùng, Mỹ Đình, Nam Từ Liêm, Hà Nội</v>
          </cell>
          <cell r="N780">
            <v>61</v>
          </cell>
          <cell r="O780" t="b">
            <v>0</v>
          </cell>
          <cell r="P780" t="str">
            <v>CÔNG TY TNHH MTV THƯƠNG MẠI VÀ DỊCH VỤ NGỌC THƠM</v>
          </cell>
          <cell r="Q780" t="str">
            <v>Miền Bắc</v>
          </cell>
          <cell r="R780" t="str">
            <v>KMARKET</v>
          </cell>
        </row>
        <row r="781">
          <cell r="A781" t="str">
            <v>Kmarket0019</v>
          </cell>
          <cell r="B781" t="str">
            <v>K-Market Skylake S1</v>
          </cell>
          <cell r="D781" t="str">
            <v>Thành phố Hà Nội</v>
          </cell>
          <cell r="E781" t="str">
            <v>Quận Nam Từ Liêm</v>
          </cell>
          <cell r="F781" t="str">
            <v>Phường Mỹ Đình 1</v>
          </cell>
          <cell r="G781" t="str">
            <v>HN007</v>
          </cell>
          <cell r="H781" t="str">
            <v>Đỗ Minh Quang</v>
          </cell>
          <cell r="I781" t="str">
            <v>MIENBAC</v>
          </cell>
          <cell r="K781" t="str">
            <v>Tầng trệt, lô L1-11- Tòa nhà Skylake S1, KĐT Vinhomes Skylake, đường Phạm Hùng, Mỹ Đình 1, Quận Nam Từ Liêm, Hà Nội.</v>
          </cell>
          <cell r="M781" t="str">
            <v>Tầng trệt, lô L1-11- Tòa nhà Skylake S1, KĐT Vinhomes Skylake, đường Phạm Hùng, Mỹ Đình 1, Quận Nam Từ Liêm, Hà Nội.</v>
          </cell>
          <cell r="N781">
            <v>61</v>
          </cell>
          <cell r="O781" t="b">
            <v>0</v>
          </cell>
          <cell r="P781" t="str">
            <v>CÔNG TY TNHH MTV THƯƠNG MẠI VÀ DỊCH VỤ NGỌC THƠM</v>
          </cell>
          <cell r="Q781" t="str">
            <v>Miền Bắc</v>
          </cell>
          <cell r="R781" t="str">
            <v>KMARKET</v>
          </cell>
        </row>
        <row r="782">
          <cell r="A782" t="str">
            <v>Kmarket0020</v>
          </cell>
          <cell r="B782" t="str">
            <v>K-Market D-Capital  C2</v>
          </cell>
          <cell r="D782" t="str">
            <v>Thành phố Hà Nội</v>
          </cell>
          <cell r="E782" t="str">
            <v>Quận Cầu Giấy</v>
          </cell>
          <cell r="F782" t="str">
            <v>Phường Trung Hoà</v>
          </cell>
          <cell r="G782" t="str">
            <v>HN007</v>
          </cell>
          <cell r="H782" t="str">
            <v>Đỗ Minh Quang</v>
          </cell>
          <cell r="I782" t="str">
            <v>MIENBAC</v>
          </cell>
          <cell r="K782" t="str">
            <v>Căn C02-S02-lô đất HH-khu đô thị Đông Nam, số 119, đường Trần Duy Hưng, phường Trung Hòa, Cầu Giấy , Hà Nội.</v>
          </cell>
          <cell r="M782" t="str">
            <v>Căn C02-S02-lô đất HH-khu đô thị Đông Nam, số 119, đường Trần Duy Hưng, phường Trung Hòa, Cầu Giấy , Hà Nội.</v>
          </cell>
          <cell r="N782">
            <v>61</v>
          </cell>
          <cell r="O782" t="b">
            <v>0</v>
          </cell>
          <cell r="P782" t="str">
            <v>CÔNG TY TNHH MTV THƯƠNG MẠI VÀ DỊCH VỤ NGỌC THƠM</v>
          </cell>
          <cell r="Q782" t="str">
            <v>Miền Bắc</v>
          </cell>
          <cell r="R782" t="str">
            <v>KMARKET</v>
          </cell>
        </row>
        <row r="783">
          <cell r="A783" t="str">
            <v>Kmarket0021</v>
          </cell>
          <cell r="B783" t="str">
            <v>K-Market Capital C6</v>
          </cell>
          <cell r="D783" t="str">
            <v>Thành phố Hà Nội</v>
          </cell>
          <cell r="E783" t="str">
            <v>Quận Cầu Giấy</v>
          </cell>
          <cell r="F783" t="str">
            <v>Phường Trung Hoà</v>
          </cell>
          <cell r="G783" t="str">
            <v>HN007</v>
          </cell>
          <cell r="H783" t="str">
            <v>Đỗ Minh Quang</v>
          </cell>
          <cell r="I783" t="str">
            <v>MIENBAC</v>
          </cell>
          <cell r="K783" t="str">
            <v>L1-H1, tòa C6, dự án D' Capital Trần Duy Hưng, phường Trung Hòa,  Quận Cầu Giấy , Hà Nội.</v>
          </cell>
          <cell r="M783" t="str">
            <v>L1-H1, tòa C6, dự án D' Capital Trần Duy Hưng, phường Trung Hòa,  Quận Cầu Giấy , Hà Nội.</v>
          </cell>
          <cell r="N783">
            <v>61</v>
          </cell>
          <cell r="O783" t="b">
            <v>0</v>
          </cell>
          <cell r="P783" t="str">
            <v>CÔNG TY TNHH MTV THƯƠNG MẠI VÀ DỊCH VỤ NGỌC THƠM</v>
          </cell>
          <cell r="Q783" t="str">
            <v>Miền Bắc</v>
          </cell>
          <cell r="R783" t="str">
            <v>KMARKET</v>
          </cell>
        </row>
        <row r="784">
          <cell r="A784" t="str">
            <v>Kmarket0022</v>
          </cell>
          <cell r="B784" t="str">
            <v>K-market Skylake S3</v>
          </cell>
          <cell r="D784" t="str">
            <v>Thành phố Hà Nội</v>
          </cell>
          <cell r="E784" t="str">
            <v>Quận Nam Từ Liêm</v>
          </cell>
          <cell r="F784" t="str">
            <v>Phường Mỹ Đình 1</v>
          </cell>
          <cell r="G784" t="str">
            <v>HN007</v>
          </cell>
          <cell r="H784" t="str">
            <v>Đỗ Minh Quang</v>
          </cell>
          <cell r="I784" t="str">
            <v>MIENBAC</v>
          </cell>
          <cell r="K784" t="str">
            <v>SO08A, tòa S3,dự án Vinhomes Skylake khu đô thị mới, cầu giấy, đường Phạm Hùng, Mỹ Đình 1, Quận Nam Từ Liêm</v>
          </cell>
          <cell r="M784" t="str">
            <v>SO08A, tòa S3,dự án Vinhomes Skylake khu đô thị mới, cầu giấy, đường Phạm Hùng, Mỹ Đình 1, Quận Nam Từ Liêm, TP Hà Nội</v>
          </cell>
          <cell r="N784">
            <v>61</v>
          </cell>
          <cell r="O784" t="b">
            <v>0</v>
          </cell>
          <cell r="P784" t="str">
            <v>CÔNG TY TNHH MTV THƯƠNG MẠI VÀ DỊCH VỤ NGỌC THƠM</v>
          </cell>
          <cell r="Q784" t="str">
            <v>Miền Bắc</v>
          </cell>
          <cell r="R784" t="str">
            <v>KMARKET</v>
          </cell>
        </row>
        <row r="785">
          <cell r="A785" t="str">
            <v>Kmarket0023</v>
          </cell>
          <cell r="B785" t="str">
            <v>K-market Mỹ Đình Pearl</v>
          </cell>
          <cell r="D785" t="str">
            <v>Thành phố Hà Nội</v>
          </cell>
          <cell r="E785" t="str">
            <v>Quận Nam Từ Liêm</v>
          </cell>
          <cell r="F785" t="str">
            <v>Phường Mỹ Đình 1</v>
          </cell>
          <cell r="G785" t="str">
            <v>HN007</v>
          </cell>
          <cell r="H785" t="str">
            <v>Đỗ Minh Quang</v>
          </cell>
          <cell r="I785" t="str">
            <v>MIENBAC</v>
          </cell>
          <cell r="K785" t="str">
            <v>Tầng 1 của gian hàng thương mại số P1. TM 12, tầng số 01, tòa nhà Pearl  01, khu căn hộ Mỹ đình Pearl, thuộc tổ hợp Mỹ Đình Pearl, khu X3, khu  4.3V, Phường Phú Đô, quận Nam Từ Liêm, TP Hà Nội</v>
          </cell>
          <cell r="M785" t="str">
            <v>Tầng 1 của gian hàng thương mại số P1. TM 12, tầng số 01, tòa nhà Pearl  01, khu căn hộ Mỹ đình Pearl, thuộc tổ hợp Mỹ Đình Pearl, khu X3, khu  4.3V, Phường Phú Đô, quận Nam Từ Liêm, TP Hà Nội</v>
          </cell>
          <cell r="N785">
            <v>61</v>
          </cell>
          <cell r="O785" t="b">
            <v>0</v>
          </cell>
          <cell r="P785" t="str">
            <v>CÔNG TY TNHH MTV THƯƠNG MẠI VÀ DỊCH VỤ NGỌC THƠM</v>
          </cell>
          <cell r="Q785" t="str">
            <v>Miền Bắc</v>
          </cell>
          <cell r="R785" t="str">
            <v>KMARKET</v>
          </cell>
        </row>
        <row r="786">
          <cell r="A786" t="str">
            <v>Kmarket0024</v>
          </cell>
          <cell r="B786" t="str">
            <v>K-market CT4 New</v>
          </cell>
          <cell r="D786" t="str">
            <v>Thành phố Hà Nội</v>
          </cell>
          <cell r="G786" t="str">
            <v>HN007</v>
          </cell>
          <cell r="H786" t="str">
            <v>Đỗ Minh Quang</v>
          </cell>
          <cell r="I786" t="str">
            <v>MIENBAC</v>
          </cell>
          <cell r="K786" t="str">
            <v>Ki ốt SH 12A, đơn nguyên 4, tòa nhà CT4, khu đô thị Mỹ Đình - Mễ Trì, Phường Mỹ Đình 1, quận Nam  Từ Liêm, Hà Nội</v>
          </cell>
          <cell r="M786" t="str">
            <v>Ki ốt SH 12A, đơn nguyên 4, tòa nhà CT4, khu đô thị Mỹ Đình - Mễ Trì, Phường Mỹ Đình 1, quận Nam  Từ Liêm, Hà Nội</v>
          </cell>
          <cell r="N786">
            <v>61</v>
          </cell>
          <cell r="O786" t="b">
            <v>0</v>
          </cell>
          <cell r="P786" t="str">
            <v>CÔNG TY TNHH MTV THƯƠNG MẠI VÀ DỊCH VỤ NGỌC THƠM</v>
          </cell>
          <cell r="Q786" t="str">
            <v>Miền Bắc</v>
          </cell>
          <cell r="R786" t="str">
            <v>KMARKET</v>
          </cell>
        </row>
        <row r="787">
          <cell r="A787" t="str">
            <v>Kmarket0025</v>
          </cell>
          <cell r="B787" t="str">
            <v>K-market Ecopark</v>
          </cell>
          <cell r="D787" t="str">
            <v>Hưng Yên</v>
          </cell>
          <cell r="E787" t="str">
            <v>Huyện Văn Giang</v>
          </cell>
          <cell r="F787" t="str">
            <v>Xã Xuân Quan</v>
          </cell>
          <cell r="G787" t="str">
            <v>HN007</v>
          </cell>
          <cell r="H787" t="str">
            <v>Đỗ Minh Quang</v>
          </cell>
          <cell r="I787" t="str">
            <v>MIENBAC</v>
          </cell>
          <cell r="K787" t="str">
            <v>L1-04 , tầng 1, tháp Lake 1 (A2), thuộc dự án khu căn hộ Aqua Bay Sky Residences, Xuân Quan, Văn Giang, Hưng Yên</v>
          </cell>
          <cell r="M787" t="str">
            <v>L1-04 , tầng 1, tháp Lake 1 (A2), thuộc dự án khu căn hộ Aqua Bay Sky Residences, Xuân Quan, Văn Giang, Hưng Yên</v>
          </cell>
          <cell r="N787">
            <v>61</v>
          </cell>
          <cell r="O787" t="b">
            <v>0</v>
          </cell>
          <cell r="P787" t="str">
            <v>CÔNG TY TNHH MTV THƯƠNG MẠI VÀ DỊCH VỤ NGỌC THƠM</v>
          </cell>
          <cell r="Q787" t="str">
            <v>Miền Bắc</v>
          </cell>
          <cell r="R787" t="str">
            <v>KMARKET</v>
          </cell>
        </row>
        <row r="788">
          <cell r="A788" t="str">
            <v>Kmarket0027</v>
          </cell>
          <cell r="B788" t="str">
            <v>K-Market Vinhome Bắc Ninh</v>
          </cell>
          <cell r="D788" t="str">
            <v>Bắc Ninh</v>
          </cell>
          <cell r="E788" t="str">
            <v>Thành phố Bắc Ninh</v>
          </cell>
          <cell r="F788" t="str">
            <v>Phường Suối Hoa</v>
          </cell>
          <cell r="G788" t="str">
            <v>HN007</v>
          </cell>
          <cell r="H788" t="str">
            <v>Đỗ Minh Quang</v>
          </cell>
          <cell r="I788" t="str">
            <v>MIENBAC</v>
          </cell>
          <cell r="K788" t="str">
            <v xml:space="preserve"> Ô L1-01A, Tầng L1, Trung tâm Thương mại Vincom Plaza Lý Thái Tổ, ngã 6, mặt đường Lý Thái Tổ và đường Trần Hưng Đạo, phường Suối Hoa, Tp Bắc Ninh, tỉnh Bắc Ninh</v>
          </cell>
          <cell r="M788" t="str">
            <v>Ô L1-01A, Tầng L1, Trung tâm Thương mại Vincom Plaza Lý Thái Tổ, ngã 6, mặt đường Lý Thái Tổ và đường Trần Hưng Đạo, phường Suối Hoa, Tp Bắc Ninh, tỉnh Bắc Ninh</v>
          </cell>
          <cell r="N788">
            <v>61</v>
          </cell>
          <cell r="O788" t="b">
            <v>0</v>
          </cell>
          <cell r="P788" t="str">
            <v>CÔNG TY TNHH MTV THƯƠNG MẠI VÀ DỊCH VỤ NGỌC THƠM</v>
          </cell>
          <cell r="Q788" t="str">
            <v>Miền Bắc</v>
          </cell>
          <cell r="R788" t="str">
            <v>KMARKET</v>
          </cell>
        </row>
        <row r="789">
          <cell r="A789" t="str">
            <v>Kmarket0028</v>
          </cell>
          <cell r="B789" t="str">
            <v>K-Market Việt Long Bắc Ninh</v>
          </cell>
          <cell r="D789" t="str">
            <v>Bắc Ninh</v>
          </cell>
          <cell r="E789" t="str">
            <v>Thành phố Bắc Ninh</v>
          </cell>
          <cell r="F789" t="str">
            <v>Phường Ninh Xá</v>
          </cell>
          <cell r="G789" t="str">
            <v>HN007</v>
          </cell>
          <cell r="H789" t="str">
            <v>Đỗ Minh Quang</v>
          </cell>
          <cell r="I789" t="str">
            <v>MIENBAC</v>
          </cell>
          <cell r="K789" t="str">
            <v xml:space="preserve"> Tầng 1, tòa nhà tại lô CC04, Đường Lý Thái Tổ, phường Ninh Xá, TP Bắc Ninh</v>
          </cell>
          <cell r="M789" t="str">
            <v>Tầng 1, tòa nhà tại lô CC04, Đường Lý Thái Tổ, phường Ninh Xá, TP Bắc Ninh</v>
          </cell>
          <cell r="N789">
            <v>61</v>
          </cell>
          <cell r="O789" t="b">
            <v>0</v>
          </cell>
          <cell r="P789" t="str">
            <v>CÔNG TY TNHH MTV THƯƠNG MẠI VÀ DỊCH VỤ NGỌC THƠM</v>
          </cell>
          <cell r="Q789" t="str">
            <v>Miền Bắc</v>
          </cell>
          <cell r="R789" t="str">
            <v>KMARKET</v>
          </cell>
        </row>
        <row r="790">
          <cell r="A790" t="str">
            <v>Kmarket0029</v>
          </cell>
          <cell r="B790" t="str">
            <v>K-market Westpoint</v>
          </cell>
          <cell r="D790" t="str">
            <v>Thành phố Hà Nội</v>
          </cell>
          <cell r="G790" t="str">
            <v>HN007</v>
          </cell>
          <cell r="H790" t="str">
            <v>Đỗ Minh Quang</v>
          </cell>
          <cell r="I790" t="str">
            <v>MIENBAC</v>
          </cell>
          <cell r="K790" t="str">
            <v>TM 01-10 Vinhomes  West point Mễ Trì, Nam Từ Liêm, Hà Nội</v>
          </cell>
          <cell r="M790" t="str">
            <v>TM 01-10 Vinhomes  West point Mễ Trì, Nam Từ Liêm, Hà Nội</v>
          </cell>
          <cell r="N790">
            <v>61</v>
          </cell>
          <cell r="O790" t="b">
            <v>0</v>
          </cell>
          <cell r="P790" t="str">
            <v>CÔNG TY TNHH MTV THƯƠNG MẠI VÀ DỊCH VỤ NGỌC THƠM</v>
          </cell>
          <cell r="Q790" t="str">
            <v>Miền Bắc</v>
          </cell>
          <cell r="R790" t="str">
            <v>KMARKET</v>
          </cell>
        </row>
        <row r="791">
          <cell r="A791" t="str">
            <v>Kmarket0030</v>
          </cell>
          <cell r="B791" t="str">
            <v>K-market Emerald</v>
          </cell>
          <cell r="D791" t="str">
            <v>Thành phố Hà Nội</v>
          </cell>
          <cell r="E791" t="str">
            <v>Quận Nam Từ Liêm</v>
          </cell>
          <cell r="G791" t="str">
            <v>HN007</v>
          </cell>
          <cell r="H791" t="str">
            <v>Đỗ Minh Quang</v>
          </cell>
          <cell r="I791" t="str">
            <v>MIENBAC</v>
          </cell>
          <cell r="K791" t="str">
            <v>SH 24, Tòa nhà E4 -CT2 dự án Emerald, Đình Thôn, Nam Từ Liêm, Hà Nội.</v>
          </cell>
          <cell r="M791" t="str">
            <v>SH 24, Tòa nhà E4 -CT2 dự án Emerald, Đình Thôn, Nam Từ Liêm, Hà Nội.</v>
          </cell>
          <cell r="N791">
            <v>61</v>
          </cell>
          <cell r="O791" t="b">
            <v>0</v>
          </cell>
          <cell r="P791" t="str">
            <v>CÔNG TY TNHH MTV THƯƠNG MẠI VÀ DỊCH VỤ NGỌC THƠM</v>
          </cell>
          <cell r="Q791" t="str">
            <v>Miền Bắc</v>
          </cell>
          <cell r="R791" t="str">
            <v>KMARKET</v>
          </cell>
        </row>
        <row r="792">
          <cell r="A792" t="str">
            <v>Kmarket0031</v>
          </cell>
          <cell r="B792" t="str">
            <v>K-Market METROPOLIS</v>
          </cell>
          <cell r="D792" t="str">
            <v>Thành phố Hà Nội</v>
          </cell>
          <cell r="E792" t="str">
            <v>Quận Ba Đình</v>
          </cell>
          <cell r="F792" t="str">
            <v>Phường Ngọc Khánh</v>
          </cell>
          <cell r="G792" t="str">
            <v>HN007</v>
          </cell>
          <cell r="H792" t="str">
            <v>Đỗ Minh Quang</v>
          </cell>
          <cell r="I792" t="str">
            <v>MIENBAC</v>
          </cell>
          <cell r="K792" t="str">
            <v>Gian hàng số 8S, Dự an Vinhome Metropolis,số 29 Liễu Giai, phường Ngọc Khánh, Ba Đình, HN.</v>
          </cell>
          <cell r="M792" t="str">
            <v>Gian hàng số 8S, Dự an Vinhome Metropolis,số 29 Liễu Giai, phường Ngọc Khánh, Ba Đình, Hà Nội</v>
          </cell>
          <cell r="N792">
            <v>61</v>
          </cell>
          <cell r="O792" t="b">
            <v>0</v>
          </cell>
          <cell r="P792" t="str">
            <v>CÔNG TY TNHH MTV THƯƠNG MẠI VÀ DỊCH VỤ NGỌC THƠM</v>
          </cell>
          <cell r="Q792" t="str">
            <v>Miền Bắc</v>
          </cell>
          <cell r="R792" t="str">
            <v>KMARKET</v>
          </cell>
        </row>
        <row r="793">
          <cell r="A793" t="str">
            <v>Kmarket0032</v>
          </cell>
          <cell r="B793" t="str">
            <v>K-Market Thăng Long Number 1</v>
          </cell>
          <cell r="D793" t="str">
            <v>Thành phố Hà Nội</v>
          </cell>
          <cell r="E793" t="str">
            <v>Quận Nam Từ Liêm</v>
          </cell>
          <cell r="F793" t="str">
            <v>Phường Mễ Trì</v>
          </cell>
          <cell r="G793" t="str">
            <v>HN007</v>
          </cell>
          <cell r="H793" t="str">
            <v>Đỗ Minh Quang</v>
          </cell>
          <cell r="I793" t="str">
            <v>MIENBAC</v>
          </cell>
          <cell r="K793" t="str">
            <v>Tầng 1 , Tòa B, số 1, Đại Lộ Thăng Long, phường Mễ Trì, quận Nam Từ Liêm, HN.</v>
          </cell>
          <cell r="M793" t="str">
            <v>Tầng 1 , Tòa B, số 1, Đại Lộ Thăng Long, phường Mễ Trì, quận Nam Từ Liêm, HN.</v>
          </cell>
          <cell r="N793">
            <v>61</v>
          </cell>
          <cell r="O793" t="b">
            <v>0</v>
          </cell>
          <cell r="P793" t="str">
            <v>CÔNG TY TNHH MTV THƯƠNG MẠI VÀ DỊCH VỤ NGỌC THƠM</v>
          </cell>
          <cell r="Q793" t="str">
            <v>Miền Bắc</v>
          </cell>
          <cell r="R793" t="str">
            <v>KMARKET</v>
          </cell>
        </row>
        <row r="794">
          <cell r="A794" t="str">
            <v>Kmarket0033</v>
          </cell>
          <cell r="B794" t="str">
            <v>K-Market Kosmo</v>
          </cell>
          <cell r="D794" t="str">
            <v>Thành phố Hà Nội</v>
          </cell>
          <cell r="E794" t="str">
            <v>Quận Tây Hồ</v>
          </cell>
          <cell r="F794" t="str">
            <v>Phường Xuân La</v>
          </cell>
          <cell r="G794" t="str">
            <v>HN007</v>
          </cell>
          <cell r="H794" t="str">
            <v>Đỗ Minh Quang</v>
          </cell>
          <cell r="I794" t="str">
            <v>MIENBAC</v>
          </cell>
          <cell r="K794" t="str">
            <v xml:space="preserve">Lô S15, dự án Kosmo Tây Hồ, 161 Xuân La, Phường Xuân La, Tây Hồ , Hà Nội. </v>
          </cell>
          <cell r="M794" t="str">
            <v>Lô S15, dự án Kosmo Tây Hồ, 161 Xuân La, Phường Xuân La, Tây Hồ , Hà Nội.</v>
          </cell>
          <cell r="N794">
            <v>61</v>
          </cell>
          <cell r="O794" t="b">
            <v>0</v>
          </cell>
          <cell r="P794" t="str">
            <v>CÔNG TY TNHH MTV THƯƠNG MẠI VÀ DỊCH VỤ NGỌC THƠM</v>
          </cell>
          <cell r="Q794" t="str">
            <v>Miền Bắc</v>
          </cell>
          <cell r="R794" t="str">
            <v>KMARKET</v>
          </cell>
        </row>
        <row r="795">
          <cell r="A795" t="str">
            <v>Kmarket0034</v>
          </cell>
          <cell r="B795" t="str">
            <v>K-Market Daewoo Starlake</v>
          </cell>
          <cell r="D795" t="str">
            <v>Thành phố Hà Nội</v>
          </cell>
          <cell r="E795" t="str">
            <v>Quận Bắc Từ Liêm</v>
          </cell>
          <cell r="F795" t="str">
            <v>Phường Xuân Tảo</v>
          </cell>
          <cell r="G795" t="str">
            <v>HN007</v>
          </cell>
          <cell r="H795" t="str">
            <v>Đỗ Minh Quang</v>
          </cell>
          <cell r="I795" t="str">
            <v>MIENBAC</v>
          </cell>
          <cell r="K795" t="str">
            <v xml:space="preserve">Tại: TM1-3, Tầng 1, Tòa chung cư 902 thuộc tổ hợp H9-CT1, khu Đô thi Starlake, Phường Xuân Tảo, Quận Bắc Từ Liêm, Tp. Hà Nội, Việt Nam. </v>
          </cell>
          <cell r="M795" t="str">
            <v>Tại: TM1-3, Tầng 1, Tòa chung cư 902 thuộc tổ hợp H9-CT1, khu Đô thi Starlake, Phường Xuân Tảo, Quận Bắc Từ Liêm, Tp. Hà Nội, Việt Nam.</v>
          </cell>
          <cell r="N795">
            <v>61</v>
          </cell>
          <cell r="O795" t="b">
            <v>0</v>
          </cell>
          <cell r="P795" t="str">
            <v>CÔNG TY TNHH MTV THƯƠNG MẠI VÀ DỊCH VỤ NGỌC THƠM</v>
          </cell>
          <cell r="Q795" t="str">
            <v>Miền Bắc</v>
          </cell>
          <cell r="R795" t="str">
            <v>KMARKET</v>
          </cell>
        </row>
        <row r="796">
          <cell r="A796" t="str">
            <v>Kmarket0037</v>
          </cell>
          <cell r="B796" t="str">
            <v>K-Market Sunshine City</v>
          </cell>
          <cell r="D796" t="str">
            <v>Thành phố Hà Nội</v>
          </cell>
          <cell r="G796" t="str">
            <v>HN007</v>
          </cell>
          <cell r="H796" t="str">
            <v>Đỗ Minh Quang</v>
          </cell>
          <cell r="I796" t="str">
            <v>MIENBAC</v>
          </cell>
          <cell r="K796" t="str">
            <v>Toà nhà S3 Sunshine City KĐT Nam Thăng Long, Phường Đông Ngạc , Quận Bắc Từ Liêm, TP Hà Nội</v>
          </cell>
          <cell r="M796" t="str">
            <v>Toà nhà S3 Sunshine City KĐT Nam Thăng Long, Phường Đông Ngạc , Quận Bắc Từ Liêm, TP Hà Nội</v>
          </cell>
          <cell r="N796">
            <v>61</v>
          </cell>
          <cell r="O796" t="b">
            <v>0</v>
          </cell>
          <cell r="P796" t="str">
            <v>CÔNG TY TNHH MTV THƯƠNG MẠI VÀ DỊCH VỤ NGỌC THƠM</v>
          </cell>
          <cell r="Q796" t="str">
            <v>Miền Bắc</v>
          </cell>
          <cell r="R796" t="str">
            <v>KMARKET</v>
          </cell>
        </row>
        <row r="797">
          <cell r="A797" t="str">
            <v>Kmarket0038</v>
          </cell>
          <cell r="B797" t="str">
            <v>K-Market Ngọc Hân Bắc Ninh</v>
          </cell>
          <cell r="D797" t="str">
            <v>Bắc Ninh</v>
          </cell>
          <cell r="E797" t="str">
            <v>Thành phố Bắc Ninh</v>
          </cell>
          <cell r="F797" t="str">
            <v>Phường Võ Cường</v>
          </cell>
          <cell r="G797" t="str">
            <v>HN007</v>
          </cell>
          <cell r="H797" t="str">
            <v>Đỗ Minh Quang</v>
          </cell>
          <cell r="I797" t="str">
            <v>MIENBAC</v>
          </cell>
          <cell r="K797" t="str">
            <v>342 Ngọc Hân Công Chúa, phường Vô Cường. TP Bắc Ninh, tỉnh Bắc Ninh</v>
          </cell>
          <cell r="M797" t="str">
            <v>342 Ngọc Hân Công Chúa, phường Vô Cường. TP Bắc Ninh, tỉnh Bắc Ninh</v>
          </cell>
          <cell r="N797">
            <v>61</v>
          </cell>
          <cell r="O797" t="b">
            <v>0</v>
          </cell>
          <cell r="P797" t="str">
            <v>CÔNG TY TNHH MTV THƯƠNG MẠI VÀ DỊCH VỤ NGỌC THƠM</v>
          </cell>
          <cell r="Q797" t="str">
            <v>Miền Bắc</v>
          </cell>
          <cell r="R797" t="str">
            <v>KMARKET</v>
          </cell>
        </row>
        <row r="798">
          <cell r="A798" t="str">
            <v>Kmarket0039</v>
          </cell>
          <cell r="B798" t="str">
            <v>K-Market TT4 Mỹ Đình</v>
          </cell>
          <cell r="D798" t="str">
            <v>Thành phố Hà Nội</v>
          </cell>
          <cell r="E798" t="str">
            <v>Quận Nam Từ Liêm</v>
          </cell>
          <cell r="F798" t="str">
            <v>Phường Mỹ Đình 1</v>
          </cell>
          <cell r="G798" t="str">
            <v>HN007</v>
          </cell>
          <cell r="H798" t="str">
            <v>Đỗ Minh Quang</v>
          </cell>
          <cell r="I798" t="str">
            <v>MIENBAC</v>
          </cell>
          <cell r="K798" t="str">
            <v>Lô 04, kiểu nhà 7A, khu nhà ở thấp tầng TT4, đường Trần Văn Lai, phường Mỹ Đình 1, Quận Nam Từ Liêm,Hà Nội</v>
          </cell>
          <cell r="M798" t="str">
            <v>Lô 04, kiểu nhà 7A, khu nhà ở thấp tầng TT4, đường Trần Văn Lai, phường Mỹ Đình 1, Quận Nam Từ Liêm,Hà Nội</v>
          </cell>
          <cell r="N798">
            <v>61</v>
          </cell>
          <cell r="O798" t="b">
            <v>0</v>
          </cell>
          <cell r="P798" t="str">
            <v>CÔNG TY TNHH MTV THƯƠNG MẠI VÀ DỊCH VỤ NGỌC THƠM</v>
          </cell>
          <cell r="Q798" t="str">
            <v>Miền Bắc</v>
          </cell>
          <cell r="R798" t="str">
            <v>KMARKET</v>
          </cell>
        </row>
        <row r="799">
          <cell r="A799" t="str">
            <v>Kmarket0040</v>
          </cell>
          <cell r="B799" t="str">
            <v>K-Market 148 Xuân Diệu</v>
          </cell>
          <cell r="D799" t="str">
            <v>Thành phố Hà Nội</v>
          </cell>
          <cell r="E799" t="str">
            <v>Quận Tây Hồ</v>
          </cell>
          <cell r="F799" t="str">
            <v>Phường Quảng An</v>
          </cell>
          <cell r="G799" t="str">
            <v>HN007</v>
          </cell>
          <cell r="H799" t="str">
            <v>Đỗ Minh Quang</v>
          </cell>
          <cell r="I799" t="str">
            <v>MIENBAC</v>
          </cell>
          <cell r="K799" t="str">
            <v xml:space="preserve">148 Xuân Diệu, phường Quảng An, quận Tây Hồ, TP Hà Nội </v>
          </cell>
          <cell r="M799" t="str">
            <v>148 Xuân Diệu, phường Quảng An, quận Tây Hồ, TP Hà Nội</v>
          </cell>
          <cell r="N799">
            <v>61</v>
          </cell>
          <cell r="O799" t="b">
            <v>0</v>
          </cell>
          <cell r="P799" t="str">
            <v>CÔNG TY TNHH MTV THƯƠNG MẠI VÀ DỊCH VỤ NGỌC THƠM</v>
          </cell>
          <cell r="Q799" t="str">
            <v>Miền Bắc</v>
          </cell>
          <cell r="R799" t="str">
            <v>KMARKET</v>
          </cell>
        </row>
        <row r="800">
          <cell r="A800" t="str">
            <v>Kmarket0042</v>
          </cell>
          <cell r="B800" t="str">
            <v>K-Market The Matrix one</v>
          </cell>
          <cell r="D800" t="str">
            <v>Thành phố Hà Nội</v>
          </cell>
          <cell r="E800" t="str">
            <v>Quận Nam Từ Liêm</v>
          </cell>
          <cell r="F800" t="str">
            <v>Phường Mễ Trì</v>
          </cell>
          <cell r="G800" t="str">
            <v>HN007</v>
          </cell>
          <cell r="H800" t="str">
            <v>Đỗ Minh Quang</v>
          </cell>
          <cell r="I800" t="str">
            <v>MIENBAC</v>
          </cell>
          <cell r="K800" t="str">
            <v>Lô A10, The Matrix One,số 01, Lê Quang Đạo,Phườn Mễ Trì,Phường Phú Đô,Quận Nam Từ Liêm, Hà Nội</v>
          </cell>
          <cell r="M800" t="str">
            <v>Lô A10, The Matrix One,số 01, Lê Quang Đạo,Phường Mễ Trì, Quận Nam Từ Liêm, Hà Nội</v>
          </cell>
          <cell r="N800">
            <v>61</v>
          </cell>
          <cell r="O800" t="b">
            <v>0</v>
          </cell>
          <cell r="P800" t="str">
            <v>CÔNG TY TNHH MTV THƯƠNG MẠI VÀ DỊCH VỤ NGỌC THƠM</v>
          </cell>
          <cell r="Q800" t="str">
            <v>Miền Bắc</v>
          </cell>
          <cell r="R800" t="str">
            <v>KMARKET</v>
          </cell>
        </row>
        <row r="801">
          <cell r="A801" t="str">
            <v>Kmarket0043</v>
          </cell>
          <cell r="B801" t="str">
            <v>K-MARKET GREEN BAY</v>
          </cell>
          <cell r="D801" t="str">
            <v>Quảng Ninh</v>
          </cell>
          <cell r="E801" t="str">
            <v>Thành phố Hạ Long</v>
          </cell>
          <cell r="G801" t="str">
            <v>HN007</v>
          </cell>
          <cell r="H801" t="str">
            <v>Đỗ Minh Quang</v>
          </cell>
          <cell r="I801" t="str">
            <v>MIENBAC</v>
          </cell>
          <cell r="K801" t="str">
            <v>Căn số GB1-10, Tầng 01(DDN) Chung cư kết hợp Greeen Bay, khu đô thị dịch vụ Hùng Thắng, thành phố Hạ Long, tỉnh Quảng Ninh</v>
          </cell>
          <cell r="M801" t="str">
            <v>Căn số GB1-10, Tầng 01(DDN) Chung cư kết hợp Greeen Bay, khu đô thị dịch vụ Hùng Thắng, thành phố Hạ Long, tỉnh Quảng Ninh</v>
          </cell>
          <cell r="N801">
            <v>61</v>
          </cell>
          <cell r="O801" t="b">
            <v>0</v>
          </cell>
          <cell r="P801" t="str">
            <v>CÔNG TY TNHH MTV THƯƠNG MẠI VÀ DỊCH VỤ NGỌC THƠM</v>
          </cell>
          <cell r="Q801" t="str">
            <v>Miền Bắc</v>
          </cell>
          <cell r="R801" t="str">
            <v>KMARKET</v>
          </cell>
        </row>
        <row r="802">
          <cell r="A802" t="str">
            <v>Kmarket0044</v>
          </cell>
          <cell r="B802" t="str">
            <v>K-market Nguyễn Cao - Bắc Ninh</v>
          </cell>
          <cell r="D802" t="str">
            <v>Bắc Ninh</v>
          </cell>
          <cell r="E802" t="str">
            <v>Thành phố Bắc Ninh</v>
          </cell>
          <cell r="F802" t="str">
            <v>Phường Ninh Xá</v>
          </cell>
          <cell r="I802" t="str">
            <v>MIENBAC</v>
          </cell>
          <cell r="K802" t="str">
            <v>126 Nguyễn Cao, phường Ninh Xá, TP Bắc Ninh, Bắc Ninh, Việt Nam.</v>
          </cell>
          <cell r="M802" t="str">
            <v>126 Nguyễn Cao, phường Ninh Xá, TP Bắc Ninh, Bắc Ninh, Việt Nam.</v>
          </cell>
          <cell r="N802">
            <v>61</v>
          </cell>
          <cell r="O802" t="b">
            <v>0</v>
          </cell>
          <cell r="P802" t="str">
            <v>CÔNG TY TNHH MTV THƯƠNG MẠI VÀ DỊCH VỤ NGỌC THƠM</v>
          </cell>
          <cell r="Q802" t="str">
            <v>Miền Bắc</v>
          </cell>
          <cell r="R802" t="str">
            <v>KMARKET</v>
          </cell>
        </row>
        <row r="803">
          <cell r="A803" t="str">
            <v>Kmarket0045</v>
          </cell>
          <cell r="B803" t="str">
            <v>K-Market Chelsea House - Hải Phòng</v>
          </cell>
          <cell r="D803" t="str">
            <v>Hải Phòng</v>
          </cell>
          <cell r="E803" t="str">
            <v>Quận Ngô Quyền</v>
          </cell>
          <cell r="F803" t="str">
            <v>Phường Đằng Giang</v>
          </cell>
          <cell r="I803" t="str">
            <v>MIENBAC</v>
          </cell>
          <cell r="K803" t="str">
            <v>Tầng 1 và tầng 2 toàn nhà Chelsea House, số 174 Văn Cao, Phường Đằng Giang, quận Ngô Quyền, Thành phố Hải Phòng, Việt Nam</v>
          </cell>
          <cell r="M803" t="str">
            <v>Tầng 1 và tầng 2 toàn nhà Chelsea House, số 174 Văn Cao, Phường Đằng Giang, quận Ngô Quyền, Thành phố Hải Phòng, Việt Nam</v>
          </cell>
          <cell r="N803">
            <v>61</v>
          </cell>
          <cell r="O803" t="b">
            <v>0</v>
          </cell>
          <cell r="P803" t="str">
            <v>CÔNG TY TNHH MTV THƯƠNG MẠI VÀ DỊCH VỤ NGỌC THƠM</v>
          </cell>
          <cell r="Q803" t="str">
            <v>Miền Bắc</v>
          </cell>
          <cell r="R803" t="str">
            <v>KMARKET</v>
          </cell>
        </row>
        <row r="804">
          <cell r="A804" t="str">
            <v>Kmarket0046</v>
          </cell>
          <cell r="B804" t="str">
            <v>K-Market Minato Residence - Hải Phòng</v>
          </cell>
          <cell r="D804" t="str">
            <v>Hải Phòng</v>
          </cell>
          <cell r="E804" t="str">
            <v>Quận Lê Chân</v>
          </cell>
          <cell r="F804" t="str">
            <v>Phường Vĩnh Niệm</v>
          </cell>
          <cell r="I804" t="str">
            <v>MIENBAC</v>
          </cell>
          <cell r="J804" t="str">
            <v>K-Market Minato Residence - Hải Phòng</v>
          </cell>
          <cell r="K804" t="str">
            <v>Shop CT2-CH.3 dự án The Minato Residence, Phường Vĩnh Niệm, Quận Lê Chân, Thành phố Hải Phòng, Việt Nam</v>
          </cell>
          <cell r="M804" t="str">
            <v>Shop CT2-CH.3 dự án The Minato Residence, Phường Vĩnh Niệm, Quận Lê Chân, Thành phố Hải Phòng, Việt Nam</v>
          </cell>
          <cell r="N804">
            <v>61</v>
          </cell>
          <cell r="O804" t="b">
            <v>0</v>
          </cell>
          <cell r="P804" t="str">
            <v>CÔNG TY TNHH MTV THƯƠNG MẠI VÀ DỊCH VỤ NGỌC THƠM</v>
          </cell>
          <cell r="Q804" t="str">
            <v>Miền Bắc</v>
          </cell>
          <cell r="R804" t="str">
            <v>KMARKET</v>
          </cell>
        </row>
        <row r="805">
          <cell r="A805" t="str">
            <v>Lecomart0001</v>
          </cell>
          <cell r="B805" t="str">
            <v>Siêu Thị Lecomart Tòa Sp01S40</v>
          </cell>
          <cell r="C805" t="str">
            <v/>
          </cell>
          <cell r="D805" t="str">
            <v>Hưng Yên</v>
          </cell>
          <cell r="E805" t="str">
            <v>Huyện Văn Giang</v>
          </cell>
          <cell r="I805" t="str">
            <v>MIENBAC</v>
          </cell>
          <cell r="J805" t="str">
            <v>Siêu Thị Lecomart Tòa Sp01S40</v>
          </cell>
          <cell r="K805" t="str">
            <v>Tòa Sp01S40, sảnh SP, Skyoasis, Ecopark, Văn Giang, Hưng Yên</v>
          </cell>
          <cell r="M805" t="str">
            <v>Tòa Sp01S40, sảnh SP, Skyoasis, Ecopark, Văn Giang, Hưng Yên</v>
          </cell>
          <cell r="O805" t="b">
            <v>0</v>
          </cell>
          <cell r="P805" t="str">
            <v>CÔNG TY TNHH MTV THƯƠNG MẠI VÀ DỊCH VỤ NGỌC THƠM</v>
          </cell>
          <cell r="Q805" t="str">
            <v>Miền Bắc</v>
          </cell>
          <cell r="R805" t="str">
            <v>Lecomart</v>
          </cell>
        </row>
        <row r="806">
          <cell r="A806" t="str">
            <v>Lecomart0002</v>
          </cell>
          <cell r="B806" t="str">
            <v>Siêu Thị Lecomart S101S48A, Sảnh 5, Tòa S2</v>
          </cell>
          <cell r="C806" t="str">
            <v/>
          </cell>
          <cell r="D806" t="str">
            <v>Hưng Yên</v>
          </cell>
          <cell r="E806" t="str">
            <v>Huyện Văn Giang</v>
          </cell>
          <cell r="I806" t="str">
            <v>MIENBAC</v>
          </cell>
          <cell r="J806" t="str">
            <v>Siêu Thị Lecomart S101S48A, Sảnh 5, Tòa S2</v>
          </cell>
          <cell r="K806" t="str">
            <v>S101S48A, Sảnh 5, Tòa S2, Skyoasis, Ecopark, Văn Giang, Hưng Yên</v>
          </cell>
          <cell r="M806" t="str">
            <v>S101S48A, Sảnh 5, Tòa S2, Skyoasis, Ecopark, Văn Giang, Hưng Yên</v>
          </cell>
          <cell r="O806" t="b">
            <v>0</v>
          </cell>
          <cell r="P806" t="str">
            <v>CÔNG TY TNHH MTV THƯƠNG MẠI VÀ DỊCH VỤ NGỌC THƠM</v>
          </cell>
          <cell r="Q806" t="str">
            <v>Miền Bắc</v>
          </cell>
          <cell r="R806" t="str">
            <v>Lecomart</v>
          </cell>
        </row>
        <row r="807">
          <cell r="A807" t="str">
            <v>Lecomart0003</v>
          </cell>
          <cell r="B807" t="str">
            <v>Siêu Thị Lecomart H101S16, Haven Park 1</v>
          </cell>
          <cell r="C807" t="str">
            <v/>
          </cell>
          <cell r="D807" t="str">
            <v>Hưng Yên</v>
          </cell>
          <cell r="E807" t="str">
            <v>Huyện Văn Giang</v>
          </cell>
          <cell r="I807" t="str">
            <v>MIENBAC</v>
          </cell>
          <cell r="J807" t="str">
            <v>Siêu Thị Lecomart H101S16, Haven Park 1</v>
          </cell>
          <cell r="K807" t="str">
            <v>H101S16, Haven Park 1, Ecopark, Văn Giang, Hưng Yên</v>
          </cell>
          <cell r="M807" t="str">
            <v>H101S16, Haven Park 1, Ecopark, Văn Giang, Hưng Yên</v>
          </cell>
          <cell r="O807" t="b">
            <v>0</v>
          </cell>
          <cell r="P807" t="str">
            <v>CÔNG TY TNHH MTV THƯƠNG MẠI VÀ DỊCH VỤ NGỌC THƠM</v>
          </cell>
          <cell r="Q807" t="str">
            <v>Miền Bắc</v>
          </cell>
          <cell r="R807" t="str">
            <v>Lecomart</v>
          </cell>
        </row>
        <row r="808">
          <cell r="A808" t="str">
            <v>Lecomart0004</v>
          </cell>
          <cell r="B808" t="str">
            <v>Siêu Thị Lecomart P207, Park Premium, Aquabay</v>
          </cell>
          <cell r="C808" t="str">
            <v/>
          </cell>
          <cell r="D808" t="str">
            <v>Hưng Yên</v>
          </cell>
          <cell r="E808" t="str">
            <v>Huyện Văn Giang</v>
          </cell>
          <cell r="F808" t="str">
            <v>Xã Cửu Cao</v>
          </cell>
          <cell r="I808" t="str">
            <v>MIENBAC</v>
          </cell>
          <cell r="J808" t="str">
            <v>Siêu Thị Lecomart P207, Park Premium, Aquabay</v>
          </cell>
          <cell r="K808" t="str">
            <v>P207, Park Premium, Aquabay, Cửu Cao, Văn Giang, Hưng Yên</v>
          </cell>
          <cell r="M808" t="str">
            <v>P207, Park Premium, Aquabay, Cửu Cao, Văn Giang, Hưng Yên</v>
          </cell>
          <cell r="O808" t="b">
            <v>0</v>
          </cell>
          <cell r="P808" t="str">
            <v>CÔNG TY TNHH MTV THƯƠNG MẠI VÀ DỊCH VỤ NGỌC THƠM</v>
          </cell>
          <cell r="Q808" t="str">
            <v>Miền Bắc</v>
          </cell>
          <cell r="R808" t="str">
            <v>Lecomart</v>
          </cell>
        </row>
        <row r="809">
          <cell r="A809" t="str">
            <v>Lecomart0005</v>
          </cell>
          <cell r="B809" t="str">
            <v>Siêu Thị Lecomart R3-01S08, Onsen Swanlake</v>
          </cell>
          <cell r="C809" t="str">
            <v/>
          </cell>
          <cell r="D809" t="str">
            <v>Hưng Yên</v>
          </cell>
          <cell r="E809" t="str">
            <v>Huyện Văn Giang</v>
          </cell>
          <cell r="I809" t="str">
            <v>MIENBAC</v>
          </cell>
          <cell r="J809" t="str">
            <v>Siêu Thị Lecomart R3-01S08, Onsen Swanlake</v>
          </cell>
          <cell r="K809" t="str">
            <v>R3-01S08, Onsen Swanlake, Ecopark, Văn Giang, Hưng Yên</v>
          </cell>
          <cell r="M809" t="str">
            <v>R3-01S08, Onsen Swanlake, Ecopark, Văn Giang, Hưng Yên</v>
          </cell>
          <cell r="O809" t="b">
            <v>0</v>
          </cell>
          <cell r="P809" t="str">
            <v>CÔNG TY TNHH MTV THƯƠNG MẠI VÀ DỊCH VỤ NGỌC THƠM</v>
          </cell>
          <cell r="Q809" t="str">
            <v>Miền Bắc</v>
          </cell>
          <cell r="R809" t="str">
            <v>Lecomart</v>
          </cell>
        </row>
        <row r="810">
          <cell r="A810" t="str">
            <v>Lecomart0006</v>
          </cell>
          <cell r="B810" t="str">
            <v>Siêu Thị Lecomart SHR20, Eurowindow Park</v>
          </cell>
          <cell r="C810" t="str">
            <v/>
          </cell>
          <cell r="D810" t="str">
            <v>Thành phố Hà Nội</v>
          </cell>
          <cell r="E810" t="str">
            <v>Huyện Đông Anh</v>
          </cell>
          <cell r="F810" t="str">
            <v>Xã Đông Hội</v>
          </cell>
          <cell r="I810" t="str">
            <v>MIENBAC</v>
          </cell>
          <cell r="J810" t="str">
            <v>Siêu Thị Lecomart SHR20, Eurowindow Park</v>
          </cell>
          <cell r="K810" t="str">
            <v>SHR20, Eurowindow Park, Đông Hội, Đông Anh, Hà Nội</v>
          </cell>
          <cell r="M810" t="str">
            <v>SHR20, Eurowindow Park, Đông Hội, Đông Anh, Hà Nội</v>
          </cell>
          <cell r="O810" t="b">
            <v>0</v>
          </cell>
          <cell r="P810" t="str">
            <v>CÔNG TY TNHH MTV THƯƠNG MẠI VÀ DỊCH VỤ NGỌC THƠM</v>
          </cell>
          <cell r="Q810" t="str">
            <v>Miền Bắc</v>
          </cell>
          <cell r="R810" t="str">
            <v>Lecomart</v>
          </cell>
        </row>
        <row r="811">
          <cell r="A811" t="str">
            <v>Lecomart0007</v>
          </cell>
          <cell r="B811" t="str">
            <v>Siêu Thị Lecomart H2 01S20 Haven Park</v>
          </cell>
          <cell r="C811" t="str">
            <v/>
          </cell>
          <cell r="D811" t="str">
            <v>Hưng Yên</v>
          </cell>
          <cell r="E811" t="str">
            <v>Huyện Văn Giang</v>
          </cell>
          <cell r="I811" t="str">
            <v>MIENBAC</v>
          </cell>
          <cell r="J811" t="str">
            <v>Siêu Thị Lecomart H2 01S20 Haven Park</v>
          </cell>
          <cell r="K811" t="str">
            <v>H2 01S20 Haven Park, Ecopark, Văn Giang, Hưng Yên</v>
          </cell>
          <cell r="M811" t="str">
            <v>H2 01S20 Haven Park, Ecopark, Văn Giang, Hưng Yên</v>
          </cell>
          <cell r="O811" t="b">
            <v>0</v>
          </cell>
          <cell r="P811" t="str">
            <v>CÔNG TY TNHH MTV THƯƠNG MẠI VÀ DỊCH VỤ NGỌC THƠM</v>
          </cell>
          <cell r="Q811" t="str">
            <v>Miền Bắc</v>
          </cell>
          <cell r="R811" t="str">
            <v>Lecomart</v>
          </cell>
        </row>
        <row r="812">
          <cell r="A812" t="str">
            <v>LIENCHAU</v>
          </cell>
          <cell r="B812" t="str">
            <v>CHI NHÁNH CÔNG TY TNHH KINH DOANH TỔNG HỢP LIÊN CHÂU TẠI THÀNH PHỐ HẢI PHÒNG</v>
          </cell>
          <cell r="D812" t="str">
            <v>Hải Phòng</v>
          </cell>
          <cell r="I812" t="str">
            <v>MIENBAC</v>
          </cell>
          <cell r="L812" t="str">
            <v>0108109806-001</v>
          </cell>
          <cell r="M812" t="str">
            <v>Tầng 4, tòa nhà Grand Tower, dự án Hoàng Huy - Sở Dầu, khu đô thị 2A Sở Dầu, Phường Hồng Bàng, Thành phố Hải Phòng, Việt Nam</v>
          </cell>
          <cell r="O812" t="b">
            <v>0</v>
          </cell>
          <cell r="P812" t="str">
            <v>CÔNG TY TNHH MTV THƯƠNG MẠI VÀ DỊCH VỤ NGỌC THƠM</v>
          </cell>
          <cell r="Q812" t="str">
            <v>Miền Bắc</v>
          </cell>
          <cell r="R812" t="str">
            <v>LIENCHAU</v>
          </cell>
        </row>
        <row r="813">
          <cell r="A813" t="str">
            <v>LOCALMART</v>
          </cell>
          <cell r="B813" t="str">
            <v>CÔNG TY TNHH LOCALMART</v>
          </cell>
          <cell r="D813" t="str">
            <v>Thành phố Hà Nội</v>
          </cell>
          <cell r="E813" t="str">
            <v>Huyện Gia Lâm</v>
          </cell>
          <cell r="G813" t="str">
            <v>HN006</v>
          </cell>
          <cell r="H813" t="str">
            <v>Phan Trọng Cường</v>
          </cell>
          <cell r="I813" t="str">
            <v>MIENBAC</v>
          </cell>
          <cell r="J813" t="str">
            <v>siêu thị Locamart</v>
          </cell>
          <cell r="K813" t="str">
            <v>Xóm Tự, Thôn Phù Đổng 1, Xã Phù Đổng, Huyện Gia Lâm, HN</v>
          </cell>
          <cell r="L813" t="str">
            <v>0107826670</v>
          </cell>
          <cell r="M813" t="str">
            <v>Xóm Tự, Thôn Phù Đổng 1, Xã Phù Đổng, Huyện Gia Lâm, Thành Phố Hà Nội</v>
          </cell>
          <cell r="N813">
            <v>45</v>
          </cell>
          <cell r="O813" t="b">
            <v>0</v>
          </cell>
          <cell r="P813" t="str">
            <v>CÔNG TY TNHH MTV THƯƠNG MẠI VÀ DỊCH VỤ NGỌC THƠM</v>
          </cell>
          <cell r="Q813" t="str">
            <v>Miền Bắc</v>
          </cell>
          <cell r="R813" t="str">
            <v>LOCALMART</v>
          </cell>
        </row>
        <row r="814">
          <cell r="A814" t="str">
            <v>LOTTE-004</v>
          </cell>
          <cell r="B814" t="str">
            <v>CÔNG TY CỔ PHẦN TRUNG TÂM THƯƠNG MẠI LOTTE VIỆT NAM - CHI NHÁNH ĐỐNG ĐA</v>
          </cell>
          <cell r="D814" t="str">
            <v>Thành phố Hà Nội</v>
          </cell>
          <cell r="E814" t="str">
            <v>Quận Đống đa</v>
          </cell>
          <cell r="G814" t="str">
            <v>HN003</v>
          </cell>
          <cell r="H814" t="str">
            <v>Nguyễn Văn Thạch</v>
          </cell>
          <cell r="I814" t="str">
            <v>LOTTE; MIENBAC</v>
          </cell>
          <cell r="L814" t="str">
            <v>0304741634-004</v>
          </cell>
          <cell r="M814" t="str">
            <v>Tòa nhà Mipec, 229 Tây Sơn, Phường Ngã Tư Sở, Quận Đống đa, Thành phố Hà Nội, Việt Nam</v>
          </cell>
          <cell r="N814">
            <v>59</v>
          </cell>
          <cell r="O814" t="b">
            <v>0</v>
          </cell>
          <cell r="P814" t="str">
            <v>CÔNG TY TNHH MTV THƯƠNG MẠI VÀ DỊCH VỤ NGỌC THƠM</v>
          </cell>
          <cell r="Q814" t="str">
            <v>Miền Bắc</v>
          </cell>
          <cell r="R814" t="str">
            <v>LOTTE</v>
          </cell>
        </row>
        <row r="815">
          <cell r="A815" t="str">
            <v>LOTTE-008</v>
          </cell>
          <cell r="B815" t="str">
            <v>CÔNG TY CỔ PHẦN TRUNG TÂM THƯƠNG MẠI LOTTE VIỆT NAM - CHI NHÁNH BA ĐÌNH</v>
          </cell>
          <cell r="D815" t="str">
            <v>Thành phố Hà Nội</v>
          </cell>
          <cell r="G815" t="str">
            <v>HN008</v>
          </cell>
          <cell r="H815" t="str">
            <v>Nguyễn Minh Sơn</v>
          </cell>
          <cell r="I815" t="str">
            <v>LOTTE; MIENBAC</v>
          </cell>
          <cell r="L815" t="str">
            <v>0304741634-008</v>
          </cell>
          <cell r="M815" t="str">
            <v>Tầng hầm 1 (B1), Trung tâm Lotte Hà Nội, số 54, đường Liễu Giai, Phường Giảng Võ, Thành phố Hà Nội, Việt Nam</v>
          </cell>
          <cell r="N815">
            <v>59</v>
          </cell>
          <cell r="O815" t="b">
            <v>0</v>
          </cell>
          <cell r="P815" t="str">
            <v>CÔNG TY TNHH MTV THƯƠNG MẠI VÀ DỊCH VỤ NGỌC THƠM</v>
          </cell>
          <cell r="Q815" t="str">
            <v>Miền Bắc</v>
          </cell>
          <cell r="R815" t="str">
            <v>LOTTE</v>
          </cell>
        </row>
        <row r="816">
          <cell r="A816" t="str">
            <v>LOTTE-013</v>
          </cell>
          <cell r="B816" t="str">
            <v>CÔNG TY CỔ PHẦN TRUNG TÂM THƯƠNG MẠI LOTTE VIỆT NAM - CHI NHÁNH VINH</v>
          </cell>
          <cell r="D816" t="str">
            <v>Nghệ An</v>
          </cell>
          <cell r="I816" t="str">
            <v>LOTTE; MIENBAC</v>
          </cell>
          <cell r="J816" t="str">
            <v/>
          </cell>
          <cell r="K816" t="str">
            <v>Lotte Mart Phú Thọ-940B Đường 3 Tháng 2, Phường 15, Quận 11, TP.HCM.</v>
          </cell>
          <cell r="L816" t="str">
            <v>0304741634-013</v>
          </cell>
          <cell r="M816" t="str">
            <v>Đại lộ V.I.Lenin, Khối Yên Sơn, Phường Vinh Phú, Tỉnh Nghệ An, Việt Nam</v>
          </cell>
          <cell r="N816">
            <v>59</v>
          </cell>
          <cell r="O816" t="b">
            <v>0</v>
          </cell>
          <cell r="P816" t="str">
            <v>CÔNG TY TNHH MTV THƯƠNG MẠI VÀ DỊCH VỤ NGỌC THƠM</v>
          </cell>
          <cell r="Q816" t="str">
            <v>Miền Bắc</v>
          </cell>
          <cell r="R816" t="str">
            <v>LOTTE</v>
          </cell>
        </row>
        <row r="817">
          <cell r="A817" t="str">
            <v>LOTTE-015</v>
          </cell>
          <cell r="B817" t="str">
            <v>CÔNG TY CỔ PHẦN TRUNG TÂM THƯƠNG MẠI LOTTE VIỆT NAM - CHI NHÁNH TÂY HỒ</v>
          </cell>
          <cell r="D817" t="str">
            <v>Thành phố Hà Nội</v>
          </cell>
          <cell r="E817" t="str">
            <v>Quận Tây Hồ</v>
          </cell>
          <cell r="F817" t="str">
            <v>Phường Phú Thượng</v>
          </cell>
          <cell r="G817" t="str">
            <v>HN008</v>
          </cell>
          <cell r="H817" t="str">
            <v>Nguyễn Minh Sơn</v>
          </cell>
          <cell r="I817" t="str">
            <v>LOTTE; MIENBAC</v>
          </cell>
          <cell r="L817" t="str">
            <v>0304741634-015</v>
          </cell>
          <cell r="M817" t="str">
            <v>Tầng hầm B1, Lotte Mall Hà Nội, Số 272 Võ Chí Công, Phường Tây Hồ, Thành phố Hà Nội, Việt Nam</v>
          </cell>
          <cell r="N817">
            <v>59</v>
          </cell>
          <cell r="O817" t="b">
            <v>0</v>
          </cell>
          <cell r="P817" t="str">
            <v>CÔNG TY TNHH MTV THƯƠNG MẠI VÀ DỊCH VỤ NGỌC THƠM</v>
          </cell>
          <cell r="Q817" t="str">
            <v>Miền Bắc</v>
          </cell>
          <cell r="R817" t="str">
            <v>LOTTE</v>
          </cell>
        </row>
        <row r="818">
          <cell r="A818" t="str">
            <v>LOTTEHOTEL</v>
          </cell>
          <cell r="B818" t="str">
            <v>CÔNG TY TNHH LOTTE HOTEL VIỆT NAM</v>
          </cell>
          <cell r="D818" t="str">
            <v>Thành phố Hà Nội</v>
          </cell>
          <cell r="E818" t="str">
            <v>Quận Ba Đình</v>
          </cell>
          <cell r="G818" t="str">
            <v>HN008</v>
          </cell>
          <cell r="H818" t="str">
            <v>Nguyễn Minh Sơn</v>
          </cell>
          <cell r="I818" t="str">
            <v>LOTTE; MIENBAC</v>
          </cell>
          <cell r="L818" t="str">
            <v>0106230331</v>
          </cell>
          <cell r="M818" t="str">
            <v>Tầng 33, Trung tâm Lotte Hà Nội, số 54, đường Liễu Giai, Phường Cống Vị, Quận Ba Đình, Thành phố Hà Nội, Việt Nam</v>
          </cell>
          <cell r="N818">
            <v>60</v>
          </cell>
          <cell r="O818" t="b">
            <v>1</v>
          </cell>
          <cell r="P818" t="str">
            <v>CÔNG TY TNHH MTV THƯƠNG MẠI VÀ DỊCH VỤ NGỌC THƠM</v>
          </cell>
          <cell r="Q818" t="str">
            <v>Miền Bắc</v>
          </cell>
          <cell r="R818" t="str">
            <v>LOTTE</v>
          </cell>
        </row>
        <row r="819">
          <cell r="A819" t="str">
            <v>MASCOT</v>
          </cell>
          <cell r="B819" t="str">
            <v>CÔNG TY TNHH MASCOT VIỆT NAM</v>
          </cell>
          <cell r="D819" t="str">
            <v>Hải Dương</v>
          </cell>
          <cell r="E819" t="str">
            <v>Huyện Cẩm Giàng</v>
          </cell>
          <cell r="F819" t="str">
            <v>Xã Tân Trường</v>
          </cell>
          <cell r="L819" t="str">
            <v>0800365955</v>
          </cell>
          <cell r="M819" t="str">
            <v>Lô đất CN 3.1 khu công nghiệp Tân Trường, Xã Tân Trường, Huyện Cẩm Giàng, Tỉnh Hải Dương, Việt Nam</v>
          </cell>
          <cell r="O819" t="b">
            <v>0</v>
          </cell>
          <cell r="P819" t="str">
            <v>CÔNG TY TNHH MTV THƯƠNG MẠI VÀ DỊCH VỤ NGỌC THƠM</v>
          </cell>
          <cell r="Q819" t="str">
            <v>Miền Bắc</v>
          </cell>
          <cell r="R819" t="str">
            <v>MASCOT</v>
          </cell>
        </row>
        <row r="820">
          <cell r="A820" t="str">
            <v>MEATDELI-005</v>
          </cell>
          <cell r="B820" t="str">
            <v>CÔNG TY TNHH MEATDELI HN - CHI NHÁNH HÀ NAM 01</v>
          </cell>
          <cell r="C820" t="str">
            <v/>
          </cell>
          <cell r="D820" t="str">
            <v>Hà Nam</v>
          </cell>
          <cell r="I820" t="str">
            <v>MIENBAC</v>
          </cell>
          <cell r="L820" t="str">
            <v>0700793788-005</v>
          </cell>
          <cell r="M820" t="str">
            <v>Lô CN-02, Khu công nghiệp Đồng Văn IV, Xã Đại Cương, Huyện Kim Bảng, Tỉnh Hà Nam, Việt Nam</v>
          </cell>
          <cell r="O820" t="b">
            <v>0</v>
          </cell>
          <cell r="P820" t="str">
            <v>CÔNG TY TNHH MTV THƯƠNG MẠI VÀ DỊCH VỤ NGỌC THƠM</v>
          </cell>
          <cell r="Q820" t="str">
            <v>Miền Bắc</v>
          </cell>
          <cell r="R820" t="str">
            <v>MEATDELI-005</v>
          </cell>
        </row>
        <row r="821">
          <cell r="A821" t="str">
            <v>mega0005</v>
          </cell>
          <cell r="B821" t="str">
            <v>Mega Hoàng Mai</v>
          </cell>
          <cell r="D821" t="str">
            <v>Thành phố Hà Nội</v>
          </cell>
          <cell r="E821" t="str">
            <v>Quận Hoàng Mai</v>
          </cell>
          <cell r="G821" t="str">
            <v>HN003</v>
          </cell>
          <cell r="H821" t="str">
            <v>Nguyễn Văn Thạch</v>
          </cell>
          <cell r="I821" t="str">
            <v>MIENBAC;MEGA</v>
          </cell>
          <cell r="J821" t="str">
            <v>Mega Hoàng Mai</v>
          </cell>
          <cell r="L821" t="str">
            <v/>
          </cell>
          <cell r="M821" t="str">
            <v>Hoàng Mai, HN</v>
          </cell>
          <cell r="N821">
            <v>49</v>
          </cell>
          <cell r="O821" t="b">
            <v>0</v>
          </cell>
          <cell r="P821" t="str">
            <v>CÔNG TY TNHH MTV THƯƠNG MẠI VÀ DỊCH VỤ NGỌC THƠM</v>
          </cell>
          <cell r="Q821" t="str">
            <v>Miền Bắc</v>
          </cell>
          <cell r="R821" t="str">
            <v>MEGA</v>
          </cell>
        </row>
        <row r="822">
          <cell r="A822" t="str">
            <v>mega0006</v>
          </cell>
          <cell r="B822" t="str">
            <v>Mega Thăng Long</v>
          </cell>
          <cell r="D822" t="str">
            <v>Thành phố Hà Nội</v>
          </cell>
          <cell r="E822" t="str">
            <v>Quận Cầu Giấy</v>
          </cell>
          <cell r="G822" t="str">
            <v>HN004</v>
          </cell>
          <cell r="H822" t="str">
            <v>Hoàng Thanh Huy</v>
          </cell>
          <cell r="I822" t="str">
            <v>MIENBAC;MEGA</v>
          </cell>
          <cell r="J822" t="str">
            <v>Mega Thăng Long</v>
          </cell>
          <cell r="L822" t="str">
            <v/>
          </cell>
          <cell r="M822" t="str">
            <v>Thăng Long, HN</v>
          </cell>
          <cell r="N822">
            <v>49</v>
          </cell>
          <cell r="O822" t="b">
            <v>0</v>
          </cell>
          <cell r="P822" t="str">
            <v>CÔNG TY TNHH MTV THƯƠNG MẠI VÀ DỊCH VỤ NGỌC THƠM</v>
          </cell>
          <cell r="Q822" t="str">
            <v>Miền Bắc</v>
          </cell>
          <cell r="R822" t="str">
            <v>MEGA</v>
          </cell>
        </row>
        <row r="823">
          <cell r="A823" t="str">
            <v>mega0007</v>
          </cell>
          <cell r="B823" t="str">
            <v>Mega Hà Đông</v>
          </cell>
          <cell r="D823" t="str">
            <v>Thành phố Hà Nội</v>
          </cell>
          <cell r="E823" t="str">
            <v>Quận Hà Đông</v>
          </cell>
          <cell r="G823" t="str">
            <v>HN004</v>
          </cell>
          <cell r="H823" t="str">
            <v>Hoàng Thanh Huy</v>
          </cell>
          <cell r="I823" t="str">
            <v>MIENBAC;MEGA</v>
          </cell>
          <cell r="J823" t="str">
            <v>Mega Hà Đông</v>
          </cell>
          <cell r="L823" t="str">
            <v/>
          </cell>
          <cell r="M823" t="str">
            <v>Hà Đông, HN</v>
          </cell>
          <cell r="N823">
            <v>49</v>
          </cell>
          <cell r="O823" t="b">
            <v>0</v>
          </cell>
          <cell r="P823" t="str">
            <v>CÔNG TY TNHH MTV THƯƠNG MẠI VÀ DỊCH VỤ NGỌC THƠM</v>
          </cell>
          <cell r="Q823" t="str">
            <v>Miền Bắc</v>
          </cell>
          <cell r="R823" t="str">
            <v>MEGA</v>
          </cell>
        </row>
        <row r="824">
          <cell r="A824" t="str">
            <v>mega0008</v>
          </cell>
          <cell r="B824" t="str">
            <v>Mega Thanh Xuân</v>
          </cell>
          <cell r="D824" t="str">
            <v>Thành phố Hà Nội</v>
          </cell>
          <cell r="E824" t="str">
            <v>Quận Thanh Xuân</v>
          </cell>
          <cell r="G824" t="str">
            <v>HN008</v>
          </cell>
          <cell r="H824" t="str">
            <v>Nguyễn Minh Sơn</v>
          </cell>
          <cell r="I824" t="str">
            <v>MIENBAC;MEGA</v>
          </cell>
          <cell r="J824" t="str">
            <v>Mega Thanh Xuân</v>
          </cell>
          <cell r="L824" t="str">
            <v/>
          </cell>
          <cell r="M824" t="str">
            <v>Thanh Xuân, HN</v>
          </cell>
          <cell r="N824">
            <v>49</v>
          </cell>
          <cell r="O824" t="b">
            <v>0</v>
          </cell>
          <cell r="P824" t="str">
            <v>CÔNG TY TNHH MTV THƯƠNG MẠI VÀ DỊCH VỤ NGỌC THƠM</v>
          </cell>
          <cell r="Q824" t="str">
            <v>Miền Bắc</v>
          </cell>
          <cell r="R824" t="str">
            <v>MEGA</v>
          </cell>
        </row>
        <row r="825">
          <cell r="A825" t="str">
            <v>MEGA-001</v>
          </cell>
          <cell r="B825" t="str">
            <v>CHI NHÁNH CÔNG TY TNHH MM MEGA MARKET (VIỆT NAM) TẠI THÀNH PHỐ HÀ NỘI</v>
          </cell>
          <cell r="C825" t="str">
            <v>Mega Thăng Long; Hà Đông; Thanh Xuân; Hoàng Mai</v>
          </cell>
          <cell r="D825" t="str">
            <v>Thành phố Hà Nội</v>
          </cell>
          <cell r="G825" t="str">
            <v>HN004</v>
          </cell>
          <cell r="H825" t="str">
            <v>Hoàng Thanh Huy</v>
          </cell>
          <cell r="I825" t="str">
            <v>MIENBAC;MEGA</v>
          </cell>
          <cell r="J825" t="str">
            <v>NCC 25790 / PO</v>
          </cell>
          <cell r="L825" t="str">
            <v>0302249586-001</v>
          </cell>
          <cell r="M825" t="str">
            <v>Đường Phạm Văn Đồng, Phường Nghĩa Đô, Thành phố Hà Nội, Việt Nam</v>
          </cell>
          <cell r="N825">
            <v>49</v>
          </cell>
          <cell r="O825" t="b">
            <v>0</v>
          </cell>
          <cell r="P825" t="str">
            <v>CÔNG TY TNHH MTV THƯƠNG MẠI VÀ DỊCH VỤ NGỌC THƠM</v>
          </cell>
          <cell r="Q825" t="str">
            <v>Miền Bắc</v>
          </cell>
          <cell r="R825" t="str">
            <v>MEGA</v>
          </cell>
        </row>
        <row r="826">
          <cell r="A826" t="str">
            <v>MEGA-003</v>
          </cell>
          <cell r="B826" t="str">
            <v>CHI NHÁNH CÔNG TY TNHH MM MEGA MARKET (VIỆT NAM) TẠI HẢI PHÒNG</v>
          </cell>
          <cell r="C826" t="str">
            <v>Mega Hồng Bàng</v>
          </cell>
          <cell r="D826" t="str">
            <v>Hải Phòng</v>
          </cell>
          <cell r="I826" t="str">
            <v>MIENBAC;MEGA</v>
          </cell>
          <cell r="J826" t="str">
            <v>NCC 25790 / PO</v>
          </cell>
          <cell r="L826" t="str">
            <v>0302249586-003</v>
          </cell>
          <cell r="M826" t="str">
            <v>Số 2A đường Hồng Bàng, Phường Hồng Bàng, Thành phố Hải Phòng, Việt Nam</v>
          </cell>
          <cell r="N826">
            <v>49</v>
          </cell>
          <cell r="O826" t="b">
            <v>0</v>
          </cell>
          <cell r="P826" t="str">
            <v>CÔNG TY TNHH MTV THƯƠNG MẠI VÀ DỊCH VỤ NGỌC THƠM</v>
          </cell>
          <cell r="Q826" t="str">
            <v>Miền Bắc</v>
          </cell>
          <cell r="R826" t="str">
            <v>MEGA</v>
          </cell>
        </row>
        <row r="827">
          <cell r="A827" t="str">
            <v>MEGA-012</v>
          </cell>
          <cell r="B827" t="str">
            <v>CHI NHÁNH CÔNG TY TNHH MM MEGA MARKET (VIỆT NAM) TẠI QUẢNG NINH</v>
          </cell>
          <cell r="C827" t="str">
            <v>Mega Hạ Long</v>
          </cell>
          <cell r="D827" t="str">
            <v>Quảng Ninh</v>
          </cell>
          <cell r="I827" t="str">
            <v>MIENBAC;MEGA</v>
          </cell>
          <cell r="J827" t="str">
            <v>NCC 25790 / PO</v>
          </cell>
          <cell r="L827" t="str">
            <v>0302249586-012</v>
          </cell>
          <cell r="M827" t="str">
            <v>Tổ 8, Khu 2, Phường Hà Tu, Tỉnh Quảng Ninh, Việt Nam</v>
          </cell>
          <cell r="N827">
            <v>49</v>
          </cell>
          <cell r="O827" t="b">
            <v>0</v>
          </cell>
          <cell r="P827" t="str">
            <v>CÔNG TY TNHH MTV THƯƠNG MẠI VÀ DỊCH VỤ NGỌC THƠM</v>
          </cell>
          <cell r="Q827" t="str">
            <v>Miền Bắc</v>
          </cell>
          <cell r="R827" t="str">
            <v>MEGA</v>
          </cell>
        </row>
        <row r="828">
          <cell r="A828" t="str">
            <v>MEGA-013</v>
          </cell>
          <cell r="B828" t="str">
            <v>CHI NHÁNH CÔNG TY TNHH MM MEGA MARKET ( VIỆT NAM) TẠI TỈNH NGHỆ AN</v>
          </cell>
          <cell r="C828" t="str">
            <v>Mega Vinh</v>
          </cell>
          <cell r="D828" t="str">
            <v>Nghệ An</v>
          </cell>
          <cell r="I828" t="str">
            <v>MEGA;MIENNAM</v>
          </cell>
          <cell r="J828" t="str">
            <v>NCC 25790 / PO</v>
          </cell>
          <cell r="L828" t="str">
            <v>0302249586-013</v>
          </cell>
          <cell r="M828" t="str">
            <v>Đường Ven Sông Lam, Phường Trường Vinh, Tỉnh Nghệ An, Việt Nam</v>
          </cell>
          <cell r="N828">
            <v>49</v>
          </cell>
          <cell r="O828" t="b">
            <v>0</v>
          </cell>
          <cell r="P828" t="str">
            <v>CÔNG TY TNHH MTV THƯƠNG MẠI VÀ DỊCH VỤ NGỌC THƠM</v>
          </cell>
          <cell r="Q828" t="str">
            <v>Miền Bắc</v>
          </cell>
          <cell r="R828" t="str">
            <v>MEGA</v>
          </cell>
        </row>
        <row r="829">
          <cell r="A829" t="str">
            <v>MINHCAU</v>
          </cell>
          <cell r="B829" t="str">
            <v>CÔNG TY CỔ PHẦN THƯƠNG MẠI VÀ DỊCH VỤ MINH CẦU</v>
          </cell>
          <cell r="C829" t="str">
            <v>không lấy hóa đơn, ck cố định 10%, VAT theo luật định</v>
          </cell>
          <cell r="D829" t="str">
            <v>Thái Nguyên</v>
          </cell>
          <cell r="I829" t="str">
            <v>MIENBAC</v>
          </cell>
          <cell r="L829" t="str">
            <v>4601146949</v>
          </cell>
          <cell r="M829" t="str">
            <v>Số 01, đường Minh Cầu, Phường Phan Đình Phùng, Tỉnh Thái Nguyên, Việt Nam</v>
          </cell>
          <cell r="N829">
            <v>31</v>
          </cell>
          <cell r="O829" t="b">
            <v>0</v>
          </cell>
          <cell r="P829" t="str">
            <v>CÔNG TY TNHH MTV THƯƠNG MẠI VÀ DỊCH VỤ NGỌC THƠM</v>
          </cell>
          <cell r="Q829" t="str">
            <v>Miền Bắc</v>
          </cell>
          <cell r="R829" t="str">
            <v>MINHCAU</v>
          </cell>
        </row>
        <row r="830">
          <cell r="A830" t="str">
            <v>minhcau0001</v>
          </cell>
          <cell r="B830" t="str">
            <v>CÔNG TY CỔ PHẦN THƯƠNG MẠI VÀ DỊCH VỤ MINH CẦU</v>
          </cell>
          <cell r="C830" t="str">
            <v>không lấy hóa đơn, ck cố định 10%, VAT theo luật định</v>
          </cell>
          <cell r="D830" t="str">
            <v>Thái Nguyên</v>
          </cell>
          <cell r="I830" t="str">
            <v>10%; MIENBAC</v>
          </cell>
          <cell r="J830" t="str">
            <v>Minh Cầu 1 (Chị Hà)</v>
          </cell>
          <cell r="K830" t="str">
            <v>Tp.Thái Nguyên, Tỉnh Thái Nguyên. sđt 0984150454</v>
          </cell>
          <cell r="L830" t="str">
            <v/>
          </cell>
          <cell r="M830" t="str">
            <v>Số 01, đường Minh Cầu, Phường Phan Đình Phùng, Thành phố Thái Nguyên, Tỉnh Thái Nguyên</v>
          </cell>
          <cell r="N830">
            <v>31</v>
          </cell>
          <cell r="O830" t="b">
            <v>0</v>
          </cell>
          <cell r="P830" t="str">
            <v>CÔNG TY TNHH MTV THƯƠNG MẠI VÀ DỊCH VỤ NGỌC THƠM</v>
          </cell>
          <cell r="Q830" t="str">
            <v>Miền Bắc</v>
          </cell>
          <cell r="R830" t="str">
            <v>MINHCAU</v>
          </cell>
        </row>
        <row r="831">
          <cell r="A831" t="str">
            <v>minhcau0002</v>
          </cell>
          <cell r="B831" t="str">
            <v>CÔNG TY CỔ PHẦN THƯƠNG MẠI VÀ DỊCH VỤ MINH CẦU</v>
          </cell>
          <cell r="C831" t="str">
            <v>không lấy hóa đơn, ck cố định 10%, VAT theo luật định</v>
          </cell>
          <cell r="D831" t="str">
            <v>Thái Nguyên</v>
          </cell>
          <cell r="I831" t="str">
            <v>10%; MIENBAC</v>
          </cell>
          <cell r="J831" t="str">
            <v>Minh Cầu Gang Thép</v>
          </cell>
          <cell r="K831" t="str">
            <v>Minh Cầu Gang Thép. sđt 0984150454</v>
          </cell>
          <cell r="L831" t="str">
            <v/>
          </cell>
          <cell r="M831" t="str">
            <v>Minh Cầu Gang Thép - 442 Cách Mạng Tháng Tám, Thái Nguyên</v>
          </cell>
          <cell r="N831">
            <v>31</v>
          </cell>
          <cell r="O831" t="b">
            <v>0</v>
          </cell>
          <cell r="P831" t="str">
            <v>CÔNG TY TNHH MTV THƯƠNG MẠI VÀ DỊCH VỤ NGỌC THƠM</v>
          </cell>
          <cell r="Q831" t="str">
            <v>Miền Bắc</v>
          </cell>
          <cell r="R831" t="str">
            <v>MINHCAU</v>
          </cell>
        </row>
        <row r="832">
          <cell r="A832" t="str">
            <v>minhcau0003</v>
          </cell>
          <cell r="B832" t="str">
            <v>CÔNG TY CỔ PHẦN THƯƠNG MẠI VÀ DỊCH VỤ MINH CẦU</v>
          </cell>
          <cell r="C832" t="str">
            <v>không lấy hóa đơn, ck cố định 10%, VAT theo luật định</v>
          </cell>
          <cell r="D832" t="str">
            <v>Thái Nguyên</v>
          </cell>
          <cell r="I832" t="str">
            <v>10%; MIENBAC</v>
          </cell>
          <cell r="J832" t="str">
            <v>Minh Cầu Thanh Xuyên</v>
          </cell>
          <cell r="K832" t="str">
            <v>494 Hoàng Quốc Việt, P.Trung Thành - Thanh Xuyên - Phổ Yên, Tỉnh Thái Nguyên. sđt 0962301187</v>
          </cell>
          <cell r="L832" t="str">
            <v/>
          </cell>
          <cell r="M832" t="str">
            <v>494 Hoàng Quốc Việt, Phường Trung Thành,Thanh xuyên, Phổ Yên, Tỉnh Thái Nguyên</v>
          </cell>
          <cell r="N832">
            <v>31</v>
          </cell>
          <cell r="O832" t="b">
            <v>0</v>
          </cell>
          <cell r="P832" t="str">
            <v>CÔNG TY TNHH MTV THƯƠNG MẠI VÀ DỊCH VỤ NGỌC THƠM</v>
          </cell>
          <cell r="Q832" t="str">
            <v>Miền Bắc</v>
          </cell>
          <cell r="R832" t="str">
            <v>MINHCAU</v>
          </cell>
        </row>
        <row r="833">
          <cell r="A833" t="str">
            <v>minhcau0004</v>
          </cell>
          <cell r="B833" t="str">
            <v>CÔNG TY CỔ PHẦN THƯƠNG MẠI VÀ DỊCH VỤ MINH CẦU</v>
          </cell>
          <cell r="C833" t="str">
            <v>không lấy hóa đơn, ck cố định 10%, VAT theo luật định</v>
          </cell>
          <cell r="D833" t="str">
            <v>Thái Nguyên</v>
          </cell>
          <cell r="I833" t="str">
            <v>10%; MIENBAC</v>
          </cell>
          <cell r="J833" t="str">
            <v>Minh Cầu Gia Sàng (Chị Hà)</v>
          </cell>
          <cell r="K833" t="str">
            <v>Tp.Thái Nguyên, Tỉnh Thái Nguyên. sđt 0984150454</v>
          </cell>
          <cell r="L833" t="str">
            <v/>
          </cell>
          <cell r="M833" t="str">
            <v>Số 01, đường Minh Cầu, Phường Phan Đình Phùng, Thành phố Thái Nguyên, Tỉnh Thái Nguyên</v>
          </cell>
          <cell r="N833">
            <v>31</v>
          </cell>
          <cell r="O833" t="b">
            <v>0</v>
          </cell>
          <cell r="P833" t="str">
            <v>CÔNG TY TNHH MTV THƯƠNG MẠI VÀ DỊCH VỤ NGỌC THƠM</v>
          </cell>
          <cell r="Q833" t="str">
            <v>Miền Bắc</v>
          </cell>
          <cell r="R833" t="str">
            <v>MINHCAU</v>
          </cell>
        </row>
        <row r="834">
          <cell r="A834" t="str">
            <v>minhcau0005</v>
          </cell>
          <cell r="B834" t="str">
            <v>CÔNG TY CỔ PHẦN THƯƠNG MẠI VÀ DỊCH VỤ MINH CẦU</v>
          </cell>
          <cell r="C834" t="str">
            <v>không lấy hóa đơn, ck cố định 10%, VAT theo luật định</v>
          </cell>
          <cell r="D834" t="str">
            <v>Thái Nguyên</v>
          </cell>
          <cell r="E834" t="str">
            <v>Thành phố Thái Nguyên</v>
          </cell>
          <cell r="I834" t="str">
            <v>10%; MIENBAC</v>
          </cell>
          <cell r="J834" t="str">
            <v>Minh cầu Quan Triều</v>
          </cell>
          <cell r="K834" t="str">
            <v>Số 529 Đường Dương Tự Minh, phường Quan Triều, thành phố Thái Nguyên, tỉnh Thái Nguyên</v>
          </cell>
          <cell r="L834" t="str">
            <v/>
          </cell>
          <cell r="M834" t="str">
            <v>529 Dương Tự Minh, Quan Triều, TP. Thái Nguyên</v>
          </cell>
          <cell r="N834">
            <v>31</v>
          </cell>
          <cell r="O834" t="b">
            <v>0</v>
          </cell>
          <cell r="P834" t="str">
            <v>CÔNG TY TNHH MTV THƯƠNG MẠI VÀ DỊCH VỤ NGỌC THƠM</v>
          </cell>
          <cell r="Q834" t="str">
            <v>Miền Bắc</v>
          </cell>
          <cell r="R834" t="str">
            <v>MINHCAU</v>
          </cell>
        </row>
        <row r="835">
          <cell r="A835" t="str">
            <v>minhcau0006</v>
          </cell>
          <cell r="B835" t="str">
            <v>CÔNG TY CỔ PHẦN THƯƠNG MẠI VÀ DỊCH VỤ MINH CẦU</v>
          </cell>
          <cell r="C835" t="str">
            <v>không lấy hóa đơn, ck cố định 10%, VAT theo luật định</v>
          </cell>
          <cell r="D835" t="str">
            <v>Thái Nguyên</v>
          </cell>
          <cell r="E835" t="str">
            <v>Thành phố Thái Nguyên</v>
          </cell>
          <cell r="I835" t="str">
            <v>10%; MIENBAC</v>
          </cell>
          <cell r="J835" t="str">
            <v>Minh cầu Thịnh Đán</v>
          </cell>
          <cell r="K835" t="str">
            <v>Chân cầu vượt Đán</v>
          </cell>
          <cell r="L835" t="str">
            <v/>
          </cell>
          <cell r="M835" t="str">
            <v>Chân cầu vượt Đán</v>
          </cell>
          <cell r="N835">
            <v>31</v>
          </cell>
          <cell r="O835" t="b">
            <v>0</v>
          </cell>
          <cell r="P835" t="str">
            <v>CÔNG TY TNHH MTV THƯƠNG MẠI VÀ DỊCH VỤ NGỌC THƠM</v>
          </cell>
          <cell r="Q835" t="str">
            <v>Miền Bắc</v>
          </cell>
          <cell r="R835" t="str">
            <v>MINHCAU</v>
          </cell>
        </row>
        <row r="836">
          <cell r="A836" t="str">
            <v>minhcau0007</v>
          </cell>
          <cell r="B836" t="str">
            <v>SIÊU THỊ MINH CẦU 2</v>
          </cell>
          <cell r="C836" t="str">
            <v>không lấy hóa đơn, ck cố định 10%, VAT theo luật định</v>
          </cell>
          <cell r="D836" t="str">
            <v>Thái Nguyên</v>
          </cell>
          <cell r="E836" t="str">
            <v>Thành phố Thái Nguyên</v>
          </cell>
          <cell r="I836" t="str">
            <v>10%; MIENBAC</v>
          </cell>
          <cell r="J836" t="str">
            <v>SIÊU THỊ MINH CẦU 2</v>
          </cell>
          <cell r="K836" t="str">
            <v>Số 889. Đường Dương Tự Minh. Phường Hoàng Văn Thụ, TP. Thái Nguyên</v>
          </cell>
          <cell r="L836" t="str">
            <v/>
          </cell>
          <cell r="M836" t="str">
            <v>Số 889. Đường Dương Tự Minh. Phường Hoàng Văn Thụ, TP. Thái Nguyên</v>
          </cell>
          <cell r="N836">
            <v>31</v>
          </cell>
          <cell r="O836" t="b">
            <v>0</v>
          </cell>
          <cell r="P836" t="str">
            <v>CÔNG TY TNHH MTV THƯƠNG MẠI VÀ DỊCH VỤ NGỌC THƠM</v>
          </cell>
          <cell r="Q836" t="str">
            <v>Miền Bắc</v>
          </cell>
          <cell r="R836" t="str">
            <v>MINHCAU</v>
          </cell>
        </row>
        <row r="837">
          <cell r="A837" t="str">
            <v>MISA</v>
          </cell>
          <cell r="B837" t="str">
            <v>CÔNG TY CỔ PHẦN MISA</v>
          </cell>
          <cell r="D837" t="str">
            <v>Thành phố Hà Nội</v>
          </cell>
          <cell r="L837" t="str">
            <v>0101243150</v>
          </cell>
          <cell r="M837" t="str">
            <v>Tầng 9 Tòa Nhà Technosoft, phố Duy Tân, phường Dịch vọng Hậu, Cầu Giấy, Hà Nội</v>
          </cell>
          <cell r="O837" t="b">
            <v>0</v>
          </cell>
          <cell r="P837" t="str">
            <v>CÔNG TY TNHH MTV THƯƠNG MẠI VÀ DỊCH VỤ NGỌC THƠM</v>
          </cell>
          <cell r="Q837" t="str">
            <v>Miền Bắc</v>
          </cell>
          <cell r="R837" t="str">
            <v>MISA</v>
          </cell>
        </row>
        <row r="838">
          <cell r="A838" t="str">
            <v>NAMDINHTEX</v>
          </cell>
          <cell r="B838" t="str">
            <v>CÔNG TY CỔ PHẦN DỆT KHĂN DỆT MAY NAM ĐỊNH</v>
          </cell>
          <cell r="D838" t="str">
            <v>Nam Định</v>
          </cell>
          <cell r="E838" t="str">
            <v>Thành phố Nam Định</v>
          </cell>
          <cell r="F838" t="str">
            <v>Phường Mỹ Xá</v>
          </cell>
          <cell r="L838" t="str">
            <v>0600773530</v>
          </cell>
          <cell r="M838" t="str">
            <v>Lô T và S, Khu công nghiệp Hòa Xá, Phường Mỹ Xá, Thành phố Nam Định, Tỉnh Nam Định, Việt Nam</v>
          </cell>
          <cell r="O838" t="b">
            <v>0</v>
          </cell>
          <cell r="P838" t="str">
            <v>CÔNG TY TNHH MTV THƯƠNG MẠI VÀ DỊCH VỤ NGỌC THƠM</v>
          </cell>
          <cell r="Q838" t="str">
            <v>Miền Bắc</v>
          </cell>
          <cell r="R838" t="str">
            <v>NAMDINHTEX</v>
          </cell>
        </row>
        <row r="839">
          <cell r="A839" t="str">
            <v>NCC2268</v>
          </cell>
          <cell r="B839" t="str">
            <v>Công Ty Liên Doanh TNHH Berjaya - Hồ Tây</v>
          </cell>
          <cell r="D839" t="str">
            <v>Thành phố Hà Nội</v>
          </cell>
          <cell r="G839" t="str">
            <v>HN006</v>
          </cell>
          <cell r="H839" t="str">
            <v>Phan Trọng Cường</v>
          </cell>
          <cell r="L839" t="str">
            <v>0100112268</v>
          </cell>
          <cell r="M839" t="str">
            <v>K5 Nhi Hàm, P. Quảng An, Tây Hồ, TP HN</v>
          </cell>
          <cell r="O839" t="b">
            <v>0</v>
          </cell>
          <cell r="P839" t="str">
            <v>CÔNG TY TNHH MTV THƯƠNG MẠI VÀ DỊCH VỤ NGỌC THƠM</v>
          </cell>
          <cell r="Q839" t="str">
            <v>Miền Bắc</v>
          </cell>
          <cell r="R839" t="str">
            <v>NCC2268</v>
          </cell>
        </row>
        <row r="840">
          <cell r="A840" t="str">
            <v>NHATNAM</v>
          </cell>
          <cell r="B840" t="str">
            <v>Công Ty Cổ Phần Nhất Nam</v>
          </cell>
          <cell r="D840" t="str">
            <v>Thành phố Hà Nội</v>
          </cell>
          <cell r="G840" t="str">
            <v>HN003</v>
          </cell>
          <cell r="H840" t="str">
            <v>Nguyễn Văn Thạch</v>
          </cell>
          <cell r="I840" t="str">
            <v>MIENBAC</v>
          </cell>
          <cell r="L840" t="str">
            <v>0100236312</v>
          </cell>
          <cell r="M840" t="str">
            <v>Số 2 Chương Dương Độ, Phường Chương Dương, Quận Hoàn Kiếm, Thành Phố Hà Nội</v>
          </cell>
          <cell r="O840" t="b">
            <v>1</v>
          </cell>
          <cell r="P840" t="str">
            <v>CÔNG TY TNHH MTV THƯƠNG MẠI VÀ DỊCH VỤ NGỌC THƠM</v>
          </cell>
          <cell r="Q840" t="str">
            <v>Miền Bắc</v>
          </cell>
          <cell r="R840" t="str">
            <v>NHATNAM</v>
          </cell>
        </row>
        <row r="841">
          <cell r="A841" t="str">
            <v>NNHD</v>
          </cell>
          <cell r="B841" t="str">
            <v>HỢP TÁC XÃ DỊCH VỤ NÔNG NGHIỆP HỢP ĐỒNG</v>
          </cell>
          <cell r="C841" t="str">
            <v>Khách lẻ của Trường</v>
          </cell>
          <cell r="D841" t="str">
            <v>Thành phố Hà Nội</v>
          </cell>
          <cell r="E841" t="str">
            <v>Huyện Chương Mỹ</v>
          </cell>
          <cell r="G841" t="str">
            <v>HN007</v>
          </cell>
          <cell r="H841" t="str">
            <v>Đỗ Minh Quang</v>
          </cell>
          <cell r="I841" t="str">
            <v>MIENBAC</v>
          </cell>
          <cell r="J841" t="str">
            <v/>
          </cell>
          <cell r="K841" t="str">
            <v>Thôn Đồng Lệ, xã Hợp Đồng, huyện Chương Mỹ, TP Hà Nội</v>
          </cell>
          <cell r="L841" t="str">
            <v>0107301553</v>
          </cell>
          <cell r="M841" t="str">
            <v>Thôn Đồng Lệ, Xã Hợp Đồng, Huyện Chương Mỹ, Thành phố Hà Nội, Việt Nam</v>
          </cell>
          <cell r="O841" t="b">
            <v>0</v>
          </cell>
          <cell r="P841" t="str">
            <v>C6 HÀ NỘI</v>
          </cell>
          <cell r="Q841" t="str">
            <v>Miền Bắc</v>
          </cell>
          <cell r="R841" t="str">
            <v>NNHD</v>
          </cell>
        </row>
        <row r="842">
          <cell r="A842" t="str">
            <v>ocopfood01</v>
          </cell>
          <cell r="B842" t="str">
            <v>Ocopfood 97 Bắc Sơn, Chương Mỹ, HN</v>
          </cell>
          <cell r="C842" t="str">
            <v>Khách của Trường, tt luôn</v>
          </cell>
          <cell r="D842" t="str">
            <v>Thành phố Hà Nội</v>
          </cell>
          <cell r="E842" t="str">
            <v>Huyện Chương Mỹ</v>
          </cell>
          <cell r="G842" t="str">
            <v>HN007</v>
          </cell>
          <cell r="H842" t="str">
            <v>Đỗ Minh Quang</v>
          </cell>
          <cell r="I842" t="str">
            <v>MIENBAC</v>
          </cell>
          <cell r="K842" t="str">
            <v>97 Bắc Sơn, Chúc Sơn, Chương Mỹ, HN. anh Thế 0982692605</v>
          </cell>
          <cell r="M842" t="str">
            <v>97 Bắc Sơn, Chúc Sơn, Chương Mỹ, HN</v>
          </cell>
          <cell r="O842" t="b">
            <v>0</v>
          </cell>
          <cell r="P842" t="str">
            <v>CÔNG TY TNHH MTV THƯƠNG MẠI VÀ DỊCH VỤ NGỌC THƠM</v>
          </cell>
          <cell r="Q842" t="str">
            <v>Miền Bắc</v>
          </cell>
          <cell r="R842" t="str">
            <v>ocopfood01</v>
          </cell>
        </row>
        <row r="843">
          <cell r="A843" t="str">
            <v>ocopfood02</v>
          </cell>
          <cell r="B843" t="str">
            <v>Ocopfood Chợ Đông Phương Yên, Chương Mỹ, HN</v>
          </cell>
          <cell r="C843" t="str">
            <v>Khách của Trường, tt luôn</v>
          </cell>
          <cell r="D843" t="str">
            <v>Thành phố Hà Nội</v>
          </cell>
          <cell r="E843" t="str">
            <v>Huyện Chương Mỹ</v>
          </cell>
          <cell r="G843" t="str">
            <v>HN007</v>
          </cell>
          <cell r="H843" t="str">
            <v>Đỗ Minh Quang</v>
          </cell>
          <cell r="I843" t="str">
            <v>MIENBAC</v>
          </cell>
          <cell r="K843" t="str">
            <v>Chợ Đông Phương Yên, Chương Mỹ, HN. Khánh Linh 0375073488</v>
          </cell>
          <cell r="M843" t="str">
            <v>Chợ Đông Phương Yên, Chương Mỹ, HN</v>
          </cell>
          <cell r="O843" t="b">
            <v>0</v>
          </cell>
          <cell r="P843" t="str">
            <v>CÔNG TY TNHH MTV THƯƠNG MẠI VÀ DỊCH VỤ NGỌC THƠM</v>
          </cell>
          <cell r="Q843" t="str">
            <v>Miền Bắc</v>
          </cell>
          <cell r="R843" t="str">
            <v>ocopfood02</v>
          </cell>
        </row>
        <row r="844">
          <cell r="A844" t="str">
            <v>OKONO</v>
          </cell>
          <cell r="B844" t="str">
            <v>CÔNG TY TNHH OKONO VIỆT NAM</v>
          </cell>
          <cell r="D844" t="str">
            <v>Thành phố Hà Nội</v>
          </cell>
          <cell r="G844" t="str">
            <v>HN007</v>
          </cell>
          <cell r="H844" t="str">
            <v>Đỗ Minh Quang</v>
          </cell>
          <cell r="I844" t="str">
            <v>MIENBAC</v>
          </cell>
          <cell r="L844" t="str">
            <v>0107645219</v>
          </cell>
          <cell r="M844" t="str">
            <v>Số 271 Yên Hòa, Phường Yên Hòa, Thành phố Hà Nội, Việt Nam</v>
          </cell>
          <cell r="N844">
            <v>36</v>
          </cell>
          <cell r="O844" t="b">
            <v>0</v>
          </cell>
          <cell r="P844" t="str">
            <v>CÔNG TY TNHH MTV THƯƠNG MẠI VÀ DỊCH VỤ NGỌC THƠM</v>
          </cell>
          <cell r="Q844" t="str">
            <v>Miền Bắc</v>
          </cell>
          <cell r="R844" t="str">
            <v>OKONO</v>
          </cell>
        </row>
        <row r="845">
          <cell r="A845" t="str">
            <v>OkonoA01</v>
          </cell>
          <cell r="B845" t="str">
            <v>A01VT20-70 - Cửa hàng OKONO Văn Trì</v>
          </cell>
          <cell r="D845" t="str">
            <v>Thành phố Hà Nội</v>
          </cell>
          <cell r="E845" t="str">
            <v>Quận Bắc Từ Liêm</v>
          </cell>
          <cell r="F845" t="str">
            <v>Phường Minh Khai</v>
          </cell>
          <cell r="G845" t="str">
            <v>HN007</v>
          </cell>
          <cell r="H845" t="str">
            <v>Đỗ Minh Quang</v>
          </cell>
          <cell r="I845" t="str">
            <v>MIENBAC</v>
          </cell>
          <cell r="J845" t="str">
            <v>A01VT20-70 - Cửa hàng OKONO Văn Trì</v>
          </cell>
          <cell r="K845" t="str">
            <v>70 Văn Trì, Minh Khai, Bắc Từ Liêm, thành phố Hà Nội</v>
          </cell>
          <cell r="L845" t="str">
            <v/>
          </cell>
          <cell r="M845" t="str">
            <v>70 Văn Trì, Minh Khai, Bắc Từ Liêm, thành phố Hà Nội</v>
          </cell>
          <cell r="N845">
            <v>36</v>
          </cell>
          <cell r="O845" t="b">
            <v>0</v>
          </cell>
          <cell r="P845" t="str">
            <v>CÔNG TY TNHH MTV THƯƠNG MẠI VÀ DỊCH VỤ NGỌC THƠM</v>
          </cell>
          <cell r="Q845" t="str">
            <v>Miền Bắc</v>
          </cell>
          <cell r="R845" t="str">
            <v>OKONO</v>
          </cell>
        </row>
        <row r="846">
          <cell r="A846" t="str">
            <v>OkonoA03</v>
          </cell>
          <cell r="B846" t="str">
            <v>A03PK07 - Cửa hàng OKONO Phùng Khoan</v>
          </cell>
          <cell r="D846" t="str">
            <v>Thành phố Hà Nội</v>
          </cell>
          <cell r="E846" t="str">
            <v>Quận Nam Từ Liêm</v>
          </cell>
          <cell r="F846" t="str">
            <v>Phường Trung Văn</v>
          </cell>
          <cell r="G846" t="str">
            <v>HN007</v>
          </cell>
          <cell r="H846" t="str">
            <v>Đỗ Minh Quang</v>
          </cell>
          <cell r="I846" t="str">
            <v>MIENBAC</v>
          </cell>
          <cell r="J846" t="str">
            <v>A03PK07 - Cửa hàng OKONO Phùng Khoan</v>
          </cell>
          <cell r="K846" t="str">
            <v>số 7 Phùng Khoan, phường Trung Văn, quận Nam Từ Liêm, thành phố Hà Nội</v>
          </cell>
          <cell r="L846" t="str">
            <v/>
          </cell>
          <cell r="M846" t="str">
            <v>số 7 Phùng Khoan, phường Trung Văn, quận Nam Từ Liêm, thành phố Hà Nội</v>
          </cell>
          <cell r="N846">
            <v>36</v>
          </cell>
          <cell r="O846" t="b">
            <v>0</v>
          </cell>
          <cell r="P846" t="str">
            <v>CÔNG TY TNHH MTV THƯƠNG MẠI VÀ DỊCH VỤ NGỌC THƠM</v>
          </cell>
          <cell r="Q846" t="str">
            <v>Miền Bắc</v>
          </cell>
          <cell r="R846" t="str">
            <v>OKONO</v>
          </cell>
        </row>
        <row r="847">
          <cell r="A847" t="str">
            <v>OkonoA04</v>
          </cell>
          <cell r="B847" t="str">
            <v>A04YH219 - Cửa hàng OKONO 219 Yên Hòa</v>
          </cell>
          <cell r="D847" t="str">
            <v>Thành phố Hà Nội</v>
          </cell>
          <cell r="E847" t="str">
            <v>Quận Cầu Giấy</v>
          </cell>
          <cell r="F847" t="str">
            <v>Phường Yên Hoà</v>
          </cell>
          <cell r="G847" t="str">
            <v>HN007</v>
          </cell>
          <cell r="H847" t="str">
            <v>Đỗ Minh Quang</v>
          </cell>
          <cell r="I847" t="str">
            <v>MIENBAC</v>
          </cell>
          <cell r="J847" t="str">
            <v>A04YH219 - Cửa hàng OKONO 219 Yên Hòa</v>
          </cell>
          <cell r="K847" t="str">
            <v>Số 219 Yên Hòa, phường Yên Hòa, quận Cầu Giấy, thành phố Hà Nội</v>
          </cell>
          <cell r="L847" t="str">
            <v/>
          </cell>
          <cell r="M847" t="str">
            <v>Số 219 Yên Hòa, phường Yên Hòa, quận Cầu Giấy, thành phố Hà Nội</v>
          </cell>
          <cell r="N847">
            <v>36</v>
          </cell>
          <cell r="O847" t="b">
            <v>0</v>
          </cell>
          <cell r="P847" t="str">
            <v>CÔNG TY TNHH MTV THƯƠNG MẠI VÀ DỊCH VỤ NGỌC THƠM</v>
          </cell>
          <cell r="Q847" t="str">
            <v>Miền Bắc</v>
          </cell>
          <cell r="R847" t="str">
            <v>OKONO</v>
          </cell>
        </row>
        <row r="848">
          <cell r="A848" t="str">
            <v>OkonoA05</v>
          </cell>
          <cell r="B848" t="str">
            <v>A05TK80 - Cửa hàng OKONO 82 Triều Khúc</v>
          </cell>
          <cell r="D848" t="str">
            <v>Thành phố Hà Nội</v>
          </cell>
          <cell r="E848" t="str">
            <v>Quận Thanh Xuân</v>
          </cell>
          <cell r="G848" t="str">
            <v>HN007</v>
          </cell>
          <cell r="H848" t="str">
            <v>Đỗ Minh Quang</v>
          </cell>
          <cell r="I848" t="str">
            <v>MIENBAC</v>
          </cell>
          <cell r="J848" t="str">
            <v>A05TK80 - Cửa hàng OKONO Triều Khúc</v>
          </cell>
          <cell r="K848" t="str">
            <v>Số 80-82 Triều Khúc, Tân Triều, quận Thanh Xuân, thành phố Hà Nội</v>
          </cell>
          <cell r="L848" t="str">
            <v/>
          </cell>
          <cell r="M848" t="str">
            <v>Số 80-82 Triều Khúc, Tân Triều, quận Thanh Xuân, thành phố Hà Nội</v>
          </cell>
          <cell r="N848">
            <v>36</v>
          </cell>
          <cell r="O848" t="b">
            <v>0</v>
          </cell>
          <cell r="P848" t="str">
            <v>CÔNG TY TNHH MTV THƯƠNG MẠI VÀ DỊCH VỤ NGỌC THƠM</v>
          </cell>
          <cell r="Q848" t="str">
            <v>Miền Bắc</v>
          </cell>
          <cell r="R848" t="str">
            <v>OKONO</v>
          </cell>
        </row>
        <row r="849">
          <cell r="A849" t="str">
            <v>OkonoA06</v>
          </cell>
          <cell r="B849" t="str">
            <v>A06YH271- Cửa hàng OKONO 271 Yên Hòa</v>
          </cell>
          <cell r="D849" t="str">
            <v>Thành phố Hà Nội</v>
          </cell>
          <cell r="E849" t="str">
            <v>Quận Thanh Xuân</v>
          </cell>
          <cell r="G849" t="str">
            <v>HN007</v>
          </cell>
          <cell r="H849" t="str">
            <v>Đỗ Minh Quang</v>
          </cell>
          <cell r="I849" t="str">
            <v>MIENBAC</v>
          </cell>
          <cell r="J849" t="str">
            <v>A06YH271- Cửa hàng OKONO 271 Yên Hòa</v>
          </cell>
          <cell r="K849" t="str">
            <v>Số 271 Yên Hòa, quận Cầu Giấy, Thành phố Hà Nội</v>
          </cell>
          <cell r="L849" t="str">
            <v/>
          </cell>
          <cell r="M849" t="str">
            <v>Số 271 Yên Hòa, quận Cầu Giấy, Thành phố Hà Nội</v>
          </cell>
          <cell r="N849">
            <v>36</v>
          </cell>
          <cell r="O849" t="b">
            <v>0</v>
          </cell>
          <cell r="P849" t="str">
            <v>CÔNG TY TNHH MTV THƯƠNG MẠI VÀ DỊCH VỤ NGỌC THƠM</v>
          </cell>
          <cell r="Q849" t="str">
            <v>Miền Bắc</v>
          </cell>
          <cell r="R849" t="str">
            <v>OKONO</v>
          </cell>
        </row>
        <row r="850">
          <cell r="A850" t="str">
            <v>OkonoA07</v>
          </cell>
          <cell r="B850" t="str">
            <v>A07BM353 - Cửa hàng OKONO Bạch Mai</v>
          </cell>
          <cell r="D850" t="str">
            <v>Thành phố Hà Nội</v>
          </cell>
          <cell r="E850" t="str">
            <v>Quận Hai Bà Trưng</v>
          </cell>
          <cell r="G850" t="str">
            <v>HN007</v>
          </cell>
          <cell r="H850" t="str">
            <v>Đỗ Minh Quang</v>
          </cell>
          <cell r="I850" t="str">
            <v>MIENBAC</v>
          </cell>
          <cell r="J850" t="str">
            <v>A07BM353 - Cửa hàng OKONO Bạch Mai</v>
          </cell>
          <cell r="K850" t="str">
            <v>353 Bạch Mai, Hai Bà Trưng, thành phố Hà Nội</v>
          </cell>
          <cell r="L850" t="str">
            <v/>
          </cell>
          <cell r="M850" t="str">
            <v>353 Bạch Mai, Hai Bà Trưng, thành phố Hà Nội</v>
          </cell>
          <cell r="N850">
            <v>36</v>
          </cell>
          <cell r="O850" t="b">
            <v>0</v>
          </cell>
          <cell r="P850" t="str">
            <v>CÔNG TY TNHH MTV THƯƠNG MẠI VÀ DỊCH VỤ NGỌC THƠM</v>
          </cell>
          <cell r="Q850" t="str">
            <v>Miền Bắc</v>
          </cell>
          <cell r="R850" t="str">
            <v>OKONO</v>
          </cell>
        </row>
        <row r="851">
          <cell r="A851" t="str">
            <v>OkonoA08</v>
          </cell>
          <cell r="B851" t="str">
            <v>A08TQV24 - Cửa hàng OKONO Trần Quốc Vượng</v>
          </cell>
          <cell r="D851" t="str">
            <v>Thành phố Hà Nội</v>
          </cell>
          <cell r="E851" t="str">
            <v>Quận Cầu Giấy</v>
          </cell>
          <cell r="G851" t="str">
            <v>HN007</v>
          </cell>
          <cell r="H851" t="str">
            <v>Đỗ Minh Quang</v>
          </cell>
          <cell r="I851" t="str">
            <v>MIENBAC</v>
          </cell>
          <cell r="J851" t="str">
            <v>A08TQV24 - Cửa hàng OKONO Trần Quốc Vượng</v>
          </cell>
          <cell r="K851" t="str">
            <v>Số 24 Trần Quốc Vượng, quận Cầu Giấy, thành phố Hà Nội</v>
          </cell>
          <cell r="L851" t="str">
            <v/>
          </cell>
          <cell r="M851" t="str">
            <v>Số 24 Trần Quốc Vượng, quận Cầu Giấy, thành phố Hà Nội</v>
          </cell>
          <cell r="N851">
            <v>36</v>
          </cell>
          <cell r="O851" t="b">
            <v>0</v>
          </cell>
          <cell r="P851" t="str">
            <v>CÔNG TY TNHH MTV THƯƠNG MẠI VÀ DỊCH VỤ NGỌC THƠM</v>
          </cell>
          <cell r="Q851" t="str">
            <v>Miền Bắc</v>
          </cell>
          <cell r="R851" t="str">
            <v>OKONO</v>
          </cell>
        </row>
        <row r="852">
          <cell r="A852" t="str">
            <v>OkonoA09</v>
          </cell>
          <cell r="B852" t="str">
            <v>A09MD340 - Cửa hàng OKONO Mỹ Đình</v>
          </cell>
          <cell r="D852" t="str">
            <v>Thành phố Hà Nội</v>
          </cell>
          <cell r="E852" t="str">
            <v>Quận Nam Từ Liêm</v>
          </cell>
          <cell r="G852" t="str">
            <v>HN007</v>
          </cell>
          <cell r="H852" t="str">
            <v>Đỗ Minh Quang</v>
          </cell>
          <cell r="I852" t="str">
            <v>MIENBAC</v>
          </cell>
          <cell r="J852" t="str">
            <v>A09MD340 - Cửa hàng OKONO Mỹ Đình</v>
          </cell>
          <cell r="K852" t="str">
            <v>Số 340 Mỹ Đình, quận Nam Từ Liêm, thành phố Hà Nội, Việt Nam</v>
          </cell>
          <cell r="L852" t="str">
            <v/>
          </cell>
          <cell r="M852" t="str">
            <v>Số 340 Mỹ Đình, quận Nam Từ Liêm, thành phố Hà Nội, Việt Nam</v>
          </cell>
          <cell r="N852">
            <v>36</v>
          </cell>
          <cell r="O852" t="b">
            <v>0</v>
          </cell>
          <cell r="P852" t="str">
            <v>CÔNG TY TNHH MTV THƯƠNG MẠI VÀ DỊCH VỤ NGỌC THƠM</v>
          </cell>
          <cell r="Q852" t="str">
            <v>Miền Bắc</v>
          </cell>
          <cell r="R852" t="str">
            <v>OKONO</v>
          </cell>
        </row>
        <row r="853">
          <cell r="A853" t="str">
            <v>OkonoA12</v>
          </cell>
          <cell r="B853" t="str">
            <v>A12TV18 - Cửa hàng OKONO Trung Văn</v>
          </cell>
          <cell r="D853" t="str">
            <v>Thành phố Hà Nội</v>
          </cell>
          <cell r="E853" t="str">
            <v>Quận Nam Từ Liêm</v>
          </cell>
          <cell r="G853" t="str">
            <v>HN007</v>
          </cell>
          <cell r="H853" t="str">
            <v>Đỗ Minh Quang</v>
          </cell>
          <cell r="I853" t="str">
            <v>MIENBAC</v>
          </cell>
          <cell r="J853" t="str">
            <v>A12TV18 - Cửa hàng OKONO Trung Văn</v>
          </cell>
          <cell r="K853" t="str">
            <v>18 Đại Linh, Trung Văn, quận Nam Từ Liêm, thành phố Hà Nội</v>
          </cell>
          <cell r="L853" t="str">
            <v/>
          </cell>
          <cell r="M853" t="str">
            <v>18 Đại Linh, Trung Văn, quận Nam Từ Liêm, thành phố Hà Nội</v>
          </cell>
          <cell r="N853">
            <v>36</v>
          </cell>
          <cell r="O853" t="b">
            <v>0</v>
          </cell>
          <cell r="P853" t="str">
            <v>CÔNG TY TNHH MTV THƯƠNG MẠI VÀ DỊCH VỤ NGỌC THƠM</v>
          </cell>
          <cell r="Q853" t="str">
            <v>Miền Bắc</v>
          </cell>
          <cell r="R853" t="str">
            <v>OKONO</v>
          </cell>
        </row>
        <row r="854">
          <cell r="A854" t="str">
            <v>OkonoA13</v>
          </cell>
          <cell r="B854" t="str">
            <v>A13LT19 - Cửa hàng OKONO 19 Lạc Trung</v>
          </cell>
          <cell r="D854" t="str">
            <v>Thành phố Hà Nội</v>
          </cell>
          <cell r="E854" t="str">
            <v>Quận Hai Bà Trưng</v>
          </cell>
          <cell r="F854" t="str">
            <v>Phường Vĩnh Tuy</v>
          </cell>
          <cell r="G854" t="str">
            <v>HN007</v>
          </cell>
          <cell r="H854" t="str">
            <v>Đỗ Minh Quang</v>
          </cell>
          <cell r="I854" t="str">
            <v>MIENBAC</v>
          </cell>
          <cell r="J854" t="str">
            <v>A13LT19 - Cửa hàng OKONO 19 Lạc Trung</v>
          </cell>
          <cell r="K854" t="str">
            <v>19 Lạc Trung, phường Vĩnh Tuy, Quận Hai Bà Trưng, Thành phố Hà Nội</v>
          </cell>
          <cell r="L854" t="str">
            <v/>
          </cell>
          <cell r="M854" t="str">
            <v>19 Lạc Trung, phường Vĩnh Tuy, Quận Hai Bà Trưng, Thành phố Hà Nội</v>
          </cell>
          <cell r="N854">
            <v>36</v>
          </cell>
          <cell r="O854" t="b">
            <v>0</v>
          </cell>
          <cell r="P854" t="str">
            <v>CÔNG TY TNHH MTV THƯƠNG MẠI VÀ DỊCH VỤ NGỌC THƠM</v>
          </cell>
          <cell r="Q854" t="str">
            <v>Miền Bắc</v>
          </cell>
          <cell r="R854" t="str">
            <v>OKONO</v>
          </cell>
        </row>
        <row r="855">
          <cell r="A855" t="str">
            <v>OkonoA14</v>
          </cell>
          <cell r="B855" t="str">
            <v>A14TD32 - Cửa hàng OKONO Trần Điền</v>
          </cell>
          <cell r="D855" t="str">
            <v>Thành phố Hà Nội</v>
          </cell>
          <cell r="E855" t="str">
            <v>Quận Hoàng Mai</v>
          </cell>
          <cell r="G855" t="str">
            <v>HN007</v>
          </cell>
          <cell r="H855" t="str">
            <v>Đỗ Minh Quang</v>
          </cell>
          <cell r="I855" t="str">
            <v>MIENBAC</v>
          </cell>
          <cell r="J855" t="str">
            <v>A14TD32 - Cửa hàng OKONO Trần Điền</v>
          </cell>
          <cell r="K855" t="str">
            <v>Số 34 Trần Điền, Định Công, quận Hoàng Mai, thành phố Hà Nội</v>
          </cell>
          <cell r="L855" t="str">
            <v/>
          </cell>
          <cell r="M855" t="str">
            <v>Số 34 Trần Điền, Định Công, quận Hoàng Mai, thành phố Hà Nội</v>
          </cell>
          <cell r="N855">
            <v>36</v>
          </cell>
          <cell r="O855" t="b">
            <v>0</v>
          </cell>
          <cell r="P855" t="str">
            <v>CÔNG TY TNHH MTV THƯƠNG MẠI VÀ DỊCH VỤ NGỌC THƠM</v>
          </cell>
          <cell r="Q855" t="str">
            <v>Miền Bắc</v>
          </cell>
          <cell r="R855" t="str">
            <v>OKONO</v>
          </cell>
        </row>
        <row r="856">
          <cell r="A856" t="str">
            <v>OkonoA16</v>
          </cell>
          <cell r="B856" t="str">
            <v>A16YX85 - Cửa hàng OKONO Yên Xá</v>
          </cell>
          <cell r="D856" t="str">
            <v>Thành phố Hà Nội</v>
          </cell>
          <cell r="E856" t="str">
            <v>Huyện Thanh Trì</v>
          </cell>
          <cell r="F856" t="str">
            <v>Xã Tân Triều</v>
          </cell>
          <cell r="G856" t="str">
            <v>HN007</v>
          </cell>
          <cell r="H856" t="str">
            <v>Đỗ Minh Quang</v>
          </cell>
          <cell r="I856" t="str">
            <v>MIENBAC</v>
          </cell>
          <cell r="J856" t="str">
            <v>A16YX85 - Cửa hàng OKONO Yên Xá</v>
          </cell>
          <cell r="K856" t="str">
            <v>85-87 Yên Xá, Xã Tân Triều, huyện Thanh Trì, thành phố Hà Nội</v>
          </cell>
          <cell r="L856" t="str">
            <v/>
          </cell>
          <cell r="M856" t="str">
            <v>85-87 Yên Xá, Xã Tân Triều, huyện Thanh Trì, thành phố Hà Nội</v>
          </cell>
          <cell r="N856">
            <v>36</v>
          </cell>
          <cell r="O856" t="b">
            <v>0</v>
          </cell>
          <cell r="P856" t="str">
            <v>CÔNG TY TNHH MTV THƯƠNG MẠI VÀ DỊCH VỤ NGỌC THƠM</v>
          </cell>
          <cell r="Q856" t="str">
            <v>Miền Bắc</v>
          </cell>
          <cell r="R856" t="str">
            <v>OKONO</v>
          </cell>
        </row>
        <row r="857">
          <cell r="A857" t="str">
            <v>OkonoA17</v>
          </cell>
          <cell r="B857" t="str">
            <v>A17TD202 - Cửa hàng OKONO Trương Định</v>
          </cell>
          <cell r="D857" t="str">
            <v>Thành phố Hà Nội</v>
          </cell>
          <cell r="E857" t="str">
            <v>Quận Hoàng Mai</v>
          </cell>
          <cell r="G857" t="str">
            <v>HN007</v>
          </cell>
          <cell r="H857" t="str">
            <v>Đỗ Minh Quang</v>
          </cell>
          <cell r="I857" t="str">
            <v>MIENBAC</v>
          </cell>
          <cell r="J857" t="str">
            <v>A17TD202 - Cửa hàng OKONO Trương Định</v>
          </cell>
          <cell r="K857" t="str">
            <v>202 Trương Định, quận Hoàng Mai, thành phố Hà Nội</v>
          </cell>
          <cell r="L857" t="str">
            <v/>
          </cell>
          <cell r="M857" t="str">
            <v>202 Trương Định, quận Hoàng Mai, thành phố Hà Nội</v>
          </cell>
          <cell r="N857">
            <v>36</v>
          </cell>
          <cell r="O857" t="b">
            <v>0</v>
          </cell>
          <cell r="P857" t="str">
            <v>CÔNG TY TNHH MTV THƯƠNG MẠI VÀ DỊCH VỤ NGỌC THƠM</v>
          </cell>
          <cell r="Q857" t="str">
            <v>Miền Bắc</v>
          </cell>
          <cell r="R857" t="str">
            <v>OKONO</v>
          </cell>
        </row>
        <row r="858">
          <cell r="A858" t="str">
            <v>OkonoA18</v>
          </cell>
          <cell r="B858" t="str">
            <v>A18MT20- Cửa hàng OKONO 20/14 Mễ Trì</v>
          </cell>
          <cell r="D858" t="str">
            <v>Thành phố Hà Nội</v>
          </cell>
          <cell r="E858" t="str">
            <v>Quận Nam Từ Liêm</v>
          </cell>
          <cell r="G858" t="str">
            <v>HN007</v>
          </cell>
          <cell r="H858" t="str">
            <v>Đỗ Minh Quang</v>
          </cell>
          <cell r="I858" t="str">
            <v>MIENBAC</v>
          </cell>
          <cell r="J858" t="str">
            <v>A18MT20- Cửa hàng OKONO 20/14 Mễ Trì</v>
          </cell>
          <cell r="K858" t="str">
            <v>20/14 Mễ Trì Hạ, Quận Nam Từ Liêm, thành phố Hà Nội</v>
          </cell>
          <cell r="L858" t="str">
            <v/>
          </cell>
          <cell r="M858" t="str">
            <v>20/14 Mễ Trì Hạ, Quận Nam Từ Liêm, thành phố Hà Nội</v>
          </cell>
          <cell r="N858">
            <v>36</v>
          </cell>
          <cell r="O858" t="b">
            <v>0</v>
          </cell>
          <cell r="P858" t="str">
            <v>CÔNG TY TNHH MTV THƯƠNG MẠI VÀ DỊCH VỤ NGỌC THƠM</v>
          </cell>
          <cell r="Q858" t="str">
            <v>Miền Bắc</v>
          </cell>
          <cell r="R858" t="str">
            <v>OKONO</v>
          </cell>
        </row>
        <row r="859">
          <cell r="A859" t="str">
            <v>OkonoA20</v>
          </cell>
          <cell r="B859" t="str">
            <v>A20DKT38 - Cửa hàng OKONO 38/100 Doãn Kế Thiện</v>
          </cell>
          <cell r="D859" t="str">
            <v>Thành phố Hà Nội</v>
          </cell>
          <cell r="E859" t="str">
            <v>Quận Cầu Giấy</v>
          </cell>
          <cell r="G859" t="str">
            <v>HN007</v>
          </cell>
          <cell r="H859" t="str">
            <v>Đỗ Minh Quang</v>
          </cell>
          <cell r="I859" t="str">
            <v>MIENBAC</v>
          </cell>
          <cell r="J859" t="str">
            <v>A20DKT38 - Cửa hàng OKONO 38/100 Doãn Kế Thiện</v>
          </cell>
          <cell r="K859" t="str">
            <v>38/100 Doãn Kế Thiện, Cầu Giấy, Hà Nội</v>
          </cell>
          <cell r="M859" t="str">
            <v>38/100 Doãn Kế Thiện, Cầu Giấy, Hà Nội</v>
          </cell>
          <cell r="N859">
            <v>36</v>
          </cell>
          <cell r="O859" t="b">
            <v>0</v>
          </cell>
          <cell r="P859" t="str">
            <v>CÔNG TY TNHH MTV THƯƠNG MẠI VÀ DỊCH VỤ NGỌC THƠM</v>
          </cell>
          <cell r="Q859" t="str">
            <v>Miền Bắc</v>
          </cell>
          <cell r="R859" t="str">
            <v>OKONO</v>
          </cell>
        </row>
        <row r="860">
          <cell r="A860" t="str">
            <v>OkonoA22</v>
          </cell>
          <cell r="B860" t="str">
            <v>A22KG14 - Cửa hàng OKONO 14 Kim Giang</v>
          </cell>
          <cell r="D860" t="str">
            <v>Thành phố Hà Nội</v>
          </cell>
          <cell r="E860" t="str">
            <v>Quận Thanh Xuân</v>
          </cell>
          <cell r="G860" t="str">
            <v>HN007</v>
          </cell>
          <cell r="H860" t="str">
            <v>Đỗ Minh Quang</v>
          </cell>
          <cell r="I860" t="str">
            <v>MIENBAC</v>
          </cell>
          <cell r="J860" t="str">
            <v>Cửa hàng OKONO 14 Kim Giang</v>
          </cell>
          <cell r="K860" t="str">
            <v>14 Kim Giang, Thanh Xuân, Hà Nội</v>
          </cell>
          <cell r="M860" t="str">
            <v>14 Kim Giang, Thanh Xuân, Hà Nội</v>
          </cell>
          <cell r="N860">
            <v>36</v>
          </cell>
          <cell r="O860" t="b">
            <v>0</v>
          </cell>
          <cell r="P860" t="str">
            <v>CÔNG TY TNHH MTV THƯƠNG MẠI VÀ DỊCH VỤ NGỌC THƠM</v>
          </cell>
          <cell r="Q860" t="str">
            <v>Miền Bắc</v>
          </cell>
          <cell r="R860" t="str">
            <v>OKONO</v>
          </cell>
        </row>
        <row r="861">
          <cell r="A861" t="str">
            <v>OkonoA23</v>
          </cell>
          <cell r="B861" t="str">
            <v>A23TD276 - Cửa hàng OKONO Thượng Đình</v>
          </cell>
          <cell r="D861" t="str">
            <v>Thành phố Hà Nội</v>
          </cell>
          <cell r="E861" t="str">
            <v>Quận Thanh Xuân</v>
          </cell>
          <cell r="G861" t="str">
            <v>HN007</v>
          </cell>
          <cell r="H861" t="str">
            <v>Đỗ Minh Quang</v>
          </cell>
          <cell r="I861" t="str">
            <v>MIENBAC</v>
          </cell>
          <cell r="J861" t="str">
            <v>A23TD276 - Cửa hàng OKONO Thượng Đình</v>
          </cell>
          <cell r="K861" t="str">
            <v>276 Thượng Đình, quận Thanh Xuân, thành phố Hà Nội</v>
          </cell>
          <cell r="L861" t="str">
            <v/>
          </cell>
          <cell r="M861" t="str">
            <v>276 Thượng Đình, quận Thanh Xuân, thành phố Hà Nội</v>
          </cell>
          <cell r="N861">
            <v>36</v>
          </cell>
          <cell r="O861" t="b">
            <v>0</v>
          </cell>
          <cell r="P861" t="str">
            <v>CÔNG TY TNHH MTV THƯƠNG MẠI VÀ DỊCH VỤ NGỌC THƠM</v>
          </cell>
          <cell r="Q861" t="str">
            <v>Miền Bắc</v>
          </cell>
          <cell r="R861" t="str">
            <v>OKONO</v>
          </cell>
        </row>
        <row r="862">
          <cell r="A862" t="str">
            <v>OkonoA24</v>
          </cell>
          <cell r="B862" t="str">
            <v>A24LK75 - Cửa hàng OKONO La Khê</v>
          </cell>
          <cell r="D862" t="str">
            <v>Thành phố Hà Nội</v>
          </cell>
          <cell r="E862" t="str">
            <v>Quận Hà Đông</v>
          </cell>
          <cell r="G862" t="str">
            <v>HN007</v>
          </cell>
          <cell r="H862" t="str">
            <v>Đỗ Minh Quang</v>
          </cell>
          <cell r="I862" t="str">
            <v>MIENBAC</v>
          </cell>
          <cell r="J862" t="str">
            <v>A24LK75 - Cửa hàng OKONO La Khê</v>
          </cell>
          <cell r="K862" t="str">
            <v>75 La Khê, Hà Đông, Hà Nội</v>
          </cell>
          <cell r="L862" t="str">
            <v/>
          </cell>
          <cell r="M862" t="str">
            <v>75 La Khê, Hà Đông, Hà Nội</v>
          </cell>
          <cell r="N862">
            <v>36</v>
          </cell>
          <cell r="O862" t="b">
            <v>0</v>
          </cell>
          <cell r="P862" t="str">
            <v>CÔNG TY TNHH MTV THƯƠNG MẠI VÀ DỊCH VỤ NGỌC THƠM</v>
          </cell>
          <cell r="Q862" t="str">
            <v>Miền Bắc</v>
          </cell>
          <cell r="R862" t="str">
            <v>OKONO</v>
          </cell>
        </row>
        <row r="863">
          <cell r="A863" t="str">
            <v>OkonoA25</v>
          </cell>
          <cell r="B863" t="str">
            <v>A25KT72 - Cửa hàng OKONO Khương Trung</v>
          </cell>
          <cell r="D863" t="str">
            <v>Thành phố Hà Nội</v>
          </cell>
          <cell r="E863" t="str">
            <v>Quận Thanh Xuân</v>
          </cell>
          <cell r="G863" t="str">
            <v>HN007</v>
          </cell>
          <cell r="H863" t="str">
            <v>Đỗ Minh Quang</v>
          </cell>
          <cell r="I863" t="str">
            <v>MIENBAC</v>
          </cell>
          <cell r="J863" t="str">
            <v>A25KT72 - Cửa hàng OKONO Khương Trung</v>
          </cell>
          <cell r="K863" t="str">
            <v>72 Khương Trung, quận Thanh Xuân, thành phố Hà Nội</v>
          </cell>
          <cell r="L863" t="str">
            <v/>
          </cell>
          <cell r="M863" t="str">
            <v>72 Khương Trung, quận Thanh Xuân, thành phố Hà Nội</v>
          </cell>
          <cell r="N863">
            <v>36</v>
          </cell>
          <cell r="O863" t="b">
            <v>0</v>
          </cell>
          <cell r="P863" t="str">
            <v>CÔNG TY TNHH MTV THƯƠNG MẠI VÀ DỊCH VỤ NGỌC THƠM</v>
          </cell>
          <cell r="Q863" t="str">
            <v>Miền Bắc</v>
          </cell>
          <cell r="R863" t="str">
            <v>OKONO</v>
          </cell>
        </row>
        <row r="864">
          <cell r="A864" t="str">
            <v>OkonoA26</v>
          </cell>
          <cell r="B864" t="str">
            <v>A26MT30- Cửa hàng OKONO 30/36 Mễ Trì Thượng</v>
          </cell>
          <cell r="D864" t="str">
            <v>Thành phố Hà Nội</v>
          </cell>
          <cell r="E864" t="str">
            <v>Quận Nam Từ Liêm</v>
          </cell>
          <cell r="G864" t="str">
            <v>HN007</v>
          </cell>
          <cell r="H864" t="str">
            <v>Đỗ Minh Quang</v>
          </cell>
          <cell r="I864" t="str">
            <v>MIENBAC</v>
          </cell>
          <cell r="J864" t="str">
            <v>A26MT30- Cửa hàng OKONO 30/36 Mễ Trì Thượng</v>
          </cell>
          <cell r="K864" t="str">
            <v>30/36 Miếu Đầm, Mễ Trì Thượng, Quận Nam Từ Liêm, thành phố Hà Nội</v>
          </cell>
          <cell r="L864" t="str">
            <v/>
          </cell>
          <cell r="M864" t="str">
            <v>30/36 Miếu Đầm, Mễ Trì Thượng, Quận Nam Từ Liêm, thành phố Hà Nội</v>
          </cell>
          <cell r="N864">
            <v>36</v>
          </cell>
          <cell r="O864" t="b">
            <v>0</v>
          </cell>
          <cell r="P864" t="str">
            <v>CÔNG TY TNHH MTV THƯƠNG MẠI VÀ DỊCH VỤ NGỌC THƠM</v>
          </cell>
          <cell r="Q864" t="str">
            <v>Miền Bắc</v>
          </cell>
          <cell r="R864" t="str">
            <v>OKONO</v>
          </cell>
        </row>
        <row r="865">
          <cell r="A865" t="str">
            <v>OkonoA27</v>
          </cell>
          <cell r="B865" t="str">
            <v>A27PT401- Cửa hàng OKONO 401 Phúc Tân</v>
          </cell>
          <cell r="D865" t="str">
            <v>Thành phố Hà Nội</v>
          </cell>
          <cell r="E865" t="str">
            <v>Quận Hoàn Kiếm</v>
          </cell>
          <cell r="G865" t="str">
            <v>HN007</v>
          </cell>
          <cell r="H865" t="str">
            <v>Đỗ Minh Quang</v>
          </cell>
          <cell r="I865" t="str">
            <v>MIENBAC</v>
          </cell>
          <cell r="J865" t="str">
            <v>A27PT401- Cửa hàng OKONO 401 Phúc Tân</v>
          </cell>
          <cell r="K865" t="str">
            <v>401 Phúc Tân, quận Hoàn Kiếm, thành phố Hà Nội</v>
          </cell>
          <cell r="L865" t="str">
            <v/>
          </cell>
          <cell r="M865" t="str">
            <v>401 Phúc Tân, quận Hoàn Kiếm, thành phố Hà Nội</v>
          </cell>
          <cell r="N865">
            <v>36</v>
          </cell>
          <cell r="O865" t="b">
            <v>0</v>
          </cell>
          <cell r="P865" t="str">
            <v>CÔNG TY TNHH MTV THƯƠNG MẠI VÀ DỊCH VỤ NGỌC THƠM</v>
          </cell>
          <cell r="Q865" t="str">
            <v>Miền Bắc</v>
          </cell>
          <cell r="R865" t="str">
            <v>OKONO</v>
          </cell>
        </row>
        <row r="866">
          <cell r="A866" t="str">
            <v>OkonoA28</v>
          </cell>
          <cell r="B866" t="str">
            <v>A28HN12-170 - Cửa hàng OKONO 12/170 Hoàng Ngân</v>
          </cell>
          <cell r="D866" t="str">
            <v>Thành phố Hà Nội</v>
          </cell>
          <cell r="E866" t="str">
            <v>Quận Cầu Giấy</v>
          </cell>
          <cell r="G866" t="str">
            <v>HN007</v>
          </cell>
          <cell r="H866" t="str">
            <v>Đỗ Minh Quang</v>
          </cell>
          <cell r="I866" t="str">
            <v>MIENBAC</v>
          </cell>
          <cell r="J866" t="str">
            <v>A28HN12-170 - Cửa hàng OKONO 12/170 Hoàng Ngân</v>
          </cell>
          <cell r="K866" t="str">
            <v>12/170 Hoàng Ngân, quận Cầu Giấy, thành phố Hà Nội</v>
          </cell>
          <cell r="L866" t="str">
            <v/>
          </cell>
          <cell r="M866" t="str">
            <v>12/170 Hoàng Ngân, quận Cầu Giấy, thành phố Hà Nội</v>
          </cell>
          <cell r="N866">
            <v>36</v>
          </cell>
          <cell r="O866" t="b">
            <v>0</v>
          </cell>
          <cell r="P866" t="str">
            <v>CÔNG TY TNHH MTV THƯƠNG MẠI VÀ DỊCH VỤ NGỌC THƠM</v>
          </cell>
          <cell r="Q866" t="str">
            <v>Miền Bắc</v>
          </cell>
          <cell r="R866" t="str">
            <v>OKONO</v>
          </cell>
        </row>
        <row r="867">
          <cell r="A867" t="str">
            <v>OkonoA30</v>
          </cell>
          <cell r="B867" t="str">
            <v>A30HC70 - Cửa hàng OKONO Hoàng Cầu</v>
          </cell>
          <cell r="D867" t="str">
            <v>Thành phố Hà Nội</v>
          </cell>
          <cell r="E867" t="str">
            <v>Quận Bắc Từ Liêm</v>
          </cell>
          <cell r="G867" t="str">
            <v>HN007</v>
          </cell>
          <cell r="H867" t="str">
            <v>Đỗ Minh Quang</v>
          </cell>
          <cell r="I867" t="str">
            <v>MIENBAC</v>
          </cell>
          <cell r="J867" t="str">
            <v>A30HC70 - Cửa hàng OKONO Hoàng Cầu</v>
          </cell>
          <cell r="K867" t="str">
            <v>Số 70/30 Hoàng Cầu, Đống Đa, thành phố Hà Nội</v>
          </cell>
          <cell r="L867" t="str">
            <v/>
          </cell>
          <cell r="M867" t="str">
            <v>Số 70/30 Hoàng Cầu, Đống Đa, thành phố Hà Nội</v>
          </cell>
          <cell r="N867">
            <v>36</v>
          </cell>
          <cell r="O867" t="b">
            <v>0</v>
          </cell>
          <cell r="P867" t="str">
            <v>CÔNG TY TNHH MTV THƯƠNG MẠI VÀ DỊCH VỤ NGỌC THƠM</v>
          </cell>
          <cell r="Q867" t="str">
            <v>Miền Bắc</v>
          </cell>
          <cell r="R867" t="str">
            <v>OKONO</v>
          </cell>
        </row>
        <row r="868">
          <cell r="A868" t="str">
            <v>OkonoA31</v>
          </cell>
          <cell r="B868" t="str">
            <v>A31LVH85 - Cửa hàng OKONO Lê Văn Hiến</v>
          </cell>
          <cell r="D868" t="str">
            <v>Thành phố Hà Nội</v>
          </cell>
          <cell r="E868" t="str">
            <v>Quận Bắc Từ Liêm</v>
          </cell>
          <cell r="G868" t="str">
            <v>HN007</v>
          </cell>
          <cell r="H868" t="str">
            <v>Đỗ Minh Quang</v>
          </cell>
          <cell r="I868" t="str">
            <v>MIENBAC</v>
          </cell>
          <cell r="J868" t="str">
            <v>A31LVH85 - Cửa hàng OKONO Lê Văn Hiến</v>
          </cell>
          <cell r="K868" t="str">
            <v>85 Lê Văn Hiến, Bắc Từ Liêm, thành phố Hà Nội</v>
          </cell>
          <cell r="L868" t="str">
            <v/>
          </cell>
          <cell r="M868" t="str">
            <v>85 Lê Văn Hiến, Bắc Từ Liêm, thành phố Hà Nội</v>
          </cell>
          <cell r="N868">
            <v>36</v>
          </cell>
          <cell r="O868" t="b">
            <v>0</v>
          </cell>
          <cell r="P868" t="str">
            <v>CÔNG TY TNHH MTV THƯƠNG MẠI VÀ DỊCH VỤ NGỌC THƠM</v>
          </cell>
          <cell r="Q868" t="str">
            <v>Miền Bắc</v>
          </cell>
          <cell r="R868" t="str">
            <v>OKONO</v>
          </cell>
        </row>
        <row r="869">
          <cell r="A869" t="str">
            <v>OkonoA32</v>
          </cell>
          <cell r="B869" t="str">
            <v>A32PDL64 - Cửa hàng OKONO 64 Pháo Đài Láng</v>
          </cell>
          <cell r="D869" t="str">
            <v>Thành phố Hà Nội</v>
          </cell>
          <cell r="E869" t="str">
            <v>Quận Bắc Từ Liêm</v>
          </cell>
          <cell r="G869" t="str">
            <v>HN007</v>
          </cell>
          <cell r="H869" t="str">
            <v>Đỗ Minh Quang</v>
          </cell>
          <cell r="I869" t="str">
            <v>MIENBAC</v>
          </cell>
          <cell r="J869" t="str">
            <v>A32PDL64 - Cửa hàng OKONO 64 Pháo Đài Láng</v>
          </cell>
          <cell r="K869" t="str">
            <v>64 Pháo Đài Láng, phường Láng Thượng, quận Đống Đa, thành phố Hà Nội</v>
          </cell>
          <cell r="L869" t="str">
            <v/>
          </cell>
          <cell r="M869" t="str">
            <v>64 Pháo Đài Láng, phường Láng Thượng, quận Đống Đa, thành phố Hà Nội</v>
          </cell>
          <cell r="N869">
            <v>36</v>
          </cell>
          <cell r="O869" t="b">
            <v>0</v>
          </cell>
          <cell r="P869" t="str">
            <v>CÔNG TY TNHH MTV THƯƠNG MẠI VÀ DỊCH VỤ NGỌC THƠM</v>
          </cell>
          <cell r="Q869" t="str">
            <v>Miền Bắc</v>
          </cell>
          <cell r="R869" t="str">
            <v>OKONO</v>
          </cell>
        </row>
        <row r="870">
          <cell r="A870" t="str">
            <v>OkonoA33</v>
          </cell>
          <cell r="B870" t="str">
            <v>A33PT208 - Cửa hàng OKONO 208 Phúc Tân</v>
          </cell>
          <cell r="D870" t="str">
            <v>Thành phố Hà Nội</v>
          </cell>
          <cell r="E870" t="str">
            <v>Quận Ba Đình</v>
          </cell>
          <cell r="G870" t="str">
            <v>HN007</v>
          </cell>
          <cell r="H870" t="str">
            <v>Đỗ Minh Quang</v>
          </cell>
          <cell r="I870" t="str">
            <v>MIENBAC</v>
          </cell>
          <cell r="J870" t="str">
            <v>A33PT208 - Cửa hàng OKONO 208 Phúc Tân</v>
          </cell>
          <cell r="K870" t="str">
            <v>208 Phúc Tân, quận Ba Đình, thành phố Hà Nội</v>
          </cell>
          <cell r="L870" t="str">
            <v/>
          </cell>
          <cell r="M870" t="str">
            <v>208 Phúc Tân, quận Ba Đình, thành phố Hà Nội</v>
          </cell>
          <cell r="N870">
            <v>36</v>
          </cell>
          <cell r="O870" t="b">
            <v>0</v>
          </cell>
          <cell r="P870" t="str">
            <v>CÔNG TY TNHH MTV THƯƠNG MẠI VÀ DỊCH VỤ NGỌC THƠM</v>
          </cell>
          <cell r="Q870" t="str">
            <v>Miền Bắc</v>
          </cell>
          <cell r="R870" t="str">
            <v>OKONO</v>
          </cell>
        </row>
        <row r="871">
          <cell r="A871" t="str">
            <v>OkonoA34</v>
          </cell>
          <cell r="B871" t="str">
            <v>A34TK44 - Cửa hàng OKONO 44 Triều Khúc</v>
          </cell>
          <cell r="D871" t="str">
            <v>Thành phố Hà Nội</v>
          </cell>
          <cell r="E871" t="str">
            <v>Quận Thanh Xuân</v>
          </cell>
          <cell r="G871" t="str">
            <v>HN007</v>
          </cell>
          <cell r="H871" t="str">
            <v>Đỗ Minh Quang</v>
          </cell>
          <cell r="I871" t="str">
            <v>MIENBAC</v>
          </cell>
          <cell r="J871" t="str">
            <v>A34TK44 - Cửa hàng OKONO 44 Triều Khúc</v>
          </cell>
          <cell r="K871" t="str">
            <v>Số 44 Triều Khúc, Thanh Xuân Nam, quận Thanh Xuân, thành phố Hà Nội</v>
          </cell>
          <cell r="L871" t="str">
            <v/>
          </cell>
          <cell r="M871" t="str">
            <v>Số 44 Triều Khúc, Thanh Xuân Nam, quận Thanh Xuân, thành phố Hà Nội</v>
          </cell>
          <cell r="N871">
            <v>36</v>
          </cell>
          <cell r="O871" t="b">
            <v>0</v>
          </cell>
          <cell r="P871" t="str">
            <v>CÔNG TY TNHH MTV THƯƠNG MẠI VÀ DỊCH VỤ NGỌC THƠM</v>
          </cell>
          <cell r="Q871" t="str">
            <v>Miền Bắc</v>
          </cell>
          <cell r="R871" t="str">
            <v>OKONO</v>
          </cell>
        </row>
        <row r="872">
          <cell r="A872" t="str">
            <v>OkonoA35</v>
          </cell>
          <cell r="B872" t="str">
            <v>A35TDH110 - Cửa hàng OKONO Trần Duy Hưng</v>
          </cell>
          <cell r="D872" t="str">
            <v>Thành phố Hà Nội</v>
          </cell>
          <cell r="E872" t="str">
            <v>Quận Cầu Giấy</v>
          </cell>
          <cell r="G872" t="str">
            <v>HN007</v>
          </cell>
          <cell r="H872" t="str">
            <v>Đỗ Minh Quang</v>
          </cell>
          <cell r="I872" t="str">
            <v>MIENBAC</v>
          </cell>
          <cell r="J872" t="str">
            <v>A35TDH110 - Cửa hàng OKONO Trần Duy Hưng</v>
          </cell>
          <cell r="K872" t="str">
            <v>Số 15B, ngõ 110 Trần Duy Hưng, phường Trung Hòa, quận Cầu Giấy, thành phố Hà Nội</v>
          </cell>
          <cell r="L872" t="str">
            <v/>
          </cell>
          <cell r="M872" t="str">
            <v>Số 15B, ngõ 110 Trần Duy Hưng, phường Trung Hòa, quận Cầu Giấy, thành phố Hà Nội</v>
          </cell>
          <cell r="N872">
            <v>36</v>
          </cell>
          <cell r="O872" t="b">
            <v>0</v>
          </cell>
          <cell r="P872" t="str">
            <v>CÔNG TY TNHH MTV THƯƠNG MẠI VÀ DỊCH VỤ NGỌC THƠM</v>
          </cell>
          <cell r="Q872" t="str">
            <v>Miền Bắc</v>
          </cell>
          <cell r="R872" t="str">
            <v>OKONO</v>
          </cell>
        </row>
        <row r="873">
          <cell r="A873" t="str">
            <v>OkonoA36</v>
          </cell>
          <cell r="B873" t="str">
            <v>A36TC223 - Cửa hàng OKONO Xuân Đỉnh</v>
          </cell>
          <cell r="D873" t="str">
            <v>Thành phố Hà Nội</v>
          </cell>
          <cell r="E873" t="str">
            <v>Quận Bắc Từ Liêm</v>
          </cell>
          <cell r="F873" t="str">
            <v>Phường Xuân Đỉnh</v>
          </cell>
          <cell r="G873" t="str">
            <v>HN007</v>
          </cell>
          <cell r="H873" t="str">
            <v>Đỗ Minh Quang</v>
          </cell>
          <cell r="I873" t="str">
            <v>MIENBAC</v>
          </cell>
          <cell r="J873" t="str">
            <v>A36TC223 - Cửa hàng OKONO Xuân Đỉnh</v>
          </cell>
          <cell r="K873" t="str">
            <v>số 126 ngõ 355 Xuân Đỉnh, quận Bắc Từ Liêm, thành phố Hà Nội</v>
          </cell>
          <cell r="L873" t="str">
            <v/>
          </cell>
          <cell r="M873" t="str">
            <v>số 126 ngõ 355 Xuân Đỉnh, quận Bắc Từ Liêm, thành phố Hà Nội</v>
          </cell>
          <cell r="N873">
            <v>36</v>
          </cell>
          <cell r="O873" t="b">
            <v>0</v>
          </cell>
          <cell r="P873" t="str">
            <v>CÔNG TY TNHH MTV THƯƠNG MẠI VÀ DỊCH VỤ NGỌC THƠM</v>
          </cell>
          <cell r="Q873" t="str">
            <v>Miền Bắc</v>
          </cell>
          <cell r="R873" t="str">
            <v>OKONO</v>
          </cell>
        </row>
        <row r="874">
          <cell r="A874" t="str">
            <v>OkonoA38</v>
          </cell>
          <cell r="B874" t="str">
            <v>A38PL - Cửa hàng OKONO Phú Lãm</v>
          </cell>
          <cell r="D874" t="str">
            <v>Thành phố Hà Nội</v>
          </cell>
          <cell r="E874" t="str">
            <v>Quận Hà Đông</v>
          </cell>
          <cell r="G874" t="str">
            <v>HN007</v>
          </cell>
          <cell r="H874" t="str">
            <v>Đỗ Minh Quang</v>
          </cell>
          <cell r="I874" t="str">
            <v>MIENBAC</v>
          </cell>
          <cell r="J874" t="str">
            <v>A38PL - Cửa hàng OKONO Phú Lãm</v>
          </cell>
          <cell r="K874" t="str">
            <v>Kiot 02-03 tòa nhà dự án Phú Lãm, Hà Đông, thành phố Hà Nội</v>
          </cell>
          <cell r="L874" t="str">
            <v/>
          </cell>
          <cell r="M874" t="str">
            <v>Kiot 02-03 tòa nhà dự án Phú Lãm, Hà Đông, thành phố Hà Nội</v>
          </cell>
          <cell r="N874">
            <v>36</v>
          </cell>
          <cell r="O874" t="b">
            <v>0</v>
          </cell>
          <cell r="P874" t="str">
            <v>CÔNG TY TNHH MTV THƯƠNG MẠI VÀ DỊCH VỤ NGỌC THƠM</v>
          </cell>
          <cell r="Q874" t="str">
            <v>Miền Bắc</v>
          </cell>
          <cell r="R874" t="str">
            <v>OKONO</v>
          </cell>
        </row>
        <row r="875">
          <cell r="A875" t="str">
            <v>OkonoBN01</v>
          </cell>
          <cell r="B875" t="str">
            <v>BN01 - Cửa hàng OKONO Bắc Ninh</v>
          </cell>
          <cell r="D875" t="str">
            <v>Bắc Ninh</v>
          </cell>
          <cell r="E875" t="str">
            <v>Thành phố Bắc Ninh</v>
          </cell>
          <cell r="F875" t="str">
            <v>Phường Vũ Ninh</v>
          </cell>
          <cell r="K875" t="str">
            <v>Đường Kinh Dương Vương, Phường Vũ Ninh, TP Bắc Ninh, Tỉnh Bắc Ninh</v>
          </cell>
          <cell r="M875" t="str">
            <v>Đường Kinh Dương Vương, Phường Vũ Ninh, TP Bắc Ninh, Tỉnh Bắc Ninh</v>
          </cell>
          <cell r="N875">
            <v>36</v>
          </cell>
          <cell r="O875" t="b">
            <v>0</v>
          </cell>
          <cell r="P875" t="str">
            <v>CÔNG TY TNHH MTV THƯƠNG MẠI VÀ DỊCH VỤ NGỌC THƠM</v>
          </cell>
          <cell r="Q875" t="str">
            <v>Miền Bắc</v>
          </cell>
          <cell r="R875" t="str">
            <v>OKONO</v>
          </cell>
        </row>
        <row r="876">
          <cell r="A876" t="str">
            <v>PHUCHAU</v>
          </cell>
          <cell r="B876" t="str">
            <v>HỘ KINH DOANH PHÚC HẬU</v>
          </cell>
          <cell r="D876" t="str">
            <v>Thành phố Hà Nội</v>
          </cell>
          <cell r="F876" t="str">
            <v>Phường Ngọc Hà</v>
          </cell>
          <cell r="I876" t="str">
            <v>MIENBAC</v>
          </cell>
          <cell r="L876" t="str">
            <v>017192001055</v>
          </cell>
          <cell r="M876" t="str">
            <v>Số 10, ngõ 62, phố Vĩnh Phúc, Phường Ngọc Hà, TP Hà Nội, Việt Nam.</v>
          </cell>
          <cell r="O876" t="b">
            <v>0</v>
          </cell>
          <cell r="P876" t="str">
            <v>CÔNG TY TNHH MTV THƯƠNG MẠI VÀ DỊCH VỤ NGỌC THƠM</v>
          </cell>
          <cell r="Q876" t="str">
            <v>Miền Bắc</v>
          </cell>
          <cell r="R876" t="str">
            <v>PHUCHAU</v>
          </cell>
        </row>
        <row r="877">
          <cell r="A877" t="str">
            <v>PHUSON</v>
          </cell>
          <cell r="B877" t="str">
            <v>CÔNG TY TNHH THƯƠNG MẠI TỔNG HỢP VÀ DỊCH VỤ PHÚ SƠN</v>
          </cell>
          <cell r="D877" t="str">
            <v>Hà Tĩnh</v>
          </cell>
          <cell r="I877" t="str">
            <v>MIENBAC</v>
          </cell>
          <cell r="L877" t="str">
            <v>3002185400</v>
          </cell>
          <cell r="M877" t="str">
            <v>Số 869, đường Lê Thái Tổ, Phường Kỳ Liên, Thị xã Kỳ Anh, Tỉnh Hà Tĩnh, Việt Nam</v>
          </cell>
          <cell r="O877" t="b">
            <v>0</v>
          </cell>
          <cell r="P877" t="str">
            <v>CÔNG TY TNHH MTV THƯƠNG MẠI VÀ DỊCH VỤ NGỌC THƠM</v>
          </cell>
          <cell r="Q877" t="str">
            <v>Miền Bắc</v>
          </cell>
          <cell r="R877" t="str">
            <v>PHUSON</v>
          </cell>
        </row>
        <row r="878">
          <cell r="A878" t="str">
            <v>PTMART</v>
          </cell>
          <cell r="B878" t="str">
            <v>CÔNG TY CỔ PHẦN PT</v>
          </cell>
          <cell r="D878" t="str">
            <v>Thành phố Hà Nội</v>
          </cell>
          <cell r="L878" t="str">
            <v>0109023661</v>
          </cell>
          <cell r="M878" t="str">
            <v>Tầng 2, Toà nhà Vinaconex 7, số 19 Đại từ, Phường Hoàng Mai, Thành phố Hà Nội, Việt Nam</v>
          </cell>
          <cell r="N878">
            <v>56</v>
          </cell>
          <cell r="O878" t="b">
            <v>0</v>
          </cell>
          <cell r="P878" t="str">
            <v>C6 HÀ NỘI</v>
          </cell>
          <cell r="Q878" t="str">
            <v>Miền Bắc</v>
          </cell>
          <cell r="R878" t="str">
            <v>PTMART</v>
          </cell>
        </row>
        <row r="879">
          <cell r="A879" t="str">
            <v>PTmart0001</v>
          </cell>
          <cell r="B879" t="str">
            <v>PTMart 201 Minh Khai</v>
          </cell>
          <cell r="C879" t="str">
            <v/>
          </cell>
          <cell r="D879" t="str">
            <v>Thành phố Hà Nội</v>
          </cell>
          <cell r="E879" t="str">
            <v>Quận Hai Bà Trưng</v>
          </cell>
          <cell r="G879" t="str">
            <v>HN007</v>
          </cell>
          <cell r="H879" t="str">
            <v>Đỗ Minh Quang</v>
          </cell>
          <cell r="I879" t="str">
            <v>MIENBAC;5%</v>
          </cell>
          <cell r="K879" t="str">
            <v>Sảnh S2, chung cư Hinode, 201 Minh Khai, Hai Bà Trưng, HN. sđt 0984866201</v>
          </cell>
          <cell r="M879" t="str">
            <v>Sảnh S2, chung cư Hinode, 201 Minh Khai, Hai Bà Trưng, HN</v>
          </cell>
          <cell r="O879" t="b">
            <v>0</v>
          </cell>
          <cell r="P879" t="str">
            <v>CÔNG TY TNHH MTV THƯƠNG MẠI VÀ DỊCH VỤ NGỌC THƠM</v>
          </cell>
          <cell r="Q879" t="str">
            <v>Miền Bắc</v>
          </cell>
          <cell r="R879" t="str">
            <v>PTMART</v>
          </cell>
        </row>
        <row r="880">
          <cell r="A880" t="str">
            <v>PTmart0002</v>
          </cell>
          <cell r="B880" t="str">
            <v>PTMart 90 Nguyễn Tuân</v>
          </cell>
          <cell r="C880" t="str">
            <v/>
          </cell>
          <cell r="D880" t="str">
            <v>Thành phố Hà Nội</v>
          </cell>
          <cell r="G880" t="str">
            <v>HN007</v>
          </cell>
          <cell r="H880" t="str">
            <v>Đỗ Minh Quang</v>
          </cell>
          <cell r="I880" t="str">
            <v>MIENBAC;5%</v>
          </cell>
          <cell r="K880" t="str">
            <v>Sảnh HH1, chung cư Sông Đà 7, 90 Nguyễn Tuân, HN. Sđt 0962825090</v>
          </cell>
          <cell r="M880" t="str">
            <v>Sảnh HH1, chung cư Sông Đà 7, 90 Nguyễn Tuân, HN</v>
          </cell>
          <cell r="O880" t="b">
            <v>0</v>
          </cell>
          <cell r="P880" t="str">
            <v>CÔNG TY TNHH MTV THƯƠNG MẠI VÀ DỊCH VỤ NGỌC THƠM</v>
          </cell>
          <cell r="Q880" t="str">
            <v>Miền Bắc</v>
          </cell>
          <cell r="R880" t="str">
            <v>PTMART</v>
          </cell>
        </row>
        <row r="881">
          <cell r="A881" t="str">
            <v>PTmart0003</v>
          </cell>
          <cell r="B881" t="str">
            <v>PTMart 47 Nguyễn Tuân</v>
          </cell>
          <cell r="C881" t="str">
            <v/>
          </cell>
          <cell r="D881" t="str">
            <v>Thành phố Hà Nội</v>
          </cell>
          <cell r="G881" t="str">
            <v>HN007</v>
          </cell>
          <cell r="H881" t="str">
            <v>Đỗ Minh Quang</v>
          </cell>
          <cell r="I881" t="str">
            <v>MIENBAC;5%</v>
          </cell>
          <cell r="K881" t="str">
            <v>47 Nguyễn Tuân, HN</v>
          </cell>
          <cell r="M881" t="str">
            <v>47 Nguyễn Tuân, HN</v>
          </cell>
          <cell r="O881" t="b">
            <v>0</v>
          </cell>
          <cell r="P881" t="str">
            <v>CÔNG TY TNHH MTV THƯƠNG MẠI VÀ DỊCH VỤ NGỌC THƠM</v>
          </cell>
          <cell r="Q881" t="str">
            <v>Miền Bắc</v>
          </cell>
          <cell r="R881" t="str">
            <v>PTMART</v>
          </cell>
        </row>
        <row r="882">
          <cell r="A882" t="str">
            <v>PTmart0004</v>
          </cell>
          <cell r="B882" t="str">
            <v>PTMart 143 Nguyễn Tuân</v>
          </cell>
          <cell r="C882" t="str">
            <v/>
          </cell>
          <cell r="D882" t="str">
            <v>Thành phố Hà Nội</v>
          </cell>
          <cell r="G882" t="str">
            <v>HN007</v>
          </cell>
          <cell r="H882" t="str">
            <v>Đỗ Minh Quang</v>
          </cell>
          <cell r="I882" t="str">
            <v>MIENBAC;5%</v>
          </cell>
          <cell r="K882" t="str">
            <v>Sảnh A2B, chung cư Imperia, 143 Nguyễn Tuân - 0967.186.143</v>
          </cell>
          <cell r="M882" t="str">
            <v>Sảnh A2B, chung cư Imperia, 143 Nguyễn Tuân</v>
          </cell>
          <cell r="O882" t="b">
            <v>0</v>
          </cell>
          <cell r="P882" t="str">
            <v>CÔNG TY TNHH MTV THƯƠNG MẠI VÀ DỊCH VỤ NGỌC THƠM</v>
          </cell>
          <cell r="Q882" t="str">
            <v>Miền Bắc</v>
          </cell>
          <cell r="R882" t="str">
            <v>PTMART</v>
          </cell>
        </row>
        <row r="883">
          <cell r="A883" t="str">
            <v>PTMart0005</v>
          </cell>
          <cell r="B883" t="str">
            <v>PTMart (Chị Trang)</v>
          </cell>
          <cell r="C883" t="str">
            <v/>
          </cell>
          <cell r="D883" t="str">
            <v>Thành phố Hà Nội</v>
          </cell>
          <cell r="E883" t="str">
            <v>Quận Cầu Giấy</v>
          </cell>
          <cell r="G883" t="str">
            <v>HN007</v>
          </cell>
          <cell r="H883" t="str">
            <v>Đỗ Minh Quang</v>
          </cell>
          <cell r="I883" t="str">
            <v>MIENBAC</v>
          </cell>
          <cell r="M883" t="str">
            <v>Nhà 09 lô TT-02 khu liền kề HD MON ngõ 2, phố Hàm nghi, HN</v>
          </cell>
          <cell r="O883" t="b">
            <v>0</v>
          </cell>
          <cell r="P883" t="str">
            <v>CÔNG TY TNHH MTV THƯƠNG MẠI VÀ DỊCH VỤ NGỌC THƠM</v>
          </cell>
          <cell r="Q883" t="str">
            <v>Miền Bắc</v>
          </cell>
          <cell r="R883" t="str">
            <v>PTMART</v>
          </cell>
        </row>
        <row r="884">
          <cell r="A884" t="str">
            <v>PTmart0006</v>
          </cell>
          <cell r="B884" t="str">
            <v>PTmart Đại Từ</v>
          </cell>
          <cell r="C884" t="str">
            <v/>
          </cell>
          <cell r="D884" t="str">
            <v>Thành phố Hà Nội</v>
          </cell>
          <cell r="G884" t="str">
            <v>HN007</v>
          </cell>
          <cell r="H884" t="str">
            <v>Đỗ Minh Quang</v>
          </cell>
          <cell r="I884" t="str">
            <v>MIENBAC;5%</v>
          </cell>
          <cell r="K884" t="str">
            <v>32 Đại Từ, HN - 0966806432</v>
          </cell>
          <cell r="M884" t="str">
            <v>32 Đại Từ, HN</v>
          </cell>
          <cell r="O884" t="b">
            <v>0</v>
          </cell>
          <cell r="P884" t="str">
            <v>CÔNG TY TNHH MTV THƯƠNG MẠI VÀ DỊCH VỤ NGỌC THƠM</v>
          </cell>
          <cell r="Q884" t="str">
            <v>Miền Bắc</v>
          </cell>
          <cell r="R884" t="str">
            <v>PTMART</v>
          </cell>
        </row>
        <row r="885">
          <cell r="A885" t="str">
            <v>PTmart0007</v>
          </cell>
          <cell r="B885" t="str">
            <v>PT Mart Hà Đông</v>
          </cell>
          <cell r="C885" t="str">
            <v/>
          </cell>
          <cell r="D885" t="str">
            <v>Thành phố Hà Nội</v>
          </cell>
          <cell r="G885" t="str">
            <v>HN007</v>
          </cell>
          <cell r="H885" t="str">
            <v>Đỗ Minh Quang</v>
          </cell>
          <cell r="I885" t="str">
            <v>MIENBAC;5%</v>
          </cell>
          <cell r="K885" t="str">
            <v>Tầng 1, Chung cư Samsora, 105 Chu Văn An, Hà Đông - 0982790105</v>
          </cell>
          <cell r="M885" t="str">
            <v>105 Chu Văn An, Hà Đông, HN</v>
          </cell>
          <cell r="O885" t="b">
            <v>0</v>
          </cell>
          <cell r="P885" t="str">
            <v>CÔNG TY TNHH MTV THƯƠNG MẠI VÀ DỊCH VỤ NGỌC THƠM</v>
          </cell>
          <cell r="Q885" t="str">
            <v>Miền Bắc</v>
          </cell>
          <cell r="R885" t="str">
            <v>PTMART</v>
          </cell>
        </row>
        <row r="886">
          <cell r="A886" t="str">
            <v>PTmart0008</v>
          </cell>
          <cell r="B886" t="str">
            <v>PTMart Terra An Hưng</v>
          </cell>
          <cell r="C886" t="str">
            <v/>
          </cell>
          <cell r="D886" t="str">
            <v>Thành phố Hà Nội</v>
          </cell>
          <cell r="E886" t="str">
            <v>Quận Hà Đông</v>
          </cell>
          <cell r="G886" t="str">
            <v>HN007</v>
          </cell>
          <cell r="H886" t="str">
            <v>Đỗ Minh Quang</v>
          </cell>
          <cell r="I886" t="str">
            <v>MIENBAC;5%</v>
          </cell>
          <cell r="K886" t="str">
            <v>Căn DV06- TÒA V1, CHUNG CƯ TERRA AN HƯNG, KĐT AN HƯNG, ĐƯỜNG TỔ HỮU, P. LA KHÊ, Q. HÀ ĐÔNG, HÀ NỘI. 0983546106</v>
          </cell>
          <cell r="M886" t="str">
            <v>Căn DV06, tòa V1, CC Terra An Hưng, KĐT An Hưng, đường Tố Hữu, P.La Khê, Q.Hà Đông, HN</v>
          </cell>
          <cell r="O886" t="b">
            <v>0</v>
          </cell>
          <cell r="P886" t="str">
            <v>CÔNG TY TNHH MTV THƯƠNG MẠI VÀ DỊCH VỤ NGỌC THƠM</v>
          </cell>
          <cell r="Q886" t="str">
            <v>Miền Bắc</v>
          </cell>
          <cell r="R886" t="str">
            <v>PTMART</v>
          </cell>
        </row>
        <row r="887">
          <cell r="A887" t="str">
            <v>PTmart0009</v>
          </cell>
          <cell r="B887" t="str">
            <v>PTMart 505 Minh Khai</v>
          </cell>
          <cell r="C887" t="str">
            <v/>
          </cell>
          <cell r="D887" t="str">
            <v>Thành phố Hà Nội</v>
          </cell>
          <cell r="E887" t="str">
            <v>Quận Hai Bà Trưng</v>
          </cell>
          <cell r="G887" t="str">
            <v>HN007</v>
          </cell>
          <cell r="H887" t="str">
            <v>Đỗ Minh Quang</v>
          </cell>
          <cell r="I887" t="str">
            <v>MIENBAC;5%</v>
          </cell>
          <cell r="K887" t="str">
            <v>TTTM Sảnh A, khu chung cư Hòa BÌnh Green City, 505 Minh Khai, phường Vĩnh Tuy, quận Hai Bà Trưng, thành phố Hà Nội</v>
          </cell>
          <cell r="M887" t="str">
            <v>TTTM Sảnh A, khu chung cư Hòa BÌnh Green City, 505 Minh Khai, phường Vĩnh Tuy, quận Hai Bà Trưng, thành phố Hà Nội</v>
          </cell>
          <cell r="O887" t="b">
            <v>0</v>
          </cell>
          <cell r="P887" t="str">
            <v>CÔNG TY TNHH MTV THƯƠNG MẠI VÀ DỊCH VỤ NGỌC THƠM</v>
          </cell>
          <cell r="Q887" t="str">
            <v>Miền Bắc</v>
          </cell>
          <cell r="R887" t="str">
            <v>PTMART</v>
          </cell>
        </row>
        <row r="888">
          <cell r="A888" t="str">
            <v>PTmart0010</v>
          </cell>
          <cell r="B888" t="str">
            <v>PTMart Sảnh G2 số 2 Kim Giang</v>
          </cell>
          <cell r="C888" t="str">
            <v/>
          </cell>
          <cell r="D888" t="str">
            <v>Thành phố Hà Nội</v>
          </cell>
          <cell r="E888" t="str">
            <v>Quận Thanh Xuân</v>
          </cell>
          <cell r="G888" t="str">
            <v>HN008</v>
          </cell>
          <cell r="H888" t="str">
            <v>Nguyễn Minh Sơn</v>
          </cell>
          <cell r="I888" t="str">
            <v>MIENBAC;5%</v>
          </cell>
          <cell r="K888" t="str">
            <v>Sảnh G2 số 2 Kim Giang, Phường Kim Giang, Quận Thanh Xuân, Thành phố Hà Nội</v>
          </cell>
          <cell r="M888" t="str">
            <v>Sảnh G2 số 2 Kim Giang, Phường Kim Giang, Quận Thanh Xuân, Thành phố Hà Nội</v>
          </cell>
          <cell r="O888" t="b">
            <v>0</v>
          </cell>
          <cell r="P888" t="str">
            <v>CÔNG TY TNHH MTV THƯƠNG MẠI VÀ DỊCH VỤ NGỌC THƠM</v>
          </cell>
          <cell r="Q888" t="str">
            <v>Miền Bắc</v>
          </cell>
          <cell r="R888" t="str">
            <v>PTMART</v>
          </cell>
        </row>
        <row r="889">
          <cell r="A889" t="str">
            <v>PTmart0011</v>
          </cell>
          <cell r="B889" t="str">
            <v>PTMart Tầng 1 Tòa nhà Phú Thịnh Green Park</v>
          </cell>
          <cell r="C889" t="str">
            <v/>
          </cell>
          <cell r="D889" t="str">
            <v>Thành phố Hà Nội</v>
          </cell>
          <cell r="G889" t="str">
            <v>HN009</v>
          </cell>
          <cell r="H889" t="str">
            <v>Vũ Anh Tuấn</v>
          </cell>
          <cell r="I889" t="str">
            <v>MIENBAC;5%</v>
          </cell>
          <cell r="K889" t="str">
            <v>Tầng 1 Tòa nhà Phú Thịnh Green Park, Trung tâm hành chính quận Hà Đông, Hà Cầu, Hà Đông</v>
          </cell>
          <cell r="M889" t="str">
            <v>Tầng 1 Tòa nhà Phú Thịnh Green Park, Trung tâm hành chính quận Hà Đông, Hà Cầu, Hà Đông</v>
          </cell>
          <cell r="O889" t="b">
            <v>0</v>
          </cell>
          <cell r="P889" t="str">
            <v>CÔNG TY TNHH MTV THƯƠNG MẠI VÀ DỊCH VỤ NGỌC THƠM</v>
          </cell>
          <cell r="Q889" t="str">
            <v>Miền Bắc</v>
          </cell>
          <cell r="R889" t="str">
            <v>PTMART</v>
          </cell>
        </row>
        <row r="890">
          <cell r="A890" t="str">
            <v>QUYENC6HN</v>
          </cell>
          <cell r="B890" t="str">
            <v>Nguyễn Đình Quyền</v>
          </cell>
          <cell r="D890" t="str">
            <v>Thành phố Hà Nội</v>
          </cell>
          <cell r="G890" t="str">
            <v>HN006</v>
          </cell>
          <cell r="H890" t="str">
            <v>Phan Trọng Cường</v>
          </cell>
          <cell r="M890" t="str">
            <v>VP Công ty, C6 Khu Đấu Giá, Ngô Thị Nhậm, Phường Hà Cầu, Quận Hà Đông, Thành phố Hà  Nội</v>
          </cell>
          <cell r="O890" t="b">
            <v>0</v>
          </cell>
          <cell r="P890" t="str">
            <v>CÔNG TY TNHH MTV THƯƠNG MẠI VÀ DỊCH VỤ NGỌC THƠM</v>
          </cell>
          <cell r="Q890" t="str">
            <v>Miền Bắc</v>
          </cell>
          <cell r="R890" t="str">
            <v>QUYENC6HN</v>
          </cell>
        </row>
        <row r="891">
          <cell r="A891" t="str">
            <v>readymart001</v>
          </cell>
          <cell r="B891" t="str">
            <v>CHỊ HÀ THỊ CÚC (READY MART)</v>
          </cell>
          <cell r="C891" t="str">
            <v/>
          </cell>
          <cell r="D891" t="str">
            <v>Thành phố Hà Nội</v>
          </cell>
          <cell r="E891" t="str">
            <v>Quận Hoàng Mai</v>
          </cell>
          <cell r="G891" t="str">
            <v>HN007</v>
          </cell>
          <cell r="H891" t="str">
            <v>Đỗ Minh Quang</v>
          </cell>
          <cell r="I891" t="str">
            <v>MIENBAC</v>
          </cell>
          <cell r="K891" t="str">
            <v>CN3 -Tòa B Kim Văn Kim Lũ, quận Hoàng Mai, thành phố Hà Nội</v>
          </cell>
          <cell r="M891" t="str">
            <v>CN3 -Tòa B Kim Văn Kim Lũ, quận Hoàng Mai, thành phố Hà Nội</v>
          </cell>
          <cell r="O891" t="b">
            <v>0</v>
          </cell>
          <cell r="P891" t="str">
            <v>CÔNG TY TNHH MTV THƯƠNG MẠI VÀ DỊCH VỤ NGỌC THƠM</v>
          </cell>
          <cell r="Q891" t="str">
            <v>Miền Bắc</v>
          </cell>
          <cell r="R891" t="str">
            <v>READYMART</v>
          </cell>
        </row>
        <row r="892">
          <cell r="A892" t="str">
            <v>readymart002</v>
          </cell>
          <cell r="B892" t="str">
            <v>Ready mart - bến xe Giáp Bát</v>
          </cell>
          <cell r="C892" t="str">
            <v/>
          </cell>
          <cell r="D892" t="str">
            <v>Thành phố Hà Nội</v>
          </cell>
          <cell r="E892" t="str">
            <v>Quận Hoàng Mai</v>
          </cell>
          <cell r="G892" t="str">
            <v>HN007</v>
          </cell>
          <cell r="H892" t="str">
            <v>Đỗ Minh Quang</v>
          </cell>
          <cell r="I892" t="str">
            <v>MIENBAC</v>
          </cell>
          <cell r="K892" t="str">
            <v>Lô 1.03A, Tầng 1, Tòa nhà Geleximco Southem Star, 897 Đường Giải Phóng, phường Giáp Bát, quận Hoàng Mai, thành phố Hà Nội</v>
          </cell>
          <cell r="M892" t="str">
            <v>Đường Giải Phóng, phường Giáp Bát, quận Hoàng Mai, thành phố Hà Nội</v>
          </cell>
          <cell r="O892" t="b">
            <v>0</v>
          </cell>
          <cell r="P892" t="str">
            <v>CÔNG TY TNHH MTV THƯƠNG MẠI VÀ DỊCH VỤ NGỌC THƠM</v>
          </cell>
          <cell r="Q892" t="str">
            <v>Miền Bắc</v>
          </cell>
          <cell r="R892" t="str">
            <v>READYMART</v>
          </cell>
        </row>
        <row r="893">
          <cell r="A893" t="str">
            <v>readymart003</v>
          </cell>
          <cell r="B893" t="str">
            <v>Ready Mart - CS6 - K35 Tân Mai</v>
          </cell>
          <cell r="C893" t="str">
            <v/>
          </cell>
          <cell r="D893" t="str">
            <v>Thành phố Hà Nội</v>
          </cell>
          <cell r="E893" t="str">
            <v>Quận Hoàng Mai</v>
          </cell>
          <cell r="G893" t="str">
            <v>HN007</v>
          </cell>
          <cell r="H893" t="str">
            <v>Đỗ Minh Quang</v>
          </cell>
          <cell r="I893" t="str">
            <v>MIENBAC</v>
          </cell>
          <cell r="K893" t="str">
            <v>BT số 1 - Dãy TT 1 - K35 Tân Mai - Phường Tân Mai - Quận Hoàng Mai - Thành phố Hà Nội</v>
          </cell>
          <cell r="M893" t="str">
            <v>BT số 1 - Dãy TT 1 - K35 Tân Mai - Phường Tân Mai - Quận Hoàng Mai - Thành phố Hà Nội</v>
          </cell>
          <cell r="O893" t="b">
            <v>0</v>
          </cell>
          <cell r="P893" t="str">
            <v>CÔNG TY TNHH MTV THƯƠNG MẠI VÀ DỊCH VỤ NGỌC THƠM</v>
          </cell>
          <cell r="Q893" t="str">
            <v>Miền Bắc</v>
          </cell>
          <cell r="R893" t="str">
            <v>READYMART</v>
          </cell>
        </row>
        <row r="894">
          <cell r="A894" t="str">
            <v>readymart004</v>
          </cell>
          <cell r="B894" t="str">
            <v>Ready Mart - CS2 - Định Công</v>
          </cell>
          <cell r="C894" t="str">
            <v/>
          </cell>
          <cell r="D894" t="str">
            <v>Thành phố Hà Nội</v>
          </cell>
          <cell r="E894" t="str">
            <v>Quận Hoàng Mai</v>
          </cell>
          <cell r="G894" t="str">
            <v>HN007</v>
          </cell>
          <cell r="H894" t="str">
            <v>Đỗ Minh Quang</v>
          </cell>
          <cell r="I894" t="str">
            <v>MIENBAC</v>
          </cell>
          <cell r="J894" t="str">
            <v>Miss Kim Cúc - 0974720096</v>
          </cell>
          <cell r="K894" t="str">
            <v>Căn DV-B7 Tòa B KĐT SkyCentral 176 Định Công, phường Định Công, quận Hoàng Mai, TP.Hà Nội</v>
          </cell>
          <cell r="M894" t="str">
            <v>Căn DV-B7 Tòa B KĐT SkyCentral 176 Định Công, phường Định Công, quận Hoàng Mai, TP.Hà Nội</v>
          </cell>
          <cell r="O894" t="b">
            <v>0</v>
          </cell>
          <cell r="P894" t="str">
            <v>CÔNG TY TNHH MTV THƯƠNG MẠI VÀ DỊCH VỤ NGỌC THƠM</v>
          </cell>
          <cell r="Q894" t="str">
            <v>Miền Bắc</v>
          </cell>
          <cell r="R894" t="str">
            <v>READYMART</v>
          </cell>
        </row>
        <row r="895">
          <cell r="A895" t="str">
            <v>readymart005</v>
          </cell>
          <cell r="B895" t="str">
            <v>Hà Thị Cúc CS1 - Tòa C KVKL</v>
          </cell>
          <cell r="C895" t="str">
            <v/>
          </cell>
          <cell r="D895" t="str">
            <v>Thành phố Hà Nội</v>
          </cell>
          <cell r="E895" t="str">
            <v>Quận Hoàng Mai</v>
          </cell>
          <cell r="G895" t="str">
            <v>HN007</v>
          </cell>
          <cell r="H895" t="str">
            <v>Đỗ Minh Quang</v>
          </cell>
          <cell r="I895" t="str">
            <v>MIENBAC</v>
          </cell>
          <cell r="K895" t="str">
            <v>CS1 -Tòa C Kim Văn Kim Lũ, quận Hoàng Mai, thành phố Hà Nội</v>
          </cell>
          <cell r="M895" t="str">
            <v>CS1 -Tòa C Kim Văn Kim Lũ, quận Hoàng Mai, thành phố Hà Nội</v>
          </cell>
          <cell r="O895" t="b">
            <v>0</v>
          </cell>
          <cell r="P895" t="str">
            <v>CÔNG TY TNHH MTV THƯƠNG MẠI VÀ DỊCH VỤ NGỌC THƠM</v>
          </cell>
          <cell r="Q895" t="str">
            <v>Miền Bắc</v>
          </cell>
          <cell r="R895" t="str">
            <v>READYMART</v>
          </cell>
        </row>
        <row r="896">
          <cell r="A896" t="str">
            <v>readymart006</v>
          </cell>
          <cell r="B896" t="str">
            <v>Hà Thị Cúc CS5 - Thông Tấn Xã</v>
          </cell>
          <cell r="C896" t="str">
            <v/>
          </cell>
          <cell r="D896" t="str">
            <v>Thành phố Hà Nội</v>
          </cell>
          <cell r="E896" t="str">
            <v>Quận Hoàng Mai</v>
          </cell>
          <cell r="G896" t="str">
            <v>HN006</v>
          </cell>
          <cell r="H896" t="str">
            <v>Phan Trọng Cường</v>
          </cell>
          <cell r="I896" t="str">
            <v>MIENBAC</v>
          </cell>
          <cell r="K896" t="str">
            <v>CS5 - TT2-17, Kim Văn, Hoàng Mai, Hà Nội</v>
          </cell>
          <cell r="M896" t="str">
            <v>CS5 - TT2-17, Kim Văn, Hoàng Mai, Hà Nội</v>
          </cell>
          <cell r="O896" t="b">
            <v>0</v>
          </cell>
          <cell r="P896" t="str">
            <v>CÔNG TY TNHH MTV THƯƠNG MẠI VÀ DỊCH VỤ NGỌC THƠM</v>
          </cell>
          <cell r="Q896" t="str">
            <v>Miền Bắc</v>
          </cell>
          <cell r="R896" t="str">
            <v>READYMART</v>
          </cell>
        </row>
        <row r="897">
          <cell r="A897" t="str">
            <v>SANHDIEU-004</v>
          </cell>
          <cell r="B897" t="str">
            <v>CÔNG TY TNHH PHÂN PHỐI SÀNH ĐIỆU - CHI NHÁNH HÀ NỘI</v>
          </cell>
          <cell r="D897" t="str">
            <v>Thành phố Hà Nội</v>
          </cell>
          <cell r="G897" t="str">
            <v>HN006</v>
          </cell>
          <cell r="H897" t="str">
            <v>Phan Trọng Cường</v>
          </cell>
          <cell r="I897" t="str">
            <v>MIENBAC</v>
          </cell>
          <cell r="K897" t="str">
            <v>L1 28-30 &amp; L1 28B Tầng 1 TTTM Vincom Mega Mall, Phường Tây Mỗ- Đại Mỗ, Quận Nam Từ Liêm, TP Hà Nội, VN</v>
          </cell>
          <cell r="L897" t="str">
            <v>0311187079-004</v>
          </cell>
          <cell r="M897" t="str">
            <v>B14, B15, B22, B23, B24, B25, B26 tòa nhà Syrena, Số 51 phố Xuân Diệu, Phường Tây Hồ, Thành phố Hà Nội, Việt Nam</v>
          </cell>
          <cell r="N897">
            <v>45</v>
          </cell>
          <cell r="O897" t="b">
            <v>0</v>
          </cell>
          <cell r="P897" t="str">
            <v>CÔNG TY TNHH MTV THƯƠNG MẠI VÀ DỊCH VỤ NGỌC THƠM</v>
          </cell>
          <cell r="Q897" t="str">
            <v>Miền Bắc</v>
          </cell>
          <cell r="R897" t="str">
            <v>SANHDIEU</v>
          </cell>
        </row>
        <row r="898">
          <cell r="A898" t="str">
            <v>sanhdieu458</v>
          </cell>
          <cell r="B898" t="str">
            <v>SÀNH ĐIỆU Annam Goumet - VINCOM TIMES CITY store</v>
          </cell>
          <cell r="D898" t="str">
            <v>Thành phố Hà Nội</v>
          </cell>
          <cell r="E898" t="str">
            <v>Quận Nam Từ Liêm</v>
          </cell>
          <cell r="G898" t="str">
            <v>HN007</v>
          </cell>
          <cell r="H898" t="str">
            <v>Đỗ Minh Quang</v>
          </cell>
          <cell r="I898" t="str">
            <v>MIENBAC</v>
          </cell>
          <cell r="J898" t="str">
            <v>SÀNH ĐIỆU Annam Goumet - VINCOM TIMES CITY store</v>
          </cell>
          <cell r="K898" t="str">
            <v>Tầng hầm B1, 458 Minh Khai, quận Hai Bà Trưng, Hà Nội</v>
          </cell>
          <cell r="L898" t="str">
            <v/>
          </cell>
          <cell r="M898" t="str">
            <v>Tầng hầm B1, 458 Minh Khai, quận Hai Bà Trưng, Hà Nội</v>
          </cell>
          <cell r="N898">
            <v>45</v>
          </cell>
          <cell r="O898" t="b">
            <v>0</v>
          </cell>
          <cell r="P898" t="str">
            <v>CÔNG TY TNHH MTV THƯƠNG MẠI VÀ DỊCH VỤ NGỌC THƠM</v>
          </cell>
          <cell r="Q898" t="str">
            <v>Miền Bắc</v>
          </cell>
          <cell r="R898" t="str">
            <v>SANHDIEU</v>
          </cell>
        </row>
        <row r="899">
          <cell r="A899" t="str">
            <v>sanhdieu9001</v>
          </cell>
          <cell r="B899" t="str">
            <v>SÀNH ĐIỆU Long Biên</v>
          </cell>
          <cell r="D899" t="str">
            <v>Thành phố Hà Nội</v>
          </cell>
          <cell r="E899" t="str">
            <v>Quận Long Biên</v>
          </cell>
          <cell r="G899" t="str">
            <v>HN006</v>
          </cell>
          <cell r="H899" t="str">
            <v>Phan Trọng Cường</v>
          </cell>
          <cell r="I899" t="str">
            <v>MIENBAC</v>
          </cell>
          <cell r="J899" t="str">
            <v>SÀNH ĐIỆU Long Biên</v>
          </cell>
          <cell r="K899" t="str">
            <v>Lô 108-110, tầng L1 TTTM Vincom Plaza Long Biên, KĐT Sinh thái Vinhomes Riverside, P.Phúc Lợi, Q.Long Biên, HN</v>
          </cell>
          <cell r="L899" t="str">
            <v/>
          </cell>
          <cell r="M899" t="str">
            <v>Lô 108-110, tầng L1 TTTM Vincom Plaza Long Biên, KĐT Sinh thái Vinhomes Riverside, P.Phúc Lợi, Q.Long Biên, HN</v>
          </cell>
          <cell r="N899">
            <v>45</v>
          </cell>
          <cell r="O899" t="b">
            <v>0</v>
          </cell>
          <cell r="P899" t="str">
            <v>CÔNG TY TNHH MTV THƯƠNG MẠI VÀ DỊCH VỤ NGỌC THƠM</v>
          </cell>
          <cell r="Q899" t="str">
            <v>Miền Bắc</v>
          </cell>
          <cell r="R899" t="str">
            <v>SANHDIEU</v>
          </cell>
        </row>
        <row r="900">
          <cell r="A900" t="str">
            <v>sanhdieu9002</v>
          </cell>
          <cell r="B900" t="str">
            <v>SÀNH ĐIỆU 51 Xuân Diệu, Tây Hồ, HN</v>
          </cell>
          <cell r="D900" t="str">
            <v>Thành phố Hà Nội</v>
          </cell>
          <cell r="E900" t="str">
            <v>Quận Tây Hồ</v>
          </cell>
          <cell r="G900" t="str">
            <v>HN006</v>
          </cell>
          <cell r="H900" t="str">
            <v>Phan Trọng Cường</v>
          </cell>
          <cell r="I900" t="str">
            <v>MIENBAC</v>
          </cell>
          <cell r="J900" t="str">
            <v>SÀNH ĐIỆU 51 Xuân Diệu, Tây Hồ, HN</v>
          </cell>
          <cell r="K900" t="str">
            <v>51 Xuân Diệu, P.Quảng An, Q.Tây Hồ, HN</v>
          </cell>
          <cell r="L900" t="str">
            <v/>
          </cell>
          <cell r="M900" t="str">
            <v>51 Xuân Diệu, P.Quảng An, Q.Tây Hồ, HN</v>
          </cell>
          <cell r="N900">
            <v>45</v>
          </cell>
          <cell r="O900" t="b">
            <v>0</v>
          </cell>
          <cell r="P900" t="str">
            <v>CÔNG TY TNHH MTV THƯƠNG MẠI VÀ DỊCH VỤ NGỌC THƠM</v>
          </cell>
          <cell r="Q900" t="str">
            <v>Miền Bắc</v>
          </cell>
          <cell r="R900" t="str">
            <v>SANHDIEU</v>
          </cell>
        </row>
        <row r="901">
          <cell r="A901" t="str">
            <v>sanhdieu9003</v>
          </cell>
          <cell r="B901" t="str">
            <v>SÀNH ĐIỆU Smart city</v>
          </cell>
          <cell r="D901" t="str">
            <v>Thành phố Hà Nội</v>
          </cell>
          <cell r="E901" t="str">
            <v>Quận Nam Từ Liêm</v>
          </cell>
          <cell r="G901" t="str">
            <v>HN007</v>
          </cell>
          <cell r="H901" t="str">
            <v>Đỗ Minh Quang</v>
          </cell>
          <cell r="I901" t="str">
            <v>MIENBAC</v>
          </cell>
          <cell r="J901" t="str">
            <v>SÀNH ĐIỆU Smart city</v>
          </cell>
          <cell r="K901" t="str">
            <v>L1 28-30 &amp; L1 28B TẦNG 1 TTTM VINCOM MEGA MALL, PHƯỜNG ĐẠI MỖ, QUẬN NAM TỪ LIÊM, HN</v>
          </cell>
          <cell r="L901" t="str">
            <v/>
          </cell>
          <cell r="M901" t="str">
            <v>L1 28-30 &amp; L1 28B TẦNG 1 TTTM VINCOM MEGA MALL, PHƯỜNG ĐẠI MỖ, QUẬN NAM TỪ LIÊM, HN</v>
          </cell>
          <cell r="N901">
            <v>45</v>
          </cell>
          <cell r="O901" t="b">
            <v>0</v>
          </cell>
          <cell r="P901" t="str">
            <v>CÔNG TY TNHH MTV THƯƠNG MẠI VÀ DỊCH VỤ NGỌC THƠM</v>
          </cell>
          <cell r="Q901" t="str">
            <v>Miền Bắc</v>
          </cell>
          <cell r="R901" t="str">
            <v>SANHDIEU</v>
          </cell>
        </row>
        <row r="902">
          <cell r="A902" t="str">
            <v>SBF</v>
          </cell>
          <cell r="B902" t="str">
            <v>CHI NHÁNH CÔNG TY CỔ PHẦN SIBA FOOD VIỆT NAM TẠI HÀ NỘI</v>
          </cell>
          <cell r="D902" t="str">
            <v>Thành phố Hà Nội</v>
          </cell>
          <cell r="E902" t="str">
            <v>Quận Thanh Xuân</v>
          </cell>
          <cell r="G902" t="str">
            <v>HN007</v>
          </cell>
          <cell r="H902" t="str">
            <v>Đỗ Minh Quang</v>
          </cell>
          <cell r="L902" t="str">
            <v>0316625505-001</v>
          </cell>
          <cell r="M902" t="str">
            <v>Tầng 12A, Tòa nhà Diamond Flower, KĐT mới N1, Số 48, đường Lê Văn Lương, Phường Nhân Chính, Quận Thanh Xuân, Thành Phố Hà nội, Việt Nam</v>
          </cell>
          <cell r="N902">
            <v>51</v>
          </cell>
          <cell r="O902" t="b">
            <v>1</v>
          </cell>
          <cell r="P902" t="str">
            <v>CÔNG TY TNHH MTV THƯƠNG MẠI VÀ DỊCH VỤ NGỌC THƠM</v>
          </cell>
          <cell r="Q902" t="str">
            <v>Miền Bắc</v>
          </cell>
          <cell r="R902" t="str">
            <v>SBF</v>
          </cell>
        </row>
        <row r="903">
          <cell r="A903" t="str">
            <v>SE7VENHA</v>
          </cell>
          <cell r="B903" t="str">
            <v>Công Ty Cổ Phần Thương Mại Và Dịch Vụ Se7ven Việt Nam</v>
          </cell>
          <cell r="D903" t="str">
            <v>Thành phố Hà Nội</v>
          </cell>
          <cell r="G903" t="str">
            <v>HN007</v>
          </cell>
          <cell r="H903" t="str">
            <v>Đỗ Minh Quang</v>
          </cell>
          <cell r="I903" t="str">
            <v>MIENBAC</v>
          </cell>
          <cell r="L903" t="str">
            <v>0106845649</v>
          </cell>
          <cell r="M903" t="str">
            <v>Số 26, Ngõ 25, Bùi Huy Ích, Phường Hoàng Liệt, Quận Hoàng Mai, Hà Nội</v>
          </cell>
          <cell r="O903" t="b">
            <v>0</v>
          </cell>
          <cell r="P903" t="str">
            <v>CÔNG TY TNHH MTV THƯƠNG MẠI VÀ DỊCH VỤ NGỌC THƠM</v>
          </cell>
          <cell r="Q903" t="str">
            <v>Miền Bắc</v>
          </cell>
          <cell r="R903" t="str">
            <v>SE7VENHA</v>
          </cell>
        </row>
        <row r="904">
          <cell r="A904" t="str">
            <v>SEVEN03</v>
          </cell>
          <cell r="B904" t="str">
            <v>CHI NHÁNH CÔNG TY CỔ PHẦN SEVEN SYSTEM VIỆT NAM TẠI HÀ NỘI</v>
          </cell>
          <cell r="D904" t="str">
            <v>Thành phố Hà Nội</v>
          </cell>
          <cell r="E904" t="str">
            <v>Quận Ba Đình</v>
          </cell>
          <cell r="F904" t="str">
            <v>Phường Ngọc Khánh</v>
          </cell>
          <cell r="I904" t="str">
            <v>9%; MIENBAC</v>
          </cell>
          <cell r="L904" t="str">
            <v>0313330856-003</v>
          </cell>
          <cell r="M904" t="str">
            <v>Phòng CP2.19.03C, Tầng 19 Capital Place, Số 29 Liễu Giai, Phường Giảng Võ, Thành phố Hà Nội, Việt Nam</v>
          </cell>
          <cell r="N904">
            <v>56</v>
          </cell>
          <cell r="O904" t="b">
            <v>0</v>
          </cell>
          <cell r="P904" t="str">
            <v>CÔNG TY TNHH MTV THƯƠNG MẠI VÀ DỊCH VỤ NGỌC THƠM</v>
          </cell>
          <cell r="Q904" t="str">
            <v>Miền Bắc</v>
          </cell>
          <cell r="R904" t="str">
            <v>SEVEN</v>
          </cell>
        </row>
        <row r="905">
          <cell r="A905" t="str">
            <v>SIBA</v>
          </cell>
          <cell r="B905" t="str">
            <v>CHI NHÁNH CÔNG TY CỔ PHẦN SIBA FOOD VIỆT NAM TẠI HÀ NỘI</v>
          </cell>
          <cell r="D905" t="str">
            <v>Thành phố Hà Nội</v>
          </cell>
          <cell r="E905" t="str">
            <v>Quận Thanh Xuân</v>
          </cell>
          <cell r="F905" t="str">
            <v>Phường Nhân Chính</v>
          </cell>
          <cell r="G905" t="str">
            <v>HN007</v>
          </cell>
          <cell r="H905" t="str">
            <v>Đỗ Minh Quang</v>
          </cell>
          <cell r="I905" t="str">
            <v>MIENBAC</v>
          </cell>
          <cell r="L905" t="str">
            <v>0316625505-001</v>
          </cell>
          <cell r="M905" t="str">
            <v>Tầng 12A, toà nhà Diamond Flower, Khu đô thị mới N1, số 48, đường Lê Văn Lương, Phường Yên Hòa, Thành phố Hà Nội, Việt Nam</v>
          </cell>
          <cell r="N905">
            <v>51</v>
          </cell>
          <cell r="O905" t="b">
            <v>0</v>
          </cell>
          <cell r="P905" t="str">
            <v>CÔNG TY TNHH MTV THƯƠNG MẠI VÀ DỊCH VỤ NGỌC THƠM</v>
          </cell>
          <cell r="Q905" t="str">
            <v>Miền Bắc</v>
          </cell>
          <cell r="R905" t="str">
            <v>SIBA</v>
          </cell>
        </row>
        <row r="906">
          <cell r="A906" t="str">
            <v>siba0001</v>
          </cell>
          <cell r="B906" t="str">
            <v>Sibafood Vinhomes Green Bay, Mễ Trì</v>
          </cell>
          <cell r="C906" t="str">
            <v/>
          </cell>
          <cell r="D906" t="str">
            <v>Thành phố Hà Nội</v>
          </cell>
          <cell r="E906" t="str">
            <v>Quận Nam Từ Liêm</v>
          </cell>
          <cell r="G906" t="str">
            <v>HN007</v>
          </cell>
          <cell r="H906" t="str">
            <v>Đỗ Minh Quang</v>
          </cell>
          <cell r="I906" t="str">
            <v>MIENBAC;6%</v>
          </cell>
          <cell r="J906" t="str">
            <v>Sibafood Vinhomes Green Bay, Mễ Trì</v>
          </cell>
          <cell r="K906" t="str">
            <v>G1, Vinhomes Green Bay, Mễ Trì, Nam Từ Liêm, HN</v>
          </cell>
          <cell r="L906" t="str">
            <v/>
          </cell>
          <cell r="M906" t="str">
            <v>G1, Vinhomes Green Bay, Mễ Trì, Nam Từ Liêm, HN</v>
          </cell>
          <cell r="N906">
            <v>51</v>
          </cell>
          <cell r="O906" t="b">
            <v>0</v>
          </cell>
          <cell r="P906" t="str">
            <v>CÔNG TY TNHH MTV THƯƠNG MẠI VÀ DỊCH VỤ NGỌC THƠM</v>
          </cell>
          <cell r="Q906" t="str">
            <v>Miền Bắc</v>
          </cell>
          <cell r="R906" t="str">
            <v>SIBA</v>
          </cell>
        </row>
        <row r="907">
          <cell r="A907" t="str">
            <v>siba0002</v>
          </cell>
          <cell r="B907" t="str">
            <v>Sibafood Thăng Long Victory</v>
          </cell>
          <cell r="C907" t="str">
            <v/>
          </cell>
          <cell r="D907" t="str">
            <v>Thành phố Hà Nội</v>
          </cell>
          <cell r="E907" t="str">
            <v>Huyện Hoài Đức</v>
          </cell>
          <cell r="G907" t="str">
            <v>HN007</v>
          </cell>
          <cell r="H907" t="str">
            <v>Đỗ Minh Quang</v>
          </cell>
          <cell r="I907" t="str">
            <v>MIENBAC;6%</v>
          </cell>
          <cell r="J907" t="str">
            <v>Sibafood Thăng Long Victory</v>
          </cell>
          <cell r="K907" t="str">
            <v>khu ĐT An Khánh, huyện Hoài Đức, HN</v>
          </cell>
          <cell r="L907" t="str">
            <v/>
          </cell>
          <cell r="M907" t="str">
            <v>khu ĐT An Khánh, huyện Hoài Đức, HN</v>
          </cell>
          <cell r="N907">
            <v>51</v>
          </cell>
          <cell r="O907" t="b">
            <v>0</v>
          </cell>
          <cell r="P907" t="str">
            <v>CÔNG TY TNHH MTV THƯƠNG MẠI VÀ DỊCH VỤ NGỌC THƠM</v>
          </cell>
          <cell r="Q907" t="str">
            <v>Miền Bắc</v>
          </cell>
          <cell r="R907" t="str">
            <v>SIBA</v>
          </cell>
        </row>
        <row r="908">
          <cell r="A908" t="str">
            <v>siba0003</v>
          </cell>
          <cell r="B908" t="str">
            <v>Sibafood IMPERIA SKY GARDEN</v>
          </cell>
          <cell r="C908" t="str">
            <v/>
          </cell>
          <cell r="D908" t="str">
            <v>Thành phố Hà Nội</v>
          </cell>
          <cell r="E908" t="str">
            <v>Quận Hai Bà Trưng</v>
          </cell>
          <cell r="G908" t="str">
            <v>HN007</v>
          </cell>
          <cell r="H908" t="str">
            <v>Đỗ Minh Quang</v>
          </cell>
          <cell r="I908" t="str">
            <v>MIENBAC;6%</v>
          </cell>
          <cell r="J908" t="str">
            <v>Sibafood IMPERIA SKY GARDEN</v>
          </cell>
          <cell r="K908" t="str">
            <v>SÀN THƯƠNG MẠI B15+B16 TÒA IMPERIA SKY GARDEN 423 MINH KHAI, P. VĨNH TUY, Q. HAI BÀ TRƯNG, TP HÀ NỘI, SĐT: CHỊ VÂN 0984213993</v>
          </cell>
          <cell r="L908" t="str">
            <v/>
          </cell>
          <cell r="M908" t="str">
            <v>B15+B16 TÒA IMPERIA SKY GARDEN 423 MINH KHAI, PHƯỜNG VĨNH TUY, QUẬN HAI BÀ TRƯNG, TP HÀ NỘI</v>
          </cell>
          <cell r="N908">
            <v>51</v>
          </cell>
          <cell r="O908" t="b">
            <v>0</v>
          </cell>
          <cell r="P908" t="str">
            <v>CÔNG TY TNHH MTV THƯƠNG MẠI VÀ DỊCH VỤ NGỌC THƠM</v>
          </cell>
          <cell r="Q908" t="str">
            <v>Miền Bắc</v>
          </cell>
          <cell r="R908" t="str">
            <v>SIBA</v>
          </cell>
        </row>
        <row r="909">
          <cell r="A909" t="str">
            <v>siba0004</v>
          </cell>
          <cell r="B909" t="str">
            <v>Sibafood Vinhome Ocean Park</v>
          </cell>
          <cell r="C909" t="str">
            <v/>
          </cell>
          <cell r="D909" t="str">
            <v>Thành phố Hà Nội</v>
          </cell>
          <cell r="E909" t="str">
            <v>Huyện Gia Lâm</v>
          </cell>
          <cell r="G909" t="str">
            <v>HN006</v>
          </cell>
          <cell r="H909" t="str">
            <v>Phan Trọng Cường</v>
          </cell>
          <cell r="I909" t="str">
            <v>MIENBAC;6%</v>
          </cell>
          <cell r="J909" t="str">
            <v>Sibafood Vinhome Ocean Park</v>
          </cell>
          <cell r="K909" t="str">
            <v>Gian hàng TM 01S01 tòa R1.05, khu đô thị Vinhome Ocean Park, Thị Trấn Trâu Qùy, huyện Gia Lâm, Hà Nội, sđt : 0972648887 anh tuấn</v>
          </cell>
          <cell r="L909" t="str">
            <v/>
          </cell>
          <cell r="M909" t="str">
            <v>Gian hàng TM 01S01 tòa R1.05, khu đô thị Vinhome Ocean Park, Thị Trấn Trâu Qùy, huyện Gia Lâm, Hà Nội</v>
          </cell>
          <cell r="N909">
            <v>51</v>
          </cell>
          <cell r="O909" t="b">
            <v>0</v>
          </cell>
          <cell r="P909" t="str">
            <v>CÔNG TY TNHH MTV THƯƠNG MẠI VÀ DỊCH VỤ NGỌC THƠM</v>
          </cell>
          <cell r="Q909" t="str">
            <v>Miền Bắc</v>
          </cell>
          <cell r="R909" t="str">
            <v>SIBA</v>
          </cell>
        </row>
        <row r="910">
          <cell r="A910" t="str">
            <v>siba0005</v>
          </cell>
          <cell r="B910" t="str">
            <v>Sibafood Thăng Long Capital</v>
          </cell>
          <cell r="C910" t="str">
            <v/>
          </cell>
          <cell r="D910" t="str">
            <v>Thành phố Hà Nội</v>
          </cell>
          <cell r="E910" t="str">
            <v>Huyện Hoài Đức</v>
          </cell>
          <cell r="G910" t="str">
            <v>HN007</v>
          </cell>
          <cell r="H910" t="str">
            <v>Đỗ Minh Quang</v>
          </cell>
          <cell r="I910" t="str">
            <v>MIENBAC;6%</v>
          </cell>
          <cell r="J910" t="str">
            <v>Sibafood Thăng Long Capital</v>
          </cell>
          <cell r="K910" t="str">
            <v>Tầng 1 tòa T3 Thăng Long Capital, Xã An Khánh, huyện Hoài Đức, HN</v>
          </cell>
          <cell r="L910" t="str">
            <v/>
          </cell>
          <cell r="M910" t="str">
            <v>Tầng 1 tòa T3 Thăng Long Capital, Xã An Khánh, huyện Hoài Đức, HN</v>
          </cell>
          <cell r="N910">
            <v>51</v>
          </cell>
          <cell r="O910" t="b">
            <v>0</v>
          </cell>
          <cell r="P910" t="str">
            <v>CÔNG TY TNHH MTV THƯƠNG MẠI VÀ DỊCH VỤ NGỌC THƠM</v>
          </cell>
          <cell r="Q910" t="str">
            <v>Miền Bắc</v>
          </cell>
          <cell r="R910" t="str">
            <v>SIBA</v>
          </cell>
        </row>
        <row r="911">
          <cell r="A911" t="str">
            <v>siba0006</v>
          </cell>
          <cell r="B911" t="str">
            <v>Sibafood CC Xuân Đỉnh, Bắc Từ Liêm</v>
          </cell>
          <cell r="C911" t="str">
            <v/>
          </cell>
          <cell r="D911" t="str">
            <v>Thành phố Hà Nội</v>
          </cell>
          <cell r="E911" t="str">
            <v>Quận Bắc Từ Liêm</v>
          </cell>
          <cell r="G911" t="str">
            <v>HN006</v>
          </cell>
          <cell r="H911" t="str">
            <v>Phan Trọng Cường</v>
          </cell>
          <cell r="I911" t="str">
            <v>MIENBAC;6%</v>
          </cell>
          <cell r="J911" t="str">
            <v>Sibafood CC Xuân Đỉnh, Bắc Từ Liêm</v>
          </cell>
          <cell r="K911" t="str">
            <v>CC C2 Xuân Đỉnh, số 1 Đỗ Nhuận, Xuân Đỉnh, Q.Bắc Từ Liêm, HN</v>
          </cell>
          <cell r="L911" t="str">
            <v/>
          </cell>
          <cell r="M911" t="str">
            <v>CC C2 Xuân Đỉnh, số 1 Đỗ Nhuận, Xuân Đỉnh, Q.Bắc Từ Liêm, HN</v>
          </cell>
          <cell r="N911">
            <v>51</v>
          </cell>
          <cell r="O911" t="b">
            <v>0</v>
          </cell>
          <cell r="P911" t="str">
            <v>CÔNG TY TNHH MTV THƯƠNG MẠI VÀ DỊCH VỤ NGỌC THƠM</v>
          </cell>
          <cell r="Q911" t="str">
            <v>Miền Bắc</v>
          </cell>
          <cell r="R911" t="str">
            <v>SIBA</v>
          </cell>
        </row>
        <row r="912">
          <cell r="A912" t="str">
            <v>siba0007</v>
          </cell>
          <cell r="B912" t="str">
            <v>Sibafood Đông Ngạc, Bắc Từ Liêm</v>
          </cell>
          <cell r="C912" t="str">
            <v/>
          </cell>
          <cell r="D912" t="str">
            <v>Thành phố Hà Nội</v>
          </cell>
          <cell r="E912" t="str">
            <v>Quận Bắc Từ Liêm</v>
          </cell>
          <cell r="G912" t="str">
            <v>HN006</v>
          </cell>
          <cell r="H912" t="str">
            <v>Phan Trọng Cường</v>
          </cell>
          <cell r="I912" t="str">
            <v>MIENBAC;6%</v>
          </cell>
          <cell r="J912" t="str">
            <v>Sibafood Đông Ngạc, Bắc Từ Liêm</v>
          </cell>
          <cell r="K912" t="str">
            <v>SH17 khu Ecohome 3, P.Đông Ngạc, Q.Bắc Từ Liêm, HN</v>
          </cell>
          <cell r="L912" t="str">
            <v/>
          </cell>
          <cell r="M912" t="str">
            <v>SH17 khu Ecohome 3, P.Đông Ngạc, Q.Bắc Từ Liêm, HN</v>
          </cell>
          <cell r="N912">
            <v>51</v>
          </cell>
          <cell r="O912" t="b">
            <v>0</v>
          </cell>
          <cell r="P912" t="str">
            <v>CÔNG TY TNHH MTV THƯƠNG MẠI VÀ DỊCH VỤ NGỌC THƠM</v>
          </cell>
          <cell r="Q912" t="str">
            <v>Miền Bắc</v>
          </cell>
          <cell r="R912" t="str">
            <v>SIBA</v>
          </cell>
        </row>
        <row r="913">
          <cell r="A913" t="str">
            <v>siba0008</v>
          </cell>
          <cell r="B913" t="str">
            <v>Sibafood AnLand Premium</v>
          </cell>
          <cell r="C913" t="str">
            <v/>
          </cell>
          <cell r="D913" t="str">
            <v>Thành phố Hà Nội</v>
          </cell>
          <cell r="E913" t="str">
            <v>Quận Hà Đông</v>
          </cell>
          <cell r="G913" t="str">
            <v>HN007</v>
          </cell>
          <cell r="H913" t="str">
            <v>Đỗ Minh Quang</v>
          </cell>
          <cell r="I913" t="str">
            <v>MIENBAC;6%</v>
          </cell>
          <cell r="J913" t="str">
            <v>Sibafood AnLand Premium</v>
          </cell>
          <cell r="K913" t="str">
            <v>SH HH01B, cc Anland Premium, KĐT mới Dương Nội, P.La Khê, Q.Hà Đông, HN</v>
          </cell>
          <cell r="L913" t="str">
            <v/>
          </cell>
          <cell r="M913" t="str">
            <v>SH HH01B, cc Anland Premium, KĐT mới Dương Nội, P.La Khê, Q.Hà Đông, HN</v>
          </cell>
          <cell r="N913">
            <v>51</v>
          </cell>
          <cell r="O913" t="b">
            <v>0</v>
          </cell>
          <cell r="P913" t="str">
            <v>CÔNG TY TNHH MTV THƯƠNG MẠI VÀ DỊCH VỤ NGỌC THƠM</v>
          </cell>
          <cell r="Q913" t="str">
            <v>Miền Bắc</v>
          </cell>
          <cell r="R913" t="str">
            <v>SIBA</v>
          </cell>
        </row>
        <row r="914">
          <cell r="A914" t="str">
            <v>siba0009</v>
          </cell>
          <cell r="B914" t="str">
            <v>Sibafood Hope Residences</v>
          </cell>
          <cell r="C914" t="str">
            <v/>
          </cell>
          <cell r="D914" t="str">
            <v>Thành phố Hà Nội</v>
          </cell>
          <cell r="E914" t="str">
            <v>Quận Long Biên</v>
          </cell>
          <cell r="G914" t="str">
            <v>HN006</v>
          </cell>
          <cell r="H914" t="str">
            <v>Phan Trọng Cường</v>
          </cell>
          <cell r="I914" t="str">
            <v>MIENBAC;6%</v>
          </cell>
          <cell r="J914" t="str">
            <v>Sibafood Hope Residences</v>
          </cell>
          <cell r="K914" t="str">
            <v>Sàn thương mại dv số H5-TM11, khu nhà ở xã hội Hope Residence, P.Phúc Đồng, Q.Long Biên, HN. sđt chú Tân 0978499510</v>
          </cell>
          <cell r="L914" t="str">
            <v/>
          </cell>
          <cell r="M914" t="str">
            <v>Sàn thương mại dv số H5-TM11, khu nhà ở xã hội Hope Residence, P.Phúc Đồng, Q.Long Biên, HN</v>
          </cell>
          <cell r="N914">
            <v>51</v>
          </cell>
          <cell r="O914" t="b">
            <v>0</v>
          </cell>
          <cell r="P914" t="str">
            <v>CÔNG TY TNHH MTV THƯƠNG MẠI VÀ DỊCH VỤ NGỌC THƠM</v>
          </cell>
          <cell r="Q914" t="str">
            <v>Miền Bắc</v>
          </cell>
          <cell r="R914" t="str">
            <v>SIBA</v>
          </cell>
        </row>
        <row r="915">
          <cell r="A915" t="str">
            <v>siba0010</v>
          </cell>
          <cell r="B915" t="str">
            <v>Sibafood Ocean Park II</v>
          </cell>
          <cell r="C915" t="str">
            <v/>
          </cell>
          <cell r="D915" t="str">
            <v>Thành phố Hà Nội</v>
          </cell>
          <cell r="E915" t="str">
            <v>Huyện Gia Lâm</v>
          </cell>
          <cell r="G915" t="str">
            <v>HN006</v>
          </cell>
          <cell r="H915" t="str">
            <v>Phan Trọng Cường</v>
          </cell>
          <cell r="I915" t="str">
            <v>MIENBAC;6%</v>
          </cell>
          <cell r="J915" t="str">
            <v>CH Sibafood Ocean Park II</v>
          </cell>
          <cell r="K915" t="str">
            <v>Gian hàng TM 01SH20, S1.6 (L27M), B3-CT01-3, khu đô thị Gia Lâm - Vinhomes Ocean Park, Xã Đa Tốn, huyện Gia Lâm, Hà Nội</v>
          </cell>
          <cell r="L915" t="str">
            <v/>
          </cell>
          <cell r="M915" t="str">
            <v>Gian hàng TM 01SH20, S1.6 (L27M), B3-CT01-3, khu đô thị Gia Lâm - Vinhomes Ocean Park, Xã Đa Tốn, huyện Gia Lâm, Hà Nội</v>
          </cell>
          <cell r="N915">
            <v>51</v>
          </cell>
          <cell r="O915" t="b">
            <v>0</v>
          </cell>
          <cell r="P915" t="str">
            <v>CÔNG TY TNHH MTV THƯƠNG MẠI VÀ DỊCH VỤ NGỌC THƠM</v>
          </cell>
          <cell r="Q915" t="str">
            <v>Miền Bắc</v>
          </cell>
          <cell r="R915" t="str">
            <v>SIBA</v>
          </cell>
        </row>
        <row r="916">
          <cell r="A916" t="str">
            <v>siba0011</v>
          </cell>
          <cell r="B916" t="str">
            <v>Sibafood Vinhomes Imperia</v>
          </cell>
          <cell r="C916" t="str">
            <v/>
          </cell>
          <cell r="D916" t="str">
            <v>Hải Phòng</v>
          </cell>
          <cell r="E916" t="str">
            <v>Quận Hồng Bàng</v>
          </cell>
          <cell r="I916" t="str">
            <v>MIENBAC;6%</v>
          </cell>
          <cell r="J916" t="str">
            <v>Sibafood Vinhomes Imperia</v>
          </cell>
          <cell r="K916" t="str">
            <v>Số 12A, khu BH 03, ô số 13 lô OTM - 7, khu đô thị Vinhomes Imperia, phường Thượng Lý, quận Hồng Bàng, thành phố Hải Phòng, Việt Nam</v>
          </cell>
          <cell r="L916" t="str">
            <v/>
          </cell>
          <cell r="M916" t="str">
            <v>Số 12A, khu BH 03, ô số 13 lô OTM - 7, khu đô thị Vinhomes Imperia, phường Thượng Lý, quận Hồng Bàng, thành phố Hải Phòng, Việt Nam</v>
          </cell>
          <cell r="N916">
            <v>51</v>
          </cell>
          <cell r="O916" t="b">
            <v>0</v>
          </cell>
          <cell r="P916" t="str">
            <v>CÔNG TY TNHH MTV THƯƠNG MẠI VÀ DỊCH VỤ NGỌC THƠM</v>
          </cell>
          <cell r="Q916" t="str">
            <v>Miền Bắc</v>
          </cell>
          <cell r="R916" t="str">
            <v>SIBA</v>
          </cell>
        </row>
        <row r="917">
          <cell r="A917" t="str">
            <v>siba0012</v>
          </cell>
          <cell r="B917" t="str">
            <v>Sibafood 84 Chùa Láng</v>
          </cell>
          <cell r="C917" t="str">
            <v/>
          </cell>
          <cell r="D917" t="str">
            <v>Thành phố Hà Nội</v>
          </cell>
          <cell r="E917" t="str">
            <v>Quận Đống Đa</v>
          </cell>
          <cell r="G917" t="str">
            <v>HN006</v>
          </cell>
          <cell r="H917" t="str">
            <v>Phan Trọng Cường</v>
          </cell>
          <cell r="I917" t="str">
            <v>MIENBAC;6%</v>
          </cell>
          <cell r="J917" t="str">
            <v>Sibafood 84 Chùa Láng</v>
          </cell>
          <cell r="K917" t="str">
            <v>Số 2A, Ngõ 84 Chùa Láng, quận Đống Đa, Thành phố Hà Nội</v>
          </cell>
          <cell r="L917" t="str">
            <v/>
          </cell>
          <cell r="M917" t="str">
            <v>Số 2A, Ngõ 84 Chùa Láng, quận Đống Đa, Thành phố Hà Nội</v>
          </cell>
          <cell r="N917">
            <v>51</v>
          </cell>
          <cell r="O917" t="b">
            <v>0</v>
          </cell>
          <cell r="P917" t="str">
            <v>CÔNG TY TNHH MTV THƯƠNG MẠI VÀ DỊCH VỤ NGỌC THƠM</v>
          </cell>
          <cell r="Q917" t="str">
            <v>Miền Bắc</v>
          </cell>
          <cell r="R917" t="str">
            <v>SIBA</v>
          </cell>
        </row>
        <row r="918">
          <cell r="A918" t="str">
            <v>siba0013</v>
          </cell>
          <cell r="B918" t="str">
            <v>Sibafood 79 Ngọc Hồi</v>
          </cell>
          <cell r="C918" t="str">
            <v/>
          </cell>
          <cell r="D918" t="str">
            <v>Thành phố Hà Nội</v>
          </cell>
          <cell r="E918" t="str">
            <v>Quận Đống Đa</v>
          </cell>
          <cell r="G918" t="str">
            <v>HN007</v>
          </cell>
          <cell r="H918" t="str">
            <v>Đỗ Minh Quang</v>
          </cell>
          <cell r="I918" t="str">
            <v>MIENBAC;6%</v>
          </cell>
          <cell r="J918" t="str">
            <v>Sibafood 79 Ngọc Hồi</v>
          </cell>
          <cell r="K918" t="str">
            <v>Chung cư Rose Town 79 Ngọc Hồi, Phường Hoàng Liệt, quận Hoàng Mai, thành phố Hà Nội</v>
          </cell>
          <cell r="L918" t="str">
            <v/>
          </cell>
          <cell r="M918" t="str">
            <v>Chung cư Rose Town 79 Ngọc Hồi, Phường Hoàng Liệt, quận Hoàng Mai, thành phố Hà Nội</v>
          </cell>
          <cell r="N918">
            <v>51</v>
          </cell>
          <cell r="O918" t="b">
            <v>0</v>
          </cell>
          <cell r="P918" t="str">
            <v>CÔNG TY TNHH MTV THƯƠNG MẠI VÀ DỊCH VỤ NGỌC THƠM</v>
          </cell>
          <cell r="Q918" t="str">
            <v>Miền Bắc</v>
          </cell>
          <cell r="R918" t="str">
            <v>SIBA</v>
          </cell>
        </row>
        <row r="919">
          <cell r="A919" t="str">
            <v>siba0014</v>
          </cell>
          <cell r="B919" t="str">
            <v>Sibafood An Đồng</v>
          </cell>
          <cell r="C919" t="str">
            <v/>
          </cell>
          <cell r="D919" t="str">
            <v>Hải Phòng</v>
          </cell>
          <cell r="I919" t="str">
            <v>MIENBAC;6%</v>
          </cell>
          <cell r="J919" t="str">
            <v>Sibafood An Đồng</v>
          </cell>
          <cell r="K919" t="str">
            <v>LK1 - Số 50, đường Máng Nước, xã An Đồng, huyện An Dương, thành phố Hải Phòng, Việt Nam</v>
          </cell>
          <cell r="L919" t="str">
            <v/>
          </cell>
          <cell r="M919" t="str">
            <v>LK1 - Số 50, đường Máng Nước, xã An Đồng, huyện An Dương, thành phố Hải Phòng, Việt Nam</v>
          </cell>
          <cell r="N919">
            <v>51</v>
          </cell>
          <cell r="O919" t="b">
            <v>0</v>
          </cell>
          <cell r="P919" t="str">
            <v>CÔNG TY TNHH MTV THƯƠNG MẠI VÀ DỊCH VỤ NGỌC THƠM</v>
          </cell>
          <cell r="Q919" t="str">
            <v>Miền Bắc</v>
          </cell>
          <cell r="R919" t="str">
            <v>SIBA</v>
          </cell>
        </row>
        <row r="920">
          <cell r="A920" t="str">
            <v>siba0015</v>
          </cell>
          <cell r="B920" t="str">
            <v>Sibafood Văn Phú</v>
          </cell>
          <cell r="C920" t="str">
            <v/>
          </cell>
          <cell r="D920" t="str">
            <v>Thành phố Hà Nội</v>
          </cell>
          <cell r="E920" t="str">
            <v>Quận Hà Đông</v>
          </cell>
          <cell r="G920" t="str">
            <v>HN007</v>
          </cell>
          <cell r="H920" t="str">
            <v>Đỗ Minh Quang</v>
          </cell>
          <cell r="I920" t="str">
            <v>MIENBAC;6%</v>
          </cell>
          <cell r="J920" t="str">
            <v>Sibafood Văn Phú</v>
          </cell>
          <cell r="K920" t="str">
            <v>S005 - Khu nhà ở Hi Brand, KĐT mới Văn Phú, Phường Phú La, Quận Hà Đông, Tp Hà Nội ( The K-Park)</v>
          </cell>
          <cell r="L920" t="str">
            <v/>
          </cell>
          <cell r="M920" t="str">
            <v>S005 - Khu nhà ở Hi Brand, KĐT mới Văn Phú, Phường Phú La, Quận Hà Đông, Tp Hà Nội ( The K-Park)</v>
          </cell>
          <cell r="N920">
            <v>51</v>
          </cell>
          <cell r="O920" t="b">
            <v>0</v>
          </cell>
          <cell r="P920" t="str">
            <v>CÔNG TY TNHH MTV THƯƠNG MẠI VÀ DỊCH VỤ NGỌC THƠM</v>
          </cell>
          <cell r="Q920" t="str">
            <v>Miền Bắc</v>
          </cell>
          <cell r="R920" t="str">
            <v>SIBA</v>
          </cell>
        </row>
        <row r="921">
          <cell r="A921" t="str">
            <v>siba0016</v>
          </cell>
          <cell r="B921" t="str">
            <v>Sibafood Nguyễn Văn Cừ</v>
          </cell>
          <cell r="C921" t="str">
            <v/>
          </cell>
          <cell r="D921" t="str">
            <v>Nghệ An</v>
          </cell>
          <cell r="G921" t="str">
            <v>HN007</v>
          </cell>
          <cell r="H921" t="str">
            <v>Đỗ Minh Quang</v>
          </cell>
          <cell r="I921" t="str">
            <v>MIENBAC;6%</v>
          </cell>
          <cell r="J921" t="str">
            <v>Sibafood Nguyễn Văn Cừ</v>
          </cell>
          <cell r="K921" t="str">
            <v>S059 - Số 290 Nguyễn Văn Cừ, Hưng Phúc,TP Vinh, Nghệ An</v>
          </cell>
          <cell r="L921" t="str">
            <v/>
          </cell>
          <cell r="M921" t="str">
            <v>S059 - Số 290 Nguyễn Văn Cừ, Hưng Phúc,TP Vinh, Nghệ An</v>
          </cell>
          <cell r="N921">
            <v>51</v>
          </cell>
          <cell r="O921" t="b">
            <v>0</v>
          </cell>
          <cell r="P921" t="str">
            <v>CÔNG TY TNHH MTV THƯƠNG MẠI VÀ DỊCH VỤ NGỌC THƠM</v>
          </cell>
          <cell r="Q921" t="str">
            <v>Miền Bắc</v>
          </cell>
          <cell r="R921" t="str">
            <v>SIBA</v>
          </cell>
        </row>
        <row r="922">
          <cell r="A922" t="str">
            <v>siba0017</v>
          </cell>
          <cell r="B922" t="str">
            <v>Sibafood Terra An Hưng</v>
          </cell>
          <cell r="C922" t="str">
            <v/>
          </cell>
          <cell r="D922" t="str">
            <v>Thành phố Hà Nội</v>
          </cell>
          <cell r="E922" t="str">
            <v>Quận Hà Đông</v>
          </cell>
          <cell r="F922" t="str">
            <v>Phường La Khê</v>
          </cell>
          <cell r="G922" t="str">
            <v>HN007</v>
          </cell>
          <cell r="H922" t="str">
            <v>Đỗ Minh Quang</v>
          </cell>
          <cell r="I922" t="str">
            <v>MIENBAC;6%</v>
          </cell>
          <cell r="J922" t="str">
            <v>Sibafood Terra An Hưng</v>
          </cell>
          <cell r="K922" t="str">
            <v>S063 - Tầng 1, V4-B08 Lô đất TTDV01, Khu đô thị mới An Hưng, Phường La Khê, Quận Hà Đông, Hà Nội</v>
          </cell>
          <cell r="L922" t="str">
            <v/>
          </cell>
          <cell r="M922" t="str">
            <v>S063 - Tầng 1, V4-B08 Lô đất TTDV01, Khu đô thị mới An Hưng, Phường La Khê, Quận Hà Đông, Hà Nội</v>
          </cell>
          <cell r="N922">
            <v>51</v>
          </cell>
          <cell r="O922" t="b">
            <v>0</v>
          </cell>
          <cell r="P922" t="str">
            <v>CÔNG TY TNHH MTV THƯƠNG MẠI VÀ DỊCH VỤ NGỌC THƠM</v>
          </cell>
          <cell r="Q922" t="str">
            <v>Miền Bắc</v>
          </cell>
          <cell r="R922" t="str">
            <v>SIBA</v>
          </cell>
        </row>
        <row r="923">
          <cell r="A923" t="str">
            <v>siba0018</v>
          </cell>
          <cell r="B923" t="str">
            <v>Sibafood S007 - Tòa Mulberry</v>
          </cell>
          <cell r="C923" t="str">
            <v/>
          </cell>
          <cell r="D923" t="str">
            <v>Thành phố Hà Nội</v>
          </cell>
          <cell r="E923" t="str">
            <v>Quận Hà Đông</v>
          </cell>
          <cell r="G923" t="str">
            <v>HN009</v>
          </cell>
          <cell r="H923" t="str">
            <v>Vũ Anh Tuấn</v>
          </cell>
          <cell r="I923" t="str">
            <v>MIENBAC;6%</v>
          </cell>
          <cell r="J923" t="str">
            <v>Sibafood S007 - Tòa Mulberry</v>
          </cell>
          <cell r="K923" t="str">
            <v>S007 - Tòa Mulberry, TT01A-1 - Khu nhà ở thấp tầng, KĐT Mộ Lao, Hà Đông, Hà Nội</v>
          </cell>
          <cell r="L923" t="str">
            <v/>
          </cell>
          <cell r="M923" t="str">
            <v>S007 - Tòa Mulberry, TT01A-1 - Khu nhà ở thấp tầng, KĐT Mộ Lao, Hà Đông, Hà Nội</v>
          </cell>
          <cell r="N923">
            <v>51</v>
          </cell>
          <cell r="O923" t="b">
            <v>0</v>
          </cell>
          <cell r="P923" t="str">
            <v>CÔNG TY TNHH MTV THƯƠNG MẠI VÀ DỊCH VỤ NGỌC THƠM</v>
          </cell>
          <cell r="Q923" t="str">
            <v>Miền Bắc</v>
          </cell>
          <cell r="R923" t="str">
            <v>SIBA</v>
          </cell>
        </row>
        <row r="924">
          <cell r="A924" t="str">
            <v>SMART</v>
          </cell>
          <cell r="B924" t="str">
            <v>CÔNG TY TNHH KINH DOANH THƯƠNG MẠI VÀ DỊCH VỤ SUNSHINE MART</v>
          </cell>
          <cell r="D924" t="str">
            <v>Thành phố Hà Nội</v>
          </cell>
          <cell r="G924" t="str">
            <v>HN007</v>
          </cell>
          <cell r="H924" t="str">
            <v>Đỗ Minh Quang</v>
          </cell>
          <cell r="I924" t="str">
            <v>MIENBAC</v>
          </cell>
          <cell r="L924" t="str">
            <v>0109334554</v>
          </cell>
          <cell r="M924" t="str">
            <v>Tầng 1, Tòa nhà Sunshine Center, Số 16, đường Phạm Hùng, Phường Từ Liêm, Thành phố Hà Nội, Việt Nam</v>
          </cell>
          <cell r="N924">
            <v>56</v>
          </cell>
          <cell r="O924" t="b">
            <v>0</v>
          </cell>
          <cell r="P924" t="str">
            <v>CÔNG TY TNHH MTV THƯƠNG MẠI VÀ DỊCH VỤ NGỌC THƠM</v>
          </cell>
          <cell r="Q924" t="str">
            <v>Miền Bắc</v>
          </cell>
          <cell r="R924" t="str">
            <v>SMART</v>
          </cell>
        </row>
        <row r="925">
          <cell r="A925" t="str">
            <v>smart0001</v>
          </cell>
          <cell r="B925" t="str">
            <v>Sunshine Mart Tây Hồ</v>
          </cell>
          <cell r="D925" t="str">
            <v>Thành phố Hà Nội</v>
          </cell>
          <cell r="E925" t="str">
            <v>Quận Tây Hồ</v>
          </cell>
          <cell r="G925" t="str">
            <v>HN006</v>
          </cell>
          <cell r="H925" t="str">
            <v>Phan Trọng Cường</v>
          </cell>
          <cell r="I925" t="str">
            <v>MIENBAC</v>
          </cell>
          <cell r="J925" t="str">
            <v>Sunshine Mart Tây Hồ</v>
          </cell>
          <cell r="K925" t="str">
            <v>Tầng 1 tòa R2, KĐT Nam Thăng Long, Phú Thượng, Q.Tây Hồ, HN</v>
          </cell>
          <cell r="L925" t="str">
            <v/>
          </cell>
          <cell r="M925" t="str">
            <v>Tầng 1 tòa R2, KĐT Nam Thăng Long, Phú Thượng, Q.Tây Hồ, HN</v>
          </cell>
          <cell r="N925">
            <v>56</v>
          </cell>
          <cell r="O925" t="b">
            <v>0</v>
          </cell>
          <cell r="P925" t="str">
            <v>CÔNG TY TNHH MTV THƯƠNG MẠI VÀ DỊCH VỤ NGỌC THƠM</v>
          </cell>
          <cell r="Q925" t="str">
            <v>Miền Bắc</v>
          </cell>
          <cell r="R925" t="str">
            <v>SMART</v>
          </cell>
        </row>
        <row r="926">
          <cell r="A926" t="str">
            <v>smart0002</v>
          </cell>
          <cell r="B926" t="str">
            <v>Sunshine Mart Bắc Từ Liêm</v>
          </cell>
          <cell r="D926" t="str">
            <v>Thành phố Hà Nội</v>
          </cell>
          <cell r="E926" t="str">
            <v>Quận Bắc Từ Liêm</v>
          </cell>
          <cell r="G926" t="str">
            <v>HN006</v>
          </cell>
          <cell r="H926" t="str">
            <v>Phan Trọng Cường</v>
          </cell>
          <cell r="I926" t="str">
            <v>MIENBAC</v>
          </cell>
          <cell r="J926" t="str">
            <v>Sunshine Mart Bắc Từ Liêm</v>
          </cell>
          <cell r="K926" t="str">
            <v>Tầng 1, tòa S3 Sunshine city, KĐT Nam Thăng Long, P.Đông Ngạc, Q.Bắc Từ Liêm, HN</v>
          </cell>
          <cell r="L926" t="str">
            <v/>
          </cell>
          <cell r="M926" t="str">
            <v>Tầng 1, tòa S3 Sunshine city, KĐT Nam Thăng Long, P.Đông Ngạc, Q.Bắc Từ Liêm, HN</v>
          </cell>
          <cell r="N926">
            <v>56</v>
          </cell>
          <cell r="O926" t="b">
            <v>0</v>
          </cell>
          <cell r="P926" t="str">
            <v>CÔNG TY TNHH MTV THƯƠNG MẠI VÀ DỊCH VỤ NGỌC THƠM</v>
          </cell>
          <cell r="Q926" t="str">
            <v>Miền Bắc</v>
          </cell>
          <cell r="R926" t="str">
            <v>SMART</v>
          </cell>
        </row>
        <row r="927">
          <cell r="A927" t="str">
            <v>smart0003</v>
          </cell>
          <cell r="B927" t="str">
            <v>Sunshine Mart Center</v>
          </cell>
          <cell r="D927" t="str">
            <v>Thành phố Hà Nội</v>
          </cell>
          <cell r="E927" t="str">
            <v>Quận Nam Từ Liêm</v>
          </cell>
          <cell r="G927" t="str">
            <v>HN007</v>
          </cell>
          <cell r="H927" t="str">
            <v>Đỗ Minh Quang</v>
          </cell>
          <cell r="I927" t="str">
            <v>MIENBAC</v>
          </cell>
          <cell r="J927" t="str">
            <v>S00402-Kho Shunshine Center</v>
          </cell>
          <cell r="K927" t="str">
            <v>Tầng 1, tòa nhà Sunshine Center, 16 Phạm Hùng, Nam Từ Liêm, HN</v>
          </cell>
          <cell r="L927" t="str">
            <v/>
          </cell>
          <cell r="M927" t="str">
            <v>Tầng 1 Tòa Sunshine Center, số 16 đường Phạm Hùng, Phường Mỹ Đình 2, Quận Nam Từ Liêm, HN</v>
          </cell>
          <cell r="N927">
            <v>56</v>
          </cell>
          <cell r="O927" t="b">
            <v>0</v>
          </cell>
          <cell r="P927" t="str">
            <v>CÔNG TY TNHH MTV THƯƠNG MẠI VÀ DỊCH VỤ NGỌC THƠM</v>
          </cell>
          <cell r="Q927" t="str">
            <v>Miền Bắc</v>
          </cell>
          <cell r="R927" t="str">
            <v>SMART</v>
          </cell>
        </row>
        <row r="928">
          <cell r="A928" t="str">
            <v>smart0004</v>
          </cell>
          <cell r="B928" t="str">
            <v>Sunshine Mart Lĩnh Nam, Hoàng Mai</v>
          </cell>
          <cell r="D928" t="str">
            <v>Thành phố Hà Nội</v>
          </cell>
          <cell r="E928" t="str">
            <v>Quận Hoàng Mai</v>
          </cell>
          <cell r="G928" t="str">
            <v>HN007</v>
          </cell>
          <cell r="H928" t="str">
            <v>Đỗ Minh Quang</v>
          </cell>
          <cell r="I928" t="str">
            <v>MIENBAC</v>
          </cell>
          <cell r="J928" t="str">
            <v>Sunshine Mart Lĩnh Nam, Hoàng Mai</v>
          </cell>
          <cell r="K928" t="str">
            <v>Ngõ 13, Lĩnh Nam, Mai Động, Hoàng Mai, HN</v>
          </cell>
          <cell r="L928" t="str">
            <v/>
          </cell>
          <cell r="M928" t="str">
            <v>Ngõ 13, Lĩnh Nam, Mai Động, Hoàng Mai, HN</v>
          </cell>
          <cell r="N928">
            <v>56</v>
          </cell>
          <cell r="O928" t="b">
            <v>0</v>
          </cell>
          <cell r="P928" t="str">
            <v>CÔNG TY TNHH MTV THƯƠNG MẠI VÀ DỊCH VỤ NGỌC THƠM</v>
          </cell>
          <cell r="Q928" t="str">
            <v>Miền Bắc</v>
          </cell>
          <cell r="R928" t="str">
            <v>SMART</v>
          </cell>
        </row>
        <row r="929">
          <cell r="A929" t="str">
            <v>smart0005</v>
          </cell>
          <cell r="B929" t="str">
            <v>Sunshine Mart Dương Văn Bé, Hoàng Mai</v>
          </cell>
          <cell r="D929" t="str">
            <v>Thành phố Hà Nội</v>
          </cell>
          <cell r="E929" t="str">
            <v>Quận Hoàng Mai</v>
          </cell>
          <cell r="G929" t="str">
            <v>HN007</v>
          </cell>
          <cell r="H929" t="str">
            <v>Đỗ Minh Quang</v>
          </cell>
          <cell r="I929" t="str">
            <v>MIENBAC</v>
          </cell>
          <cell r="J929" t="str">
            <v>Sunshine Mart Dương Văn Bé, Hoàng Mai</v>
          </cell>
          <cell r="K929" t="str">
            <v>Đ.Dương Văn Bé, tầng 1 tòa H3 Shunshine Garden, Mai Động, Hoàng Mai, HN</v>
          </cell>
          <cell r="L929" t="str">
            <v/>
          </cell>
          <cell r="M929" t="str">
            <v>Đ.Dương Văn Bé, tầng 1 tòa H3 Shunshine Garden, Mai Động, Hoàng Mai, HN</v>
          </cell>
          <cell r="N929">
            <v>56</v>
          </cell>
          <cell r="O929" t="b">
            <v>0</v>
          </cell>
          <cell r="P929" t="str">
            <v>CÔNG TY TNHH MTV THƯƠNG MẠI VÀ DỊCH VỤ NGỌC THƠM</v>
          </cell>
          <cell r="Q929" t="str">
            <v>Miền Bắc</v>
          </cell>
          <cell r="R929" t="str">
            <v>SMART</v>
          </cell>
        </row>
        <row r="930">
          <cell r="A930" t="str">
            <v>SMARTGAP</v>
          </cell>
          <cell r="B930" t="str">
            <v>CÔNG TY CỔ PHẦN CÔNG NGHỆ SMARTGAP</v>
          </cell>
          <cell r="D930" t="str">
            <v>Thành phố Hà Nội</v>
          </cell>
          <cell r="E930" t="str">
            <v>Quận Cầu Giấy</v>
          </cell>
          <cell r="G930" t="str">
            <v>HN006</v>
          </cell>
          <cell r="H930" t="str">
            <v>Phan Trọng Cường</v>
          </cell>
          <cell r="I930" t="str">
            <v>MIENBAC</v>
          </cell>
          <cell r="K930" t="str">
            <v>61 NGỤY NHƯ KON TUM</v>
          </cell>
          <cell r="L930" t="str">
            <v>0108631201</v>
          </cell>
          <cell r="M930" t="str">
            <v>Căn số 15, tầng 37, tòa C2- DCapital, đường Trần Duy Hưng, Phường Trung Hoà, Quận Cầu Giấy, Thành phố Hà Nội, Việt Nam</v>
          </cell>
          <cell r="O930" t="b">
            <v>0</v>
          </cell>
          <cell r="P930" t="str">
            <v>C6 HÀ NỘI</v>
          </cell>
          <cell r="Q930" t="str">
            <v>Miền Bắc</v>
          </cell>
          <cell r="R930" t="str">
            <v>SMARTGAP</v>
          </cell>
        </row>
        <row r="931">
          <cell r="A931" t="str">
            <v>STARMART</v>
          </cell>
          <cell r="B931" t="str">
            <v>Starmart 140 Giảng Võ</v>
          </cell>
          <cell r="C931" t="str">
            <v/>
          </cell>
          <cell r="D931" t="str">
            <v>Thành phố Hà Nội</v>
          </cell>
          <cell r="E931" t="str">
            <v>Quận Ba Đình</v>
          </cell>
          <cell r="G931" t="str">
            <v>HN006</v>
          </cell>
          <cell r="H931" t="str">
            <v>Phan Trọng Cường</v>
          </cell>
          <cell r="I931" t="str">
            <v>MIENBAC</v>
          </cell>
          <cell r="K931" t="str">
            <v>Số 5 Ngõ 140 Giảng Võ, Quận Ba Đình, Tp. Hà Nội, sđt : 098.767.7391</v>
          </cell>
          <cell r="M931" t="str">
            <v>Starmart Số 5 Ngõ 140 Giảng Võ, Quận Ba Đình, Tp. Hà Nội</v>
          </cell>
          <cell r="O931" t="b">
            <v>0</v>
          </cell>
          <cell r="P931" t="str">
            <v>CÔNG TY TNHH MTV THƯƠNG MẠI VÀ DỊCH VỤ NGỌC THƠM</v>
          </cell>
          <cell r="Q931" t="str">
            <v>Miền Bắc</v>
          </cell>
          <cell r="R931" t="str">
            <v>STARMART</v>
          </cell>
        </row>
        <row r="932">
          <cell r="A932" t="str">
            <v>STCHOHAY</v>
          </cell>
          <cell r="B932" t="str">
            <v>Siêu thị chợ Hay - Hải Phòng</v>
          </cell>
          <cell r="D932" t="str">
            <v>Hải Phòng</v>
          </cell>
          <cell r="E932" t="str">
            <v>Quận Hồng Bàng</v>
          </cell>
          <cell r="F932" t="str">
            <v>Phường Quán Toan</v>
          </cell>
          <cell r="G932" t="str">
            <v>HN001</v>
          </cell>
          <cell r="H932" t="str">
            <v>Trần Thị Huệ</v>
          </cell>
          <cell r="I932" t="str">
            <v>KLGT</v>
          </cell>
          <cell r="J932" t="str">
            <v>Lê Hữu Giang</v>
          </cell>
          <cell r="M932" t="str">
            <v>Siêu thị chợ Hay, cửa Đông chợ Quán Toan - Hồng Bàng - Hải Phòng</v>
          </cell>
          <cell r="O932" t="b">
            <v>0</v>
          </cell>
          <cell r="P932" t="str">
            <v>CÔNG TY TNHH MTV THƯƠNG MẠI VÀ DỊCH VỤ NGỌC THƠM</v>
          </cell>
          <cell r="Q932" t="str">
            <v>Miền Bắc</v>
          </cell>
          <cell r="R932" t="str">
            <v>STCHOHAY</v>
          </cell>
        </row>
        <row r="933">
          <cell r="A933" t="str">
            <v>STTHANHCONG</v>
          </cell>
          <cell r="B933" t="str">
            <v>CÔNG TY CỔ PHẦN ĐẠT PHÁT HÀ NỘI</v>
          </cell>
          <cell r="C933" t="str">
            <v/>
          </cell>
          <cell r="D933" t="str">
            <v>Thành phố Hà Nội</v>
          </cell>
          <cell r="G933" t="str">
            <v>HN007</v>
          </cell>
          <cell r="H933" t="str">
            <v>Đỗ Minh Quang</v>
          </cell>
          <cell r="I933" t="str">
            <v>MIENBAC</v>
          </cell>
          <cell r="J933" t="str">
            <v/>
          </cell>
          <cell r="K933" t="str">
            <v>Số 40, Phố Vũ Xuân Thiều, Phường Phúc Lợi, Thành phố Hà Nội, Việt Nam</v>
          </cell>
          <cell r="L933" t="str">
            <v>0106188175</v>
          </cell>
          <cell r="M933" t="str">
            <v>Số 40, Phố Vũ Xuân Thiều, Phường Phúc Lợi, Thành phố Hà Nội, Việt Nam</v>
          </cell>
          <cell r="O933" t="b">
            <v>0</v>
          </cell>
          <cell r="P933" t="str">
            <v>CÔNG TY TNHH MTV THƯƠNG MẠI VÀ DỊCH VỤ NGỌC THƠM</v>
          </cell>
          <cell r="Q933" t="str">
            <v>Miền Bắc</v>
          </cell>
          <cell r="R933" t="str">
            <v>STTHANHCONG</v>
          </cell>
        </row>
        <row r="934">
          <cell r="A934" t="str">
            <v>TAEBACK</v>
          </cell>
          <cell r="B934" t="str">
            <v>CÔNG TY TNHH TAE BACK</v>
          </cell>
          <cell r="D934" t="str">
            <v>Thành phố Hà Nội</v>
          </cell>
          <cell r="E934" t="str">
            <v>Quận Nam Từ Liêm</v>
          </cell>
          <cell r="F934" t="str">
            <v>Phường Mỹ Đình 1</v>
          </cell>
          <cell r="I934" t="str">
            <v>MIENBAC;KLGT</v>
          </cell>
          <cell r="L934" t="str">
            <v>0110765361</v>
          </cell>
          <cell r="M934" t="str">
            <v>Kiốt SH16- ĐN6, SH17- ĐN6, Tầng 1, Tòa nhà CT5, đường Phạm Hùng, KĐT Mỹ Đình Sông Đà, Phường Mỹ Đình 1, Quận Nam Từ Liêm, Thành phố Hà Nội, Việt Nam</v>
          </cell>
          <cell r="N934">
            <v>60</v>
          </cell>
          <cell r="O934" t="b">
            <v>0</v>
          </cell>
          <cell r="P934" t="str">
            <v>CÔNG TY TNHH MTV THƯƠNG MẠI VÀ DỊCH VỤ NGỌC THƠM</v>
          </cell>
          <cell r="Q934" t="str">
            <v>Miền Bắc</v>
          </cell>
          <cell r="R934" t="str">
            <v>TAEBACK</v>
          </cell>
        </row>
        <row r="935">
          <cell r="A935" t="str">
            <v>TERRA</v>
          </cell>
          <cell r="B935" t="str">
            <v>CÔNG TY CỔ PHẦN THƯƠNG MẠI TERRA</v>
          </cell>
          <cell r="D935" t="str">
            <v>Thành phố Hà Nội</v>
          </cell>
          <cell r="E935" t="str">
            <v>Quận Hoàn Kiếm</v>
          </cell>
          <cell r="F935" t="str">
            <v>Phường Phan Chu Trinh</v>
          </cell>
          <cell r="I935" t="str">
            <v>MIENBAC</v>
          </cell>
          <cell r="L935" t="str">
            <v>0110080128</v>
          </cell>
          <cell r="M935" t="str">
            <v>Số 4, ngõ Phan Huy Chú, phố Phan Huy Chú, Phường Phan Chu Trinh, Quận Hoàn Kiếm, Thành phố Hà Nội, Việt Nam</v>
          </cell>
          <cell r="O935" t="b">
            <v>0</v>
          </cell>
          <cell r="P935" t="str">
            <v>CÔNG TY TNHH MTV THƯƠNG MẠI VÀ DỊCH VỤ NGỌC THƠM</v>
          </cell>
          <cell r="Q935" t="str">
            <v>Miền Bắc</v>
          </cell>
          <cell r="R935" t="str">
            <v>TERRA</v>
          </cell>
        </row>
        <row r="936">
          <cell r="A936" t="str">
            <v>Terra001</v>
          </cell>
          <cell r="B936" t="str">
            <v>Tera mart- toà Kosmo</v>
          </cell>
          <cell r="D936" t="str">
            <v>Thành phố Hà Nội</v>
          </cell>
          <cell r="E936" t="str">
            <v>Quận Hoàn Kiếm</v>
          </cell>
          <cell r="F936" t="str">
            <v>Phường Phan Chu Trinh</v>
          </cell>
          <cell r="G936" t="str">
            <v>HN006</v>
          </cell>
          <cell r="H936" t="str">
            <v>Phan Trọng Cường</v>
          </cell>
          <cell r="I936" t="str">
            <v>MIENBAC</v>
          </cell>
          <cell r="J936" t="str">
            <v>Tera mart- toà Kosmo</v>
          </cell>
          <cell r="K936" t="str">
            <v>Tera mart - toà Kosmo - Xuân la - Tây Hồ - Hà Nội</v>
          </cell>
          <cell r="L936" t="str">
            <v/>
          </cell>
          <cell r="M936" t="str">
            <v>Tera mart - toà Kosmo - Xuân la - Tây Hồ - Hà Nội</v>
          </cell>
          <cell r="O936" t="b">
            <v>0</v>
          </cell>
          <cell r="P936" t="str">
            <v>CÔNG TY TNHH MTV THƯƠNG MẠI VÀ DỊCH VỤ NGỌC THƠM</v>
          </cell>
          <cell r="Q936" t="str">
            <v>Miền Bắc</v>
          </cell>
          <cell r="R936" t="str">
            <v>TERRA</v>
          </cell>
        </row>
        <row r="937">
          <cell r="A937" t="str">
            <v>Terra002</v>
          </cell>
          <cell r="B937" t="str">
            <v>Tera mart - Toà A2 Chung cư An Bình</v>
          </cell>
          <cell r="C937" t="str">
            <v>CK cố định 5%</v>
          </cell>
          <cell r="D937" t="str">
            <v>Thành phố Hà Nội</v>
          </cell>
          <cell r="E937" t="str">
            <v>Quận Bắc Từ Liêm</v>
          </cell>
          <cell r="G937" t="str">
            <v>HN006</v>
          </cell>
          <cell r="H937" t="str">
            <v>Phan Trọng Cường</v>
          </cell>
          <cell r="I937" t="str">
            <v>MIENBAC</v>
          </cell>
          <cell r="K937" t="str">
            <v>Toà A2 chung cư An Bình, phường Cổ Nhuế, quận Bắc Từ Liêm, thành phố Hà Nội</v>
          </cell>
          <cell r="M937" t="str">
            <v>Toà A2 chung cư An Bình, phường Cổ Nhuế, quận Bắc Từ Liêm, thành phố Hà Nội</v>
          </cell>
          <cell r="O937" t="b">
            <v>0</v>
          </cell>
          <cell r="P937" t="str">
            <v>CÔNG TY TNHH MTV THƯƠNG MẠI VÀ DỊCH VỤ NGỌC THƠM</v>
          </cell>
          <cell r="Q937" t="str">
            <v>Miền Bắc</v>
          </cell>
          <cell r="R937" t="str">
            <v>TERRA</v>
          </cell>
        </row>
        <row r="938">
          <cell r="A938" t="str">
            <v>THAIHUNGLONG</v>
          </cell>
          <cell r="B938" t="str">
            <v>CÔNG TY TNHH XUẤT NHẬP KHẨU THÁI HƯNG LONG</v>
          </cell>
          <cell r="C938" t="str">
            <v>khách mua máy</v>
          </cell>
          <cell r="D938" t="str">
            <v>Thái Bình</v>
          </cell>
          <cell r="L938" t="str">
            <v>1001124063</v>
          </cell>
          <cell r="M938" t="str">
            <v>Nhà ông Cải, thôn Phương La, Xã Thái Phương, Huyện Hưng Hà, Tỉnh Thái Bình, Việt Nam</v>
          </cell>
          <cell r="O938" t="b">
            <v>0</v>
          </cell>
          <cell r="P938" t="str">
            <v>CÔNG TY TNHH MTV THƯƠNG MẠI VÀ DỊCH VỤ NGỌC THƠM</v>
          </cell>
          <cell r="Q938" t="str">
            <v>Miền Bắc</v>
          </cell>
          <cell r="R938" t="str">
            <v>THAIHUNGLONG</v>
          </cell>
        </row>
        <row r="939">
          <cell r="A939" t="str">
            <v>THUEHAIPHONG</v>
          </cell>
          <cell r="B939" t="str">
            <v>Cục Thuế Hải Phòng</v>
          </cell>
          <cell r="D939" t="str">
            <v>Hải Phòng</v>
          </cell>
          <cell r="L939" t="str">
            <v>0200970118</v>
          </cell>
          <cell r="M939" t="str">
            <v>Phòng Tài Chính - Kế Hoạch Quận Hải An - Điểm Thu Phí Số 9</v>
          </cell>
          <cell r="O939" t="b">
            <v>0</v>
          </cell>
          <cell r="P939" t="str">
            <v>CÔNG TY TNHH MTV THƯƠNG MẠI VÀ DỊCH VỤ NGỌC THƠM</v>
          </cell>
          <cell r="Q939" t="str">
            <v>Miền Bắc</v>
          </cell>
          <cell r="R939" t="str">
            <v>THUEHAIPHONG</v>
          </cell>
        </row>
        <row r="940">
          <cell r="A940" t="str">
            <v>THUHANGFOOD</v>
          </cell>
          <cell r="B940" t="str">
            <v>Công Ty Cổ Phần Thu Hằng Food Việt Nam</v>
          </cell>
          <cell r="D940" t="str">
            <v>Thành phố Hà Nội</v>
          </cell>
          <cell r="I940" t="str">
            <v>2%</v>
          </cell>
          <cell r="L940" t="str">
            <v>0108501717</v>
          </cell>
          <cell r="M940" t="str">
            <v>Số 306, Tổ 1, Phố Phú Viên, Phường Bồ Đề, Quận Long Biên, Thành Phố Hà Nội, Việt Nam</v>
          </cell>
          <cell r="O940" t="b">
            <v>0</v>
          </cell>
          <cell r="P940" t="str">
            <v>CÔNG TY TNHH MTV THƯƠNG MẠI VÀ DỊCH VỤ NGỌC THƠM</v>
          </cell>
          <cell r="Q940" t="str">
            <v>Miền Bắc</v>
          </cell>
          <cell r="R940" t="str">
            <v>THUHANGFOOD</v>
          </cell>
        </row>
        <row r="941">
          <cell r="A941" t="str">
            <v>TIENDAT</v>
          </cell>
          <cell r="B941" t="str">
            <v>CÔNG TY TNHH KINH DOANH THỰC PHẨM TIẾN ĐẠT</v>
          </cell>
          <cell r="C941" t="str">
            <v>khách hàng và cũng là ncc thực phẩm tươi sống</v>
          </cell>
          <cell r="D941" t="str">
            <v>Thành phố Hà Nội</v>
          </cell>
          <cell r="E941" t="str">
            <v>Quận Nam Từ Liêm</v>
          </cell>
          <cell r="G941" t="str">
            <v>HN006</v>
          </cell>
          <cell r="H941" t="str">
            <v>Phan Trọng Cường</v>
          </cell>
          <cell r="L941" t="str">
            <v>0105390614</v>
          </cell>
          <cell r="M941" t="str">
            <v>Số 87, ngõ 129 phố Đại Linh, Phường Trung Văn, Quận Nam Từ Liêm, Thành phố Hà Nội, Việt Nam</v>
          </cell>
          <cell r="O941" t="b">
            <v>0</v>
          </cell>
          <cell r="P941" t="str">
            <v>CÔNG TY TNHH MTV THƯƠNG MẠI VÀ DỊCH VỤ NGỌC THƠM</v>
          </cell>
          <cell r="Q941" t="str">
            <v>Miền Bắc</v>
          </cell>
          <cell r="R941" t="str">
            <v>TIENDAT</v>
          </cell>
        </row>
        <row r="942">
          <cell r="A942" t="str">
            <v>tikiMFHDO</v>
          </cell>
          <cell r="B942" t="str">
            <v>TI KI kho MFHDO</v>
          </cell>
          <cell r="C942" t="str">
            <v>ck cố định 3%; thu công nợ ck thanh toán 5%</v>
          </cell>
          <cell r="D942" t="str">
            <v>Thành phố Hà Nội</v>
          </cell>
          <cell r="E942" t="str">
            <v>Huyện Thanh Trì</v>
          </cell>
          <cell r="G942" t="str">
            <v>SG015</v>
          </cell>
          <cell r="H942" t="str">
            <v>Trần Bảo Trâm</v>
          </cell>
          <cell r="I942" t="str">
            <v>MIENNAM; 3%</v>
          </cell>
          <cell r="J942" t="str">
            <v>TI KI kho MFHDO</v>
          </cell>
          <cell r="K942" t="str">
            <v>Kho dệt 19/05. Ngõ 250/80 đường Phan Trọng Tuệ, xã Thanh Liệt, huyện Thanh Trì, HN</v>
          </cell>
          <cell r="L942" t="str">
            <v/>
          </cell>
          <cell r="M942" t="str">
            <v>Kho dệt 19/05. Ngõ 250/80 đường Phan Trọng Tuệ, xã Thanh Liệt, huyện Thanh Trì, HN</v>
          </cell>
          <cell r="O942" t="b">
            <v>0</v>
          </cell>
          <cell r="P942" t="str">
            <v>CÔNG TY TNHH MTV THƯƠNG MẠI VÀ DỊCH VỤ NGỌC THƠM</v>
          </cell>
          <cell r="Q942" t="str">
            <v>Miền Bắc</v>
          </cell>
          <cell r="R942" t="str">
            <v>TIKI</v>
          </cell>
        </row>
        <row r="943">
          <cell r="A943" t="str">
            <v>tikiMFLBI</v>
          </cell>
          <cell r="B943" t="str">
            <v>TI KI kho MFLBI</v>
          </cell>
          <cell r="C943" t="str">
            <v>ck cố định 3%; thu công nợ ck thanh toán 5%</v>
          </cell>
          <cell r="D943" t="str">
            <v>Thành phố Hà Nội</v>
          </cell>
          <cell r="E943" t="str">
            <v>Quận Long Biên</v>
          </cell>
          <cell r="G943" t="str">
            <v>HN006</v>
          </cell>
          <cell r="H943" t="str">
            <v>Phan Trọng Cường</v>
          </cell>
          <cell r="I943" t="str">
            <v>MIENNAM; 3%</v>
          </cell>
          <cell r="J943" t="str">
            <v>TI KI kho MFLBI</v>
          </cell>
          <cell r="K943" t="str">
            <v>Số 3-5 Nguyễn Văn Linh, Gia Thụy, Long Biên, Hà Nội (Nguyễn Công Hậu 0949675886)</v>
          </cell>
          <cell r="L943" t="str">
            <v/>
          </cell>
          <cell r="M943" t="str">
            <v>Số 3-5 Nguyễn Văn Linh, Gia Thụy, Long Biên, Hà Nội</v>
          </cell>
          <cell r="O943" t="b">
            <v>0</v>
          </cell>
          <cell r="P943" t="str">
            <v>CÔNG TY TNHH MTV THƯƠNG MẠI VÀ DỊCH VỤ NGỌC THƠM</v>
          </cell>
          <cell r="Q943" t="str">
            <v>Miền Bắc</v>
          </cell>
          <cell r="R943" t="str">
            <v>TIKI</v>
          </cell>
        </row>
        <row r="944">
          <cell r="A944" t="str">
            <v>TMART</v>
          </cell>
          <cell r="B944" t="str">
            <v>CÔNG TY CỔ PHẦN T - MARTSTORES</v>
          </cell>
          <cell r="D944" t="str">
            <v>Thành phố Hà Nội</v>
          </cell>
          <cell r="I944" t="str">
            <v>MIENBAC</v>
          </cell>
          <cell r="L944" t="str">
            <v>0103973610</v>
          </cell>
          <cell r="M944" t="str">
            <v>Số 6 Biệt thự 2, bán đảo Linh Đàm, Phường Hoàng Liệt, Thành phố Hà Nội, Việt Nam</v>
          </cell>
          <cell r="N944">
            <v>51</v>
          </cell>
          <cell r="O944" t="b">
            <v>0</v>
          </cell>
          <cell r="P944" t="str">
            <v>CÔNG TY TNHH MTV THƯƠNG MẠI VÀ DỊCH VỤ NGỌC THƠM</v>
          </cell>
          <cell r="Q944" t="str">
            <v>Miền Bắc</v>
          </cell>
          <cell r="R944" t="str">
            <v>TMART</v>
          </cell>
        </row>
        <row r="945">
          <cell r="A945" t="str">
            <v>Tmart00357</v>
          </cell>
          <cell r="B945" t="str">
            <v>Tmart00357 01. Quầy 72 Lĩnh Nam</v>
          </cell>
          <cell r="D945" t="str">
            <v>Thành phố Hà Nội</v>
          </cell>
          <cell r="E945" t="str">
            <v>Quận Hoàng Mai</v>
          </cell>
          <cell r="G945" t="str">
            <v>HN003</v>
          </cell>
          <cell r="H945" t="str">
            <v>Nguyễn Văn Thạch</v>
          </cell>
          <cell r="I945" t="str">
            <v>MIENBAC;9%</v>
          </cell>
          <cell r="J945" t="str">
            <v>01. Quầy 72 Lĩnh Nam</v>
          </cell>
          <cell r="K945" t="str">
            <v>72 Lĩnh Nam, Hoàng Mai, HN</v>
          </cell>
          <cell r="L945" t="str">
            <v/>
          </cell>
          <cell r="M945" t="str">
            <v>72 Lĩnh Nam, Hoàng Mai, HN</v>
          </cell>
          <cell r="N945">
            <v>51</v>
          </cell>
          <cell r="O945" t="b">
            <v>0</v>
          </cell>
          <cell r="P945" t="str">
            <v>CÔNG TY TNHH MTV THƯƠNG MẠI VÀ DỊCH VỤ NGỌC THƠM</v>
          </cell>
          <cell r="Q945" t="str">
            <v>Miền Bắc</v>
          </cell>
          <cell r="R945" t="str">
            <v>TMART</v>
          </cell>
        </row>
        <row r="946">
          <cell r="A946" t="str">
            <v>Tmart00619</v>
          </cell>
          <cell r="B946" t="str">
            <v>Tmart00619 04. Quầy N3B2 Trần Bình</v>
          </cell>
          <cell r="D946" t="str">
            <v>Thành phố Hà Nội</v>
          </cell>
          <cell r="E946" t="str">
            <v>Quận Bắc Từ Liêm</v>
          </cell>
          <cell r="G946" t="str">
            <v>HN004</v>
          </cell>
          <cell r="H946" t="str">
            <v>Hoàng Thanh Huy</v>
          </cell>
          <cell r="I946" t="str">
            <v>MIENBAC;9%</v>
          </cell>
          <cell r="J946" t="str">
            <v>04. Quầy N3B2 Trần Bình</v>
          </cell>
          <cell r="K946" t="str">
            <v>N3B2 Trần Bình, Từ Liêm, HN ( Cổng làng hoa Phú Mỹ )</v>
          </cell>
          <cell r="L946" t="str">
            <v/>
          </cell>
          <cell r="M946" t="str">
            <v>N3B2 Trần Bình, Từ Liêm, HN ( Cổng làng hoa Phú Mỹ )</v>
          </cell>
          <cell r="N946">
            <v>51</v>
          </cell>
          <cell r="O946" t="b">
            <v>0</v>
          </cell>
          <cell r="P946" t="str">
            <v>CÔNG TY TNHH MTV THƯƠNG MẠI VÀ DỊCH VỤ NGỌC THƠM</v>
          </cell>
          <cell r="Q946" t="str">
            <v>Miền Bắc</v>
          </cell>
          <cell r="R946" t="str">
            <v>TMART</v>
          </cell>
        </row>
        <row r="947">
          <cell r="A947" t="str">
            <v>Tmart00628</v>
          </cell>
          <cell r="B947" t="str">
            <v>Tmart00628 03. Quầy 274 Khương Đình</v>
          </cell>
          <cell r="D947" t="str">
            <v>Thành phố Hà Nội</v>
          </cell>
          <cell r="E947" t="str">
            <v>Quận Thanh Xuân</v>
          </cell>
          <cell r="G947" t="str">
            <v>HN008</v>
          </cell>
          <cell r="H947" t="str">
            <v>Nguyễn Minh Sơn</v>
          </cell>
          <cell r="I947" t="str">
            <v>MIENBAC;9%</v>
          </cell>
          <cell r="J947" t="str">
            <v>03. Quầy 274 Khương Đình</v>
          </cell>
          <cell r="K947" t="str">
            <v>274 Khương Đình, Thanh xuân, HN</v>
          </cell>
          <cell r="L947" t="str">
            <v/>
          </cell>
          <cell r="M947" t="str">
            <v>274 Khương Đình, Thanh xuân, HN</v>
          </cell>
          <cell r="N947">
            <v>51</v>
          </cell>
          <cell r="O947" t="b">
            <v>0</v>
          </cell>
          <cell r="P947" t="str">
            <v>CÔNG TY TNHH MTV THƯƠNG MẠI VÀ DỊCH VỤ NGỌC THƠM</v>
          </cell>
          <cell r="Q947" t="str">
            <v>Miền Bắc</v>
          </cell>
          <cell r="R947" t="str">
            <v>TMART</v>
          </cell>
        </row>
        <row r="948">
          <cell r="A948" t="str">
            <v>Tmart00644</v>
          </cell>
          <cell r="B948" t="str">
            <v>Tmart00644 05. Số 14 Yên Sơn - Chúc Sơn</v>
          </cell>
          <cell r="D948" t="str">
            <v>Thành phố Hà Nội</v>
          </cell>
          <cell r="E948" t="str">
            <v>Huyện Chương Mỹ</v>
          </cell>
          <cell r="F948" t="str">
            <v>Thị trấn Chúc Sơn</v>
          </cell>
          <cell r="G948" t="str">
            <v>HN008</v>
          </cell>
          <cell r="H948" t="str">
            <v>Nguyễn Minh Sơn</v>
          </cell>
          <cell r="I948" t="str">
            <v>MIENBAC;9%</v>
          </cell>
          <cell r="J948" t="str">
            <v>05. Số 14 Yên Sơn - Chúc Sơn</v>
          </cell>
          <cell r="K948" t="str">
            <v>Số 14 Yên Sơn - Chúc Sơn, Huyện Chương Mỹ, Thành phố Hà Nội</v>
          </cell>
          <cell r="L948" t="str">
            <v/>
          </cell>
          <cell r="M948" t="str">
            <v>Số 14 Yên Sơn - Chúc Sơn, Huyện Chương Mỹ, Thành phố Hà Nội</v>
          </cell>
          <cell r="N948">
            <v>51</v>
          </cell>
          <cell r="O948" t="b">
            <v>0</v>
          </cell>
          <cell r="P948" t="str">
            <v>CÔNG TY TNHH MTV THƯƠNG MẠI VÀ DỊCH VỤ NGỌC THƠM</v>
          </cell>
          <cell r="Q948" t="str">
            <v>Miền Bắc</v>
          </cell>
          <cell r="R948" t="str">
            <v>TMART</v>
          </cell>
        </row>
        <row r="949">
          <cell r="A949" t="str">
            <v>Tmart00722</v>
          </cell>
          <cell r="B949" t="str">
            <v>Tmart00722 09. Quầy Sóc Sơn</v>
          </cell>
          <cell r="D949" t="str">
            <v>Thành phố Hà Nội</v>
          </cell>
          <cell r="E949" t="str">
            <v>Huyện Sóc Sơn</v>
          </cell>
          <cell r="G949" t="str">
            <v>HN003</v>
          </cell>
          <cell r="H949" t="str">
            <v>Nguyễn Văn Thạch</v>
          </cell>
          <cell r="I949" t="str">
            <v>9%; MIENBAC</v>
          </cell>
          <cell r="J949" t="str">
            <v>09. Quầy Sóc Sơn</v>
          </cell>
          <cell r="K949" t="str">
            <v>Tòa nhà Thuần Mão ĐTM Sóc Sơn, HN</v>
          </cell>
          <cell r="L949" t="str">
            <v/>
          </cell>
          <cell r="M949" t="str">
            <v>Tòa nhà Thuần Mão ĐTM Sóc Sơn, HN</v>
          </cell>
          <cell r="N949">
            <v>51</v>
          </cell>
          <cell r="O949" t="b">
            <v>0</v>
          </cell>
          <cell r="P949" t="str">
            <v>CÔNG TY TNHH MTV THƯƠNG MẠI VÀ DỊCH VỤ NGỌC THƠM</v>
          </cell>
          <cell r="Q949" t="str">
            <v>Miền Bắc</v>
          </cell>
          <cell r="R949" t="str">
            <v>TMART</v>
          </cell>
        </row>
        <row r="950">
          <cell r="A950" t="str">
            <v>Tmart00928</v>
          </cell>
          <cell r="B950" t="str">
            <v>Tmart00928 12. Quầy CT12B Kim Văn - Kim Lũ</v>
          </cell>
          <cell r="D950" t="str">
            <v>Thành phố Hà Nội</v>
          </cell>
          <cell r="E950" t="str">
            <v>Quận Hoàng Mai</v>
          </cell>
          <cell r="G950" t="str">
            <v>HN003</v>
          </cell>
          <cell r="H950" t="str">
            <v>Nguyễn Văn Thạch</v>
          </cell>
          <cell r="I950" t="str">
            <v>MIENBAC;9%</v>
          </cell>
          <cell r="J950" t="str">
            <v>12. Quầy CT12B Kim Văn - Kim Lũ</v>
          </cell>
          <cell r="K950" t="str">
            <v>Tầng 1 , CT12B ĐTM Kim Văn - Kim Lũ, Hoàng Mai, HN</v>
          </cell>
          <cell r="L950" t="str">
            <v/>
          </cell>
          <cell r="M950" t="str">
            <v>Tầng 1 , CT12B ĐTM Kim Văn - Kim Lũ, Hoàng Mai, HN</v>
          </cell>
          <cell r="N950">
            <v>51</v>
          </cell>
          <cell r="O950" t="b">
            <v>0</v>
          </cell>
          <cell r="P950" t="str">
            <v>CÔNG TY TNHH MTV THƯƠNG MẠI VÀ DỊCH VỤ NGỌC THƠM</v>
          </cell>
          <cell r="Q950" t="str">
            <v>Miền Bắc</v>
          </cell>
          <cell r="R950" t="str">
            <v>TMART</v>
          </cell>
        </row>
        <row r="951">
          <cell r="A951" t="str">
            <v>Tmart00980</v>
          </cell>
          <cell r="B951" t="str">
            <v>Tmart00980 15. Quầy 9B Nguyễn Cảnh Dị-KĐT Đại Kim</v>
          </cell>
          <cell r="D951" t="str">
            <v>Thành phố Hà Nội</v>
          </cell>
          <cell r="E951" t="str">
            <v>Quận Hoàng Mai</v>
          </cell>
          <cell r="G951" t="str">
            <v>HN003</v>
          </cell>
          <cell r="H951" t="str">
            <v>Nguyễn Văn Thạch</v>
          </cell>
          <cell r="I951" t="str">
            <v>MIENBAC;9%</v>
          </cell>
          <cell r="J951" t="str">
            <v>15. Quầy 9B Nguyễn Cảnh Dị-KĐT Đại Kim</v>
          </cell>
          <cell r="K951" t="str">
            <v>9B Nguyễn Cảnh Dị, Đại Kim, Hoàng Mai, Hà Nội</v>
          </cell>
          <cell r="L951" t="str">
            <v/>
          </cell>
          <cell r="M951" t="str">
            <v>9B Nguyễn Cảnh Dị, Đại Kim, Hoàng Mai, Hà Nội</v>
          </cell>
          <cell r="N951">
            <v>51</v>
          </cell>
          <cell r="O951" t="b">
            <v>0</v>
          </cell>
          <cell r="P951" t="str">
            <v>CÔNG TY TNHH MTV THƯƠNG MẠI VÀ DỊCH VỤ NGỌC THƠM</v>
          </cell>
          <cell r="Q951" t="str">
            <v>Miền Bắc</v>
          </cell>
          <cell r="R951" t="str">
            <v>TMART</v>
          </cell>
        </row>
        <row r="952">
          <cell r="A952" t="str">
            <v>Tmart00983</v>
          </cell>
          <cell r="B952" t="str">
            <v>Tmart00983 16. Quầy Xala, tòa nhà Hemisco, Xala</v>
          </cell>
          <cell r="D952" t="str">
            <v>Thành phố Hà Nội</v>
          </cell>
          <cell r="E952" t="str">
            <v>Quận Hà Đông</v>
          </cell>
          <cell r="G952" t="str">
            <v>HN004</v>
          </cell>
          <cell r="H952" t="str">
            <v>Hoàng Thanh Huy</v>
          </cell>
          <cell r="I952" t="str">
            <v>MIENBAC;9%</v>
          </cell>
          <cell r="J952" t="str">
            <v>16. Quầy Xala, tòa nhà Hemisco, Xala</v>
          </cell>
          <cell r="K952" t="str">
            <v>Tầng 1 tòa nhà Hemisco, KĐT Xala, Phúc La, Hà Đông, HN</v>
          </cell>
          <cell r="L952" t="str">
            <v/>
          </cell>
          <cell r="M952" t="str">
            <v>Tầng 1 tòa nhà Hemisco, KĐT Xala, Phúc La, Hà Đông, HN</v>
          </cell>
          <cell r="N952">
            <v>51</v>
          </cell>
          <cell r="O952" t="b">
            <v>0</v>
          </cell>
          <cell r="P952" t="str">
            <v>CÔNG TY TNHH MTV THƯƠNG MẠI VÀ DỊCH VỤ NGỌC THƠM</v>
          </cell>
          <cell r="Q952" t="str">
            <v>Miền Bắc</v>
          </cell>
          <cell r="R952" t="str">
            <v>TMART</v>
          </cell>
        </row>
        <row r="953">
          <cell r="A953" t="str">
            <v>Tmart00984</v>
          </cell>
          <cell r="B953" t="str">
            <v>Tmart00984 17. Quầy 184 Đại Từ</v>
          </cell>
          <cell r="D953" t="str">
            <v>Thành phố Hà Nội</v>
          </cell>
          <cell r="E953" t="str">
            <v>Quận Hoàng Mai</v>
          </cell>
          <cell r="G953" t="str">
            <v>HN003</v>
          </cell>
          <cell r="H953" t="str">
            <v>Nguyễn Văn Thạch</v>
          </cell>
          <cell r="I953" t="str">
            <v>MIENBAC;9%</v>
          </cell>
          <cell r="J953" t="str">
            <v>17. Quầy 184 Đại Từ</v>
          </cell>
          <cell r="K953" t="str">
            <v>184 Đại Từ, Phường Đại Kim, Quận Hoàng Mai, HN</v>
          </cell>
          <cell r="L953" t="str">
            <v/>
          </cell>
          <cell r="M953" t="str">
            <v>184 Đại Từ, Phường Đại Kim, Quận Hoàng Mai, HN</v>
          </cell>
          <cell r="N953">
            <v>51</v>
          </cell>
          <cell r="O953" t="b">
            <v>0</v>
          </cell>
          <cell r="P953" t="str">
            <v>CÔNG TY TNHH MTV THƯƠNG MẠI VÀ DỊCH VỤ NGỌC THƠM</v>
          </cell>
          <cell r="Q953" t="str">
            <v>Miền Bắc</v>
          </cell>
          <cell r="R953" t="str">
            <v>TMART</v>
          </cell>
        </row>
        <row r="954">
          <cell r="A954" t="str">
            <v>Tmart00988</v>
          </cell>
          <cell r="B954" t="str">
            <v>Tmart00988 19. Quầy Resco Cổ Nhuế</v>
          </cell>
          <cell r="D954" t="str">
            <v>Thành phố Hà Nội</v>
          </cell>
          <cell r="E954" t="str">
            <v>Quận Bắc Từ Liêm</v>
          </cell>
          <cell r="G954" t="str">
            <v>HN004</v>
          </cell>
          <cell r="H954" t="str">
            <v>Hoàng Thanh Huy</v>
          </cell>
          <cell r="I954" t="str">
            <v>MIENBAC;9%</v>
          </cell>
          <cell r="J954" t="str">
            <v>19. Quầy Resco Cổ Nhuế</v>
          </cell>
          <cell r="K954" t="str">
            <v>Tầng 1, nhà OTC1, KĐT Resco Cổ Nhuế 2, Từ Liêm, HN</v>
          </cell>
          <cell r="L954" t="str">
            <v/>
          </cell>
          <cell r="M954" t="str">
            <v>Tầng 1, nhà OTC1, KĐT Resco Cổ Nhuế 2, Từ Liêm, HN</v>
          </cell>
          <cell r="N954">
            <v>51</v>
          </cell>
          <cell r="O954" t="b">
            <v>0</v>
          </cell>
          <cell r="P954" t="str">
            <v>CÔNG TY TNHH MTV THƯƠNG MẠI VÀ DỊCH VỤ NGỌC THƠM</v>
          </cell>
          <cell r="Q954" t="str">
            <v>Miền Bắc</v>
          </cell>
          <cell r="R954" t="str">
            <v>TMART</v>
          </cell>
        </row>
        <row r="955">
          <cell r="A955" t="str">
            <v>Tmart00989</v>
          </cell>
          <cell r="B955" t="str">
            <v>Tmart00989 20. Quầy Tân Tây Đô</v>
          </cell>
          <cell r="D955" t="str">
            <v>Thành phố Hà Nội</v>
          </cell>
          <cell r="E955" t="str">
            <v>Huyện Đan Phượng</v>
          </cell>
          <cell r="G955" t="str">
            <v>HN004</v>
          </cell>
          <cell r="H955" t="str">
            <v>Hoàng Thanh Huy</v>
          </cell>
          <cell r="I955" t="str">
            <v>MIENBAC;9%</v>
          </cell>
          <cell r="J955" t="str">
            <v>20. Quầy Tân Tây Đô</v>
          </cell>
          <cell r="K955" t="str">
            <v>Tầng 1 Tòa nhà CT12B khu Đô thị mới Tân Tây Đô, Xã Tân Lập, Huyện Đan Phượng, Hà Nội.</v>
          </cell>
          <cell r="L955" t="str">
            <v/>
          </cell>
          <cell r="M955" t="str">
            <v>Tầng 1 Tòa nhà CT12B khu Đô thị mới Tân Tây Đô, Xã Tân Lập, Huyện Đan Phượng, Hà Nội.</v>
          </cell>
          <cell r="N955">
            <v>51</v>
          </cell>
          <cell r="O955" t="b">
            <v>0</v>
          </cell>
          <cell r="P955" t="str">
            <v>CÔNG TY TNHH MTV THƯƠNG MẠI VÀ DỊCH VỤ NGỌC THƠM</v>
          </cell>
          <cell r="Q955" t="str">
            <v>Miền Bắc</v>
          </cell>
          <cell r="R955" t="str">
            <v>TMART</v>
          </cell>
        </row>
        <row r="956">
          <cell r="A956" t="str">
            <v>Tmart00992</v>
          </cell>
          <cell r="B956" t="str">
            <v>Tmart00992 22. Quầy CT3 KĐT Văn Khê</v>
          </cell>
          <cell r="D956" t="str">
            <v>Thành phố Hà Nội</v>
          </cell>
          <cell r="E956" t="str">
            <v>Quận Hà Đông</v>
          </cell>
          <cell r="G956" t="str">
            <v>HN004</v>
          </cell>
          <cell r="H956" t="str">
            <v>Hoàng Thanh Huy</v>
          </cell>
          <cell r="I956" t="str">
            <v>MIENBAC;9%</v>
          </cell>
          <cell r="J956" t="str">
            <v>22. Quầy CT3 KĐT Văn Khê</v>
          </cell>
          <cell r="K956" t="str">
            <v>Tầng 1, Tòa nhà CT3 khu đô thị Văn Khê, Hà Đông, Hà Nội</v>
          </cell>
          <cell r="L956" t="str">
            <v/>
          </cell>
          <cell r="M956" t="str">
            <v>Tầng 1, Tòa nhà CT3 khu đô thị Văn Khê, Hà Đông, Hà Nội</v>
          </cell>
          <cell r="N956">
            <v>51</v>
          </cell>
          <cell r="O956" t="b">
            <v>0</v>
          </cell>
          <cell r="P956" t="str">
            <v>CÔNG TY TNHH MTV THƯƠNG MẠI VÀ DỊCH VỤ NGỌC THƠM</v>
          </cell>
          <cell r="Q956" t="str">
            <v>Miền Bắc</v>
          </cell>
          <cell r="R956" t="str">
            <v>TMART</v>
          </cell>
        </row>
        <row r="957">
          <cell r="A957" t="str">
            <v>Tmart00993</v>
          </cell>
          <cell r="B957" t="str">
            <v>Tmart00993 23. Quầy CT1 Ngô Thì Nhậm, Hà Đông</v>
          </cell>
          <cell r="D957" t="str">
            <v>Thành phố Hà Nội</v>
          </cell>
          <cell r="E957" t="str">
            <v>Quận Hà Đông</v>
          </cell>
          <cell r="G957" t="str">
            <v>HN004</v>
          </cell>
          <cell r="H957" t="str">
            <v>Hoàng Thanh Huy</v>
          </cell>
          <cell r="I957" t="str">
            <v>MIENBAC;9%</v>
          </cell>
          <cell r="J957" t="str">
            <v>23. Quầy CT1 Ngô Thì Nhậm, Hà Đông</v>
          </cell>
          <cell r="K957" t="str">
            <v>Tầng 1 tòa nhà CT1, chung cư Ngô Thì Nhậm, Hà Đông, Hà Nội</v>
          </cell>
          <cell r="L957" t="str">
            <v/>
          </cell>
          <cell r="M957" t="str">
            <v>Tầng 1 tòa nhà CT1, chung cư Ngô Thì Nhậm, Hà Đông, Hà Nội</v>
          </cell>
          <cell r="N957">
            <v>51</v>
          </cell>
          <cell r="O957" t="b">
            <v>0</v>
          </cell>
          <cell r="P957" t="str">
            <v>CÔNG TY TNHH MTV THƯƠNG MẠI VÀ DỊCH VỤ NGỌC THƠM</v>
          </cell>
          <cell r="Q957" t="str">
            <v>Miền Bắc</v>
          </cell>
          <cell r="R957" t="str">
            <v>TMART</v>
          </cell>
        </row>
        <row r="958">
          <cell r="A958" t="str">
            <v>Tmart00994</v>
          </cell>
          <cell r="B958" t="str">
            <v>Tmart00994 24. Quầy Victory Thăng Long</v>
          </cell>
          <cell r="D958" t="str">
            <v>Thành phố Hà Nội</v>
          </cell>
          <cell r="E958" t="str">
            <v>Huyện Hoài Đức</v>
          </cell>
          <cell r="G958" t="str">
            <v>HN004</v>
          </cell>
          <cell r="H958" t="str">
            <v>Hoàng Thanh Huy</v>
          </cell>
          <cell r="I958" t="str">
            <v>MIENBAC;9%</v>
          </cell>
          <cell r="J958" t="str">
            <v>24. Quầy Victory Thăng Long</v>
          </cell>
          <cell r="K958" t="str">
            <v>Tòa T1 Victory Thăng Long, An Khánh, Hoài Đức, Hà Nội</v>
          </cell>
          <cell r="L958" t="str">
            <v/>
          </cell>
          <cell r="M958" t="str">
            <v>Tòa T1 Victory Thăng Long, An Khánh, Hoài Đức, Hà Nội</v>
          </cell>
          <cell r="N958">
            <v>51</v>
          </cell>
          <cell r="O958" t="b">
            <v>0</v>
          </cell>
          <cell r="P958" t="str">
            <v>CÔNG TY TNHH MTV THƯƠNG MẠI VÀ DỊCH VỤ NGỌC THƠM</v>
          </cell>
          <cell r="Q958" t="str">
            <v>Miền Bắc</v>
          </cell>
          <cell r="R958" t="str">
            <v>TMART</v>
          </cell>
        </row>
        <row r="959">
          <cell r="A959" t="str">
            <v>Tmart00995</v>
          </cell>
          <cell r="B959" t="str">
            <v>Tmart00995 25. Quầy CT2 - KĐT Xala</v>
          </cell>
          <cell r="D959" t="str">
            <v>Thành phố Hà Nội</v>
          </cell>
          <cell r="E959" t="str">
            <v>Quận Hà Đông</v>
          </cell>
          <cell r="G959" t="str">
            <v>HN004</v>
          </cell>
          <cell r="H959" t="str">
            <v>Hoàng Thanh Huy</v>
          </cell>
          <cell r="I959" t="str">
            <v>MIENBAC;9%</v>
          </cell>
          <cell r="J959" t="str">
            <v>25. Quầy CT2 - KĐT Xala</v>
          </cell>
          <cell r="K959" t="str">
            <v>Tầng 1 tòa CT2, KĐT Xala, Hà Đông, HN</v>
          </cell>
          <cell r="L959" t="str">
            <v/>
          </cell>
          <cell r="M959" t="str">
            <v>Tầng 1 tòa CT2, KĐT Xala, Hà Đông, HN</v>
          </cell>
          <cell r="N959">
            <v>51</v>
          </cell>
          <cell r="O959" t="b">
            <v>0</v>
          </cell>
          <cell r="P959" t="str">
            <v>CÔNG TY TNHH MTV THƯƠNG MẠI VÀ DỊCH VỤ NGỌC THƠM</v>
          </cell>
          <cell r="Q959" t="str">
            <v>Miền Bắc</v>
          </cell>
          <cell r="R959" t="str">
            <v>TMART</v>
          </cell>
        </row>
        <row r="960">
          <cell r="A960" t="str">
            <v>Tmart00999</v>
          </cell>
          <cell r="B960" t="str">
            <v>Tmart00999 27. Quầy 62 Thanh Liệt (658 Kim Giang mới)</v>
          </cell>
          <cell r="D960" t="str">
            <v>Thành phố Hà Nội</v>
          </cell>
          <cell r="E960" t="str">
            <v>Huyện Thanh Trì</v>
          </cell>
          <cell r="G960" t="str">
            <v>HN008</v>
          </cell>
          <cell r="H960" t="str">
            <v>Nguyễn Minh Sơn</v>
          </cell>
          <cell r="I960" t="str">
            <v>MIENBAC;9%</v>
          </cell>
          <cell r="J960" t="str">
            <v>27. Quầy 62 Thanh Liệt (658 Kim Giang mới)</v>
          </cell>
          <cell r="K960" t="str">
            <v>Số 658 Kim Giang, Xã Thanh Trì, Huyện Thanh Trì, Hà Nội.</v>
          </cell>
          <cell r="L960" t="str">
            <v/>
          </cell>
          <cell r="M960" t="str">
            <v>Số 658 Kim Giang, Xã Thanh Trì, Huyện Thanh Trì, Hà Nội.</v>
          </cell>
          <cell r="N960">
            <v>51</v>
          </cell>
          <cell r="O960" t="b">
            <v>0</v>
          </cell>
          <cell r="P960" t="str">
            <v>CÔNG TY TNHH MTV THƯƠNG MẠI VÀ DỊCH VỤ NGỌC THƠM</v>
          </cell>
          <cell r="Q960" t="str">
            <v>Miền Bắc</v>
          </cell>
          <cell r="R960" t="str">
            <v>TMART</v>
          </cell>
        </row>
        <row r="961">
          <cell r="A961" t="str">
            <v>Tmart01000</v>
          </cell>
          <cell r="B961" t="str">
            <v>Tmart01000 28. Quầy 485 Vũ Tông Phan</v>
          </cell>
          <cell r="D961" t="str">
            <v>Thành phố Hà Nội</v>
          </cell>
          <cell r="E961" t="str">
            <v>Quận Thanh Xuân</v>
          </cell>
          <cell r="G961" t="str">
            <v>HN008</v>
          </cell>
          <cell r="H961" t="str">
            <v>Nguyễn Minh Sơn</v>
          </cell>
          <cell r="I961" t="str">
            <v>MIENBAC;9%</v>
          </cell>
          <cell r="J961" t="str">
            <v>28. Quầy 485 Vũ Tông Phan</v>
          </cell>
          <cell r="K961" t="str">
            <v>485 Vũ Tông Phan, Thanh Xuân, Hà Nội</v>
          </cell>
          <cell r="L961" t="str">
            <v/>
          </cell>
          <cell r="M961" t="str">
            <v>485 Vũ Tông Phan, Thanh Xuân, Hà Nội</v>
          </cell>
          <cell r="N961">
            <v>51</v>
          </cell>
          <cell r="O961" t="b">
            <v>0</v>
          </cell>
          <cell r="P961" t="str">
            <v>CÔNG TY TNHH MTV THƯƠNG MẠI VÀ DỊCH VỤ NGỌC THƠM</v>
          </cell>
          <cell r="Q961" t="str">
            <v>Miền Bắc</v>
          </cell>
          <cell r="R961" t="str">
            <v>TMART</v>
          </cell>
        </row>
        <row r="962">
          <cell r="A962" t="str">
            <v>Tmart01001</v>
          </cell>
          <cell r="B962" t="str">
            <v>Tmart01001 29. Quầy tòa K-KĐT Dương Nội</v>
          </cell>
          <cell r="D962" t="str">
            <v>Thành phố Hà Nội</v>
          </cell>
          <cell r="E962" t="str">
            <v>Quận Hà Đông</v>
          </cell>
          <cell r="G962" t="str">
            <v>HN004</v>
          </cell>
          <cell r="H962" t="str">
            <v>Hoàng Thanh Huy</v>
          </cell>
          <cell r="I962" t="str">
            <v>MIENBAC;9%</v>
          </cell>
          <cell r="J962" t="str">
            <v>29. Quầy tòa K-KĐT Dương Nội</v>
          </cell>
          <cell r="K962" t="str">
            <v>Tầng 1, tòa K - cụm HJK - KĐT The Spark Dương Nội, Hà Đông, HN</v>
          </cell>
          <cell r="L962" t="str">
            <v/>
          </cell>
          <cell r="M962" t="str">
            <v>Tầng 1, tòa K - cụm HJK - KĐT The Spark Dương Nội, Hà Đông, HN</v>
          </cell>
          <cell r="N962">
            <v>51</v>
          </cell>
          <cell r="O962" t="b">
            <v>0</v>
          </cell>
          <cell r="P962" t="str">
            <v>CÔNG TY TNHH MTV THƯƠNG MẠI VÀ DỊCH VỤ NGỌC THƠM</v>
          </cell>
          <cell r="Q962" t="str">
            <v>Miền Bắc</v>
          </cell>
          <cell r="R962" t="str">
            <v>TMART</v>
          </cell>
        </row>
        <row r="963">
          <cell r="A963" t="str">
            <v>Tmart01003</v>
          </cell>
          <cell r="B963" t="str">
            <v>Tmart01003 30. Quầy Ecohome2</v>
          </cell>
          <cell r="D963" t="str">
            <v>Thành phố Hà Nội</v>
          </cell>
          <cell r="E963" t="str">
            <v>Quận Bắc Từ Liêm</v>
          </cell>
          <cell r="G963" t="str">
            <v>HN004</v>
          </cell>
          <cell r="H963" t="str">
            <v>Hoàng Thanh Huy</v>
          </cell>
          <cell r="I963" t="str">
            <v>MIENBAC;9%</v>
          </cell>
          <cell r="J963" t="str">
            <v>30. Quầy Ecohome2</v>
          </cell>
          <cell r="K963" t="str">
            <v>Căn 06+07 tòa C2A chung cư Ecohome2, đường tân xuân, phường đông ngạc, quận bắc từ liêm, HN</v>
          </cell>
          <cell r="L963" t="str">
            <v/>
          </cell>
          <cell r="M963" t="str">
            <v>Căn 06+07 tòa C2A chung cư Ecohome2, đường tân xuân, phường đông ngạc, quận bắc từ liêm, HN</v>
          </cell>
          <cell r="N963">
            <v>51</v>
          </cell>
          <cell r="O963" t="b">
            <v>0</v>
          </cell>
          <cell r="P963" t="str">
            <v>CÔNG TY TNHH MTV THƯƠNG MẠI VÀ DỊCH VỤ NGỌC THƠM</v>
          </cell>
          <cell r="Q963" t="str">
            <v>Miền Bắc</v>
          </cell>
          <cell r="R963" t="str">
            <v>TMART</v>
          </cell>
        </row>
        <row r="964">
          <cell r="A964" t="str">
            <v>Tmart01010</v>
          </cell>
          <cell r="B964" t="str">
            <v>Tmart01010 34. Quầy tòa HH2A, KĐT The Spark Dương Nội</v>
          </cell>
          <cell r="D964" t="str">
            <v>Thành phố Hà Nội</v>
          </cell>
          <cell r="E964" t="str">
            <v>Quận Hà Đông</v>
          </cell>
          <cell r="G964" t="str">
            <v>HN004</v>
          </cell>
          <cell r="H964" t="str">
            <v>Hoàng Thanh Huy</v>
          </cell>
          <cell r="I964" t="str">
            <v>MIENBAC;9%</v>
          </cell>
          <cell r="J964" t="str">
            <v>34. Quầy tòa HH2A, KĐT The Spark Dương Nội</v>
          </cell>
          <cell r="K964" t="str">
            <v>Tầng 1 -  HH2B KĐT The Spark Dương Nội, phường Yên Nghĩa, quận Hà Đông, Hà Nội</v>
          </cell>
          <cell r="L964" t="str">
            <v/>
          </cell>
          <cell r="M964" t="str">
            <v>Tầng 1 -  HH2B KĐT The Spark Dương Nội, phường Yên Nghĩa, quận Hà Đông, Hà Nội</v>
          </cell>
          <cell r="N964">
            <v>51</v>
          </cell>
          <cell r="O964" t="b">
            <v>0</v>
          </cell>
          <cell r="P964" t="str">
            <v>CÔNG TY TNHH MTV THƯƠNG MẠI VÀ DỊCH VỤ NGỌC THƠM</v>
          </cell>
          <cell r="Q964" t="str">
            <v>Miền Bắc</v>
          </cell>
          <cell r="R964" t="str">
            <v>TMART</v>
          </cell>
        </row>
        <row r="965">
          <cell r="A965" t="str">
            <v>Tmart01011</v>
          </cell>
          <cell r="B965" t="str">
            <v>Tmart01011 35. Quầy tầng 5 tòa GEMEK, KĐT Lê Trọng Tấn</v>
          </cell>
          <cell r="D965" t="str">
            <v>Thành phố Hà Nội</v>
          </cell>
          <cell r="E965" t="str">
            <v>Huyện Hoài Đức</v>
          </cell>
          <cell r="G965" t="str">
            <v>HN004</v>
          </cell>
          <cell r="H965" t="str">
            <v>Hoàng Thanh Huy</v>
          </cell>
          <cell r="I965" t="str">
            <v>MIENBAC;9%</v>
          </cell>
          <cell r="J965" t="str">
            <v>35. Quầy tầng 5 tòa GEMEK, KĐT Lê Trọng Tấn</v>
          </cell>
          <cell r="K965" t="str">
            <v>Tầng 5 tòa GEMEK, KĐT mới Lê Trọng Tấn, Hoài Đức, HN</v>
          </cell>
          <cell r="L965" t="str">
            <v/>
          </cell>
          <cell r="M965" t="str">
            <v>Tầng 5 tòa GEMEK, KĐT mới Lê Trọng Tấn, Hoài Đức, HN</v>
          </cell>
          <cell r="N965">
            <v>51</v>
          </cell>
          <cell r="O965" t="b">
            <v>0</v>
          </cell>
          <cell r="P965" t="str">
            <v>CÔNG TY TNHH MTV THƯƠNG MẠI VÀ DỊCH VỤ NGỌC THƠM</v>
          </cell>
          <cell r="Q965" t="str">
            <v>Miền Bắc</v>
          </cell>
          <cell r="R965" t="str">
            <v>TMART</v>
          </cell>
        </row>
        <row r="966">
          <cell r="A966" t="str">
            <v>Tmart01012</v>
          </cell>
          <cell r="B966" t="str">
            <v>Tmart01012 36. Quầy CT2 Xuân Mai, Tô Hiệu</v>
          </cell>
          <cell r="D966" t="str">
            <v>Thành phố Hà Nội</v>
          </cell>
          <cell r="E966" t="str">
            <v>Quận Hà Đông</v>
          </cell>
          <cell r="G966" t="str">
            <v>HN004</v>
          </cell>
          <cell r="H966" t="str">
            <v>Hoàng Thanh Huy</v>
          </cell>
          <cell r="I966" t="str">
            <v>MIENBAC;9%</v>
          </cell>
          <cell r="J966" t="str">
            <v>36. Quầy CT2 Xuân Mai, Tô Hiệu</v>
          </cell>
          <cell r="K966" t="str">
            <v>Tòa CT2 Xuân Mai, Tô Hiệu, phường Hà Cầu, quận Hà Đông, Hà Nội</v>
          </cell>
          <cell r="L966" t="str">
            <v/>
          </cell>
          <cell r="M966" t="str">
            <v>Tòa CT2 Xuân Mai, Tô Hiệu, phường Hà Cầu, quận Hà Đông, Hà Nội</v>
          </cell>
          <cell r="N966">
            <v>51</v>
          </cell>
          <cell r="O966" t="b">
            <v>0</v>
          </cell>
          <cell r="P966" t="str">
            <v>CÔNG TY TNHH MTV THƯƠNG MẠI VÀ DỊCH VỤ NGỌC THƠM</v>
          </cell>
          <cell r="Q966" t="str">
            <v>Miền Bắc</v>
          </cell>
          <cell r="R966" t="str">
            <v>TMART</v>
          </cell>
        </row>
        <row r="967">
          <cell r="A967" t="str">
            <v>Tmart01017</v>
          </cell>
          <cell r="B967" t="str">
            <v>Tmart01017 39. Quầy 112 Âu Cơ</v>
          </cell>
          <cell r="D967" t="str">
            <v>Thành phố Hà Nội</v>
          </cell>
          <cell r="E967" t="str">
            <v>Quận Tây Hồ</v>
          </cell>
          <cell r="G967" t="str">
            <v>HN008</v>
          </cell>
          <cell r="H967" t="str">
            <v>Nguyễn Minh Sơn</v>
          </cell>
          <cell r="I967" t="str">
            <v>MIENBAC;9%</v>
          </cell>
          <cell r="J967" t="str">
            <v>39. Quầy 112 Âu Cơ</v>
          </cell>
          <cell r="K967" t="str">
            <v>112 Âu Cơ, Tây Hồ, HN</v>
          </cell>
          <cell r="L967" t="str">
            <v/>
          </cell>
          <cell r="M967" t="str">
            <v>112 Âu Cơ, Tây Hồ, HN</v>
          </cell>
          <cell r="N967">
            <v>51</v>
          </cell>
          <cell r="O967" t="b">
            <v>0</v>
          </cell>
          <cell r="P967" t="str">
            <v>CÔNG TY TNHH MTV THƯƠNG MẠI VÀ DỊCH VỤ NGỌC THƠM</v>
          </cell>
          <cell r="Q967" t="str">
            <v>Miền Bắc</v>
          </cell>
          <cell r="R967" t="str">
            <v>TMART</v>
          </cell>
        </row>
        <row r="968">
          <cell r="A968" t="str">
            <v>Tmart01019</v>
          </cell>
          <cell r="B968" t="str">
            <v>Tmart01019 40. Quầy 19T6 Kiến Hưng</v>
          </cell>
          <cell r="D968" t="str">
            <v>Thành phố Hà Nội</v>
          </cell>
          <cell r="E968" t="str">
            <v>Quận Hà Đông</v>
          </cell>
          <cell r="G968" t="str">
            <v>HN004</v>
          </cell>
          <cell r="H968" t="str">
            <v>Hoàng Thanh Huy</v>
          </cell>
          <cell r="I968" t="str">
            <v>MIENBAC;9%</v>
          </cell>
          <cell r="J968" t="str">
            <v>40. Quầy 19T6 Kiến Hưng</v>
          </cell>
          <cell r="K968" t="str">
            <v>Tầng 1, Tòa nhà 19T6 Kiến Hưng, phường Kiến Hưng, Quận Hà Đông, Hà Nội.</v>
          </cell>
          <cell r="L968" t="str">
            <v/>
          </cell>
          <cell r="M968" t="str">
            <v>Tầng 1, Tòa nhà 19T6 Kiến Hưng, phường Kiến Hưng, Quận Hà Đông, Hà Nội.</v>
          </cell>
          <cell r="N968">
            <v>51</v>
          </cell>
          <cell r="O968" t="b">
            <v>0</v>
          </cell>
          <cell r="P968" t="str">
            <v>CÔNG TY TNHH MTV THƯƠNG MẠI VÀ DỊCH VỤ NGỌC THƠM</v>
          </cell>
          <cell r="Q968" t="str">
            <v>Miền Bắc</v>
          </cell>
          <cell r="R968" t="str">
            <v>TMART</v>
          </cell>
        </row>
        <row r="969">
          <cell r="A969" t="str">
            <v>Tmart01021</v>
          </cell>
          <cell r="B969" t="str">
            <v>Tmart01021 42. Quầy Ecolife, 58 Tố Hữu</v>
          </cell>
          <cell r="D969" t="str">
            <v>Thành phố Hà Nội</v>
          </cell>
          <cell r="E969" t="str">
            <v>Quận Nam Từ Liêm</v>
          </cell>
          <cell r="G969" t="str">
            <v>HN004</v>
          </cell>
          <cell r="H969" t="str">
            <v>Hoàng Thanh Huy</v>
          </cell>
          <cell r="I969" t="str">
            <v>MIENBAC;9%</v>
          </cell>
          <cell r="J969" t="str">
            <v>42. Quầy Ecolife, 58 Tố Hữu</v>
          </cell>
          <cell r="K969" t="str">
            <v>Tòa Ecolife Capital, 58 Tố Hữu, Nam Từ Liêm, Hà Nội</v>
          </cell>
          <cell r="L969" t="str">
            <v/>
          </cell>
          <cell r="M969" t="str">
            <v>Tòa Ecolife Capital, 58 Tố Hữu, Nam Từ Liêm, Hà Nội</v>
          </cell>
          <cell r="N969">
            <v>51</v>
          </cell>
          <cell r="O969" t="b">
            <v>0</v>
          </cell>
          <cell r="P969" t="str">
            <v>CÔNG TY TNHH MTV THƯƠNG MẠI VÀ DỊCH VỤ NGỌC THƠM</v>
          </cell>
          <cell r="Q969" t="str">
            <v>Miền Bắc</v>
          </cell>
          <cell r="R969" t="str">
            <v>TMART</v>
          </cell>
        </row>
        <row r="970">
          <cell r="A970" t="str">
            <v>Tmart01023</v>
          </cell>
          <cell r="B970" t="str">
            <v>Tmart01023 00. Quầy 39 Cầu Diễn</v>
          </cell>
          <cell r="D970" t="str">
            <v>Thành phố Hà Nội</v>
          </cell>
          <cell r="E970" t="str">
            <v>Quận Bắc Từ Liêm</v>
          </cell>
          <cell r="G970" t="str">
            <v>HN004</v>
          </cell>
          <cell r="H970" t="str">
            <v>Hoàng Thanh Huy</v>
          </cell>
          <cell r="I970" t="str">
            <v>MIENBAC;9%</v>
          </cell>
          <cell r="J970" t="str">
            <v>00. Quầy 39 Cầu Diễn</v>
          </cell>
          <cell r="K970" t="str">
            <v>39 Cầu Diễn, Bắc Từ Liêm, HN</v>
          </cell>
          <cell r="L970" t="str">
            <v/>
          </cell>
          <cell r="M970" t="str">
            <v>39 Cầu Diễn, Bắc Từ Liêm, HN</v>
          </cell>
          <cell r="N970">
            <v>51</v>
          </cell>
          <cell r="O970" t="b">
            <v>0</v>
          </cell>
          <cell r="P970" t="str">
            <v>CÔNG TY TNHH MTV THƯƠNG MẠI VÀ DỊCH VỤ NGỌC THƠM</v>
          </cell>
          <cell r="Q970" t="str">
            <v>Miền Bắc</v>
          </cell>
          <cell r="R970" t="str">
            <v>TMART</v>
          </cell>
        </row>
        <row r="971">
          <cell r="A971" t="str">
            <v>Tmart01025</v>
          </cell>
          <cell r="B971" t="str">
            <v>Tmart01025 45. Quầy 20 Đức Diễn</v>
          </cell>
          <cell r="D971" t="str">
            <v>Thành phố Hà Nội</v>
          </cell>
          <cell r="E971" t="str">
            <v>Quận Bắc Từ Liêm</v>
          </cell>
          <cell r="G971" t="str">
            <v>HN004</v>
          </cell>
          <cell r="H971" t="str">
            <v>Hoàng Thanh Huy</v>
          </cell>
          <cell r="I971" t="str">
            <v>MIENBAC;9%</v>
          </cell>
          <cell r="J971" t="str">
            <v>45. Quầy 20 Đức Diễn</v>
          </cell>
          <cell r="K971" t="str">
            <v>20 Đức Diễn, Bắc Từ Liêm, HN</v>
          </cell>
          <cell r="L971" t="str">
            <v/>
          </cell>
          <cell r="M971" t="str">
            <v>20 Đức Diễn, Bắc Từ Liêm, HN</v>
          </cell>
          <cell r="N971">
            <v>51</v>
          </cell>
          <cell r="O971" t="b">
            <v>0</v>
          </cell>
          <cell r="P971" t="str">
            <v>CÔNG TY TNHH MTV THƯƠNG MẠI VÀ DỊCH VỤ NGỌC THƠM</v>
          </cell>
          <cell r="Q971" t="str">
            <v>Miền Bắc</v>
          </cell>
          <cell r="R971" t="str">
            <v>TMART</v>
          </cell>
        </row>
        <row r="972">
          <cell r="A972" t="str">
            <v>Tmart01027</v>
          </cell>
          <cell r="B972" t="str">
            <v>Tmart01027 120. Quầy Xốm 2</v>
          </cell>
          <cell r="D972" t="str">
            <v>Thành phố Hà Nội</v>
          </cell>
          <cell r="E972" t="str">
            <v>Huyện Thanh Trì</v>
          </cell>
          <cell r="G972" t="str">
            <v>HN004</v>
          </cell>
          <cell r="H972" t="str">
            <v>Hoàng Thanh Huy</v>
          </cell>
          <cell r="I972" t="str">
            <v>MIENBAC;9%</v>
          </cell>
          <cell r="J972" t="str">
            <v>120. Quầy Xốm 2</v>
          </cell>
          <cell r="K972" t="str">
            <v>Số 1 Ngõ 10, Phố Xốm, quận Hà Đông, thành phố Hà Nội</v>
          </cell>
          <cell r="L972" t="str">
            <v/>
          </cell>
          <cell r="M972" t="str">
            <v>Số 1 Ngõ 10, Phố Xốm, quận Hà Đông, thành phố Hà Nội</v>
          </cell>
          <cell r="N972">
            <v>51</v>
          </cell>
          <cell r="O972" t="b">
            <v>0</v>
          </cell>
          <cell r="P972" t="str">
            <v>CÔNG TY TNHH MTV THƯƠNG MẠI VÀ DỊCH VỤ NGỌC THƠM</v>
          </cell>
          <cell r="Q972" t="str">
            <v>Miền Bắc</v>
          </cell>
          <cell r="R972" t="str">
            <v>TMART</v>
          </cell>
        </row>
        <row r="973">
          <cell r="A973" t="str">
            <v>Tmart01027-1</v>
          </cell>
          <cell r="B973" t="str">
            <v>Tmart01027-1 47. Quầy 69 Phố Xốm</v>
          </cell>
          <cell r="C973" t="str">
            <v>Đã đóng cửa</v>
          </cell>
          <cell r="D973" t="str">
            <v>Thành phố Hà Nội</v>
          </cell>
          <cell r="E973" t="str">
            <v>Quận Hà Đông</v>
          </cell>
          <cell r="G973" t="str">
            <v>HN004</v>
          </cell>
          <cell r="H973" t="str">
            <v>Hoàng Thanh Huy</v>
          </cell>
          <cell r="I973" t="str">
            <v>MIENBAC;9%</v>
          </cell>
          <cell r="J973" t="str">
            <v>47. Quầy 69 Phố Xốm</v>
          </cell>
          <cell r="K973" t="str">
            <v>Số 69 phố Xốm, Phường Phú Lãm, Quận Hà Đông, Hà Nội</v>
          </cell>
          <cell r="L973" t="str">
            <v/>
          </cell>
          <cell r="M973" t="str">
            <v>Số 69 phố Xốm, Phường Phú Lãm, Quận Hà Đông, Hà Nội</v>
          </cell>
          <cell r="N973">
            <v>51</v>
          </cell>
          <cell r="O973" t="b">
            <v>0</v>
          </cell>
          <cell r="P973" t="str">
            <v>CÔNG TY TNHH MTV THƯƠNG MẠI VÀ DỊCH VỤ NGỌC THƠM</v>
          </cell>
          <cell r="Q973" t="str">
            <v>Miền Bắc</v>
          </cell>
          <cell r="R973" t="str">
            <v>TMART</v>
          </cell>
        </row>
        <row r="974">
          <cell r="A974" t="str">
            <v>Tmart01029</v>
          </cell>
          <cell r="B974" t="str">
            <v>Tmart01029 49. Nơ 6A, Linh Đàm</v>
          </cell>
          <cell r="D974" t="str">
            <v>Thành phố Hà Nội</v>
          </cell>
          <cell r="E974" t="str">
            <v>Quận Hoàng Mai</v>
          </cell>
          <cell r="G974" t="str">
            <v>HN003</v>
          </cell>
          <cell r="H974" t="str">
            <v>Nguyễn Văn Thạch</v>
          </cell>
          <cell r="I974" t="str">
            <v>MIENBAC;9%</v>
          </cell>
          <cell r="J974" t="str">
            <v>49. Nơ 6A, Linh Đàm</v>
          </cell>
          <cell r="K974" t="str">
            <v>Nơ 6A, Bán đảo Linh Đàm, Phường Hoàng Liệt, Quận Hoàng Mai,HN</v>
          </cell>
          <cell r="L974" t="str">
            <v/>
          </cell>
          <cell r="M974" t="str">
            <v>Nơ 6A, Bán đảo Linh Đàm, Phường Hoàng Liệt, Quận Hoàng Mai,HN</v>
          </cell>
          <cell r="N974">
            <v>51</v>
          </cell>
          <cell r="O974" t="b">
            <v>0</v>
          </cell>
          <cell r="P974" t="str">
            <v>CÔNG TY TNHH MTV THƯƠNG MẠI VÀ DỊCH VỤ NGỌC THƠM</v>
          </cell>
          <cell r="Q974" t="str">
            <v>Miền Bắc</v>
          </cell>
          <cell r="R974" t="str">
            <v>TMART</v>
          </cell>
        </row>
        <row r="975">
          <cell r="A975" t="str">
            <v>Tmart01032</v>
          </cell>
          <cell r="B975" t="str">
            <v>Tmart01032 52. Quầy Vĩnh Quỳnh</v>
          </cell>
          <cell r="D975" t="str">
            <v>Thành phố Hà Nội</v>
          </cell>
          <cell r="E975" t="str">
            <v>Huyện Thanh Trì</v>
          </cell>
          <cell r="G975" t="str">
            <v>HN004</v>
          </cell>
          <cell r="H975" t="str">
            <v>Hoàng Thanh Huy</v>
          </cell>
          <cell r="I975" t="str">
            <v>MIENBAC;9%</v>
          </cell>
          <cell r="J975" t="str">
            <v>52. Quầy Vĩnh Quỳnh</v>
          </cell>
          <cell r="K975" t="str">
            <v>Xóm 2, Thôn Quỳnh Đô, Xã Vĩnh Quỳnh, Huyện Thanh Trì, HN</v>
          </cell>
          <cell r="L975" t="str">
            <v/>
          </cell>
          <cell r="M975" t="str">
            <v>Xóm 2, Thôn Quỳnh Đô, Xã Vĩnh Quỳnh, Huyện Thanh Trì, HN</v>
          </cell>
          <cell r="N975">
            <v>51</v>
          </cell>
          <cell r="O975" t="b">
            <v>0</v>
          </cell>
          <cell r="P975" t="str">
            <v>CÔNG TY TNHH MTV THƯƠNG MẠI VÀ DỊCH VỤ NGỌC THƠM</v>
          </cell>
          <cell r="Q975" t="str">
            <v>Miền Bắc</v>
          </cell>
          <cell r="R975" t="str">
            <v>TMART</v>
          </cell>
        </row>
        <row r="976">
          <cell r="A976" t="str">
            <v>Tmart01036</v>
          </cell>
          <cell r="B976" t="str">
            <v>Tmart01036 56. TM02-N03T5 khu ngoại giao đoàn</v>
          </cell>
          <cell r="D976" t="str">
            <v>Thành phố Hà Nội</v>
          </cell>
          <cell r="E976" t="str">
            <v>Quận Bắc Từ Liêm</v>
          </cell>
          <cell r="G976" t="str">
            <v>HN004</v>
          </cell>
          <cell r="H976" t="str">
            <v>Hoàng Thanh Huy</v>
          </cell>
          <cell r="I976" t="str">
            <v>MIENBAC;9%</v>
          </cell>
          <cell r="J976" t="str">
            <v>56. TM02-N03T5 khu ngoại giao đoàn</v>
          </cell>
          <cell r="K976" t="str">
            <v>56. TM02-N03T5 khu ngoại giao đoàn, P.Xuân Tảo, Bắc Từ Liêm, HN</v>
          </cell>
          <cell r="L976" t="str">
            <v/>
          </cell>
          <cell r="M976" t="str">
            <v>56. TM02-N03T5 khu ngoại giao đoàn, P.Xuân Tảo, Bắc Từ Liêm, HN</v>
          </cell>
          <cell r="N976">
            <v>51</v>
          </cell>
          <cell r="O976" t="b">
            <v>0</v>
          </cell>
          <cell r="P976" t="str">
            <v>CÔNG TY TNHH MTV THƯƠNG MẠI VÀ DỊCH VỤ NGỌC THƠM</v>
          </cell>
          <cell r="Q976" t="str">
            <v>Miền Bắc</v>
          </cell>
          <cell r="R976" t="str">
            <v>TMART</v>
          </cell>
        </row>
        <row r="977">
          <cell r="A977" t="str">
            <v>Tmart01041</v>
          </cell>
          <cell r="B977" t="str">
            <v>Tmart01041 61. Quầy Định Công, số 1 Trần Nguyên Đán</v>
          </cell>
          <cell r="D977" t="str">
            <v>Thành phố Hà Nội</v>
          </cell>
          <cell r="E977" t="str">
            <v>Quận Hoàng Mai</v>
          </cell>
          <cell r="G977" t="str">
            <v>HN003</v>
          </cell>
          <cell r="H977" t="str">
            <v>Nguyễn Văn Thạch</v>
          </cell>
          <cell r="I977" t="str">
            <v>MIENBAC;9%</v>
          </cell>
          <cell r="J977" t="str">
            <v>61. Quầy Định Công, số 1 Trần Nguyên Đán</v>
          </cell>
          <cell r="K977" t="str">
            <v>số 1 Trần Nguyên Đán, P.Định Công, Hoàng Mai, HN</v>
          </cell>
          <cell r="L977" t="str">
            <v/>
          </cell>
          <cell r="M977" t="str">
            <v>số 1 Trần Nguyên Đán, P.Định Công, Hoàng Mai, HN</v>
          </cell>
          <cell r="N977">
            <v>51</v>
          </cell>
          <cell r="O977" t="b">
            <v>0</v>
          </cell>
          <cell r="P977" t="str">
            <v>CÔNG TY TNHH MTV THƯƠNG MẠI VÀ DỊCH VỤ NGỌC THƠM</v>
          </cell>
          <cell r="Q977" t="str">
            <v>Miền Bắc</v>
          </cell>
          <cell r="R977" t="str">
            <v>TMART</v>
          </cell>
        </row>
        <row r="978">
          <cell r="A978" t="str">
            <v>Tmart01046</v>
          </cell>
          <cell r="B978" t="str">
            <v>Tmart01046 66. Quầy 47 Tân Xuân, Bắc Từ Liêm, HN</v>
          </cell>
          <cell r="D978" t="str">
            <v>Thành phố Hà Nội</v>
          </cell>
          <cell r="E978" t="str">
            <v>Quận Bắc Từ Liêm</v>
          </cell>
          <cell r="G978" t="str">
            <v>HN004</v>
          </cell>
          <cell r="H978" t="str">
            <v>Hoàng Thanh Huy</v>
          </cell>
          <cell r="I978" t="str">
            <v>MIENBAC;9%</v>
          </cell>
          <cell r="J978" t="str">
            <v>66. Quầy 47 Tân Xuân, Bắc Từ Liêm, HN</v>
          </cell>
          <cell r="K978" t="str">
            <v>47 Tân Xuân, Bắc Từ Liêm, HN</v>
          </cell>
          <cell r="L978" t="str">
            <v/>
          </cell>
          <cell r="M978" t="str">
            <v>47 Tân Xuân, Bắc Từ Liêm, HN</v>
          </cell>
          <cell r="N978">
            <v>51</v>
          </cell>
          <cell r="O978" t="b">
            <v>0</v>
          </cell>
          <cell r="P978" t="str">
            <v>CÔNG TY TNHH MTV THƯƠNG MẠI VÀ DỊCH VỤ NGỌC THƠM</v>
          </cell>
          <cell r="Q978" t="str">
            <v>Miền Bắc</v>
          </cell>
          <cell r="R978" t="str">
            <v>TMART</v>
          </cell>
        </row>
        <row r="979">
          <cell r="A979" t="str">
            <v>Tmart01047</v>
          </cell>
          <cell r="B979" t="str">
            <v>Tmart01047 67. Quầy Trần Thủ Độ</v>
          </cell>
          <cell r="D979" t="str">
            <v>Thành phố Hà Nội</v>
          </cell>
          <cell r="E979" t="str">
            <v>Quận Hoàng Mai</v>
          </cell>
          <cell r="G979" t="str">
            <v>HN003</v>
          </cell>
          <cell r="H979" t="str">
            <v>Nguyễn Văn Thạch</v>
          </cell>
          <cell r="I979" t="str">
            <v>MIENBAC;9%</v>
          </cell>
          <cell r="J979" t="str">
            <v>67. Quầy Trần Thủ Độ</v>
          </cell>
          <cell r="K979" t="str">
            <v>Cổng nhà máy Hino, đường Trần Thủ Độ, Q.Hoàng Mai, HN</v>
          </cell>
          <cell r="L979" t="str">
            <v/>
          </cell>
          <cell r="M979" t="str">
            <v>Cổng nhà máy Hino, đường Trần Thủ Độ, Q.Hoàng Mai, HN</v>
          </cell>
          <cell r="N979">
            <v>51</v>
          </cell>
          <cell r="O979" t="b">
            <v>0</v>
          </cell>
          <cell r="P979" t="str">
            <v>CÔNG TY TNHH MTV THƯƠNG MẠI VÀ DỊCH VỤ NGỌC THƠM</v>
          </cell>
          <cell r="Q979" t="str">
            <v>Miền Bắc</v>
          </cell>
          <cell r="R979" t="str">
            <v>TMART</v>
          </cell>
        </row>
        <row r="980">
          <cell r="A980" t="str">
            <v>Tmart01048</v>
          </cell>
          <cell r="B980" t="str">
            <v>Tmart01048 68. Quầy 32T ĐN-A KĐT Golden An Khánh</v>
          </cell>
          <cell r="D980" t="str">
            <v>Thành phố Hà Nội</v>
          </cell>
          <cell r="E980" t="str">
            <v>Huyện Hoài Đức</v>
          </cell>
          <cell r="G980" t="str">
            <v>HN004</v>
          </cell>
          <cell r="H980" t="str">
            <v>Hoàng Thanh Huy</v>
          </cell>
          <cell r="I980" t="str">
            <v>MIENBAC;9%</v>
          </cell>
          <cell r="J980" t="str">
            <v>68. Quầy 32T ĐN-A KĐT Golden An Khánh</v>
          </cell>
          <cell r="K980" t="str">
            <v>Tầng 1 Tòa Nhà 32T, The Golden An Khánh, Khu đô thị Nam Khánh, Xã An Khánh, Huyện Hoài Đức, Hà Nội</v>
          </cell>
          <cell r="L980" t="str">
            <v/>
          </cell>
          <cell r="M980" t="str">
            <v>Tầng 1 Tòa Nhà 32T, The Golden An Khánh, Khu đô thị Nam Khánh, Xã An Khánh, Huyện Hoài Đức, Hà Nội</v>
          </cell>
          <cell r="N980">
            <v>51</v>
          </cell>
          <cell r="O980" t="b">
            <v>0</v>
          </cell>
          <cell r="P980" t="str">
            <v>CÔNG TY TNHH MTV THƯƠNG MẠI VÀ DỊCH VỤ NGỌC THƠM</v>
          </cell>
          <cell r="Q980" t="str">
            <v>Miền Bắc</v>
          </cell>
          <cell r="R980" t="str">
            <v>TMART</v>
          </cell>
        </row>
        <row r="981">
          <cell r="A981" t="str">
            <v>Tmart01049</v>
          </cell>
          <cell r="B981" t="str">
            <v>Tmart01049 69. Quầy 59 Xuân La, Tây Hồ, HN</v>
          </cell>
          <cell r="D981" t="str">
            <v>Thành phố Hà Nội</v>
          </cell>
          <cell r="E981" t="str">
            <v>Quận Tây Hồ</v>
          </cell>
          <cell r="G981" t="str">
            <v>HN008</v>
          </cell>
          <cell r="H981" t="str">
            <v>Nguyễn Minh Sơn</v>
          </cell>
          <cell r="I981" t="str">
            <v>MIENBAC;9%</v>
          </cell>
          <cell r="J981" t="str">
            <v>69. Quầy 59 Xuân La, Tây Hồ, HN</v>
          </cell>
          <cell r="K981" t="str">
            <v xml:space="preserve"> Số 59 Xuân La, Phường Xuân La, Quận Tây Hồ, Hà Nội.</v>
          </cell>
          <cell r="L981" t="str">
            <v/>
          </cell>
          <cell r="M981" t="str">
            <v>Số 59 Xuân La, Phường Xuân La, Quận Tây Hồ, Hà Nội.</v>
          </cell>
          <cell r="N981">
            <v>51</v>
          </cell>
          <cell r="O981" t="b">
            <v>0</v>
          </cell>
          <cell r="P981" t="str">
            <v>CÔNG TY TNHH MTV THƯƠNG MẠI VÀ DỊCH VỤ NGỌC THƠM</v>
          </cell>
          <cell r="Q981" t="str">
            <v>Miền Bắc</v>
          </cell>
          <cell r="R981" t="str">
            <v>TMART</v>
          </cell>
        </row>
        <row r="982">
          <cell r="A982" t="str">
            <v>Tmart01051</v>
          </cell>
          <cell r="B982" t="str">
            <v>Tmart01051 71. Quầy Hưng Yên</v>
          </cell>
          <cell r="D982" t="str">
            <v>Hưng Yên</v>
          </cell>
          <cell r="I982" t="str">
            <v>MIENBAC;9%</v>
          </cell>
          <cell r="J982" t="str">
            <v>71. Quầy Hưng Yên</v>
          </cell>
          <cell r="K982" t="str">
            <v>601 Nguyễn Văn Linh, TP Hưng Yên, Hưng Yên</v>
          </cell>
          <cell r="L982" t="str">
            <v/>
          </cell>
          <cell r="M982" t="str">
            <v>601 Nguyễn Văn Linh, TP Hưng Yên, Hưng Yên</v>
          </cell>
          <cell r="N982">
            <v>51</v>
          </cell>
          <cell r="O982" t="b">
            <v>0</v>
          </cell>
          <cell r="P982" t="str">
            <v>CÔNG TY TNHH MTV THƯƠNG MẠI VÀ DỊCH VỤ NGỌC THƠM</v>
          </cell>
          <cell r="Q982" t="str">
            <v>Miền Bắc</v>
          </cell>
          <cell r="R982" t="str">
            <v>TMART</v>
          </cell>
        </row>
        <row r="983">
          <cell r="A983" t="str">
            <v>Tmart01061</v>
          </cell>
          <cell r="B983" t="str">
            <v>Tmart01061 81. Quầy Victory 2</v>
          </cell>
          <cell r="D983" t="str">
            <v>Thành phố Hà Nội</v>
          </cell>
          <cell r="E983" t="str">
            <v>Huyện Hoài Đức</v>
          </cell>
          <cell r="G983" t="str">
            <v>HN004</v>
          </cell>
          <cell r="H983" t="str">
            <v>Hoàng Thanh Huy</v>
          </cell>
          <cell r="I983" t="str">
            <v>MIENBAC;9%</v>
          </cell>
          <cell r="J983" t="str">
            <v>81. Quầy Victory 2</v>
          </cell>
          <cell r="K983" t="str">
            <v>Tòa A Victory 2, KĐT An Khánh, Hoài Đức, HN</v>
          </cell>
          <cell r="L983" t="str">
            <v/>
          </cell>
          <cell r="M983" t="str">
            <v>Tòa A Victory 2, KĐT An Khánh, Hoài Đức, HN</v>
          </cell>
          <cell r="N983">
            <v>51</v>
          </cell>
          <cell r="O983" t="b">
            <v>0</v>
          </cell>
          <cell r="P983" t="str">
            <v>CÔNG TY TNHH MTV THƯƠNG MẠI VÀ DỊCH VỤ NGỌC THƠM</v>
          </cell>
          <cell r="Q983" t="str">
            <v>Miền Bắc</v>
          </cell>
          <cell r="R983" t="str">
            <v>TMART</v>
          </cell>
        </row>
        <row r="984">
          <cell r="A984" t="str">
            <v>Tmart01062</v>
          </cell>
          <cell r="B984" t="str">
            <v>Tmart01062 82. Quầy H3.2 FLC Đại Mỗ</v>
          </cell>
          <cell r="D984" t="str">
            <v>Thành phố Hà Nội</v>
          </cell>
          <cell r="E984" t="str">
            <v>Quận Nam Từ Liêm</v>
          </cell>
          <cell r="G984" t="str">
            <v>HN004</v>
          </cell>
          <cell r="H984" t="str">
            <v>Hoàng Thanh Huy</v>
          </cell>
          <cell r="I984" t="str">
            <v>MIENBAC;9%</v>
          </cell>
          <cell r="J984" t="str">
            <v>82. Quầy H3.2 FLC Đại Mỗ</v>
          </cell>
          <cell r="K984" t="str">
            <v>Tầng 1, H3.2 KĐT FLC Đại Mỗ, Nam Từ Liêm, Hà Nội</v>
          </cell>
          <cell r="L984" t="str">
            <v/>
          </cell>
          <cell r="M984" t="str">
            <v>Tầng 1, H3.2 KĐT FLC Đại Mỗ, Nam Từ Liêm, Hà Nội</v>
          </cell>
          <cell r="N984">
            <v>51</v>
          </cell>
          <cell r="O984" t="b">
            <v>0</v>
          </cell>
          <cell r="P984" t="str">
            <v>CÔNG TY TNHH MTV THƯƠNG MẠI VÀ DỊCH VỤ NGỌC THƠM</v>
          </cell>
          <cell r="Q984" t="str">
            <v>Miền Bắc</v>
          </cell>
          <cell r="R984" t="str">
            <v>TMART</v>
          </cell>
        </row>
        <row r="985">
          <cell r="A985" t="str">
            <v>Tmart01063</v>
          </cell>
          <cell r="B985" t="str">
            <v>Tmart01063 83. Tmart Tòa N02, Ecohome3</v>
          </cell>
          <cell r="D985" t="str">
            <v>Thành phố Hà Nội</v>
          </cell>
          <cell r="E985" t="str">
            <v>Quận Bắc Từ Liêm</v>
          </cell>
          <cell r="G985" t="str">
            <v>HN004</v>
          </cell>
          <cell r="H985" t="str">
            <v>Hoàng Thanh Huy</v>
          </cell>
          <cell r="I985" t="str">
            <v>MIENBAC;9%</v>
          </cell>
          <cell r="J985" t="str">
            <v>83. Tmart Tòa N02, Ecohome3</v>
          </cell>
          <cell r="K985" t="str">
            <v>Tòa N02, Ecohome 3, phường Đông Ngạc, quận Bắc Từ Liêm, Hà Nội</v>
          </cell>
          <cell r="L985" t="str">
            <v/>
          </cell>
          <cell r="M985" t="str">
            <v>Tòa N02, Ecohome 3, phường Đông Ngạc, quận Bắc Từ Liêm, Hà Nội</v>
          </cell>
          <cell r="N985">
            <v>51</v>
          </cell>
          <cell r="O985" t="b">
            <v>0</v>
          </cell>
          <cell r="P985" t="str">
            <v>CÔNG TY TNHH MTV THƯƠNG MẠI VÀ DỊCH VỤ NGỌC THƠM</v>
          </cell>
          <cell r="Q985" t="str">
            <v>Miền Bắc</v>
          </cell>
          <cell r="R985" t="str">
            <v>TMART</v>
          </cell>
        </row>
        <row r="986">
          <cell r="A986" t="str">
            <v>Tmart01065</v>
          </cell>
          <cell r="B986" t="str">
            <v>Tmart01065 84. Quầy Tecco Tứ Hiệp</v>
          </cell>
          <cell r="D986" t="str">
            <v>Thành phố Hà Nội</v>
          </cell>
          <cell r="E986" t="str">
            <v>Huyện Thanh Trì</v>
          </cell>
          <cell r="G986" t="str">
            <v>HN008</v>
          </cell>
          <cell r="H986" t="str">
            <v>Nguyễn Minh Sơn</v>
          </cell>
          <cell r="I986" t="str">
            <v>MIENBAC;9%</v>
          </cell>
          <cell r="J986" t="str">
            <v>84. Quầy Tecco Tứ Hiệp</v>
          </cell>
          <cell r="K986" t="str">
            <v>Chung cư Tecco Skyville Tower, đường Quan Lai, Ngũ Hiệp, Thanh Trì, Hà Nội</v>
          </cell>
          <cell r="L986" t="str">
            <v/>
          </cell>
          <cell r="M986" t="str">
            <v>Chung cư Tecco Skyville Tower, đường Quan Lai, Ngũ Hiệp, Thanh Trì, Hà Nội</v>
          </cell>
          <cell r="N986">
            <v>51</v>
          </cell>
          <cell r="O986" t="b">
            <v>0</v>
          </cell>
          <cell r="P986" t="str">
            <v>CÔNG TY TNHH MTV THƯƠNG MẠI VÀ DỊCH VỤ NGỌC THƠM</v>
          </cell>
          <cell r="Q986" t="str">
            <v>Miền Bắc</v>
          </cell>
          <cell r="R986" t="str">
            <v>TMART</v>
          </cell>
        </row>
        <row r="987">
          <cell r="A987" t="str">
            <v>Tmart01067</v>
          </cell>
          <cell r="B987" t="str">
            <v>Tmart01067 86. Quầy Nơ 4A Linh Đàm</v>
          </cell>
          <cell r="D987" t="str">
            <v>Thành phố Hà Nội</v>
          </cell>
          <cell r="E987" t="str">
            <v>Quận Hoàng Mai</v>
          </cell>
          <cell r="G987" t="str">
            <v>HN003</v>
          </cell>
          <cell r="H987" t="str">
            <v>Nguyễn Văn Thạch</v>
          </cell>
          <cell r="I987" t="str">
            <v>MIENBAC;9%</v>
          </cell>
          <cell r="J987" t="str">
            <v>86. Quầy Nơ 4A Linh Đàm</v>
          </cell>
          <cell r="K987" t="str">
            <v>Nơ 4A, Bán đảo Linh Đàm, Hoàng Liệt, Hoàng Mai, Hà Nội</v>
          </cell>
          <cell r="L987" t="str">
            <v/>
          </cell>
          <cell r="M987" t="str">
            <v>Nơ 4A, Bán đảo Linh Đàm, Hoàng Liệt, Hoàng Mai, Hà Nội</v>
          </cell>
          <cell r="N987">
            <v>51</v>
          </cell>
          <cell r="O987" t="b">
            <v>0</v>
          </cell>
          <cell r="P987" t="str">
            <v>CÔNG TY TNHH MTV THƯƠNG MẠI VÀ DỊCH VỤ NGỌC THƠM</v>
          </cell>
          <cell r="Q987" t="str">
            <v>Miền Bắc</v>
          </cell>
          <cell r="R987" t="str">
            <v>TMART</v>
          </cell>
        </row>
        <row r="988">
          <cell r="A988" t="str">
            <v>Tmart01070</v>
          </cell>
          <cell r="B988" t="str">
            <v>Tmart01070 89. quầy No5 Golden Time, Ecohome 4</v>
          </cell>
          <cell r="D988" t="str">
            <v>Thành phố Hà Nội</v>
          </cell>
          <cell r="E988" t="str">
            <v>Quận Bắc Từ Liêm</v>
          </cell>
          <cell r="G988" t="str">
            <v>HN004</v>
          </cell>
          <cell r="H988" t="str">
            <v>Hoàng Thanh Huy</v>
          </cell>
          <cell r="I988" t="str">
            <v>MIENBAC;9%</v>
          </cell>
          <cell r="J988" t="str">
            <v>89. quầy No5 Golden Time, Ecohome 4</v>
          </cell>
          <cell r="K988" t="str">
            <v>Tầng 1, tòa No5, khu nhà ở Ecohome 3, Đông Ngạc, Bắc Từ Liêm, Hà Nội</v>
          </cell>
          <cell r="L988" t="str">
            <v/>
          </cell>
          <cell r="M988" t="str">
            <v>Tầng 1, tòa No5, khu nhà ở Ecohome 3, Đông Ngạc, Bắc Từ Liêm, Hà Nội</v>
          </cell>
          <cell r="N988">
            <v>51</v>
          </cell>
          <cell r="O988" t="b">
            <v>0</v>
          </cell>
          <cell r="P988" t="str">
            <v>CÔNG TY TNHH MTV THƯƠNG MẠI VÀ DỊCH VỤ NGỌC THƠM</v>
          </cell>
          <cell r="Q988" t="str">
            <v>Miền Bắc</v>
          </cell>
          <cell r="R988" t="str">
            <v>TMART</v>
          </cell>
        </row>
        <row r="989">
          <cell r="A989" t="str">
            <v>Tmart01071</v>
          </cell>
          <cell r="B989" t="str">
            <v>Tmart01071 90. Quầy Đại Thanh 2</v>
          </cell>
          <cell r="D989" t="str">
            <v>Thành phố Hà Nội</v>
          </cell>
          <cell r="E989" t="str">
            <v>Huyện Thanh Trì</v>
          </cell>
          <cell r="G989" t="str">
            <v>HN003</v>
          </cell>
          <cell r="H989" t="str">
            <v>Nguyễn Văn Thạch</v>
          </cell>
          <cell r="I989" t="str">
            <v>MIENBAC;9%</v>
          </cell>
          <cell r="J989" t="str">
            <v>90. Quầy Đại Thanh 2</v>
          </cell>
          <cell r="K989" t="str">
            <v>CT10C KĐT Đại Thanh, Tả Thanh Oai, Thanh Trì, Hà Nội</v>
          </cell>
          <cell r="L989" t="str">
            <v/>
          </cell>
          <cell r="M989" t="str">
            <v>CT10C KĐT Đại Thanh, Tả Thanh Oai, Thanh Trì, Hà Nội</v>
          </cell>
          <cell r="N989">
            <v>51</v>
          </cell>
          <cell r="O989" t="b">
            <v>0</v>
          </cell>
          <cell r="P989" t="str">
            <v>CÔNG TY TNHH MTV THƯƠNG MẠI VÀ DỊCH VỤ NGỌC THƠM</v>
          </cell>
          <cell r="Q989" t="str">
            <v>Miền Bắc</v>
          </cell>
          <cell r="R989" t="str">
            <v>TMART</v>
          </cell>
        </row>
        <row r="990">
          <cell r="A990" t="str">
            <v>Tmart01072</v>
          </cell>
          <cell r="B990" t="str">
            <v>Tmart01072 91. Quầy 96 Vĩnh Hưng</v>
          </cell>
          <cell r="D990" t="str">
            <v>Thành phố Hà Nội</v>
          </cell>
          <cell r="E990" t="str">
            <v>Quận Hoàng Mai</v>
          </cell>
          <cell r="G990" t="str">
            <v>HN003</v>
          </cell>
          <cell r="H990" t="str">
            <v>Nguyễn Văn Thạch</v>
          </cell>
          <cell r="I990" t="str">
            <v>MIENBAC;9%</v>
          </cell>
          <cell r="J990" t="str">
            <v>91. Quầy 96 Vĩnh Hưng</v>
          </cell>
          <cell r="K990" t="str">
            <v>96 Vĩnh Hưng, phường Vĩnh Hưng, quận Hoàng Mai, Hà Nội</v>
          </cell>
          <cell r="L990" t="str">
            <v/>
          </cell>
          <cell r="M990" t="str">
            <v>96 Vĩnh Hưng, phường Vĩnh Hưng, quận Hoàng Mai, Hà Nội</v>
          </cell>
          <cell r="N990">
            <v>51</v>
          </cell>
          <cell r="O990" t="b">
            <v>0</v>
          </cell>
          <cell r="P990" t="str">
            <v>CÔNG TY TNHH MTV THƯƠNG MẠI VÀ DỊCH VỤ NGỌC THƠM</v>
          </cell>
          <cell r="Q990" t="str">
            <v>Miền Bắc</v>
          </cell>
          <cell r="R990" t="str">
            <v>TMART</v>
          </cell>
        </row>
        <row r="991">
          <cell r="A991" t="str">
            <v>Tmart01073</v>
          </cell>
          <cell r="B991" t="str">
            <v>Tmart01073 92. Quầy Lê Văn Thiêm</v>
          </cell>
          <cell r="D991" t="str">
            <v>Thành phố Hà Nội</v>
          </cell>
          <cell r="E991" t="str">
            <v>Quận Thanh Xuân</v>
          </cell>
          <cell r="G991" t="str">
            <v>HN008</v>
          </cell>
          <cell r="H991" t="str">
            <v>Nguyễn Minh Sơn</v>
          </cell>
          <cell r="I991" t="str">
            <v>MIENBAC;9%</v>
          </cell>
          <cell r="J991" t="str">
            <v>92. Quầy Lê Văn Thiêm</v>
          </cell>
          <cell r="K991" t="str">
            <v>Số 2 Lê Văn Thiêm, phường Nhân Chính, Thanh Xuân, Hà Nội</v>
          </cell>
          <cell r="L991" t="str">
            <v/>
          </cell>
          <cell r="M991" t="str">
            <v>Số 2 Lê Văn Thiêm, phường Nhân Chính, Thanh Xuân, Hà Nội</v>
          </cell>
          <cell r="N991">
            <v>51</v>
          </cell>
          <cell r="O991" t="b">
            <v>0</v>
          </cell>
          <cell r="P991" t="str">
            <v>CÔNG TY TNHH MTV THƯƠNG MẠI VÀ DỊCH VỤ NGỌC THƠM</v>
          </cell>
          <cell r="Q991" t="str">
            <v>Miền Bắc</v>
          </cell>
          <cell r="R991" t="str">
            <v>TMART</v>
          </cell>
        </row>
        <row r="992">
          <cell r="A992" t="str">
            <v>Tmart01074</v>
          </cell>
          <cell r="B992" t="str">
            <v>Tmart01074 93. Quầy 112 Tân Khai</v>
          </cell>
          <cell r="D992" t="str">
            <v>Thành phố Hà Nội</v>
          </cell>
          <cell r="E992" t="str">
            <v>Quận Hoàng Mai</v>
          </cell>
          <cell r="G992" t="str">
            <v>HN003</v>
          </cell>
          <cell r="H992" t="str">
            <v>Nguyễn Văn Thạch</v>
          </cell>
          <cell r="I992" t="str">
            <v>MIENBAC;9%</v>
          </cell>
          <cell r="J992" t="str">
            <v>93. Quầy 112 Tân Khai</v>
          </cell>
          <cell r="K992" t="str">
            <v>112 Tân Khai, phường Tân Khai, Hoàng Mai, Hà Nội</v>
          </cell>
          <cell r="L992" t="str">
            <v/>
          </cell>
          <cell r="M992" t="str">
            <v>112 Tân Khai, phường Tân Khai, Hoàng Mai, Hà Nội</v>
          </cell>
          <cell r="N992">
            <v>51</v>
          </cell>
          <cell r="O992" t="b">
            <v>0</v>
          </cell>
          <cell r="P992" t="str">
            <v>CÔNG TY TNHH MTV THƯƠNG MẠI VÀ DỊCH VỤ NGỌC THƠM</v>
          </cell>
          <cell r="Q992" t="str">
            <v>Miền Bắc</v>
          </cell>
          <cell r="R992" t="str">
            <v>TMART</v>
          </cell>
        </row>
        <row r="993">
          <cell r="A993" t="str">
            <v>Tmart01075</v>
          </cell>
          <cell r="B993" t="str">
            <v>Tmart01075 94. 282 Xuân Đỉnh</v>
          </cell>
          <cell r="D993" t="str">
            <v>Thành phố Hà Nội</v>
          </cell>
          <cell r="E993" t="str">
            <v>Quận Bắc Từ Liêm</v>
          </cell>
          <cell r="G993" t="str">
            <v>HN004</v>
          </cell>
          <cell r="H993" t="str">
            <v>Hoàng Thanh Huy</v>
          </cell>
          <cell r="I993" t="str">
            <v>MIENBAC;9%</v>
          </cell>
          <cell r="J993" t="str">
            <v>94. 282 Xuân Đỉnh</v>
          </cell>
          <cell r="K993" t="str">
            <v>280- 282 Xuân Đỉnh, phường Xuân Đỉnh, quận Bắc Từ Liêm, Hà Nội</v>
          </cell>
          <cell r="L993" t="str">
            <v/>
          </cell>
          <cell r="M993" t="str">
            <v>280- 282 Xuân Đỉnh, phường Xuân Đỉnh, quận Bắc Từ Liêm, Hà Nội</v>
          </cell>
          <cell r="N993">
            <v>51</v>
          </cell>
          <cell r="O993" t="b">
            <v>0</v>
          </cell>
          <cell r="P993" t="str">
            <v>CÔNG TY TNHH MTV THƯƠNG MẠI VÀ DỊCH VỤ NGỌC THƠM</v>
          </cell>
          <cell r="Q993" t="str">
            <v>Miền Bắc</v>
          </cell>
          <cell r="R993" t="str">
            <v>TMART</v>
          </cell>
        </row>
        <row r="994">
          <cell r="A994" t="str">
            <v>Tmart01076</v>
          </cell>
          <cell r="B994" t="str">
            <v>Tmart01076 95. T1 tòa K3, Kpark Văn Phú</v>
          </cell>
          <cell r="D994" t="str">
            <v>Thành phố Hà Nội</v>
          </cell>
          <cell r="E994" t="str">
            <v>Quận Hà Đông</v>
          </cell>
          <cell r="G994" t="str">
            <v>HN004</v>
          </cell>
          <cell r="H994" t="str">
            <v>Hoàng Thanh Huy</v>
          </cell>
          <cell r="I994" t="str">
            <v>MIENBAC;9%</v>
          </cell>
          <cell r="J994" t="str">
            <v>95. T1 tòa K3, Kpark Văn Phú</v>
          </cell>
          <cell r="K994" t="str">
            <v>Ô H-CT2, Khu nhà ở cao tầng Văn Phú Hi - Brand KĐT mới Văn Phú, Phú La, Hà Đông, Hà Nội</v>
          </cell>
          <cell r="L994" t="str">
            <v/>
          </cell>
          <cell r="M994" t="str">
            <v>Ô H-CT2, Khu nhà ở cao tầng Văn Phú Hi - Brand KĐT mới Văn Phú, Phú La, Hà Đông, Hà Nội</v>
          </cell>
          <cell r="N994">
            <v>51</v>
          </cell>
          <cell r="O994" t="b">
            <v>0</v>
          </cell>
          <cell r="P994" t="str">
            <v>CÔNG TY TNHH MTV THƯƠNG MẠI VÀ DỊCH VỤ NGỌC THƠM</v>
          </cell>
          <cell r="Q994" t="str">
            <v>Miền Bắc</v>
          </cell>
          <cell r="R994" t="str">
            <v>TMART</v>
          </cell>
        </row>
        <row r="995">
          <cell r="A995" t="str">
            <v>Tmart01077</v>
          </cell>
          <cell r="B995" t="str">
            <v>Tmart01077 96. Quầy Intracom Vĩnh Ngọc, Đông Anh</v>
          </cell>
          <cell r="D995" t="str">
            <v>Thành phố Hà Nội</v>
          </cell>
          <cell r="E995" t="str">
            <v>Huyện Đông Anh</v>
          </cell>
          <cell r="G995" t="str">
            <v>HN003</v>
          </cell>
          <cell r="H995" t="str">
            <v>Nguyễn Văn Thạch</v>
          </cell>
          <cell r="I995" t="str">
            <v>MIENBAC;9%</v>
          </cell>
          <cell r="J995" t="str">
            <v>96. Quầy Intracom Vĩnh Ngọc, Đông Anh</v>
          </cell>
          <cell r="K995" t="str">
            <v>Ki ốt 14, 15, tầng 1 của Tòa nhà chung cư Intracom Riverside, xã Vĩnh Ngọc, huyện Đông Anh, HN</v>
          </cell>
          <cell r="L995" t="str">
            <v/>
          </cell>
          <cell r="M995" t="str">
            <v>Ki ốt 14, 15, tầng 1 của Tòa nhà chung cư Intracom Riverside, xã Vĩnh Ngọc, huyện Đông Anh, HN</v>
          </cell>
          <cell r="N995">
            <v>51</v>
          </cell>
          <cell r="O995" t="b">
            <v>0</v>
          </cell>
          <cell r="P995" t="str">
            <v>CÔNG TY TNHH MTV THƯƠNG MẠI VÀ DỊCH VỤ NGỌC THƠM</v>
          </cell>
          <cell r="Q995" t="str">
            <v>Miền Bắc</v>
          </cell>
          <cell r="R995" t="str">
            <v>TMART</v>
          </cell>
        </row>
        <row r="996">
          <cell r="A996" t="str">
            <v>Tmart01078</v>
          </cell>
          <cell r="B996" t="str">
            <v>Tmart01078 96. Quầy Ecohome 1</v>
          </cell>
          <cell r="D996" t="str">
            <v>Thành phố Hà Nội</v>
          </cell>
          <cell r="E996" t="str">
            <v>Quận Bắc Từ Liêm</v>
          </cell>
          <cell r="G996" t="str">
            <v>HN004</v>
          </cell>
          <cell r="H996" t="str">
            <v>Hoàng Thanh Huy</v>
          </cell>
          <cell r="I996" t="str">
            <v>MIENBAC;9%</v>
          </cell>
          <cell r="J996" t="str">
            <v>96. Quầy Ecohome 1</v>
          </cell>
          <cell r="K996" t="str">
            <v>Tầng 1, tòa E1, KĐT Ecohome 1, Bắc Từ Liêm, HN</v>
          </cell>
          <cell r="L996" t="str">
            <v/>
          </cell>
          <cell r="M996" t="str">
            <v>Tầng 1, tòa E1, KĐT Ecohome 1, Bắc Từ Liêm, HN</v>
          </cell>
          <cell r="N996">
            <v>51</v>
          </cell>
          <cell r="O996" t="b">
            <v>0</v>
          </cell>
          <cell r="P996" t="str">
            <v>CÔNG TY TNHH MTV THƯƠNG MẠI VÀ DỊCH VỤ NGỌC THƠM</v>
          </cell>
          <cell r="Q996" t="str">
            <v>Miền Bắc</v>
          </cell>
          <cell r="R996" t="str">
            <v>TMART</v>
          </cell>
        </row>
        <row r="997">
          <cell r="A997" t="str">
            <v>Tmart01079</v>
          </cell>
          <cell r="B997" t="str">
            <v>Tmart01079 51. Quầy 885 Tam Trinh</v>
          </cell>
          <cell r="D997" t="str">
            <v>Thành phố Hà Nội</v>
          </cell>
          <cell r="E997" t="str">
            <v>Quận Hoàng Mai</v>
          </cell>
          <cell r="G997" t="str">
            <v>HN003</v>
          </cell>
          <cell r="H997" t="str">
            <v>Nguyễn Văn Thạch</v>
          </cell>
          <cell r="I997" t="str">
            <v>MIENBAC;9%</v>
          </cell>
          <cell r="J997" t="str">
            <v>51. Quầy 885 Tam Trinh</v>
          </cell>
          <cell r="K997" t="str">
            <v>Số 16, 18 Ngõ 885 Tam Trinh, Phường Yên Sở, Quận Hoàng Mai, Hà Nội</v>
          </cell>
          <cell r="L997" t="str">
            <v/>
          </cell>
          <cell r="M997" t="str">
            <v>Số 16, 18 Ngõ 885 Tam Trinh, Phường Yên Sở, Quận Hoàng Mai, Hà Nội</v>
          </cell>
          <cell r="N997">
            <v>51</v>
          </cell>
          <cell r="O997" t="b">
            <v>0</v>
          </cell>
          <cell r="P997" t="str">
            <v>CÔNG TY TNHH MTV THƯƠNG MẠI VÀ DỊCH VỤ NGỌC THƠM</v>
          </cell>
          <cell r="Q997" t="str">
            <v>Miền Bắc</v>
          </cell>
          <cell r="R997" t="str">
            <v>TMART</v>
          </cell>
        </row>
        <row r="998">
          <cell r="A998" t="str">
            <v>Tmart01080</v>
          </cell>
          <cell r="B998" t="str">
            <v>Tmart01080 99. Quầy Roman Tố Hữu</v>
          </cell>
          <cell r="D998" t="str">
            <v>Thành phố Hà Nội</v>
          </cell>
          <cell r="E998" t="str">
            <v>Quận Nam Từ Liêm</v>
          </cell>
          <cell r="G998" t="str">
            <v>HN004</v>
          </cell>
          <cell r="H998" t="str">
            <v>Hoàng Thanh Huy</v>
          </cell>
          <cell r="I998" t="str">
            <v>MIENBAC;9%</v>
          </cell>
          <cell r="J998" t="str">
            <v>99. Quầy Roman Tố Hữu</v>
          </cell>
          <cell r="K998" t="str">
            <v>Tầng 1 Tháp B2 Tòa nhà Roman Plaza, Phường Đại Mỗ, Quận Nam Từ Liêm, HN</v>
          </cell>
          <cell r="L998" t="str">
            <v/>
          </cell>
          <cell r="M998" t="str">
            <v>Tầng 1 Tháp B2 Tòa nhà Roman Plaza, Phường Đại Mỗ, Quận Nam Từ Liêm, HN</v>
          </cell>
          <cell r="N998">
            <v>51</v>
          </cell>
          <cell r="O998" t="b">
            <v>0</v>
          </cell>
          <cell r="P998" t="str">
            <v>CÔNG TY TNHH MTV THƯƠNG MẠI VÀ DỊCH VỤ NGỌC THƠM</v>
          </cell>
          <cell r="Q998" t="str">
            <v>Miền Bắc</v>
          </cell>
          <cell r="R998" t="str">
            <v>TMART</v>
          </cell>
        </row>
        <row r="999">
          <cell r="A999" t="str">
            <v>Tmart01081</v>
          </cell>
          <cell r="B999" t="str">
            <v>Tmart01081 100. Quầy Trâu Quỳ, Gia Lâm</v>
          </cell>
          <cell r="D999" t="str">
            <v>Thành phố Hà Nội</v>
          </cell>
          <cell r="E999" t="str">
            <v>Huyện Gia Lâm</v>
          </cell>
          <cell r="G999" t="str">
            <v>HN008</v>
          </cell>
          <cell r="H999" t="str">
            <v>Nguyễn Minh Sơn</v>
          </cell>
          <cell r="I999" t="str">
            <v>MIENBAC;9%</v>
          </cell>
          <cell r="J999" t="str">
            <v>100. Quầy Trâu Quỳ, Gia Lâm</v>
          </cell>
          <cell r="K999" t="str">
            <v>Đường Trâu Quỳ, Gia Lâm, HN</v>
          </cell>
          <cell r="L999" t="str">
            <v/>
          </cell>
          <cell r="M999" t="str">
            <v>Số 6 Biệt thự 2, bán đảo Linh Đàm, Phường Hoàng Liệt, Quận Hoàng Mai, HN</v>
          </cell>
          <cell r="N999">
            <v>51</v>
          </cell>
          <cell r="O999" t="b">
            <v>0</v>
          </cell>
          <cell r="P999" t="str">
            <v>CÔNG TY TNHH MTV THƯƠNG MẠI VÀ DỊCH VỤ NGỌC THƠM</v>
          </cell>
          <cell r="Q999" t="str">
            <v>Miền Bắc</v>
          </cell>
          <cell r="R999" t="str">
            <v>TMART</v>
          </cell>
        </row>
        <row r="1000">
          <cell r="A1000" t="str">
            <v>Tmart01082</v>
          </cell>
          <cell r="B1000" t="str">
            <v>Tmart01082 101. Quầy CT2-Epics Home-43 Phạm Văn Đồng</v>
          </cell>
          <cell r="D1000" t="str">
            <v>Thành phố Hà Nội</v>
          </cell>
          <cell r="E1000" t="str">
            <v>Quận Bắc Từ Liêm</v>
          </cell>
          <cell r="G1000" t="str">
            <v>HN004</v>
          </cell>
          <cell r="H1000" t="str">
            <v>Hoàng Thanh Huy</v>
          </cell>
          <cell r="I1000" t="str">
            <v>MIENBAC;9%</v>
          </cell>
          <cell r="J1000" t="str">
            <v>101. Quầy CT2-Epics Home-43 Phạm Văn Đồng</v>
          </cell>
          <cell r="K1000" t="str">
            <v>Tầng 1 &amp; Tầng 2 Tòa nhà CT2, số 43 đường Phạm Văn Đồng, phường Cổ Nhuế 2, quận Bắc Từ Liêm, HN</v>
          </cell>
          <cell r="L1000" t="str">
            <v/>
          </cell>
          <cell r="M1000" t="str">
            <v>Tầng 1 &amp; Tầng 2 Tòa nhà CT2, số 43 đường Phạm Văn Đồng, phường Cổ Nhuế 2, quận Bắc Từ Liêm, HN</v>
          </cell>
          <cell r="N1000">
            <v>51</v>
          </cell>
          <cell r="O1000" t="b">
            <v>0</v>
          </cell>
          <cell r="P1000" t="str">
            <v>CÔNG TY TNHH MTV THƯƠNG MẠI VÀ DỊCH VỤ NGỌC THƠM</v>
          </cell>
          <cell r="Q1000" t="str">
            <v>Miền Bắc</v>
          </cell>
          <cell r="R1000" t="str">
            <v>TMART</v>
          </cell>
        </row>
        <row r="1001">
          <cell r="A1001" t="str">
            <v>Tmart01083</v>
          </cell>
          <cell r="B1001" t="str">
            <v>Tmart01083 102. Quầy Đại Thanh 3, CT8A</v>
          </cell>
          <cell r="D1001" t="str">
            <v>Thành phố Hà Nội</v>
          </cell>
          <cell r="E1001" t="str">
            <v>Huyện Thanh Trì</v>
          </cell>
          <cell r="G1001" t="str">
            <v>HN008</v>
          </cell>
          <cell r="H1001" t="str">
            <v>Nguyễn Minh Sơn</v>
          </cell>
          <cell r="I1001" t="str">
            <v>MIENBAC;9%</v>
          </cell>
          <cell r="J1001" t="str">
            <v>102. Quầy Đại Thanh 3, CT8A</v>
          </cell>
          <cell r="K1001" t="str">
            <v>CT8A KĐT Đại Thanh, Tả Thanh Oai, Thanh Trì, Hà Nội</v>
          </cell>
          <cell r="L1001" t="str">
            <v/>
          </cell>
          <cell r="M1001" t="str">
            <v>CT8A KĐT Đại Thanh, Tả Thanh Oai, Thanh Trì, Hà Nội</v>
          </cell>
          <cell r="N1001">
            <v>51</v>
          </cell>
          <cell r="O1001" t="b">
            <v>0</v>
          </cell>
          <cell r="P1001" t="str">
            <v>CÔNG TY TNHH MTV THƯƠNG MẠI VÀ DỊCH VỤ NGỌC THƠM</v>
          </cell>
          <cell r="Q1001" t="str">
            <v>Miền Bắc</v>
          </cell>
          <cell r="R1001" t="str">
            <v>TMART</v>
          </cell>
        </row>
        <row r="1002">
          <cell r="A1002" t="str">
            <v>Tmart01084</v>
          </cell>
          <cell r="B1002" t="str">
            <v>Tmart01084 103. Quầy Kosmo</v>
          </cell>
          <cell r="D1002" t="str">
            <v>Thành phố Hà Nội</v>
          </cell>
          <cell r="E1002" t="str">
            <v>Quận Bắc Từ Liêm</v>
          </cell>
          <cell r="G1002" t="str">
            <v>HN004</v>
          </cell>
          <cell r="H1002" t="str">
            <v>Hoàng Thanh Huy</v>
          </cell>
          <cell r="I1002" t="str">
            <v>MIENBAC;9%</v>
          </cell>
          <cell r="J1002" t="str">
            <v>103. Quầy Kosmo</v>
          </cell>
          <cell r="K1002" t="str">
            <v>Lô S04, T1, Kosmo Xuân Tảo, Bắc Từ Liêm, HN</v>
          </cell>
          <cell r="L1002" t="str">
            <v/>
          </cell>
          <cell r="M1002" t="str">
            <v>Lô S04, T1, Kosmo Xuân Tảo, Bắc Từ Liêm, HN</v>
          </cell>
          <cell r="N1002">
            <v>51</v>
          </cell>
          <cell r="O1002" t="b">
            <v>0</v>
          </cell>
          <cell r="P1002" t="str">
            <v>CÔNG TY TNHH MTV THƯƠNG MẠI VÀ DỊCH VỤ NGỌC THƠM</v>
          </cell>
          <cell r="Q1002" t="str">
            <v>Miền Bắc</v>
          </cell>
          <cell r="R1002" t="str">
            <v>TMART</v>
          </cell>
        </row>
        <row r="1003">
          <cell r="A1003" t="str">
            <v>Tmart01085</v>
          </cell>
          <cell r="B1003" t="str">
            <v>Tmart01085 104. Quầy 44 Triều Khúc</v>
          </cell>
          <cell r="D1003" t="str">
            <v>Thành phố Hà Nội</v>
          </cell>
          <cell r="E1003" t="str">
            <v>Quận Thanh Xuân</v>
          </cell>
          <cell r="G1003" t="str">
            <v>HN008</v>
          </cell>
          <cell r="H1003" t="str">
            <v>Nguyễn Minh Sơn</v>
          </cell>
          <cell r="I1003" t="str">
            <v>MIENBAC;9%</v>
          </cell>
          <cell r="J1003" t="str">
            <v>104. Quầy 44 Triều Khúc</v>
          </cell>
          <cell r="K1003" t="str">
            <v>Tầng 1, Toà nhà PCC1 Thanh Xuân, số 44 Triều Khúc, Phường Thanh Xuân Nam, Quận Thanh Xuân, HN</v>
          </cell>
          <cell r="L1003" t="str">
            <v/>
          </cell>
          <cell r="M1003" t="str">
            <v>Tầng 1, Toà nhà PCC1 Thanh Xuân, số 44 Triều Khúc, Phường Thanh Xuân Nam, Quận Thanh Xuân, HN</v>
          </cell>
          <cell r="N1003">
            <v>51</v>
          </cell>
          <cell r="O1003" t="b">
            <v>0</v>
          </cell>
          <cell r="P1003" t="str">
            <v>CÔNG TY TNHH MTV THƯƠNG MẠI VÀ DỊCH VỤ NGỌC THƠM</v>
          </cell>
          <cell r="Q1003" t="str">
            <v>Miền Bắc</v>
          </cell>
          <cell r="R1003" t="str">
            <v>TMART</v>
          </cell>
        </row>
        <row r="1004">
          <cell r="A1004" t="str">
            <v>Tmart01086</v>
          </cell>
          <cell r="B1004" t="str">
            <v>Tmart01086 105. Quầy HomeLand</v>
          </cell>
          <cell r="D1004" t="str">
            <v>Thành phố Hà Nội</v>
          </cell>
          <cell r="E1004" t="str">
            <v>Quận Long Biên</v>
          </cell>
          <cell r="G1004" t="str">
            <v>HN003</v>
          </cell>
          <cell r="H1004" t="str">
            <v>Nguyễn Văn Thạch</v>
          </cell>
          <cell r="I1004" t="str">
            <v>MIENBAC;9%</v>
          </cell>
          <cell r="J1004" t="str">
            <v>105. Quầy HomeLand</v>
          </cell>
          <cell r="K1004" t="str">
            <v>T1, Homeland, Thượng Thanh, Long Biên, HN</v>
          </cell>
          <cell r="L1004" t="str">
            <v/>
          </cell>
          <cell r="M1004" t="str">
            <v>Số 6 Biệt thự 2, bán đảo Linh Đàm, Phường Hoàng Liệt, Quận Hoàng Mai, HN</v>
          </cell>
          <cell r="N1004">
            <v>51</v>
          </cell>
          <cell r="O1004" t="b">
            <v>0</v>
          </cell>
          <cell r="P1004" t="str">
            <v>CÔNG TY TNHH MTV THƯƠNG MẠI VÀ DỊCH VỤ NGỌC THƠM</v>
          </cell>
          <cell r="Q1004" t="str">
            <v>Miền Bắc</v>
          </cell>
          <cell r="R1004" t="str">
            <v>TMART</v>
          </cell>
        </row>
        <row r="1005">
          <cell r="A1005" t="str">
            <v>Tmart01087</v>
          </cell>
          <cell r="B1005" t="str">
            <v>Tmart01087 106. Quầy CT3B Nam Cường, Cổ Nhuế</v>
          </cell>
          <cell r="D1005" t="str">
            <v>Thành phố Hà Nội</v>
          </cell>
          <cell r="E1005" t="str">
            <v>Quận Bắc Từ Liêm</v>
          </cell>
          <cell r="G1005" t="str">
            <v>HN004</v>
          </cell>
          <cell r="H1005" t="str">
            <v>Hoàng Thanh Huy</v>
          </cell>
          <cell r="I1005" t="str">
            <v>MIENBAC;9%</v>
          </cell>
          <cell r="J1005" t="str">
            <v>106. Quầy CT3B Nam Cường, Cổ Nhuế</v>
          </cell>
          <cell r="K1005" t="str">
            <v>Tầng 1, Tòa nhà CT3B – Khu ĐTM Cổ Nhuế, Đường Phạm Văn Đồng, Phường Cổ Nhuế 1, Quận Bắc Từ Liêm, HN</v>
          </cell>
          <cell r="L1005" t="str">
            <v/>
          </cell>
          <cell r="M1005" t="str">
            <v>Tầng 1, Tòa nhà CT3B – Khu ĐTM Cổ Nhuế, Đường Phạm Văn Đồng, Phường Cổ Nhuế 1, Quận Bắc Từ Liêm, HN</v>
          </cell>
          <cell r="N1005">
            <v>51</v>
          </cell>
          <cell r="O1005" t="b">
            <v>0</v>
          </cell>
          <cell r="P1005" t="str">
            <v>CÔNG TY TNHH MTV THƯƠNG MẠI VÀ DỊCH VỤ NGỌC THƠM</v>
          </cell>
          <cell r="Q1005" t="str">
            <v>Miền Bắc</v>
          </cell>
          <cell r="R1005" t="str">
            <v>TMART</v>
          </cell>
        </row>
        <row r="1006">
          <cell r="A1006" t="str">
            <v>Tmart01088</v>
          </cell>
          <cell r="B1006" t="str">
            <v>Tmart01088 107. Quầy Ruby City Phúc Lợi</v>
          </cell>
          <cell r="D1006" t="str">
            <v>Thành phố Hà Nội</v>
          </cell>
          <cell r="E1006" t="str">
            <v>Quận Long Biên</v>
          </cell>
          <cell r="G1006" t="str">
            <v>HN003</v>
          </cell>
          <cell r="H1006" t="str">
            <v>Nguyễn Văn Thạch</v>
          </cell>
          <cell r="I1006" t="str">
            <v>MIENBAC;9%</v>
          </cell>
          <cell r="J1006" t="str">
            <v>107. Quầy Ruby City Phúc Lợi</v>
          </cell>
          <cell r="K1006" t="str">
            <v>Tầng 1, toà nhà chung cư Ruby CT3 Phúc Lợi, Phường Phúc Lợi, Quận Long Biên, HN sđt: 0377308677</v>
          </cell>
          <cell r="L1006" t="str">
            <v/>
          </cell>
          <cell r="M1006" t="str">
            <v>Tầng 1, toà nhà chung cư Ruby CT3 Phúc Lợi, Phường Phúc Lợi, Quận Long Biên, HN sđt: 0377308677</v>
          </cell>
          <cell r="N1006">
            <v>51</v>
          </cell>
          <cell r="O1006" t="b">
            <v>0</v>
          </cell>
          <cell r="P1006" t="str">
            <v>CÔNG TY TNHH MTV THƯƠNG MẠI VÀ DỊCH VỤ NGỌC THƠM</v>
          </cell>
          <cell r="Q1006" t="str">
            <v>Miền Bắc</v>
          </cell>
          <cell r="R1006" t="str">
            <v>TMART</v>
          </cell>
        </row>
        <row r="1007">
          <cell r="A1007" t="str">
            <v>Tmart01089</v>
          </cell>
          <cell r="B1007" t="str">
            <v>Tmart01089 108. Quầy Licogi 13</v>
          </cell>
          <cell r="D1007" t="str">
            <v>Thành phố Hà Nội</v>
          </cell>
          <cell r="E1007" t="str">
            <v>Quận Thanh Xuân</v>
          </cell>
          <cell r="G1007" t="str">
            <v>HN008</v>
          </cell>
          <cell r="H1007" t="str">
            <v>Nguyễn Minh Sơn</v>
          </cell>
          <cell r="I1007" t="str">
            <v>MIENBAC;9%</v>
          </cell>
          <cell r="J1007" t="str">
            <v>108. Quầy Licogi 13</v>
          </cell>
          <cell r="K1007" t="str">
            <v>Tầng 1, ĐN-B, Licogi 13 ngõ 164 Khuất Duy Tiến, Thanh Xuân, HN</v>
          </cell>
          <cell r="L1007" t="str">
            <v/>
          </cell>
          <cell r="M1007" t="str">
            <v>Tầng 1, ĐN-B, Licogi 13 ngõ 164 Khuất Duy Tiến, Thanh Xuân, HN</v>
          </cell>
          <cell r="N1007">
            <v>51</v>
          </cell>
          <cell r="O1007" t="b">
            <v>0</v>
          </cell>
          <cell r="P1007" t="str">
            <v>CÔNG TY TNHH MTV THƯƠNG MẠI VÀ DỊCH VỤ NGỌC THƠM</v>
          </cell>
          <cell r="Q1007" t="str">
            <v>Miền Bắc</v>
          </cell>
          <cell r="R1007" t="str">
            <v>TMART</v>
          </cell>
        </row>
        <row r="1008">
          <cell r="A1008" t="str">
            <v>Tmart01090</v>
          </cell>
          <cell r="B1008" t="str">
            <v>Tmart01090 109. Quầy Trần Thủ Độ 2, tòa South Building Pháp Vân - Tứ Hiệp</v>
          </cell>
          <cell r="D1008" t="str">
            <v>Thành phố Hà Nội</v>
          </cell>
          <cell r="E1008" t="str">
            <v>Quận Hoàng Mai</v>
          </cell>
          <cell r="G1008" t="str">
            <v>HN003</v>
          </cell>
          <cell r="H1008" t="str">
            <v>Nguyễn Văn Thạch</v>
          </cell>
          <cell r="I1008" t="str">
            <v>MIENBAC;9%</v>
          </cell>
          <cell r="J1008" t="str">
            <v>109. Quầy Trần Thủ Độ 2, tòa South Building Pháp Vân - Tứ Hiệp</v>
          </cell>
          <cell r="K1008" t="str">
            <v>Tầng 1, South Building, Khu đô thị mới Pháp Vân – Tứ Hiệp, Phường Hoàng Liệt, Quận Hoàng Mai, HN</v>
          </cell>
          <cell r="L1008" t="str">
            <v/>
          </cell>
          <cell r="M1008" t="str">
            <v>Tầng 1, South Building, Khu đô thị mới Pháp Vân – Tứ Hiệp, Phường Hoàng Liệt, Quận Hoàng Mai, HN</v>
          </cell>
          <cell r="N1008">
            <v>51</v>
          </cell>
          <cell r="O1008" t="b">
            <v>0</v>
          </cell>
          <cell r="P1008" t="str">
            <v>CÔNG TY TNHH MTV THƯƠNG MẠI VÀ DỊCH VỤ NGỌC THƠM</v>
          </cell>
          <cell r="Q1008" t="str">
            <v>Miền Bắc</v>
          </cell>
          <cell r="R1008" t="str">
            <v>TMART</v>
          </cell>
        </row>
        <row r="1009">
          <cell r="A1009" t="str">
            <v>Tmart01091</v>
          </cell>
          <cell r="B1009" t="str">
            <v>Tmart01091 110. Quầy HH03A Thanh Hà</v>
          </cell>
          <cell r="D1009" t="str">
            <v>Thành phố Hà Nội</v>
          </cell>
          <cell r="E1009" t="str">
            <v>Quận Hà Đông</v>
          </cell>
          <cell r="G1009" t="str">
            <v>HN004</v>
          </cell>
          <cell r="H1009" t="str">
            <v>Hoàng Thanh Huy</v>
          </cell>
          <cell r="I1009" t="str">
            <v>MIENBAC;9%</v>
          </cell>
          <cell r="J1009" t="str">
            <v>110. Quầy HH03A Thanh Hà</v>
          </cell>
          <cell r="K1009" t="str">
            <v>T1-B1.3 tòa HH03A, KĐT Thanh Hà, Hà Đông, HN</v>
          </cell>
          <cell r="L1009" t="str">
            <v/>
          </cell>
          <cell r="M1009" t="str">
            <v>T1-B1.3 tòa HH03A, KĐT Thanh Hà, Hà Đông, HN</v>
          </cell>
          <cell r="N1009">
            <v>51</v>
          </cell>
          <cell r="O1009" t="b">
            <v>0</v>
          </cell>
          <cell r="P1009" t="str">
            <v>CÔNG TY TNHH MTV THƯƠNG MẠI VÀ DỊCH VỤ NGỌC THƠM</v>
          </cell>
          <cell r="Q1009" t="str">
            <v>Miền Bắc</v>
          </cell>
          <cell r="R1009" t="str">
            <v>TMART</v>
          </cell>
        </row>
        <row r="1010">
          <cell r="A1010" t="str">
            <v>Tmart01092</v>
          </cell>
          <cell r="B1010" t="str">
            <v>Tmart01092 111. Quầy T1, tòa A7 An Bình City</v>
          </cell>
          <cell r="D1010" t="str">
            <v>Thành phố Hà Nội</v>
          </cell>
          <cell r="E1010" t="str">
            <v>Quận Bắc Từ Liêm</v>
          </cell>
          <cell r="G1010" t="str">
            <v>HN004</v>
          </cell>
          <cell r="H1010" t="str">
            <v>Hoàng Thanh Huy</v>
          </cell>
          <cell r="I1010" t="str">
            <v>MIENBAC;9%</v>
          </cell>
          <cell r="J1010" t="str">
            <v>111. Quầy T1, tòa A7 An Bình City</v>
          </cell>
          <cell r="K1010" t="str">
            <v>Lô 03-04 tầng 1, tòa A7, cc An Bình City, Cổ Nhuế, HN</v>
          </cell>
          <cell r="L1010" t="str">
            <v/>
          </cell>
          <cell r="M1010" t="str">
            <v>Lô 03-04 tầng 1, tòa A7, cc An Bình City, Cổ Nhuế, HN</v>
          </cell>
          <cell r="N1010">
            <v>51</v>
          </cell>
          <cell r="O1010" t="b">
            <v>0</v>
          </cell>
          <cell r="P1010" t="str">
            <v>CÔNG TY TNHH MTV THƯƠNG MẠI VÀ DỊCH VỤ NGỌC THƠM</v>
          </cell>
          <cell r="Q1010" t="str">
            <v>Miền Bắc</v>
          </cell>
          <cell r="R1010" t="str">
            <v>TMART</v>
          </cell>
        </row>
        <row r="1011">
          <cell r="A1011" t="str">
            <v>Tmart01093</v>
          </cell>
          <cell r="B1011" t="str">
            <v>Tmart01093 112. Quầy G2-Fivestar số 2 Kim Giang</v>
          </cell>
          <cell r="D1011" t="str">
            <v>Thành phố Hà Nội</v>
          </cell>
          <cell r="E1011" t="str">
            <v>Quận Thanh Xuân</v>
          </cell>
          <cell r="G1011" t="str">
            <v>HN008</v>
          </cell>
          <cell r="H1011" t="str">
            <v>Nguyễn Minh Sơn</v>
          </cell>
          <cell r="I1011" t="str">
            <v>MIENBAC;9%</v>
          </cell>
          <cell r="J1011" t="str">
            <v>112. Quầy G2-Fivestar số 2 Kim Giang</v>
          </cell>
          <cell r="K1011" t="str">
            <v>Tầng 1 Tòa Nhà G2 Thương mại dịch vụ 02, Số 2 Kim Giang, Phường Kim Giang, Quận Thanh Xuân, HN</v>
          </cell>
          <cell r="L1011" t="str">
            <v/>
          </cell>
          <cell r="M1011" t="str">
            <v>Tầng 1 Tòa Nhà G2 Thương mại dịch vụ 02, Số 2 Kim Giang, Phường Kim Giang, Quận Thanh Xuân, HN</v>
          </cell>
          <cell r="N1011">
            <v>51</v>
          </cell>
          <cell r="O1011" t="b">
            <v>0</v>
          </cell>
          <cell r="P1011" t="str">
            <v>CÔNG TY TNHH MTV THƯƠNG MẠI VÀ DỊCH VỤ NGỌC THƠM</v>
          </cell>
          <cell r="Q1011" t="str">
            <v>Miền Bắc</v>
          </cell>
          <cell r="R1011" t="str">
            <v>TMART</v>
          </cell>
        </row>
        <row r="1012">
          <cell r="A1012" t="str">
            <v>Tmart01094</v>
          </cell>
          <cell r="B1012" t="str">
            <v>Tmart01094 113. Quầy Thôn 7, Ninh Hiệp</v>
          </cell>
          <cell r="D1012" t="str">
            <v>Thành phố Hà Nội</v>
          </cell>
          <cell r="E1012" t="str">
            <v>Huyện Gia Lâm</v>
          </cell>
          <cell r="G1012" t="str">
            <v>HN008</v>
          </cell>
          <cell r="H1012" t="str">
            <v>Nguyễn Minh Sơn</v>
          </cell>
          <cell r="I1012" t="str">
            <v>MIENBAC;9%</v>
          </cell>
          <cell r="J1012" t="str">
            <v>113. Quầy Thôn 7, Ninh Hiệp</v>
          </cell>
          <cell r="K1012" t="str">
            <v>Thôn 7, xã Ninh Hiệp, huyện Gia Lâm, HN</v>
          </cell>
          <cell r="L1012" t="str">
            <v/>
          </cell>
          <cell r="M1012" t="str">
            <v>Thôn 7, xã Ninh Hiệp, huyện Gia Lâm, HN</v>
          </cell>
          <cell r="N1012">
            <v>51</v>
          </cell>
          <cell r="O1012" t="b">
            <v>0</v>
          </cell>
          <cell r="P1012" t="str">
            <v>CÔNG TY TNHH MTV THƯƠNG MẠI VÀ DỊCH VỤ NGỌC THƠM</v>
          </cell>
          <cell r="Q1012" t="str">
            <v>Miền Bắc</v>
          </cell>
          <cell r="R1012" t="str">
            <v>TMART</v>
          </cell>
        </row>
        <row r="1013">
          <cell r="A1013" t="str">
            <v>Tmart01095</v>
          </cell>
          <cell r="B1013" t="str">
            <v>Tmart01095 114. Quầy 317 Hà Huy Tập</v>
          </cell>
          <cell r="D1013" t="str">
            <v>Thành phố Hà Nội</v>
          </cell>
          <cell r="E1013" t="str">
            <v>Huyện Gia Lâm</v>
          </cell>
          <cell r="G1013" t="str">
            <v>HN003</v>
          </cell>
          <cell r="H1013" t="str">
            <v>Nguyễn Văn Thạch</v>
          </cell>
          <cell r="I1013" t="str">
            <v>MIENBAC;9%</v>
          </cell>
          <cell r="J1013" t="str">
            <v>114. Quầy 317 Hà Huy Tập</v>
          </cell>
          <cell r="K1013" t="str">
            <v>Số 317 Hà Huy Tập, TT Yên Viên, huyện Gia Lâm, HN</v>
          </cell>
          <cell r="L1013" t="str">
            <v/>
          </cell>
          <cell r="M1013" t="str">
            <v>Số 317 Hà Huy Tập, TT Yên Viên, huyện Gia Lâm, HN</v>
          </cell>
          <cell r="N1013">
            <v>51</v>
          </cell>
          <cell r="O1013" t="b">
            <v>0</v>
          </cell>
          <cell r="P1013" t="str">
            <v>CÔNG TY TNHH MTV THƯƠNG MẠI VÀ DỊCH VỤ NGỌC THƠM</v>
          </cell>
          <cell r="Q1013" t="str">
            <v>Miền Bắc</v>
          </cell>
          <cell r="R1013" t="str">
            <v>TMART</v>
          </cell>
        </row>
        <row r="1014">
          <cell r="A1014" t="str">
            <v>Tmart01096</v>
          </cell>
          <cell r="B1014" t="str">
            <v>Tmart01096 1096. Nhà máy Canon Thăng Long</v>
          </cell>
          <cell r="D1014" t="str">
            <v>Thành phố Hà Nội</v>
          </cell>
          <cell r="E1014" t="str">
            <v>Huyện Đông Anh</v>
          </cell>
          <cell r="G1014" t="str">
            <v>HN003</v>
          </cell>
          <cell r="H1014" t="str">
            <v>Nguyễn Văn Thạch</v>
          </cell>
          <cell r="I1014" t="str">
            <v>MIENBAC;9%</v>
          </cell>
          <cell r="J1014" t="str">
            <v>1096. Nhà máy Canon Thăng Long</v>
          </cell>
          <cell r="K1014" t="str">
            <v>Nhà máy Canon, KCN Bắc Thăng Long, huyện Đông Anh, HN - giao cổng số 4. sđt: 0376505352</v>
          </cell>
          <cell r="L1014" t="str">
            <v/>
          </cell>
          <cell r="M1014" t="str">
            <v>Nhà máy Canon, KCN Bắc Thăng Long, huyện Đông Anh, HN</v>
          </cell>
          <cell r="N1014">
            <v>51</v>
          </cell>
          <cell r="O1014" t="b">
            <v>0</v>
          </cell>
          <cell r="P1014" t="str">
            <v>CÔNG TY TNHH MTV THƯƠNG MẠI VÀ DỊCH VỤ NGỌC THƠM</v>
          </cell>
          <cell r="Q1014" t="str">
            <v>Miền Bắc</v>
          </cell>
          <cell r="R1014" t="str">
            <v>TMART</v>
          </cell>
        </row>
        <row r="1015">
          <cell r="A1015" t="str">
            <v>Tmart01097</v>
          </cell>
          <cell r="B1015" t="str">
            <v>Tmart01097 116. Quầy Iris Garden</v>
          </cell>
          <cell r="D1015" t="str">
            <v>Thành phố Hà Nội</v>
          </cell>
          <cell r="E1015" t="str">
            <v>Quận Nam Từ Liêm</v>
          </cell>
          <cell r="G1015" t="str">
            <v>HN004</v>
          </cell>
          <cell r="H1015" t="str">
            <v>Hoàng Thanh Huy</v>
          </cell>
          <cell r="I1015" t="str">
            <v>MIENBAC;9%</v>
          </cell>
          <cell r="J1015" t="str">
            <v>116. Quầy Iris Garden</v>
          </cell>
          <cell r="K1015" t="str">
            <v>30 Trần Hữu Dực, Cầu Diễn, Nam Từ Liêm, HN</v>
          </cell>
          <cell r="L1015" t="str">
            <v/>
          </cell>
          <cell r="M1015" t="str">
            <v>30 Trần Hữu Dực, Cầu Diễn, Nam Từ Liêm, HN</v>
          </cell>
          <cell r="N1015">
            <v>51</v>
          </cell>
          <cell r="O1015" t="b">
            <v>0</v>
          </cell>
          <cell r="P1015" t="str">
            <v>CÔNG TY TNHH MTV THƯƠNG MẠI VÀ DỊCH VỤ NGỌC THƠM</v>
          </cell>
          <cell r="Q1015" t="str">
            <v>Miền Bắc</v>
          </cell>
          <cell r="R1015" t="str">
            <v>TMART</v>
          </cell>
        </row>
        <row r="1016">
          <cell r="A1016" t="str">
            <v>Tmart01098</v>
          </cell>
          <cell r="B1016" t="str">
            <v>Tmart01098 117. Quầy 56 Huyền Quang, Bắc Ninh</v>
          </cell>
          <cell r="D1016" t="str">
            <v>Bắc Ninh</v>
          </cell>
          <cell r="I1016" t="str">
            <v>MIENBAC;9%</v>
          </cell>
          <cell r="J1016" t="str">
            <v>117. Quầy 56 Huyền Quang, Bắc Ninh</v>
          </cell>
          <cell r="K1016" t="str">
            <v>56 Huyền Quang, Bắc Ninh</v>
          </cell>
          <cell r="L1016" t="str">
            <v/>
          </cell>
          <cell r="M1016" t="str">
            <v>56 Huyền Quang, Bắc Ninh</v>
          </cell>
          <cell r="N1016">
            <v>51</v>
          </cell>
          <cell r="O1016" t="b">
            <v>0</v>
          </cell>
          <cell r="P1016" t="str">
            <v>CÔNG TY TNHH MTV THƯƠNG MẠI VÀ DỊCH VỤ NGỌC THƠM</v>
          </cell>
          <cell r="Q1016" t="str">
            <v>Miền Bắc</v>
          </cell>
          <cell r="R1016" t="str">
            <v>TMART</v>
          </cell>
        </row>
        <row r="1017">
          <cell r="A1017" t="str">
            <v>Tmart01099</v>
          </cell>
          <cell r="B1017" t="str">
            <v>Tmart01099 118 Quầy Văn Giang</v>
          </cell>
          <cell r="D1017" t="str">
            <v>Hưng Yên</v>
          </cell>
          <cell r="E1017" t="str">
            <v>Huyện Văn Giang</v>
          </cell>
          <cell r="G1017" t="str">
            <v>HN003</v>
          </cell>
          <cell r="H1017" t="str">
            <v>Nguyễn Văn Thạch</v>
          </cell>
          <cell r="I1017" t="str">
            <v>MIENBAC;9%</v>
          </cell>
          <cell r="J1017" t="str">
            <v>118. Quầy Văn Giang</v>
          </cell>
          <cell r="K1017" t="str">
            <v>Huyện Văn Giang - tỉnh Hưng Yên</v>
          </cell>
          <cell r="L1017" t="str">
            <v/>
          </cell>
          <cell r="M1017" t="str">
            <v>Văn Giang - Hưng Yên</v>
          </cell>
          <cell r="N1017">
            <v>51</v>
          </cell>
          <cell r="O1017" t="b">
            <v>0</v>
          </cell>
          <cell r="P1017" t="str">
            <v>CÔNG TY TNHH MTV THƯƠNG MẠI VÀ DỊCH VỤ NGỌC THƠM</v>
          </cell>
          <cell r="Q1017" t="str">
            <v>Miền Bắc</v>
          </cell>
          <cell r="R1017" t="str">
            <v>TMART</v>
          </cell>
        </row>
        <row r="1018">
          <cell r="A1018" t="str">
            <v>Tmart03001</v>
          </cell>
          <cell r="B1018" t="str">
            <v>Tmart03001 119 Quầy Yên Xá</v>
          </cell>
          <cell r="D1018" t="str">
            <v>Thành phố Hà Nội</v>
          </cell>
          <cell r="E1018" t="str">
            <v>Huyện Thanh Trì</v>
          </cell>
          <cell r="I1018" t="str">
            <v>MIENBAC;9%</v>
          </cell>
          <cell r="J1018" t="str">
            <v>119 Quầy Yên Xá</v>
          </cell>
          <cell r="K1018" t="str">
            <v>Thôn Yên Xá, xã Tân Triều, huyện Thanh Trì, thành phố Hà Nội</v>
          </cell>
          <cell r="L1018" t="str">
            <v/>
          </cell>
          <cell r="M1018" t="str">
            <v>Thôn Yên Xá, xã Tân Triều, huyện Thanh Trì, thành phố Hà Nội</v>
          </cell>
          <cell r="N1018">
            <v>51</v>
          </cell>
          <cell r="O1018" t="b">
            <v>0</v>
          </cell>
          <cell r="P1018" t="str">
            <v>CÔNG TY TNHH MTV THƯƠNG MẠI VÀ DỊCH VỤ NGỌC THƠM</v>
          </cell>
          <cell r="Q1018" t="str">
            <v>Miền Bắc</v>
          </cell>
          <cell r="R1018" t="str">
            <v>TMART</v>
          </cell>
        </row>
        <row r="1019">
          <cell r="A1019" t="str">
            <v>Tmart03002</v>
          </cell>
          <cell r="B1019" t="str">
            <v>Tmart03002 121. Quầy HH4B Linh Đàm</v>
          </cell>
          <cell r="D1019" t="str">
            <v>Thành phố Hà Nội</v>
          </cell>
          <cell r="E1019" t="str">
            <v>Quận Hoàng Mai</v>
          </cell>
          <cell r="G1019" t="str">
            <v>HN003</v>
          </cell>
          <cell r="H1019" t="str">
            <v>Nguyễn Văn Thạch</v>
          </cell>
          <cell r="I1019" t="str">
            <v>MIENBAC;9%</v>
          </cell>
          <cell r="J1019" t="str">
            <v>121. Quầy HH4B Linh Đàm</v>
          </cell>
          <cell r="K1019" t="str">
            <v>Tòa 4B, HH Linh Đàm, Hoàng Liệt, Hoàng Mai, Hà Nội</v>
          </cell>
          <cell r="L1019" t="str">
            <v/>
          </cell>
          <cell r="M1019" t="str">
            <v>Tòa 4B, HH Linh Đàm, Hoàng Liệt, Hoàng Mai, Hà Nội</v>
          </cell>
          <cell r="N1019">
            <v>51</v>
          </cell>
          <cell r="O1019" t="b">
            <v>0</v>
          </cell>
          <cell r="P1019" t="str">
            <v>CÔNG TY TNHH MTV THƯƠNG MẠI VÀ DỊCH VỤ NGỌC THƠM</v>
          </cell>
          <cell r="Q1019" t="str">
            <v>Miền Bắc</v>
          </cell>
          <cell r="R1019" t="str">
            <v>TMART</v>
          </cell>
        </row>
        <row r="1020">
          <cell r="A1020" t="str">
            <v>Tmart03002-1</v>
          </cell>
          <cell r="B1020" t="str">
            <v>Tmart03002-1 120. Quầy Xốm 2</v>
          </cell>
          <cell r="D1020" t="str">
            <v>Thành phố Hà Nội</v>
          </cell>
          <cell r="E1020" t="str">
            <v>Huyện Thanh Trì</v>
          </cell>
          <cell r="G1020" t="str">
            <v>HN004</v>
          </cell>
          <cell r="H1020" t="str">
            <v>Hoàng Thanh Huy</v>
          </cell>
          <cell r="I1020" t="str">
            <v>MIENBAC;9%</v>
          </cell>
          <cell r="J1020" t="str">
            <v>120. Quầy Xốm 2</v>
          </cell>
          <cell r="K1020" t="str">
            <v>Số 1 Ngõ 10, Phố Xốm, quận Hà Đông, thành phố Hà Nội</v>
          </cell>
          <cell r="L1020" t="str">
            <v/>
          </cell>
          <cell r="M1020" t="str">
            <v>Số 1 Ngõ 10, Phố Xốm, quận Hà Đông, thành phố Hà Nội</v>
          </cell>
          <cell r="N1020">
            <v>51</v>
          </cell>
          <cell r="O1020" t="b">
            <v>0</v>
          </cell>
          <cell r="P1020" t="str">
            <v>CÔNG TY TNHH MTV THƯƠNG MẠI VÀ DỊCH VỤ NGỌC THƠM</v>
          </cell>
          <cell r="Q1020" t="str">
            <v>Miền Bắc</v>
          </cell>
          <cell r="R1020" t="str">
            <v>TMART</v>
          </cell>
        </row>
        <row r="1021">
          <cell r="A1021" t="str">
            <v>Tmart03003</v>
          </cell>
          <cell r="B1021" t="str">
            <v>Tmart03003 122. Quầy TECCO Diamond</v>
          </cell>
          <cell r="D1021" t="str">
            <v>Thành phố Hà Nội</v>
          </cell>
          <cell r="E1021" t="str">
            <v>Huyện Thanh Trì</v>
          </cell>
          <cell r="F1021" t="str">
            <v>Xã Tứ Hiệp</v>
          </cell>
          <cell r="G1021" t="str">
            <v>HN008</v>
          </cell>
          <cell r="H1021" t="str">
            <v>Nguyễn Minh Sơn</v>
          </cell>
          <cell r="I1021" t="str">
            <v>MIENBAC</v>
          </cell>
          <cell r="K1021" t="str">
            <v>Tầng 1, tòa Tecco Diamond, Tứ Hiệp, Thanh Trì, Hà Nội</v>
          </cell>
          <cell r="M1021" t="str">
            <v>Tầng 1, tòa Tecco Diamond, Tứ Hiệp, Thanh Trì, Hà Nội</v>
          </cell>
          <cell r="N1021">
            <v>51</v>
          </cell>
          <cell r="O1021" t="b">
            <v>0</v>
          </cell>
          <cell r="P1021" t="str">
            <v>CÔNG TY TNHH MTV THƯƠNG MẠI VÀ DỊCH VỤ NGỌC THƠM</v>
          </cell>
          <cell r="Q1021" t="str">
            <v>Miền Bắc</v>
          </cell>
          <cell r="R1021" t="str">
            <v>TMART</v>
          </cell>
        </row>
        <row r="1022">
          <cell r="A1022" t="str">
            <v>Tmart03004</v>
          </cell>
          <cell r="B1022" t="str">
            <v>Tmart03004 123.Quầy 282 Nguyễn Huy Tưởng</v>
          </cell>
          <cell r="D1022" t="str">
            <v>Thành phố Hà Nội</v>
          </cell>
          <cell r="E1022" t="str">
            <v>Quận Thanh Xuân</v>
          </cell>
          <cell r="G1022" t="str">
            <v>HN008</v>
          </cell>
          <cell r="H1022" t="str">
            <v>Nguyễn Minh Sơn</v>
          </cell>
          <cell r="I1022" t="str">
            <v>MIENBAC;9%</v>
          </cell>
          <cell r="J1022" t="str">
            <v>123.Quầy 282 Nguyễn Huy Tưởng</v>
          </cell>
          <cell r="K1022" t="str">
            <v>Tầng 1 Chung cư 282 Nguyễn Huy Tưởng, Thanh Xuân, Hà Nội</v>
          </cell>
          <cell r="L1022" t="str">
            <v/>
          </cell>
          <cell r="M1022" t="str">
            <v>Tầng 1 Chung cư 282 Nguyễn Huy Tưởng, Thanh Xuân, Hà Nội</v>
          </cell>
          <cell r="N1022">
            <v>51</v>
          </cell>
          <cell r="O1022" t="b">
            <v>0</v>
          </cell>
          <cell r="P1022" t="str">
            <v>CÔNG TY TNHH MTV THƯƠNG MẠI VÀ DỊCH VỤ NGỌC THƠM</v>
          </cell>
          <cell r="Q1022" t="str">
            <v>Miền Bắc</v>
          </cell>
          <cell r="R1022" t="str">
            <v>TMART</v>
          </cell>
        </row>
        <row r="1023">
          <cell r="A1023" t="str">
            <v>Tmart03005</v>
          </cell>
          <cell r="B1023" t="str">
            <v>Tmart03005 1801. Quầy Cổ Nhuế</v>
          </cell>
          <cell r="D1023" t="str">
            <v>Thành phố Hà Nội</v>
          </cell>
          <cell r="E1023" t="str">
            <v>Quận Bắc Từ Liêm</v>
          </cell>
          <cell r="G1023" t="str">
            <v>HN004</v>
          </cell>
          <cell r="H1023" t="str">
            <v>Hoàng Thanh Huy</v>
          </cell>
          <cell r="I1023" t="str">
            <v>MIENBAC;9%</v>
          </cell>
          <cell r="J1023" t="str">
            <v>180. Quầy Cổ Nhuế</v>
          </cell>
          <cell r="K1023" t="str">
            <v>Số 180 Đường Cổ Nhuế, phường Cổ Nhuế, quận Bắc Từ Liêm, thành phố Hà Nội</v>
          </cell>
          <cell r="L1023" t="str">
            <v/>
          </cell>
          <cell r="M1023" t="str">
            <v>Số 180 Đường Cổ Nhuế, phường Cổ Nhuế, quận Bắc Từ Liêm, thành phố Hà Nội</v>
          </cell>
          <cell r="N1023">
            <v>51</v>
          </cell>
          <cell r="O1023" t="b">
            <v>0</v>
          </cell>
          <cell r="P1023" t="str">
            <v>CÔNG TY TNHH MTV THƯƠNG MẠI VÀ DỊCH VỤ NGỌC THƠM</v>
          </cell>
          <cell r="Q1023" t="str">
            <v>Miền Bắc</v>
          </cell>
          <cell r="R1023" t="str">
            <v>TMART</v>
          </cell>
        </row>
        <row r="1024">
          <cell r="A1024" t="str">
            <v>Tmart03006</v>
          </cell>
          <cell r="B1024" t="str">
            <v>Tmart03006 125. Quầy MIPEC Kiến Hưng</v>
          </cell>
          <cell r="D1024" t="str">
            <v>Thành phố Hà Nội</v>
          </cell>
          <cell r="E1024" t="str">
            <v>Quận Hà Đông</v>
          </cell>
          <cell r="G1024" t="str">
            <v>HN004</v>
          </cell>
          <cell r="H1024" t="str">
            <v>Hoàng Thanh Huy</v>
          </cell>
          <cell r="I1024" t="str">
            <v>MIENBAC;9%</v>
          </cell>
          <cell r="J1024" t="str">
            <v>125. Quầy MIPEC Kiến Hưng</v>
          </cell>
          <cell r="K1024" t="str">
            <v>T1 tòa Mipec Kiến Hưng, Hà Đông, thành phố Hà Nội</v>
          </cell>
          <cell r="L1024" t="str">
            <v/>
          </cell>
          <cell r="M1024" t="str">
            <v>T1 tòa Mipec Kiến Hưng, Hà Đông, thành phố Hà Nội</v>
          </cell>
          <cell r="N1024">
            <v>51</v>
          </cell>
          <cell r="O1024" t="b">
            <v>0</v>
          </cell>
          <cell r="P1024" t="str">
            <v>CÔNG TY TNHH MTV THƯƠNG MẠI VÀ DỊCH VỤ NGỌC THƠM</v>
          </cell>
          <cell r="Q1024" t="str">
            <v>Miền Bắc</v>
          </cell>
          <cell r="R1024" t="str">
            <v>TMART</v>
          </cell>
        </row>
        <row r="1025">
          <cell r="A1025" t="str">
            <v>Tmart03007</v>
          </cell>
          <cell r="B1025" t="str">
            <v>Tmart03007 126. Quầy G1 Sunshine</v>
          </cell>
          <cell r="D1025" t="str">
            <v>Thành phố Hà Nội</v>
          </cell>
          <cell r="E1025" t="str">
            <v>Quận Hoàng Mai</v>
          </cell>
          <cell r="F1025" t="str">
            <v>Phường Mai Động</v>
          </cell>
          <cell r="G1025" t="str">
            <v>HN003</v>
          </cell>
          <cell r="H1025" t="str">
            <v>Nguyễn Văn Thạch</v>
          </cell>
          <cell r="I1025" t="str">
            <v>MIENBAC;9%</v>
          </cell>
          <cell r="J1025" t="str">
            <v>126. Quầy G1 Sunshine</v>
          </cell>
          <cell r="K1025" t="str">
            <v>Tòa G1, Sunshine Garden Dương Văn Bé, Quận Hoàng Mai</v>
          </cell>
          <cell r="L1025" t="str">
            <v/>
          </cell>
          <cell r="M1025" t="str">
            <v>Tòa G1, Sunshine Garden Dương Văn Bé</v>
          </cell>
          <cell r="N1025">
            <v>51</v>
          </cell>
          <cell r="O1025" t="b">
            <v>0</v>
          </cell>
          <cell r="P1025" t="str">
            <v>CÔNG TY TNHH MTV THƯƠNG MẠI VÀ DỊCH VỤ NGỌC THƠM</v>
          </cell>
          <cell r="Q1025" t="str">
            <v>Miền Bắc</v>
          </cell>
          <cell r="R1025" t="str">
            <v>TMART</v>
          </cell>
        </row>
        <row r="1026">
          <cell r="A1026" t="str">
            <v>Tmart03008</v>
          </cell>
          <cell r="B1026" t="str">
            <v>Tmart03008 127. Quầy VOV</v>
          </cell>
          <cell r="D1026" t="str">
            <v>Thành phố Hà Nội</v>
          </cell>
          <cell r="E1026" t="str">
            <v>Quận Nam Từ Liêm</v>
          </cell>
          <cell r="F1026" t="str">
            <v>Phường Mễ Trì</v>
          </cell>
          <cell r="G1026" t="str">
            <v>HN004</v>
          </cell>
          <cell r="H1026" t="str">
            <v>Hoàng Thanh Huy</v>
          </cell>
          <cell r="I1026" t="str">
            <v>MIENBAC;9%</v>
          </cell>
          <cell r="J1026" t="str">
            <v>127. Quầy VOV</v>
          </cell>
          <cell r="K1026" t="str">
            <v>Lô số 01 tòa nhà CT1AB Khu VOV Mễ Trì , Phường Mễ Trì, Quận Nam Từ Liêm, Tp. Hà Nội</v>
          </cell>
          <cell r="L1026" t="str">
            <v/>
          </cell>
          <cell r="M1026" t="str">
            <v>Lô số 01 tòa nhà CT1AB Khu VOV Mễ Trì , Phường Mễ Trì, Quận Nam Từ Liêm, Tp. Hà Nội</v>
          </cell>
          <cell r="N1026">
            <v>51</v>
          </cell>
          <cell r="O1026" t="b">
            <v>0</v>
          </cell>
          <cell r="P1026" t="str">
            <v>CÔNG TY TNHH MTV THƯƠNG MẠI VÀ DỊCH VỤ NGỌC THƠM</v>
          </cell>
          <cell r="Q1026" t="str">
            <v>Miền Bắc</v>
          </cell>
          <cell r="R1026" t="str">
            <v>TMART</v>
          </cell>
        </row>
        <row r="1027">
          <cell r="A1027" t="str">
            <v>Tmart03009</v>
          </cell>
          <cell r="B1027" t="str">
            <v>Tmart03009 128. Quầy A2 Phương Đông Green Park</v>
          </cell>
          <cell r="D1027" t="str">
            <v>Thành phố Hà Nội</v>
          </cell>
          <cell r="E1027" t="str">
            <v>Quận Hoàng Mai</v>
          </cell>
          <cell r="F1027" t="str">
            <v>Phường Hoàng Liệt</v>
          </cell>
          <cell r="G1027" t="str">
            <v>HN003</v>
          </cell>
          <cell r="H1027" t="str">
            <v>Nguyễn Văn Thạch</v>
          </cell>
          <cell r="I1027" t="str">
            <v>MIENBAC;9%</v>
          </cell>
          <cell r="J1027" t="str">
            <v>128. Quầy A2 Phương Đông Green Park</v>
          </cell>
          <cell r="K1027" t="str">
            <v>Căn SH-3A; SH-4A, sàn thương mại tầng 1, tòa chung cư Phương Đông Green Park, số 1 Trần Thủ Độ, phường Hoàng Liệt, quận Hoàng Mai, Hà Nội</v>
          </cell>
          <cell r="L1027" t="str">
            <v/>
          </cell>
          <cell r="M1027" t="str">
            <v>Tòa A2 CC Phương Đông Green Park - Trần Thủ Độ</v>
          </cell>
          <cell r="N1027">
            <v>51</v>
          </cell>
          <cell r="O1027" t="b">
            <v>0</v>
          </cell>
          <cell r="P1027" t="str">
            <v>CÔNG TY TNHH MTV THƯƠNG MẠI VÀ DỊCH VỤ NGỌC THƠM</v>
          </cell>
          <cell r="Q1027" t="str">
            <v>Miền Bắc</v>
          </cell>
          <cell r="R1027" t="str">
            <v>TMART</v>
          </cell>
        </row>
        <row r="1028">
          <cell r="A1028" t="str">
            <v>Tmart03010</v>
          </cell>
          <cell r="B1028" t="str">
            <v>Tmart03010 129. Quầy HH Thái Hà 2</v>
          </cell>
          <cell r="D1028" t="str">
            <v>Thành phố Hà Nội</v>
          </cell>
          <cell r="E1028" t="str">
            <v>Quận Bắc Từ Liêm</v>
          </cell>
          <cell r="G1028" t="str">
            <v>HN004</v>
          </cell>
          <cell r="H1028" t="str">
            <v>Hoàng Thanh Huy</v>
          </cell>
          <cell r="I1028" t="str">
            <v>MIENBAC;9%</v>
          </cell>
          <cell r="J1028" t="str">
            <v>129. Quầy HH Thái Hà 2</v>
          </cell>
          <cell r="K1028" t="str">
            <v>Lô HH-01.1, Tòa nhà HH, Khu nhà ở xã hội cho cán bộ chiến sỹ Bộ Công An, đường Phạm Văn Đồng, quận Bắc Từ Liêm, TP Hà Nội.</v>
          </cell>
          <cell r="L1028" t="str">
            <v/>
          </cell>
          <cell r="M1028" t="str">
            <v>Lô HH-01.1, Tòa nhà HH, Khu nhà ở xã hội cho cán bộ chiến sỹ Bộ Công An, đường Phạm Văn Đồng, quận Bắc Từ Liêm, TP Hà Nội.</v>
          </cell>
          <cell r="N1028">
            <v>51</v>
          </cell>
          <cell r="O1028" t="b">
            <v>0</v>
          </cell>
          <cell r="P1028" t="str">
            <v>CÔNG TY TNHH MTV THƯƠNG MẠI VÀ DỊCH VỤ NGỌC THƠM</v>
          </cell>
          <cell r="Q1028" t="str">
            <v>Miền Bắc</v>
          </cell>
          <cell r="R1028" t="str">
            <v>TMART</v>
          </cell>
        </row>
        <row r="1029">
          <cell r="A1029" t="str">
            <v>Tmart03011</v>
          </cell>
          <cell r="B1029" t="str">
            <v>Tmart03011 130. Quầy Thạch Thất</v>
          </cell>
          <cell r="D1029" t="str">
            <v>Thành phố Hà Nội</v>
          </cell>
          <cell r="E1029" t="str">
            <v>Huyện Thạch Thất</v>
          </cell>
          <cell r="G1029" t="str">
            <v>HN008</v>
          </cell>
          <cell r="H1029" t="str">
            <v>Nguyễn Minh Sơn</v>
          </cell>
          <cell r="I1029" t="str">
            <v>MIENBAC;9%</v>
          </cell>
          <cell r="J1029" t="str">
            <v>130. Quầy Thạch Thất</v>
          </cell>
          <cell r="K1029" t="str">
            <v>Huyện Thạch Thất</v>
          </cell>
          <cell r="L1029" t="str">
            <v/>
          </cell>
          <cell r="M1029" t="str">
            <v>Huyện Thạch Thất</v>
          </cell>
          <cell r="N1029">
            <v>51</v>
          </cell>
          <cell r="O1029" t="b">
            <v>0</v>
          </cell>
          <cell r="P1029" t="str">
            <v>CÔNG TY TNHH MTV THƯƠNG MẠI VÀ DỊCH VỤ NGỌC THƠM</v>
          </cell>
          <cell r="Q1029" t="str">
            <v>Miền Bắc</v>
          </cell>
          <cell r="R1029" t="str">
            <v>TMART</v>
          </cell>
        </row>
        <row r="1030">
          <cell r="A1030" t="str">
            <v>Tmart03012</v>
          </cell>
          <cell r="B1030" t="str">
            <v>Tmart03012 131. Quầy Tam Trinh 2</v>
          </cell>
          <cell r="D1030" t="str">
            <v>Thành phố Hà Nội</v>
          </cell>
          <cell r="E1030" t="str">
            <v>Quận Hoàng Mai</v>
          </cell>
          <cell r="G1030" t="str">
            <v>HN003</v>
          </cell>
          <cell r="H1030" t="str">
            <v>Nguyễn Văn Thạch</v>
          </cell>
          <cell r="I1030" t="str">
            <v>MIENBAC;9%</v>
          </cell>
          <cell r="J1030" t="str">
            <v>131. Quầy Tam Trinh 2</v>
          </cell>
          <cell r="K1030" t="str">
            <v>Chung cư Ngõ 885 Tam Trinh, Phường Yên Sở, Quận Hoàng Mai, Hà Nội</v>
          </cell>
          <cell r="L1030" t="str">
            <v/>
          </cell>
          <cell r="M1030" t="str">
            <v>Chung cư Ngõ 885 Tam Trinh, Phường Yên Sở, Quận Hoàng Mai, Hà Nội</v>
          </cell>
          <cell r="N1030">
            <v>51</v>
          </cell>
          <cell r="O1030" t="b">
            <v>0</v>
          </cell>
          <cell r="P1030" t="str">
            <v>CÔNG TY TNHH MTV THƯƠNG MẠI VÀ DỊCH VỤ NGỌC THƠM</v>
          </cell>
          <cell r="Q1030" t="str">
            <v>Miền Bắc</v>
          </cell>
          <cell r="R1030" t="str">
            <v>TMART</v>
          </cell>
        </row>
        <row r="1031">
          <cell r="A1031" t="str">
            <v>Tmart03013</v>
          </cell>
          <cell r="B1031" t="str">
            <v>Tmart03013 Quầy Phúc Thọ</v>
          </cell>
          <cell r="D1031" t="str">
            <v>Thành phố Hà Nội</v>
          </cell>
          <cell r="E1031" t="str">
            <v>Huyện Phúc Thọ</v>
          </cell>
          <cell r="G1031" t="str">
            <v>HN008</v>
          </cell>
          <cell r="H1031" t="str">
            <v>Nguyễn Minh Sơn</v>
          </cell>
          <cell r="I1031" t="str">
            <v>MIENBAC;9%</v>
          </cell>
          <cell r="J1031" t="str">
            <v>Tmart03013 Quầy Phúc Thọ</v>
          </cell>
          <cell r="K1031" t="str">
            <v>Huyện Phúc Thọ</v>
          </cell>
          <cell r="L1031" t="str">
            <v/>
          </cell>
          <cell r="M1031" t="str">
            <v>Huyện Phúc Thọ</v>
          </cell>
          <cell r="N1031">
            <v>51</v>
          </cell>
          <cell r="O1031" t="b">
            <v>0</v>
          </cell>
          <cell r="P1031" t="str">
            <v>CÔNG TY TNHH MTV THƯƠNG MẠI VÀ DỊCH VỤ NGỌC THƠM</v>
          </cell>
          <cell r="Q1031" t="str">
            <v>Miền Bắc</v>
          </cell>
          <cell r="R1031" t="str">
            <v>TMART</v>
          </cell>
        </row>
        <row r="1032">
          <cell r="A1032" t="str">
            <v>Tmart03014</v>
          </cell>
          <cell r="B1032" t="str">
            <v>Tmart03014 133. Quầy Đa Sỹ</v>
          </cell>
          <cell r="D1032" t="str">
            <v>Thành phố Hà Nội</v>
          </cell>
          <cell r="E1032" t="str">
            <v>Quận Hà Đông</v>
          </cell>
          <cell r="G1032" t="str">
            <v>HN004</v>
          </cell>
          <cell r="H1032" t="str">
            <v>Hoàng Thanh Huy</v>
          </cell>
          <cell r="I1032" t="str">
            <v>MIENBAC;9%</v>
          </cell>
          <cell r="J1032" t="str">
            <v>133. Quầy Đa Sỹ</v>
          </cell>
          <cell r="K1032" t="str">
            <v>Số 1 Đa Sỹ, Kiến Hưng, Hà Đông</v>
          </cell>
          <cell r="L1032" t="str">
            <v/>
          </cell>
          <cell r="M1032" t="str">
            <v>Số 1 Đa Sỹ, Kiến Hưng, Hà Đông</v>
          </cell>
          <cell r="N1032">
            <v>51</v>
          </cell>
          <cell r="O1032" t="b">
            <v>0</v>
          </cell>
          <cell r="P1032" t="str">
            <v>CÔNG TY TNHH MTV THƯƠNG MẠI VÀ DỊCH VỤ NGỌC THƠM</v>
          </cell>
          <cell r="Q1032" t="str">
            <v>Miền Bắc</v>
          </cell>
          <cell r="R1032" t="str">
            <v>TMART</v>
          </cell>
        </row>
        <row r="1033">
          <cell r="A1033" t="str">
            <v>Tmart03015</v>
          </cell>
          <cell r="B1033" t="str">
            <v>Tmart03015 134. Quầy Phú Minh, Sóc Sơn</v>
          </cell>
          <cell r="D1033" t="str">
            <v>Thành phố Hà Nội</v>
          </cell>
          <cell r="E1033" t="str">
            <v>Huyện Sóc Sơn</v>
          </cell>
          <cell r="G1033" t="str">
            <v>HN003</v>
          </cell>
          <cell r="H1033" t="str">
            <v>Nguyễn Văn Thạch</v>
          </cell>
          <cell r="I1033" t="str">
            <v>9%; MIENBAC</v>
          </cell>
          <cell r="J1033" t="str">
            <v>134. Quầy Phú Minh, Sóc Sơn</v>
          </cell>
          <cell r="K1033" t="str">
            <v>25 QL 2A, xã Phú Minh, Sóc Sơn</v>
          </cell>
          <cell r="L1033" t="str">
            <v/>
          </cell>
          <cell r="M1033" t="str">
            <v>25 QL 2A, xã Phú Minh, Sóc Sơn</v>
          </cell>
          <cell r="N1033">
            <v>51</v>
          </cell>
          <cell r="O1033" t="b">
            <v>0</v>
          </cell>
          <cell r="P1033" t="str">
            <v>CÔNG TY TNHH MTV THƯƠNG MẠI VÀ DỊCH VỤ NGỌC THƠM</v>
          </cell>
          <cell r="Q1033" t="str">
            <v>Miền Bắc</v>
          </cell>
          <cell r="R1033" t="str">
            <v>TMART</v>
          </cell>
        </row>
        <row r="1034">
          <cell r="A1034" t="str">
            <v>Tmart03016</v>
          </cell>
          <cell r="B1034" t="str">
            <v>Tmart03016 135. Quầy 60 Vũ Xuân Thiều</v>
          </cell>
          <cell r="D1034" t="str">
            <v>Thành phố Hà Nội</v>
          </cell>
          <cell r="E1034" t="str">
            <v>Quận Long Biên</v>
          </cell>
          <cell r="G1034" t="str">
            <v>HN003</v>
          </cell>
          <cell r="H1034" t="str">
            <v>Nguyễn Văn Thạch</v>
          </cell>
          <cell r="I1034" t="str">
            <v>MIENBAC;9%</v>
          </cell>
          <cell r="J1034" t="str">
            <v>135. Quầy 60 Vũ Xuân Thiều</v>
          </cell>
          <cell r="K1034" t="str">
            <v>60 Vũ Xuân Thiều, Long Biên, HN</v>
          </cell>
          <cell r="L1034" t="str">
            <v/>
          </cell>
          <cell r="M1034" t="str">
            <v>60 Vũ Xuân Thiều, Long Biên, HN</v>
          </cell>
          <cell r="N1034">
            <v>51</v>
          </cell>
          <cell r="O1034" t="b">
            <v>0</v>
          </cell>
          <cell r="P1034" t="str">
            <v>CÔNG TY TNHH MTV THƯƠNG MẠI VÀ DỊCH VỤ NGỌC THƠM</v>
          </cell>
          <cell r="Q1034" t="str">
            <v>Miền Bắc</v>
          </cell>
          <cell r="R1034" t="str">
            <v>TMART</v>
          </cell>
        </row>
        <row r="1035">
          <cell r="A1035" t="str">
            <v>Tmart03017</v>
          </cell>
          <cell r="B1035" t="str">
            <v>Tmart03017 Ecohome5</v>
          </cell>
          <cell r="D1035" t="str">
            <v>Thành phố Hà Nội</v>
          </cell>
          <cell r="G1035" t="str">
            <v>HN008</v>
          </cell>
          <cell r="H1035" t="str">
            <v>Nguyễn Minh Sơn</v>
          </cell>
          <cell r="I1035" t="str">
            <v>MIENBAC;9%</v>
          </cell>
          <cell r="J1035" t="str">
            <v>Ecohome5</v>
          </cell>
          <cell r="K1035" t="str">
            <v>Ecohome5</v>
          </cell>
          <cell r="L1035" t="str">
            <v/>
          </cell>
          <cell r="M1035" t="str">
            <v>Ecohome5</v>
          </cell>
          <cell r="N1035">
            <v>51</v>
          </cell>
          <cell r="O1035" t="b">
            <v>0</v>
          </cell>
          <cell r="P1035" t="str">
            <v>CÔNG TY TNHH MTV THƯƠNG MẠI VÀ DỊCH VỤ NGỌC THƠM</v>
          </cell>
          <cell r="Q1035" t="str">
            <v>Miền Bắc</v>
          </cell>
          <cell r="R1035" t="str">
            <v>TMART</v>
          </cell>
        </row>
        <row r="1036">
          <cell r="A1036" t="str">
            <v>Tmart99996</v>
          </cell>
          <cell r="B1036" t="str">
            <v>Tmart Store Mỹ Đình, Nam Từ Liêm - A.Đăng</v>
          </cell>
          <cell r="D1036" t="str">
            <v>Thành phố Hà Nội</v>
          </cell>
          <cell r="E1036" t="str">
            <v>Quận Nam Từ Liêm</v>
          </cell>
          <cell r="G1036" t="str">
            <v>HN004</v>
          </cell>
          <cell r="H1036" t="str">
            <v>Hoàng Thanh Huy</v>
          </cell>
          <cell r="I1036" t="str">
            <v>9%; MIENBAC</v>
          </cell>
          <cell r="J1036" t="str">
            <v>Tmart Store Mỹ Đình, Nam Từ Liêm - A.Đăng</v>
          </cell>
          <cell r="K1036" t="str">
            <v>tầng 01 chung cư A4, Khu đô thị Mỹ Đình 1, P.Cầu Diễn, Q.Nam Từ Liêm, HN (Ngã 3 đường Hàm nghi và Nguyễn Đổng Chi)</v>
          </cell>
          <cell r="L1036" t="str">
            <v/>
          </cell>
          <cell r="M1036" t="str">
            <v>tầng 01 chung cư A4, Khu đô thị Mỹ Đình 1, P.Cầu Diễn, Q.Nam Từ Liêm, HN (Ngã 3 đường Hàm nghi và Nguyễn Đổng Chi)</v>
          </cell>
          <cell r="N1036">
            <v>51</v>
          </cell>
          <cell r="O1036" t="b">
            <v>0</v>
          </cell>
          <cell r="P1036" t="str">
            <v>CÔNG TY TNHH MTV THƯƠNG MẠI VÀ DỊCH VỤ NGỌC THƠM</v>
          </cell>
          <cell r="Q1036" t="str">
            <v>Miền Bắc</v>
          </cell>
          <cell r="R1036" t="str">
            <v>TMART</v>
          </cell>
        </row>
        <row r="1037">
          <cell r="A1037" t="str">
            <v>Tmart99997</v>
          </cell>
          <cell r="B1037" t="str">
            <v>Tmart Store 70 Nguyễn Đức Cảnh - A.Đăng</v>
          </cell>
          <cell r="D1037" t="str">
            <v>Thành phố Hà Nội</v>
          </cell>
          <cell r="E1037" t="str">
            <v>Quận Thanh Xuân</v>
          </cell>
          <cell r="G1037" t="str">
            <v>HN008</v>
          </cell>
          <cell r="H1037" t="str">
            <v>Nguyễn Minh Sơn</v>
          </cell>
          <cell r="I1037" t="str">
            <v>9%; MIENBAC</v>
          </cell>
          <cell r="J1037" t="str">
            <v>Tmart Store 70 Nguyễn Đức Cảnh - A.Đăng</v>
          </cell>
          <cell r="K1037" t="str">
            <v>70 Nguyễn Đức Cảnh, Q.Thanh Xuân, HN</v>
          </cell>
          <cell r="L1037" t="str">
            <v/>
          </cell>
          <cell r="M1037" t="str">
            <v>70 Nguyễn Đức Cảnh, Q.Thanh Xuân, HN</v>
          </cell>
          <cell r="N1037">
            <v>51</v>
          </cell>
          <cell r="O1037" t="b">
            <v>0</v>
          </cell>
          <cell r="P1037" t="str">
            <v>CÔNG TY TNHH MTV THƯƠNG MẠI VÀ DỊCH VỤ NGỌC THƠM</v>
          </cell>
          <cell r="Q1037" t="str">
            <v>Miền Bắc</v>
          </cell>
          <cell r="R1037" t="str">
            <v>TMART</v>
          </cell>
        </row>
        <row r="1038">
          <cell r="A1038" t="str">
            <v>Tmart99998</v>
          </cell>
          <cell r="B1038" t="str">
            <v>Tmart Store Nghĩa Đô - A.Đăng</v>
          </cell>
          <cell r="D1038" t="str">
            <v>Thành phố Hà Nội</v>
          </cell>
          <cell r="E1038" t="str">
            <v>Quận Cầu Giấy</v>
          </cell>
          <cell r="G1038" t="str">
            <v>HN004</v>
          </cell>
          <cell r="H1038" t="str">
            <v>Hoàng Thanh Huy</v>
          </cell>
          <cell r="I1038" t="str">
            <v>9%; MIENBAC</v>
          </cell>
          <cell r="J1038" t="str">
            <v>Tmart Store Nghĩa Đô - A.Đăng</v>
          </cell>
          <cell r="K1038" t="str">
            <v>Nghĩa Đô, Q.Cầu Giấy, HN</v>
          </cell>
          <cell r="L1038" t="str">
            <v/>
          </cell>
          <cell r="M1038" t="str">
            <v>Nghĩa Đô, Q.Cầu Giấy, HN</v>
          </cell>
          <cell r="N1038">
            <v>51</v>
          </cell>
          <cell r="O1038" t="b">
            <v>0</v>
          </cell>
          <cell r="P1038" t="str">
            <v>CÔNG TY TNHH MTV THƯƠNG MẠI VÀ DỊCH VỤ NGỌC THƠM</v>
          </cell>
          <cell r="Q1038" t="str">
            <v>Miền Bắc</v>
          </cell>
          <cell r="R1038" t="str">
            <v>TMART</v>
          </cell>
        </row>
        <row r="1039">
          <cell r="A1039" t="str">
            <v>Tmart99999</v>
          </cell>
          <cell r="B1039" t="str">
            <v>Tmart Store Hateco Yên Sở - A.Đăng</v>
          </cell>
          <cell r="D1039" t="str">
            <v>Thành phố Hà Nội</v>
          </cell>
          <cell r="E1039" t="str">
            <v>Quận Hoàng Mai</v>
          </cell>
          <cell r="G1039" t="str">
            <v>HN003</v>
          </cell>
          <cell r="H1039" t="str">
            <v>Nguyễn Văn Thạch</v>
          </cell>
          <cell r="I1039" t="str">
            <v>9%; MIENBAC</v>
          </cell>
          <cell r="J1039" t="str">
            <v>Tmart Store Hateco Yên Sở - A.Đăng</v>
          </cell>
          <cell r="K1039" t="str">
            <v>Yên Sở, Q.Hoàng Mai, HN</v>
          </cell>
          <cell r="L1039" t="str">
            <v/>
          </cell>
          <cell r="M1039" t="str">
            <v>Yên Sở, Q.Hoàng Mai, HN</v>
          </cell>
          <cell r="N1039">
            <v>51</v>
          </cell>
          <cell r="O1039" t="b">
            <v>0</v>
          </cell>
          <cell r="P1039" t="str">
            <v>CÔNG TY TNHH MTV THƯƠNG MẠI VÀ DỊCH VỤ NGỌC THƠM</v>
          </cell>
          <cell r="Q1039" t="str">
            <v>Miền Bắc</v>
          </cell>
          <cell r="R1039" t="str">
            <v>TMART</v>
          </cell>
        </row>
        <row r="1040">
          <cell r="A1040" t="str">
            <v>TMARTHATECO</v>
          </cell>
          <cell r="B1040" t="str">
            <v>TRẦN HẢI ĐĂNG</v>
          </cell>
          <cell r="D1040" t="str">
            <v>Thành phố Hà Nội</v>
          </cell>
          <cell r="G1040" t="str">
            <v>HN003</v>
          </cell>
          <cell r="H1040" t="str">
            <v>Nguyễn Văn Thạch</v>
          </cell>
          <cell r="I1040" t="str">
            <v>MIENBAC</v>
          </cell>
          <cell r="L1040" t="str">
            <v/>
          </cell>
          <cell r="M1040" t="str">
            <v>Tầng 1, Tòa B, Dự Án Hateco Hoàng Mai, Sở Thượng, Phường Yên Sở, Quận Hoàng Mai, TP.Hà Nội</v>
          </cell>
          <cell r="N1040">
            <v>51</v>
          </cell>
          <cell r="O1040" t="b">
            <v>0</v>
          </cell>
          <cell r="P1040" t="str">
            <v>CÔNG TY TNHH MTV THƯƠNG MẠI VÀ DỊCH VỤ NGỌC THƠM</v>
          </cell>
          <cell r="Q1040" t="str">
            <v>Miền Bắc</v>
          </cell>
          <cell r="R1040" t="str">
            <v>TMARTHATECO</v>
          </cell>
        </row>
        <row r="1041">
          <cell r="A1041" t="str">
            <v>TOMITA</v>
          </cell>
          <cell r="B1041" t="str">
            <v>CÔNG TY CỔ PHẦN TRANG TRẠI TOMITA VIỆT NAM</v>
          </cell>
          <cell r="D1041" t="str">
            <v>Thành phố Hà Nội</v>
          </cell>
          <cell r="G1041" t="str">
            <v>HN006</v>
          </cell>
          <cell r="H1041" t="str">
            <v>Phan Trọng Cường</v>
          </cell>
          <cell r="I1041" t="str">
            <v>MIENBAC</v>
          </cell>
          <cell r="J1041" t="str">
            <v>Cừa hàng Tomita</v>
          </cell>
          <cell r="K1041" t="str">
            <v>568 phường Phúc Diễn, quận Bắc Từ Liêm, thành phố Hà Nội</v>
          </cell>
          <cell r="L1041" t="str">
            <v>0107499688</v>
          </cell>
          <cell r="M1041" t="str">
            <v>Thôn Nhuế, Xã Thiên Lộc, Thành phố Hà Nội, Việt Nam</v>
          </cell>
          <cell r="N1041">
            <v>45</v>
          </cell>
          <cell r="O1041" t="b">
            <v>0</v>
          </cell>
          <cell r="P1041" t="str">
            <v>CÔNG TY TNHH MTV THƯƠNG MẠI VÀ DỊCH VỤ NGỌC THƠM</v>
          </cell>
          <cell r="Q1041" t="str">
            <v>Miền Bắc</v>
          </cell>
          <cell r="R1041" t="str">
            <v>TOMITA</v>
          </cell>
        </row>
        <row r="1042">
          <cell r="A1042" t="str">
            <v>Tomita0001</v>
          </cell>
          <cell r="B1042" t="str">
            <v>Tomita Mart-Số 122 -TT3</v>
          </cell>
          <cell r="C1042" t="str">
            <v/>
          </cell>
          <cell r="D1042" t="str">
            <v>Thành phố Hà Nội</v>
          </cell>
          <cell r="E1042" t="str">
            <v>Quận Nam Từ Liêm</v>
          </cell>
          <cell r="G1042" t="str">
            <v>HN006</v>
          </cell>
          <cell r="H1042" t="str">
            <v>Phan Trọng Cường</v>
          </cell>
          <cell r="I1042" t="str">
            <v>MIENBAC</v>
          </cell>
          <cell r="K1042" t="str">
            <v>Số 122 -TT3, Trần Văn Lai, Mỹ Đình, Nam Từ Liêm, Hà Nội</v>
          </cell>
          <cell r="M1042" t="str">
            <v>Số 122 -TT3, Trần Văn Lai, Mỹ Đình, Nam Từ Liêm, Hà Nội</v>
          </cell>
          <cell r="O1042" t="b">
            <v>0</v>
          </cell>
          <cell r="P1042" t="str">
            <v>CÔNG TY TNHH MTV THƯƠNG MẠI VÀ DỊCH VỤ NGỌC THƠM</v>
          </cell>
          <cell r="Q1042" t="str">
            <v>Miền Bắc</v>
          </cell>
          <cell r="R1042" t="str">
            <v>TOMITA</v>
          </cell>
        </row>
        <row r="1043">
          <cell r="A1043" t="str">
            <v>Tomita0002</v>
          </cell>
          <cell r="B1043" t="str">
            <v>Tomita Mart - GS1.01S29 Vinhomes Smart City Tây Mỗ</v>
          </cell>
          <cell r="C1043" t="str">
            <v/>
          </cell>
          <cell r="D1043" t="str">
            <v>Thành phố Hà Nội</v>
          </cell>
          <cell r="E1043" t="str">
            <v>Quận Nam Từ Liêm</v>
          </cell>
          <cell r="G1043" t="str">
            <v>HN006</v>
          </cell>
          <cell r="H1043" t="str">
            <v>Phan Trọng Cường</v>
          </cell>
          <cell r="I1043" t="str">
            <v>MIENBAC</v>
          </cell>
          <cell r="K1043" t="str">
            <v>GS1.01S29 Vinhomes Smart City Tây Mỗ, phường Đại Mỗ, quận Nam Từ Liêm, Thành phố Hà Nội</v>
          </cell>
          <cell r="M1043" t="str">
            <v>GS1.01S29 Vinhomes Smart City Tây Mỗ, phường Đại Mỗ, quận Nam Từ Liêm, Thành phố Hà Nội</v>
          </cell>
          <cell r="O1043" t="b">
            <v>0</v>
          </cell>
          <cell r="P1043" t="str">
            <v>CÔNG TY TNHH MTV THƯƠNG MẠI VÀ DỊCH VỤ NGỌC THƠM</v>
          </cell>
          <cell r="Q1043" t="str">
            <v>Miền Bắc</v>
          </cell>
          <cell r="R1043" t="str">
            <v>TOMITA</v>
          </cell>
        </row>
        <row r="1044">
          <cell r="A1044" t="str">
            <v>Tomita0003</v>
          </cell>
          <cell r="B1044" t="str">
            <v>Tomita Mart - 15 Villa 2 Huyndai</v>
          </cell>
          <cell r="C1044" t="str">
            <v/>
          </cell>
          <cell r="D1044" t="str">
            <v>Thành phố Hà Nội</v>
          </cell>
          <cell r="E1044" t="str">
            <v>Quận Hà Đông</v>
          </cell>
          <cell r="G1044" t="str">
            <v>HN006</v>
          </cell>
          <cell r="H1044" t="str">
            <v>Phan Trọng Cường</v>
          </cell>
          <cell r="I1044" t="str">
            <v>MIENBAC</v>
          </cell>
          <cell r="K1044" t="str">
            <v>Số 15 Villa 2 Huyndai, Hà Trì 5, Hà Cầu, Hà Đông, Hà Nội</v>
          </cell>
          <cell r="M1044" t="str">
            <v>Số 15 Villa 2 Huyndai, Hà Trì 5, Hà Cầu, Hà Đông, Hà Nội</v>
          </cell>
          <cell r="N1044">
            <v>45</v>
          </cell>
          <cell r="O1044" t="b">
            <v>0</v>
          </cell>
          <cell r="P1044" t="str">
            <v>CÔNG TY TNHH MTV THƯƠNG MẠI VÀ DỊCH VỤ NGỌC THƠM</v>
          </cell>
          <cell r="Q1044" t="str">
            <v>Miền Bắc</v>
          </cell>
          <cell r="R1044" t="str">
            <v>TOMITA</v>
          </cell>
        </row>
        <row r="1045">
          <cell r="A1045" t="str">
            <v>Tomita0004</v>
          </cell>
          <cell r="B1045" t="str">
            <v>Tomita Mart - Tây Mỗ 3</v>
          </cell>
          <cell r="C1045" t="str">
            <v/>
          </cell>
          <cell r="D1045" t="str">
            <v>Thành phố Hà Nội</v>
          </cell>
          <cell r="E1045" t="str">
            <v>Quận Nam Từ Liêm</v>
          </cell>
          <cell r="G1045" t="str">
            <v>HN006</v>
          </cell>
          <cell r="H1045" t="str">
            <v>Phan Trọng Cường</v>
          </cell>
          <cell r="I1045" t="str">
            <v>MIENBAC</v>
          </cell>
          <cell r="K1045" t="str">
            <v>TMDV 12A tòa D Masteri West Height - Vinhomes Smart City, Phường Đại Mỗ, Quận Nam Từ Liêm, Thành phố Hà Nội</v>
          </cell>
          <cell r="M1045" t="str">
            <v>TMDV 12A tòa D Masteri West Height - Vinhomes Smart City, Phường Đại Mỗ, Quận Nam Từ Liêm, Thành phố Hà Nội</v>
          </cell>
          <cell r="O1045" t="b">
            <v>0</v>
          </cell>
          <cell r="P1045" t="str">
            <v>CÔNG TY TNHH MTV THƯƠNG MẠI VÀ DỊCH VỤ NGỌC THƠM</v>
          </cell>
          <cell r="Q1045" t="str">
            <v>Miền Bắc</v>
          </cell>
          <cell r="R1045" t="str">
            <v>TOMITA</v>
          </cell>
        </row>
        <row r="1046">
          <cell r="A1046" t="str">
            <v>Tomita0005</v>
          </cell>
          <cell r="B1046" t="str">
            <v>Tomita Mart - Tây Mỗ 4</v>
          </cell>
          <cell r="C1046" t="str">
            <v/>
          </cell>
          <cell r="D1046" t="str">
            <v>Thành phố Hà Nội</v>
          </cell>
          <cell r="E1046" t="str">
            <v>Quận Nam Từ Liêm</v>
          </cell>
          <cell r="G1046" t="str">
            <v>HN006</v>
          </cell>
          <cell r="H1046" t="str">
            <v>Phan Trọng Cường</v>
          </cell>
          <cell r="I1046" t="str">
            <v>MIENBAC</v>
          </cell>
          <cell r="K1046" t="str">
            <v>Shophouse I1.CH 19 và I1. CH05A Tòa Imperia Smart City, Tây Mỗ, Nam Từ Liêm, Hà Nội</v>
          </cell>
          <cell r="M1046" t="str">
            <v>Shophouse I1.CH 19 và I1. CH05A Tòa Imperia Smart City, Tây Mỗ, Nam Từ Liêm, Hà Nội</v>
          </cell>
          <cell r="O1046" t="b">
            <v>0</v>
          </cell>
          <cell r="P1046" t="str">
            <v>CÔNG TY TNHH MTV THƯƠNG MẠI VÀ DỊCH VỤ NGỌC THƠM</v>
          </cell>
          <cell r="Q1046" t="str">
            <v>Miền Bắc</v>
          </cell>
          <cell r="R1046" t="str">
            <v>TOMITA</v>
          </cell>
        </row>
        <row r="1047">
          <cell r="A1047" t="str">
            <v>TTMFARM</v>
          </cell>
          <cell r="B1047" t="str">
            <v>CÔNG TY TNHH ĐẦU TƯ VÀ PHÁT TRIỂN TTM FARM</v>
          </cell>
          <cell r="C1047" t="str">
            <v>Khách không lấy hóa đơn (Bách báo 27/12/2022)</v>
          </cell>
          <cell r="D1047" t="str">
            <v>Hưng Yên</v>
          </cell>
          <cell r="I1047" t="str">
            <v>MIENBAC</v>
          </cell>
          <cell r="L1047" t="str">
            <v>0901019013</v>
          </cell>
          <cell r="M1047" t="str">
            <v>Thôn Đồng Mỹ, Xã Tân Minh, Huyện Yên Mỹ, Tỉnh Hưng Yên, Việt Nam</v>
          </cell>
          <cell r="N1047">
            <v>50</v>
          </cell>
          <cell r="O1047" t="b">
            <v>0</v>
          </cell>
          <cell r="P1047" t="str">
            <v>CÔNG TY TNHH MTV THƯƠNG MẠI VÀ DỊCH VỤ NGỌC THƠM</v>
          </cell>
          <cell r="Q1047" t="str">
            <v>Miền Bắc</v>
          </cell>
          <cell r="R1047" t="str">
            <v>TTMFARM</v>
          </cell>
        </row>
        <row r="1048">
          <cell r="A1048" t="str">
            <v>TTMFARM2TT1B</v>
          </cell>
          <cell r="B1048" t="str">
            <v>TTMFARM - Số 2 TT1B Ngõ 622 Minh Khai</v>
          </cell>
          <cell r="D1048" t="str">
            <v>Thành phố Hà Nội</v>
          </cell>
          <cell r="E1048" t="str">
            <v>Quận Hai Bà Trưng</v>
          </cell>
          <cell r="G1048" t="str">
            <v>HN007</v>
          </cell>
          <cell r="H1048" t="str">
            <v>Đỗ Minh Quang</v>
          </cell>
          <cell r="I1048" t="str">
            <v>MIENBAC; TTMFARM</v>
          </cell>
          <cell r="J1048" t="str">
            <v>TTMFARM - Số 2 TT1B Ngõ 622 Minh Khai</v>
          </cell>
          <cell r="K1048" t="str">
            <v>Số 2 TT1B Ngõ 622 Minh Khai, Hai Bà Trưng, HN</v>
          </cell>
          <cell r="M1048" t="str">
            <v>Số 2 TT1B Ngõ 622 Minh Khai, Hai Bà Trưng, HN</v>
          </cell>
          <cell r="N1048">
            <v>50</v>
          </cell>
          <cell r="O1048" t="b">
            <v>0</v>
          </cell>
          <cell r="P1048" t="str">
            <v>CÔNG TY TNHH MTV THƯƠNG MẠI VÀ DỊCH VỤ NGỌC THƠM</v>
          </cell>
          <cell r="Q1048" t="str">
            <v>Miền Bắc</v>
          </cell>
          <cell r="R1048" t="str">
            <v>TTMFARM</v>
          </cell>
        </row>
        <row r="1049">
          <cell r="A1049" t="str">
            <v>TTMFARM87</v>
          </cell>
          <cell r="B1049" t="str">
            <v>TTMFARM - 87 Lĩnh Nam</v>
          </cell>
          <cell r="D1049" t="str">
            <v>Thành phố Hà Nội</v>
          </cell>
          <cell r="G1049" t="str">
            <v>HN003</v>
          </cell>
          <cell r="H1049" t="str">
            <v>Nguyễn Văn Thạch</v>
          </cell>
          <cell r="I1049" t="str">
            <v>MIENBAC; TTMFARM</v>
          </cell>
          <cell r="M1049" t="str">
            <v>87 Lĩnh Nam, Hoàng Mai, HN</v>
          </cell>
          <cell r="N1049">
            <v>50</v>
          </cell>
          <cell r="O1049" t="b">
            <v>0</v>
          </cell>
          <cell r="P1049" t="str">
            <v>CÔNG TY TNHH MTV THƯƠNG MẠI VÀ DỊCH VỤ NGỌC THƠM</v>
          </cell>
          <cell r="Q1049" t="str">
            <v>Miền Bắc</v>
          </cell>
          <cell r="R1049" t="str">
            <v>TTMFARM</v>
          </cell>
        </row>
        <row r="1050">
          <cell r="A1050" t="str">
            <v>TTMFARMB423</v>
          </cell>
          <cell r="B1050" t="str">
            <v>TTMFARM - Sảnh B 423 Minh Khai</v>
          </cell>
          <cell r="D1050" t="str">
            <v>Thành phố Hà Nội</v>
          </cell>
          <cell r="G1050" t="str">
            <v>HN007</v>
          </cell>
          <cell r="H1050" t="str">
            <v>Đỗ Minh Quang</v>
          </cell>
          <cell r="I1050" t="str">
            <v>MIENBAC; TTMFARM</v>
          </cell>
          <cell r="M1050" t="str">
            <v>Sảnh B 423 Minh Khai, Hai Bà Trưng, HN</v>
          </cell>
          <cell r="N1050">
            <v>50</v>
          </cell>
          <cell r="O1050" t="b">
            <v>0</v>
          </cell>
          <cell r="P1050" t="str">
            <v>CÔNG TY TNHH MTV THƯƠNG MẠI VÀ DỊCH VỤ NGỌC THƠM</v>
          </cell>
          <cell r="Q1050" t="str">
            <v>Miền Bắc</v>
          </cell>
          <cell r="R1050" t="str">
            <v>TTMFARM</v>
          </cell>
        </row>
        <row r="1051">
          <cell r="A1051" t="str">
            <v>TTMFARMC423</v>
          </cell>
          <cell r="B1051" t="str">
            <v>TTMFARM - Sảnh C 423 Minh Khai</v>
          </cell>
          <cell r="D1051" t="str">
            <v>Thành phố Hà Nội</v>
          </cell>
          <cell r="G1051" t="str">
            <v>HN007</v>
          </cell>
          <cell r="H1051" t="str">
            <v>Đỗ Minh Quang</v>
          </cell>
          <cell r="I1051" t="str">
            <v>MIENBAC; TTMFARM</v>
          </cell>
          <cell r="M1051" t="str">
            <v>Sảnh C 423 Minh Khai, Hai Bà Trưng, HN</v>
          </cell>
          <cell r="N1051">
            <v>50</v>
          </cell>
          <cell r="O1051" t="b">
            <v>0</v>
          </cell>
          <cell r="P1051" t="str">
            <v>CÔNG TY TNHH MTV THƯƠNG MẠI VÀ DỊCH VỤ NGỌC THƠM</v>
          </cell>
          <cell r="Q1051" t="str">
            <v>Miền Bắc</v>
          </cell>
          <cell r="R1051" t="str">
            <v>TTMFARM</v>
          </cell>
        </row>
        <row r="1052">
          <cell r="A1052" t="str">
            <v>TTMFARMG378</v>
          </cell>
          <cell r="B1052" t="str">
            <v>TTMFARM - G 378 Minh Khai</v>
          </cell>
          <cell r="D1052" t="str">
            <v>Thành phố Hà Nội</v>
          </cell>
          <cell r="G1052" t="str">
            <v>HN007</v>
          </cell>
          <cell r="H1052" t="str">
            <v>Đỗ Minh Quang</v>
          </cell>
          <cell r="I1052" t="str">
            <v>MIENBAC; TTMFARM</v>
          </cell>
          <cell r="M1052" t="str">
            <v>G 378 Minh Khai, Hai Bà Trưng, HN</v>
          </cell>
          <cell r="N1052">
            <v>50</v>
          </cell>
          <cell r="O1052" t="b">
            <v>0</v>
          </cell>
          <cell r="P1052" t="str">
            <v>207 PHẠM VĂN HAI</v>
          </cell>
          <cell r="Q1052" t="str">
            <v>Miền Bắc</v>
          </cell>
          <cell r="R1052" t="str">
            <v>TTMFARM</v>
          </cell>
        </row>
        <row r="1053">
          <cell r="A1053" t="str">
            <v>TTMFARMH3B</v>
          </cell>
          <cell r="B1053" t="str">
            <v>TTMFARM - HH3B Đại từ</v>
          </cell>
          <cell r="D1053" t="str">
            <v>Thành phố Hà Nội</v>
          </cell>
          <cell r="G1053" t="str">
            <v>HN007</v>
          </cell>
          <cell r="H1053" t="str">
            <v>Đỗ Minh Quang</v>
          </cell>
          <cell r="I1053" t="str">
            <v>MIENBAC; TTMFARM</v>
          </cell>
          <cell r="M1053" t="str">
            <v>HH3B Đại từ, Hoàng Mai, HN</v>
          </cell>
          <cell r="N1053">
            <v>50</v>
          </cell>
          <cell r="O1053" t="b">
            <v>0</v>
          </cell>
          <cell r="P1053" t="str">
            <v>CÔNG TY TNHH MTV THƯƠNG MẠI VÀ DỊCH VỤ NGỌC THƠM</v>
          </cell>
          <cell r="Q1053" t="str">
            <v>Miền Bắc</v>
          </cell>
          <cell r="R1053" t="str">
            <v>TTMFARM</v>
          </cell>
        </row>
        <row r="1054">
          <cell r="A1054" t="str">
            <v>TTMFARMM2</v>
          </cell>
          <cell r="B1054" t="str">
            <v>TTMFARM - Sảnh M2, Căn TMDV 16, Vinhome Ocean Park</v>
          </cell>
          <cell r="D1054" t="str">
            <v>Thành phố Hà Nội</v>
          </cell>
          <cell r="E1054" t="str">
            <v>Huyện Gia Lâm</v>
          </cell>
          <cell r="G1054" t="str">
            <v>HN008</v>
          </cell>
          <cell r="H1054" t="str">
            <v>Nguyễn Minh Sơn</v>
          </cell>
          <cell r="I1054" t="str">
            <v>MIENBAC; TTMFARM</v>
          </cell>
          <cell r="J1054" t="str">
            <v>TTMFARM - Shophouse S1.0101.S19 Vinhome Ocean Park</v>
          </cell>
          <cell r="K1054" t="str">
            <v>Sảnh M2, Căn TMDV 16, Vinhome Ocean Park, xã Đa Tốn, huyện Gia Lâm, Hà Nội</v>
          </cell>
          <cell r="M1054" t="str">
            <v>Sảnh M2, Căn TMDV 16, Vinhome Ocean Park, xã Đa Tốn, huyện Gia Lâm, Hà Nội</v>
          </cell>
          <cell r="N1054">
            <v>50</v>
          </cell>
          <cell r="O1054" t="b">
            <v>0</v>
          </cell>
          <cell r="P1054" t="str">
            <v>CÔNG TY TNHH MTV THƯƠNG MẠI VÀ DỊCH VỤ NGỌC THƠM</v>
          </cell>
          <cell r="Q1054" t="str">
            <v>Miền Bắc</v>
          </cell>
          <cell r="R1054" t="str">
            <v>TTMFARM</v>
          </cell>
        </row>
        <row r="1055">
          <cell r="A1055" t="str">
            <v>TTMFARMP1</v>
          </cell>
          <cell r="B1055" t="str">
            <v>TTMFARM - P1 Pavilion Ocean Park</v>
          </cell>
          <cell r="D1055" t="str">
            <v>Thành phố Hà Nội</v>
          </cell>
          <cell r="E1055" t="str">
            <v>Huyện Gia Lâm</v>
          </cell>
          <cell r="G1055" t="str">
            <v>HN009</v>
          </cell>
          <cell r="H1055" t="str">
            <v>Vũ Anh Tuấn</v>
          </cell>
          <cell r="I1055" t="str">
            <v>MIENBAC; TTMFARM</v>
          </cell>
          <cell r="J1055" t="str">
            <v>TTMFARM - P1 Pavilion Ocean Park</v>
          </cell>
          <cell r="K1055" t="str">
            <v>P1 Pavilion Ocean Park, xã Đa Tốn, huyện Gia Lâm, Hà Nội</v>
          </cell>
          <cell r="M1055" t="str">
            <v>P1 Pavilion Ocean Park, xã Đa Tốn, huyện Gia Lâm, Hà Nội</v>
          </cell>
          <cell r="N1055">
            <v>50</v>
          </cell>
          <cell r="O1055" t="b">
            <v>0</v>
          </cell>
          <cell r="P1055" t="str">
            <v>CÔNG TY TNHH MTV THƯƠNG MẠI VÀ DỊCH VỤ NGỌC THƠM</v>
          </cell>
          <cell r="Q1055" t="str">
            <v>Miền Bắc</v>
          </cell>
          <cell r="R1055" t="str">
            <v>TTMFARM</v>
          </cell>
        </row>
        <row r="1056">
          <cell r="A1056" t="str">
            <v>TTMFARMP2</v>
          </cell>
          <cell r="B1056" t="str">
            <v>TTMFARM - Sảnh Park 2 Times City</v>
          </cell>
          <cell r="D1056" t="str">
            <v>Thành phố Hà Nội</v>
          </cell>
          <cell r="G1056" t="str">
            <v>HN007</v>
          </cell>
          <cell r="H1056" t="str">
            <v>Đỗ Minh Quang</v>
          </cell>
          <cell r="I1056" t="str">
            <v>MIENBAC; TTMFARM</v>
          </cell>
          <cell r="M1056" t="str">
            <v>Sảnh Park 2 Times City, Hoàng Mai , HN</v>
          </cell>
          <cell r="N1056">
            <v>50</v>
          </cell>
          <cell r="O1056" t="b">
            <v>0</v>
          </cell>
          <cell r="P1056" t="str">
            <v>CÔNG TY TNHH MTV THƯƠNG MẠI VÀ DỊCH VỤ NGỌC THƠM</v>
          </cell>
          <cell r="Q1056" t="str">
            <v>Miền Bắc</v>
          </cell>
          <cell r="R1056" t="str">
            <v>TTMFARM</v>
          </cell>
        </row>
        <row r="1057">
          <cell r="A1057" t="str">
            <v>TTMFARMP5</v>
          </cell>
          <cell r="B1057" t="str">
            <v>TTMFARM - Sảnh Park 5 Times City</v>
          </cell>
          <cell r="D1057" t="str">
            <v>Thành phố Hà Nội</v>
          </cell>
          <cell r="G1057" t="str">
            <v>HN003</v>
          </cell>
          <cell r="H1057" t="str">
            <v>Nguyễn Văn Thạch</v>
          </cell>
          <cell r="I1057" t="str">
            <v>MIENBAC; TTMFARM</v>
          </cell>
          <cell r="M1057" t="str">
            <v>P5 Times City, Hoàng Mai, HN</v>
          </cell>
          <cell r="N1057">
            <v>50</v>
          </cell>
          <cell r="O1057" t="b">
            <v>0</v>
          </cell>
          <cell r="P1057" t="str">
            <v>CÔNG TY TNHH MTV THƯƠNG MẠI VÀ DỊCH VỤ NGỌC THƠM</v>
          </cell>
          <cell r="Q1057" t="str">
            <v>Miền Bắc</v>
          </cell>
          <cell r="R1057" t="str">
            <v>TTMFARM</v>
          </cell>
        </row>
        <row r="1058">
          <cell r="A1058" t="str">
            <v>TTMFARMP9</v>
          </cell>
          <cell r="B1058" t="str">
            <v>TTMFARM - Sảnh Park 9 Times City</v>
          </cell>
          <cell r="D1058" t="str">
            <v>Thành phố Hà Nội</v>
          </cell>
          <cell r="G1058" t="str">
            <v>HN007</v>
          </cell>
          <cell r="H1058" t="str">
            <v>Đỗ Minh Quang</v>
          </cell>
          <cell r="I1058" t="str">
            <v>MIENBAC; TTMFARM</v>
          </cell>
          <cell r="M1058" t="str">
            <v>P9 Times City, Hoàng Mai, HN</v>
          </cell>
          <cell r="N1058">
            <v>50</v>
          </cell>
          <cell r="O1058" t="b">
            <v>0</v>
          </cell>
          <cell r="P1058" t="str">
            <v>CÔNG TY TNHH MTV THƯƠNG MẠI VÀ DỊCH VỤ NGỌC THƠM</v>
          </cell>
          <cell r="Q1058" t="str">
            <v>Miền Bắc</v>
          </cell>
          <cell r="R1058" t="str">
            <v>TTMFARM</v>
          </cell>
        </row>
        <row r="1059">
          <cell r="A1059" t="str">
            <v>TTMFARMS1.0101.S19</v>
          </cell>
          <cell r="B1059" t="str">
            <v>TTMFARM - Shophouse S1.0101.S19 Vinhome Ocean Park</v>
          </cell>
          <cell r="D1059" t="str">
            <v>Thành phố Hà Nội</v>
          </cell>
          <cell r="E1059" t="str">
            <v>Huyện Gia Lâm</v>
          </cell>
          <cell r="G1059" t="str">
            <v>HN008</v>
          </cell>
          <cell r="H1059" t="str">
            <v>Nguyễn Minh Sơn</v>
          </cell>
          <cell r="I1059" t="str">
            <v>MIENBAC; TTMFARM</v>
          </cell>
          <cell r="J1059" t="str">
            <v>TTMFARM - Shophouse S1.0101.S19 Vinhome Ocean Park</v>
          </cell>
          <cell r="K1059" t="str">
            <v>Shophouse S1.0101.S19 Vinhome Ocean Park, xã Đa Tốn, huyện Gia Lâm, Hà Nội</v>
          </cell>
          <cell r="M1059" t="str">
            <v>Shophouse S1.0101.S19 Vinhome Ocean Park, xã Đa Tốn, huyện Gia Lâm, Hà Nội</v>
          </cell>
          <cell r="N1059">
            <v>50</v>
          </cell>
          <cell r="O1059" t="b">
            <v>0</v>
          </cell>
          <cell r="P1059" t="str">
            <v>CÔNG TY TNHH MTV THƯƠNG MẠI VÀ DỊCH VỤ NGỌC THƠM</v>
          </cell>
          <cell r="Q1059" t="str">
            <v>Miền Bắc</v>
          </cell>
          <cell r="R1059" t="str">
            <v>TTMFARM</v>
          </cell>
        </row>
        <row r="1060">
          <cell r="A1060" t="str">
            <v>TTMFARMT2</v>
          </cell>
          <cell r="B1060" t="str">
            <v>TTMFARM - Tòa T2 Times City</v>
          </cell>
          <cell r="D1060" t="str">
            <v>Thành phố Hà Nội</v>
          </cell>
          <cell r="E1060" t="str">
            <v>Quận Hai Bà Trưng</v>
          </cell>
          <cell r="F1060" t="str">
            <v>Phường Minh Khai</v>
          </cell>
          <cell r="G1060" t="str">
            <v>HN007</v>
          </cell>
          <cell r="H1060" t="str">
            <v>Đỗ Minh Quang</v>
          </cell>
          <cell r="I1060" t="str">
            <v>MIENBAC; TTMFARM</v>
          </cell>
          <cell r="K1060" t="str">
            <v>458 P. Minh Khai, Khu đô thị Times City, Hai Bà Trưng, Hà Nội</v>
          </cell>
          <cell r="M1060" t="str">
            <v>458 Minh Khai, Khu đô thị Times City, Hai Bà Trưng, Hà Nội</v>
          </cell>
          <cell r="N1060">
            <v>50</v>
          </cell>
          <cell r="O1060" t="b">
            <v>0</v>
          </cell>
          <cell r="P1060" t="str">
            <v>CÔNG TY TNHH MTV THƯƠNG MẠI VÀ DỊCH VỤ NGỌC THƠM</v>
          </cell>
          <cell r="Q1060" t="str">
            <v>Miền Bắc</v>
          </cell>
          <cell r="R1060" t="str">
            <v>TTMFARM</v>
          </cell>
        </row>
        <row r="1061">
          <cell r="A1061" t="str">
            <v>TTMFARMT3</v>
          </cell>
          <cell r="B1061" t="str">
            <v>TTMFARM - Tòa T3 Times City</v>
          </cell>
          <cell r="D1061" t="str">
            <v>Thành phố Hà Nội</v>
          </cell>
          <cell r="E1061" t="str">
            <v>Quận Hai Bà Trưng</v>
          </cell>
          <cell r="F1061" t="str">
            <v>Phường Minh Khai</v>
          </cell>
          <cell r="G1061" t="str">
            <v>HN007</v>
          </cell>
          <cell r="H1061" t="str">
            <v>Đỗ Minh Quang</v>
          </cell>
          <cell r="I1061" t="str">
            <v>MIENBAC; TTMFARM</v>
          </cell>
          <cell r="K1061" t="str">
            <v>Tòa T3 458 P. Minh Khai, Khu đô thị Times City, Hoàng Mai, Hà Nội</v>
          </cell>
          <cell r="M1061" t="str">
            <v>458 Minh Khai, Khu đô thị Times City, Hoàng Mai, Hà Nội</v>
          </cell>
          <cell r="N1061">
            <v>50</v>
          </cell>
          <cell r="O1061" t="b">
            <v>0</v>
          </cell>
          <cell r="P1061" t="str">
            <v>CÔNG TY TNHH MTV THƯƠNG MẠI VÀ DỊCH VỤ NGỌC THƠM</v>
          </cell>
          <cell r="Q1061" t="str">
            <v>Miền Bắc</v>
          </cell>
          <cell r="R1061" t="str">
            <v>TTMFARM</v>
          </cell>
        </row>
        <row r="1062">
          <cell r="A1062" t="str">
            <v>UBOFOOD</v>
          </cell>
          <cell r="B1062" t="str">
            <v>CÔNG TY CỔ PHẦN UBOFOOD VIỆT NAM</v>
          </cell>
          <cell r="C1062" t="str">
            <v>Khách của Diễm</v>
          </cell>
          <cell r="D1062" t="str">
            <v>Thành phố Hà Nội</v>
          </cell>
          <cell r="E1062" t="str">
            <v>Quận Nam Từ Liêm</v>
          </cell>
          <cell r="G1062" t="str">
            <v>HN007</v>
          </cell>
          <cell r="H1062" t="str">
            <v>Đỗ Minh Quang</v>
          </cell>
          <cell r="I1062" t="str">
            <v>MIENNAM</v>
          </cell>
          <cell r="J1062" t="str">
            <v/>
          </cell>
          <cell r="L1062" t="str">
            <v>0108713373</v>
          </cell>
          <cell r="M1062" t="str">
            <v>Tầng 2, nhà A, Khu thương mại dịch vụ Trung Văn 1, Phường Trung Văn, Quận Nam Từ Liêm, Thành phố Hà Nội, Việt Nam</v>
          </cell>
          <cell r="O1062" t="b">
            <v>0</v>
          </cell>
          <cell r="P1062" t="str">
            <v>CÔNG TY TNHH MTV THƯƠNG MẠI VÀ DỊCH VỤ NGỌC THƠM</v>
          </cell>
          <cell r="Q1062" t="str">
            <v>Miền Bắc</v>
          </cell>
          <cell r="R1062" t="str">
            <v>UBOFOOD</v>
          </cell>
        </row>
        <row r="1063">
          <cell r="A1063" t="str">
            <v>UNIK</v>
          </cell>
          <cell r="B1063" t="str">
            <v>CÔNG TY CỔ PHẦN THƯƠNG MẠI UNIK VIỆT NAM</v>
          </cell>
          <cell r="D1063" t="str">
            <v>Thành phố Hà Nội</v>
          </cell>
          <cell r="E1063" t="str">
            <v>Quận Ba Đình</v>
          </cell>
          <cell r="F1063" t="str">
            <v>Phường Liễu Giai</v>
          </cell>
          <cell r="G1063" t="str">
            <v>HN006</v>
          </cell>
          <cell r="H1063" t="str">
            <v>Phan Trọng Cường</v>
          </cell>
          <cell r="L1063" t="str">
            <v>0108689762</v>
          </cell>
          <cell r="M1063" t="str">
            <v>Tầng 18, số 266 Đội Cấn, Phường Liễu Giai, Quận Ba Đình, Thành phố Hà Nội, Việt Nam</v>
          </cell>
          <cell r="O1063" t="b">
            <v>0</v>
          </cell>
          <cell r="P1063" t="str">
            <v>C6 HÀ NỘI</v>
          </cell>
          <cell r="Q1063" t="str">
            <v>Miền Bắc</v>
          </cell>
          <cell r="R1063" t="str">
            <v>UNIK</v>
          </cell>
        </row>
        <row r="1064">
          <cell r="A1064" t="str">
            <v>Unikmart0001</v>
          </cell>
          <cell r="B1064" t="str">
            <v>Siêu Thị Unikmart Nguyễn Tuân</v>
          </cell>
          <cell r="C1064" t="str">
            <v/>
          </cell>
          <cell r="D1064" t="str">
            <v>Thành phố Hà Nội</v>
          </cell>
          <cell r="E1064" t="str">
            <v>Quận Thanh Xuân</v>
          </cell>
          <cell r="G1064" t="str">
            <v>HN006</v>
          </cell>
          <cell r="H1064" t="str">
            <v>Phan Trọng Cường</v>
          </cell>
          <cell r="I1064" t="str">
            <v>MIENBAC;5%</v>
          </cell>
          <cell r="J1064" t="str">
            <v>Siêu Thị Unikmart Nguyễn Tuân</v>
          </cell>
          <cell r="K1064" t="str">
            <v>Số 143 Nguyễn Tuân, Tòa nhà Imperial Garden Sảnh D. Thanh Xuân</v>
          </cell>
          <cell r="M1064" t="str">
            <v>Số 143 Nguyễn Tuân, Tòa nhà Imperial Garden Sảnh D. Thanh Xuân</v>
          </cell>
          <cell r="O1064" t="b">
            <v>0</v>
          </cell>
          <cell r="P1064" t="str">
            <v>CÔNG TY TNHH MTV THƯƠNG MẠI VÀ DỊCH VỤ NGỌC THƠM</v>
          </cell>
          <cell r="Q1064" t="str">
            <v>Miền Bắc</v>
          </cell>
          <cell r="R1064" t="str">
            <v>UNIK</v>
          </cell>
        </row>
        <row r="1065">
          <cell r="A1065" t="str">
            <v>Unikmart0002</v>
          </cell>
          <cell r="B1065" t="str">
            <v>Siêu Thị Unikmart Lê Văn Thiêm</v>
          </cell>
          <cell r="C1065" t="str">
            <v/>
          </cell>
          <cell r="D1065" t="str">
            <v>Thành phố Hà Nội</v>
          </cell>
          <cell r="E1065" t="str">
            <v>Quận Thanh Xuân</v>
          </cell>
          <cell r="G1065" t="str">
            <v>HN006</v>
          </cell>
          <cell r="H1065" t="str">
            <v>Phan Trọng Cường</v>
          </cell>
          <cell r="I1065" t="str">
            <v>MIENBAC;5%</v>
          </cell>
          <cell r="J1065" t="str">
            <v>Siêu Thị Unikmart Lê Văn Thiêm</v>
          </cell>
          <cell r="K1065" t="str">
            <v>Số 2 Lê Văn Thiêm. Tòa nhà Goldenwest. Nhân Chính. Thanh Xuân</v>
          </cell>
          <cell r="M1065" t="str">
            <v>Số 2 Lê Văn Thiêm. Tòa nhà Goldenwest. Nhân Chính. Thanh Xuân</v>
          </cell>
          <cell r="O1065" t="b">
            <v>0</v>
          </cell>
          <cell r="P1065" t="str">
            <v>CÔNG TY TNHH MTV THƯƠNG MẠI VÀ DỊCH VỤ NGỌC THƠM</v>
          </cell>
          <cell r="Q1065" t="str">
            <v>Miền Bắc</v>
          </cell>
          <cell r="R1065" t="str">
            <v>UNIK</v>
          </cell>
        </row>
        <row r="1066">
          <cell r="A1066" t="str">
            <v>Unikmart0003</v>
          </cell>
          <cell r="B1066" t="str">
            <v>Siêu Thị Unikmart Tây Sơn</v>
          </cell>
          <cell r="C1066" t="str">
            <v/>
          </cell>
          <cell r="D1066" t="str">
            <v>Thành phố Hà Nội</v>
          </cell>
          <cell r="E1066" t="str">
            <v>Quận Đống Đa</v>
          </cell>
          <cell r="G1066" t="str">
            <v>HN006</v>
          </cell>
          <cell r="H1066" t="str">
            <v>Phan Trọng Cường</v>
          </cell>
          <cell r="I1066" t="str">
            <v>MIENBAC;5%</v>
          </cell>
          <cell r="J1066" t="str">
            <v>Siêu Thị Unikmart Tây Sơn</v>
          </cell>
          <cell r="K1066" t="str">
            <v>Số 187 Nguyễn Lương Bằng. Tòa nhà 187 Nguyễn Lương Bằng, Đống Đa</v>
          </cell>
          <cell r="M1066" t="str">
            <v>Số 187 Nguyễn Lương Bằng. Tòa nhà 187 Nguyễn Lương Bằng, Đống Đa</v>
          </cell>
          <cell r="O1066" t="b">
            <v>0</v>
          </cell>
          <cell r="P1066" t="str">
            <v>CÔNG TY TNHH MTV THƯƠNG MẠI VÀ DỊCH VỤ NGỌC THƠM</v>
          </cell>
          <cell r="Q1066" t="str">
            <v>Miền Bắc</v>
          </cell>
          <cell r="R1066" t="str">
            <v>UNIK</v>
          </cell>
        </row>
        <row r="1067">
          <cell r="A1067" t="str">
            <v>Unikmart0004</v>
          </cell>
          <cell r="B1067" t="str">
            <v>Siêu Thị Unikmart Ha Noi Tower</v>
          </cell>
          <cell r="C1067" t="str">
            <v/>
          </cell>
          <cell r="D1067" t="str">
            <v>Thành phố Hà Nội</v>
          </cell>
          <cell r="E1067" t="str">
            <v>Quận Hoàn Kiếm</v>
          </cell>
          <cell r="G1067" t="str">
            <v>HN006</v>
          </cell>
          <cell r="H1067" t="str">
            <v>Phan Trọng Cường</v>
          </cell>
          <cell r="I1067" t="str">
            <v>MIENBAC;5%</v>
          </cell>
          <cell r="J1067" t="str">
            <v>Siêu Thị Unikmart Ha Noi Tower</v>
          </cell>
          <cell r="K1067" t="str">
            <v>Số 49, Phố Hai Bà Trưng, Hà Nội</v>
          </cell>
          <cell r="M1067" t="str">
            <v>Số 49, Phố Hai Bà Trưng, Hà Nội</v>
          </cell>
          <cell r="O1067" t="b">
            <v>0</v>
          </cell>
          <cell r="P1067" t="str">
            <v>CÔNG TY TNHH MTV THƯƠNG MẠI VÀ DỊCH VỤ NGỌC THƠM</v>
          </cell>
          <cell r="Q1067" t="str">
            <v>Miền Bắc</v>
          </cell>
          <cell r="R1067" t="str">
            <v>UNIK</v>
          </cell>
        </row>
        <row r="1068">
          <cell r="A1068" t="str">
            <v>UNIT</v>
          </cell>
          <cell r="B1068" t="str">
            <v>CÔNG TY TNHH HÀNG TIÊU DÙNG UNIT</v>
          </cell>
          <cell r="D1068" t="str">
            <v>Thành phố Hà Nội</v>
          </cell>
          <cell r="G1068" t="str">
            <v>HN007</v>
          </cell>
          <cell r="H1068" t="str">
            <v>Đỗ Minh Quang</v>
          </cell>
          <cell r="I1068" t="str">
            <v>MIENBAC</v>
          </cell>
          <cell r="L1068" t="str">
            <v>0109197918</v>
          </cell>
          <cell r="M1068" t="str">
            <v>Số nhà 9, Ngõ 7, Đường Lê Đức Thọ, Phường Mỹ Đình 2, Quận Nam Từ Liêm, Thành phố Hà Nội, Việt Nam</v>
          </cell>
          <cell r="N1068">
            <v>45</v>
          </cell>
          <cell r="O1068" t="b">
            <v>0</v>
          </cell>
          <cell r="P1068" t="str">
            <v>CÔNG TY TNHH MTV THƯƠNG MẠI VÀ DỊCH VỤ NGỌC THƠM</v>
          </cell>
          <cell r="Q1068" t="str">
            <v>Miền Bắc</v>
          </cell>
          <cell r="R1068" t="str">
            <v>UNIT</v>
          </cell>
        </row>
        <row r="1069">
          <cell r="A1069" t="str">
            <v>Unit0001</v>
          </cell>
          <cell r="B1069" t="str">
            <v>Ecomart Helios 75 Tam Trinh</v>
          </cell>
          <cell r="C1069" t="str">
            <v>khách của Trường</v>
          </cell>
          <cell r="D1069" t="str">
            <v>Thành phố Hà Nội</v>
          </cell>
          <cell r="E1069" t="str">
            <v>Quận Hoàng Mai</v>
          </cell>
          <cell r="G1069" t="str">
            <v>HN006</v>
          </cell>
          <cell r="H1069" t="str">
            <v>Phan Trọng Cường</v>
          </cell>
          <cell r="I1069" t="str">
            <v>MIENBAC</v>
          </cell>
          <cell r="J1069" t="str">
            <v>Ecomart Helios 75 tam trinh</v>
          </cell>
          <cell r="K1069" t="str">
            <v>ecomart tầng 1 tòa nhà Helios 75 Đường Tam Trinh, Hoàng Mai, Hà Nội</v>
          </cell>
          <cell r="L1069" t="str">
            <v/>
          </cell>
          <cell r="M1069" t="str">
            <v>ecomart tầng 1 tòa nhà Helios 75 Đường Tam Trinh, Hoàng Mai, Hà Nội</v>
          </cell>
          <cell r="O1069" t="b">
            <v>0</v>
          </cell>
          <cell r="P1069" t="str">
            <v>CÔNG TY TNHH MTV THƯƠNG MẠI VÀ DỊCH VỤ NGỌC THƠM</v>
          </cell>
          <cell r="Q1069" t="str">
            <v>Miền Bắc</v>
          </cell>
          <cell r="R1069" t="str">
            <v>UNIT</v>
          </cell>
        </row>
        <row r="1070">
          <cell r="A1070" t="str">
            <v>Unit0002</v>
          </cell>
          <cell r="B1070" t="str">
            <v>Ecomart chung cư OSAKA</v>
          </cell>
          <cell r="C1070" t="str">
            <v/>
          </cell>
          <cell r="D1070" t="str">
            <v>Thành phố Hà Nội</v>
          </cell>
          <cell r="G1070" t="str">
            <v>HN007</v>
          </cell>
          <cell r="H1070" t="str">
            <v>Đỗ Minh Quang</v>
          </cell>
          <cell r="I1070" t="str">
            <v>MIENBAC</v>
          </cell>
          <cell r="J1070" t="str">
            <v>Ecomart chung cư osaka</v>
          </cell>
          <cell r="K1070" t="str">
            <v>Ecomart chung cư osaka ngõ 48 Ngọc Hồi) 02471002626</v>
          </cell>
          <cell r="L1070" t="str">
            <v/>
          </cell>
          <cell r="M1070" t="str">
            <v>Ecomart chung cư osaka ngõ 48 Ngọc Hồi) 02471002626</v>
          </cell>
          <cell r="O1070" t="b">
            <v>0</v>
          </cell>
          <cell r="P1070" t="str">
            <v>CÔNG TY TNHH MTV THƯƠNG MẠI VÀ DỊCH VỤ NGỌC THƠM</v>
          </cell>
          <cell r="Q1070" t="str">
            <v>Miền Bắc</v>
          </cell>
          <cell r="R1070" t="str">
            <v>UNIT</v>
          </cell>
        </row>
        <row r="1071">
          <cell r="A1071" t="str">
            <v>Unit0003</v>
          </cell>
          <cell r="B1071" t="str">
            <v>Ecomart Tầng 1 Green Park</v>
          </cell>
          <cell r="C1071" t="str">
            <v/>
          </cell>
          <cell r="D1071" t="str">
            <v>Thành phố Hà Nội</v>
          </cell>
          <cell r="G1071" t="str">
            <v>HN007</v>
          </cell>
          <cell r="H1071" t="str">
            <v>Đỗ Minh Quang</v>
          </cell>
          <cell r="I1071" t="str">
            <v>MIENBAC</v>
          </cell>
          <cell r="J1071" t="str">
            <v>Ecomart Tầng 1 Green Park</v>
          </cell>
          <cell r="K1071" t="str">
            <v>Ecomart Tầng 1 Green Park Trần Thủ Độ, Phường Hoàng Liệt, quận Hoàng Mai, thành phố Hà Nội 0364957899</v>
          </cell>
          <cell r="L1071" t="str">
            <v/>
          </cell>
          <cell r="M1071" t="str">
            <v>Tầng 1 Green Park Trần Thủ Độ, Phường Hoàng Liệt, quận Hoàng Mai, thành phố Hà Nội</v>
          </cell>
          <cell r="O1071" t="b">
            <v>0</v>
          </cell>
          <cell r="P1071" t="str">
            <v>CÔNG TY TNHH MTV THƯƠNG MẠI VÀ DỊCH VỤ NGỌC THƠM</v>
          </cell>
          <cell r="Q1071" t="str">
            <v>Miền Bắc</v>
          </cell>
          <cell r="R1071" t="str">
            <v>UNIT</v>
          </cell>
        </row>
        <row r="1072">
          <cell r="A1072" t="str">
            <v>Unit0004</v>
          </cell>
          <cell r="B1072" t="str">
            <v>Ecomart S2.12 Vinhome Ocean Park</v>
          </cell>
          <cell r="C1072" t="str">
            <v/>
          </cell>
          <cell r="D1072" t="str">
            <v>Thành phố Hà Nội</v>
          </cell>
          <cell r="G1072" t="str">
            <v>HN006</v>
          </cell>
          <cell r="H1072" t="str">
            <v>Phan Trọng Cường</v>
          </cell>
          <cell r="I1072" t="str">
            <v>MIENBAC</v>
          </cell>
          <cell r="J1072" t="str">
            <v>Ecomart S2.12 Vinhome Ocean Park</v>
          </cell>
          <cell r="K1072" t="str">
            <v>Ecomart S2.12 Vinhome Ocean Park, huyện Gia Lâm, thành phố Hà Nội 02471097686</v>
          </cell>
          <cell r="L1072" t="str">
            <v/>
          </cell>
          <cell r="M1072" t="str">
            <v>Ecomart S2.12 Vinhome Ocean Park, huyện Gia Lâm, thành phố Hà Nội</v>
          </cell>
          <cell r="O1072" t="b">
            <v>0</v>
          </cell>
          <cell r="P1072" t="str">
            <v>CÔNG TY TNHH MTV THƯƠNG MẠI VÀ DỊCH VỤ NGỌC THƠM</v>
          </cell>
          <cell r="Q1072" t="str">
            <v>Miền Bắc</v>
          </cell>
          <cell r="R1072" t="str">
            <v>UNIT</v>
          </cell>
        </row>
        <row r="1073">
          <cell r="A1073" t="str">
            <v>Unit0005</v>
          </cell>
          <cell r="B1073" t="str">
            <v>Ecomart Tầng 1 HUB3 60 Nguyễn Đức Cảnh</v>
          </cell>
          <cell r="C1073" t="str">
            <v/>
          </cell>
          <cell r="D1073" t="str">
            <v>Thành phố Hà Nội</v>
          </cell>
          <cell r="G1073" t="str">
            <v>HN007</v>
          </cell>
          <cell r="H1073" t="str">
            <v>Đỗ Minh Quang</v>
          </cell>
          <cell r="I1073" t="str">
            <v>MIENBAC</v>
          </cell>
          <cell r="J1073" t="str">
            <v>Ecomart Tầng 1 HUB3 60 Nguyễn Đức Cảnh</v>
          </cell>
          <cell r="K1073" t="str">
            <v>HUB3 60 Nguyễn Đức Cảnh, phường Tương Mai, quận Hoàng Mai, thành phố Hà Nội 0979670766</v>
          </cell>
          <cell r="L1073" t="str">
            <v/>
          </cell>
          <cell r="M1073" t="str">
            <v>HUB3 60 Nguyễn Đức Cảnh, phường Tương Mai, quận Hoàng Mai, thành phố Hà Nội</v>
          </cell>
          <cell r="O1073" t="b">
            <v>0</v>
          </cell>
          <cell r="P1073" t="str">
            <v>CÔNG TY TNHH MTV THƯƠNG MẠI VÀ DỊCH VỤ NGỌC THƠM</v>
          </cell>
          <cell r="Q1073" t="str">
            <v>Miền Bắc</v>
          </cell>
          <cell r="R1073" t="str">
            <v>UNIT</v>
          </cell>
        </row>
        <row r="1074">
          <cell r="A1074" t="str">
            <v>Unit0006</v>
          </cell>
          <cell r="B1074" t="str">
            <v>Ecomart Ngõ 21 Lê Văn Lương</v>
          </cell>
          <cell r="C1074" t="str">
            <v/>
          </cell>
          <cell r="D1074" t="str">
            <v>Thành phố Hà Nội</v>
          </cell>
          <cell r="G1074" t="str">
            <v>HN006</v>
          </cell>
          <cell r="H1074" t="str">
            <v>Phan Trọng Cường</v>
          </cell>
          <cell r="I1074" t="str">
            <v>MIENBAC</v>
          </cell>
          <cell r="J1074" t="str">
            <v>Ecomart Ngõ 21 Lê Văn Lương</v>
          </cell>
          <cell r="K1074" t="str">
            <v>Ngõ 21 Lê Văn Lương, phường Nhân Chính, quận Thanh Xuân, thành phố Hà Nội , Đối diện toà golden Parm 0979670766</v>
          </cell>
          <cell r="L1074" t="str">
            <v/>
          </cell>
          <cell r="M1074" t="str">
            <v>Ngõ 21 Lê Văn Lương, phường Nhân Chính, quận Thanh Xuân, thành phố Hà Nội</v>
          </cell>
          <cell r="O1074" t="b">
            <v>0</v>
          </cell>
          <cell r="P1074" t="str">
            <v>CÔNG TY TNHH MTV THƯƠNG MẠI VÀ DỊCH VỤ NGỌC THƠM</v>
          </cell>
          <cell r="Q1074" t="str">
            <v>Miền Bắc</v>
          </cell>
          <cell r="R1074" t="str">
            <v>UNIT</v>
          </cell>
        </row>
        <row r="1075">
          <cell r="A1075" t="str">
            <v>Unit0007</v>
          </cell>
          <cell r="B1075" t="str">
            <v>Ecomart Tầng 1 chung cư Park Home</v>
          </cell>
          <cell r="C1075" t="str">
            <v/>
          </cell>
          <cell r="D1075" t="str">
            <v>Thành phố Hà Nội</v>
          </cell>
          <cell r="G1075" t="str">
            <v>HN006</v>
          </cell>
          <cell r="H1075" t="str">
            <v>Phan Trọng Cường</v>
          </cell>
          <cell r="I1075" t="str">
            <v>MIENBAC</v>
          </cell>
          <cell r="J1075" t="str">
            <v>Ecomart Tầng 1 chung cư Park Home</v>
          </cell>
          <cell r="K1075" t="str">
            <v>Tầng 1 chung cư Park Home, Số 1 Thành Thái, quận Cầu Giấy, thành phố Hà Nội, trang 0867598428</v>
          </cell>
          <cell r="L1075" t="str">
            <v/>
          </cell>
          <cell r="M1075" t="str">
            <v>Tầng 1 chung cư Park Home, Số 1 Thành Thái, quận Cầu Giấy, thành phố Hà Nội</v>
          </cell>
          <cell r="O1075" t="b">
            <v>0</v>
          </cell>
          <cell r="P1075" t="str">
            <v>CÔNG TY TNHH MTV THƯƠNG MẠI VÀ DỊCH VỤ NGỌC THƠM</v>
          </cell>
          <cell r="Q1075" t="str">
            <v>Miền Bắc</v>
          </cell>
          <cell r="R1075" t="str">
            <v>UNIT</v>
          </cell>
        </row>
        <row r="1076">
          <cell r="A1076" t="str">
            <v>Unit0008</v>
          </cell>
          <cell r="B1076" t="str">
            <v>Ecomart Tầng 1, CT3, KĐT nam cường</v>
          </cell>
          <cell r="C1076" t="str">
            <v/>
          </cell>
          <cell r="D1076" t="str">
            <v>Thành phố Hà Nội</v>
          </cell>
          <cell r="G1076" t="str">
            <v>HN006</v>
          </cell>
          <cell r="H1076" t="str">
            <v>Phan Trọng Cường</v>
          </cell>
          <cell r="I1076" t="str">
            <v>MIENBAC</v>
          </cell>
          <cell r="J1076" t="str">
            <v>Ecomart Tầng 1, ct3, KĐT nam cường</v>
          </cell>
          <cell r="K1076" t="str">
            <v>Tầng 1, CT3, KĐT Nam Cường, ngõ 6 Phạm Văn Đồng, phường Cổ Nhuế 1, quận Bắc Từ Liêm, thành phố Hà Nội 02462926807</v>
          </cell>
          <cell r="L1076" t="str">
            <v/>
          </cell>
          <cell r="M1076" t="str">
            <v>Tầng 1, CT3, KĐT Nam Cường, ngõ 6 Phạm Văn Đồng, phường Cổ Nhuế 1, quận Bắc Từ Liêm, thành phố Hà Nội</v>
          </cell>
          <cell r="O1076" t="b">
            <v>0</v>
          </cell>
          <cell r="P1076" t="str">
            <v>CÔNG TY TNHH MTV THƯƠNG MẠI VÀ DỊCH VỤ NGỌC THƠM</v>
          </cell>
          <cell r="Q1076" t="str">
            <v>Miền Bắc</v>
          </cell>
          <cell r="R1076" t="str">
            <v>UNIT</v>
          </cell>
        </row>
        <row r="1077">
          <cell r="A1077" t="str">
            <v>Unit0009</v>
          </cell>
          <cell r="B1077" t="str">
            <v>Ecomart chung cư GELEXIA, 885 Tam Trinh</v>
          </cell>
          <cell r="C1077" t="str">
            <v/>
          </cell>
          <cell r="D1077" t="str">
            <v>Thành phố Hà Nội</v>
          </cell>
          <cell r="G1077" t="str">
            <v>HN007</v>
          </cell>
          <cell r="H1077" t="str">
            <v>Đỗ Minh Quang</v>
          </cell>
          <cell r="I1077" t="str">
            <v>MIENBAC</v>
          </cell>
          <cell r="J1077" t="str">
            <v>Ecomart chung cư GELEXIA, 885 Tam Trinh</v>
          </cell>
          <cell r="K1077" t="str">
            <v>Chung cư GELEXIA, 885 Tam Trinh, phường Yên Sở, quận Hoàng Mai, thành phố Hà Nội 02462926807</v>
          </cell>
          <cell r="L1077" t="str">
            <v/>
          </cell>
          <cell r="M1077" t="str">
            <v>Chung cư GELEXIA, 885 Tam Trinh, phường Yên Sở, quận Hoàng Mai, thành phố Hà Nội</v>
          </cell>
          <cell r="O1077" t="b">
            <v>0</v>
          </cell>
          <cell r="P1077" t="str">
            <v>CÔNG TY TNHH MTV THƯƠNG MẠI VÀ DỊCH VỤ NGỌC THƠM</v>
          </cell>
          <cell r="Q1077" t="str">
            <v>Miền Bắc</v>
          </cell>
          <cell r="R1077" t="str">
            <v>UNIT</v>
          </cell>
        </row>
        <row r="1078">
          <cell r="A1078" t="str">
            <v>Unit0010</v>
          </cell>
          <cell r="B1078" t="str">
            <v>Ecomart Tầng 1 chung cư Ecolife Tây Hồ</v>
          </cell>
          <cell r="C1078" t="str">
            <v/>
          </cell>
          <cell r="D1078" t="str">
            <v>Thành phố Hà Nội</v>
          </cell>
          <cell r="G1078" t="str">
            <v>HN006</v>
          </cell>
          <cell r="H1078" t="str">
            <v>Phan Trọng Cường</v>
          </cell>
          <cell r="I1078" t="str">
            <v>MIENBAC</v>
          </cell>
          <cell r="J1078" t="str">
            <v>Ecomart Tầng 1 chung cư Ecolife Tây Hồ</v>
          </cell>
          <cell r="K1078" t="str">
            <v>Tầng 1 chung cư Ecolife Tây Hồ, Khu đô thị mới Tây Hồ, phường Xuân La, quận Tây Hồ, thành phố Hà Nội 02471008282</v>
          </cell>
          <cell r="L1078" t="str">
            <v/>
          </cell>
          <cell r="M1078" t="str">
            <v>Tầng 1 chung cư Ecolife Tây Hồ, Đường Võ Chí Công, phường Xuân La, quận Tây Hồ, thành phố Hà Nội</v>
          </cell>
          <cell r="O1078" t="b">
            <v>0</v>
          </cell>
          <cell r="P1078" t="str">
            <v>CÔNG TY TNHH MTV THƯƠNG MẠI VÀ DỊCH VỤ NGỌC THƠM</v>
          </cell>
          <cell r="Q1078" t="str">
            <v>Miền Bắc</v>
          </cell>
          <cell r="R1078" t="str">
            <v>UNIT</v>
          </cell>
        </row>
        <row r="1079">
          <cell r="A1079" t="str">
            <v>Unit0011</v>
          </cell>
          <cell r="B1079" t="str">
            <v>Ecomart Tầng 1 Sảnh G5 CC Five Star Kim Giang, Thanh Xuân</v>
          </cell>
          <cell r="C1079" t="str">
            <v/>
          </cell>
          <cell r="D1079" t="str">
            <v>Thành phố Hà Nội</v>
          </cell>
          <cell r="E1079" t="str">
            <v>Quận Thanh Xuân</v>
          </cell>
          <cell r="G1079" t="str">
            <v>HN007</v>
          </cell>
          <cell r="H1079" t="str">
            <v>Đỗ Minh Quang</v>
          </cell>
          <cell r="I1079" t="str">
            <v>MIENBAC</v>
          </cell>
          <cell r="J1079" t="str">
            <v>Ecomart Tầng 1 Sảnh G5 CC Five Star Kim Giang, Thanh Xuân</v>
          </cell>
          <cell r="K1079" t="str">
            <v>Ecomart Tầng 1 Sảnh G5 CC Five Star Số 2 Kim Giang, Quận Thanh Xuân, thành phố Hà Nội, chị Dương 02471093686</v>
          </cell>
          <cell r="L1079" t="str">
            <v/>
          </cell>
          <cell r="M1079" t="str">
            <v>Ecomart Tầng 1 Sảnh G5 CC Five Star Số 2 Kim Giang, Quận Thanh Xuân, thành phố Hà Nội</v>
          </cell>
          <cell r="O1079" t="b">
            <v>0</v>
          </cell>
          <cell r="P1079" t="str">
            <v>CÔNG TY TNHH MTV THƯƠNG MẠI VÀ DỊCH VỤ NGỌC THƠM</v>
          </cell>
          <cell r="Q1079" t="str">
            <v>Miền Bắc</v>
          </cell>
          <cell r="R1079" t="str">
            <v>UNIT</v>
          </cell>
        </row>
        <row r="1080">
          <cell r="A1080" t="str">
            <v>Unit0012</v>
          </cell>
          <cell r="B1080" t="str">
            <v>Ecomart An Hưng, Hà Đông</v>
          </cell>
          <cell r="C1080" t="str">
            <v>đơn khai trương ck 10%, công nợ 15 hàng tháng</v>
          </cell>
          <cell r="D1080" t="str">
            <v>Thành phố Hà Nội</v>
          </cell>
          <cell r="E1080" t="str">
            <v>Quận Hà Đông</v>
          </cell>
          <cell r="G1080" t="str">
            <v>HN007</v>
          </cell>
          <cell r="H1080" t="str">
            <v>Đỗ Minh Quang</v>
          </cell>
          <cell r="I1080" t="str">
            <v>MIENBAC</v>
          </cell>
          <cell r="J1080" t="str">
            <v>Ecomart An Hưng, Hà Đông</v>
          </cell>
          <cell r="K1080" t="str">
            <v>Tầng 1, V2 Khu đô thị An Hưng, quận Hà Đông, thành phố Hà Nội . sđt A Vinh 0979670766</v>
          </cell>
          <cell r="L1080" t="str">
            <v/>
          </cell>
          <cell r="M1080" t="str">
            <v>Tầng 1, V2 Khu đô thị An Hưng, quận Hà Đông, thành phố Hà Nội</v>
          </cell>
          <cell r="O1080" t="b">
            <v>0</v>
          </cell>
          <cell r="P1080" t="str">
            <v>CÔNG TY TNHH MTV THƯƠNG MẠI VÀ DỊCH VỤ NGỌC THƠM</v>
          </cell>
          <cell r="Q1080" t="str">
            <v>Miền Bắc</v>
          </cell>
          <cell r="R1080" t="str">
            <v>UNIT</v>
          </cell>
        </row>
        <row r="1081">
          <cell r="A1081" t="str">
            <v>Unit0013</v>
          </cell>
          <cell r="B1081" t="str">
            <v>Ecomart Lê Đức Thọ</v>
          </cell>
          <cell r="C1081" t="str">
            <v>đơn khai trương ck 10%, công nợ 15 hàng tháng</v>
          </cell>
          <cell r="D1081" t="str">
            <v>Thành phố Hà Nội</v>
          </cell>
          <cell r="E1081" t="str">
            <v>Quận Nam Từ Liêm</v>
          </cell>
          <cell r="G1081" t="str">
            <v>HN006</v>
          </cell>
          <cell r="H1081" t="str">
            <v>Phan Trọng Cường</v>
          </cell>
          <cell r="I1081" t="str">
            <v>MIENBAC</v>
          </cell>
          <cell r="J1081" t="str">
            <v>Ecomart Lê Đức Thọ</v>
          </cell>
          <cell r="K1081" t="str">
            <v>8 Lê Đức Thọ, Nam Từ Liêm, Hà Nội</v>
          </cell>
          <cell r="L1081" t="str">
            <v/>
          </cell>
          <cell r="M1081" t="str">
            <v>8 Lê Đức Thọ, Nam Từ Liêm, Hà Nội</v>
          </cell>
          <cell r="O1081" t="b">
            <v>0</v>
          </cell>
          <cell r="P1081" t="str">
            <v>CÔNG TY TNHH MTV THƯƠNG MẠI VÀ DỊCH VỤ NGỌC THƠM</v>
          </cell>
          <cell r="Q1081" t="str">
            <v>Miền Bắc</v>
          </cell>
          <cell r="R1081" t="str">
            <v>UNIT</v>
          </cell>
        </row>
        <row r="1082">
          <cell r="A1082" t="str">
            <v>Unit0014</v>
          </cell>
          <cell r="B1082" t="str">
            <v>Eco Mart SA3 Vin Smart City</v>
          </cell>
          <cell r="C1082" t="str">
            <v/>
          </cell>
          <cell r="D1082" t="str">
            <v>Thành phố Hà Nội</v>
          </cell>
          <cell r="E1082" t="str">
            <v>Quận Nam Từ Liêm</v>
          </cell>
          <cell r="I1082" t="str">
            <v>MIENBAC</v>
          </cell>
          <cell r="K1082" t="str">
            <v>Eco Mart SA3 Vin Smart City, Nam Từ Liêm, thành phố Hà Nội</v>
          </cell>
          <cell r="M1082" t="str">
            <v>Eco Mart SA3 Vin Smart City, Nam Từ Liêm, thành phố Hà Nội</v>
          </cell>
          <cell r="O1082" t="b">
            <v>0</v>
          </cell>
          <cell r="P1082" t="str">
            <v>CÔNG TY TNHH MTV THƯƠNG MẠI VÀ DỊCH VỤ NGỌC THƠM</v>
          </cell>
          <cell r="Q1082" t="str">
            <v>Miền Bắc</v>
          </cell>
          <cell r="R1082" t="str">
            <v>UNIT</v>
          </cell>
        </row>
        <row r="1083">
          <cell r="A1083" t="str">
            <v>UNO</v>
          </cell>
          <cell r="B1083" t="str">
            <v>CÔNG TY CỔ PHẦN ĐẦU TƯ UNO VIỆT NAM</v>
          </cell>
          <cell r="D1083" t="str">
            <v>Thành phố Hà Nội</v>
          </cell>
          <cell r="E1083" t="str">
            <v>Quận Bắc Từ Liêm</v>
          </cell>
          <cell r="G1083" t="str">
            <v>HN005</v>
          </cell>
          <cell r="H1083" t="str">
            <v>Nguyễn Đắc Trường</v>
          </cell>
          <cell r="I1083" t="str">
            <v>MIENBAC</v>
          </cell>
          <cell r="L1083" t="str">
            <v>0109417271</v>
          </cell>
          <cell r="M1083" t="str">
            <v>Số 22, ngõ 381 đường Thụy Phương, Phường Thụy Phương, Quận Bắc Từ Liêm, Thành phố Hà Nội, Việt Nam</v>
          </cell>
          <cell r="O1083" t="b">
            <v>0</v>
          </cell>
          <cell r="P1083" t="str">
            <v>C6 HÀ NỘI</v>
          </cell>
          <cell r="Q1083" t="str">
            <v>Miền Bắc</v>
          </cell>
          <cell r="R1083" t="str">
            <v>UNO</v>
          </cell>
        </row>
        <row r="1084">
          <cell r="A1084" t="str">
            <v>UNO0101</v>
          </cell>
          <cell r="B1084" t="str">
            <v>Unomart - Ecohome 3 Goldentime</v>
          </cell>
          <cell r="D1084" t="str">
            <v>Thành phố Hà Nội</v>
          </cell>
          <cell r="E1084" t="str">
            <v>Quận Bắc Từ Liêm</v>
          </cell>
          <cell r="G1084" t="str">
            <v>HN006</v>
          </cell>
          <cell r="H1084" t="str">
            <v>Phan Trọng Cường</v>
          </cell>
          <cell r="I1084" t="str">
            <v>4%; MIENBAC</v>
          </cell>
          <cell r="J1084" t="str">
            <v>Unomart - Ecohome 3 Goldentime</v>
          </cell>
          <cell r="K1084" t="str">
            <v>Tòa N04 Ecohome 3 (Goldentime), Đông Ngạc, Bắc Từ Liêm, HN</v>
          </cell>
          <cell r="L1084" t="str">
            <v/>
          </cell>
          <cell r="M1084" t="str">
            <v>Tòa N04 Ecohome 3 (Goldentime), Đông Ngạc, Bắc Từ Liêm, HN</v>
          </cell>
          <cell r="O1084" t="b">
            <v>0</v>
          </cell>
          <cell r="P1084" t="str">
            <v>C6 HÀ NỘI</v>
          </cell>
          <cell r="Q1084" t="str">
            <v>Miền Bắc</v>
          </cell>
          <cell r="R1084" t="str">
            <v>UNO</v>
          </cell>
        </row>
        <row r="1085">
          <cell r="A1085" t="str">
            <v>V+HÒA BÌNH</v>
          </cell>
          <cell r="B1085" t="str">
            <v>CÔNG TY CỔ PHẦN TRUNG TÂM THƯƠNG MẠI V+HÒA BÌNH</v>
          </cell>
          <cell r="C1085" t="str">
            <v/>
          </cell>
          <cell r="D1085" t="str">
            <v>Thành phố Hà Nội</v>
          </cell>
          <cell r="E1085" t="str">
            <v>Quận Hai Bà Trưng</v>
          </cell>
          <cell r="G1085" t="str">
            <v>HN007</v>
          </cell>
          <cell r="H1085" t="str">
            <v>Đỗ Minh Quang</v>
          </cell>
          <cell r="I1085" t="str">
            <v>5%; MIENBAC</v>
          </cell>
          <cell r="K1085" t="str">
            <v>505 MINH KHAI, HAI BÀ TRƯNG, HÀ NỘI</v>
          </cell>
          <cell r="L1085" t="str">
            <v>0106757174</v>
          </cell>
          <cell r="M1085" t="str">
            <v>Số 505, phố Minh Khai, Phường Vĩnh Tuy, Quận Hai Bà Trưng, Thành phố Hà Nội, Việt Nam</v>
          </cell>
          <cell r="O1085" t="b">
            <v>0</v>
          </cell>
          <cell r="P1085" t="str">
            <v>CÔNG TY TNHH MTV THƯƠNG MẠI VÀ DỊCH VỤ NGỌC THƠM</v>
          </cell>
          <cell r="Q1085" t="str">
            <v>Miền Bắc</v>
          </cell>
          <cell r="R1085" t="str">
            <v>V+HÒA BÌNH</v>
          </cell>
        </row>
        <row r="1086">
          <cell r="A1086" t="str">
            <v>VIETY</v>
          </cell>
          <cell r="B1086" t="str">
            <v>CÔNG TY TNHH VIỆT Ý HÀ NỘI CENTER</v>
          </cell>
          <cell r="D1086" t="str">
            <v>Thành phố Hà Nội</v>
          </cell>
          <cell r="G1086" t="str">
            <v>HN007</v>
          </cell>
          <cell r="H1086" t="str">
            <v>Đỗ Minh Quang</v>
          </cell>
          <cell r="I1086" t="str">
            <v>MIENBAC</v>
          </cell>
          <cell r="J1086" t="str">
            <v>Siêu Thị Việt Ý</v>
          </cell>
          <cell r="K1086" t="str">
            <v>Ki ốt số 2, tầng 1 TTTM tòa nhà CT12A, KĐT Kim Văn Kim Lũ, Phường Định Công, Thành phố Hà Nội, Việt Nam</v>
          </cell>
          <cell r="L1086" t="str">
            <v>0106621328</v>
          </cell>
          <cell r="M1086" t="str">
            <v>Ki ốt số 2, tầng 1 TTTM tòa nhà CT12A, KĐT Kim Văn Kim Lũ, Phường Định Công, Thành phố Hà Nội, Việt Nam</v>
          </cell>
          <cell r="N1086">
            <v>36</v>
          </cell>
          <cell r="O1086" t="b">
            <v>0</v>
          </cell>
          <cell r="P1086" t="str">
            <v>CÔNG TY TNHH MTV THƯƠNG MẠI VÀ DỊCH VỤ NGỌC THƠM</v>
          </cell>
          <cell r="Q1086" t="str">
            <v>Miền Bắc</v>
          </cell>
          <cell r="R1086" t="str">
            <v>VIETY</v>
          </cell>
        </row>
        <row r="1087">
          <cell r="A1087" t="str">
            <v>viety0001</v>
          </cell>
          <cell r="B1087" t="str">
            <v>Việt Ý The Manor Park, Đại lộ Chu Văn An</v>
          </cell>
          <cell r="D1087" t="str">
            <v>Thành phố Hà Nội</v>
          </cell>
          <cell r="E1087" t="str">
            <v>Huyện Thanh Trì</v>
          </cell>
          <cell r="G1087" t="str">
            <v>HN007</v>
          </cell>
          <cell r="H1087" t="str">
            <v>Đỗ Minh Quang</v>
          </cell>
          <cell r="I1087" t="str">
            <v>MIENBAC</v>
          </cell>
          <cell r="J1087" t="str">
            <v>Việt Ý The Manor Park, Đại lộ Chu Văn An</v>
          </cell>
          <cell r="K1087" t="str">
            <v>Việt Ý Mart, số 15 Central, Sunrise C, The Manor Park, Đại lộ Chu Văn An, đường Nguyễn Xiển, Thanh Trì, HN</v>
          </cell>
          <cell r="L1087" t="str">
            <v/>
          </cell>
          <cell r="M1087" t="str">
            <v>Việt Ý Mart, số 15 Central, Sunrise C, The Manor Park, Đại lộ Chu Văn An, đường Nguyễn Xiển, Thanh Trì, HN</v>
          </cell>
          <cell r="N1087">
            <v>36</v>
          </cell>
          <cell r="O1087" t="b">
            <v>0</v>
          </cell>
          <cell r="P1087" t="str">
            <v>CÔNG TY TNHH MTV THƯƠNG MẠI VÀ DỊCH VỤ NGỌC THƠM</v>
          </cell>
          <cell r="Q1087" t="str">
            <v>Miền Bắc</v>
          </cell>
          <cell r="R1087" t="str">
            <v>VIETY</v>
          </cell>
        </row>
        <row r="1088">
          <cell r="A1088" t="str">
            <v>viety0002</v>
          </cell>
          <cell r="B1088" t="str">
            <v>Việt Ý Tòa H2 Vinhomes Ocean Park 1</v>
          </cell>
          <cell r="D1088" t="str">
            <v>Thành phố Hà Nội</v>
          </cell>
          <cell r="E1088" t="str">
            <v>Huyện Gia Lâm</v>
          </cell>
          <cell r="G1088" t="str">
            <v>HN007</v>
          </cell>
          <cell r="H1088" t="str">
            <v>Đỗ Minh Quang</v>
          </cell>
          <cell r="I1088" t="str">
            <v>MIENBAC</v>
          </cell>
          <cell r="J1088" t="str">
            <v>Việt Ý Tòa H2 Vinhomes Ocean Park 1</v>
          </cell>
          <cell r="K1088" t="str">
            <v>Tòa H2 Vinhomes Ocean Park 1, Đa Tốn - Gia Lâm, Hà Nội</v>
          </cell>
          <cell r="L1088" t="str">
            <v/>
          </cell>
          <cell r="M1088" t="str">
            <v>Tòa H2 Vinhomes Ocean Park 1, Đa Tốn - Gia Lâm, Hà Nội</v>
          </cell>
          <cell r="N1088">
            <v>36</v>
          </cell>
          <cell r="O1088" t="b">
            <v>0</v>
          </cell>
          <cell r="P1088" t="str">
            <v>CÔNG TY TNHH MTV THƯƠNG MẠI VÀ DỊCH VỤ NGỌC THƠM</v>
          </cell>
          <cell r="Q1088" t="str">
            <v>Miền Bắc</v>
          </cell>
          <cell r="R1088" t="str">
            <v>VIETY</v>
          </cell>
        </row>
        <row r="1089">
          <cell r="A1089" t="str">
            <v>viety0003</v>
          </cell>
          <cell r="B1089" t="str">
            <v>Việt Ý SP3B-33, Hải Âu 9, Vinhomes Ocean Park 1</v>
          </cell>
          <cell r="D1089" t="str">
            <v>Thành phố Hà Nội</v>
          </cell>
          <cell r="E1089" t="str">
            <v>Huyện Gia Lâm</v>
          </cell>
          <cell r="G1089" t="str">
            <v>HN007</v>
          </cell>
          <cell r="H1089" t="str">
            <v>Đỗ Minh Quang</v>
          </cell>
          <cell r="I1089" t="str">
            <v>MIENBAC</v>
          </cell>
          <cell r="J1089" t="str">
            <v>Việt Ý SP3B-33, Hải Âu 9, Vinhomes Ocean Park 1</v>
          </cell>
          <cell r="K1089" t="str">
            <v>SP3B-33, Hải Âu 9, Vinhomes Ocean Park 1, Đa Tốn, Gia Lâm, Hà Nội</v>
          </cell>
          <cell r="L1089" t="str">
            <v/>
          </cell>
          <cell r="M1089" t="str">
            <v>SP3B-33, Hải Âu 9, Vinhomes Ocean Park 1, Đa Tốn, Gia Lâm, Hà Nội</v>
          </cell>
          <cell r="N1089">
            <v>36</v>
          </cell>
          <cell r="O1089" t="b">
            <v>0</v>
          </cell>
          <cell r="P1089" t="str">
            <v>CÔNG TY TNHH MTV THƯƠNG MẠI VÀ DỊCH VỤ NGỌC THƠM</v>
          </cell>
          <cell r="Q1089" t="str">
            <v>Miền Bắc</v>
          </cell>
          <cell r="R1089" t="str">
            <v>VIETY</v>
          </cell>
        </row>
        <row r="1090">
          <cell r="A1090" t="str">
            <v>viety0004</v>
          </cell>
          <cell r="B1090" t="str">
            <v>Việt Ý SP02 Hải Âu 11, Vinhomes Ocean Park 1</v>
          </cell>
          <cell r="D1090" t="str">
            <v>Thành phố Hà Nội</v>
          </cell>
          <cell r="G1090" t="str">
            <v>HN007</v>
          </cell>
          <cell r="H1090" t="str">
            <v>Đỗ Minh Quang</v>
          </cell>
          <cell r="I1090" t="str">
            <v>MIENBAC</v>
          </cell>
          <cell r="J1090" t="str">
            <v>Việt Ý SP02 Hải Âu 11, Vinhomes Ocean Park 1</v>
          </cell>
          <cell r="K1090" t="str">
            <v>SP02 Hải Âu 11, Vinhomes Ocean Park 1, Đa Tốn - Gia Lâm, Hà Nội</v>
          </cell>
          <cell r="L1090" t="str">
            <v/>
          </cell>
          <cell r="M1090" t="str">
            <v>SP02 Hải Âu 11, Vinhomes Ocean Park 1, Đa Tốn - Gia Lâm, Hà Nội</v>
          </cell>
          <cell r="N1090">
            <v>36</v>
          </cell>
          <cell r="O1090" t="b">
            <v>0</v>
          </cell>
          <cell r="P1090" t="str">
            <v>CÔNG TY TNHH MTV THƯƠNG MẠI VÀ DỊCH VỤ NGỌC THƠM</v>
          </cell>
          <cell r="Q1090" t="str">
            <v>Miền Bắc</v>
          </cell>
          <cell r="R1090" t="str">
            <v>VIETY</v>
          </cell>
        </row>
        <row r="1091">
          <cell r="A1091" t="str">
            <v>VINOTEK</v>
          </cell>
          <cell r="B1091" t="str">
            <v>Công Ty Cổ Phần Vinotek</v>
          </cell>
          <cell r="D1091" t="str">
            <v>Thành phố Hà Nội</v>
          </cell>
          <cell r="G1091" t="str">
            <v>HN006</v>
          </cell>
          <cell r="H1091" t="str">
            <v>Phan Trọng Cường</v>
          </cell>
          <cell r="I1091" t="str">
            <v>MIENBAC</v>
          </cell>
          <cell r="L1091" t="str">
            <v>0105947334</v>
          </cell>
          <cell r="M1091" t="str">
            <v>Số 11 ngõ 26, đường Xuân Diệu, Phường Quản An, Quận Tây Hồ, Hà Nội</v>
          </cell>
          <cell r="O1091" t="b">
            <v>0</v>
          </cell>
          <cell r="P1091" t="str">
            <v>CÔNG TY TNHH MTV THƯƠNG MẠI VÀ DỊCH VỤ NGỌC THƠM</v>
          </cell>
          <cell r="Q1091" t="str">
            <v>Miền Bắc</v>
          </cell>
          <cell r="R1091" t="str">
            <v>VINOTEK</v>
          </cell>
        </row>
        <row r="1092">
          <cell r="A1092" t="str">
            <v>VINSUNGROP</v>
          </cell>
          <cell r="B1092" t="str">
            <v>CTY CỔ PHẦN VINSUN GROUP</v>
          </cell>
          <cell r="D1092" t="str">
            <v>Thành phố Hà Nội</v>
          </cell>
          <cell r="G1092" t="str">
            <v>HN003</v>
          </cell>
          <cell r="H1092" t="str">
            <v>Nguyễn Văn Thạch</v>
          </cell>
          <cell r="I1092" t="str">
            <v>MIENBAC</v>
          </cell>
          <cell r="L1092" t="str">
            <v>0107740511</v>
          </cell>
          <cell r="M1092" t="str">
            <v>Số 25, ngách 1, ngõ An Sơn, phố Đại La, Phường Trương Định, Quận Hai Bà Trưng, Thành phố Hà Nội</v>
          </cell>
          <cell r="O1092" t="b">
            <v>0</v>
          </cell>
          <cell r="P1092" t="str">
            <v>CÔNG TY TNHH MTV THƯƠNG MẠI VÀ DỊCH VỤ NGỌC THƠM</v>
          </cell>
          <cell r="Q1092" t="str">
            <v>Miền Bắc</v>
          </cell>
          <cell r="R1092" t="str">
            <v>VINSUNGROP</v>
          </cell>
        </row>
        <row r="1093">
          <cell r="A1093" t="str">
            <v>VITALMART</v>
          </cell>
          <cell r="B1093" t="str">
            <v>CÔNG TY CỔ PHẦN DỊCH VỤ THƯƠNG MẠI VITAL GO</v>
          </cell>
          <cell r="D1093" t="str">
            <v>Thành phố Hà Nội</v>
          </cell>
          <cell r="I1093" t="str">
            <v>MIENBAC</v>
          </cell>
          <cell r="L1093" t="str">
            <v>0108264128</v>
          </cell>
          <cell r="M1093" t="str">
            <v>Số nhà 12 Lê Quý Đôn 2, Phường Hà Đông, Thành phố Hà Nội, Việt Nam</v>
          </cell>
          <cell r="N1093">
            <v>46</v>
          </cell>
          <cell r="O1093" t="b">
            <v>0</v>
          </cell>
          <cell r="P1093" t="str">
            <v>CÔNG TY TNHH MTV THƯƠNG MẠI VÀ DỊCH VỤ NGỌC THƠM</v>
          </cell>
          <cell r="Q1093" t="str">
            <v>Miền Bắc</v>
          </cell>
          <cell r="R1093" t="str">
            <v>VITALMART</v>
          </cell>
        </row>
        <row r="1094">
          <cell r="A1094" t="str">
            <v>Vitalmart001</v>
          </cell>
          <cell r="B1094" t="str">
            <v>Cửa hàng Vitalmart - Số 108, ngõ 110 Trần Duy Hưng</v>
          </cell>
          <cell r="D1094" t="str">
            <v>Thành phố Hà Nội</v>
          </cell>
          <cell r="E1094" t="str">
            <v>Quận Cầu Giấy</v>
          </cell>
          <cell r="G1094" t="str">
            <v>HN007</v>
          </cell>
          <cell r="H1094" t="str">
            <v>Đỗ Minh Quang</v>
          </cell>
          <cell r="I1094" t="str">
            <v>MIENBAC</v>
          </cell>
          <cell r="J1094" t="str">
            <v>Cửa hàng Vitalmart - Số 108, ngõ 110 Trần Duy Hưng</v>
          </cell>
          <cell r="K1094" t="str">
            <v>Số 108 Ngõ 110 Trần Duy Hưng, quận Cầu Giấy, thành phố Hà Nội, Việt Nam</v>
          </cell>
          <cell r="M1094" t="str">
            <v>Số 108 Ngõ 110 Trần Duy Hưng, quận Cầu Giấy, thành phố Hà Nội, Việt Nam</v>
          </cell>
          <cell r="N1094">
            <v>46</v>
          </cell>
          <cell r="O1094" t="b">
            <v>0</v>
          </cell>
          <cell r="P1094" t="str">
            <v>CÔNG TY TNHH MTV THƯƠNG MẠI VÀ DỊCH VỤ NGỌC THƠM</v>
          </cell>
          <cell r="Q1094" t="str">
            <v>Miền Bắc</v>
          </cell>
          <cell r="R1094" t="str">
            <v>VITALMART</v>
          </cell>
        </row>
        <row r="1095">
          <cell r="A1095" t="str">
            <v>Vitalmart002</v>
          </cell>
          <cell r="B1095" t="str">
            <v>Cửa hàng Vitalmart - Số 27 ngõ 110 Trần Duy Hưng</v>
          </cell>
          <cell r="D1095" t="str">
            <v>Thành phố Hà Nội</v>
          </cell>
          <cell r="E1095" t="str">
            <v>Quận Cầu Giấy</v>
          </cell>
          <cell r="G1095" t="str">
            <v>HN007</v>
          </cell>
          <cell r="H1095" t="str">
            <v>Đỗ Minh Quang</v>
          </cell>
          <cell r="I1095" t="str">
            <v>MIENBAC</v>
          </cell>
          <cell r="J1095" t="str">
            <v>Cửa hàng Vitalmart - Số 27 ngõ 110 Trần Duy Hưng</v>
          </cell>
          <cell r="K1095" t="str">
            <v>Số 27 Ngõ 110 Trần Duy Hưng, quận Cầu Giấy, thành phố Hà Nội, Việt Nam</v>
          </cell>
          <cell r="M1095" t="str">
            <v>Số 27 Ngõ 110 Trần Duy Hưng, quận Cầu Giấy, thành phố Hà Nội, Việt Nam</v>
          </cell>
          <cell r="N1095">
            <v>46</v>
          </cell>
          <cell r="O1095" t="b">
            <v>0</v>
          </cell>
          <cell r="P1095" t="str">
            <v>CÔNG TY TNHH MTV THƯƠNG MẠI VÀ DỊCH VỤ NGỌC THƠM</v>
          </cell>
          <cell r="Q1095" t="str">
            <v>Miền Bắc</v>
          </cell>
          <cell r="R1095" t="str">
            <v>VITALMART</v>
          </cell>
        </row>
        <row r="1096">
          <cell r="A1096" t="str">
            <v>Vitalmart003</v>
          </cell>
          <cell r="B1096" t="str">
            <v>Cửa hàng Vitalmart - Số 18A21 Nghĩa Tân</v>
          </cell>
          <cell r="D1096" t="str">
            <v>Thành phố Hà Nội</v>
          </cell>
          <cell r="E1096" t="str">
            <v>Quận Cầu Giấy</v>
          </cell>
          <cell r="G1096" t="str">
            <v>HN007</v>
          </cell>
          <cell r="H1096" t="str">
            <v>Đỗ Minh Quang</v>
          </cell>
          <cell r="I1096" t="str">
            <v>MIENBAC</v>
          </cell>
          <cell r="J1096" t="str">
            <v>Cửa hàng Vitalmart - Số 18A21 Nghĩa Tân</v>
          </cell>
          <cell r="K1096" t="str">
            <v>Số 18A21 Nghĩa Tân, quận Cầu Giấy, thành phố Hà Nội, Việt Nam</v>
          </cell>
          <cell r="M1096" t="str">
            <v>Số 18A21 Nghĩa Tân, quận Cầu Giấy, thành phố Hà Nội, Việt Nam</v>
          </cell>
          <cell r="N1096">
            <v>46</v>
          </cell>
          <cell r="O1096" t="b">
            <v>0</v>
          </cell>
          <cell r="P1096" t="str">
            <v>CÔNG TY TNHH MTV THƯƠNG MẠI VÀ DỊCH VỤ NGỌC THƠM</v>
          </cell>
          <cell r="Q1096" t="str">
            <v>Miền Bắc</v>
          </cell>
          <cell r="R1096" t="str">
            <v>VITALMART</v>
          </cell>
        </row>
        <row r="1097">
          <cell r="A1097" t="str">
            <v>Vitalmart004</v>
          </cell>
          <cell r="B1097" t="str">
            <v>Cửa hàng Vitalmart - HM01a-3 Hoàng Thành</v>
          </cell>
          <cell r="D1097" t="str">
            <v>Thành phố Hà Nội</v>
          </cell>
          <cell r="E1097" t="str">
            <v>Quận Hà Đông</v>
          </cell>
          <cell r="G1097" t="str">
            <v>HN007</v>
          </cell>
          <cell r="H1097" t="str">
            <v>Đỗ Minh Quang</v>
          </cell>
          <cell r="I1097" t="str">
            <v>MIENBAC</v>
          </cell>
          <cell r="J1097" t="str">
            <v>Cửa hàng Vitalmart - HM01a-3 Hoàng Thành</v>
          </cell>
          <cell r="K1097" t="str">
            <v>HM01a-3 Hoàng Thành, phường Mỗ Lao, quận Hà Đông, thành phố Hà Nội, Việt Nam</v>
          </cell>
          <cell r="M1097" t="str">
            <v>HM01a-3 Hoàng Thành, phường Mỗ Lao, quận Hà Đông, thành phố Hà Nội, Việt Nam</v>
          </cell>
          <cell r="N1097">
            <v>46</v>
          </cell>
          <cell r="O1097" t="b">
            <v>0</v>
          </cell>
          <cell r="P1097" t="str">
            <v>CÔNG TY TNHH MTV THƯƠNG MẠI VÀ DỊCH VỤ NGỌC THƠM</v>
          </cell>
          <cell r="Q1097" t="str">
            <v>Miền Bắc</v>
          </cell>
          <cell r="R1097" t="str">
            <v>VITALMART</v>
          </cell>
        </row>
        <row r="1098">
          <cell r="A1098" t="str">
            <v>Vitalmart005</v>
          </cell>
          <cell r="B1098" t="str">
            <v>Cửa hàng Vitalmart - CT1A - Số 30 Trần Hữu Dực</v>
          </cell>
          <cell r="D1098" t="str">
            <v>Thành phố Hà Nội</v>
          </cell>
          <cell r="E1098" t="str">
            <v>Quận Nam Từ Liêm</v>
          </cell>
          <cell r="G1098" t="str">
            <v>HN007</v>
          </cell>
          <cell r="H1098" t="str">
            <v>Đỗ Minh Quang</v>
          </cell>
          <cell r="I1098" t="str">
            <v>MIENBAC</v>
          </cell>
          <cell r="J1098" t="str">
            <v>Cửa hàng Vitalmart - CT1A - Số 30 Trần Hữu Dực</v>
          </cell>
          <cell r="K1098" t="str">
            <v>CT1A - Số 30 Trần Hữu Dực, phường Cầu Diễn, quận Nam Từ Liêm, thành phố Hà Nội, Việt Nam</v>
          </cell>
          <cell r="M1098" t="str">
            <v>CT1A - Số 30 Trần Hữu Dực, phường Cầu Diễn, quận Nam Từ Liêm, thành phố Hà Nội, Việt Nam</v>
          </cell>
          <cell r="N1098">
            <v>46</v>
          </cell>
          <cell r="O1098" t="b">
            <v>0</v>
          </cell>
          <cell r="P1098" t="str">
            <v>CÔNG TY TNHH MTV THƯƠNG MẠI VÀ DỊCH VỤ NGỌC THƠM</v>
          </cell>
          <cell r="Q1098" t="str">
            <v>Miền Bắc</v>
          </cell>
          <cell r="R1098" t="str">
            <v>VITALMART</v>
          </cell>
        </row>
        <row r="1099">
          <cell r="A1099" t="str">
            <v>Vitalmart006</v>
          </cell>
          <cell r="B1099" t="str">
            <v>Cửa hàng Vitalmart - S401.01S02-S03 Vinhome Smart City - Tây Mỗ</v>
          </cell>
          <cell r="D1099" t="str">
            <v>Thành phố Hà Nội</v>
          </cell>
          <cell r="E1099" t="str">
            <v>Quận Nam Từ Liêm</v>
          </cell>
          <cell r="G1099" t="str">
            <v>HN007</v>
          </cell>
          <cell r="H1099" t="str">
            <v>Đỗ Minh Quang</v>
          </cell>
          <cell r="I1099" t="str">
            <v>MIENBAC</v>
          </cell>
          <cell r="J1099" t="str">
            <v>Cửa hàng Vitalmart - S401.01S02-S03 Vinhome Smart City - Tây Mỗ</v>
          </cell>
          <cell r="K1099" t="str">
            <v>S401.01S02-S03 Vinhome Smart City - Tây Mỗ, quận Nam Từ Liêm, thành phố Hà Nội, Việt Nam</v>
          </cell>
          <cell r="M1099" t="str">
            <v>S401.01S02-S03 Vinhome Smart City - Tây Mỗ, quận Nam Từ Liêm, thành phố Hà Nội, Việt Nam</v>
          </cell>
          <cell r="N1099">
            <v>46</v>
          </cell>
          <cell r="O1099" t="b">
            <v>0</v>
          </cell>
          <cell r="P1099" t="str">
            <v>CÔNG TY TNHH MTV THƯƠNG MẠI VÀ DỊCH VỤ NGỌC THƠM</v>
          </cell>
          <cell r="Q1099" t="str">
            <v>Miền Bắc</v>
          </cell>
          <cell r="R1099" t="str">
            <v>VITALMART</v>
          </cell>
        </row>
        <row r="1100">
          <cell r="A1100" t="str">
            <v>Vitalmart007</v>
          </cell>
          <cell r="B1100" t="str">
            <v>Cửa hàng Vitalmart - S402 Vinhome Smart City - Tây Mỗ</v>
          </cell>
          <cell r="D1100" t="str">
            <v>Thành phố Hà Nội</v>
          </cell>
          <cell r="E1100" t="str">
            <v>Quận Nam Từ Liêm</v>
          </cell>
          <cell r="G1100" t="str">
            <v>HN007</v>
          </cell>
          <cell r="H1100" t="str">
            <v>Đỗ Minh Quang</v>
          </cell>
          <cell r="I1100" t="str">
            <v>MIENBAC</v>
          </cell>
          <cell r="J1100" t="str">
            <v>Cửa hàng Vitalmart - S402 Vinhome Smart City - Tây Mỗ</v>
          </cell>
          <cell r="K1100" t="str">
            <v>S402 Vinhome Smart City - Tây Mỗ, quận Nam Từ Liêm, thành phố Hà Nội, Việt Nam</v>
          </cell>
          <cell r="M1100" t="str">
            <v>S402 Vinhome Smart City - Tây Mỗ, quận Nam Từ Liêm, thành phố Hà Nội, Việt Nam</v>
          </cell>
          <cell r="N1100">
            <v>46</v>
          </cell>
          <cell r="O1100" t="b">
            <v>0</v>
          </cell>
          <cell r="P1100" t="str">
            <v>CÔNG TY TNHH MTV THƯƠNG MẠI VÀ DỊCH VỤ NGỌC THƠM</v>
          </cell>
          <cell r="Q1100" t="str">
            <v>Miền Bắc</v>
          </cell>
          <cell r="R1100" t="str">
            <v>VITALMART</v>
          </cell>
        </row>
        <row r="1101">
          <cell r="A1101" t="str">
            <v>Vitalmart008</v>
          </cell>
          <cell r="B1101" t="str">
            <v>Cửa hàng Vitalmart - Lô 1.04 số 97 Trần Bình</v>
          </cell>
          <cell r="D1101" t="str">
            <v>Thành phố Hà Nội</v>
          </cell>
          <cell r="E1101" t="str">
            <v>Quận Nam Từ Liêm</v>
          </cell>
          <cell r="G1101" t="str">
            <v>HN007</v>
          </cell>
          <cell r="H1101" t="str">
            <v>Đỗ Minh Quang</v>
          </cell>
          <cell r="I1101" t="str">
            <v>MIENBAC</v>
          </cell>
          <cell r="J1101" t="str">
            <v>Cửa hàng Vitalmart - Lô 1.04 số 97 Trần Bình</v>
          </cell>
          <cell r="K1101" t="str">
            <v>Lô 1.04 số 97 Trần Bình, phường Mỹ Đình 2, quận Nam Từ Liêm, thành phố Hà Nội, Việt Nam</v>
          </cell>
          <cell r="M1101" t="str">
            <v>Lô 1.04 số 97 Trần Bình, phường Mỹ Đình 2, quận Nam Từ Liêm, thành phố Hà Nội, Việt Nam</v>
          </cell>
          <cell r="N1101">
            <v>46</v>
          </cell>
          <cell r="O1101" t="b">
            <v>0</v>
          </cell>
          <cell r="P1101" t="str">
            <v>CÔNG TY TNHH MTV THƯƠNG MẠI VÀ DỊCH VỤ NGỌC THƠM</v>
          </cell>
          <cell r="Q1101" t="str">
            <v>Miền Bắc</v>
          </cell>
          <cell r="R1101" t="str">
            <v>VITALMART</v>
          </cell>
        </row>
        <row r="1102">
          <cell r="A1102" t="str">
            <v>Vitalmart009</v>
          </cell>
          <cell r="B1102" t="str">
            <v>Cửa hàng Vitalmart - Kho tổng</v>
          </cell>
          <cell r="D1102" t="str">
            <v>Thành phố Hà Nội</v>
          </cell>
          <cell r="E1102" t="str">
            <v>Quận Nam Từ Liêm</v>
          </cell>
          <cell r="G1102" t="str">
            <v>HN007</v>
          </cell>
          <cell r="H1102" t="str">
            <v>Đỗ Minh Quang</v>
          </cell>
          <cell r="I1102" t="str">
            <v>MIENBAC</v>
          </cell>
          <cell r="J1102" t="str">
            <v>Cửa hàng Vitalmart - Kho tổng</v>
          </cell>
          <cell r="K1102" t="str">
            <v>Số 499 Lương Thế Vinh, quận Nam Từ Liêm, thành phố Hà Nội, Việt Nam</v>
          </cell>
          <cell r="M1102" t="str">
            <v>Số 499 Lương Thế Vinh, quận Nam Từ Liêm, thành phố Hà Nội, Việt Nam</v>
          </cell>
          <cell r="N1102">
            <v>46</v>
          </cell>
          <cell r="O1102" t="b">
            <v>0</v>
          </cell>
          <cell r="P1102" t="str">
            <v>CÔNG TY TNHH MTV THƯƠNG MẠI VÀ DỊCH VỤ NGỌC THƠM</v>
          </cell>
          <cell r="Q1102" t="str">
            <v>Miền Bắc</v>
          </cell>
          <cell r="R1102" t="str">
            <v>VITALMART</v>
          </cell>
        </row>
        <row r="1103">
          <cell r="A1103" t="str">
            <v>Vitalmart010</v>
          </cell>
          <cell r="B1103" t="str">
            <v>Cửa hàng Vitalmart - 01.S02 Vinhome Smart City - Tây Mỗ</v>
          </cell>
          <cell r="D1103" t="str">
            <v>Thành phố Hà Nội</v>
          </cell>
          <cell r="E1103" t="str">
            <v>Quận Nam Từ Liêm</v>
          </cell>
          <cell r="G1103" t="str">
            <v>HN007</v>
          </cell>
          <cell r="H1103" t="str">
            <v>Đỗ Minh Quang</v>
          </cell>
          <cell r="I1103" t="str">
            <v>MIENBAC</v>
          </cell>
          <cell r="J1103" t="str">
            <v>Cửa hàng Vitalmart - 01.S02 Vinhome Smart City - Tây Mỗ</v>
          </cell>
          <cell r="K1103" t="str">
            <v>TK2-01.S02 Vinhome Smart City - Tây Mỗ, Quận Nam Từ Liêm, Thành phố Hà Nội, Việt Nam</v>
          </cell>
          <cell r="M1103" t="str">
            <v>TK2-01.S02 Vinhome Smart City - Tây Mỗ, Quận Nam Từ Liêm, Thành phố Hà Nội, Việt Nam</v>
          </cell>
          <cell r="N1103">
            <v>46</v>
          </cell>
          <cell r="O1103" t="b">
            <v>0</v>
          </cell>
          <cell r="P1103" t="str">
            <v>CÔNG TY TNHH MTV THƯƠNG MẠI VÀ DỊCH VỤ NGỌC THƠM</v>
          </cell>
          <cell r="Q1103" t="str">
            <v>Miền Bắc</v>
          </cell>
          <cell r="R1103" t="str">
            <v>VITALMART</v>
          </cell>
        </row>
        <row r="1104">
          <cell r="A1104" t="str">
            <v>VNPOST</v>
          </cell>
          <cell r="B1104" t="str">
            <v>TỔNG CÔNG TY BƯU ĐIỆN VIỆT NAM</v>
          </cell>
          <cell r="D1104" t="str">
            <v>Thành phố Hà Nội</v>
          </cell>
          <cell r="J1104" t="str">
            <v/>
          </cell>
          <cell r="L1104" t="str">
            <v>0102595740</v>
          </cell>
          <cell r="M1104" t="str">
            <v>Số 05, đường Phạm Hùng, Phường Cầu Giấy, Thành phố Hà Nội, Việt Nam</v>
          </cell>
          <cell r="N1104">
            <v>60</v>
          </cell>
          <cell r="O1104" t="b">
            <v>0</v>
          </cell>
          <cell r="P1104" t="str">
            <v>CÔNG TY TNHH MTV THƯƠNG MẠI VÀ DỊCH VỤ NGỌC THƠM</v>
          </cell>
          <cell r="Q1104" t="str">
            <v>Miền Bắc</v>
          </cell>
          <cell r="R1104" t="str">
            <v>VNPOST</v>
          </cell>
        </row>
        <row r="1105">
          <cell r="A1105" t="str">
            <v>WIN-001</v>
          </cell>
          <cell r="B1105" t="str">
            <v>CHI NHÁNH NINH BÌNH - CÔNG TY CỔ PHẦN DỊCH VỤ THƯƠNG MẠI TỔNG HỢP WINCOMMERCE</v>
          </cell>
          <cell r="D1105" t="str">
            <v>Ninh Bình</v>
          </cell>
          <cell r="I1105" t="str">
            <v>MIENBAC;WIN</v>
          </cell>
          <cell r="L1105" t="str">
            <v>0104918404-001</v>
          </cell>
          <cell r="M1105" t="str">
            <v>Số nhà 848, Đường Trần Hưng Đạo, Phường Hoa Lư, Tỉnh Ninh Bình, Việt Nam</v>
          </cell>
          <cell r="N1105">
            <v>60</v>
          </cell>
          <cell r="O1105" t="b">
            <v>0</v>
          </cell>
          <cell r="P1105" t="str">
            <v>CÔNG TY TNHH MTV THƯƠNG MẠI VÀ DỊCH VỤ NGỌC THƠM</v>
          </cell>
          <cell r="Q1105" t="str">
            <v>Miền Bắc</v>
          </cell>
          <cell r="R1105" t="str">
            <v>WIN</v>
          </cell>
        </row>
        <row r="1106">
          <cell r="A1106" t="str">
            <v>WIN-002</v>
          </cell>
          <cell r="B1106" t="str">
            <v>CHI NHÁNH HÀ NỘI - CÔNG TY CỔ PHẦN DỊCH VỤ THƯƠNG MẠI TỔNG HỢP WINCOMMERCE</v>
          </cell>
          <cell r="D1106" t="str">
            <v>Thành phố Hà Nội</v>
          </cell>
          <cell r="E1106" t="str">
            <v>Quận Hoàn Kiếm</v>
          </cell>
          <cell r="G1106" t="str">
            <v>HN003</v>
          </cell>
          <cell r="H1106" t="str">
            <v>Nguyễn Văn Thạch</v>
          </cell>
          <cell r="I1106" t="str">
            <v>MIENBAC;WIN</v>
          </cell>
          <cell r="L1106" t="str">
            <v>0104918404-002</v>
          </cell>
          <cell r="M1106" t="str">
            <v>Tầng 6, Tòa nhà Trung tâm Quốc tế, số 17 Ngô Quyền, phường Hoàn Kiếm, Thành phố Hà Nội, Việt Nam</v>
          </cell>
          <cell r="N1106">
            <v>60</v>
          </cell>
          <cell r="O1106" t="b">
            <v>0</v>
          </cell>
          <cell r="P1106" t="str">
            <v>CÔNG TY TNHH MTV THƯƠNG MẠI VÀ DỊCH VỤ NGỌC THƠM</v>
          </cell>
          <cell r="Q1106" t="str">
            <v>Miền Bắc</v>
          </cell>
          <cell r="R1106" t="str">
            <v>WIN</v>
          </cell>
        </row>
        <row r="1107">
          <cell r="A1107" t="str">
            <v>WIN-003</v>
          </cell>
          <cell r="B1107" t="str">
            <v>CHI NHÁNH PHÚ THỌ - CÔNG TY CỔ PHẦN DỊCH VỤ THƯƠNG MẠI TỔNG HỢP WINCOMMERCE</v>
          </cell>
          <cell r="D1107" t="str">
            <v>Phú Thọ</v>
          </cell>
          <cell r="I1107" t="str">
            <v>MIENBAC;WIN</v>
          </cell>
          <cell r="L1107" t="str">
            <v>0104918404-003</v>
          </cell>
          <cell r="M1107" t="str">
            <v>Tầng 2, Trung tâm thương mại Vincom Việt Trì Plaza, số 2 đường Hùng Vương, Phường Thanh Miếu, Tỉnh Phú Thọ, Việt Nam</v>
          </cell>
          <cell r="N1107">
            <v>60</v>
          </cell>
          <cell r="O1107" t="b">
            <v>0</v>
          </cell>
          <cell r="P1107" t="str">
            <v>CÔNG TY TNHH MTV THƯƠNG MẠI VÀ DỊCH VỤ NGỌC THƠM</v>
          </cell>
          <cell r="Q1107" t="str">
            <v>Miền Bắc</v>
          </cell>
          <cell r="R1107" t="str">
            <v>WIN</v>
          </cell>
        </row>
        <row r="1108">
          <cell r="A1108" t="str">
            <v>WIN-004</v>
          </cell>
          <cell r="B1108" t="str">
            <v>CHI NHÁNH HÀ TĨNH - CÔNG TY CỔ PHẦN DỊCH VỤ THƯƠNG MẠI TỔNG HỢP WINCOMMERCE</v>
          </cell>
          <cell r="D1108" t="str">
            <v>Hà Tĩnh</v>
          </cell>
          <cell r="I1108" t="str">
            <v>MIENBAC;WIN</v>
          </cell>
          <cell r="L1108" t="str">
            <v>0104918404-004</v>
          </cell>
          <cell r="M1108" t="str">
            <v>TTTM Vincom Hà Tĩnh, Góc ngã tư, Đường Hà Huy Tập, Phường Thành Sen, Tỉnh Hà Tĩnh, Việt Nam</v>
          </cell>
          <cell r="N1108">
            <v>60</v>
          </cell>
          <cell r="O1108" t="b">
            <v>0</v>
          </cell>
          <cell r="P1108" t="str">
            <v>CÔNG TY TNHH MTV THƯƠNG MẠI VÀ DỊCH VỤ NGỌC THƠM</v>
          </cell>
          <cell r="Q1108" t="str">
            <v>Miền Bắc</v>
          </cell>
          <cell r="R1108" t="str">
            <v>WIN</v>
          </cell>
        </row>
        <row r="1109">
          <cell r="A1109" t="str">
            <v>WIN-006</v>
          </cell>
          <cell r="B1109" t="str">
            <v>CHI NHÁNH HẢI DƯƠNG - CÔNG TY CỔ PHẦN DỊCH VỤ THƯƠNG MẠI TỔNG HỢP WINCOMMERCE</v>
          </cell>
          <cell r="D1109" t="str">
            <v>Hải Dương</v>
          </cell>
          <cell r="I1109" t="str">
            <v>MIENBAC;WIN</v>
          </cell>
          <cell r="L1109" t="str">
            <v>0104918404-006</v>
          </cell>
          <cell r="M1109" t="str">
            <v>Khu dân cư Nguyễn Trãi 1, Phường Chu Văn An, Thành phố Hải Phòng, Việt Nam</v>
          </cell>
          <cell r="N1109">
            <v>60</v>
          </cell>
          <cell r="O1109" t="b">
            <v>0</v>
          </cell>
          <cell r="P1109" t="str">
            <v>CÔNG TY TNHH MTV THƯƠNG MẠI VÀ DỊCH VỤ NGỌC THƠM</v>
          </cell>
          <cell r="Q1109" t="str">
            <v>Miền Bắc</v>
          </cell>
          <cell r="R1109" t="str">
            <v>WIN</v>
          </cell>
        </row>
        <row r="1110">
          <cell r="A1110" t="str">
            <v>WIN-007</v>
          </cell>
          <cell r="B1110" t="str">
            <v>CHI NHÁNH QUẢNG NINH - CÔNG TY CỔ PHẦN DỊCH VỤ THƯƠNG MẠI TỔNG HỢP WINCOMMERCE</v>
          </cell>
          <cell r="D1110" t="str">
            <v>Quảng Ninh</v>
          </cell>
          <cell r="I1110" t="str">
            <v>MIENBAC;WIN</v>
          </cell>
          <cell r="L1110" t="str">
            <v>0104918404-007</v>
          </cell>
          <cell r="M1110" t="str">
            <v>Tầng 2, khu TTTM Vincom Plaza Hạ Long, Khu vực Cột đồng hồ, Phường Hồng Gai, Tỉnh Quảng Ninh, Việt Nam</v>
          </cell>
          <cell r="N1110">
            <v>60</v>
          </cell>
          <cell r="O1110" t="b">
            <v>0</v>
          </cell>
          <cell r="P1110" t="str">
            <v>CÔNG TY TNHH MTV THƯƠNG MẠI VÀ DỊCH VỤ NGỌC THƠM</v>
          </cell>
          <cell r="Q1110" t="str">
            <v>Miền Bắc</v>
          </cell>
          <cell r="R1110" t="str">
            <v>WIN</v>
          </cell>
        </row>
        <row r="1111">
          <cell r="A1111" t="str">
            <v>WIN-020</v>
          </cell>
          <cell r="B1111" t="str">
            <v>CHI NHÁNH THANH HÓA - CÔNG TY CỔ PHẦN DỊCH VỤ THƯƠNG MẠI TỔNG HỢP WINCOMMERCE</v>
          </cell>
          <cell r="D1111" t="str">
            <v>Thanh Hóa</v>
          </cell>
          <cell r="I1111" t="str">
            <v>MIENBAC;WIN</v>
          </cell>
          <cell r="L1111" t="str">
            <v>0104918404-020</v>
          </cell>
          <cell r="M1111" t="str">
            <v>Tầng 1, Vincom+ Tĩnh Gia, Thôn Nam Yến, Phường Đào Duy Từ, tỉnh Thanh Hóa, Việt Nam</v>
          </cell>
          <cell r="N1111">
            <v>60</v>
          </cell>
          <cell r="O1111" t="b">
            <v>0</v>
          </cell>
          <cell r="P1111" t="str">
            <v>CÔNG TY TNHH MTV THƯƠNG MẠI VÀ DỊCH VỤ NGỌC THƠM</v>
          </cell>
          <cell r="Q1111" t="str">
            <v>Miền Bắc</v>
          </cell>
          <cell r="R1111" t="str">
            <v>WIN</v>
          </cell>
        </row>
        <row r="1112">
          <cell r="A1112" t="str">
            <v>WIN-025</v>
          </cell>
          <cell r="B1112" t="str">
            <v>CHI NHÁNH HẢI PHÒNG - CÔNG TY CỔ PHẦN DỊCH VỤ THƯƠNG MẠI TỔNG HỢP WINCOMMERCE</v>
          </cell>
          <cell r="D1112" t="str">
            <v>Hải Phòng</v>
          </cell>
          <cell r="I1112" t="str">
            <v>MIENBAC;WIN</v>
          </cell>
          <cell r="L1112" t="str">
            <v>0104918404-025</v>
          </cell>
          <cell r="M1112" t="str">
            <v>Khu trung tâm thương mại Vincom Lê Thánh Tông, Số 5 đường Lê Thánh Tông, phường Gia Viên, Thành phố Hải Phòng, Việt Nam</v>
          </cell>
          <cell r="N1112">
            <v>60</v>
          </cell>
          <cell r="O1112" t="b">
            <v>0</v>
          </cell>
          <cell r="P1112" t="str">
            <v>CÔNG TY TNHH MTV THƯƠNG MẠI VÀ DỊCH VỤ NGỌC THƠM</v>
          </cell>
          <cell r="Q1112" t="str">
            <v>Miền Bắc</v>
          </cell>
          <cell r="R1112" t="str">
            <v>WIN</v>
          </cell>
        </row>
        <row r="1113">
          <cell r="A1113" t="str">
            <v>WIN-029</v>
          </cell>
          <cell r="B1113" t="str">
            <v>CHI NHÁNH VĨNH PHÚC - CÔNG TY CỔ PHẦN DỊCH VỤ THƯƠNG MẠI TỔNG HỢP WINCOMMERCE</v>
          </cell>
          <cell r="D1113" t="str">
            <v>Vĩnh Phúc</v>
          </cell>
          <cell r="I1113" t="str">
            <v>MIENBAC;WIN</v>
          </cell>
          <cell r="L1113" t="str">
            <v>0104918404-029</v>
          </cell>
          <cell r="M1113" t="str">
            <v>82 Lý Thường Kiệt, Phường Vĩnh Yên, Tỉnh Phú Thọ, Việt Nam</v>
          </cell>
          <cell r="N1113">
            <v>60</v>
          </cell>
          <cell r="O1113" t="b">
            <v>0</v>
          </cell>
          <cell r="P1113" t="str">
            <v>CÔNG TY TNHH MTV THƯƠNG MẠI VÀ DỊCH VỤ NGỌC THƠM</v>
          </cell>
          <cell r="Q1113" t="str">
            <v>Miền Bắc</v>
          </cell>
          <cell r="R1113" t="str">
            <v>WIN</v>
          </cell>
        </row>
        <row r="1114">
          <cell r="A1114" t="str">
            <v>WIN-030</v>
          </cell>
          <cell r="B1114" t="str">
            <v>CHI NHÁNH HÀ NAM - CÔNG TY CỔ PHẦN DỊCH VỤ THƯƠNG MẠI TỔNG HỢP WINCOMMERCE</v>
          </cell>
          <cell r="D1114" t="str">
            <v>Hà Nam</v>
          </cell>
          <cell r="I1114" t="str">
            <v>MIENBAC;WIN</v>
          </cell>
          <cell r="L1114" t="str">
            <v>0104918404-030</v>
          </cell>
          <cell r="M1114" t="str">
            <v>TTTM Vincom Hà Nam, Phường Phủ Lý, Tỉnh Ninh Bình, Việt Nam</v>
          </cell>
          <cell r="N1114">
            <v>60</v>
          </cell>
          <cell r="O1114" t="b">
            <v>0</v>
          </cell>
          <cell r="P1114" t="str">
            <v>CÔNG TY TNHH MTV THƯƠNG MẠI VÀ DỊCH VỤ NGỌC THƠM</v>
          </cell>
          <cell r="Q1114" t="str">
            <v>Miền Bắc</v>
          </cell>
          <cell r="R1114" t="str">
            <v>WIN</v>
          </cell>
        </row>
        <row r="1115">
          <cell r="A1115" t="str">
            <v>WIN-031</v>
          </cell>
          <cell r="B1115" t="str">
            <v>CHI NHÁNH BẮC NINH - CÔNG TY CỔ PHẦN DỊCH VỤ THƯƠNG MẠI TỔNG HỢP WINCOMMERCE</v>
          </cell>
          <cell r="D1115" t="str">
            <v>Bắc Ninh</v>
          </cell>
          <cell r="I1115" t="str">
            <v>MIENBAC;WIN</v>
          </cell>
          <cell r="L1115" t="str">
            <v>0104918404-031</v>
          </cell>
          <cell r="M1115" t="str">
            <v>Đường Lê Quang Đạo, Phường Từ Sơn, tỉnh Bắc Ninh, Việt Nam</v>
          </cell>
          <cell r="N1115">
            <v>60</v>
          </cell>
          <cell r="O1115" t="b">
            <v>0</v>
          </cell>
          <cell r="P1115" t="str">
            <v>CÔNG TY TNHH MTV THƯƠNG MẠI VÀ DỊCH VỤ NGỌC THƠM</v>
          </cell>
          <cell r="Q1115" t="str">
            <v>Miền Bắc</v>
          </cell>
          <cell r="R1115" t="str">
            <v>WIN</v>
          </cell>
        </row>
        <row r="1116">
          <cell r="A1116" t="str">
            <v>WIN-034</v>
          </cell>
          <cell r="B1116" t="str">
            <v>CHI NHÁNH HÒA BÌNH - CÔNG TY CỔ PHẦN DỊCH VỤ THƯƠNG MẠI TỔNG HỢP WINCOMMERCE</v>
          </cell>
          <cell r="D1116" t="str">
            <v>Hòa Bình</v>
          </cell>
          <cell r="I1116" t="str">
            <v>MIENBAC;WIN</v>
          </cell>
          <cell r="L1116" t="str">
            <v>0104918404-034</v>
          </cell>
          <cell r="M1116" t="str">
            <v>Tầng 2, TTTM Vincom Plaza Hòa Bình, Phường Hòa Bình, Tỉnh Phú Thọ, Việt Nam</v>
          </cell>
          <cell r="N1116">
            <v>60</v>
          </cell>
          <cell r="O1116" t="b">
            <v>0</v>
          </cell>
          <cell r="P1116" t="str">
            <v>CÔNG TY TNHH MTV THƯƠNG MẠI VÀ DỊCH VỤ NGỌC THƠM</v>
          </cell>
          <cell r="Q1116" t="str">
            <v>Miền Bắc</v>
          </cell>
          <cell r="R1116" t="str">
            <v>WIN</v>
          </cell>
        </row>
        <row r="1117">
          <cell r="A1117" t="str">
            <v>WIN-035</v>
          </cell>
          <cell r="B1117" t="str">
            <v>CHI NHÁNH YÊN BÁI - CÔNG TY CỔ PHẦN DỊCH VỤ THƯƠNG MẠI TỔNG HỢP WINCOMMERCE</v>
          </cell>
          <cell r="D1117" t="str">
            <v>Yên Bái</v>
          </cell>
          <cell r="I1117" t="str">
            <v>MIENBAC;WIN</v>
          </cell>
          <cell r="L1117" t="str">
            <v>0104918404-035</v>
          </cell>
          <cell r="M1117" t="str">
            <v>TTTM Vincom Yên Bái, Đường Thành Công, Phường Yên Bái, Tỉnh Lào Cai, Việt Nam</v>
          </cell>
          <cell r="N1117">
            <v>60</v>
          </cell>
          <cell r="O1117" t="b">
            <v>0</v>
          </cell>
          <cell r="P1117" t="str">
            <v>CÔNG TY TNHH MTV THƯƠNG MẠI VÀ DỊCH VỤ NGỌC THƠM</v>
          </cell>
          <cell r="Q1117" t="str">
            <v>Miền Bắc</v>
          </cell>
          <cell r="R1117" t="str">
            <v>WIN</v>
          </cell>
        </row>
        <row r="1118">
          <cell r="A1118" t="str">
            <v>WIN-038</v>
          </cell>
          <cell r="B1118" t="str">
            <v>CHI NHÁNH TUYÊN QUANG - CÔNG TY CỔ PHẦN DỊCH VỤ THƯƠNG MẠI TỔNG HỢP WINCOMMERCE</v>
          </cell>
          <cell r="D1118" t="str">
            <v>Tuyên Quang</v>
          </cell>
          <cell r="I1118" t="str">
            <v>MIENBAC;WIN</v>
          </cell>
          <cell r="L1118" t="str">
            <v>0104918404-038</v>
          </cell>
          <cell r="M1118" t="str">
            <v>Tầng 2, TTTM Vincom Tuyên Quang, Số 260 đường Quang Trung, Phường Minh Xuân, Tỉnh Tuyên Quang, Việt Nam</v>
          </cell>
          <cell r="N1118">
            <v>60</v>
          </cell>
          <cell r="O1118" t="b">
            <v>0</v>
          </cell>
          <cell r="P1118" t="str">
            <v>CÔNG TY TNHH MTV THƯƠNG MẠI VÀ DỊCH VỤ NGỌC THƠM</v>
          </cell>
          <cell r="Q1118" t="str">
            <v>Miền Bắc</v>
          </cell>
          <cell r="R1118" t="str">
            <v>WIN</v>
          </cell>
        </row>
        <row r="1119">
          <cell r="A1119" t="str">
            <v>WIN-044</v>
          </cell>
          <cell r="B1119" t="str">
            <v>CHI NHÁNH THÁI BÌNH - CÔNG TY CỔ PHẦN DỊCH VỤ THƯƠNG MẠI TỔNG HỢP WINCOMMERCE</v>
          </cell>
          <cell r="D1119" t="str">
            <v>Thái Bình</v>
          </cell>
          <cell r="I1119" t="str">
            <v>MIENBAC;WIN</v>
          </cell>
          <cell r="L1119" t="str">
            <v>0104918404-044</v>
          </cell>
          <cell r="M1119" t="str">
            <v>Số 460, phố Lý Bôn, Phường Trần Hưng Đạo, Tỉnh Hưng Yên, Việt Nam</v>
          </cell>
          <cell r="N1119">
            <v>60</v>
          </cell>
          <cell r="O1119" t="b">
            <v>0</v>
          </cell>
          <cell r="P1119" t="str">
            <v>CÔNG TY TNHH MTV THƯƠNG MẠI VÀ DỊCH VỤ NGỌC THƠM</v>
          </cell>
          <cell r="Q1119" t="str">
            <v>Miền Bắc</v>
          </cell>
          <cell r="R1119" t="str">
            <v>WIN</v>
          </cell>
        </row>
        <row r="1120">
          <cell r="A1120" t="str">
            <v>WIN-045</v>
          </cell>
          <cell r="B1120" t="str">
            <v>CHI NHÁNH QUẢNG BÌNH - CÔNG TY CỔ PHẦN DỊCH VỤ THƯƠNG MẠI TỔNG HỢP WINCOMMERCE</v>
          </cell>
          <cell r="D1120" t="str">
            <v>Quảng Bình</v>
          </cell>
          <cell r="I1120" t="str">
            <v>MIENBAC;WIN</v>
          </cell>
          <cell r="L1120" t="str">
            <v>0104918404-045</v>
          </cell>
          <cell r="M1120" t="str">
            <v>TTTM Đồng Hới, Đường Quách Xuân Kỳ, Phường Đồng Hới, Tỉnh Quảng Trị, Việt Nam</v>
          </cell>
          <cell r="N1120">
            <v>60</v>
          </cell>
          <cell r="O1120" t="b">
            <v>0</v>
          </cell>
          <cell r="P1120" t="str">
            <v>CÔNG TY TNHH MTV THƯƠNG MẠI VÀ DỊCH VỤ NGỌC THƠM</v>
          </cell>
          <cell r="Q1120" t="str">
            <v>Miền Bắc</v>
          </cell>
          <cell r="R1120" t="str">
            <v>WIN</v>
          </cell>
        </row>
        <row r="1121">
          <cell r="A1121" t="str">
            <v>WIN-049</v>
          </cell>
          <cell r="B1121" t="str">
            <v>CHI NHÁNH SƠN LA - CÔNG TY CỔ PHẦN DỊCH VỤ THƯƠNG MẠI TỔNG HỢP WINCOMMERCE</v>
          </cell>
          <cell r="D1121" t="str">
            <v>Sơn La</v>
          </cell>
          <cell r="I1121" t="str">
            <v>MIENBAC;WIN</v>
          </cell>
          <cell r="L1121" t="str">
            <v>0104918404-049</v>
          </cell>
          <cell r="M1121" t="str">
            <v>TTTM Vincom Sơn La, Tổ 3, Phường Tô Hiệu, Tỉnh Sơn La, Việt Nam</v>
          </cell>
          <cell r="N1121">
            <v>60</v>
          </cell>
          <cell r="O1121" t="b">
            <v>0</v>
          </cell>
          <cell r="P1121" t="str">
            <v>CÔNG TY TNHH MTV THƯƠNG MẠI VÀ DỊCH VỤ NGỌC THƠM</v>
          </cell>
          <cell r="Q1121" t="str">
            <v>Miền Bắc</v>
          </cell>
          <cell r="R1121" t="str">
            <v>WIN</v>
          </cell>
        </row>
        <row r="1122">
          <cell r="A1122" t="str">
            <v>WIN-052</v>
          </cell>
          <cell r="B1122" t="str">
            <v>CHI NHÁNH LẠNG SƠN - CÔNG TY CỔ PHẦN DỊCH VỤ THƯƠNG MẠI TỔNG HỢP WINCOMMERCE</v>
          </cell>
          <cell r="D1122" t="str">
            <v>Lạng Sơn</v>
          </cell>
          <cell r="I1122" t="str">
            <v>MIENBAC;WIN</v>
          </cell>
          <cell r="L1122" t="str">
            <v>0104918404-052</v>
          </cell>
          <cell r="M1122" t="str">
            <v>TTTM Vincom Lạng Sơn, Cầu Kỳ Lừa, Phường Lương Văn Tri, Tỉnh Lạng Sơn, Việt Nam</v>
          </cell>
          <cell r="N1122">
            <v>60</v>
          </cell>
          <cell r="O1122" t="b">
            <v>0</v>
          </cell>
          <cell r="P1122" t="str">
            <v>CÔNG TY TNHH MTV THƯƠNG MẠI VÀ DỊCH VỤ NGỌC THƠM</v>
          </cell>
          <cell r="Q1122" t="str">
            <v>Miền Bắc</v>
          </cell>
          <cell r="R1122" t="str">
            <v>WIN</v>
          </cell>
        </row>
        <row r="1123">
          <cell r="A1123" t="str">
            <v>WIN-056</v>
          </cell>
          <cell r="B1123" t="str">
            <v>CHI NHÁNH HƯNG YÊN - CÔNG TY CỔ PHẦN DỊCH VỤ THƯƠNG MẠI TỔNG HỢP WINCOMMERCE</v>
          </cell>
          <cell r="D1123" t="str">
            <v>Hưng Yên</v>
          </cell>
          <cell r="I1123" t="str">
            <v>MIENBAC;WIN</v>
          </cell>
          <cell r="L1123" t="str">
            <v>0104918404-056</v>
          </cell>
          <cell r="M1123" t="str">
            <v>Căn RA1, Tầng 01, Tòa A1 Khu căn hộ Rừng Cọ, KĐT TM và DL Văn Giang, Xã Phụng Công, Tỉnh Hưng Yên, Việt Nam</v>
          </cell>
          <cell r="N1123">
            <v>60</v>
          </cell>
          <cell r="O1123" t="b">
            <v>0</v>
          </cell>
          <cell r="P1123" t="str">
            <v>CÔNG TY TNHH MTV THƯƠNG MẠI VÀ DỊCH VỤ NGỌC THƠM</v>
          </cell>
          <cell r="Q1123" t="str">
            <v>Miền Bắc</v>
          </cell>
          <cell r="R1123" t="str">
            <v>WIN</v>
          </cell>
        </row>
        <row r="1124">
          <cell r="A1124" t="str">
            <v>WIN-058</v>
          </cell>
          <cell r="B1124" t="str">
            <v>CHI NHÁNH NGHỆ AN - CÔNG TY CỔ PHẦN DỊCH VỤ THƯƠNG MẠI TỔNG HỢP WINCOMMERCE</v>
          </cell>
          <cell r="D1124" t="str">
            <v>Nghệ An</v>
          </cell>
          <cell r="I1124" t="str">
            <v>MIENBAC;WIN</v>
          </cell>
          <cell r="L1124" t="str">
            <v>0104918404-058</v>
          </cell>
          <cell r="M1124" t="str">
            <v>Vincom+ Nam Đàn, Xã Vạn An, Tỉnh Nghệ An, Việt Nam</v>
          </cell>
          <cell r="N1124">
            <v>60</v>
          </cell>
          <cell r="O1124" t="b">
            <v>0</v>
          </cell>
          <cell r="P1124" t="str">
            <v>CÔNG TY TNHH MTV THƯƠNG MẠI VÀ DỊCH VỤ NGỌC THƠM</v>
          </cell>
          <cell r="Q1124" t="str">
            <v>Miền Bắc</v>
          </cell>
          <cell r="R1124" t="str">
            <v>WIN</v>
          </cell>
        </row>
        <row r="1125">
          <cell r="A1125" t="str">
            <v>WIN-059</v>
          </cell>
          <cell r="B1125" t="str">
            <v>CHI NHÁNH THÁI NGUYÊN - CÔNG TY CỔ PHẦN DỊCH VỤ THƯƠNG MẠI TỔNG HỢP WINCOMMERCE</v>
          </cell>
          <cell r="D1125" t="str">
            <v>Thái Nguyên</v>
          </cell>
          <cell r="I1125" t="str">
            <v>MIENBAC;WIN</v>
          </cell>
          <cell r="L1125" t="str">
            <v>0104918404-059</v>
          </cell>
          <cell r="M1125" t="str">
            <v>TTTM Vincom Thái Nguyên, Đường Lương Ngọc Quyến, Phường Phan Đình Phùng, Tỉnh Thái Nguyên, Việt Nam</v>
          </cell>
          <cell r="N1125">
            <v>60</v>
          </cell>
          <cell r="O1125" t="b">
            <v>0</v>
          </cell>
          <cell r="P1125" t="str">
            <v>CÔNG TY TNHH MTV THƯƠNG MẠI VÀ DỊCH VỤ NGỌC THƠM</v>
          </cell>
          <cell r="Q1125" t="str">
            <v>Miền Bắc</v>
          </cell>
          <cell r="R1125" t="str">
            <v>WIN</v>
          </cell>
        </row>
        <row r="1126">
          <cell r="A1126" t="str">
            <v>WIN-064</v>
          </cell>
          <cell r="B1126" t="str">
            <v>CHI NHÁNH NAM ĐỊNH - CÔNG TY CỔ PHẦN DỊCH VỤ THƯƠNG MẠI TỔNG HỢP WINCOMMERCE</v>
          </cell>
          <cell r="D1126" t="str">
            <v>Nam Định</v>
          </cell>
          <cell r="I1126" t="str">
            <v>MIENBAC;WIN</v>
          </cell>
          <cell r="L1126" t="str">
            <v>0104918404-064</v>
          </cell>
          <cell r="M1126" t="str">
            <v>186 Hùng Vương, Phường Nam Định, Tỉnh Ninh Bình, Việt Nam</v>
          </cell>
          <cell r="N1126">
            <v>60</v>
          </cell>
          <cell r="O1126" t="b">
            <v>0</v>
          </cell>
          <cell r="P1126" t="str">
            <v>CÔNG TY TNHH MTV THƯƠNG MẠI VÀ DỊCH VỤ NGỌC THƠM</v>
          </cell>
          <cell r="Q1126" t="str">
            <v>Miền Bắc</v>
          </cell>
          <cell r="R1126" t="str">
            <v>WIN</v>
          </cell>
        </row>
        <row r="1127">
          <cell r="A1127" t="str">
            <v>WIN-065</v>
          </cell>
          <cell r="B1127" t="str">
            <v>CHI NHÁNH BẮC GIANG - CÔNG TY CỔ PHẦN DỊCH VỤ THƯƠNG MẠI TỔNG HỢP WINCOMMERCE</v>
          </cell>
          <cell r="D1127" t="str">
            <v>Bắc Giang</v>
          </cell>
          <cell r="I1127" t="str">
            <v>MIENBAC;WIN</v>
          </cell>
          <cell r="L1127" t="str">
            <v>0104918404-065</v>
          </cell>
          <cell r="M1127" t="str">
            <v>545 Lê Lợi, Phường Bắc Giang, Tỉnh Bắc Ninh, Việt Nam</v>
          </cell>
          <cell r="N1127">
            <v>60</v>
          </cell>
          <cell r="O1127" t="b">
            <v>0</v>
          </cell>
          <cell r="P1127" t="str">
            <v>CÔNG TY TNHH MTV THƯƠNG MẠI VÀ DỊCH VỤ NGỌC THƠM</v>
          </cell>
          <cell r="Q1127" t="str">
            <v>Miền Bắc</v>
          </cell>
          <cell r="R1127" t="str">
            <v>WIN</v>
          </cell>
        </row>
        <row r="1128">
          <cell r="A1128" t="str">
            <v>WIN-072</v>
          </cell>
          <cell r="B1128" t="str">
            <v>CHI NHÁNH LÀO CAI - CÔNG TY CỔ PHẦN DỊCH VỤ THƯƠNG MẠI TỔNG HỢP WINCOMMERCE</v>
          </cell>
          <cell r="D1128" t="str">
            <v>Lào Cai</v>
          </cell>
          <cell r="I1128" t="str">
            <v>MIENBAC;WIN</v>
          </cell>
          <cell r="L1128" t="str">
            <v>0104918404-072</v>
          </cell>
          <cell r="M1128" t="str">
            <v>Số 02-04 Võ Nguyên Giáp, Phường Cam Đường, Tỉnh Lào Cai, Việt Nam</v>
          </cell>
          <cell r="N1128">
            <v>60</v>
          </cell>
          <cell r="O1128" t="b">
            <v>0</v>
          </cell>
          <cell r="P1128" t="str">
            <v>CÔNG TY TNHH MTV THƯƠNG MẠI VÀ DỊCH VỤ NGỌC THƠM</v>
          </cell>
          <cell r="Q1128" t="str">
            <v>Miền Bắc</v>
          </cell>
          <cell r="R1128" t="str">
            <v>WIN</v>
          </cell>
        </row>
        <row r="1129">
          <cell r="A1129" t="str">
            <v>WIN-091</v>
          </cell>
          <cell r="B1129" t="str">
            <v>CHI NHÁNH HÀ GIANG - CÔNG TY CỔ PHẦN DỊCH VỤ THƯƠNG MẠI TỔNG HỢP WINCOMMERCE</v>
          </cell>
          <cell r="D1129" t="str">
            <v>Hà Giang</v>
          </cell>
          <cell r="I1129" t="str">
            <v>MIENBAC;WIN</v>
          </cell>
          <cell r="L1129" t="str">
            <v>0104918404-091</v>
          </cell>
          <cell r="M1129" t="str">
            <v>89 Nguyễn Thái Học, Phường Hà Giang 2, Tỉnh Tuyên Quang, Việt Nam</v>
          </cell>
          <cell r="N1129">
            <v>60</v>
          </cell>
          <cell r="O1129" t="b">
            <v>0</v>
          </cell>
          <cell r="P1129" t="str">
            <v>CÔNG TY TNHH MTV THƯƠNG MẠI VÀ DỊCH VỤ NGỌC THƠM</v>
          </cell>
          <cell r="Q1129" t="str">
            <v>Miền Bắc</v>
          </cell>
          <cell r="R1129" t="str">
            <v>WIN</v>
          </cell>
        </row>
        <row r="1130">
          <cell r="A1130" t="str">
            <v>WIN-093</v>
          </cell>
          <cell r="B1130" t="str">
            <v>CHI NHÁNH BẮC KẠN - CÔNG TY CỔ PHẦN DỊCH VỤ THƯƠNG MẠI TỔNG HỢP WINCOMMERCE</v>
          </cell>
          <cell r="D1130" t="str">
            <v>Bắc Kạn</v>
          </cell>
          <cell r="I1130" t="str">
            <v>MIENBAC;WIN</v>
          </cell>
          <cell r="L1130" t="str">
            <v>0104918404-093</v>
          </cell>
          <cell r="M1130" t="str">
            <v>Tầng 2 và 3, TTTM Vincom Bắc Kạn, đường Trường Chinh, Phường Đức Xuân, Tỉnh Thái Nguyên, Việt Nam</v>
          </cell>
          <cell r="N1130">
            <v>60</v>
          </cell>
          <cell r="O1130" t="b">
            <v>0</v>
          </cell>
          <cell r="P1130" t="str">
            <v>CÔNG TY TNHH MTV THƯƠNG MẠI VÀ DỊCH VỤ NGỌC THƠM</v>
          </cell>
          <cell r="Q1130" t="str">
            <v>Miền Bắc</v>
          </cell>
          <cell r="R1130" t="str">
            <v>WIN</v>
          </cell>
        </row>
        <row r="1131">
          <cell r="A1131" t="str">
            <v>WIN-094</v>
          </cell>
          <cell r="B1131" t="str">
            <v>CHI NHÁNH LAI CHÂU - CÔNG TY CỔ PHẦN DỊCH VỤ THƯƠNG MẠI TỔNG HỢP WINCOMMERCE</v>
          </cell>
          <cell r="D1131" t="str">
            <v>Lai Châu</v>
          </cell>
          <cell r="I1131" t="str">
            <v>MIENBAC;WIN</v>
          </cell>
          <cell r="L1131" t="str">
            <v>0104918404-094</v>
          </cell>
          <cell r="M1131" t="str">
            <v>Đường Điện Biên Phủ, Tổ 9, Phường Tân Phong, Tỉnh Lai Châu, Việt Nam</v>
          </cell>
          <cell r="N1131">
            <v>60</v>
          </cell>
          <cell r="O1131" t="b">
            <v>0</v>
          </cell>
          <cell r="P1131" t="str">
            <v>CÔNG TY TNHH MTV THƯƠNG MẠI VÀ DỊCH VỤ NGỌC THƠM</v>
          </cell>
          <cell r="Q1131" t="str">
            <v>Miền Bắc</v>
          </cell>
          <cell r="R1131" t="str">
            <v>WIN</v>
          </cell>
        </row>
        <row r="1132">
          <cell r="A1132" t="str">
            <v>WIN-095</v>
          </cell>
          <cell r="B1132" t="str">
            <v>CHI NHÁNH CAO BẰNG - CÔNG TY CỔ PHẦN DỊCH VỤ THƯƠNG MẠI TỔNG HỢP WINCOMMERCE</v>
          </cell>
          <cell r="D1132" t="str">
            <v>Cao Bằng</v>
          </cell>
          <cell r="I1132" t="str">
            <v>MIENBAC;WIN</v>
          </cell>
          <cell r="L1132" t="str">
            <v>0104918404-095</v>
          </cell>
          <cell r="M1132" t="str">
            <v>Số 39 Phố Cũ, Phường Thục Phán, Tỉnh Cao Bằng, Việt Nam</v>
          </cell>
          <cell r="N1132">
            <v>60</v>
          </cell>
          <cell r="O1132" t="b">
            <v>0</v>
          </cell>
          <cell r="P1132" t="str">
            <v>CÔNG TY TNHH MTV THƯƠNG MẠI VÀ DỊCH VỤ NGỌC THƠM</v>
          </cell>
          <cell r="Q1132" t="str">
            <v>Miền Bắc</v>
          </cell>
          <cell r="R1132" t="str">
            <v>WIN</v>
          </cell>
        </row>
        <row r="1133">
          <cell r="A1133" t="str">
            <v>WIN-096</v>
          </cell>
          <cell r="B1133" t="str">
            <v>CHI NHÁNH ĐIỆN BIÊN - CÔNG TY CỔ PHẦN DỊCH VỤ THƯƠNG MẠI TỔNG HỢP WINCOMMERCE</v>
          </cell>
          <cell r="D1133" t="str">
            <v>Điện Biên</v>
          </cell>
          <cell r="I1133" t="str">
            <v>MIENBAC;WIN</v>
          </cell>
          <cell r="L1133" t="str">
            <v>0104918404-096</v>
          </cell>
          <cell r="M1133" t="str">
            <v>Số nhà 310 Trường Chinh, Tổ dân phố 06, Phường Điện Biên Phủ, Tỉnh Điện Biên, Việt Nam</v>
          </cell>
          <cell r="N1133">
            <v>60</v>
          </cell>
          <cell r="O1133" t="b">
            <v>0</v>
          </cell>
          <cell r="P1133" t="str">
            <v>C6 HÀ NỘI</v>
          </cell>
          <cell r="Q1133" t="str">
            <v>Miền Bắc</v>
          </cell>
          <cell r="R1133" t="str">
            <v>WIN</v>
          </cell>
        </row>
        <row r="1134">
          <cell r="A1134" t="str">
            <v>win1530</v>
          </cell>
          <cell r="B1134" t="str">
            <v>CN HÀ NỘI - wincommerce</v>
          </cell>
          <cell r="C1134" t="str">
            <v/>
          </cell>
          <cell r="D1134" t="str">
            <v>Thành phố Hà Nội</v>
          </cell>
          <cell r="E1134" t="str">
            <v>Quận Hà Đông</v>
          </cell>
          <cell r="G1134" t="str">
            <v>HN004</v>
          </cell>
          <cell r="H1134" t="str">
            <v>Hoàng Thanh Huy</v>
          </cell>
          <cell r="I1134" t="str">
            <v>MIENBAC;WIN</v>
          </cell>
          <cell r="J1134" t="str">
            <v/>
          </cell>
          <cell r="M1134" t="str">
            <v>Phố Xa La, P. Phúc La, Hà Đông, Hà Nội</v>
          </cell>
          <cell r="N1134">
            <v>60</v>
          </cell>
          <cell r="O1134" t="b">
            <v>0</v>
          </cell>
          <cell r="P1134" t="str">
            <v>C6 HÀ NỘI</v>
          </cell>
          <cell r="Q1134" t="str">
            <v>Miền Bắc</v>
          </cell>
          <cell r="R1134" t="str">
            <v>WIN</v>
          </cell>
        </row>
        <row r="1135">
          <cell r="A1135" t="str">
            <v>WIN1531</v>
          </cell>
          <cell r="B1135" t="str">
            <v>CN HÀ NỘI - CÔNG TY CỔ PHẦN DỊCH VỤ THƯƠNG MẠI TỔNG HỢP WINCOMMERCE</v>
          </cell>
          <cell r="C1135" t="str">
            <v/>
          </cell>
          <cell r="D1135" t="str">
            <v>Thành phố Hà Nội</v>
          </cell>
          <cell r="E1135" t="str">
            <v>Quận Cầu Giấy</v>
          </cell>
          <cell r="G1135" t="str">
            <v>HN004</v>
          </cell>
          <cell r="H1135" t="str">
            <v>Hoàng Thanh Huy</v>
          </cell>
          <cell r="I1135" t="str">
            <v>MIENBAC;WIN</v>
          </cell>
          <cell r="J1135" t="str">
            <v/>
          </cell>
          <cell r="M1135" t="str">
            <v>Tòa Nhà 28T Làng QT Thăng Long, Trần Đăng Ninh,  Quận Cầu Giấy, Hà Nội</v>
          </cell>
          <cell r="N1135">
            <v>60</v>
          </cell>
          <cell r="O1135" t="b">
            <v>0</v>
          </cell>
          <cell r="P1135" t="str">
            <v>C6 HÀ NỘI</v>
          </cell>
          <cell r="Q1135" t="str">
            <v>Miền Bắc</v>
          </cell>
          <cell r="R1135" t="str">
            <v>WIN</v>
          </cell>
        </row>
        <row r="1136">
          <cell r="A1136" t="str">
            <v>win1532</v>
          </cell>
          <cell r="B1136" t="str">
            <v>CN HÀ NỘI - wincommerce</v>
          </cell>
          <cell r="C1136" t="str">
            <v/>
          </cell>
          <cell r="D1136" t="str">
            <v>Thành phố Hà Nội</v>
          </cell>
          <cell r="E1136" t="str">
            <v>Quận Thanh Xuân</v>
          </cell>
          <cell r="G1136" t="str">
            <v>HN008</v>
          </cell>
          <cell r="H1136" t="str">
            <v>Nguyễn Minh Sơn</v>
          </cell>
          <cell r="I1136" t="str">
            <v>MIENBAC;WIN</v>
          </cell>
          <cell r="J1136" t="str">
            <v/>
          </cell>
          <cell r="M1136" t="str">
            <v>Tầng Hầm 2,  B2 Royal City, 72A Nguyễn Trãi,  Quận Thanh Xuân, Hà Nội</v>
          </cell>
          <cell r="N1136">
            <v>60</v>
          </cell>
          <cell r="O1136" t="b">
            <v>0</v>
          </cell>
          <cell r="P1136" t="str">
            <v>C6 HÀ NỘI</v>
          </cell>
          <cell r="Q1136" t="str">
            <v>Miền Bắc</v>
          </cell>
          <cell r="R1136" t="str">
            <v>WIN</v>
          </cell>
        </row>
        <row r="1137">
          <cell r="A1137" t="str">
            <v>WIN1533</v>
          </cell>
          <cell r="B1137" t="str">
            <v>CN HÀ NỘI - CÔNG TY CỔ PHẦN DỊCH VỤ THƯƠNG MẠI TỔNG HỢP WINCOMMERCE</v>
          </cell>
          <cell r="C1137" t="str">
            <v/>
          </cell>
          <cell r="D1137" t="str">
            <v>Thành phố Hà Nội</v>
          </cell>
          <cell r="E1137" t="str">
            <v>Quận Cầu Giấy</v>
          </cell>
          <cell r="G1137" t="str">
            <v>HN004</v>
          </cell>
          <cell r="H1137" t="str">
            <v>Hoàng Thanh Huy</v>
          </cell>
          <cell r="I1137" t="str">
            <v>MIENBAC;WIN</v>
          </cell>
          <cell r="J1137" t="str">
            <v/>
          </cell>
          <cell r="M1137" t="str">
            <v>Tầng B1 N05, KĐT Trung Hòa Nhân Chính, Hoàng Đạo Thúy,  Quận Cầu Giấy, Hà Nội</v>
          </cell>
          <cell r="N1137">
            <v>60</v>
          </cell>
          <cell r="O1137" t="b">
            <v>0</v>
          </cell>
          <cell r="P1137" t="str">
            <v>C6 HÀ NỘI</v>
          </cell>
          <cell r="Q1137" t="str">
            <v>Miền Bắc</v>
          </cell>
          <cell r="R1137" t="str">
            <v>WIN</v>
          </cell>
        </row>
        <row r="1138">
          <cell r="A1138" t="str">
            <v>WIN1535</v>
          </cell>
          <cell r="B1138" t="str">
            <v>CN HÀ NỘI - CÔNG TY CỔ PHẦN DỊCH VỤ THƯƠNG MẠI TỔNG HỢP WINCOMMERCE</v>
          </cell>
          <cell r="C1138" t="str">
            <v/>
          </cell>
          <cell r="D1138" t="str">
            <v>Thành phố Hà Nội</v>
          </cell>
          <cell r="E1138" t="str">
            <v>Quận Hai Bà Trưng</v>
          </cell>
          <cell r="G1138" t="str">
            <v>HN003</v>
          </cell>
          <cell r="H1138" t="str">
            <v>Nguyễn Văn Thạch</v>
          </cell>
          <cell r="I1138" t="str">
            <v>MIENBAC;WIN</v>
          </cell>
          <cell r="J1138" t="str">
            <v/>
          </cell>
          <cell r="M1138" t="str">
            <v>Tầng B1, Times City, 458 Minh Khai,  Quận Hai Bà Trưng, Hà Nội</v>
          </cell>
          <cell r="N1138">
            <v>60</v>
          </cell>
          <cell r="O1138" t="b">
            <v>0</v>
          </cell>
          <cell r="P1138" t="str">
            <v>C6 HÀ NỘI</v>
          </cell>
          <cell r="Q1138" t="str">
            <v>Miền Bắc</v>
          </cell>
          <cell r="R1138" t="str">
            <v>WIN</v>
          </cell>
        </row>
        <row r="1139">
          <cell r="A1139" t="str">
            <v>WIN1539</v>
          </cell>
          <cell r="B1139" t="str">
            <v>CN HÀ NỘI - CÔNG TY CỔ PHẦN DỊCH VỤ THƯƠNG MẠI TỔNG HỢP WINCOMMERCE</v>
          </cell>
          <cell r="C1139" t="str">
            <v/>
          </cell>
          <cell r="D1139" t="str">
            <v>Thành phố Hà Nội</v>
          </cell>
          <cell r="E1139" t="str">
            <v>Quận Hai Bà Trưng</v>
          </cell>
          <cell r="G1139" t="str">
            <v>HN003</v>
          </cell>
          <cell r="H1139" t="str">
            <v>Nguyễn Văn Thạch</v>
          </cell>
          <cell r="I1139" t="str">
            <v>MIENBAC;WIN</v>
          </cell>
          <cell r="J1139" t="str">
            <v/>
          </cell>
          <cell r="M1139" t="str">
            <v>Số 191 Bà Triệu, Q.Hai Bà Trưng, Hà Nội</v>
          </cell>
          <cell r="N1139">
            <v>60</v>
          </cell>
          <cell r="O1139" t="b">
            <v>0</v>
          </cell>
          <cell r="P1139" t="str">
            <v>C6 HÀ NỘI</v>
          </cell>
          <cell r="Q1139" t="str">
            <v>Miền Bắc</v>
          </cell>
          <cell r="R1139" t="str">
            <v>WIN</v>
          </cell>
        </row>
        <row r="1140">
          <cell r="A1140" t="str">
            <v>win1541</v>
          </cell>
          <cell r="B1140" t="str">
            <v>CN HÀ NỘI - WINCOMMERCE</v>
          </cell>
          <cell r="C1140" t="str">
            <v/>
          </cell>
          <cell r="D1140" t="str">
            <v>Thành phố Hà Nội</v>
          </cell>
          <cell r="E1140" t="str">
            <v>Quận Long Biên</v>
          </cell>
          <cell r="G1140" t="str">
            <v>HN003</v>
          </cell>
          <cell r="H1140" t="str">
            <v>Nguyễn Văn Thạch</v>
          </cell>
          <cell r="I1140" t="str">
            <v>MIENBAC;WIN</v>
          </cell>
          <cell r="J1140" t="str">
            <v/>
          </cell>
          <cell r="M1140" t="str">
            <v>Trung tâm thương mại Vincom Plaza Long Biên. Đường Chu Huy Mân, Phường Việt Hưng, Long Biên, Hà Nội</v>
          </cell>
          <cell r="N1140">
            <v>60</v>
          </cell>
          <cell r="O1140" t="b">
            <v>0</v>
          </cell>
          <cell r="P1140" t="str">
            <v>C6 HÀ NỘI</v>
          </cell>
          <cell r="Q1140" t="str">
            <v>Miền Bắc</v>
          </cell>
          <cell r="R1140" t="str">
            <v>WIN</v>
          </cell>
        </row>
        <row r="1141">
          <cell r="A1141" t="str">
            <v>win1542</v>
          </cell>
          <cell r="B1141" t="str">
            <v>CN HÀ NỘI - wincommerce</v>
          </cell>
          <cell r="C1141" t="str">
            <v/>
          </cell>
          <cell r="D1141" t="str">
            <v>Thành phố Hà Nội</v>
          </cell>
          <cell r="E1141" t="str">
            <v>Quận Hà Đông</v>
          </cell>
          <cell r="G1141" t="str">
            <v>HN004</v>
          </cell>
          <cell r="H1141" t="str">
            <v>Hoàng Thanh Huy</v>
          </cell>
          <cell r="I1141" t="str">
            <v>MIENBAC;WIN</v>
          </cell>
          <cell r="J1141" t="str">
            <v/>
          </cell>
          <cell r="M1141" t="str">
            <v>Tầng 1 Nhà CT7A, KĐT Văn Quán,  Quận Hà Đông, Hà Nội</v>
          </cell>
          <cell r="N1141">
            <v>60</v>
          </cell>
          <cell r="O1141" t="b">
            <v>0</v>
          </cell>
          <cell r="P1141" t="str">
            <v>C6 HÀ NỘI</v>
          </cell>
          <cell r="Q1141" t="str">
            <v>Miền Bắc</v>
          </cell>
          <cell r="R1141" t="str">
            <v>WIN</v>
          </cell>
        </row>
        <row r="1142">
          <cell r="A1142" t="str">
            <v>WIN1553</v>
          </cell>
          <cell r="B1142" t="str">
            <v>CN HÀ NỘI - CÔNG TY CỔ PHẦN DỊCH VỤ THƯƠNG MẠI TỔNG HỢP WINCOMMERCE</v>
          </cell>
          <cell r="C1142" t="str">
            <v/>
          </cell>
          <cell r="D1142" t="str">
            <v>Thành phố Hà Nội</v>
          </cell>
          <cell r="E1142" t="str">
            <v>Quận Đống Đa</v>
          </cell>
          <cell r="G1142" t="str">
            <v>HN004</v>
          </cell>
          <cell r="H1142" t="str">
            <v>Hoàng Thanh Huy</v>
          </cell>
          <cell r="I1142" t="str">
            <v>MIENBAC;WIN</v>
          </cell>
          <cell r="J1142" t="str">
            <v/>
          </cell>
          <cell r="M1142" t="str">
            <v>54A Nguyễn Chí Thanh, Quận Đống Đa, HN</v>
          </cell>
          <cell r="N1142">
            <v>60</v>
          </cell>
          <cell r="O1142" t="b">
            <v>0</v>
          </cell>
          <cell r="P1142" t="str">
            <v>C6 HÀ NỘI</v>
          </cell>
          <cell r="Q1142" t="str">
            <v>Miền Bắc</v>
          </cell>
          <cell r="R1142" t="str">
            <v>WIN</v>
          </cell>
        </row>
        <row r="1143">
          <cell r="A1143" t="str">
            <v>win1569</v>
          </cell>
          <cell r="B1143" t="str">
            <v>CN HÀ NỘI - wincommerce</v>
          </cell>
          <cell r="C1143" t="str">
            <v/>
          </cell>
          <cell r="D1143" t="str">
            <v>Thành phố Hà Nội</v>
          </cell>
          <cell r="E1143" t="str">
            <v>Huyện Đan Phượng</v>
          </cell>
          <cell r="G1143" t="str">
            <v>HN004</v>
          </cell>
          <cell r="H1143" t="str">
            <v>Hoàng Thanh Huy</v>
          </cell>
          <cell r="I1143" t="str">
            <v>MIENBAC;WIN</v>
          </cell>
          <cell r="J1143" t="str">
            <v/>
          </cell>
          <cell r="M1143" t="str">
            <v>Số 188 phố Tây Sơn, TT.Phùng, H.Đan Phượng, HN</v>
          </cell>
          <cell r="N1143">
            <v>60</v>
          </cell>
          <cell r="O1143" t="b">
            <v>0</v>
          </cell>
          <cell r="P1143" t="str">
            <v>C6 HÀ NỘI</v>
          </cell>
          <cell r="Q1143" t="str">
            <v>Miền Bắc</v>
          </cell>
          <cell r="R1143" t="str">
            <v>WIN</v>
          </cell>
        </row>
        <row r="1144">
          <cell r="A1144" t="str">
            <v>WIN1585</v>
          </cell>
          <cell r="B1144" t="str">
            <v>CN HÀ NỘI - CÔNG TY CỔ PHẦN DỊCH VỤ THƯƠNG MẠI TỔNG HỢP WINCOMMERCE</v>
          </cell>
          <cell r="C1144" t="str">
            <v/>
          </cell>
          <cell r="D1144" t="str">
            <v>Thành phố Hà Nội</v>
          </cell>
          <cell r="E1144" t="str">
            <v>Quận Tây Hồ</v>
          </cell>
          <cell r="G1144" t="str">
            <v>HN008</v>
          </cell>
          <cell r="H1144" t="str">
            <v>Nguyễn Minh Sơn</v>
          </cell>
          <cell r="I1144" t="str">
            <v>MIENBAC;WIN</v>
          </cell>
          <cell r="J1144" t="str">
            <v/>
          </cell>
          <cell r="M1144" t="str">
            <v>Nhà F, Ngõ 28 Xuân La. Phường Xuân La, Quận Tây Hồ, Hà Nội</v>
          </cell>
          <cell r="N1144">
            <v>60</v>
          </cell>
          <cell r="O1144" t="b">
            <v>0</v>
          </cell>
          <cell r="P1144" t="str">
            <v>C6 HÀ NỘI</v>
          </cell>
          <cell r="Q1144" t="str">
            <v>Miền Bắc</v>
          </cell>
          <cell r="R1144" t="str">
            <v>WIN</v>
          </cell>
        </row>
        <row r="1145">
          <cell r="A1145" t="str">
            <v>win1588</v>
          </cell>
          <cell r="B1145" t="str">
            <v>CN HÀ NỘI - wincommerce</v>
          </cell>
          <cell r="C1145" t="str">
            <v/>
          </cell>
          <cell r="D1145" t="str">
            <v>Thành phố Hà Nội</v>
          </cell>
          <cell r="E1145" t="str">
            <v>Huyện Hoài Đức</v>
          </cell>
          <cell r="G1145" t="str">
            <v>HN004</v>
          </cell>
          <cell r="H1145" t="str">
            <v>Hoàng Thanh Huy</v>
          </cell>
          <cell r="I1145" t="str">
            <v>MIENBAC;WIN</v>
          </cell>
          <cell r="J1145" t="str">
            <v/>
          </cell>
          <cell r="M1145" t="str">
            <v>Khu đô thị Tân Tây Đô, Xã Tân Lập, Hoài Đức, TP. Hà Nội</v>
          </cell>
          <cell r="N1145">
            <v>60</v>
          </cell>
          <cell r="O1145" t="b">
            <v>0</v>
          </cell>
          <cell r="P1145" t="str">
            <v>C6 HÀ NỘI</v>
          </cell>
          <cell r="Q1145" t="str">
            <v>Miền Bắc</v>
          </cell>
          <cell r="R1145" t="str">
            <v>WIN</v>
          </cell>
        </row>
        <row r="1146">
          <cell r="A1146" t="str">
            <v>WIN1589</v>
          </cell>
          <cell r="B1146" t="str">
            <v>CN HÀ NỘI - CÔNG TY CỔ PHẦN DỊCH VỤ THƯƠNG MẠI TỔNG HỢP WINCOMMERCE</v>
          </cell>
          <cell r="C1146" t="str">
            <v/>
          </cell>
          <cell r="D1146" t="str">
            <v>Thành phố Hà Nội</v>
          </cell>
          <cell r="E1146" t="str">
            <v>Quận Đống Đa</v>
          </cell>
          <cell r="G1146" t="str">
            <v>HN004</v>
          </cell>
          <cell r="H1146" t="str">
            <v>Hoàng Thanh Huy</v>
          </cell>
          <cell r="I1146" t="str">
            <v>MIENBAC;WIN</v>
          </cell>
          <cell r="J1146" t="str">
            <v/>
          </cell>
          <cell r="M1146" t="str">
            <v>Tầng B1, Vincom Center Phạm Ngọc Thạch, 2 Phạm Ngọc Thạch,  Quận Đống Đa, Hà Nội</v>
          </cell>
          <cell r="N1146">
            <v>60</v>
          </cell>
          <cell r="O1146" t="b">
            <v>0</v>
          </cell>
          <cell r="P1146" t="str">
            <v>C6 HÀ NỘI</v>
          </cell>
          <cell r="Q1146" t="str">
            <v>Miền Bắc</v>
          </cell>
          <cell r="R1146" t="str">
            <v>WIN</v>
          </cell>
        </row>
        <row r="1147">
          <cell r="A1147" t="str">
            <v>win1590</v>
          </cell>
          <cell r="B1147" t="str">
            <v>CN HÀ NỘI - wincommerce</v>
          </cell>
          <cell r="C1147" t="str">
            <v/>
          </cell>
          <cell r="D1147" t="str">
            <v>Thành phố Hà Nội</v>
          </cell>
          <cell r="E1147" t="str">
            <v>Quận Bắc Từ Liêm</v>
          </cell>
          <cell r="G1147" t="str">
            <v>HN004</v>
          </cell>
          <cell r="H1147" t="str">
            <v>Hoàng Thanh Huy</v>
          </cell>
          <cell r="I1147" t="str">
            <v>MIENBAC;WIN</v>
          </cell>
          <cell r="J1147" t="str">
            <v/>
          </cell>
          <cell r="M1147" t="str">
            <v>Tầng B1, TTTM Vincom Plaza Bắc Từ Liêm, CC Green Stars, 234 Phạm Văn Đồng,  Quận Bắc Từ Liêm, Hà Nội</v>
          </cell>
          <cell r="N1147">
            <v>60</v>
          </cell>
          <cell r="O1147" t="b">
            <v>0</v>
          </cell>
          <cell r="P1147" t="str">
            <v>C6 HÀ NỘI</v>
          </cell>
          <cell r="Q1147" t="str">
            <v>Miền Bắc</v>
          </cell>
          <cell r="R1147" t="str">
            <v>WIN</v>
          </cell>
        </row>
        <row r="1148">
          <cell r="A1148" t="str">
            <v>win1606</v>
          </cell>
          <cell r="B1148" t="str">
            <v>CN HÀ NỘI - WINCOMMERCE</v>
          </cell>
          <cell r="C1148" t="str">
            <v/>
          </cell>
          <cell r="D1148" t="str">
            <v>Thành phố Hà Nội</v>
          </cell>
          <cell r="E1148" t="str">
            <v>Quận Đống Đa</v>
          </cell>
          <cell r="G1148" t="str">
            <v>HN008</v>
          </cell>
          <cell r="H1148" t="str">
            <v>Nguyễn Minh Sơn</v>
          </cell>
          <cell r="I1148" t="str">
            <v>MIENBAC;WIN</v>
          </cell>
          <cell r="J1148" t="str">
            <v/>
          </cell>
          <cell r="M1148" t="str">
            <v>Ngõ 34 Hoàng Cầu, Chợ Dừa, Đống Đa, Đống Đa Hà Nội</v>
          </cell>
          <cell r="N1148">
            <v>60</v>
          </cell>
          <cell r="O1148" t="b">
            <v>0</v>
          </cell>
          <cell r="P1148" t="str">
            <v>C6 HÀ NỘI</v>
          </cell>
          <cell r="Q1148" t="str">
            <v>Miền Bắc</v>
          </cell>
          <cell r="R1148" t="str">
            <v>WIN</v>
          </cell>
        </row>
        <row r="1149">
          <cell r="A1149" t="str">
            <v>win1608</v>
          </cell>
          <cell r="B1149" t="str">
            <v>CN HÀ NỘI - wincommerce</v>
          </cell>
          <cell r="C1149" t="str">
            <v/>
          </cell>
          <cell r="D1149" t="str">
            <v>Thành phố Hà Nội</v>
          </cell>
          <cell r="E1149" t="str">
            <v>Quận Ba Đình</v>
          </cell>
          <cell r="G1149" t="str">
            <v>HN004</v>
          </cell>
          <cell r="H1149" t="str">
            <v>Hoàng Thanh Huy</v>
          </cell>
          <cell r="I1149" t="str">
            <v>MIENBAC;WIN</v>
          </cell>
          <cell r="J1149" t="str">
            <v/>
          </cell>
          <cell r="M1149" t="str">
            <v>Tầng B1, TTTM VinCom Center Liễu Giai, Số 29 Liễu Giai, Phường Ngọc Khánh, Quận Ba Đình, Hà Nội</v>
          </cell>
          <cell r="N1149">
            <v>60</v>
          </cell>
          <cell r="O1149" t="b">
            <v>0</v>
          </cell>
          <cell r="P1149" t="str">
            <v>C6 HÀ NỘI</v>
          </cell>
          <cell r="Q1149" t="str">
            <v>Miền Bắc</v>
          </cell>
          <cell r="R1149" t="str">
            <v>WIN</v>
          </cell>
        </row>
        <row r="1150">
          <cell r="A1150" t="str">
            <v>win1620</v>
          </cell>
          <cell r="B1150" t="str">
            <v>CN HÀ NỘI - wincommerce</v>
          </cell>
          <cell r="C1150" t="str">
            <v/>
          </cell>
          <cell r="D1150" t="str">
            <v>Thành phố Hà Nội</v>
          </cell>
          <cell r="E1150" t="str">
            <v>Quận Bắc Từ Liêm</v>
          </cell>
          <cell r="G1150" t="str">
            <v>HN004</v>
          </cell>
          <cell r="H1150" t="str">
            <v>Hoàng Thanh Huy</v>
          </cell>
          <cell r="I1150" t="str">
            <v>MIENBAC;WIN</v>
          </cell>
          <cell r="J1150" t="str">
            <v/>
          </cell>
          <cell r="M1150" t="str">
            <v>SO05A. tầng 1. Tòa A3 (CT03). KCH Vinhomes Gardenia. Hàm Nghi phường Cầu Diễn, Từ Liêm, Hà Nội</v>
          </cell>
          <cell r="N1150">
            <v>60</v>
          </cell>
          <cell r="O1150" t="b">
            <v>0</v>
          </cell>
          <cell r="P1150" t="str">
            <v>C6 HÀ NỘI</v>
          </cell>
          <cell r="Q1150" t="str">
            <v>Miền Bắc</v>
          </cell>
          <cell r="R1150" t="str">
            <v>WIN</v>
          </cell>
        </row>
        <row r="1151">
          <cell r="A1151" t="str">
            <v>WIN1635</v>
          </cell>
          <cell r="B1151" t="str">
            <v>1635 - WM VCP HNI Skylake</v>
          </cell>
          <cell r="C1151" t="str">
            <v/>
          </cell>
          <cell r="D1151" t="str">
            <v>Thành phố Hà Nội</v>
          </cell>
          <cell r="E1151" t="str">
            <v>Quận Nam Từ Liêm</v>
          </cell>
          <cell r="G1151" t="str">
            <v>HN004</v>
          </cell>
          <cell r="H1151" t="str">
            <v>Hoàng Thanh Huy</v>
          </cell>
          <cell r="I1151" t="str">
            <v>MIENBAC;WIN</v>
          </cell>
          <cell r="J1151" t="str">
            <v/>
          </cell>
          <cell r="M1151" t="str">
            <v>Tầng 1, TTTM Vincom Plaza Skylake, Khu đô thị mới Cầu Giấy, phường Mỹ Đình 1, Quận Nam Từ Liêm, thành phố Hà Nội</v>
          </cell>
          <cell r="N1151">
            <v>60</v>
          </cell>
          <cell r="O1151" t="b">
            <v>0</v>
          </cell>
          <cell r="P1151" t="str">
            <v>C6 HÀ NỘI</v>
          </cell>
          <cell r="Q1151" t="str">
            <v>Miền Bắc</v>
          </cell>
          <cell r="R1151" t="str">
            <v>WIN</v>
          </cell>
        </row>
        <row r="1152">
          <cell r="A1152" t="str">
            <v>win1644</v>
          </cell>
          <cell r="B1152" t="str">
            <v>CN HÀ NỘI - wincommerce</v>
          </cell>
          <cell r="C1152" t="str">
            <v/>
          </cell>
          <cell r="D1152" t="str">
            <v>Thành phố Hà Nội</v>
          </cell>
          <cell r="E1152" t="str">
            <v>Quận Hoàng Mai</v>
          </cell>
          <cell r="G1152" t="str">
            <v>HN003</v>
          </cell>
          <cell r="H1152" t="str">
            <v>Nguyễn Văn Thạch</v>
          </cell>
          <cell r="I1152" t="str">
            <v>MIENBAC;WIN</v>
          </cell>
          <cell r="J1152" t="str">
            <v/>
          </cell>
          <cell r="M1152" t="str">
            <v>Tầng 1, tòa CT2, khu đô thị Gamuda Gardens, phường Trần Phú, quận Hoàng Mai, Hà Nội</v>
          </cell>
          <cell r="N1152">
            <v>60</v>
          </cell>
          <cell r="O1152" t="b">
            <v>0</v>
          </cell>
          <cell r="P1152" t="str">
            <v>C6 HÀ NỘI</v>
          </cell>
          <cell r="Q1152" t="str">
            <v>Miền Bắc</v>
          </cell>
          <cell r="R1152" t="str">
            <v>WIN</v>
          </cell>
        </row>
        <row r="1153">
          <cell r="A1153" t="str">
            <v>WIN1645</v>
          </cell>
          <cell r="B1153" t="str">
            <v>CN HÀ NỘI - CÔNG TY CỔ PHẦN DỊCH VỤ THƯƠNG MẠI TỔNG HỢP WINCOMMERCE</v>
          </cell>
          <cell r="C1153" t="str">
            <v/>
          </cell>
          <cell r="D1153" t="str">
            <v>Thành phố Hà Nội</v>
          </cell>
          <cell r="E1153" t="str">
            <v>Quận Cầu Giấy</v>
          </cell>
          <cell r="G1153" t="str">
            <v>HN004</v>
          </cell>
          <cell r="H1153" t="str">
            <v>Hoàng Thanh Huy</v>
          </cell>
          <cell r="I1153" t="str">
            <v>MIENBAC;WIN</v>
          </cell>
          <cell r="J1153" t="str">
            <v/>
          </cell>
          <cell r="M1153" t="str">
            <v>Ngõ 3 Tôn Thất thuyết, Dịch Vọng Hậu, Cầu Giấy, Hà Nội</v>
          </cell>
          <cell r="N1153">
            <v>60</v>
          </cell>
          <cell r="O1153" t="b">
            <v>0</v>
          </cell>
          <cell r="P1153" t="str">
            <v>C6 HÀ NỘI</v>
          </cell>
          <cell r="Q1153" t="str">
            <v>Miền Bắc</v>
          </cell>
          <cell r="R1153" t="str">
            <v>WIN</v>
          </cell>
        </row>
        <row r="1154">
          <cell r="A1154" t="str">
            <v>WIN1646</v>
          </cell>
          <cell r="B1154" t="str">
            <v>CN HÀ NỘI - CÔNG TY CỔ PHẦN DỊCH VỤ THƯƠNG MẠI TỔNG HỢP WINCOMMERCE</v>
          </cell>
          <cell r="C1154" t="str">
            <v/>
          </cell>
          <cell r="D1154" t="str">
            <v>Thành phố Hà Nội</v>
          </cell>
          <cell r="E1154" t="str">
            <v>Quận Cầu Giấy</v>
          </cell>
          <cell r="G1154" t="str">
            <v>HN004</v>
          </cell>
          <cell r="H1154" t="str">
            <v>Hoàng Thanh Huy</v>
          </cell>
          <cell r="I1154" t="str">
            <v>MIENBAC;WIN</v>
          </cell>
          <cell r="J1154" t="str">
            <v/>
          </cell>
          <cell r="M1154" t="str">
            <v>119 Trần Duy Hưng, Trung Hoà, Cầu Giấy, Hà Nội</v>
          </cell>
          <cell r="N1154">
            <v>60</v>
          </cell>
          <cell r="O1154" t="b">
            <v>0</v>
          </cell>
          <cell r="P1154" t="str">
            <v>C6 HÀ NỘI</v>
          </cell>
          <cell r="Q1154" t="str">
            <v>Miền Bắc</v>
          </cell>
          <cell r="R1154" t="str">
            <v>WIN</v>
          </cell>
        </row>
        <row r="1155">
          <cell r="A1155" t="str">
            <v>WIN1650</v>
          </cell>
          <cell r="B1155" t="str">
            <v>CN HÀ NỘI - CÔNG TY CỔ PHẦN DỊCH VỤ THƯƠNG MẠI TỔNG HỢP WINCOMMERCE</v>
          </cell>
          <cell r="C1155" t="str">
            <v/>
          </cell>
          <cell r="D1155" t="str">
            <v>Thành phố Hà Nội</v>
          </cell>
          <cell r="E1155" t="str">
            <v>Quận Đống Đa</v>
          </cell>
          <cell r="G1155" t="str">
            <v>HN003</v>
          </cell>
          <cell r="H1155" t="str">
            <v>Nguyễn Văn Thạch</v>
          </cell>
          <cell r="I1155" t="str">
            <v>MIENBAC;WIN</v>
          </cell>
          <cell r="J1155" t="str">
            <v/>
          </cell>
          <cell r="M1155" t="str">
            <v>19 Trúc Khê - P. Láng Hạ. Q. Đống Đa. Hà Nội</v>
          </cell>
          <cell r="N1155">
            <v>60</v>
          </cell>
          <cell r="O1155" t="b">
            <v>0</v>
          </cell>
          <cell r="P1155" t="str">
            <v>C6 HÀ NỘI</v>
          </cell>
          <cell r="Q1155" t="str">
            <v>Miền Bắc</v>
          </cell>
          <cell r="R1155" t="str">
            <v>WIN</v>
          </cell>
        </row>
        <row r="1156">
          <cell r="A1156" t="str">
            <v>win1651</v>
          </cell>
          <cell r="B1156" t="str">
            <v>CN HÀ NỘI - wincommerce</v>
          </cell>
          <cell r="C1156" t="str">
            <v/>
          </cell>
          <cell r="D1156" t="str">
            <v>Thành phố Hà Nội</v>
          </cell>
          <cell r="E1156" t="str">
            <v>Quận Hoàng Mai</v>
          </cell>
          <cell r="G1156" t="str">
            <v>HN003</v>
          </cell>
          <cell r="H1156" t="str">
            <v>Nguyễn Văn Thạch</v>
          </cell>
          <cell r="I1156" t="str">
            <v>MIENBAC;WIN</v>
          </cell>
          <cell r="J1156" t="str">
            <v/>
          </cell>
          <cell r="M1156" t="str">
            <v>Tầng 1, số 609 đường Trương Định, Quận Hoàng Mai, Hà Nội</v>
          </cell>
          <cell r="N1156">
            <v>60</v>
          </cell>
          <cell r="O1156" t="b">
            <v>0</v>
          </cell>
          <cell r="P1156" t="str">
            <v>C6 HÀ NỘI</v>
          </cell>
          <cell r="Q1156" t="str">
            <v>Miền Bắc</v>
          </cell>
          <cell r="R1156" t="str">
            <v>WIN</v>
          </cell>
        </row>
        <row r="1157">
          <cell r="A1157" t="str">
            <v>win1653</v>
          </cell>
          <cell r="B1157" t="str">
            <v>CN HÀ NỘI - wincommerce</v>
          </cell>
          <cell r="C1157" t="str">
            <v/>
          </cell>
          <cell r="D1157" t="str">
            <v>Thành phố Hà Nội</v>
          </cell>
          <cell r="E1157" t="str">
            <v>Quận Ba Đình</v>
          </cell>
          <cell r="G1157" t="str">
            <v>HN003</v>
          </cell>
          <cell r="H1157" t="str">
            <v>Nguyễn Văn Thạch</v>
          </cell>
          <cell r="I1157" t="str">
            <v>MIENBAC;WIN</v>
          </cell>
          <cell r="J1157" t="str">
            <v/>
          </cell>
          <cell r="M1157" t="str">
            <v>281 , Đội cấn Ba Đình, Hà Nội</v>
          </cell>
          <cell r="N1157">
            <v>60</v>
          </cell>
          <cell r="O1157" t="b">
            <v>0</v>
          </cell>
          <cell r="P1157" t="str">
            <v>C6 HÀ NỘI</v>
          </cell>
          <cell r="Q1157" t="str">
            <v>Miền Bắc</v>
          </cell>
          <cell r="R1157" t="str">
            <v>WIN</v>
          </cell>
        </row>
        <row r="1158">
          <cell r="A1158" t="str">
            <v>WIN1654</v>
          </cell>
          <cell r="B1158" t="str">
            <v>CN HÀ NỘI - CÔNG TY CỔ PHẦN DỊCH VỤ THƯƠNG MẠI TỔNG HỢP WINCOMMERCE</v>
          </cell>
          <cell r="C1158" t="str">
            <v/>
          </cell>
          <cell r="D1158" t="str">
            <v>Thành phố Hà Nội</v>
          </cell>
          <cell r="E1158" t="str">
            <v>Quận Hai Bà Trưng</v>
          </cell>
          <cell r="G1158" t="str">
            <v>HN003</v>
          </cell>
          <cell r="H1158" t="str">
            <v>Nguyễn Văn Thạch</v>
          </cell>
          <cell r="I1158" t="str">
            <v>MIENBAC;WIN</v>
          </cell>
          <cell r="J1158" t="str">
            <v/>
          </cell>
          <cell r="M1158" t="str">
            <v>46 Thanh Nhàn, P.thanh Nhàn, Q.Hai Bà Trưng, Hà Nội</v>
          </cell>
          <cell r="N1158">
            <v>60</v>
          </cell>
          <cell r="O1158" t="b">
            <v>0</v>
          </cell>
          <cell r="P1158" t="str">
            <v>C6 HÀ NỘI</v>
          </cell>
          <cell r="Q1158" t="str">
            <v>Miền Bắc</v>
          </cell>
          <cell r="R1158" t="str">
            <v>WIN</v>
          </cell>
        </row>
        <row r="1159">
          <cell r="A1159" t="str">
            <v>WIN1655</v>
          </cell>
          <cell r="B1159" t="str">
            <v>CN HÀ NỘI - CÔNG TY CỔ PHẦN DỊCH VỤ THƯƠNG MẠI TỔNG HỢP WINCOMMERCE</v>
          </cell>
          <cell r="C1159" t="str">
            <v/>
          </cell>
          <cell r="D1159" t="str">
            <v>Thành phố Hà Nội</v>
          </cell>
          <cell r="E1159" t="str">
            <v>Quận Tây Hồ</v>
          </cell>
          <cell r="G1159" t="str">
            <v>HN008</v>
          </cell>
          <cell r="H1159" t="str">
            <v>Nguyễn Minh Sơn</v>
          </cell>
          <cell r="I1159" t="str">
            <v>MIENBAC;WIN</v>
          </cell>
          <cell r="J1159" t="str">
            <v/>
          </cell>
          <cell r="M1159" t="str">
            <v>Lô E khu đất D1 tòa nhà hỗn hợp Vườn Đào, Phường Phú Thượng, Quận Tây Hồ, HN</v>
          </cell>
          <cell r="N1159">
            <v>60</v>
          </cell>
          <cell r="O1159" t="b">
            <v>0</v>
          </cell>
          <cell r="P1159" t="str">
            <v>C6 HÀ NỘI</v>
          </cell>
          <cell r="Q1159" t="str">
            <v>Miền Bắc</v>
          </cell>
          <cell r="R1159" t="str">
            <v>WIN</v>
          </cell>
        </row>
        <row r="1160">
          <cell r="A1160" t="str">
            <v>win1656</v>
          </cell>
          <cell r="B1160" t="str">
            <v>CN HÀ NỘI - wincommerce</v>
          </cell>
          <cell r="C1160" t="str">
            <v/>
          </cell>
          <cell r="D1160" t="str">
            <v>Thành phố Hà Nội</v>
          </cell>
          <cell r="E1160" t="str">
            <v>Quận Hà Đông</v>
          </cell>
          <cell r="G1160" t="str">
            <v>HN004</v>
          </cell>
          <cell r="H1160" t="str">
            <v>Hoàng Thanh Huy</v>
          </cell>
          <cell r="I1160" t="str">
            <v>MIENBAC;WIN</v>
          </cell>
          <cell r="J1160" t="str">
            <v/>
          </cell>
          <cell r="M1160" t="str">
            <v>8 Đường Quang Trung, P. Nguyễn Trãi, Hà Đông, Hà Nội</v>
          </cell>
          <cell r="N1160">
            <v>60</v>
          </cell>
          <cell r="O1160" t="b">
            <v>0</v>
          </cell>
          <cell r="P1160" t="str">
            <v>C6 HÀ NỘI</v>
          </cell>
          <cell r="Q1160" t="str">
            <v>Miền Bắc</v>
          </cell>
          <cell r="R1160" t="str">
            <v>WIN</v>
          </cell>
        </row>
        <row r="1161">
          <cell r="A1161" t="str">
            <v>WIN1657</v>
          </cell>
          <cell r="B1161" t="str">
            <v>CN HÀ NỘI - CÔNG TY CỔ PHẦN DỊCH VỤ THƯƠNG MẠI TỔNG HỢP WINCOMMERCE</v>
          </cell>
          <cell r="C1161" t="str">
            <v/>
          </cell>
          <cell r="D1161" t="str">
            <v>Thành phố Hà Nội</v>
          </cell>
          <cell r="E1161" t="str">
            <v>Quận Nam Từ Liêm</v>
          </cell>
          <cell r="G1161" t="str">
            <v>HN004</v>
          </cell>
          <cell r="H1161" t="str">
            <v>Hoàng Thanh Huy</v>
          </cell>
          <cell r="I1161" t="str">
            <v>MIENBAC;WIN</v>
          </cell>
          <cell r="J1161" t="str">
            <v/>
          </cell>
          <cell r="M1161" t="str">
            <v>89 Lê Đức Thọ, Mỹ Đình 2, Nam Từ Liêm, Hà Nội</v>
          </cell>
          <cell r="N1161">
            <v>60</v>
          </cell>
          <cell r="O1161" t="b">
            <v>0</v>
          </cell>
          <cell r="P1161" t="str">
            <v>C6 HÀ NỘI</v>
          </cell>
          <cell r="Q1161" t="str">
            <v>Miền Bắc</v>
          </cell>
          <cell r="R1161" t="str">
            <v>WIN</v>
          </cell>
        </row>
        <row r="1162">
          <cell r="A1162" t="str">
            <v>win1658</v>
          </cell>
          <cell r="B1162" t="str">
            <v>CN HÀ NỘI - WINCOMMERCE</v>
          </cell>
          <cell r="C1162" t="str">
            <v/>
          </cell>
          <cell r="D1162" t="str">
            <v>Thành phố Hà Nội</v>
          </cell>
          <cell r="E1162" t="str">
            <v>Quận Hai Bà Trưng</v>
          </cell>
          <cell r="G1162" t="str">
            <v>HN003</v>
          </cell>
          <cell r="H1162" t="str">
            <v>Nguyễn Văn Thạch</v>
          </cell>
          <cell r="I1162" t="str">
            <v>MIENBAC;WIN</v>
          </cell>
          <cell r="J1162" t="str">
            <v/>
          </cell>
          <cell r="M1162" t="str">
            <v>163 VinMart Đại La</v>
          </cell>
          <cell r="N1162">
            <v>60</v>
          </cell>
          <cell r="O1162" t="b">
            <v>0</v>
          </cell>
          <cell r="P1162" t="str">
            <v>C6 HÀ NỘI</v>
          </cell>
          <cell r="Q1162" t="str">
            <v>Miền Bắc</v>
          </cell>
          <cell r="R1162" t="str">
            <v>WIN</v>
          </cell>
        </row>
        <row r="1163">
          <cell r="A1163" t="str">
            <v>WIN1660</v>
          </cell>
          <cell r="B1163" t="str">
            <v>CN HÀ NỘI - CÔNG TY CỔ PHẦN DỊCH VỤ THƯƠNG MẠI TỔNG HỢP WINCOMMERCE</v>
          </cell>
          <cell r="C1163" t="str">
            <v/>
          </cell>
          <cell r="D1163" t="str">
            <v>Thành phố Hà Nội</v>
          </cell>
          <cell r="E1163" t="str">
            <v>Quận Đống Đa</v>
          </cell>
          <cell r="G1163" t="str">
            <v>HN004</v>
          </cell>
          <cell r="H1163" t="str">
            <v>Hoàng Thanh Huy</v>
          </cell>
          <cell r="I1163" t="str">
            <v>MIENBAC;WIN</v>
          </cell>
          <cell r="J1163" t="str">
            <v/>
          </cell>
          <cell r="M1163" t="str">
            <v>98 Thái Thịnh, Ngã Tư Sở, Đống Đa, Hà Nội</v>
          </cell>
          <cell r="N1163">
            <v>60</v>
          </cell>
          <cell r="O1163" t="b">
            <v>0</v>
          </cell>
          <cell r="P1163" t="str">
            <v>C6 HÀ NỘI</v>
          </cell>
          <cell r="Q1163" t="str">
            <v>Miền Bắc</v>
          </cell>
          <cell r="R1163" t="str">
            <v>WIN</v>
          </cell>
        </row>
        <row r="1164">
          <cell r="A1164" t="str">
            <v>WIN1661</v>
          </cell>
          <cell r="B1164" t="str">
            <v>CN HÀ NỘI - CÔNG TY CỔ PHẦN DỊCH VỤ THƯƠNG MẠI TỔNG HỢP WINCOMMERCE</v>
          </cell>
          <cell r="C1164" t="str">
            <v/>
          </cell>
          <cell r="D1164" t="str">
            <v>Thành phố Hà Nội</v>
          </cell>
          <cell r="E1164" t="str">
            <v>Quận Cầu Giấy</v>
          </cell>
          <cell r="G1164" t="str">
            <v>HN004</v>
          </cell>
          <cell r="H1164" t="str">
            <v>Hoàng Thanh Huy</v>
          </cell>
          <cell r="I1164" t="str">
            <v>MIENBAC;WIN</v>
          </cell>
          <cell r="J1164" t="str">
            <v/>
          </cell>
          <cell r="M1164" t="str">
            <v>Tầng 1 chung cư Trung Yên 1, Khu đô thị Nam Trung Yên, Cầu Giấy, Hà Nội</v>
          </cell>
          <cell r="N1164">
            <v>60</v>
          </cell>
          <cell r="O1164" t="b">
            <v>0</v>
          </cell>
          <cell r="P1164" t="str">
            <v>C6 HÀ NỘI</v>
          </cell>
          <cell r="Q1164" t="str">
            <v>Miền Bắc</v>
          </cell>
          <cell r="R1164" t="str">
            <v>WIN</v>
          </cell>
        </row>
        <row r="1165">
          <cell r="A1165" t="str">
            <v>WIN1663</v>
          </cell>
          <cell r="B1165" t="str">
            <v>CN HÀ NỘI - CÔNG TY CỔ PHẦN DỊCH VỤ THƯƠNG MẠI TỔNG HỢP WINCOMMERCE</v>
          </cell>
          <cell r="C1165" t="str">
            <v/>
          </cell>
          <cell r="D1165" t="str">
            <v>Thành phố Hà Nội</v>
          </cell>
          <cell r="E1165" t="str">
            <v>Quận Tây Hồ</v>
          </cell>
          <cell r="G1165" t="str">
            <v>HN003</v>
          </cell>
          <cell r="H1165" t="str">
            <v>Nguyễn Văn Thạch</v>
          </cell>
          <cell r="I1165" t="str">
            <v>MIENBAC;WIN</v>
          </cell>
          <cell r="J1165" t="str">
            <v/>
          </cell>
          <cell r="M1165" t="str">
            <v>51 Xuân Diệu, P. Tứ Liên,  Quận Tây Hồ, Hà Nội</v>
          </cell>
          <cell r="N1165">
            <v>60</v>
          </cell>
          <cell r="O1165" t="b">
            <v>0</v>
          </cell>
          <cell r="P1165" t="str">
            <v>C6 HÀ NỘI</v>
          </cell>
          <cell r="Q1165" t="str">
            <v>Miền Bắc</v>
          </cell>
          <cell r="R1165" t="str">
            <v>WIN</v>
          </cell>
        </row>
        <row r="1166">
          <cell r="A1166" t="str">
            <v>WIN1664</v>
          </cell>
          <cell r="B1166" t="str">
            <v>CN HÀ NỘI - CÔNG TY CỔ PHẦN DỊCH VỤ THƯƠNG MẠI TỔNG HỢP WINCOMMERCE</v>
          </cell>
          <cell r="C1166" t="str">
            <v/>
          </cell>
          <cell r="D1166" t="str">
            <v>Thành phố Hà Nội</v>
          </cell>
          <cell r="E1166" t="str">
            <v>Quận Đống Đa</v>
          </cell>
          <cell r="G1166" t="str">
            <v>HN004</v>
          </cell>
          <cell r="H1166" t="str">
            <v>Hoàng Thanh Huy</v>
          </cell>
          <cell r="I1166" t="str">
            <v>MIENBAC;WIN</v>
          </cell>
          <cell r="J1166" t="str">
            <v/>
          </cell>
          <cell r="M1166" t="str">
            <v>Tầng 1, Toàn nhà 170 La Thành, Ô Chợ Dừa, Quận Đống Đa, Hà Nội</v>
          </cell>
          <cell r="N1166">
            <v>60</v>
          </cell>
          <cell r="O1166" t="b">
            <v>0</v>
          </cell>
          <cell r="P1166" t="str">
            <v>C6 HÀ NỘI</v>
          </cell>
          <cell r="Q1166" t="str">
            <v>Miền Bắc</v>
          </cell>
          <cell r="R1166" t="str">
            <v>WIN</v>
          </cell>
        </row>
        <row r="1167">
          <cell r="A1167" t="str">
            <v>WIN1665</v>
          </cell>
          <cell r="B1167" t="str">
            <v>CN HÀ NỘI - CÔNG TY CỔ PHẦN DỊCH VỤ THƯƠNG MẠI TỔNG HỢP WINCOMMERCE</v>
          </cell>
          <cell r="C1167" t="str">
            <v/>
          </cell>
          <cell r="D1167" t="str">
            <v>Thành phố Hà Nội</v>
          </cell>
          <cell r="E1167" t="str">
            <v>Quận Cầu Giấy</v>
          </cell>
          <cell r="G1167" t="str">
            <v>HN004</v>
          </cell>
          <cell r="H1167" t="str">
            <v>Hoàng Thanh Huy</v>
          </cell>
          <cell r="I1167" t="str">
            <v>MIENBAC;WIN</v>
          </cell>
          <cell r="J1167" t="str">
            <v/>
          </cell>
          <cell r="M1167" t="str">
            <v>Tràng An Complex, 1 Phùng Chí Kiên, Nghĩa Đô, Cầu Giấy, Hà Nội</v>
          </cell>
          <cell r="N1167">
            <v>60</v>
          </cell>
          <cell r="O1167" t="b">
            <v>0</v>
          </cell>
          <cell r="P1167" t="str">
            <v>C6 HÀ NỘI</v>
          </cell>
          <cell r="Q1167" t="str">
            <v>Miền Bắc</v>
          </cell>
          <cell r="R1167" t="str">
            <v>WIN</v>
          </cell>
        </row>
        <row r="1168">
          <cell r="A1168" t="str">
            <v>WIN1666</v>
          </cell>
          <cell r="B1168" t="str">
            <v>CN HÀ NỘI - CÔNG TY CỔ PHẦN DỊCH VỤ THƯƠNG MẠI TỔNG HỢP WINCOMMERCE</v>
          </cell>
          <cell r="C1168" t="str">
            <v/>
          </cell>
          <cell r="D1168" t="str">
            <v>Thành phố Hà Nội</v>
          </cell>
          <cell r="E1168" t="str">
            <v>Quận Đống Đa</v>
          </cell>
          <cell r="G1168" t="str">
            <v>HN003</v>
          </cell>
          <cell r="H1168" t="str">
            <v>Nguyễn Văn Thạch</v>
          </cell>
          <cell r="I1168" t="str">
            <v>MIENBAC;WIN</v>
          </cell>
          <cell r="J1168" t="str">
            <v/>
          </cell>
          <cell r="M1168" t="str">
            <v>HH2 - Meco Complex, Tầng 1, Toà, Ng. 102 Trường Chinh, Phương Đình, Đống Đa, Hà Nội</v>
          </cell>
          <cell r="N1168">
            <v>60</v>
          </cell>
          <cell r="O1168" t="b">
            <v>0</v>
          </cell>
          <cell r="P1168" t="str">
            <v>C6 HÀ NỘI</v>
          </cell>
          <cell r="Q1168" t="str">
            <v>Miền Bắc</v>
          </cell>
          <cell r="R1168" t="str">
            <v>WIN</v>
          </cell>
        </row>
        <row r="1169">
          <cell r="A1169" t="str">
            <v>win1669</v>
          </cell>
          <cell r="B1169" t="str">
            <v>CN HÀ NỘI - wincommerce</v>
          </cell>
          <cell r="C1169" t="str">
            <v/>
          </cell>
          <cell r="D1169" t="str">
            <v>Thành phố Hà Nội</v>
          </cell>
          <cell r="E1169" t="str">
            <v>Quận Hoàng Mai</v>
          </cell>
          <cell r="G1169" t="str">
            <v>HN003</v>
          </cell>
          <cell r="H1169" t="str">
            <v>Nguyễn Văn Thạch</v>
          </cell>
          <cell r="I1169" t="str">
            <v>MIENBAC;WIN</v>
          </cell>
          <cell r="J1169" t="str">
            <v/>
          </cell>
          <cell r="M1169" t="str">
            <v>Tầng 1- Tòa Bắc RiceCity- KĐT Tây Nam Linh Đàm - Hoàng Liệt- Hoàng Mai- Hà Nội</v>
          </cell>
          <cell r="N1169">
            <v>60</v>
          </cell>
          <cell r="O1169" t="b">
            <v>0</v>
          </cell>
          <cell r="P1169" t="str">
            <v>C6 HÀ NỘI</v>
          </cell>
          <cell r="Q1169" t="str">
            <v>Miền Bắc</v>
          </cell>
          <cell r="R1169" t="str">
            <v>WIN</v>
          </cell>
        </row>
        <row r="1170">
          <cell r="A1170" t="str">
            <v>win1671</v>
          </cell>
          <cell r="B1170" t="str">
            <v>CN HÀ NỘI - WINCOMMERCE</v>
          </cell>
          <cell r="C1170" t="str">
            <v/>
          </cell>
          <cell r="D1170" t="str">
            <v>Thành phố Hà Nội</v>
          </cell>
          <cell r="E1170" t="str">
            <v>Quận Thanh Xuân</v>
          </cell>
          <cell r="G1170" t="str">
            <v>HN008</v>
          </cell>
          <cell r="H1170" t="str">
            <v>Nguyễn Minh Sơn</v>
          </cell>
          <cell r="I1170" t="str">
            <v>MIENBAC;WIN</v>
          </cell>
          <cell r="J1170" t="str">
            <v/>
          </cell>
          <cell r="M1170" t="str">
            <v>Tầng 1 Nhà 17T1, 17T2 số 1 Nguyễn Huy Tưởng, Phường Thanh Xuân Trung, Quận Thanh Xuân, TP. Hà Nội Việt Nam</v>
          </cell>
          <cell r="N1170">
            <v>60</v>
          </cell>
          <cell r="O1170" t="b">
            <v>0</v>
          </cell>
          <cell r="P1170" t="str">
            <v>C6 HÀ NỘI</v>
          </cell>
          <cell r="Q1170" t="str">
            <v>Miền Bắc</v>
          </cell>
          <cell r="R1170" t="str">
            <v>WIN</v>
          </cell>
        </row>
        <row r="1171">
          <cell r="A1171" t="str">
            <v>win1672</v>
          </cell>
          <cell r="B1171" t="str">
            <v>CN HÀ NỘI - WINCOMMERCE</v>
          </cell>
          <cell r="C1171" t="str">
            <v/>
          </cell>
          <cell r="D1171" t="str">
            <v>Thành phố Hà Nội</v>
          </cell>
          <cell r="E1171" t="str">
            <v>Quận Long Biên</v>
          </cell>
          <cell r="G1171" t="str">
            <v>HN003</v>
          </cell>
          <cell r="H1171" t="str">
            <v>Nguyễn Văn Thạch</v>
          </cell>
          <cell r="I1171" t="str">
            <v>MIENBAC;WIN</v>
          </cell>
          <cell r="J1171" t="str">
            <v/>
          </cell>
          <cell r="M1171" t="str">
            <v>131 Đ. Nguyễn Văn Cừ, Ngọc Lâm, Long Biên, Hà Nội</v>
          </cell>
          <cell r="N1171">
            <v>60</v>
          </cell>
          <cell r="O1171" t="b">
            <v>0</v>
          </cell>
          <cell r="P1171" t="str">
            <v>C6 HÀ NỘI</v>
          </cell>
          <cell r="Q1171" t="str">
            <v>Miền Bắc</v>
          </cell>
          <cell r="R1171" t="str">
            <v>WIN</v>
          </cell>
        </row>
        <row r="1172">
          <cell r="A1172" t="str">
            <v>WIN1673</v>
          </cell>
          <cell r="B1172" t="str">
            <v>CN HÀ NỘI - CÔNG TY CỔ PHẦN DỊCH VỤ THƯƠNG MẠI TỔNG HỢP WINCOMMERCE</v>
          </cell>
          <cell r="C1172" t="str">
            <v/>
          </cell>
          <cell r="D1172" t="str">
            <v>Thành phố Hà Nội</v>
          </cell>
          <cell r="E1172" t="str">
            <v>Quận Tây Hồ</v>
          </cell>
          <cell r="G1172" t="str">
            <v>HN008</v>
          </cell>
          <cell r="H1172" t="str">
            <v>Nguyễn Minh Sơn</v>
          </cell>
          <cell r="I1172" t="str">
            <v>MIENBAC;WIN</v>
          </cell>
          <cell r="J1172" t="str">
            <v/>
          </cell>
          <cell r="M1172" t="str">
            <v>Tòa nhà Sun Plaza Thụy Khuê, Số nhà 69B đường Thụy Khuê, P. Thụy Khuê, Quận Tây Hồ, Hà Nội</v>
          </cell>
          <cell r="N1172">
            <v>60</v>
          </cell>
          <cell r="O1172" t="b">
            <v>0</v>
          </cell>
          <cell r="P1172" t="str">
            <v>C6 HÀ NỘI</v>
          </cell>
          <cell r="Q1172" t="str">
            <v>Miền Bắc</v>
          </cell>
          <cell r="R1172" t="str">
            <v>WIN</v>
          </cell>
        </row>
        <row r="1173">
          <cell r="A1173" t="str">
            <v>WIN1675</v>
          </cell>
          <cell r="B1173" t="str">
            <v>CN HÀ NỘI - CÔNG TY CỔ PHẦN DỊCH VỤ THƯƠNG MẠI TỔNG HỢP WINCOMMERCE</v>
          </cell>
          <cell r="C1173" t="str">
            <v/>
          </cell>
          <cell r="D1173" t="str">
            <v>Thành phố Hà Nội</v>
          </cell>
          <cell r="E1173" t="str">
            <v>Quận Hai Bà Trưng</v>
          </cell>
          <cell r="G1173" t="str">
            <v>HN003</v>
          </cell>
          <cell r="H1173" t="str">
            <v>Nguyễn Văn Thạch</v>
          </cell>
          <cell r="I1173" t="str">
            <v>MIENBAC;WIN</v>
          </cell>
          <cell r="J1173" t="str">
            <v/>
          </cell>
          <cell r="M1173" t="str">
            <v>Sun Plaza - số 3 Lương Yên, Bạch Đằng, Hai Bà Trưng, Hà Nội.</v>
          </cell>
          <cell r="N1173">
            <v>60</v>
          </cell>
          <cell r="O1173" t="b">
            <v>0</v>
          </cell>
          <cell r="P1173" t="str">
            <v>C6 HÀ NỘI</v>
          </cell>
          <cell r="Q1173" t="str">
            <v>Miền Bắc</v>
          </cell>
          <cell r="R1173" t="str">
            <v>WIN</v>
          </cell>
        </row>
        <row r="1174">
          <cell r="A1174" t="str">
            <v>WIN1698</v>
          </cell>
          <cell r="B1174" t="str">
            <v>CN HÀ NỘI - CÔNG TY CỔ PHẦN DỊCH VỤ THƯƠNG MẠI TỔNG HỢP WINCOMMERCE</v>
          </cell>
          <cell r="C1174" t="str">
            <v/>
          </cell>
          <cell r="D1174" t="str">
            <v>Thành phố Hà Nội</v>
          </cell>
          <cell r="E1174" t="str">
            <v>Quận Nam Từ Liêm</v>
          </cell>
          <cell r="G1174" t="str">
            <v>HN004</v>
          </cell>
          <cell r="H1174" t="str">
            <v>Hoàng Thanh Huy</v>
          </cell>
          <cell r="I1174" t="str">
            <v>MIENBAC;WIN</v>
          </cell>
          <cell r="J1174" t="str">
            <v/>
          </cell>
          <cell r="M1174" t="str">
            <v>Tầng 1, TTTM Vincom Mega Mall Smart City, Khu vực ô GS-CCTP1 thuộc DA KĐTM Tây Mỗ - Đại Mỗ - Vinhomes P.Tây Mỗ, Q.Nam Từ Liêm, Hà Nội</v>
          </cell>
          <cell r="N1174">
            <v>60</v>
          </cell>
          <cell r="O1174" t="b">
            <v>0</v>
          </cell>
          <cell r="P1174" t="str">
            <v>C6 HÀ NỘI</v>
          </cell>
          <cell r="Q1174" t="str">
            <v>Miền Bắc</v>
          </cell>
          <cell r="R1174" t="str">
            <v>WIN</v>
          </cell>
        </row>
        <row r="1175">
          <cell r="A1175" t="str">
            <v>win1699</v>
          </cell>
          <cell r="B1175" t="str">
            <v>CN HÀ NỘI - Wincommerce</v>
          </cell>
          <cell r="C1175" t="str">
            <v/>
          </cell>
          <cell r="D1175" t="str">
            <v>Thành phố Hà Nội</v>
          </cell>
          <cell r="E1175" t="str">
            <v>Huyện Gia Lâm</v>
          </cell>
          <cell r="G1175" t="str">
            <v>HN003</v>
          </cell>
          <cell r="H1175" t="str">
            <v>Nguyễn Văn Thạch</v>
          </cell>
          <cell r="I1175" t="str">
            <v>MIENBAC;WIN</v>
          </cell>
          <cell r="J1175" t="str">
            <v/>
          </cell>
          <cell r="M1175" t="str">
            <v>Tầng 2 và Tầng 3, TTTM Vincom Mega Mall Ocean Park, Lô đất số CCTP-10 thuộc DA KĐT Gia Lâm, TT Trâu Quỳ và các xã Dương Xá, Kiêu Kỵ, Hà Nội</v>
          </cell>
          <cell r="N1175">
            <v>60</v>
          </cell>
          <cell r="O1175" t="b">
            <v>0</v>
          </cell>
          <cell r="P1175" t="str">
            <v>C6 HÀ NỘI</v>
          </cell>
          <cell r="Q1175" t="str">
            <v>Miền Bắc</v>
          </cell>
          <cell r="R1175" t="str">
            <v>WIN</v>
          </cell>
        </row>
        <row r="1176">
          <cell r="A1176" t="str">
            <v>win1706</v>
          </cell>
          <cell r="B1176" t="str">
            <v>CN HÀ NỘI - WINCOMMERCE</v>
          </cell>
          <cell r="C1176" t="str">
            <v/>
          </cell>
          <cell r="D1176" t="str">
            <v>Thành phố Hà Nội</v>
          </cell>
          <cell r="E1176" t="str">
            <v>Huyện Đông Anh</v>
          </cell>
          <cell r="G1176" t="str">
            <v>HN003</v>
          </cell>
          <cell r="H1176" t="str">
            <v>Nguyễn Văn Thạch</v>
          </cell>
          <cell r="I1176" t="str">
            <v>MIENBAC;WIN</v>
          </cell>
          <cell r="J1176" t="str">
            <v/>
          </cell>
          <cell r="M1176" t="str">
            <v>Eurowindow River Park, khu tái định cư Đông Hội, xã Đông Hội, H.Đông Anh, HN</v>
          </cell>
          <cell r="N1176">
            <v>60</v>
          </cell>
          <cell r="O1176" t="b">
            <v>0</v>
          </cell>
          <cell r="P1176" t="str">
            <v>C6 HÀ NỘI</v>
          </cell>
          <cell r="Q1176" t="str">
            <v>Miền Bắc</v>
          </cell>
          <cell r="R1176" t="str">
            <v>WIN</v>
          </cell>
        </row>
        <row r="1177">
          <cell r="A1177" t="str">
            <v>win1708</v>
          </cell>
          <cell r="B1177" t="str">
            <v>1708 - WM HNI Lê Văn Thiêm</v>
          </cell>
          <cell r="C1177" t="str">
            <v/>
          </cell>
          <cell r="D1177" t="str">
            <v>Thành phố Hà Nội</v>
          </cell>
          <cell r="E1177" t="str">
            <v>Quận Thanh Xuân</v>
          </cell>
          <cell r="G1177" t="str">
            <v>HN008</v>
          </cell>
          <cell r="H1177" t="str">
            <v>Nguyễn Minh Sơn</v>
          </cell>
          <cell r="I1177" t="str">
            <v>MIENBAC;WIN</v>
          </cell>
          <cell r="J1177" t="str">
            <v>1708 - WM HNI Lê Văn Thiêm</v>
          </cell>
          <cell r="K1177" t="str">
            <v>35 Lê Văn Thiêm, phường Thanh Xuân Trung, quận Thanh Xuân TP. Hà Nội Việt Nam</v>
          </cell>
          <cell r="M1177" t="str">
            <v>35 Lê Văn Thiêm, phường Thanh Xuân Trung, quận Thanh Xuân TP. Hà Nội Việt Nam</v>
          </cell>
          <cell r="N1177">
            <v>60</v>
          </cell>
          <cell r="O1177" t="b">
            <v>0</v>
          </cell>
          <cell r="P1177" t="str">
            <v>C6 HÀ NỘI</v>
          </cell>
          <cell r="Q1177" t="str">
            <v>Miền Bắc</v>
          </cell>
          <cell r="R1177" t="str">
            <v>WIN</v>
          </cell>
        </row>
        <row r="1178">
          <cell r="A1178" t="str">
            <v>win2011</v>
          </cell>
          <cell r="B1178" t="str">
            <v>CN HÀ NỘI - WINCOMMERCE</v>
          </cell>
          <cell r="C1178" t="str">
            <v/>
          </cell>
          <cell r="D1178" t="str">
            <v>Thành phố Hà Nội</v>
          </cell>
          <cell r="E1178" t="str">
            <v>Quận Long Biên</v>
          </cell>
          <cell r="G1178" t="str">
            <v>HN003</v>
          </cell>
          <cell r="H1178" t="str">
            <v>Nguyễn Văn Thạch</v>
          </cell>
          <cell r="I1178" t="str">
            <v>MIENBAC;WIN</v>
          </cell>
          <cell r="J1178" t="str">
            <v/>
          </cell>
          <cell r="M1178" t="str">
            <v>L1 - 01, khu TTTM Almaz Long Biên, đường Hoa Lan, khu đô thị sinh thái, Vinhomes River side, P.Phúc Lợi, Hà Nội</v>
          </cell>
          <cell r="N1178">
            <v>60</v>
          </cell>
          <cell r="O1178" t="b">
            <v>0</v>
          </cell>
          <cell r="P1178" t="str">
            <v>C6 HÀ NỘI</v>
          </cell>
          <cell r="Q1178" t="str">
            <v>Miền Bắc</v>
          </cell>
          <cell r="R1178" t="str">
            <v>WIN</v>
          </cell>
        </row>
        <row r="1179">
          <cell r="A1179" t="str">
            <v>WIN2012</v>
          </cell>
          <cell r="B1179" t="str">
            <v>CN HÀ NỘI - CÔNG TY CỔ PHẦN DỊCH VỤ THƯƠNG MẠI TỔNG HỢP WINCOMMERCE</v>
          </cell>
          <cell r="C1179" t="str">
            <v/>
          </cell>
          <cell r="D1179" t="str">
            <v>Thành phố Hà Nội</v>
          </cell>
          <cell r="E1179" t="str">
            <v>Quận Nam Từ Liêm</v>
          </cell>
          <cell r="G1179" t="str">
            <v>HN004</v>
          </cell>
          <cell r="H1179" t="str">
            <v>Hoàng Thanh Huy</v>
          </cell>
          <cell r="I1179" t="str">
            <v>MIENBAC;WIN</v>
          </cell>
          <cell r="J1179" t="str">
            <v/>
          </cell>
          <cell r="M1179" t="str">
            <v>Tầng 1, nhà CT9, khu đô thị Mỹ Đình, phường Mỹ Đình 1, quận Nam Từ Liêm, Hà Nội</v>
          </cell>
          <cell r="N1179">
            <v>60</v>
          </cell>
          <cell r="O1179" t="b">
            <v>0</v>
          </cell>
          <cell r="P1179" t="str">
            <v>C6 HÀ NỘI</v>
          </cell>
          <cell r="Q1179" t="str">
            <v>Miền Bắc</v>
          </cell>
          <cell r="R1179" t="str">
            <v>WIN</v>
          </cell>
        </row>
        <row r="1180">
          <cell r="A1180" t="str">
            <v>win2013</v>
          </cell>
          <cell r="B1180" t="str">
            <v>CN HÀ NỘI - WINCOMMERCE</v>
          </cell>
          <cell r="C1180" t="str">
            <v/>
          </cell>
          <cell r="D1180" t="str">
            <v>Thành phố Hà Nội</v>
          </cell>
          <cell r="E1180" t="str">
            <v>Quận Thanh Xuân</v>
          </cell>
          <cell r="G1180" t="str">
            <v>HN008</v>
          </cell>
          <cell r="H1180" t="str">
            <v>Nguyễn Minh Sơn</v>
          </cell>
          <cell r="I1180" t="str">
            <v>MIENBAC;WIN</v>
          </cell>
          <cell r="J1180" t="str">
            <v/>
          </cell>
          <cell r="M1180" t="str">
            <v>Số 183 Hoàng Văn Thái, Phường Khương, Trung, Quận Thanh Xuân, HN</v>
          </cell>
          <cell r="N1180">
            <v>60</v>
          </cell>
          <cell r="O1180" t="b">
            <v>0</v>
          </cell>
          <cell r="P1180" t="str">
            <v>C6 HÀ NỘI</v>
          </cell>
          <cell r="Q1180" t="str">
            <v>Miền Bắc</v>
          </cell>
          <cell r="R1180" t="str">
            <v>WIN</v>
          </cell>
        </row>
        <row r="1181">
          <cell r="A1181" t="str">
            <v>WIN2014</v>
          </cell>
          <cell r="B1181" t="str">
            <v>CN HÀ NỘI - CÔNG TY CỔ PHẦN DỊCH VỤ THƯƠNG MẠI TỔNG HỢP WINCOMMERCE</v>
          </cell>
          <cell r="C1181" t="str">
            <v/>
          </cell>
          <cell r="D1181" t="str">
            <v>Thành phố Hà Nội</v>
          </cell>
          <cell r="E1181" t="str">
            <v>Quận Hai Bà Trưng</v>
          </cell>
          <cell r="G1181" t="str">
            <v>HN003</v>
          </cell>
          <cell r="H1181" t="str">
            <v>Nguyễn Văn Thạch</v>
          </cell>
          <cell r="I1181" t="str">
            <v>MIENBAC;WIN</v>
          </cell>
          <cell r="J1181" t="str">
            <v/>
          </cell>
          <cell r="M1181" t="str">
            <v>Tầng 1, tòa chung cư số 46/230 Lạc Trung, phường Thanh Lương, quận Hai Bà Trưng, Hà Nội</v>
          </cell>
          <cell r="N1181">
            <v>60</v>
          </cell>
          <cell r="O1181" t="b">
            <v>0</v>
          </cell>
          <cell r="P1181" t="str">
            <v>C6 HÀ NỘI</v>
          </cell>
          <cell r="Q1181" t="str">
            <v>Miền Bắc</v>
          </cell>
          <cell r="R1181" t="str">
            <v>WIN</v>
          </cell>
        </row>
        <row r="1182">
          <cell r="A1182" t="str">
            <v>WIN2015</v>
          </cell>
          <cell r="B1182" t="str">
            <v>CN HÀ NỘI - CÔNG TY CỔ PHẦN DỊCH VỤ THƯƠNG MẠI TỔNG HỢP WINCOMMERCE</v>
          </cell>
          <cell r="C1182" t="str">
            <v/>
          </cell>
          <cell r="D1182" t="str">
            <v>Thành phố Hà Nội</v>
          </cell>
          <cell r="E1182" t="str">
            <v>Quận Hai Bà Trưng</v>
          </cell>
          <cell r="G1182" t="str">
            <v>HN003</v>
          </cell>
          <cell r="H1182" t="str">
            <v>Nguyễn Văn Thạch</v>
          </cell>
          <cell r="I1182" t="str">
            <v>MIENBAC;WIN</v>
          </cell>
          <cell r="J1182" t="str">
            <v/>
          </cell>
          <cell r="M1182" t="str">
            <v>Số 250 Minh Khai, phường Minh Khai, quận Hai Bà Trưng, Hà Nội</v>
          </cell>
          <cell r="N1182">
            <v>60</v>
          </cell>
          <cell r="O1182" t="b">
            <v>0</v>
          </cell>
          <cell r="P1182" t="str">
            <v>C6 HÀ NỘI</v>
          </cell>
          <cell r="Q1182" t="str">
            <v>Miền Bắc</v>
          </cell>
          <cell r="R1182" t="str">
            <v>WIN</v>
          </cell>
        </row>
        <row r="1183">
          <cell r="A1183" t="str">
            <v>win2016</v>
          </cell>
          <cell r="B1183" t="str">
            <v>CN HÀ NỘI - WINCOMMERCE</v>
          </cell>
          <cell r="C1183" t="str">
            <v/>
          </cell>
          <cell r="D1183" t="str">
            <v>Thành phố Hà Nội</v>
          </cell>
          <cell r="E1183" t="str">
            <v>Quận Thanh Xuân</v>
          </cell>
          <cell r="G1183" t="str">
            <v>HN008</v>
          </cell>
          <cell r="H1183" t="str">
            <v>Nguyễn Minh Sơn</v>
          </cell>
          <cell r="I1183" t="str">
            <v>MIENBAC;WIN</v>
          </cell>
          <cell r="J1183" t="str">
            <v/>
          </cell>
          <cell r="M1183" t="str">
            <v>Royal City R3-L1-08B, tổ hợp trung tâm thương mại, giáo dục và căn hộ, Royal City, số 72 Nguyễn Trãi, P., Thanh Xuân, TP. Hà Nội</v>
          </cell>
          <cell r="N1183">
            <v>60</v>
          </cell>
          <cell r="O1183" t="b">
            <v>0</v>
          </cell>
          <cell r="P1183" t="str">
            <v>C6 HÀ NỘI</v>
          </cell>
          <cell r="Q1183" t="str">
            <v>Miền Bắc</v>
          </cell>
          <cell r="R1183" t="str">
            <v>WIN</v>
          </cell>
        </row>
        <row r="1184">
          <cell r="A1184" t="str">
            <v>WIN2017</v>
          </cell>
          <cell r="B1184" t="str">
            <v>CN HÀ NỘI - CÔNG TY CỔ PHẦN DỊCH VỤ THƯƠNG MẠI TỔNG HỢP WINCOMMERCE</v>
          </cell>
          <cell r="C1184" t="str">
            <v/>
          </cell>
          <cell r="D1184" t="str">
            <v>Thành phố Hà Nội</v>
          </cell>
          <cell r="E1184" t="str">
            <v>Quận Thanh Xuân</v>
          </cell>
          <cell r="G1184" t="str">
            <v>HN008</v>
          </cell>
          <cell r="H1184" t="str">
            <v>Nguyễn Minh Sơn</v>
          </cell>
          <cell r="I1184" t="str">
            <v>MIENBAC;WIN</v>
          </cell>
          <cell r="J1184" t="str">
            <v/>
          </cell>
          <cell r="M1184" t="str">
            <v>R3 - L1 - 09B, tổ hợp trung tâm thương mại, giáo dục và căn hộ Royal City,</v>
          </cell>
          <cell r="N1184">
            <v>60</v>
          </cell>
          <cell r="O1184" t="b">
            <v>0</v>
          </cell>
          <cell r="P1184" t="str">
            <v>C6 HÀ NỘI</v>
          </cell>
          <cell r="Q1184" t="str">
            <v>Miền Bắc</v>
          </cell>
          <cell r="R1184" t="str">
            <v>WIN</v>
          </cell>
        </row>
        <row r="1185">
          <cell r="A1185" t="str">
            <v>WIN2018</v>
          </cell>
          <cell r="B1185" t="str">
            <v>CN HÀ NỘI - CÔNG TY CỔ PHẦN DỊCH VỤ THƯƠNG MẠI TỔNG HỢP WINCOMMERCE</v>
          </cell>
          <cell r="C1185" t="str">
            <v/>
          </cell>
          <cell r="D1185" t="str">
            <v>Thành phố Hà Nội</v>
          </cell>
          <cell r="E1185" t="str">
            <v>Quận Hai Bà Trưng</v>
          </cell>
          <cell r="G1185" t="str">
            <v>HN003</v>
          </cell>
          <cell r="H1185" t="str">
            <v>Nguyễn Văn Thạch</v>
          </cell>
          <cell r="I1185" t="str">
            <v>MIENBAC;WIN</v>
          </cell>
          <cell r="J1185" t="str">
            <v/>
          </cell>
          <cell r="M1185" t="str">
            <v>T4 - L1 - 07, tổ hợp TTTM, giáo dục và căn hộ Times City, số 458, phố Minh Khai, phường Vĩnh Tuy, quận Hai Bà Trưng, Hà Nội</v>
          </cell>
          <cell r="N1185">
            <v>60</v>
          </cell>
          <cell r="O1185" t="b">
            <v>0</v>
          </cell>
          <cell r="P1185" t="str">
            <v>C6 HÀ NỘI</v>
          </cell>
          <cell r="Q1185" t="str">
            <v>Miền Bắc</v>
          </cell>
          <cell r="R1185" t="str">
            <v>WIN</v>
          </cell>
        </row>
        <row r="1186">
          <cell r="A1186" t="str">
            <v>WIN2020</v>
          </cell>
          <cell r="B1186" t="str">
            <v>CN HÀ NỘI - CÔNG TY CỔ PHẦN DỊCH VỤ THƯƠNG MẠI TỔNG HỢP WINCOMMERCE</v>
          </cell>
          <cell r="C1186" t="str">
            <v/>
          </cell>
          <cell r="D1186" t="str">
            <v>Thành phố Hà Nội</v>
          </cell>
          <cell r="E1186" t="str">
            <v>Quận Hoàng Mai</v>
          </cell>
          <cell r="G1186" t="str">
            <v>HN003</v>
          </cell>
          <cell r="H1186" t="str">
            <v>Nguyễn Văn Thạch</v>
          </cell>
          <cell r="I1186" t="str">
            <v>MIENBAC;WIN</v>
          </cell>
          <cell r="J1186" t="str">
            <v/>
          </cell>
          <cell r="M1186" t="str">
            <v>Tầng 1, CT 6, khu đô thị Định Công, đường Trần Điền, phường Định Công, quận Hoàng Mai, Hà Nội</v>
          </cell>
          <cell r="N1186">
            <v>60</v>
          </cell>
          <cell r="O1186" t="b">
            <v>0</v>
          </cell>
          <cell r="P1186" t="str">
            <v>C6 HÀ NỘI</v>
          </cell>
          <cell r="Q1186" t="str">
            <v>Miền Bắc</v>
          </cell>
          <cell r="R1186" t="str">
            <v>WIN</v>
          </cell>
        </row>
        <row r="1187">
          <cell r="A1187" t="str">
            <v>WIN2021</v>
          </cell>
          <cell r="B1187" t="str">
            <v>CN HÀ NỘI - CÔNG TY CỔ PHẦN DỊCH VỤ THƯƠNG MẠI TỔNG HỢP WINCOMMERCE</v>
          </cell>
          <cell r="C1187" t="str">
            <v/>
          </cell>
          <cell r="D1187" t="str">
            <v>Thành phố Hà Nội</v>
          </cell>
          <cell r="E1187" t="str">
            <v>Quận Cầu Giấy</v>
          </cell>
          <cell r="G1187" t="str">
            <v>HN004</v>
          </cell>
          <cell r="H1187" t="str">
            <v>Hoàng Thanh Huy</v>
          </cell>
          <cell r="I1187" t="str">
            <v>MIENBAC;WIN</v>
          </cell>
          <cell r="J1187" t="str">
            <v/>
          </cell>
          <cell r="M1187" t="str">
            <v>Tầng 1, tòa nhà Chelsea Park, đường Trung Kính, phường Yên Hòa, quận Cầu Giấy, Hà Nội</v>
          </cell>
          <cell r="N1187">
            <v>60</v>
          </cell>
          <cell r="O1187" t="b">
            <v>0</v>
          </cell>
          <cell r="P1187" t="str">
            <v>C6 HÀ NỘI</v>
          </cell>
          <cell r="Q1187" t="str">
            <v>Miền Bắc</v>
          </cell>
          <cell r="R1187" t="str">
            <v>WIN</v>
          </cell>
        </row>
        <row r="1188">
          <cell r="A1188" t="str">
            <v>WIN2024</v>
          </cell>
          <cell r="B1188" t="str">
            <v>CN HÀ NỘI - CÔNG TY CỔ PHẦN DỊCH VỤ THƯƠNG MẠI TỔNG HỢP WINCOMMERCE</v>
          </cell>
          <cell r="C1188" t="str">
            <v/>
          </cell>
          <cell r="D1188" t="str">
            <v>Thành phố Hà Nội</v>
          </cell>
          <cell r="E1188" t="str">
            <v>Quận Nam Từ Liêm</v>
          </cell>
          <cell r="G1188" t="str">
            <v>HN004</v>
          </cell>
          <cell r="H1188" t="str">
            <v>Hoàng Thanh Huy</v>
          </cell>
          <cell r="I1188" t="str">
            <v>MIENBAC;WIN</v>
          </cell>
          <cell r="J1188" t="str">
            <v/>
          </cell>
          <cell r="M1188" t="str">
            <v>Tầng 1, tòa nhà Viglacera, số 1 đại lộ Thăng Long, phường Mễ Trì, quận Nam Từ Liêm, Hà Nội</v>
          </cell>
          <cell r="N1188">
            <v>60</v>
          </cell>
          <cell r="O1188" t="b">
            <v>0</v>
          </cell>
          <cell r="P1188" t="str">
            <v>C6 HÀ NỘI</v>
          </cell>
          <cell r="Q1188" t="str">
            <v>Miền Bắc</v>
          </cell>
          <cell r="R1188" t="str">
            <v>WIN</v>
          </cell>
        </row>
        <row r="1189">
          <cell r="A1189" t="str">
            <v>WIN2031</v>
          </cell>
          <cell r="B1189" t="str">
            <v>CN HÀ NỘI - CÔNG TY CỔ PHẦN DỊCH VỤ THƯƠNG MẠI TỔNG HỢP WINCOMMERCE</v>
          </cell>
          <cell r="C1189" t="str">
            <v/>
          </cell>
          <cell r="D1189" t="str">
            <v>Thành phố Hà Nội</v>
          </cell>
          <cell r="E1189" t="str">
            <v>Quận Hai Bà Trưng</v>
          </cell>
          <cell r="G1189" t="str">
            <v>HN003</v>
          </cell>
          <cell r="H1189" t="str">
            <v>Nguyễn Văn Thạch</v>
          </cell>
          <cell r="I1189" t="str">
            <v>MIENBAC;WIN</v>
          </cell>
          <cell r="J1189" t="str">
            <v/>
          </cell>
          <cell r="M1189" t="str">
            <v>Số 150 Bạch Mai, phường Cầu Dền, quận Hai Bà Trưng, Hà Nội (CN02015 Bạch Mai)</v>
          </cell>
          <cell r="N1189">
            <v>60</v>
          </cell>
          <cell r="O1189" t="b">
            <v>0</v>
          </cell>
          <cell r="P1189" t="str">
            <v>C6 HÀ NỘI</v>
          </cell>
          <cell r="Q1189" t="str">
            <v>Miền Bắc</v>
          </cell>
          <cell r="R1189" t="str">
            <v>WIN</v>
          </cell>
        </row>
        <row r="1190">
          <cell r="A1190" t="str">
            <v>WIN2032</v>
          </cell>
          <cell r="B1190" t="str">
            <v>CN HÀ NỘI - CÔNG TY CỔ PHẦN DỊCH VỤ THƯƠNG MẠI TỔNG HỢP WINCOMMERCE</v>
          </cell>
          <cell r="C1190" t="str">
            <v/>
          </cell>
          <cell r="D1190" t="str">
            <v>Thành phố Hà Nội</v>
          </cell>
          <cell r="E1190" t="str">
            <v>Quận Tây Hồ</v>
          </cell>
          <cell r="G1190" t="str">
            <v>HN008</v>
          </cell>
          <cell r="H1190" t="str">
            <v>Nguyễn Minh Sơn</v>
          </cell>
          <cell r="I1190" t="str">
            <v>MIENBAC;WIN</v>
          </cell>
          <cell r="J1190" t="str">
            <v/>
          </cell>
          <cell r="M1190" t="str">
            <v>Tòa nhà Packexim, số 49/15 An Dương, phường Phú Thượng, quận Tây Hồ, Hà Nội</v>
          </cell>
          <cell r="N1190">
            <v>60</v>
          </cell>
          <cell r="O1190" t="b">
            <v>0</v>
          </cell>
          <cell r="P1190" t="str">
            <v>C6 HÀ NỘI</v>
          </cell>
          <cell r="Q1190" t="str">
            <v>Miền Bắc</v>
          </cell>
          <cell r="R1190" t="str">
            <v>WIN</v>
          </cell>
        </row>
        <row r="1191">
          <cell r="A1191" t="str">
            <v>WIN2040</v>
          </cell>
          <cell r="B1191" t="str">
            <v>CN HÀ NỘI - CÔNG TY CỔ PHẦN DỊCH VỤ THƯƠNG MẠI TỔNG HỢP WINCOMMERCE</v>
          </cell>
          <cell r="C1191" t="str">
            <v/>
          </cell>
          <cell r="D1191" t="str">
            <v>Thành phố Hà Nội</v>
          </cell>
          <cell r="E1191" t="str">
            <v>Quận Hai Bà Trưng</v>
          </cell>
          <cell r="G1191" t="str">
            <v>HN003</v>
          </cell>
          <cell r="H1191" t="str">
            <v>Nguyễn Văn Thạch</v>
          </cell>
          <cell r="I1191" t="str">
            <v>MIENBAC;WIN</v>
          </cell>
          <cell r="J1191" t="str">
            <v/>
          </cell>
          <cell r="M1191" t="str">
            <v>Số 70 phố Vạn Kiếp, tổ 58A, phường Bạch Đằng, quận Hai Bà Trưng, Hà Nội</v>
          </cell>
          <cell r="N1191">
            <v>60</v>
          </cell>
          <cell r="O1191" t="b">
            <v>0</v>
          </cell>
          <cell r="P1191" t="str">
            <v>C6 HÀ NỘI</v>
          </cell>
          <cell r="Q1191" t="str">
            <v>Miền Bắc</v>
          </cell>
          <cell r="R1191" t="str">
            <v>WIN</v>
          </cell>
        </row>
        <row r="1192">
          <cell r="A1192" t="str">
            <v>win2046</v>
          </cell>
          <cell r="B1192" t="str">
            <v>CN HÀ NỘI - wincommerce</v>
          </cell>
          <cell r="C1192" t="str">
            <v/>
          </cell>
          <cell r="D1192" t="str">
            <v>Thành phố Hà Nội</v>
          </cell>
          <cell r="E1192" t="str">
            <v>Quận Bắc Từ Liêm</v>
          </cell>
          <cell r="G1192" t="str">
            <v>HN004</v>
          </cell>
          <cell r="H1192" t="str">
            <v>Hoàng Thanh Huy</v>
          </cell>
          <cell r="I1192" t="str">
            <v>MIENBAC;WIN</v>
          </cell>
          <cell r="J1192" t="str">
            <v/>
          </cell>
          <cell r="M1192" t="str">
            <v>Tầng 1, tòa E4, khu nhà ở xã hội Ecohome 1, khu đô thị Bắc Cổ Nhuế - Chèm, 
phường Đông Ngạc, quận Bắc Từ Liêm, HN</v>
          </cell>
          <cell r="N1192">
            <v>60</v>
          </cell>
          <cell r="O1192" t="b">
            <v>0</v>
          </cell>
          <cell r="P1192" t="str">
            <v>C6 HÀ NỘI</v>
          </cell>
          <cell r="Q1192" t="str">
            <v>Miền Bắc</v>
          </cell>
          <cell r="R1192" t="str">
            <v>WIN</v>
          </cell>
        </row>
        <row r="1193">
          <cell r="A1193" t="str">
            <v>WIN2050</v>
          </cell>
          <cell r="B1193" t="str">
            <v>CN HÀ NỘI - CÔNG TY CỔ PHẦN DỊCH VỤ THƯƠNG MẠI TỔNG HỢP WINCOMMERCE</v>
          </cell>
          <cell r="C1193" t="str">
            <v/>
          </cell>
          <cell r="D1193" t="str">
            <v>Thành phố Hà Nội</v>
          </cell>
          <cell r="E1193" t="str">
            <v>Quận Hai Bà Trưng</v>
          </cell>
          <cell r="G1193" t="str">
            <v>HN003</v>
          </cell>
          <cell r="H1193" t="str">
            <v>Nguyễn Văn Thạch</v>
          </cell>
          <cell r="I1193" t="str">
            <v>MIENBAC;WIN</v>
          </cell>
          <cell r="J1193" t="str">
            <v/>
          </cell>
          <cell r="M1193" t="str">
            <v>T2-L1-03, tổ hợp TTTM, giáo dục và căn hộ Times City, số 458 đường Minh Khai, phường Vĩnh Tuy, quận Hai Bà Trưng, Hà Nội</v>
          </cell>
          <cell r="N1193">
            <v>60</v>
          </cell>
          <cell r="O1193" t="b">
            <v>0</v>
          </cell>
          <cell r="P1193" t="str">
            <v>C6 HÀ NỘI</v>
          </cell>
          <cell r="Q1193" t="str">
            <v>Miền Bắc</v>
          </cell>
          <cell r="R1193" t="str">
            <v>WIN</v>
          </cell>
        </row>
        <row r="1194">
          <cell r="A1194" t="str">
            <v>WIN2054</v>
          </cell>
          <cell r="B1194" t="str">
            <v>CN HÀ NỘI - CÔNG TY CỔ PHẦN DỊCH VỤ THƯƠNG MẠI TỔNG HỢP WINCOMMERCE</v>
          </cell>
          <cell r="C1194" t="str">
            <v/>
          </cell>
          <cell r="D1194" t="str">
            <v>Thành phố Hà Nội</v>
          </cell>
          <cell r="E1194" t="str">
            <v>Quận Hai Bà Trưng</v>
          </cell>
          <cell r="G1194" t="str">
            <v>HN003</v>
          </cell>
          <cell r="H1194" t="str">
            <v>Nguyễn Văn Thạch</v>
          </cell>
          <cell r="I1194" t="str">
            <v>MIENBAC;WIN</v>
          </cell>
          <cell r="J1194" t="str">
            <v/>
          </cell>
          <cell r="M1194" t="str">
            <v>Số 81 đường Thanh Nhàn, phường Quỳnh Lôi, quận Hai Bà Trưng, Hà Nội</v>
          </cell>
          <cell r="N1194">
            <v>60</v>
          </cell>
          <cell r="O1194" t="b">
            <v>0</v>
          </cell>
          <cell r="P1194" t="str">
            <v>C6 HÀ NỘI</v>
          </cell>
          <cell r="Q1194" t="str">
            <v>Miền Bắc</v>
          </cell>
          <cell r="R1194" t="str">
            <v>WIN</v>
          </cell>
        </row>
        <row r="1195">
          <cell r="A1195" t="str">
            <v>WIN2056</v>
          </cell>
          <cell r="B1195" t="str">
            <v>CN HÀ NỘI - CÔNG TY CỔ PHẦN DỊCH VỤ THƯƠNG MẠI TỔNG HỢP WINCOMMERCE</v>
          </cell>
          <cell r="C1195" t="str">
            <v/>
          </cell>
          <cell r="D1195" t="str">
            <v>Thành phố Hà Nội</v>
          </cell>
          <cell r="E1195" t="str">
            <v>Quận Hoàn Kiếm</v>
          </cell>
          <cell r="G1195" t="str">
            <v>HN008</v>
          </cell>
          <cell r="H1195" t="str">
            <v>Nguyễn Minh Sơn</v>
          </cell>
          <cell r="I1195" t="str">
            <v>MIENBAC;WIN</v>
          </cell>
          <cell r="J1195" t="str">
            <v/>
          </cell>
          <cell r="M1195" t="str">
            <v>Số 4A đường Hàng Chiếu, phường Đồng Xuân, quận Hoàn Kiếm, Hà Nội</v>
          </cell>
          <cell r="N1195">
            <v>60</v>
          </cell>
          <cell r="O1195" t="b">
            <v>0</v>
          </cell>
          <cell r="P1195" t="str">
            <v>C6 HÀ NỘI</v>
          </cell>
          <cell r="Q1195" t="str">
            <v>Miền Bắc</v>
          </cell>
          <cell r="R1195" t="str">
            <v>WIN</v>
          </cell>
        </row>
        <row r="1196">
          <cell r="A1196" t="str">
            <v>win2057</v>
          </cell>
          <cell r="B1196" t="str">
            <v>CN HÀ NỘI - WINCOMMERCE</v>
          </cell>
          <cell r="C1196" t="str">
            <v/>
          </cell>
          <cell r="D1196" t="str">
            <v>Thành phố Hà Nội</v>
          </cell>
          <cell r="E1196" t="str">
            <v>Quận Long Biên</v>
          </cell>
          <cell r="G1196" t="str">
            <v>HN003</v>
          </cell>
          <cell r="H1196" t="str">
            <v>Nguyễn Văn Thạch</v>
          </cell>
          <cell r="I1196" t="str">
            <v>MIENBAC;WIN</v>
          </cell>
          <cell r="J1196" t="str">
            <v/>
          </cell>
          <cell r="M1196" t="str">
            <v>Số 100 đường Nguyễn Sơn, phường Ngọc Lâm, quận Long Biên, Hà Nội</v>
          </cell>
          <cell r="N1196">
            <v>60</v>
          </cell>
          <cell r="O1196" t="b">
            <v>0</v>
          </cell>
          <cell r="P1196" t="str">
            <v>C6 HÀ NỘI</v>
          </cell>
          <cell r="Q1196" t="str">
            <v>Miền Bắc</v>
          </cell>
          <cell r="R1196" t="str">
            <v>WIN</v>
          </cell>
        </row>
        <row r="1197">
          <cell r="A1197" t="str">
            <v>WIN2058</v>
          </cell>
          <cell r="B1197" t="str">
            <v>CN HÀ NỘI - CÔNG TY CỔ PHẦN DỊCH VỤ THƯƠNG MẠI TỔNG HỢP WINCOMMERCE</v>
          </cell>
          <cell r="C1197" t="str">
            <v/>
          </cell>
          <cell r="D1197" t="str">
            <v>Thành phố Hà Nội</v>
          </cell>
          <cell r="E1197" t="str">
            <v>Quận Cầu Giấy</v>
          </cell>
          <cell r="G1197" t="str">
            <v>HN004</v>
          </cell>
          <cell r="H1197" t="str">
            <v>Hoàng Thanh Huy</v>
          </cell>
          <cell r="I1197" t="str">
            <v>MIENBAC;WIN</v>
          </cell>
          <cell r="J1197" t="str">
            <v/>
          </cell>
          <cell r="M1197" t="str">
            <v>Số 2 nhà B20 đường Nghĩa Tân, phường Nghĩa Tân, quận Cầu Giấy Hà Nội (Số 2 Đường Nghĩa Tân)</v>
          </cell>
          <cell r="N1197">
            <v>60</v>
          </cell>
          <cell r="O1197" t="b">
            <v>0</v>
          </cell>
          <cell r="P1197" t="str">
            <v>C6 HÀ NỘI</v>
          </cell>
          <cell r="Q1197" t="str">
            <v>Miền Bắc</v>
          </cell>
          <cell r="R1197" t="str">
            <v>WIN</v>
          </cell>
        </row>
        <row r="1198">
          <cell r="A1198" t="str">
            <v>WIN2059</v>
          </cell>
          <cell r="B1198" t="str">
            <v>CN HÀ NỘI - CÔNG TY CỔ PHẦN DỊCH VỤ THƯƠNG MẠI TỔNG HỢP WINCOMMERCE</v>
          </cell>
          <cell r="C1198" t="str">
            <v/>
          </cell>
          <cell r="D1198" t="str">
            <v>Thành phố Hà Nội</v>
          </cell>
          <cell r="E1198" t="str">
            <v>Quận Hai Bà Trưng</v>
          </cell>
          <cell r="G1198" t="str">
            <v>HN003</v>
          </cell>
          <cell r="H1198" t="str">
            <v>Nguyễn Văn Thạch</v>
          </cell>
          <cell r="I1198" t="str">
            <v>MIENBAC;WIN</v>
          </cell>
          <cell r="J1198" t="str">
            <v/>
          </cell>
          <cell r="M1198" t="str">
            <v>T10-L1-07C, tổ hợp TTTM, giáo dục và căn hộ Times City, số 458 đường Minh Khai, phường Vĩnh Tuy, quận Hai Bà Trưng, Hà Nội</v>
          </cell>
          <cell r="N1198">
            <v>60</v>
          </cell>
          <cell r="O1198" t="b">
            <v>0</v>
          </cell>
          <cell r="P1198" t="str">
            <v>C6 HÀ NỘI</v>
          </cell>
          <cell r="Q1198" t="str">
            <v>Miền Bắc</v>
          </cell>
          <cell r="R1198" t="str">
            <v>WIN</v>
          </cell>
        </row>
        <row r="1199">
          <cell r="A1199" t="str">
            <v>WIN2061</v>
          </cell>
          <cell r="B1199" t="str">
            <v>CN HÀ NỘI - CÔNG TY CỔ PHẦN DỊCH VỤ THƯƠNG MẠI TỔNG HỢP WINCOMMERCE</v>
          </cell>
          <cell r="C1199" t="str">
            <v/>
          </cell>
          <cell r="D1199" t="str">
            <v>Thành phố Hà Nội</v>
          </cell>
          <cell r="E1199" t="str">
            <v>Quận Hai Bà Trưng</v>
          </cell>
          <cell r="G1199" t="str">
            <v>HN003</v>
          </cell>
          <cell r="H1199" t="str">
            <v>Nguyễn Văn Thạch</v>
          </cell>
          <cell r="I1199" t="str">
            <v>MIENBAC;WIN</v>
          </cell>
          <cell r="J1199" t="str">
            <v/>
          </cell>
          <cell r="M1199" t="str">
            <v>Số 227 đường Thanh Nhàn, phường Thanh Nhàn, quận Hai Bà Trưng, Hà Nội</v>
          </cell>
          <cell r="N1199">
            <v>60</v>
          </cell>
          <cell r="O1199" t="b">
            <v>0</v>
          </cell>
          <cell r="P1199" t="str">
            <v>C6 HÀ NỘI</v>
          </cell>
          <cell r="Q1199" t="str">
            <v>Miền Bắc</v>
          </cell>
          <cell r="R1199" t="str">
            <v>WIN</v>
          </cell>
        </row>
        <row r="1200">
          <cell r="A1200" t="str">
            <v>WIN2063</v>
          </cell>
          <cell r="B1200" t="str">
            <v>CN HÀ NỘI - CÔNG TY CỔ PHẦN DỊCH VỤ THƯƠNG MẠI TỔNG HỢP WINCOMMERCE</v>
          </cell>
          <cell r="C1200" t="str">
            <v/>
          </cell>
          <cell r="D1200" t="str">
            <v>Thành phố Hà Nội</v>
          </cell>
          <cell r="E1200" t="str">
            <v>Quận Hoàng Mai</v>
          </cell>
          <cell r="G1200" t="str">
            <v>HN003</v>
          </cell>
          <cell r="H1200" t="str">
            <v>Nguyễn Văn Thạch</v>
          </cell>
          <cell r="I1200" t="str">
            <v>MIENBAC;WIN</v>
          </cell>
          <cell r="J1200" t="str">
            <v/>
          </cell>
          <cell r="M1200" t="str">
            <v>Số 304 Hoàng Mai, phường Hoàng Văn Thụ, quận Hoàng Mai, Hà Nội</v>
          </cell>
          <cell r="N1200">
            <v>60</v>
          </cell>
          <cell r="O1200" t="b">
            <v>0</v>
          </cell>
          <cell r="P1200" t="str">
            <v>C6 HÀ NỘI</v>
          </cell>
          <cell r="Q1200" t="str">
            <v>Miền Bắc</v>
          </cell>
          <cell r="R1200" t="str">
            <v>WIN</v>
          </cell>
        </row>
        <row r="1201">
          <cell r="A1201" t="str">
            <v>WIN2066</v>
          </cell>
          <cell r="B1201" t="str">
            <v>CN HÀ NỘI - CÔNG TY CỔ PHẦN DỊCH VỤ THƯƠNG MẠI TỔNG HỢP WINCOMMERCE</v>
          </cell>
          <cell r="C1201" t="str">
            <v/>
          </cell>
          <cell r="D1201" t="str">
            <v>Thành phố Hà Nội</v>
          </cell>
          <cell r="E1201" t="str">
            <v>Quận Thanh Xuân</v>
          </cell>
          <cell r="G1201" t="str">
            <v>HN008</v>
          </cell>
          <cell r="H1201" t="str">
            <v>Nguyễn Minh Sơn</v>
          </cell>
          <cell r="I1201" t="str">
            <v>MIENBAC;WIN</v>
          </cell>
          <cell r="J1201" t="str">
            <v/>
          </cell>
          <cell r="M1201" t="str">
            <v>Số 208L Lê Trọng Tấn, phường Khương Mai, quận Thanh Xuân, Hà Nội</v>
          </cell>
          <cell r="N1201">
            <v>60</v>
          </cell>
          <cell r="O1201" t="b">
            <v>0</v>
          </cell>
          <cell r="P1201" t="str">
            <v>C6 HÀ NỘI</v>
          </cell>
          <cell r="Q1201" t="str">
            <v>Miền Bắc</v>
          </cell>
          <cell r="R1201" t="str">
            <v>WIN</v>
          </cell>
        </row>
        <row r="1202">
          <cell r="A1202" t="str">
            <v>win2067</v>
          </cell>
          <cell r="B1202" t="str">
            <v>CN HÀ NỘI - wincommerce</v>
          </cell>
          <cell r="C1202" t="str">
            <v/>
          </cell>
          <cell r="D1202" t="str">
            <v>Thành phố Hà Nội</v>
          </cell>
          <cell r="E1202" t="str">
            <v>Quận Ba Đình</v>
          </cell>
          <cell r="G1202" t="str">
            <v>HN008</v>
          </cell>
          <cell r="H1202" t="str">
            <v>Nguyễn Minh Sơn</v>
          </cell>
          <cell r="I1202" t="str">
            <v>MIENBAC;WIN</v>
          </cell>
          <cell r="J1202" t="str">
            <v/>
          </cell>
          <cell r="M1202" t="str">
            <v>Số 105 nhà K2, đường khu TT 7,2ha phường Vĩnh Phúc, quận Ba Đình, HN</v>
          </cell>
          <cell r="N1202">
            <v>60</v>
          </cell>
          <cell r="O1202" t="b">
            <v>0</v>
          </cell>
          <cell r="P1202" t="str">
            <v>C6 HÀ NỘI</v>
          </cell>
          <cell r="Q1202" t="str">
            <v>Miền Bắc</v>
          </cell>
          <cell r="R1202" t="str">
            <v>WIN</v>
          </cell>
        </row>
        <row r="1203">
          <cell r="A1203" t="str">
            <v>WIN2069</v>
          </cell>
          <cell r="B1203" t="str">
            <v>CN HÀ NỘI - CÔNG TY CỔ PHẦN DỊCH VỤ THƯƠNG MẠI TỔNG HỢP WINCOMMERCE</v>
          </cell>
          <cell r="C1203" t="str">
            <v/>
          </cell>
          <cell r="D1203" t="str">
            <v>Thành phố Hà Nội</v>
          </cell>
          <cell r="E1203" t="str">
            <v>Quận Cầu Giấy</v>
          </cell>
          <cell r="G1203" t="str">
            <v>HN004</v>
          </cell>
          <cell r="H1203" t="str">
            <v>Hoàng Thanh Huy</v>
          </cell>
          <cell r="I1203" t="str">
            <v>MIENBAC;WIN</v>
          </cell>
          <cell r="J1203" t="str">
            <v/>
          </cell>
          <cell r="M1203" t="str">
            <v>Số 1 Lô 2 tập thể Viện Kỹ thuật Quân sự, phường Nghĩa Đô, quận Cầu Giấy, Hà Nội (66 Hoàng Sâm)</v>
          </cell>
          <cell r="N1203">
            <v>60</v>
          </cell>
          <cell r="O1203" t="b">
            <v>0</v>
          </cell>
          <cell r="P1203" t="str">
            <v>C6 HÀ NỘI</v>
          </cell>
          <cell r="Q1203" t="str">
            <v>Miền Bắc</v>
          </cell>
          <cell r="R1203" t="str">
            <v>WIN</v>
          </cell>
        </row>
        <row r="1204">
          <cell r="A1204" t="str">
            <v>WIN2070</v>
          </cell>
          <cell r="B1204" t="str">
            <v>CN HÀ NỘI - CÔNG TY CỔ PHẦN DỊCH VỤ THƯƠNG MẠI TỔNG HỢP WINCOMMERCE</v>
          </cell>
          <cell r="C1204" t="str">
            <v/>
          </cell>
          <cell r="D1204" t="str">
            <v>Thành phố Hà Nội</v>
          </cell>
          <cell r="E1204" t="str">
            <v>Quận Hoàn Kiếm</v>
          </cell>
          <cell r="G1204" t="str">
            <v>HN003</v>
          </cell>
          <cell r="H1204" t="str">
            <v>Nguyễn Văn Thạch</v>
          </cell>
          <cell r="I1204" t="str">
            <v>MIENBAC;WIN</v>
          </cell>
          <cell r="J1204" t="str">
            <v/>
          </cell>
          <cell r="M1204" t="str">
            <v>Số 49 Lê Duẩn, phường Cửa Nam, quận Hoàn Kiếm, Hà Nội</v>
          </cell>
          <cell r="N1204">
            <v>60</v>
          </cell>
          <cell r="O1204" t="b">
            <v>0</v>
          </cell>
          <cell r="P1204" t="str">
            <v>C6 HÀ NỘI</v>
          </cell>
          <cell r="Q1204" t="str">
            <v>Miền Bắc</v>
          </cell>
          <cell r="R1204" t="str">
            <v>WIN</v>
          </cell>
        </row>
        <row r="1205">
          <cell r="A1205" t="str">
            <v>WIN2071</v>
          </cell>
          <cell r="B1205" t="str">
            <v>CN HÀ NỘI - CÔNG TY CỔ PHẦN DỊCH VỤ THƯƠNG MẠI TỔNG HỢP WINCOMMERCE</v>
          </cell>
          <cell r="C1205" t="str">
            <v/>
          </cell>
          <cell r="D1205" t="str">
            <v>Thành phố Hà Nội</v>
          </cell>
          <cell r="E1205" t="str">
            <v>Quận Hai Bà Trưng</v>
          </cell>
          <cell r="G1205" t="str">
            <v>HN003</v>
          </cell>
          <cell r="H1205" t="str">
            <v>Nguyễn Văn Thạch</v>
          </cell>
          <cell r="I1205" t="str">
            <v>MIENBAC;WIN</v>
          </cell>
          <cell r="J1205" t="str">
            <v/>
          </cell>
          <cell r="M1205" t="str">
            <v>Số 194 phố Minh Khai, tổ 14, phường Minh Khai, quận Hai Bà Trưng, Hà Nội</v>
          </cell>
          <cell r="N1205">
            <v>60</v>
          </cell>
          <cell r="O1205" t="b">
            <v>0</v>
          </cell>
          <cell r="P1205" t="str">
            <v>C6 HÀ NỘI</v>
          </cell>
          <cell r="Q1205" t="str">
            <v>Miền Bắc</v>
          </cell>
          <cell r="R1205" t="str">
            <v>WIN</v>
          </cell>
        </row>
        <row r="1206">
          <cell r="A1206" t="str">
            <v>WIN2072</v>
          </cell>
          <cell r="B1206" t="str">
            <v>CN HÀ NỘI - CÔNG TY CỔ PHẦN DỊCH VỤ THƯƠNG MẠI TỔNG HỢP WINCOMMERCE</v>
          </cell>
          <cell r="C1206" t="str">
            <v/>
          </cell>
          <cell r="D1206" t="str">
            <v>Thành phố Hà Nội</v>
          </cell>
          <cell r="E1206" t="str">
            <v>Quận Cầu Giấy</v>
          </cell>
          <cell r="G1206" t="str">
            <v>HN004</v>
          </cell>
          <cell r="H1206" t="str">
            <v>Hoàng Thanh Huy</v>
          </cell>
          <cell r="I1206" t="str">
            <v>MIENBAC;WIN</v>
          </cell>
          <cell r="J1206" t="str">
            <v/>
          </cell>
          <cell r="M1206" t="str">
            <v>Số 149 phố Hoàng Ngân, Phường Trung Hòa, Quận Cầu Giấy, Hà Nội.</v>
          </cell>
          <cell r="N1206">
            <v>60</v>
          </cell>
          <cell r="O1206" t="b">
            <v>0</v>
          </cell>
          <cell r="P1206" t="str">
            <v>C6 HÀ NỘI</v>
          </cell>
          <cell r="Q1206" t="str">
            <v>Miền Bắc</v>
          </cell>
          <cell r="R1206" t="str">
            <v>WIN</v>
          </cell>
        </row>
        <row r="1207">
          <cell r="A1207" t="str">
            <v>win2075</v>
          </cell>
          <cell r="B1207" t="str">
            <v>CN HÀ NỘI - wincommerce</v>
          </cell>
          <cell r="C1207" t="str">
            <v/>
          </cell>
          <cell r="D1207" t="str">
            <v>Thành phố Hà Nội</v>
          </cell>
          <cell r="E1207" t="str">
            <v>Quận Ba Đình</v>
          </cell>
          <cell r="G1207" t="str">
            <v>HN008</v>
          </cell>
          <cell r="H1207" t="str">
            <v>Nguyễn Minh Sơn</v>
          </cell>
          <cell r="I1207" t="str">
            <v>MIENBAC;WIN</v>
          </cell>
          <cell r="J1207" t="str">
            <v/>
          </cell>
          <cell r="M1207" t="str">
            <v>Số 23, phố Cửa Bắc, phường Trúc Bạch, quận Ba Đình, Hà Nội</v>
          </cell>
          <cell r="N1207">
            <v>60</v>
          </cell>
          <cell r="O1207" t="b">
            <v>0</v>
          </cell>
          <cell r="P1207" t="str">
            <v>C6 HÀ NỘI</v>
          </cell>
          <cell r="Q1207" t="str">
            <v>Miền Bắc</v>
          </cell>
          <cell r="R1207" t="str">
            <v>WIN</v>
          </cell>
        </row>
        <row r="1208">
          <cell r="A1208" t="str">
            <v>WIN2078</v>
          </cell>
          <cell r="B1208" t="str">
            <v>CN HÀ NỘI - CÔNG TY CỔ PHẦN DỊCH VỤ THƯƠNG MẠI TỔNG HỢP WINCOMMERCE</v>
          </cell>
          <cell r="C1208" t="str">
            <v/>
          </cell>
          <cell r="D1208" t="str">
            <v>Thành phố Hà Nội</v>
          </cell>
          <cell r="E1208" t="str">
            <v>Quận Đống Đa</v>
          </cell>
          <cell r="G1208" t="str">
            <v>HN003</v>
          </cell>
          <cell r="H1208" t="str">
            <v>Nguyễn Văn Thạch</v>
          </cell>
          <cell r="I1208" t="str">
            <v>MIENBAC;WIN</v>
          </cell>
          <cell r="J1208" t="str">
            <v/>
          </cell>
          <cell r="M1208" t="str">
            <v>Số 210 Ngõ Xã Đàn 2, Phường Nam Đồng, Quận Đống Đa, Hà Nội</v>
          </cell>
          <cell r="N1208">
            <v>60</v>
          </cell>
          <cell r="O1208" t="b">
            <v>0</v>
          </cell>
          <cell r="P1208" t="str">
            <v>C6 HÀ NỘI</v>
          </cell>
          <cell r="Q1208" t="str">
            <v>Miền Bắc</v>
          </cell>
          <cell r="R1208" t="str">
            <v>WIN</v>
          </cell>
        </row>
        <row r="1209">
          <cell r="A1209" t="str">
            <v>WIN2079</v>
          </cell>
          <cell r="B1209" t="str">
            <v>CN HÀ NỘI - CÔNG TY CỔ PHẦN DỊCH VỤ THƯƠNG MẠI TỔNG HỢP WINCOMMERCE</v>
          </cell>
          <cell r="C1209" t="str">
            <v/>
          </cell>
          <cell r="D1209" t="str">
            <v>Thành phố Hà Nội</v>
          </cell>
          <cell r="E1209" t="str">
            <v>Quận Thanh Xuân</v>
          </cell>
          <cell r="G1209" t="str">
            <v>HN008</v>
          </cell>
          <cell r="H1209" t="str">
            <v>Nguyễn Minh Sơn</v>
          </cell>
          <cell r="I1209" t="str">
            <v>MIENBAC;WIN</v>
          </cell>
          <cell r="J1209" t="str">
            <v/>
          </cell>
          <cell r="M1209" t="str">
            <v>Số 44/116 Nhân Hòa, phường Nhân Chính, quận Thanh Xuân, Hà Nội</v>
          </cell>
          <cell r="N1209">
            <v>60</v>
          </cell>
          <cell r="O1209" t="b">
            <v>0</v>
          </cell>
          <cell r="P1209" t="str">
            <v>C6 HÀ NỘI</v>
          </cell>
          <cell r="Q1209" t="str">
            <v>Miền Bắc</v>
          </cell>
          <cell r="R1209" t="str">
            <v>WIN</v>
          </cell>
        </row>
        <row r="1210">
          <cell r="A1210" t="str">
            <v>WIN2080</v>
          </cell>
          <cell r="B1210" t="str">
            <v>CN HÀ NỘI - CÔNG TY CỔ PHẦN DỊCH VỤ THƯƠNG MẠI TỔNG HỢP WINCOMMERCE</v>
          </cell>
          <cell r="C1210" t="str">
            <v/>
          </cell>
          <cell r="D1210" t="str">
            <v>Thành phố Hà Nội</v>
          </cell>
          <cell r="E1210" t="str">
            <v>Quận Hai Bà Trưng</v>
          </cell>
          <cell r="G1210" t="str">
            <v>HN003</v>
          </cell>
          <cell r="H1210" t="str">
            <v>Nguyễn Văn Thạch</v>
          </cell>
          <cell r="I1210" t="str">
            <v>MIENBAC;WIN</v>
          </cell>
          <cell r="J1210" t="str">
            <v/>
          </cell>
          <cell r="M1210" t="str">
            <v>Số 347 đường Bạch Mai, phường Bạch Mai, quận Hai Bà Trưng, Hà Nội</v>
          </cell>
          <cell r="N1210">
            <v>60</v>
          </cell>
          <cell r="O1210" t="b">
            <v>0</v>
          </cell>
          <cell r="P1210" t="str">
            <v>C6 HÀ NỘI</v>
          </cell>
          <cell r="Q1210" t="str">
            <v>Miền Bắc</v>
          </cell>
          <cell r="R1210" t="str">
            <v>WIN</v>
          </cell>
        </row>
        <row r="1211">
          <cell r="A1211" t="str">
            <v>WIN2082</v>
          </cell>
          <cell r="B1211" t="str">
            <v>CN HÀ NỘI - CÔNG TY CỔ PHẦN DỊCH VỤ THƯƠNG MẠI TỔNG HỢP WINCOMMERCE</v>
          </cell>
          <cell r="C1211" t="str">
            <v/>
          </cell>
          <cell r="D1211" t="str">
            <v>Thành phố Hà Nội</v>
          </cell>
          <cell r="E1211" t="str">
            <v>Quận Hoàng Mai</v>
          </cell>
          <cell r="G1211" t="str">
            <v>HN003</v>
          </cell>
          <cell r="H1211" t="str">
            <v>Nguyễn Văn Thạch</v>
          </cell>
          <cell r="I1211" t="str">
            <v>MIENBAC;WIN</v>
          </cell>
          <cell r="J1211" t="str">
            <v/>
          </cell>
          <cell r="M1211" t="str">
            <v>41 tương mai,  Nguyễn An Ninh, Phường Giáp Bát, Quận Hoàng Mai, Hà Nội</v>
          </cell>
          <cell r="N1211">
            <v>60</v>
          </cell>
          <cell r="O1211" t="b">
            <v>0</v>
          </cell>
          <cell r="P1211" t="str">
            <v>C6 HÀ NỘI</v>
          </cell>
          <cell r="Q1211" t="str">
            <v>Miền Bắc</v>
          </cell>
          <cell r="R1211" t="str">
            <v>WIN</v>
          </cell>
        </row>
        <row r="1212">
          <cell r="A1212" t="str">
            <v>win2083</v>
          </cell>
          <cell r="B1212" t="str">
            <v>CN HÀ NỘI - wincommerce</v>
          </cell>
          <cell r="C1212" t="str">
            <v/>
          </cell>
          <cell r="D1212" t="str">
            <v>Thành phố Hà Nội</v>
          </cell>
          <cell r="E1212" t="str">
            <v>Quận Bắc Từ Liêm</v>
          </cell>
          <cell r="G1212" t="str">
            <v>HN003</v>
          </cell>
          <cell r="H1212" t="str">
            <v>Nguyễn Văn Thạch</v>
          </cell>
          <cell r="I1212" t="str">
            <v>MIENBAC;WIN</v>
          </cell>
          <cell r="J1212" t="str">
            <v/>
          </cell>
          <cell r="M1212" t="str">
            <v>Số 138 Phú Diễn, phường Phú Diễn, Quận Bắc Từ Liêm, Hà Nội</v>
          </cell>
          <cell r="N1212">
            <v>60</v>
          </cell>
          <cell r="O1212" t="b">
            <v>0</v>
          </cell>
          <cell r="P1212" t="str">
            <v>C6 HÀ NỘI</v>
          </cell>
          <cell r="Q1212" t="str">
            <v>Miền Bắc</v>
          </cell>
          <cell r="R1212" t="str">
            <v>WIN</v>
          </cell>
        </row>
        <row r="1213">
          <cell r="A1213" t="str">
            <v>WIN2085</v>
          </cell>
          <cell r="B1213" t="str">
            <v>CN HÀ NỘI - CÔNG TY CỔ PHẦN DỊCH VỤ THƯƠNG MẠI TỔNG HỢP WINCOMMERCE</v>
          </cell>
          <cell r="C1213" t="str">
            <v/>
          </cell>
          <cell r="D1213" t="str">
            <v>Thành phố Hà Nội</v>
          </cell>
          <cell r="E1213" t="str">
            <v>Quận Hai Bà Trưng</v>
          </cell>
          <cell r="G1213" t="str">
            <v>HN003</v>
          </cell>
          <cell r="H1213" t="str">
            <v>Nguyễn Văn Thạch</v>
          </cell>
          <cell r="I1213" t="str">
            <v>MIENBAC;WIN</v>
          </cell>
          <cell r="J1213" t="str">
            <v/>
          </cell>
          <cell r="M1213" t="str">
            <v>Số 17A Phố Hàn Thuyên, Tổ 2, Phường Phạm Đình Hổ, Quận Hai Bà Trưng, Hà Nội</v>
          </cell>
          <cell r="N1213">
            <v>60</v>
          </cell>
          <cell r="O1213" t="b">
            <v>0</v>
          </cell>
          <cell r="P1213" t="str">
            <v>C6 HÀ NỘI</v>
          </cell>
          <cell r="Q1213" t="str">
            <v>Miền Bắc</v>
          </cell>
          <cell r="R1213" t="str">
            <v>WIN</v>
          </cell>
        </row>
        <row r="1214">
          <cell r="A1214" t="str">
            <v>win2088</v>
          </cell>
          <cell r="B1214" t="str">
            <v>CN HÀ NỘI - wincommerce</v>
          </cell>
          <cell r="C1214" t="str">
            <v/>
          </cell>
          <cell r="D1214" t="str">
            <v>Thành phố Hà Nội</v>
          </cell>
          <cell r="E1214" t="str">
            <v>Quận Ba Đình</v>
          </cell>
          <cell r="G1214" t="str">
            <v>HN008</v>
          </cell>
          <cell r="H1214" t="str">
            <v>Nguyễn Minh Sơn</v>
          </cell>
          <cell r="I1214" t="str">
            <v>MIENBAC;WIN</v>
          </cell>
          <cell r="J1214" t="str">
            <v/>
          </cell>
          <cell r="M1214" t="str">
            <v>Số 47 Phó Đức Chính, phường Trúc Bạch, quận Ba Đình, HN</v>
          </cell>
          <cell r="N1214">
            <v>60</v>
          </cell>
          <cell r="O1214" t="b">
            <v>0</v>
          </cell>
          <cell r="P1214" t="str">
            <v>C6 HÀ NỘI</v>
          </cell>
          <cell r="Q1214" t="str">
            <v>Miền Bắc</v>
          </cell>
          <cell r="R1214" t="str">
            <v>WIN</v>
          </cell>
        </row>
        <row r="1215">
          <cell r="A1215" t="str">
            <v>WIN2091</v>
          </cell>
          <cell r="B1215" t="str">
            <v>CN HÀ NỘI - CÔNG TY CỔ PHẦN DỊCH VỤ THƯƠNG MẠI TỔNG HỢP WINCOMMERCE</v>
          </cell>
          <cell r="C1215" t="str">
            <v/>
          </cell>
          <cell r="D1215" t="str">
            <v>Thành phố Hà Nội</v>
          </cell>
          <cell r="E1215" t="str">
            <v>Quận Hai Bà Trưng</v>
          </cell>
          <cell r="G1215" t="str">
            <v>HN003</v>
          </cell>
          <cell r="H1215" t="str">
            <v>Nguyễn Văn Thạch</v>
          </cell>
          <cell r="I1215" t="str">
            <v>MIENBAC;WIN</v>
          </cell>
          <cell r="J1215" t="str">
            <v/>
          </cell>
          <cell r="M1215" t="str">
            <v>Căn 22 Lô 1 khu Lạc Trung, Phường Vĩnh Tuy, quận Hai Bà Trưng, Hà Nội (Số 2, Ngõ 61 Lạc Trung)</v>
          </cell>
          <cell r="N1215">
            <v>60</v>
          </cell>
          <cell r="O1215" t="b">
            <v>0</v>
          </cell>
          <cell r="P1215" t="str">
            <v>C6 HÀ NỘI</v>
          </cell>
          <cell r="Q1215" t="str">
            <v>Miền Bắc</v>
          </cell>
          <cell r="R1215" t="str">
            <v>WIN</v>
          </cell>
        </row>
        <row r="1216">
          <cell r="A1216" t="str">
            <v>WIN2092</v>
          </cell>
          <cell r="B1216" t="str">
            <v>CN HÀ NỘI - CÔNG TY CỔ PHẦN DỊCH VỤ THƯƠNG MẠI TỔNG HỢP WINCOMMERCE</v>
          </cell>
          <cell r="C1216" t="str">
            <v/>
          </cell>
          <cell r="D1216" t="str">
            <v>Thành phố Hà Nội</v>
          </cell>
          <cell r="E1216" t="str">
            <v>Quận Cầu Giấy</v>
          </cell>
          <cell r="G1216" t="str">
            <v>HN004</v>
          </cell>
          <cell r="H1216" t="str">
            <v>Hoàng Thanh Huy</v>
          </cell>
          <cell r="I1216" t="str">
            <v>MIENBAC;WIN</v>
          </cell>
          <cell r="J1216" t="str">
            <v/>
          </cell>
          <cell r="M1216" t="str">
            <v>Số 41, Tổ 5, Phố Trung Kính, Phường Trung Hòa, Quận Cầu Giấy, Hà Nội (41 Trung Kính)</v>
          </cell>
          <cell r="N1216">
            <v>60</v>
          </cell>
          <cell r="O1216" t="b">
            <v>0</v>
          </cell>
          <cell r="P1216" t="str">
            <v>C6 HÀ NỘI</v>
          </cell>
          <cell r="Q1216" t="str">
            <v>Miền Bắc</v>
          </cell>
          <cell r="R1216" t="str">
            <v>WIN</v>
          </cell>
        </row>
        <row r="1217">
          <cell r="A1217" t="str">
            <v>win2094</v>
          </cell>
          <cell r="B1217" t="str">
            <v>CN HÀ NỘI - wincommerce</v>
          </cell>
          <cell r="C1217" t="str">
            <v/>
          </cell>
          <cell r="D1217" t="str">
            <v>Thành phố Hà Nội</v>
          </cell>
          <cell r="E1217" t="str">
            <v>Quận Ba Đình</v>
          </cell>
          <cell r="G1217" t="str">
            <v>HN008</v>
          </cell>
          <cell r="H1217" t="str">
            <v>Nguyễn Minh Sơn</v>
          </cell>
          <cell r="I1217" t="str">
            <v>MIENBAC;WIN</v>
          </cell>
          <cell r="J1217" t="str">
            <v/>
          </cell>
          <cell r="M1217" t="str">
            <v>Số 210 Đội Cấn, phường , quận Ba Đình, Hà Nội</v>
          </cell>
          <cell r="N1217">
            <v>60</v>
          </cell>
          <cell r="O1217" t="b">
            <v>0</v>
          </cell>
          <cell r="P1217" t="str">
            <v>C6 HÀ NỘI</v>
          </cell>
          <cell r="Q1217" t="str">
            <v>Miền Bắc</v>
          </cell>
          <cell r="R1217" t="str">
            <v>WIN</v>
          </cell>
        </row>
        <row r="1218">
          <cell r="A1218" t="str">
            <v>WIN2098</v>
          </cell>
          <cell r="B1218" t="str">
            <v>CN HÀ NỘI - CÔNG TY CỔ PHẦN DỊCH VỤ THƯƠNG MẠI TỔNG HỢP WINCOMMERCE</v>
          </cell>
          <cell r="C1218" t="str">
            <v/>
          </cell>
          <cell r="D1218" t="str">
            <v>Thành phố Hà Nội</v>
          </cell>
          <cell r="E1218" t="str">
            <v>Quận Tây Hồ</v>
          </cell>
          <cell r="G1218" t="str">
            <v>HN008</v>
          </cell>
          <cell r="H1218" t="str">
            <v>Nguyễn Minh Sơn</v>
          </cell>
          <cell r="I1218" t="str">
            <v>MIENBAC;WIN</v>
          </cell>
          <cell r="J1218" t="str">
            <v/>
          </cell>
          <cell r="M1218" t="str">
            <v>Số 50 -52 Nguyễn Hoàng Tôn, phường Xuân La, quận Tây Hồ, thành phố Hà Nội</v>
          </cell>
          <cell r="N1218">
            <v>60</v>
          </cell>
          <cell r="O1218" t="b">
            <v>0</v>
          </cell>
          <cell r="P1218" t="str">
            <v>C6 HÀ NỘI</v>
          </cell>
          <cell r="Q1218" t="str">
            <v>Miền Bắc</v>
          </cell>
          <cell r="R1218" t="str">
            <v>WIN</v>
          </cell>
        </row>
        <row r="1219">
          <cell r="A1219" t="str">
            <v>WIN2100</v>
          </cell>
          <cell r="B1219" t="str">
            <v>CN HÀ NỘI - CÔNG TY CỔ PHẦN DỊCH VỤ THƯƠNG MẠI TỔNG HỢP WINCOMMERCE</v>
          </cell>
          <cell r="C1219" t="str">
            <v/>
          </cell>
          <cell r="D1219" t="str">
            <v>Thành phố Hà Nội</v>
          </cell>
          <cell r="E1219" t="str">
            <v>Quận Tây Hồ</v>
          </cell>
          <cell r="G1219" t="str">
            <v>HN008</v>
          </cell>
          <cell r="H1219" t="str">
            <v>Nguyễn Minh Sơn</v>
          </cell>
          <cell r="I1219" t="str">
            <v>MIENBAC;WIN</v>
          </cell>
          <cell r="J1219" t="str">
            <v/>
          </cell>
          <cell r="M1219" t="str">
            <v>55 Thụy Khuê, phường Thụy Khuê, quận Tây Hồ, Hà Nội</v>
          </cell>
          <cell r="N1219">
            <v>60</v>
          </cell>
          <cell r="O1219" t="b">
            <v>0</v>
          </cell>
          <cell r="P1219" t="str">
            <v>C6 HÀ NỘI</v>
          </cell>
          <cell r="Q1219" t="str">
            <v>Miền Bắc</v>
          </cell>
          <cell r="R1219" t="str">
            <v>WIN</v>
          </cell>
        </row>
        <row r="1220">
          <cell r="A1220" t="str">
            <v>WIN2101</v>
          </cell>
          <cell r="B1220" t="str">
            <v>CN HÀ NỘI - CÔNG TY CỔ PHẦN DỊCH VỤ THƯƠNG MẠI TỔNG HỢP WINCOMMERCE</v>
          </cell>
          <cell r="C1220" t="str">
            <v/>
          </cell>
          <cell r="D1220" t="str">
            <v>Thành phố Hà Nội</v>
          </cell>
          <cell r="E1220" t="str">
            <v>Quận Thanh Xuân</v>
          </cell>
          <cell r="G1220" t="str">
            <v>HN008</v>
          </cell>
          <cell r="H1220" t="str">
            <v>Nguyễn Minh Sơn</v>
          </cell>
          <cell r="I1220" t="str">
            <v>MIENBAC;WIN</v>
          </cell>
          <cell r="J1220" t="str">
            <v/>
          </cell>
          <cell r="M1220" t="str">
            <v>Số 30C, Ngõ 477 đường Nguyễn Trãi, phường Thanh Xuân Nam, quận Thanh Xuân, Hà Nội</v>
          </cell>
          <cell r="N1220">
            <v>60</v>
          </cell>
          <cell r="O1220" t="b">
            <v>0</v>
          </cell>
          <cell r="P1220" t="str">
            <v>C6 HÀ NỘI</v>
          </cell>
          <cell r="Q1220" t="str">
            <v>Miền Bắc</v>
          </cell>
          <cell r="R1220" t="str">
            <v>WIN</v>
          </cell>
        </row>
        <row r="1221">
          <cell r="A1221" t="str">
            <v>WIN2116</v>
          </cell>
          <cell r="B1221" t="str">
            <v>CN HÀ NỘI - CÔNG TY CỔ PHẦN DỊCH VỤ THƯƠNG MẠI TỔNG HỢP WINCOMMERCE</v>
          </cell>
          <cell r="C1221" t="str">
            <v/>
          </cell>
          <cell r="D1221" t="str">
            <v>Thành phố Hà Nội</v>
          </cell>
          <cell r="E1221" t="str">
            <v>Quận Tây Hồ</v>
          </cell>
          <cell r="G1221" t="str">
            <v>HN008</v>
          </cell>
          <cell r="H1221" t="str">
            <v>Nguyễn Minh Sơn</v>
          </cell>
          <cell r="I1221" t="str">
            <v>MIENBAC;WIN</v>
          </cell>
          <cell r="J1221" t="str">
            <v/>
          </cell>
          <cell r="M1221" t="str">
            <v>35B đường Xuân La, P. Xuân La, Q.Tây Hồ, Hà Nội</v>
          </cell>
          <cell r="N1221">
            <v>60</v>
          </cell>
          <cell r="O1221" t="b">
            <v>0</v>
          </cell>
          <cell r="P1221" t="str">
            <v>C6 HÀ NỘI</v>
          </cell>
          <cell r="Q1221" t="str">
            <v>Miền Bắc</v>
          </cell>
          <cell r="R1221" t="str">
            <v>WIN</v>
          </cell>
        </row>
        <row r="1222">
          <cell r="A1222" t="str">
            <v>WIN2117</v>
          </cell>
          <cell r="B1222" t="str">
            <v>CN HÀ NỘI - CÔNG TY CỔ PHẦN DỊCH VỤ THƯƠNG MẠI TỔNG HỢP WINCOMMERCE</v>
          </cell>
          <cell r="C1222" t="str">
            <v/>
          </cell>
          <cell r="D1222" t="str">
            <v>Thành phố Hà Nội</v>
          </cell>
          <cell r="E1222" t="str">
            <v>Quận Đống Đa</v>
          </cell>
          <cell r="G1222" t="str">
            <v>HN008</v>
          </cell>
          <cell r="H1222" t="str">
            <v>Nguyễn Minh Sơn</v>
          </cell>
          <cell r="I1222" t="str">
            <v>MIENBAC;WIN</v>
          </cell>
          <cell r="J1222" t="str">
            <v/>
          </cell>
          <cell r="M1222" t="str">
            <v>Số 16 Võ Văn Dũng, phường Ô Chợ Dừa, quận Đống Đa, Hà Nội</v>
          </cell>
          <cell r="N1222">
            <v>60</v>
          </cell>
          <cell r="O1222" t="b">
            <v>0</v>
          </cell>
          <cell r="P1222" t="str">
            <v>C6 HÀ NỘI</v>
          </cell>
          <cell r="Q1222" t="str">
            <v>Miền Bắc</v>
          </cell>
          <cell r="R1222" t="str">
            <v>WIN</v>
          </cell>
        </row>
        <row r="1223">
          <cell r="A1223" t="str">
            <v>WIN2118</v>
          </cell>
          <cell r="B1223" t="str">
            <v>CN HÀ NỘI - CÔNG TY CỔ PHẦN DỊCH VỤ THƯƠNG MẠI TỔNG HỢP WINCOMMERCE</v>
          </cell>
          <cell r="C1223" t="str">
            <v/>
          </cell>
          <cell r="D1223" t="str">
            <v>Thành phố Hà Nội</v>
          </cell>
          <cell r="E1223" t="str">
            <v>Quận Ba Đình</v>
          </cell>
          <cell r="G1223" t="str">
            <v>HN008</v>
          </cell>
          <cell r="H1223" t="str">
            <v>Nguyễn Minh Sơn</v>
          </cell>
          <cell r="I1223" t="str">
            <v>MIENBAC;WIN</v>
          </cell>
          <cell r="J1223" t="str">
            <v/>
          </cell>
          <cell r="M1223" t="str">
            <v>Số 140 Phó Đức Chính, phường Trúc Bạch, quận Ba Đình, HN</v>
          </cell>
          <cell r="N1223">
            <v>60</v>
          </cell>
          <cell r="O1223" t="b">
            <v>0</v>
          </cell>
          <cell r="P1223" t="str">
            <v>C6 HÀ NỘI</v>
          </cell>
          <cell r="Q1223" t="str">
            <v>Miền Bắc</v>
          </cell>
          <cell r="R1223" t="str">
            <v>WIN</v>
          </cell>
        </row>
        <row r="1224">
          <cell r="A1224" t="str">
            <v>WIN2119</v>
          </cell>
          <cell r="B1224" t="str">
            <v>CN HÀ NỘI - CÔNG TY CỔ PHẦN DỊCH VỤ THƯƠNG MẠI TỔNG HỢP WINCOMMERCE</v>
          </cell>
          <cell r="C1224" t="str">
            <v/>
          </cell>
          <cell r="D1224" t="str">
            <v>Thành phố Hà Nội</v>
          </cell>
          <cell r="E1224" t="str">
            <v>Quận Nam Từ Liêm</v>
          </cell>
          <cell r="G1224" t="str">
            <v>HN004</v>
          </cell>
          <cell r="H1224" t="str">
            <v>Hoàng Thanh Huy</v>
          </cell>
          <cell r="I1224" t="str">
            <v>MIENBAC;WIN</v>
          </cell>
          <cell r="J1224" t="str">
            <v/>
          </cell>
          <cell r="M1224" t="str">
            <v>Số 3 dãy N1, Học viện chính trị quân sự, phường Trung Văn, quận Nam Từ Liêm, Hà Nội (Số 3 Đại học Hà Nội)</v>
          </cell>
          <cell r="N1224">
            <v>60</v>
          </cell>
          <cell r="O1224" t="b">
            <v>0</v>
          </cell>
          <cell r="P1224" t="str">
            <v>C6 HÀ NỘI</v>
          </cell>
          <cell r="Q1224" t="str">
            <v>Miền Bắc</v>
          </cell>
          <cell r="R1224" t="str">
            <v>WIN</v>
          </cell>
        </row>
        <row r="1225">
          <cell r="A1225" t="str">
            <v>WIN2122</v>
          </cell>
          <cell r="B1225" t="str">
            <v>CN HÀ NỘI - CÔNG TY CỔ PHẦN DỊCH VỤ THƯƠNG MẠI TỔNG HỢP WINCOMMERCE</v>
          </cell>
          <cell r="C1225" t="str">
            <v/>
          </cell>
          <cell r="D1225" t="str">
            <v>Thành phố Hà Nội</v>
          </cell>
          <cell r="E1225" t="str">
            <v>Quận Cầu Giấy</v>
          </cell>
          <cell r="G1225" t="str">
            <v>HN004</v>
          </cell>
          <cell r="H1225" t="str">
            <v>Hoàng Thanh Huy</v>
          </cell>
          <cell r="I1225" t="str">
            <v>MIENBAC;WIN</v>
          </cell>
          <cell r="J1225" t="str">
            <v/>
          </cell>
          <cell r="M1225" t="str">
            <v>Số 10 ngõ 118 Nguyễn Khánh Toàn, P. Quan Hoa, Q.Cầu Giấy, Hà Nội</v>
          </cell>
          <cell r="N1225">
            <v>60</v>
          </cell>
          <cell r="O1225" t="b">
            <v>0</v>
          </cell>
          <cell r="P1225" t="str">
            <v>C6 HÀ NỘI</v>
          </cell>
          <cell r="Q1225" t="str">
            <v>Miền Bắc</v>
          </cell>
          <cell r="R1225" t="str">
            <v>WIN</v>
          </cell>
        </row>
        <row r="1226">
          <cell r="A1226" t="str">
            <v>WIN2123</v>
          </cell>
          <cell r="B1226" t="str">
            <v>CN HÀ NỘI - CÔNG TY CỔ PHẦN DỊCH VỤ THƯƠNG MẠI TỔNG HỢP WINCOMMERCE</v>
          </cell>
          <cell r="C1226" t="str">
            <v/>
          </cell>
          <cell r="D1226" t="str">
            <v>Thành phố Hà Nội</v>
          </cell>
          <cell r="E1226" t="str">
            <v>Quận Hai Bà Trưng</v>
          </cell>
          <cell r="G1226" t="str">
            <v>HN003</v>
          </cell>
          <cell r="H1226" t="str">
            <v>Nguyễn Văn Thạch</v>
          </cell>
          <cell r="I1226" t="str">
            <v>MIENBAC;WIN</v>
          </cell>
          <cell r="J1226" t="str">
            <v/>
          </cell>
          <cell r="M1226" t="str">
            <v>Số 57 Phố 8/3, P. Minh Khai, Q. Hai Bà Trưng, Hà Nội</v>
          </cell>
          <cell r="N1226">
            <v>60</v>
          </cell>
          <cell r="O1226" t="b">
            <v>0</v>
          </cell>
          <cell r="P1226" t="str">
            <v>C6 HÀ NỘI</v>
          </cell>
          <cell r="Q1226" t="str">
            <v>Miền Bắc</v>
          </cell>
          <cell r="R1226" t="str">
            <v>WIN</v>
          </cell>
        </row>
        <row r="1227">
          <cell r="A1227" t="str">
            <v>WIN2124</v>
          </cell>
          <cell r="B1227" t="str">
            <v>CN HÀ NỘI - CÔNG TY CỔ PHẦN DỊCH VỤ THƯƠNG MẠI TỔNG HỢP WINCOMMERCE</v>
          </cell>
          <cell r="C1227" t="str">
            <v/>
          </cell>
          <cell r="D1227" t="str">
            <v>Thành phố Hà Nội</v>
          </cell>
          <cell r="E1227" t="str">
            <v>Quận Tây Hồ</v>
          </cell>
          <cell r="G1227" t="str">
            <v>HN003</v>
          </cell>
          <cell r="H1227" t="str">
            <v>Nguyễn Văn Thạch</v>
          </cell>
          <cell r="I1227" t="str">
            <v>MIENBAC;WIN</v>
          </cell>
          <cell r="J1227" t="str">
            <v/>
          </cell>
          <cell r="M1227" t="str">
            <v>Số 133, phố Thụy Khuê, P. Thụy Khuê, Q. Tây Hồ, Hà Nội</v>
          </cell>
          <cell r="N1227">
            <v>60</v>
          </cell>
          <cell r="O1227" t="b">
            <v>0</v>
          </cell>
          <cell r="P1227" t="str">
            <v>C6 HÀ NỘI</v>
          </cell>
          <cell r="Q1227" t="str">
            <v>Miền Bắc</v>
          </cell>
          <cell r="R1227" t="str">
            <v>WIN</v>
          </cell>
        </row>
        <row r="1228">
          <cell r="A1228" t="str">
            <v>WIN2125</v>
          </cell>
          <cell r="B1228" t="str">
            <v>CN HÀ NỘI - CÔNG TY CỔ PHẦN DỊCH VỤ THƯƠNG MẠI TỔNG HỢP WINCOMMERCE</v>
          </cell>
          <cell r="C1228" t="str">
            <v/>
          </cell>
          <cell r="D1228" t="str">
            <v>Thành phố Hà Nội</v>
          </cell>
          <cell r="E1228" t="str">
            <v>Quận Hai Bà Trưng</v>
          </cell>
          <cell r="G1228" t="str">
            <v>HN003</v>
          </cell>
          <cell r="H1228" t="str">
            <v>Nguyễn Văn Thạch</v>
          </cell>
          <cell r="I1228" t="str">
            <v>MIENBAC;WIN</v>
          </cell>
          <cell r="J1228" t="str">
            <v/>
          </cell>
          <cell r="M1228" t="str">
            <v>Số 409 Bạch Mai, P. Bạch Mai, Q. Hai Bà Trưng, Hà Nội</v>
          </cell>
          <cell r="N1228">
            <v>60</v>
          </cell>
          <cell r="O1228" t="b">
            <v>0</v>
          </cell>
          <cell r="P1228" t="str">
            <v>C6 HÀ NỘI</v>
          </cell>
          <cell r="Q1228" t="str">
            <v>Miền Bắc</v>
          </cell>
          <cell r="R1228" t="str">
            <v>WIN</v>
          </cell>
        </row>
        <row r="1229">
          <cell r="A1229" t="str">
            <v>WIN2126</v>
          </cell>
          <cell r="B1229" t="str">
            <v>CN HÀ NỘI - CÔNG TY CỔ PHẦN DỊCH VỤ THƯƠNG MẠI TỔNG HỢP WINCOMMERCE</v>
          </cell>
          <cell r="C1229" t="str">
            <v/>
          </cell>
          <cell r="D1229" t="str">
            <v>Thành phố Hà Nội</v>
          </cell>
          <cell r="E1229" t="str">
            <v>Quận Ba Đình</v>
          </cell>
          <cell r="G1229" t="str">
            <v>HN008</v>
          </cell>
          <cell r="H1229" t="str">
            <v>Nguyễn Minh Sơn</v>
          </cell>
          <cell r="I1229" t="str">
            <v>MIENBAC;WIN</v>
          </cell>
          <cell r="J1229" t="str">
            <v/>
          </cell>
          <cell r="M1229" t="str">
            <v>Số 18B Nguyễn Biểu, P. Quán Thánh, Q. Ba Đình, Hà Nội</v>
          </cell>
          <cell r="N1229">
            <v>60</v>
          </cell>
          <cell r="O1229" t="b">
            <v>0</v>
          </cell>
          <cell r="P1229" t="str">
            <v>C6 HÀ NỘI</v>
          </cell>
          <cell r="Q1229" t="str">
            <v>Miền Bắc</v>
          </cell>
          <cell r="R1229" t="str">
            <v>WIN</v>
          </cell>
        </row>
        <row r="1230">
          <cell r="A1230" t="str">
            <v>WIN2138</v>
          </cell>
          <cell r="B1230" t="str">
            <v>CN HÀ NỘI - CÔNG TY CỔ PHẦN DỊCH VỤ THƯƠNG MẠI TỔNG HỢP WINCOMMERCE</v>
          </cell>
          <cell r="C1230" t="str">
            <v/>
          </cell>
          <cell r="D1230" t="str">
            <v>Thành phố Hà Nội</v>
          </cell>
          <cell r="E1230" t="str">
            <v>Quận Cầu Giấy</v>
          </cell>
          <cell r="G1230" t="str">
            <v>HN004</v>
          </cell>
          <cell r="H1230" t="str">
            <v>Hoàng Thanh Huy</v>
          </cell>
          <cell r="I1230" t="str">
            <v>MIENBAC;WIN</v>
          </cell>
          <cell r="J1230" t="str">
            <v/>
          </cell>
          <cell r="M1230" t="str">
            <v>"Lô B2/D7 Khu đô thị mới Cầu Giấy, đường Trần Đăng Ninh kéo dài, 
P. Dịch Vọng, Q. Cầu Giấy, Hà Nội</v>
          </cell>
          <cell r="N1230">
            <v>60</v>
          </cell>
          <cell r="O1230" t="b">
            <v>0</v>
          </cell>
          <cell r="P1230" t="str">
            <v>C6 HÀ NỘI</v>
          </cell>
          <cell r="Q1230" t="str">
            <v>Miền Bắc</v>
          </cell>
          <cell r="R1230" t="str">
            <v>WIN</v>
          </cell>
        </row>
        <row r="1231">
          <cell r="A1231" t="str">
            <v>WIN2139</v>
          </cell>
          <cell r="B1231" t="str">
            <v>CN HÀ NỘI - CÔNG TY CỔ PHẦN DỊCH VỤ THƯƠNG MẠI TỔNG HỢP WINCOMMERCE</v>
          </cell>
          <cell r="C1231" t="str">
            <v/>
          </cell>
          <cell r="D1231" t="str">
            <v>Thành phố Hà Nội</v>
          </cell>
          <cell r="E1231" t="str">
            <v>Quận Hai Bà Trưng</v>
          </cell>
          <cell r="G1231" t="str">
            <v>HN003</v>
          </cell>
          <cell r="H1231" t="str">
            <v>Nguyễn Văn Thạch</v>
          </cell>
          <cell r="I1231" t="str">
            <v>MIENBAC;WIN</v>
          </cell>
          <cell r="J1231" t="str">
            <v/>
          </cell>
          <cell r="M1231" t="str">
            <v>102 phố Lê Thanh Nghị, phường Bách Khoa, quận Hai Bà Trưng, Hà Nội</v>
          </cell>
          <cell r="N1231">
            <v>60</v>
          </cell>
          <cell r="O1231" t="b">
            <v>0</v>
          </cell>
          <cell r="P1231" t="str">
            <v>C6 HÀ NỘI</v>
          </cell>
          <cell r="Q1231" t="str">
            <v>Miền Bắc</v>
          </cell>
          <cell r="R1231" t="str">
            <v>WIN</v>
          </cell>
        </row>
        <row r="1232">
          <cell r="A1232" t="str">
            <v>WIN2141</v>
          </cell>
          <cell r="B1232" t="str">
            <v>CN HÀ NỘI - CÔNG TY CỔ PHẦN DỊCH VỤ THƯƠNG MẠI TỔNG HỢP WINCOMMERCE</v>
          </cell>
          <cell r="C1232" t="str">
            <v/>
          </cell>
          <cell r="D1232" t="str">
            <v>Thành phố Hà Nội</v>
          </cell>
          <cell r="E1232" t="str">
            <v>Quận Hai Bà Trưng</v>
          </cell>
          <cell r="G1232" t="str">
            <v>HN003</v>
          </cell>
          <cell r="H1232" t="str">
            <v>Nguyễn Văn Thạch</v>
          </cell>
          <cell r="I1232" t="str">
            <v>MIENBAC;WIN</v>
          </cell>
          <cell r="J1232" t="str">
            <v/>
          </cell>
          <cell r="M1232" t="str">
            <v>601 phố Kim Ngưu, P. Vĩnh Tuy, Q. Hai Bà Trưng, Hà Nội</v>
          </cell>
          <cell r="N1232">
            <v>60</v>
          </cell>
          <cell r="O1232" t="b">
            <v>0</v>
          </cell>
          <cell r="P1232" t="str">
            <v>C6 HÀ NỘI</v>
          </cell>
          <cell r="Q1232" t="str">
            <v>Miền Bắc</v>
          </cell>
          <cell r="R1232" t="str">
            <v>WIN</v>
          </cell>
        </row>
        <row r="1233">
          <cell r="A1233" t="str">
            <v>WIN2142</v>
          </cell>
          <cell r="B1233" t="str">
            <v>CN HÀ NỘI - CÔNG TY CỔ PHẦN DỊCH VỤ THƯƠNG MẠI TỔNG HỢP WINCOMMERCE</v>
          </cell>
          <cell r="C1233" t="str">
            <v/>
          </cell>
          <cell r="D1233" t="str">
            <v>Thành phố Hà Nội</v>
          </cell>
          <cell r="E1233" t="str">
            <v>Quận Thanh Xuân</v>
          </cell>
          <cell r="G1233" t="str">
            <v>HN008</v>
          </cell>
          <cell r="H1233" t="str">
            <v>Nguyễn Minh Sơn</v>
          </cell>
          <cell r="I1233" t="str">
            <v>MIENBAC;WIN</v>
          </cell>
          <cell r="J1233" t="str">
            <v/>
          </cell>
          <cell r="M1233" t="str">
            <v>268 phố Lê Trọng Tấn, P. Khương Mai, Q. Thanh Xuân, Hà Nội</v>
          </cell>
          <cell r="N1233">
            <v>60</v>
          </cell>
          <cell r="O1233" t="b">
            <v>0</v>
          </cell>
          <cell r="P1233" t="str">
            <v>C6 HÀ NỘI</v>
          </cell>
          <cell r="Q1233" t="str">
            <v>Miền Bắc</v>
          </cell>
          <cell r="R1233" t="str">
            <v>WIN</v>
          </cell>
        </row>
        <row r="1234">
          <cell r="A1234" t="str">
            <v>win2143</v>
          </cell>
          <cell r="B1234" t="str">
            <v>CN HÀ NỘI - wincommerce</v>
          </cell>
          <cell r="C1234" t="str">
            <v/>
          </cell>
          <cell r="D1234" t="str">
            <v>Thành phố Hà Nội</v>
          </cell>
          <cell r="E1234" t="str">
            <v>Quận Hà Đông</v>
          </cell>
          <cell r="G1234" t="str">
            <v>HN004</v>
          </cell>
          <cell r="H1234" t="str">
            <v>Hoàng Thanh Huy</v>
          </cell>
          <cell r="I1234" t="str">
            <v>MIENBAC;WIN</v>
          </cell>
          <cell r="J1234" t="str">
            <v/>
          </cell>
          <cell r="M1234" t="str">
            <v>LK6C-8 Làng Việt Kiều Châu Âu, Khu, đô thị mới Mỗ Lao, Phường Mộ Lao, Quận Hà Đông, HN</v>
          </cell>
          <cell r="N1234">
            <v>60</v>
          </cell>
          <cell r="O1234" t="b">
            <v>0</v>
          </cell>
          <cell r="P1234" t="str">
            <v>C6 HÀ NỘI</v>
          </cell>
          <cell r="Q1234" t="str">
            <v>Miền Bắc</v>
          </cell>
          <cell r="R1234" t="str">
            <v>WIN</v>
          </cell>
        </row>
        <row r="1235">
          <cell r="A1235" t="str">
            <v>WIN2144</v>
          </cell>
          <cell r="B1235" t="str">
            <v>CN HÀ NỘI - CÔNG TY CỔ PHẦN DỊCH VỤ THƯƠNG MẠI TỔNG HỢP WINCOMMERCE</v>
          </cell>
          <cell r="C1235" t="str">
            <v/>
          </cell>
          <cell r="D1235" t="str">
            <v>Thành phố Hà Nội</v>
          </cell>
          <cell r="E1235" t="str">
            <v>Quận Đống Đa</v>
          </cell>
          <cell r="G1235" t="str">
            <v>HN008</v>
          </cell>
          <cell r="H1235" t="str">
            <v>Nguyễn Minh Sơn</v>
          </cell>
          <cell r="I1235" t="str">
            <v>MIENBAC;WIN</v>
          </cell>
          <cell r="J1235" t="str">
            <v/>
          </cell>
          <cell r="M1235" t="str">
            <v>28 phố Tôn Đức Thắng, P. Cát Linh, Q. Đống Đa, Hà Nội</v>
          </cell>
          <cell r="N1235">
            <v>60</v>
          </cell>
          <cell r="O1235" t="b">
            <v>0</v>
          </cell>
          <cell r="P1235" t="str">
            <v>C6 HÀ NỘI</v>
          </cell>
          <cell r="Q1235" t="str">
            <v>Miền Bắc</v>
          </cell>
          <cell r="R1235" t="str">
            <v>WIN</v>
          </cell>
        </row>
        <row r="1236">
          <cell r="A1236" t="str">
            <v>WIN2145</v>
          </cell>
          <cell r="B1236" t="str">
            <v>CN HÀ NỘI - CÔNG TY CỔ PHẦN DỊCH VỤ THƯƠNG MẠI TỔNG HỢP WINCOMMERCE</v>
          </cell>
          <cell r="C1236" t="str">
            <v/>
          </cell>
          <cell r="D1236" t="str">
            <v>Thành phố Hà Nội</v>
          </cell>
          <cell r="E1236" t="str">
            <v>Quận Thanh Xuân</v>
          </cell>
          <cell r="G1236" t="str">
            <v>HN008</v>
          </cell>
          <cell r="H1236" t="str">
            <v>Nguyễn Minh Sơn</v>
          </cell>
          <cell r="I1236" t="str">
            <v>MIENBAC;WIN</v>
          </cell>
          <cell r="J1236" t="str">
            <v/>
          </cell>
          <cell r="M1236" t="str">
            <v>Số 147 phố Hoàng Văn Thái, P. Khương Trung, Q. Thanh Xuân, Hà Nội</v>
          </cell>
          <cell r="N1236">
            <v>60</v>
          </cell>
          <cell r="O1236" t="b">
            <v>0</v>
          </cell>
          <cell r="P1236" t="str">
            <v>C6 HÀ NỘI</v>
          </cell>
          <cell r="Q1236" t="str">
            <v>Miền Bắc</v>
          </cell>
          <cell r="R1236" t="str">
            <v>WIN</v>
          </cell>
        </row>
        <row r="1237">
          <cell r="A1237" t="str">
            <v>WIN2146</v>
          </cell>
          <cell r="B1237" t="str">
            <v>CN HÀ NỘI - CÔNG TY CỔ PHẦN DỊCH VỤ THƯƠNG MẠI TỔNG HỢP WINCOMMERCE</v>
          </cell>
          <cell r="C1237" t="str">
            <v/>
          </cell>
          <cell r="D1237" t="str">
            <v>Thành phố Hà Nội</v>
          </cell>
          <cell r="E1237" t="str">
            <v>Quận Thanh Xuân</v>
          </cell>
          <cell r="G1237" t="str">
            <v>HN008</v>
          </cell>
          <cell r="H1237" t="str">
            <v>Nguyễn Minh Sơn</v>
          </cell>
          <cell r="I1237" t="str">
            <v>MIENBAC;WIN</v>
          </cell>
          <cell r="J1237" t="str">
            <v/>
          </cell>
          <cell r="M1237" t="str">
            <v>Số 91 , đường Hoàng Văn Thái, P. Khương Trung, Q.Thanh Xuân, Hà Nội</v>
          </cell>
          <cell r="N1237">
            <v>60</v>
          </cell>
          <cell r="O1237" t="b">
            <v>0</v>
          </cell>
          <cell r="P1237" t="str">
            <v>C6 HÀ NỘI</v>
          </cell>
          <cell r="Q1237" t="str">
            <v>Miền Bắc</v>
          </cell>
          <cell r="R1237" t="str">
            <v>WIN</v>
          </cell>
        </row>
        <row r="1238">
          <cell r="A1238" t="str">
            <v>WIN2148</v>
          </cell>
          <cell r="B1238" t="str">
            <v>CN HÀ NỘI - CÔNG TY CỔ PHẦN DỊCH VỤ THƯƠNG MẠI TỔNG HỢP WINCOMMERCE</v>
          </cell>
          <cell r="C1238" t="str">
            <v/>
          </cell>
          <cell r="D1238" t="str">
            <v>Thành phố Hà Nội</v>
          </cell>
          <cell r="E1238" t="str">
            <v>Quận Long Biên</v>
          </cell>
          <cell r="G1238" t="str">
            <v>HN003</v>
          </cell>
          <cell r="H1238" t="str">
            <v>Nguyễn Văn Thạch</v>
          </cell>
          <cell r="I1238" t="str">
            <v>MIENBAC;WIN</v>
          </cell>
          <cell r="J1238" t="str">
            <v/>
          </cell>
          <cell r="M1238" t="str">
            <v>Số 24, đường Sài Đồng, Tổ 13, P. Sài Đồng, Q. Long Biên, Hà Nội</v>
          </cell>
          <cell r="N1238">
            <v>60</v>
          </cell>
          <cell r="O1238" t="b">
            <v>0</v>
          </cell>
          <cell r="P1238" t="str">
            <v>C6 HÀ NỘI</v>
          </cell>
          <cell r="Q1238" t="str">
            <v>Miền Bắc</v>
          </cell>
          <cell r="R1238" t="str">
            <v>WIN</v>
          </cell>
        </row>
        <row r="1239">
          <cell r="A1239" t="str">
            <v>WIN2150</v>
          </cell>
          <cell r="B1239" t="str">
            <v>CN HÀ NỘI - CÔNG TY CỔ PHẦN DỊCH VỤ THƯƠNG MẠI TỔNG HỢP WINCOMMERCE</v>
          </cell>
          <cell r="C1239" t="str">
            <v/>
          </cell>
          <cell r="D1239" t="str">
            <v>Thành phố Hà Nội</v>
          </cell>
          <cell r="E1239" t="str">
            <v>Quận Ba Đình</v>
          </cell>
          <cell r="G1239" t="str">
            <v>HN008</v>
          </cell>
          <cell r="H1239" t="str">
            <v>Nguyễn Minh Sơn</v>
          </cell>
          <cell r="I1239" t="str">
            <v>MIENBAC;WIN</v>
          </cell>
          <cell r="J1239" t="str">
            <v/>
          </cell>
          <cell r="M1239" t="str">
            <v>26B Phố Hòe Nhai, P. Nguyễn Trung Trực, Q. Ba Đình, Hà Nội</v>
          </cell>
          <cell r="N1239">
            <v>60</v>
          </cell>
          <cell r="O1239" t="b">
            <v>0</v>
          </cell>
          <cell r="P1239" t="str">
            <v>C6 HÀ NỘI</v>
          </cell>
          <cell r="Q1239" t="str">
            <v>Miền Bắc</v>
          </cell>
          <cell r="R1239" t="str">
            <v>WIN</v>
          </cell>
        </row>
        <row r="1240">
          <cell r="A1240" t="str">
            <v>WIN2151</v>
          </cell>
          <cell r="B1240" t="str">
            <v>CN HÀ NỘI - CÔNG TY CỔ PHẦN DỊCH VỤ THƯƠNG MẠI TỔNG HỢP WINCOMMERCE</v>
          </cell>
          <cell r="C1240" t="str">
            <v/>
          </cell>
          <cell r="D1240" t="str">
            <v>Thành phố Hà Nội</v>
          </cell>
          <cell r="E1240" t="str">
            <v>Quận Hai Bà Trưng</v>
          </cell>
          <cell r="G1240" t="str">
            <v>HN003</v>
          </cell>
          <cell r="H1240" t="str">
            <v>Nguyễn Văn Thạch</v>
          </cell>
          <cell r="I1240" t="str">
            <v>MIENBAC;WIN</v>
          </cell>
          <cell r="J1240" t="str">
            <v/>
          </cell>
          <cell r="M1240" t="str">
            <v>59 phố Mai Hắc Đế, P. Bùi Thị Xuân, Q. Hai Bà Trưng, Hà Nội</v>
          </cell>
          <cell r="N1240">
            <v>60</v>
          </cell>
          <cell r="O1240" t="b">
            <v>0</v>
          </cell>
          <cell r="P1240" t="str">
            <v>C6 HÀ NỘI</v>
          </cell>
          <cell r="Q1240" t="str">
            <v>Miền Bắc</v>
          </cell>
          <cell r="R1240" t="str">
            <v>WIN</v>
          </cell>
        </row>
        <row r="1241">
          <cell r="A1241" t="str">
            <v>WIN2164</v>
          </cell>
          <cell r="B1241" t="str">
            <v>CN HÀ NỘI - CÔNG TY CỔ PHẦN DỊCH VỤ THƯƠNG MẠI TỔNG HỢP WINCOMMERCE</v>
          </cell>
          <cell r="C1241" t="str">
            <v/>
          </cell>
          <cell r="D1241" t="str">
            <v>Thành phố Hà Nội</v>
          </cell>
          <cell r="E1241" t="str">
            <v>Quận Đống Đa</v>
          </cell>
          <cell r="G1241" t="str">
            <v>HN003</v>
          </cell>
          <cell r="H1241" t="str">
            <v>Nguyễn Văn Thạch</v>
          </cell>
          <cell r="I1241" t="str">
            <v>MIENBAC;WIN</v>
          </cell>
          <cell r="J1241" t="str">
            <v/>
          </cell>
          <cell r="M1241" t="str">
            <v>Số 9, Ngõ Chợ Khâm Thiên, P. Khâm Thiên, Q. Đống Đa, Hà Nội</v>
          </cell>
          <cell r="N1241">
            <v>60</v>
          </cell>
          <cell r="O1241" t="b">
            <v>0</v>
          </cell>
          <cell r="P1241" t="str">
            <v>C6 HÀ NỘI</v>
          </cell>
          <cell r="Q1241" t="str">
            <v>Miền Bắc</v>
          </cell>
          <cell r="R1241" t="str">
            <v>WIN</v>
          </cell>
        </row>
        <row r="1242">
          <cell r="A1242" t="str">
            <v>WIN2165</v>
          </cell>
          <cell r="B1242" t="str">
            <v>CN HÀ NỘI - CÔNG TY CỔ PHẦN DỊCH VỤ THƯƠNG MẠI TỔNG HỢP WINCOMMERCE</v>
          </cell>
          <cell r="C1242" t="str">
            <v/>
          </cell>
          <cell r="D1242" t="str">
            <v>Thành phố Hà Nội</v>
          </cell>
          <cell r="E1242" t="str">
            <v>Quận Hoàng Mai</v>
          </cell>
          <cell r="G1242" t="str">
            <v>HN003</v>
          </cell>
          <cell r="H1242" t="str">
            <v>Nguyễn Văn Thạch</v>
          </cell>
          <cell r="I1242" t="str">
            <v>MIENBAC;WIN</v>
          </cell>
          <cell r="J1242" t="str">
            <v/>
          </cell>
          <cell r="M1242" t="str">
            <v>Số 163 phố Tân Mai, P. Tân Mai, Quận Hoàng Mai, Hà Nội</v>
          </cell>
          <cell r="N1242">
            <v>60</v>
          </cell>
          <cell r="O1242" t="b">
            <v>0</v>
          </cell>
          <cell r="P1242" t="str">
            <v>C6 HÀ NỘI</v>
          </cell>
          <cell r="Q1242" t="str">
            <v>Miền Bắc</v>
          </cell>
          <cell r="R1242" t="str">
            <v>WIN</v>
          </cell>
        </row>
        <row r="1243">
          <cell r="A1243" t="str">
            <v>win2166</v>
          </cell>
          <cell r="B1243" t="str">
            <v>CN HÀ NỘI - wincommerce</v>
          </cell>
          <cell r="C1243" t="str">
            <v/>
          </cell>
          <cell r="D1243" t="str">
            <v>Thành phố Hà Nội</v>
          </cell>
          <cell r="E1243" t="str">
            <v>Quận Hà Đông</v>
          </cell>
          <cell r="G1243" t="str">
            <v>HN004</v>
          </cell>
          <cell r="H1243" t="str">
            <v>Hoàng Thanh Huy</v>
          </cell>
          <cell r="I1243" t="str">
            <v>MIENBAC;WIN</v>
          </cell>
          <cell r="J1243" t="str">
            <v/>
          </cell>
          <cell r="M1243" t="str">
            <v>Số 148 phố Lê Lợi, P. Nguyễn Trãi, quận Hà Đông, Hà Nội</v>
          </cell>
          <cell r="N1243">
            <v>60</v>
          </cell>
          <cell r="O1243" t="b">
            <v>0</v>
          </cell>
          <cell r="P1243" t="str">
            <v>C6 HÀ NỘI</v>
          </cell>
          <cell r="Q1243" t="str">
            <v>Miền Bắc</v>
          </cell>
          <cell r="R1243" t="str">
            <v>WIN</v>
          </cell>
        </row>
        <row r="1244">
          <cell r="A1244" t="str">
            <v>WIN2167</v>
          </cell>
          <cell r="B1244" t="str">
            <v>CN HÀ NỘI - CÔNG TY CỔ PHẦN DỊCH VỤ THƯƠNG MẠI TỔNG HỢP WINCOMMERCE</v>
          </cell>
          <cell r="C1244" t="str">
            <v/>
          </cell>
          <cell r="D1244" t="str">
            <v>Thành phố Hà Nội</v>
          </cell>
          <cell r="E1244" t="str">
            <v>Quận Hai Bà Trưng</v>
          </cell>
          <cell r="G1244" t="str">
            <v>HN003</v>
          </cell>
          <cell r="H1244" t="str">
            <v>Nguyễn Văn Thạch</v>
          </cell>
          <cell r="I1244" t="str">
            <v>MIENBAC;WIN</v>
          </cell>
          <cell r="J1244" t="str">
            <v/>
          </cell>
          <cell r="M1244" t="str">
            <v>Số 242 phố Lê Thanh Nghị, P. Đồng Tâm, Q. Hai Bà Trưng, Hà Nội</v>
          </cell>
          <cell r="N1244">
            <v>60</v>
          </cell>
          <cell r="O1244" t="b">
            <v>0</v>
          </cell>
          <cell r="P1244" t="str">
            <v>C6 HÀ NỘI</v>
          </cell>
          <cell r="Q1244" t="str">
            <v>Miền Bắc</v>
          </cell>
          <cell r="R1244" t="str">
            <v>WIN</v>
          </cell>
        </row>
        <row r="1245">
          <cell r="A1245" t="str">
            <v>win2168</v>
          </cell>
          <cell r="B1245" t="str">
            <v>CN HÀ NỘI - wincommerce</v>
          </cell>
          <cell r="C1245" t="str">
            <v/>
          </cell>
          <cell r="D1245" t="str">
            <v>Thành phố Hà Nội</v>
          </cell>
          <cell r="E1245" t="str">
            <v>Quận Hà Đông</v>
          </cell>
          <cell r="G1245" t="str">
            <v>HN004</v>
          </cell>
          <cell r="H1245" t="str">
            <v>Hoàng Thanh Huy</v>
          </cell>
          <cell r="I1245" t="str">
            <v>MIENBAC;WIN</v>
          </cell>
          <cell r="J1245" t="str">
            <v/>
          </cell>
          <cell r="M1245" t="str">
            <v>Số 70 phố Lê Trọng Tấn, , P.Dương Nội, Q. Hà Đông, Hà Nội</v>
          </cell>
          <cell r="N1245">
            <v>60</v>
          </cell>
          <cell r="O1245" t="b">
            <v>0</v>
          </cell>
          <cell r="P1245" t="str">
            <v>C6 HÀ NỘI</v>
          </cell>
          <cell r="Q1245" t="str">
            <v>Miền Bắc</v>
          </cell>
          <cell r="R1245" t="str">
            <v>WIN</v>
          </cell>
        </row>
        <row r="1246">
          <cell r="A1246" t="str">
            <v>WIN2169</v>
          </cell>
          <cell r="B1246" t="str">
            <v>CN HÀ NỘI - CÔNG TY CỔ PHẦN DỊCH VỤ THƯƠNG MẠI TỔNG HỢP WINCOMMERCE</v>
          </cell>
          <cell r="C1246" t="str">
            <v/>
          </cell>
          <cell r="D1246" t="str">
            <v>Thành phố Hà Nội</v>
          </cell>
          <cell r="E1246" t="str">
            <v>Quận Long Biên</v>
          </cell>
          <cell r="G1246" t="str">
            <v>HN003</v>
          </cell>
          <cell r="H1246" t="str">
            <v>Nguyễn Văn Thạch</v>
          </cell>
          <cell r="I1246" t="str">
            <v>MIENBAC;WIN</v>
          </cell>
          <cell r="J1246" t="str">
            <v/>
          </cell>
          <cell r="M1246" t="str">
            <v>Số 48 Phố Trạm, P. Long Biên, Q. Long Biên, Hà Nội</v>
          </cell>
          <cell r="N1246">
            <v>60</v>
          </cell>
          <cell r="O1246" t="b">
            <v>0</v>
          </cell>
          <cell r="P1246" t="str">
            <v>C6 HÀ NỘI</v>
          </cell>
          <cell r="Q1246" t="str">
            <v>Miền Bắc</v>
          </cell>
          <cell r="R1246" t="str">
            <v>WIN</v>
          </cell>
        </row>
        <row r="1247">
          <cell r="A1247" t="str">
            <v>WIN2171</v>
          </cell>
          <cell r="B1247" t="str">
            <v>CN HÀ NỘI - CÔNG TY CỔ PHẦN DỊCH VỤ THƯƠNG MẠI TỔNG HỢP WINCOMMERCE</v>
          </cell>
          <cell r="C1247" t="str">
            <v/>
          </cell>
          <cell r="D1247" t="str">
            <v>Thành phố Hà Nội</v>
          </cell>
          <cell r="E1247" t="str">
            <v>Quận Ba Đình</v>
          </cell>
          <cell r="G1247" t="str">
            <v>HN004</v>
          </cell>
          <cell r="H1247" t="str">
            <v>Hoàng Thanh Huy</v>
          </cell>
          <cell r="I1247" t="str">
            <v>MIENBAC;WIN</v>
          </cell>
          <cell r="J1247" t="str">
            <v/>
          </cell>
          <cell r="M1247" t="str">
            <v>Số 1088 Đường La Thành, Phường Ngọc Khánh, Quận Ba Đình, Hà Nội</v>
          </cell>
          <cell r="N1247">
            <v>60</v>
          </cell>
          <cell r="O1247" t="b">
            <v>0</v>
          </cell>
          <cell r="P1247" t="str">
            <v>C6 HÀ NỘI</v>
          </cell>
          <cell r="Q1247" t="str">
            <v>Miền Bắc</v>
          </cell>
          <cell r="R1247" t="str">
            <v>WIN</v>
          </cell>
        </row>
        <row r="1248">
          <cell r="A1248" t="str">
            <v>WIN2173</v>
          </cell>
          <cell r="B1248" t="str">
            <v>CN HÀ NỘI - CÔNG TY CỔ PHẦN DỊCH VỤ THƯƠNG MẠI TỔNG HỢP WINCOMMERCE</v>
          </cell>
          <cell r="C1248" t="str">
            <v/>
          </cell>
          <cell r="D1248" t="str">
            <v>Thành phố Hà Nội</v>
          </cell>
          <cell r="E1248" t="str">
            <v>Quận Cầu Giấy</v>
          </cell>
          <cell r="G1248" t="str">
            <v>HN004</v>
          </cell>
          <cell r="H1248" t="str">
            <v>Hoàng Thanh Huy</v>
          </cell>
          <cell r="I1248" t="str">
            <v>MIENBAC;WIN</v>
          </cell>
          <cell r="J1248" t="str">
            <v/>
          </cell>
          <cell r="M1248" t="str">
            <v>Số 37 phố Doãn Kế Thiện, P. Mai Dịch, quận Cầu Giấy, Hà Nội</v>
          </cell>
          <cell r="N1248">
            <v>60</v>
          </cell>
          <cell r="O1248" t="b">
            <v>0</v>
          </cell>
          <cell r="P1248" t="str">
            <v>C6 HÀ NỘI</v>
          </cell>
          <cell r="Q1248" t="str">
            <v>Miền Bắc</v>
          </cell>
          <cell r="R1248" t="str">
            <v>WIN</v>
          </cell>
        </row>
        <row r="1249">
          <cell r="A1249" t="str">
            <v>win2174</v>
          </cell>
          <cell r="B1249" t="str">
            <v>CN HÀ NỘI - wincommerce</v>
          </cell>
          <cell r="C1249" t="str">
            <v/>
          </cell>
          <cell r="D1249" t="str">
            <v>Thành phố Hà Nội</v>
          </cell>
          <cell r="E1249" t="str">
            <v>Quận Bắc Từ Liêm</v>
          </cell>
          <cell r="G1249" t="str">
            <v>HN004</v>
          </cell>
          <cell r="H1249" t="str">
            <v>Hoàng Thanh Huy</v>
          </cell>
          <cell r="I1249" t="str">
            <v>MIENBAC;WIN</v>
          </cell>
          <cell r="J1249" t="str">
            <v/>
          </cell>
          <cell r="M1249" t="str">
            <v>Khu dịch vụ tầng 1&amp;2, chung cư C2 Xuân Đỉnh, lô C2, P. Xuân Đỉnh, Q.Bắc Từ Liêm, Hà Nội</v>
          </cell>
          <cell r="N1249">
            <v>60</v>
          </cell>
          <cell r="O1249" t="b">
            <v>0</v>
          </cell>
          <cell r="P1249" t="str">
            <v>C6 HÀ NỘI</v>
          </cell>
          <cell r="Q1249" t="str">
            <v>Miền Bắc</v>
          </cell>
          <cell r="R1249" t="str">
            <v>WIN</v>
          </cell>
        </row>
        <row r="1250">
          <cell r="A1250" t="str">
            <v>WIN2175</v>
          </cell>
          <cell r="B1250" t="str">
            <v>CN HÀ NỘI - CÔNG TY CỔ PHẦN DỊCH VỤ THƯƠNG MẠI TỔNG HỢP WINCOMMERCE</v>
          </cell>
          <cell r="C1250" t="str">
            <v/>
          </cell>
          <cell r="D1250" t="str">
            <v>Thành phố Hà Nội</v>
          </cell>
          <cell r="E1250" t="str">
            <v>Quận Hoàng Mai</v>
          </cell>
          <cell r="G1250" t="str">
            <v>HN003</v>
          </cell>
          <cell r="H1250" t="str">
            <v>Nguyễn Văn Thạch</v>
          </cell>
          <cell r="I1250" t="str">
            <v>MIENBAC;WIN</v>
          </cell>
          <cell r="J1250" t="str">
            <v/>
          </cell>
          <cell r="M1250" t="str">
            <v>"Số 4A, lô 12 khu đô thị Định Công, phố Trần Nguyên Đán
, phường Định Công, quận Hoàng Mai, Hà Nội (12A4 khu đô thị Định Công)"</v>
          </cell>
          <cell r="N1250">
            <v>60</v>
          </cell>
          <cell r="O1250" t="b">
            <v>0</v>
          </cell>
          <cell r="P1250" t="str">
            <v>C6 HÀ NỘI</v>
          </cell>
          <cell r="Q1250" t="str">
            <v>Miền Bắc</v>
          </cell>
          <cell r="R1250" t="str">
            <v>WIN</v>
          </cell>
        </row>
        <row r="1251">
          <cell r="A1251" t="str">
            <v>WIN2178</v>
          </cell>
          <cell r="B1251" t="str">
            <v>CN HÀ NỘI - CÔNG TY CỔ PHẦN DỊCH VỤ THƯƠNG MẠI TỔNG HỢP WINCOMMERCE</v>
          </cell>
          <cell r="C1251" t="str">
            <v/>
          </cell>
          <cell r="D1251" t="str">
            <v>Thành phố Hà Nội</v>
          </cell>
          <cell r="E1251" t="str">
            <v>Quận Hai Bà Trưng</v>
          </cell>
          <cell r="G1251" t="str">
            <v>HN003</v>
          </cell>
          <cell r="H1251" t="str">
            <v>Nguyễn Văn Thạch</v>
          </cell>
          <cell r="I1251" t="str">
            <v>MIENBAC;WIN</v>
          </cell>
          <cell r="J1251" t="str">
            <v/>
          </cell>
          <cell r="M1251" t="str">
            <v>Số 35B Phố Nguyễn Bỉnh Khiêm, P. Lê Đại Hành, Q. Hai Bà Trưng, Hà Nội</v>
          </cell>
          <cell r="N1251">
            <v>60</v>
          </cell>
          <cell r="O1251" t="b">
            <v>0</v>
          </cell>
          <cell r="P1251" t="str">
            <v>C6 HÀ NỘI</v>
          </cell>
          <cell r="Q1251" t="str">
            <v>Miền Bắc</v>
          </cell>
          <cell r="R1251" t="str">
            <v>WIN</v>
          </cell>
        </row>
        <row r="1252">
          <cell r="A1252" t="str">
            <v>WIN2188</v>
          </cell>
          <cell r="B1252" t="str">
            <v>CN HÀ NỘI - CÔNG TY CỔ PHẦN DỊCH VỤ THƯƠNG MẠI TỔNG HỢP WINCOMMERCE</v>
          </cell>
          <cell r="C1252" t="str">
            <v/>
          </cell>
          <cell r="D1252" t="str">
            <v>Thành phố Hà Nội</v>
          </cell>
          <cell r="E1252" t="str">
            <v>Quận Cầu Giấy</v>
          </cell>
          <cell r="G1252" t="str">
            <v>HN004</v>
          </cell>
          <cell r="H1252" t="str">
            <v>Hoàng Thanh Huy</v>
          </cell>
          <cell r="I1252" t="str">
            <v>MIENBAC;WIN</v>
          </cell>
          <cell r="J1252" t="str">
            <v/>
          </cell>
          <cell r="M1252" t="str">
            <v>Số 373 đường Nguyễn Khang, P. Yên Hòa, Q. Cầu Giấy, Hà Nội</v>
          </cell>
          <cell r="N1252">
            <v>60</v>
          </cell>
          <cell r="O1252" t="b">
            <v>0</v>
          </cell>
          <cell r="P1252" t="str">
            <v>C6 HÀ NỘI</v>
          </cell>
          <cell r="Q1252" t="str">
            <v>Miền Bắc</v>
          </cell>
          <cell r="R1252" t="str">
            <v>WIN</v>
          </cell>
        </row>
        <row r="1253">
          <cell r="A1253" t="str">
            <v>WIN2189</v>
          </cell>
          <cell r="B1253" t="str">
            <v>CN HÀ NỘI - CÔNG TY CỔ PHẦN DỊCH VỤ THƯƠNG MẠI TỔNG HỢP WINCOMMERCE</v>
          </cell>
          <cell r="C1253" t="str">
            <v/>
          </cell>
          <cell r="D1253" t="str">
            <v>Thành phố Hà Nội</v>
          </cell>
          <cell r="E1253" t="str">
            <v>Quận Ba Đình</v>
          </cell>
          <cell r="G1253" t="str">
            <v>HN008</v>
          </cell>
          <cell r="H1253" t="str">
            <v>Nguyễn Minh Sơn</v>
          </cell>
          <cell r="I1253" t="str">
            <v>MIENBAC;WIN</v>
          </cell>
          <cell r="J1253" t="str">
            <v/>
          </cell>
          <cell r="M1253" t="str">
            <v>29A phố Nguyễn Công Hoan, P. Ngọc Khánh, Q. Ba Đình, Hà Nội</v>
          </cell>
          <cell r="N1253">
            <v>60</v>
          </cell>
          <cell r="O1253" t="b">
            <v>0</v>
          </cell>
          <cell r="P1253" t="str">
            <v>C6 HÀ NỘI</v>
          </cell>
          <cell r="Q1253" t="str">
            <v>Miền Bắc</v>
          </cell>
          <cell r="R1253" t="str">
            <v>WIN</v>
          </cell>
        </row>
        <row r="1254">
          <cell r="A1254" t="str">
            <v>WIN2190</v>
          </cell>
          <cell r="B1254" t="str">
            <v>CN HÀ NỘI - CÔNG TY CỔ PHẦN DỊCH VỤ THƯƠNG MẠI TỔNG HỢP WINCOMMERCE</v>
          </cell>
          <cell r="C1254" t="str">
            <v/>
          </cell>
          <cell r="D1254" t="str">
            <v>Thành phố Hà Nội</v>
          </cell>
          <cell r="E1254" t="str">
            <v>Quận Hai Bà Trưng</v>
          </cell>
          <cell r="G1254" t="str">
            <v>HN003</v>
          </cell>
          <cell r="H1254" t="str">
            <v>Nguyễn Văn Thạch</v>
          </cell>
          <cell r="I1254" t="str">
            <v>MIENBAC;WIN</v>
          </cell>
          <cell r="J1254" t="str">
            <v/>
          </cell>
          <cell r="M1254" t="str">
            <v>Số 17, phố Hòa Mã, phường Ngô Thì Nhậm, quận Hai Bà Trưng, Hà Nội</v>
          </cell>
          <cell r="N1254">
            <v>60</v>
          </cell>
          <cell r="O1254" t="b">
            <v>0</v>
          </cell>
          <cell r="P1254" t="str">
            <v>C6 HÀ NỘI</v>
          </cell>
          <cell r="Q1254" t="str">
            <v>Miền Bắc</v>
          </cell>
          <cell r="R1254" t="str">
            <v>WIN</v>
          </cell>
        </row>
        <row r="1255">
          <cell r="A1255" t="str">
            <v>WIN2192</v>
          </cell>
          <cell r="B1255" t="str">
            <v>CN HÀ NỘI - CÔNG TY CỔ PHẦN DỊCH VỤ THƯƠNG MẠI TỔNG HỢP WINCOMMERCE</v>
          </cell>
          <cell r="C1255" t="str">
            <v/>
          </cell>
          <cell r="D1255" t="str">
            <v>Thành phố Hà Nội</v>
          </cell>
          <cell r="E1255" t="str">
            <v>Quận Đống Đa</v>
          </cell>
          <cell r="G1255" t="str">
            <v>HN003</v>
          </cell>
          <cell r="H1255" t="str">
            <v>Nguyễn Văn Thạch</v>
          </cell>
          <cell r="I1255" t="str">
            <v>MIENBAC;WIN</v>
          </cell>
          <cell r="J1255" t="str">
            <v/>
          </cell>
          <cell r="M1255" t="str">
            <v>Số 37, ngõ 91 đường Nguyễn Chí Thanh, P. Láng Hạ, Q.Đống Đa, Hà Nội</v>
          </cell>
          <cell r="N1255">
            <v>60</v>
          </cell>
          <cell r="O1255" t="b">
            <v>0</v>
          </cell>
          <cell r="P1255" t="str">
            <v>C6 HÀ NỘI</v>
          </cell>
          <cell r="Q1255" t="str">
            <v>Miền Bắc</v>
          </cell>
          <cell r="R1255" t="str">
            <v>WIN</v>
          </cell>
        </row>
        <row r="1256">
          <cell r="A1256" t="str">
            <v>WIN2210</v>
          </cell>
          <cell r="B1256" t="str">
            <v>CN HÀ NỘI - CÔNG TY CỔ PHẦN DỊCH VỤ THƯƠNG MẠI TỔNG HỢP WINCOMMERCE</v>
          </cell>
          <cell r="C1256" t="str">
            <v/>
          </cell>
          <cell r="D1256" t="str">
            <v>Thành phố Hà Nội</v>
          </cell>
          <cell r="E1256" t="str">
            <v>Quận Cầu Giấy</v>
          </cell>
          <cell r="G1256" t="str">
            <v>HN004</v>
          </cell>
          <cell r="H1256" t="str">
            <v>Hoàng Thanh Huy</v>
          </cell>
          <cell r="I1256" t="str">
            <v>MIENBAC;WIN</v>
          </cell>
          <cell r="J1256" t="str">
            <v/>
          </cell>
          <cell r="M1256" t="str">
            <v>Số 12 phố Phạm Tuấn Tài, phường Dịch Vọng Hậu, quận Cầu Giấy, Hà Nội</v>
          </cell>
          <cell r="N1256">
            <v>60</v>
          </cell>
          <cell r="O1256" t="b">
            <v>0</v>
          </cell>
          <cell r="P1256" t="str">
            <v>C6 HÀ NỘI</v>
          </cell>
          <cell r="Q1256" t="str">
            <v>Miền Bắc</v>
          </cell>
          <cell r="R1256" t="str">
            <v>WIN</v>
          </cell>
        </row>
        <row r="1257">
          <cell r="A1257" t="str">
            <v>WIN2213</v>
          </cell>
          <cell r="B1257" t="str">
            <v>CN HÀ NỘI - CÔNG TY CỔ PHẦN DỊCH VỤ THƯƠNG MẠI TỔNG HỢP WINCOMMERCE</v>
          </cell>
          <cell r="C1257" t="str">
            <v/>
          </cell>
          <cell r="D1257" t="str">
            <v>Thành phố Hà Nội</v>
          </cell>
          <cell r="E1257" t="str">
            <v>Quận Ba Đình</v>
          </cell>
          <cell r="G1257" t="str">
            <v>HN008</v>
          </cell>
          <cell r="H1257" t="str">
            <v>Nguyễn Minh Sơn</v>
          </cell>
          <cell r="I1257" t="str">
            <v>MIENBAC;WIN</v>
          </cell>
          <cell r="J1257" t="str">
            <v/>
          </cell>
          <cell r="M1257" t="str">
            <v>Số 38 phố Linh Lang, phường Cống Vị, quận Ba Đình, Hà Nội</v>
          </cell>
          <cell r="N1257">
            <v>60</v>
          </cell>
          <cell r="O1257" t="b">
            <v>0</v>
          </cell>
          <cell r="P1257" t="str">
            <v>C6 HÀ NỘI</v>
          </cell>
          <cell r="Q1257" t="str">
            <v>Miền Bắc</v>
          </cell>
          <cell r="R1257" t="str">
            <v>WIN</v>
          </cell>
        </row>
        <row r="1258">
          <cell r="A1258" t="str">
            <v>WIN2215</v>
          </cell>
          <cell r="B1258" t="str">
            <v>CN HÀ NỘI - CÔNG TY CỔ PHẦN DỊCH VỤ THƯƠNG MẠI TỔNG HỢP WINCOMMERCE</v>
          </cell>
          <cell r="C1258" t="str">
            <v/>
          </cell>
          <cell r="D1258" t="str">
            <v>Thành phố Hà Nội</v>
          </cell>
          <cell r="E1258" t="str">
            <v>Quận Ba Đình</v>
          </cell>
          <cell r="G1258" t="str">
            <v>HN008</v>
          </cell>
          <cell r="H1258" t="str">
            <v>Nguyễn Minh Sơn</v>
          </cell>
          <cell r="I1258" t="str">
            <v>MIENBAC;WIN</v>
          </cell>
          <cell r="J1258" t="str">
            <v/>
          </cell>
          <cell r="M1258" t="str">
            <v>Số 93 Ngõ Núi Trúc, phố Giang Văn Minh, phường Kim Mã, quận Ba Đình, Hà Nội</v>
          </cell>
          <cell r="N1258">
            <v>60</v>
          </cell>
          <cell r="O1258" t="b">
            <v>0</v>
          </cell>
          <cell r="P1258" t="str">
            <v>C6 HÀ NỘI</v>
          </cell>
          <cell r="Q1258" t="str">
            <v>Miền Bắc</v>
          </cell>
          <cell r="R1258" t="str">
            <v>WIN</v>
          </cell>
        </row>
        <row r="1259">
          <cell r="A1259" t="str">
            <v>WIN2216</v>
          </cell>
          <cell r="B1259" t="str">
            <v>CN HÀ NỘI - CÔNG TY CỔ PHẦN DỊCH VỤ THƯƠNG MẠI TỔNG HỢP WINCOMMERCE</v>
          </cell>
          <cell r="C1259" t="str">
            <v/>
          </cell>
          <cell r="D1259" t="str">
            <v>Thành phố Hà Nội</v>
          </cell>
          <cell r="E1259" t="str">
            <v>Quận Tây Hồ</v>
          </cell>
          <cell r="G1259" t="str">
            <v>HN008</v>
          </cell>
          <cell r="H1259" t="str">
            <v>Nguyễn Minh Sơn</v>
          </cell>
          <cell r="I1259" t="str">
            <v>MIENBAC;WIN</v>
          </cell>
          <cell r="J1259" t="str">
            <v/>
          </cell>
          <cell r="M1259" t="str">
            <v>Số 5, ngõ 32 đường An Dương, phường Yên Phụ, quận Tây Hồ, Hà Nội</v>
          </cell>
          <cell r="N1259">
            <v>60</v>
          </cell>
          <cell r="O1259" t="b">
            <v>0</v>
          </cell>
          <cell r="P1259" t="str">
            <v>C6 HÀ NỘI</v>
          </cell>
          <cell r="Q1259" t="str">
            <v>Miền Bắc</v>
          </cell>
          <cell r="R1259" t="str">
            <v>WIN</v>
          </cell>
        </row>
        <row r="1260">
          <cell r="A1260" t="str">
            <v>win2217</v>
          </cell>
          <cell r="B1260" t="str">
            <v>CN HÀ NỘI - wincommerce</v>
          </cell>
          <cell r="C1260" t="str">
            <v/>
          </cell>
          <cell r="D1260" t="str">
            <v>Thành phố Hà Nội</v>
          </cell>
          <cell r="E1260" t="str">
            <v>Quận Hà Đông</v>
          </cell>
          <cell r="G1260" t="str">
            <v>HN004</v>
          </cell>
          <cell r="H1260" t="str">
            <v>Hoàng Thanh Huy</v>
          </cell>
          <cell r="I1260" t="str">
            <v>MIENBAC;WIN</v>
          </cell>
          <cell r="J1260" t="str">
            <v/>
          </cell>
          <cell r="M1260" t="str">
            <v>20 Ngô Thì Nhậm, phường Hà Cầu, quận Hà Đông, thành phố Hà Nội</v>
          </cell>
          <cell r="N1260">
            <v>60</v>
          </cell>
          <cell r="O1260" t="b">
            <v>0</v>
          </cell>
          <cell r="P1260" t="str">
            <v>C6 HÀ NỘI</v>
          </cell>
          <cell r="Q1260" t="str">
            <v>Miền Bắc</v>
          </cell>
          <cell r="R1260" t="str">
            <v>WIN</v>
          </cell>
        </row>
        <row r="1261">
          <cell r="A1261" t="str">
            <v>WIN2219</v>
          </cell>
          <cell r="B1261" t="str">
            <v>CN HÀ NỘI - CÔNG TY CỔ PHẦN DỊCH VỤ THƯƠNG MẠI TỔNG HỢP WINCOMMERCE</v>
          </cell>
          <cell r="C1261" t="str">
            <v/>
          </cell>
          <cell r="D1261" t="str">
            <v>Thành phố Hà Nội</v>
          </cell>
          <cell r="E1261" t="str">
            <v>Quận Đống Đa</v>
          </cell>
          <cell r="G1261" t="str">
            <v>HN003</v>
          </cell>
          <cell r="H1261" t="str">
            <v>Nguyễn Văn Thạch</v>
          </cell>
          <cell r="I1261" t="str">
            <v>MIENBAC;WIN</v>
          </cell>
          <cell r="J1261" t="str">
            <v/>
          </cell>
          <cell r="M1261" t="str">
            <v>Số 129 phố Pháo Đài Láng, phường Láng Thượng, quận Đống Đa, Hà Nội</v>
          </cell>
          <cell r="N1261">
            <v>60</v>
          </cell>
          <cell r="O1261" t="b">
            <v>0</v>
          </cell>
          <cell r="P1261" t="str">
            <v>C6 HÀ NỘI</v>
          </cell>
          <cell r="Q1261" t="str">
            <v>Miền Bắc</v>
          </cell>
          <cell r="R1261" t="str">
            <v>WIN</v>
          </cell>
        </row>
        <row r="1262">
          <cell r="A1262" t="str">
            <v>WIN2220</v>
          </cell>
          <cell r="B1262" t="str">
            <v>CN HÀ NỘI - CÔNG TY CỔ PHẦN DỊCH VỤ THƯƠNG MẠI TỔNG HỢP WINCOMMERCE</v>
          </cell>
          <cell r="C1262" t="str">
            <v/>
          </cell>
          <cell r="D1262" t="str">
            <v>Thành phố Hà Nội</v>
          </cell>
          <cell r="E1262" t="str">
            <v>Quận Đống Đa</v>
          </cell>
          <cell r="G1262" t="str">
            <v>HN003</v>
          </cell>
          <cell r="H1262" t="str">
            <v>Nguyễn Văn Thạch</v>
          </cell>
          <cell r="I1262" t="str">
            <v>MIENBAC;WIN</v>
          </cell>
          <cell r="J1262" t="str">
            <v/>
          </cell>
          <cell r="M1262" t="str">
            <v>Số 166 phố Kim Hoa, phường Phương Liên, quận Đống Đa, Hà Nội</v>
          </cell>
          <cell r="N1262">
            <v>60</v>
          </cell>
          <cell r="O1262" t="b">
            <v>0</v>
          </cell>
          <cell r="P1262" t="str">
            <v>C6 HÀ NỘI</v>
          </cell>
          <cell r="Q1262" t="str">
            <v>Miền Bắc</v>
          </cell>
          <cell r="R1262" t="str">
            <v>WIN</v>
          </cell>
        </row>
        <row r="1263">
          <cell r="A1263" t="str">
            <v>WIN2232</v>
          </cell>
          <cell r="B1263" t="str">
            <v>CN HÀ NỘI - CÔNG TY CỔ PHẦN DỊCH VỤ THƯƠNG MẠI TỔNG HỢP WINCOMMERCE</v>
          </cell>
          <cell r="C1263" t="str">
            <v/>
          </cell>
          <cell r="D1263" t="str">
            <v>Thành phố Hà Nội</v>
          </cell>
          <cell r="E1263" t="str">
            <v>Quận Hai Bà Trưng</v>
          </cell>
          <cell r="G1263" t="str">
            <v>HN003</v>
          </cell>
          <cell r="H1263" t="str">
            <v>Nguyễn Văn Thạch</v>
          </cell>
          <cell r="I1263" t="str">
            <v>MIENBAC;WIN</v>
          </cell>
          <cell r="J1263" t="str">
            <v/>
          </cell>
          <cell r="M1263" t="str">
            <v>Số 66 đường Đại Cồ Việt, phường Lê Đại Hành, quận Hai Bà Trưng, Hà Nội</v>
          </cell>
          <cell r="N1263">
            <v>60</v>
          </cell>
          <cell r="O1263" t="b">
            <v>0</v>
          </cell>
          <cell r="P1263" t="str">
            <v>C6 HÀ NỘI</v>
          </cell>
          <cell r="Q1263" t="str">
            <v>Miền Bắc</v>
          </cell>
          <cell r="R1263" t="str">
            <v>WIN</v>
          </cell>
        </row>
        <row r="1264">
          <cell r="A1264" t="str">
            <v>WIN2233</v>
          </cell>
          <cell r="B1264" t="str">
            <v>CN HÀ NỘI - CÔNG TY CỔ PHẦN DỊCH VỤ THƯƠNG MẠI TỔNG HỢP WINCOMMERCE</v>
          </cell>
          <cell r="C1264" t="str">
            <v/>
          </cell>
          <cell r="D1264" t="str">
            <v>Thành phố Hà Nội</v>
          </cell>
          <cell r="E1264" t="str">
            <v>Quận Hoàng Mai</v>
          </cell>
          <cell r="G1264" t="str">
            <v>HN003</v>
          </cell>
          <cell r="H1264" t="str">
            <v>Nguyễn Văn Thạch</v>
          </cell>
          <cell r="I1264" t="str">
            <v>MIENBAC;WIN</v>
          </cell>
          <cell r="J1264" t="str">
            <v/>
          </cell>
          <cell r="M1264" t="str">
            <v>Số 58, lô 6, tổ 44 Đền Lừ II, phường Hoàng Văn Thụ, quận Hoàng Mai, Hà Nội</v>
          </cell>
          <cell r="N1264">
            <v>60</v>
          </cell>
          <cell r="O1264" t="b">
            <v>0</v>
          </cell>
          <cell r="P1264" t="str">
            <v>C6 HÀ NỘI</v>
          </cell>
          <cell r="Q1264" t="str">
            <v>Miền Bắc</v>
          </cell>
          <cell r="R1264" t="str">
            <v>WIN</v>
          </cell>
        </row>
        <row r="1265">
          <cell r="A1265" t="str">
            <v>WIN2234</v>
          </cell>
          <cell r="B1265" t="str">
            <v>CN HÀ NỘI - CÔNG TY CỔ PHẦN DỊCH VỤ THƯƠNG MẠI TỔNG HỢP WINCOMMERCE</v>
          </cell>
          <cell r="C1265" t="str">
            <v/>
          </cell>
          <cell r="D1265" t="str">
            <v>Thành phố Hà Nội</v>
          </cell>
          <cell r="E1265" t="str">
            <v>Quận Cầu Giấy</v>
          </cell>
          <cell r="G1265" t="str">
            <v>HN004</v>
          </cell>
          <cell r="H1265" t="str">
            <v>Hoàng Thanh Huy</v>
          </cell>
          <cell r="I1265" t="str">
            <v>MIENBAC;WIN</v>
          </cell>
          <cell r="J1265" t="str">
            <v/>
          </cell>
          <cell r="M1265" t="str">
            <v>Số 121B phố Quan Hoa, phường Quan Hoa, quận Cầu Giấy, Hà Nội</v>
          </cell>
          <cell r="N1265">
            <v>60</v>
          </cell>
          <cell r="O1265" t="b">
            <v>0</v>
          </cell>
          <cell r="P1265" t="str">
            <v>C6 HÀ NỘI</v>
          </cell>
          <cell r="Q1265" t="str">
            <v>Miền Bắc</v>
          </cell>
          <cell r="R1265" t="str">
            <v>WIN</v>
          </cell>
        </row>
        <row r="1266">
          <cell r="A1266" t="str">
            <v>WIN2240</v>
          </cell>
          <cell r="B1266" t="str">
            <v>CN HÀ NỘI - CÔNG TY CỔ PHẦN DỊCH VỤ THƯƠNG MẠI TỔNG HỢP WINCOMMERCE</v>
          </cell>
          <cell r="C1266" t="str">
            <v/>
          </cell>
          <cell r="D1266" t="str">
            <v>Thành phố Hà Nội</v>
          </cell>
          <cell r="E1266" t="str">
            <v>Quận Thanh Xuân</v>
          </cell>
          <cell r="G1266" t="str">
            <v>HN008</v>
          </cell>
          <cell r="H1266" t="str">
            <v>Nguyễn Minh Sơn</v>
          </cell>
          <cell r="I1266" t="str">
            <v>MIENBAC;WIN</v>
          </cell>
          <cell r="J1266" t="str">
            <v/>
          </cell>
          <cell r="M1266" t="str">
            <v>Số 1 Ngõ 12 Chính Kinh, Phường Nhân Chính, Quận Thanh Xuân, Hà Nội</v>
          </cell>
          <cell r="N1266">
            <v>60</v>
          </cell>
          <cell r="O1266" t="b">
            <v>0</v>
          </cell>
          <cell r="P1266" t="str">
            <v>C6 HÀ NỘI</v>
          </cell>
          <cell r="Q1266" t="str">
            <v>Miền Bắc</v>
          </cell>
          <cell r="R1266" t="str">
            <v>WIN</v>
          </cell>
        </row>
        <row r="1267">
          <cell r="A1267" t="str">
            <v>win2241</v>
          </cell>
          <cell r="B1267" t="str">
            <v>CN HÀ NỘI - wincommerce</v>
          </cell>
          <cell r="C1267" t="str">
            <v/>
          </cell>
          <cell r="D1267" t="str">
            <v>Thành phố Hà Nội</v>
          </cell>
          <cell r="E1267" t="str">
            <v>Quận Hà Đông</v>
          </cell>
          <cell r="G1267" t="str">
            <v>HN004</v>
          </cell>
          <cell r="H1267" t="str">
            <v>Hoàng Thanh Huy</v>
          </cell>
          <cell r="I1267" t="str">
            <v>MIENBAC;WIN</v>
          </cell>
          <cell r="J1267" t="str">
            <v/>
          </cell>
          <cell r="M1267" t="str">
            <v>Số 70 phố Lê Trọng Tấn, , P.Dương Nội, Q. Hà Đông, Hà Nội</v>
          </cell>
          <cell r="N1267">
            <v>60</v>
          </cell>
          <cell r="O1267" t="b">
            <v>0</v>
          </cell>
          <cell r="P1267" t="str">
            <v>C6 HÀ NỘI</v>
          </cell>
          <cell r="Q1267" t="str">
            <v>Miền Bắc</v>
          </cell>
          <cell r="R1267" t="str">
            <v>WIN</v>
          </cell>
        </row>
        <row r="1268">
          <cell r="A1268" t="str">
            <v>WIN2242</v>
          </cell>
          <cell r="B1268" t="str">
            <v>CN HÀ NỘI - CÔNG TY CỔ PHẦN DỊCH VỤ THƯƠNG MẠI TỔNG HỢP WINCOMMERCE</v>
          </cell>
          <cell r="C1268" t="str">
            <v/>
          </cell>
          <cell r="D1268" t="str">
            <v>Thành phố Hà Nội</v>
          </cell>
          <cell r="E1268" t="str">
            <v>Quận Tây Hồ</v>
          </cell>
          <cell r="G1268" t="str">
            <v>HN008</v>
          </cell>
          <cell r="H1268" t="str">
            <v>Nguyễn Minh Sơn</v>
          </cell>
          <cell r="I1268" t="str">
            <v>MIENBAC;WIN</v>
          </cell>
          <cell r="J1268" t="str">
            <v/>
          </cell>
          <cell r="M1268" t="str">
            <v>Số 688 đường Lạc Long Quân, Tổ 13 cụm 2 phường Nhật Tân, quận Tây Hồ, HN</v>
          </cell>
          <cell r="N1268">
            <v>60</v>
          </cell>
          <cell r="O1268" t="b">
            <v>0</v>
          </cell>
          <cell r="P1268" t="str">
            <v>C6 HÀ NỘI</v>
          </cell>
          <cell r="Q1268" t="str">
            <v>Miền Bắc</v>
          </cell>
          <cell r="R1268" t="str">
            <v>WIN</v>
          </cell>
        </row>
        <row r="1269">
          <cell r="A1269" t="str">
            <v>WIN2243</v>
          </cell>
          <cell r="B1269" t="str">
            <v>CN HÀ NỘI - CÔNG TY CỔ PHẦN DỊCH VỤ THƯƠNG MẠI TỔNG HỢP WINCOMMERCE</v>
          </cell>
          <cell r="C1269" t="str">
            <v/>
          </cell>
          <cell r="D1269" t="str">
            <v>Thành phố Hà Nội</v>
          </cell>
          <cell r="E1269" t="str">
            <v>Quận Hoàn Kiếm</v>
          </cell>
          <cell r="G1269" t="str">
            <v>HN003</v>
          </cell>
          <cell r="H1269" t="str">
            <v>Nguyễn Văn Thạch</v>
          </cell>
          <cell r="I1269" t="str">
            <v>MIENBAC;WIN</v>
          </cell>
          <cell r="J1269" t="str">
            <v/>
          </cell>
          <cell r="M1269" t="str">
            <v>Số 95 phố Lý Nam Đế, phường Cửa Đông, quận Hoàn Kiếm, Hà Nội</v>
          </cell>
          <cell r="N1269">
            <v>60</v>
          </cell>
          <cell r="O1269" t="b">
            <v>1</v>
          </cell>
          <cell r="P1269" t="str">
            <v>C6 HÀ NỘI</v>
          </cell>
          <cell r="Q1269" t="str">
            <v>Miền Bắc</v>
          </cell>
          <cell r="R1269" t="str">
            <v>WIN</v>
          </cell>
        </row>
        <row r="1270">
          <cell r="A1270" t="str">
            <v>WIN2244</v>
          </cell>
          <cell r="B1270" t="str">
            <v>CN HÀ NỘI - CÔNG TY CỔ PHẦN DỊCH VỤ THƯƠNG MẠI TỔNG HỢP WINCOMMERCE</v>
          </cell>
          <cell r="C1270" t="str">
            <v/>
          </cell>
          <cell r="D1270" t="str">
            <v>Thành phố Hà Nội</v>
          </cell>
          <cell r="E1270" t="str">
            <v>Quận Long Biên</v>
          </cell>
          <cell r="G1270" t="str">
            <v>HN003</v>
          </cell>
          <cell r="H1270" t="str">
            <v>Nguyễn Văn Thạch</v>
          </cell>
          <cell r="I1270" t="str">
            <v>MIENBAC;WIN</v>
          </cell>
          <cell r="J1270" t="str">
            <v/>
          </cell>
          <cell r="M1270" t="str">
            <v>Số 227 đường Ngọc Lâm, phường Ngọc Lâm, Long Biên - Hà Nội</v>
          </cell>
          <cell r="N1270">
            <v>60</v>
          </cell>
          <cell r="O1270" t="b">
            <v>0</v>
          </cell>
          <cell r="P1270" t="str">
            <v>C6 HÀ NỘI</v>
          </cell>
          <cell r="Q1270" t="str">
            <v>Miền Bắc</v>
          </cell>
          <cell r="R1270" t="str">
            <v>WIN</v>
          </cell>
        </row>
        <row r="1271">
          <cell r="A1271" t="str">
            <v>WIN2254</v>
          </cell>
          <cell r="B1271" t="str">
            <v>WM+ HNI 164 Trương Định</v>
          </cell>
          <cell r="C1271" t="str">
            <v/>
          </cell>
          <cell r="D1271" t="str">
            <v>Thành phố Hà Nội</v>
          </cell>
          <cell r="E1271" t="str">
            <v>Quận Hai Bà Trưng</v>
          </cell>
          <cell r="G1271" t="str">
            <v>HN003</v>
          </cell>
          <cell r="H1271" t="str">
            <v>Nguyễn Văn Thạch</v>
          </cell>
          <cell r="I1271" t="str">
            <v>MIENBAC;WIN</v>
          </cell>
          <cell r="J1271" t="str">
            <v/>
          </cell>
          <cell r="M1271" t="str">
            <v>Số 164 đường Trương Định, phường Trương Định, quận Hai Bà Trưng, Hà Nội</v>
          </cell>
          <cell r="N1271">
            <v>60</v>
          </cell>
          <cell r="O1271" t="b">
            <v>0</v>
          </cell>
          <cell r="P1271" t="str">
            <v>C6 HÀ NỘI</v>
          </cell>
          <cell r="Q1271" t="str">
            <v>Miền Bắc</v>
          </cell>
          <cell r="R1271" t="str">
            <v>WIN</v>
          </cell>
        </row>
        <row r="1272">
          <cell r="A1272" t="str">
            <v>WIN2256</v>
          </cell>
          <cell r="B1272" t="str">
            <v>CN HÀ NỘI - CÔNG TY CỔ PHẦN DỊCH VỤ THƯƠNG MẠI TỔNG HỢP WINCOMMERCE</v>
          </cell>
          <cell r="C1272" t="str">
            <v/>
          </cell>
          <cell r="D1272" t="str">
            <v>Thành phố Hà Nội</v>
          </cell>
          <cell r="E1272" t="str">
            <v>Quận Hai Bà Trưng</v>
          </cell>
          <cell r="G1272" t="str">
            <v>HN003</v>
          </cell>
          <cell r="H1272" t="str">
            <v>Nguyễn Văn Thạch</v>
          </cell>
          <cell r="I1272" t="str">
            <v>MIENBAC;WIN</v>
          </cell>
          <cell r="J1272" t="str">
            <v/>
          </cell>
          <cell r="M1272" t="str">
            <v>Số 27 phố Ngô Thì Nhậm, phường Ngô Thì Nhậm, quận Hai Bà Trưng, Hà Nội</v>
          </cell>
          <cell r="N1272">
            <v>60</v>
          </cell>
          <cell r="O1272" t="b">
            <v>0</v>
          </cell>
          <cell r="P1272" t="str">
            <v>C6 HÀ NỘI</v>
          </cell>
          <cell r="Q1272" t="str">
            <v>Miền Bắc</v>
          </cell>
          <cell r="R1272" t="str">
            <v>WIN</v>
          </cell>
        </row>
        <row r="1273">
          <cell r="A1273" t="str">
            <v>WIN2260</v>
          </cell>
          <cell r="B1273" t="str">
            <v>CN HÀ NỘI - CÔNG TY CỔ PHẦN DỊCH VỤ THƯƠNG MẠI TỔNG HỢP WINCOMMERCE</v>
          </cell>
          <cell r="C1273" t="str">
            <v/>
          </cell>
          <cell r="D1273" t="str">
            <v>Thành phố Hà Nội</v>
          </cell>
          <cell r="E1273" t="str">
            <v>Quận Đống Đa</v>
          </cell>
          <cell r="G1273" t="str">
            <v>HN003</v>
          </cell>
          <cell r="H1273" t="str">
            <v>Nguyễn Văn Thạch</v>
          </cell>
          <cell r="I1273" t="str">
            <v>MIENBAC;WIN</v>
          </cell>
          <cell r="J1273" t="str">
            <v/>
          </cell>
          <cell r="M1273" t="str">
            <v>Số 19 phố Lương Định Của, phường Kim Liên, quận Đống Đa, Hà Nội</v>
          </cell>
          <cell r="N1273">
            <v>60</v>
          </cell>
          <cell r="O1273" t="b">
            <v>0</v>
          </cell>
          <cell r="P1273" t="str">
            <v>C6 HÀ NỘI</v>
          </cell>
          <cell r="Q1273" t="str">
            <v>Miền Bắc</v>
          </cell>
          <cell r="R1273" t="str">
            <v>WIN</v>
          </cell>
        </row>
        <row r="1274">
          <cell r="A1274" t="str">
            <v>WIN2262</v>
          </cell>
          <cell r="B1274" t="str">
            <v>CN HÀ NỘI - CÔNG TY CỔ PHẦN DỊCH VỤ THƯƠNG MẠI TỔNG HỢP WINCOMMERCE</v>
          </cell>
          <cell r="C1274" t="str">
            <v/>
          </cell>
          <cell r="D1274" t="str">
            <v>Thành phố Hà Nội</v>
          </cell>
          <cell r="E1274" t="str">
            <v>Quận Long Biên</v>
          </cell>
          <cell r="G1274" t="str">
            <v>HN003</v>
          </cell>
          <cell r="H1274" t="str">
            <v>Nguyễn Văn Thạch</v>
          </cell>
          <cell r="I1274" t="str">
            <v>MIENBAC;WIN</v>
          </cell>
          <cell r="J1274" t="str">
            <v/>
          </cell>
          <cell r="M1274" t="str">
            <v>Số 38 đường Trường Lâm, phường Đức Giang, quận Long Biên, Hà Nội</v>
          </cell>
          <cell r="N1274">
            <v>60</v>
          </cell>
          <cell r="O1274" t="b">
            <v>0</v>
          </cell>
          <cell r="P1274" t="str">
            <v>C6 HÀ NỘI</v>
          </cell>
          <cell r="Q1274" t="str">
            <v>Miền Bắc</v>
          </cell>
          <cell r="R1274" t="str">
            <v>WIN</v>
          </cell>
        </row>
        <row r="1275">
          <cell r="A1275" t="str">
            <v>win2263</v>
          </cell>
          <cell r="B1275" t="str">
            <v>CN HÀ NỘI - wincommerce</v>
          </cell>
          <cell r="C1275" t="str">
            <v/>
          </cell>
          <cell r="D1275" t="str">
            <v>Thành phố Hà Nội</v>
          </cell>
          <cell r="E1275" t="str">
            <v>Quận Bắc Từ Liêm</v>
          </cell>
          <cell r="G1275" t="str">
            <v>HN004</v>
          </cell>
          <cell r="H1275" t="str">
            <v>Hoàng Thanh Huy</v>
          </cell>
          <cell r="I1275" t="str">
            <v>MIENBAC;WIN</v>
          </cell>
          <cell r="J1275" t="str">
            <v/>
          </cell>
          <cell r="M1275" t="str">
            <v>Số 272 Thụy Phương, phường Thụy Phương, quận Bắc Từ Liêm, Hà Nội</v>
          </cell>
          <cell r="N1275">
            <v>60</v>
          </cell>
          <cell r="O1275" t="b">
            <v>0</v>
          </cell>
          <cell r="P1275" t="str">
            <v>C6 HÀ NỘI</v>
          </cell>
          <cell r="Q1275" t="str">
            <v>Miền Bắc</v>
          </cell>
          <cell r="R1275" t="str">
            <v>WIN</v>
          </cell>
        </row>
        <row r="1276">
          <cell r="A1276" t="str">
            <v>WIN2274</v>
          </cell>
          <cell r="B1276" t="str">
            <v>CN HÀ NỘI - CÔNG TY CỔ PHẦN DỊCH VỤ THƯƠNG MẠI TỔNG HỢP WINCOMMERCE</v>
          </cell>
          <cell r="C1276" t="str">
            <v/>
          </cell>
          <cell r="D1276" t="str">
            <v>Thành phố Hà Nội</v>
          </cell>
          <cell r="E1276" t="str">
            <v>Quận Hoàng Mai</v>
          </cell>
          <cell r="G1276" t="str">
            <v>HN003</v>
          </cell>
          <cell r="H1276" t="str">
            <v>Nguyễn Văn Thạch</v>
          </cell>
          <cell r="I1276" t="str">
            <v>MIENBAC;WIN</v>
          </cell>
          <cell r="J1276" t="str">
            <v/>
          </cell>
          <cell r="M1276" t="str">
            <v>Số 169 đường Nam Dư, phường Lĩnh Nam, quận Hoàng Mai, Hà Nội</v>
          </cell>
          <cell r="N1276">
            <v>60</v>
          </cell>
          <cell r="O1276" t="b">
            <v>0</v>
          </cell>
          <cell r="P1276" t="str">
            <v>C6 HÀ NỘI</v>
          </cell>
          <cell r="Q1276" t="str">
            <v>Miền Bắc</v>
          </cell>
          <cell r="R1276" t="str">
            <v>WIN</v>
          </cell>
        </row>
        <row r="1277">
          <cell r="A1277" t="str">
            <v>WIN2275</v>
          </cell>
          <cell r="B1277" t="str">
            <v>CN HÀ NỘI - CÔNG TY CỔ PHẦN DỊCH VỤ THƯƠNG MẠI TỔNG HỢP WINCOMMERCE</v>
          </cell>
          <cell r="C1277" t="str">
            <v/>
          </cell>
          <cell r="D1277" t="str">
            <v>Thành phố Hà Nội</v>
          </cell>
          <cell r="E1277" t="str">
            <v>Quận Nam Từ Liêm</v>
          </cell>
          <cell r="G1277" t="str">
            <v>HN004</v>
          </cell>
          <cell r="H1277" t="str">
            <v>Hoàng Thanh Huy</v>
          </cell>
          <cell r="I1277" t="str">
            <v>MIENBAC;WIN</v>
          </cell>
          <cell r="J1277" t="str">
            <v/>
          </cell>
          <cell r="M1277" t="str">
            <v>Số 16 khu tái định cư 7.3 - 8.1, phường Mỹ Đình 2, quận Nam Từ Liêm, Hà Nội</v>
          </cell>
          <cell r="N1277">
            <v>60</v>
          </cell>
          <cell r="O1277" t="b">
            <v>0</v>
          </cell>
          <cell r="P1277" t="str">
            <v>C6 HÀ NỘI</v>
          </cell>
          <cell r="Q1277" t="str">
            <v>Miền Bắc</v>
          </cell>
          <cell r="R1277" t="str">
            <v>WIN</v>
          </cell>
        </row>
        <row r="1278">
          <cell r="A1278" t="str">
            <v>WIN2291</v>
          </cell>
          <cell r="B1278" t="str">
            <v>CN HÀ NỘI - CÔNG TY CỔ PHẦN DỊCH VỤ THƯƠNG MẠI TỔNG HỢP WINCOMMERCE</v>
          </cell>
          <cell r="C1278" t="str">
            <v/>
          </cell>
          <cell r="D1278" t="str">
            <v>Thành phố Hà Nội</v>
          </cell>
          <cell r="E1278" t="str">
            <v>Quận Long Biên</v>
          </cell>
          <cell r="G1278" t="str">
            <v>HN003</v>
          </cell>
          <cell r="H1278" t="str">
            <v>Nguyễn Văn Thạch</v>
          </cell>
          <cell r="I1278" t="str">
            <v>MIENBAC;WIN</v>
          </cell>
          <cell r="J1278" t="str">
            <v/>
          </cell>
          <cell r="M1278" t="str">
            <v>Số 21 tổ 7, khu đấu giá Giang Biên phường Giang Biên, quận Long Biên, Hà Nội</v>
          </cell>
          <cell r="N1278">
            <v>60</v>
          </cell>
          <cell r="O1278" t="b">
            <v>0</v>
          </cell>
          <cell r="P1278" t="str">
            <v>C6 HÀ NỘI</v>
          </cell>
          <cell r="Q1278" t="str">
            <v>Miền Bắc</v>
          </cell>
          <cell r="R1278" t="str">
            <v>WIN</v>
          </cell>
        </row>
        <row r="1279">
          <cell r="A1279" t="str">
            <v>WIN2292</v>
          </cell>
          <cell r="B1279" t="str">
            <v>CN HÀ NỘI - CÔNG TY CỔ PHẦN DỊCH VỤ THƯƠNG MẠI TỔNG HỢP WINCOMMERCE</v>
          </cell>
          <cell r="C1279" t="str">
            <v/>
          </cell>
          <cell r="D1279" t="str">
            <v>Thành phố Hà Nội</v>
          </cell>
          <cell r="E1279" t="str">
            <v>Quận Hoàng Mai</v>
          </cell>
          <cell r="G1279" t="str">
            <v>HN003</v>
          </cell>
          <cell r="H1279" t="str">
            <v>Nguyễn Văn Thạch</v>
          </cell>
          <cell r="I1279" t="str">
            <v>MIENBAC;WIN</v>
          </cell>
          <cell r="J1279" t="str">
            <v/>
          </cell>
          <cell r="M1279" t="str">
            <v>"Tòa nhà lô II - 1 chung cư 151, Nguyễn Đức Cảnh, Tương Mai,
 Hoàng Mai, Hà Nội (Số 151 đường Nguyễn Đức Cảnh)"</v>
          </cell>
          <cell r="N1279">
            <v>60</v>
          </cell>
          <cell r="O1279" t="b">
            <v>0</v>
          </cell>
          <cell r="P1279" t="str">
            <v>C6 HÀ NỘI</v>
          </cell>
          <cell r="Q1279" t="str">
            <v>Miền Bắc</v>
          </cell>
          <cell r="R1279" t="str">
            <v>WIN</v>
          </cell>
        </row>
        <row r="1280">
          <cell r="A1280" t="str">
            <v>WIN2295</v>
          </cell>
          <cell r="B1280" t="str">
            <v>CN HÀ NỘI - CÔNG TY CỔ PHẦN DỊCH VỤ THƯƠNG MẠI TỔNG HỢP WINCOMMERCE</v>
          </cell>
          <cell r="C1280" t="str">
            <v/>
          </cell>
          <cell r="D1280" t="str">
            <v>Thành phố Hà Nội</v>
          </cell>
          <cell r="E1280" t="str">
            <v>Quận Long Biên</v>
          </cell>
          <cell r="G1280" t="str">
            <v>HN003</v>
          </cell>
          <cell r="H1280" t="str">
            <v>Nguyễn Văn Thạch</v>
          </cell>
          <cell r="I1280" t="str">
            <v>MIENBAC;WIN</v>
          </cell>
          <cell r="J1280" t="str">
            <v/>
          </cell>
          <cell r="M1280" t="str">
            <v>Số 10 phố Đức Giang, phường Đức Giang, quận Long Biên, Hà Nội</v>
          </cell>
          <cell r="N1280">
            <v>60</v>
          </cell>
          <cell r="O1280" t="b">
            <v>0</v>
          </cell>
          <cell r="P1280" t="str">
            <v>C6 HÀ NỘI</v>
          </cell>
          <cell r="Q1280" t="str">
            <v>Miền Bắc</v>
          </cell>
          <cell r="R1280" t="str">
            <v>WIN</v>
          </cell>
        </row>
        <row r="1281">
          <cell r="A1281" t="str">
            <v>WIN2296</v>
          </cell>
          <cell r="B1281" t="str">
            <v>CN HÀ NỘI - CÔNG TY CỔ PHẦN DỊCH VỤ THƯƠNG MẠI TỔNG HỢP WINCOMMERCE</v>
          </cell>
          <cell r="C1281" t="str">
            <v/>
          </cell>
          <cell r="D1281" t="str">
            <v>Thành phố Hà Nội</v>
          </cell>
          <cell r="E1281" t="str">
            <v>Quận Đống Đa</v>
          </cell>
          <cell r="G1281" t="str">
            <v>HN003</v>
          </cell>
          <cell r="H1281" t="str">
            <v>Nguyễn Văn Thạch</v>
          </cell>
          <cell r="I1281" t="str">
            <v>MIENBAC;WIN</v>
          </cell>
          <cell r="J1281" t="str">
            <v/>
          </cell>
          <cell r="M1281" t="str">
            <v>Số 40 Ngõ Thông Phong, phố Tôn Đức Thắng, phường Quốc Tử Giám, quận Đống Đa, Hà Nội</v>
          </cell>
          <cell r="N1281">
            <v>60</v>
          </cell>
          <cell r="O1281" t="b">
            <v>0</v>
          </cell>
          <cell r="P1281" t="str">
            <v>C6 HÀ NỘI</v>
          </cell>
          <cell r="Q1281" t="str">
            <v>Miền Bắc</v>
          </cell>
          <cell r="R1281" t="str">
            <v>WIN</v>
          </cell>
        </row>
        <row r="1282">
          <cell r="A1282" t="str">
            <v>WIN2297</v>
          </cell>
          <cell r="B1282" t="str">
            <v>CN HÀ NỘI - CÔNG TY CỔ PHẦN DỊCH VỤ THƯƠNG MẠI TỔNG HỢP WINCOMMERCE</v>
          </cell>
          <cell r="C1282" t="str">
            <v/>
          </cell>
          <cell r="D1282" t="str">
            <v>Thành phố Hà Nội</v>
          </cell>
          <cell r="E1282" t="str">
            <v>Quận Đống Đa</v>
          </cell>
          <cell r="G1282" t="str">
            <v>HN003</v>
          </cell>
          <cell r="H1282" t="str">
            <v>Nguyễn Văn Thạch</v>
          </cell>
          <cell r="I1282" t="str">
            <v>MIENBAC;WIN</v>
          </cell>
          <cell r="J1282" t="str">
            <v/>
          </cell>
          <cell r="M1282" t="str">
            <v>Số 102 đường Nguyễn Chí Thanh, phường Láng Thượng, quận Đống Đa, Hà Nội</v>
          </cell>
          <cell r="N1282">
            <v>60</v>
          </cell>
          <cell r="O1282" t="b">
            <v>0</v>
          </cell>
          <cell r="P1282" t="str">
            <v>C6 HÀ NỘI</v>
          </cell>
          <cell r="Q1282" t="str">
            <v>Miền Bắc</v>
          </cell>
          <cell r="R1282" t="str">
            <v>WIN</v>
          </cell>
        </row>
        <row r="1283">
          <cell r="A1283" t="str">
            <v>WIN2301</v>
          </cell>
          <cell r="B1283" t="str">
            <v>CN HÀ NỘI - CÔNG TY CỔ PHẦN DỊCH VỤ THƯƠNG MẠI TỔNG HỢP WINCOMMERCE</v>
          </cell>
          <cell r="C1283" t="str">
            <v/>
          </cell>
          <cell r="D1283" t="str">
            <v>Thành phố Hà Nội</v>
          </cell>
          <cell r="E1283" t="str">
            <v>Quận Hoàn Kiếm</v>
          </cell>
          <cell r="G1283" t="str">
            <v>HN008</v>
          </cell>
          <cell r="H1283" t="str">
            <v>Nguyễn Minh Sơn</v>
          </cell>
          <cell r="I1283" t="str">
            <v>MIENBAC;WIN</v>
          </cell>
          <cell r="J1283" t="str">
            <v/>
          </cell>
          <cell r="M1283" t="str">
            <v>Số 1 phố Đường Thành, phường Cửa Đông, quận Hoàn Kiếm, HN</v>
          </cell>
          <cell r="N1283">
            <v>60</v>
          </cell>
          <cell r="O1283" t="b">
            <v>0</v>
          </cell>
          <cell r="P1283" t="str">
            <v>C6 HÀ NỘI</v>
          </cell>
          <cell r="Q1283" t="str">
            <v>Miền Bắc</v>
          </cell>
          <cell r="R1283" t="str">
            <v>WIN</v>
          </cell>
        </row>
        <row r="1284">
          <cell r="A1284" t="str">
            <v>WIN2303</v>
          </cell>
          <cell r="B1284" t="str">
            <v>CN HÀ NỘI - CÔNG TY CỔ PHẦN DỊCH VỤ THƯƠNG MẠI TỔNG HỢP WINCOMMERCE</v>
          </cell>
          <cell r="C1284" t="str">
            <v/>
          </cell>
          <cell r="D1284" t="str">
            <v>Thành phố Hà Nội</v>
          </cell>
          <cell r="E1284" t="str">
            <v>Quận Hoàng Mai</v>
          </cell>
          <cell r="G1284" t="str">
            <v>HN003</v>
          </cell>
          <cell r="H1284" t="str">
            <v>Nguyễn Văn Thạch</v>
          </cell>
          <cell r="I1284" t="str">
            <v>MIENBAC;WIN</v>
          </cell>
          <cell r="J1284" t="str">
            <v/>
          </cell>
          <cell r="M1284" t="str">
            <v>Ô số 62 + 63 khu di dân Đền Lừ II, phường Hoàng Văn Thụ, quận Hoàng Mai, Hà Nội</v>
          </cell>
          <cell r="N1284">
            <v>60</v>
          </cell>
          <cell r="O1284" t="b">
            <v>0</v>
          </cell>
          <cell r="P1284" t="str">
            <v>C6 HÀ NỘI</v>
          </cell>
          <cell r="Q1284" t="str">
            <v>Miền Bắc</v>
          </cell>
          <cell r="R1284" t="str">
            <v>WIN</v>
          </cell>
        </row>
        <row r="1285">
          <cell r="A1285" t="str">
            <v>WIN2306</v>
          </cell>
          <cell r="B1285" t="str">
            <v>CN HÀ NỘI - CÔNG TY CỔ PHẦN DỊCH VỤ THƯƠNG MẠI TỔNG HỢP WINCOMMERCE</v>
          </cell>
          <cell r="C1285" t="str">
            <v/>
          </cell>
          <cell r="D1285" t="str">
            <v>Thành phố Hà Nội</v>
          </cell>
          <cell r="E1285" t="str">
            <v>Quận Cầu Giấy</v>
          </cell>
          <cell r="G1285" t="str">
            <v>HN004</v>
          </cell>
          <cell r="H1285" t="str">
            <v>Hoàng Thanh Huy</v>
          </cell>
          <cell r="I1285" t="str">
            <v>MIENBAC;WIN</v>
          </cell>
          <cell r="J1285" t="str">
            <v/>
          </cell>
          <cell r="M1285" t="str">
            <v>Số 1, tổ 24 Dịch Vọng, phường Dịch Vọng, quận Cầu Giấy, Hà Nội</v>
          </cell>
          <cell r="N1285">
            <v>60</v>
          </cell>
          <cell r="O1285" t="b">
            <v>0</v>
          </cell>
          <cell r="P1285" t="str">
            <v>C6 HÀ NỘI</v>
          </cell>
          <cell r="Q1285" t="str">
            <v>Miền Bắc</v>
          </cell>
          <cell r="R1285" t="str">
            <v>WIN</v>
          </cell>
        </row>
        <row r="1286">
          <cell r="A1286" t="str">
            <v>WIN2308</v>
          </cell>
          <cell r="B1286" t="str">
            <v>CN HÀ NỘI - CÔNG TY CỔ PHẦN DỊCH VỤ THƯƠNG MẠI TỔNG HỢP WINCOMMERCE</v>
          </cell>
          <cell r="C1286" t="str">
            <v/>
          </cell>
          <cell r="D1286" t="str">
            <v>Thành phố Hà Nội</v>
          </cell>
          <cell r="E1286" t="str">
            <v>Quận Hoàng Mai</v>
          </cell>
          <cell r="G1286" t="str">
            <v>HN003</v>
          </cell>
          <cell r="H1286" t="str">
            <v>Nguyễn Văn Thạch</v>
          </cell>
          <cell r="I1286" t="str">
            <v>MIENBAC;WIN</v>
          </cell>
          <cell r="J1286" t="str">
            <v/>
          </cell>
          <cell r="M1286" t="str">
            <v>Số 345 phố Bùi Xương Trạch, phường Định Công, quận Hoàng Mai, Hà Nội</v>
          </cell>
          <cell r="N1286">
            <v>60</v>
          </cell>
          <cell r="O1286" t="b">
            <v>0</v>
          </cell>
          <cell r="P1286" t="str">
            <v>C6 HÀ NỘI</v>
          </cell>
          <cell r="Q1286" t="str">
            <v>Miền Bắc</v>
          </cell>
          <cell r="R1286" t="str">
            <v>WIN</v>
          </cell>
        </row>
        <row r="1287">
          <cell r="A1287" t="str">
            <v>WIN2309</v>
          </cell>
          <cell r="B1287" t="str">
            <v>CN HÀ NỘI - CÔNG TY CỔ PHẦN DỊCH VỤ THƯƠNG MẠI TỔNG HỢP WINCOMMERCE</v>
          </cell>
          <cell r="C1287" t="str">
            <v/>
          </cell>
          <cell r="D1287" t="str">
            <v>Thành phố Hà Nội</v>
          </cell>
          <cell r="E1287" t="str">
            <v>Quận Ba Đình</v>
          </cell>
          <cell r="G1287" t="str">
            <v>HN008</v>
          </cell>
          <cell r="H1287" t="str">
            <v>Nguyễn Minh Sơn</v>
          </cell>
          <cell r="I1287" t="str">
            <v>MIENBAC;WIN</v>
          </cell>
          <cell r="J1287" t="str">
            <v/>
          </cell>
          <cell r="M1287" t="str">
            <v>Số 104C phố Ngọc Hà, phường , quận Ba Đình, Hà Nội</v>
          </cell>
          <cell r="N1287">
            <v>60</v>
          </cell>
          <cell r="O1287" t="b">
            <v>0</v>
          </cell>
          <cell r="P1287" t="str">
            <v>C6 HÀ NỘI</v>
          </cell>
          <cell r="Q1287" t="str">
            <v>Miền Bắc</v>
          </cell>
          <cell r="R1287" t="str">
            <v>WIN</v>
          </cell>
        </row>
        <row r="1288">
          <cell r="A1288" t="str">
            <v>WIN2321</v>
          </cell>
          <cell r="B1288" t="str">
            <v>CN HÀ NỘI - CÔNG TY CỔ PHẦN DỊCH VỤ THƯƠNG MẠI TỔNG HỢP WINCOMMERCE</v>
          </cell>
          <cell r="C1288" t="str">
            <v/>
          </cell>
          <cell r="D1288" t="str">
            <v>Thành phố Hà Nội</v>
          </cell>
          <cell r="E1288" t="str">
            <v>Quận Hai Bà Trưng</v>
          </cell>
          <cell r="G1288" t="str">
            <v>HN003</v>
          </cell>
          <cell r="H1288" t="str">
            <v>Nguyễn Văn Thạch</v>
          </cell>
          <cell r="I1288" t="str">
            <v>MIENBAC;WIN</v>
          </cell>
          <cell r="J1288" t="str">
            <v/>
          </cell>
          <cell r="M1288" t="str">
            <v>Số 317 Phố Vọng, tổ 64B, phường Đồng Tâm, quận Hai Bà Trưng, Hà Nội</v>
          </cell>
          <cell r="N1288">
            <v>60</v>
          </cell>
          <cell r="O1288" t="b">
            <v>0</v>
          </cell>
          <cell r="P1288" t="str">
            <v>C6 HÀ NỘI</v>
          </cell>
          <cell r="Q1288" t="str">
            <v>Miền Bắc</v>
          </cell>
          <cell r="R1288" t="str">
            <v>WIN</v>
          </cell>
        </row>
        <row r="1289">
          <cell r="A1289" t="str">
            <v>WIN2322</v>
          </cell>
          <cell r="B1289" t="str">
            <v>CN HÀ NỘI - CÔNG TY CỔ PHẦN DỊCH VỤ THƯƠNG MẠI TỔNG HỢP WINCOMMERCE</v>
          </cell>
          <cell r="C1289" t="str">
            <v/>
          </cell>
          <cell r="D1289" t="str">
            <v>Thành phố Hà Nội</v>
          </cell>
          <cell r="E1289" t="str">
            <v>Quận Hai Bà Trưng</v>
          </cell>
          <cell r="G1289" t="str">
            <v>HN003</v>
          </cell>
          <cell r="H1289" t="str">
            <v>Nguyễn Văn Thạch</v>
          </cell>
          <cell r="I1289" t="str">
            <v>MIENBAC;WIN</v>
          </cell>
          <cell r="J1289" t="str">
            <v/>
          </cell>
          <cell r="M1289" t="str">
            <v>Số 47 ngõ 187 phố Hồng Mai, phường Quỳnh Lôi, quận Hai Bà Trưng, Hà Nội</v>
          </cell>
          <cell r="N1289">
            <v>60</v>
          </cell>
          <cell r="O1289" t="b">
            <v>0</v>
          </cell>
          <cell r="P1289" t="str">
            <v>C6 HÀ NỘI</v>
          </cell>
          <cell r="Q1289" t="str">
            <v>Miền Bắc</v>
          </cell>
          <cell r="R1289" t="str">
            <v>WIN</v>
          </cell>
        </row>
        <row r="1290">
          <cell r="A1290" t="str">
            <v>WIN2323</v>
          </cell>
          <cell r="B1290" t="str">
            <v>CN HÀ NỘI - CÔNG TY CỔ PHẦN DỊCH VỤ THƯƠNG MẠI TỔNG HỢP WINCOMMERCE</v>
          </cell>
          <cell r="C1290" t="str">
            <v/>
          </cell>
          <cell r="D1290" t="str">
            <v>Thành phố Hà Nội</v>
          </cell>
          <cell r="E1290" t="str">
            <v>Quận Hai Bà Trưng</v>
          </cell>
          <cell r="G1290" t="str">
            <v>HN003</v>
          </cell>
          <cell r="H1290" t="str">
            <v>Nguyễn Văn Thạch</v>
          </cell>
          <cell r="I1290" t="str">
            <v>MIENBAC;WIN</v>
          </cell>
          <cell r="J1290" t="str">
            <v/>
          </cell>
          <cell r="M1290" t="str">
            <v>Số 69 phố Hồng Mai, phường Bạch Mai, quận Hai Bà Trưng, Hà Nội</v>
          </cell>
          <cell r="N1290">
            <v>60</v>
          </cell>
          <cell r="O1290" t="b">
            <v>0</v>
          </cell>
          <cell r="P1290" t="str">
            <v>C6 HÀ NỘI</v>
          </cell>
          <cell r="Q1290" t="str">
            <v>Miền Bắc</v>
          </cell>
          <cell r="R1290" t="str">
            <v>WIN</v>
          </cell>
        </row>
        <row r="1291">
          <cell r="A1291" t="str">
            <v>WIN2338</v>
          </cell>
          <cell r="B1291" t="str">
            <v>CN HÀ NỘI - CÔNG TY CỔ PHẦN DỊCH VỤ THƯƠNG MẠI TỔNG HỢP WINCOMMERCE</v>
          </cell>
          <cell r="C1291" t="str">
            <v/>
          </cell>
          <cell r="D1291" t="str">
            <v>Thành phố Hà Nội</v>
          </cell>
          <cell r="E1291" t="str">
            <v>Quận Thanh Xuân</v>
          </cell>
          <cell r="G1291" t="str">
            <v>HN008</v>
          </cell>
          <cell r="H1291" t="str">
            <v>Nguyễn Minh Sơn</v>
          </cell>
          <cell r="I1291" t="str">
            <v>MIENBAC;WIN</v>
          </cell>
          <cell r="J1291" t="str">
            <v/>
          </cell>
          <cell r="M1291" t="str">
            <v>Số 72+76 phố Nguyễn Lân, Phường Phương Liệt, Quận Thanh Xuân, TP. Hà Nội Việt Nam</v>
          </cell>
          <cell r="N1291">
            <v>60</v>
          </cell>
          <cell r="O1291" t="b">
            <v>0</v>
          </cell>
          <cell r="P1291" t="str">
            <v>C6 HÀ NỘI</v>
          </cell>
          <cell r="Q1291" t="str">
            <v>Miền Bắc</v>
          </cell>
          <cell r="R1291" t="str">
            <v>WIN</v>
          </cell>
        </row>
        <row r="1292">
          <cell r="A1292" t="str">
            <v>WIN2340</v>
          </cell>
          <cell r="B1292" t="str">
            <v>CN HÀ NỘI - CÔNG TY CỔ PHẦN DỊCH VỤ THƯƠNG MẠI TỔNG HỢP WINCOMMERCE</v>
          </cell>
          <cell r="C1292" t="str">
            <v/>
          </cell>
          <cell r="D1292" t="str">
            <v>Thành phố Hà Nội</v>
          </cell>
          <cell r="E1292" t="str">
            <v>Quận Đống Đa</v>
          </cell>
          <cell r="G1292" t="str">
            <v>HN004</v>
          </cell>
          <cell r="H1292" t="str">
            <v>Hoàng Thanh Huy</v>
          </cell>
          <cell r="I1292" t="str">
            <v>MIENBAC;WIN</v>
          </cell>
          <cell r="J1292" t="str">
            <v/>
          </cell>
          <cell r="M1292" t="str">
            <v>Số 281 phố Khâm Thiên, phường Thổ Quan, quận Đống Đa, Hà Nội</v>
          </cell>
          <cell r="N1292">
            <v>60</v>
          </cell>
          <cell r="O1292" t="b">
            <v>0</v>
          </cell>
          <cell r="P1292" t="str">
            <v>C6 HÀ NỘI</v>
          </cell>
          <cell r="Q1292" t="str">
            <v>Miền Bắc</v>
          </cell>
          <cell r="R1292" t="str">
            <v>WIN</v>
          </cell>
        </row>
        <row r="1293">
          <cell r="A1293" t="str">
            <v>win2343</v>
          </cell>
          <cell r="B1293" t="str">
            <v>CN HÀ NỘI - wincommerce</v>
          </cell>
          <cell r="C1293" t="str">
            <v/>
          </cell>
          <cell r="D1293" t="str">
            <v>Thành phố Hà Nội</v>
          </cell>
          <cell r="E1293" t="str">
            <v>Quận Hà Đông</v>
          </cell>
          <cell r="G1293" t="str">
            <v>HN004</v>
          </cell>
          <cell r="H1293" t="str">
            <v>Hoàng Thanh Huy</v>
          </cell>
          <cell r="I1293" t="str">
            <v>MIENBAC;WIN</v>
          </cell>
          <cell r="J1293" t="str">
            <v/>
          </cell>
          <cell r="M1293" t="str">
            <v>Số 23 đường Vạn Phúc, tổ dân số 7, phường Vạn Phúc, quận Hà Đông, Hà Nội</v>
          </cell>
          <cell r="N1293">
            <v>60</v>
          </cell>
          <cell r="O1293" t="b">
            <v>0</v>
          </cell>
          <cell r="P1293" t="str">
            <v>C6 HÀ NỘI</v>
          </cell>
          <cell r="Q1293" t="str">
            <v>Miền Bắc</v>
          </cell>
          <cell r="R1293" t="str">
            <v>WIN</v>
          </cell>
        </row>
        <row r="1294">
          <cell r="A1294" t="str">
            <v>WIN2346</v>
          </cell>
          <cell r="B1294" t="str">
            <v>CN HÀ NỘI - CÔNG TY CỔ PHẦN DỊCH VỤ THƯƠNG MẠI TỔNG HỢP WINCOMMERCE</v>
          </cell>
          <cell r="C1294" t="str">
            <v/>
          </cell>
          <cell r="D1294" t="str">
            <v>Thành phố Hà Nội</v>
          </cell>
          <cell r="E1294" t="str">
            <v>Quận Ba Đình</v>
          </cell>
          <cell r="G1294" t="str">
            <v>HN004</v>
          </cell>
          <cell r="H1294" t="str">
            <v>Hoàng Thanh Huy</v>
          </cell>
          <cell r="I1294" t="str">
            <v>MIENBAC;WIN</v>
          </cell>
          <cell r="J1294" t="str">
            <v/>
          </cell>
          <cell r="M1294" t="str">
            <v>63 phố Hàng Bún, phường Quán Thánh, quận Ba Đình, HN</v>
          </cell>
          <cell r="N1294">
            <v>60</v>
          </cell>
          <cell r="O1294" t="b">
            <v>0</v>
          </cell>
          <cell r="P1294" t="str">
            <v>C6 HÀ NỘI</v>
          </cell>
          <cell r="Q1294" t="str">
            <v>Miền Bắc</v>
          </cell>
          <cell r="R1294" t="str">
            <v>WIN</v>
          </cell>
        </row>
        <row r="1295">
          <cell r="A1295" t="str">
            <v>WIN2347</v>
          </cell>
          <cell r="B1295" t="str">
            <v>CN HÀ NỘI - CÔNG TY CỔ PHẦN DỊCH VỤ THƯƠNG MẠI TỔNG HỢP WINCOMMERCE</v>
          </cell>
          <cell r="C1295" t="str">
            <v/>
          </cell>
          <cell r="D1295" t="str">
            <v>Thành phố Hà Nội</v>
          </cell>
          <cell r="E1295" t="str">
            <v>Quận Long Biên</v>
          </cell>
          <cell r="G1295" t="str">
            <v>HN003</v>
          </cell>
          <cell r="H1295" t="str">
            <v>Nguyễn Văn Thạch</v>
          </cell>
          <cell r="I1295" t="str">
            <v>MIENBAC;WIN</v>
          </cell>
          <cell r="J1295" t="str">
            <v/>
          </cell>
          <cell r="M1295" t="str">
            <v>Số 22 đường Thạch Bàn, phường Thạch Bàn, quận Long Biên, Hà Nội</v>
          </cell>
          <cell r="N1295">
            <v>60</v>
          </cell>
          <cell r="O1295" t="b">
            <v>0</v>
          </cell>
          <cell r="P1295" t="str">
            <v>C6 HÀ NỘI</v>
          </cell>
          <cell r="Q1295" t="str">
            <v>Miền Bắc</v>
          </cell>
          <cell r="R1295" t="str">
            <v>WIN</v>
          </cell>
        </row>
        <row r="1296">
          <cell r="A1296" t="str">
            <v>WIN2349</v>
          </cell>
          <cell r="B1296" t="str">
            <v>CN HÀ NỘI - CÔNG TY CỔ PHẦN DỊCH VỤ THƯƠNG MẠI TỔNG HỢP WINCOMMERCE</v>
          </cell>
          <cell r="C1296" t="str">
            <v/>
          </cell>
          <cell r="D1296" t="str">
            <v>Thành phố Hà Nội</v>
          </cell>
          <cell r="E1296" t="str">
            <v>Quận Thanh Xuân</v>
          </cell>
          <cell r="G1296" t="str">
            <v>HN008</v>
          </cell>
          <cell r="H1296" t="str">
            <v>Nguyễn Minh Sơn</v>
          </cell>
          <cell r="I1296" t="str">
            <v>MIENBAC;WIN</v>
          </cell>
          <cell r="J1296" t="str">
            <v/>
          </cell>
          <cell r="M1296" t="str">
            <v>Số 142 phố Phương Liệt, phường Phương Liệt, quận Thanh Xuân, Hà Nội</v>
          </cell>
          <cell r="N1296">
            <v>60</v>
          </cell>
          <cell r="O1296" t="b">
            <v>0</v>
          </cell>
          <cell r="P1296" t="str">
            <v>C6 HÀ NỘI</v>
          </cell>
          <cell r="Q1296" t="str">
            <v>Miền Bắc</v>
          </cell>
          <cell r="R1296" t="str">
            <v>WIN</v>
          </cell>
        </row>
        <row r="1297">
          <cell r="A1297" t="str">
            <v>WIN2351</v>
          </cell>
          <cell r="B1297" t="str">
            <v>CN HÀ NỘI - CÔNG TY CỔ PHẦN DỊCH VỤ THƯƠNG MẠI TỔNG HỢP WINCOMMERCE</v>
          </cell>
          <cell r="C1297" t="str">
            <v/>
          </cell>
          <cell r="D1297" t="str">
            <v>Thành phố Hà Nội</v>
          </cell>
          <cell r="E1297" t="str">
            <v>Quận Hai Bà Trưng</v>
          </cell>
          <cell r="G1297" t="str">
            <v>HN003</v>
          </cell>
          <cell r="H1297" t="str">
            <v>Nguyễn Văn Thạch</v>
          </cell>
          <cell r="I1297" t="str">
            <v>MIENBAC;WIN</v>
          </cell>
          <cell r="J1297" t="str">
            <v/>
          </cell>
          <cell r="M1297" t="str">
            <v>Số 7 phố Nguyễn Cao, tổ 14, phường Đống Mác, quận Hai Bà Trưng, Hà Nội</v>
          </cell>
          <cell r="N1297">
            <v>60</v>
          </cell>
          <cell r="O1297" t="b">
            <v>0</v>
          </cell>
          <cell r="P1297" t="str">
            <v>C6 HÀ NỘI</v>
          </cell>
          <cell r="Q1297" t="str">
            <v>Miền Bắc</v>
          </cell>
          <cell r="R1297" t="str">
            <v>WIN</v>
          </cell>
        </row>
        <row r="1298">
          <cell r="A1298" t="str">
            <v>WIN2352</v>
          </cell>
          <cell r="B1298" t="str">
            <v>CN HÀ NỘI - CÔNG TY CỔ PHẦN DỊCH VỤ THƯƠNG MẠI TỔNG HỢP WINCOMMERCE</v>
          </cell>
          <cell r="C1298" t="str">
            <v/>
          </cell>
          <cell r="D1298" t="str">
            <v>Thành phố Hà Nội</v>
          </cell>
          <cell r="E1298" t="str">
            <v>Quận Hai Bà Trưng</v>
          </cell>
          <cell r="G1298" t="str">
            <v>HN003</v>
          </cell>
          <cell r="H1298" t="str">
            <v>Nguyễn Văn Thạch</v>
          </cell>
          <cell r="I1298" t="str">
            <v>MIENBAC;WIN</v>
          </cell>
          <cell r="J1298" t="str">
            <v/>
          </cell>
          <cell r="M1298" t="str">
            <v>Số 70 phố Vạn Kiếp, tổ 58A, phường Bạch Đằng, quận Hai Bà Trưng, Hà Nội</v>
          </cell>
          <cell r="N1298">
            <v>60</v>
          </cell>
          <cell r="O1298" t="b">
            <v>0</v>
          </cell>
          <cell r="P1298" t="str">
            <v>C6 HÀ NỘI</v>
          </cell>
          <cell r="Q1298" t="str">
            <v>Miền Bắc</v>
          </cell>
          <cell r="R1298" t="str">
            <v>WIN</v>
          </cell>
        </row>
        <row r="1299">
          <cell r="A1299" t="str">
            <v>WIN2355</v>
          </cell>
          <cell r="B1299" t="str">
            <v>CN HÀ NỘI - CÔNG TY CỔ PHẦN DỊCH VỤ THƯƠNG MẠI TỔNG HỢP WINCOMMERCE</v>
          </cell>
          <cell r="C1299" t="str">
            <v/>
          </cell>
          <cell r="D1299" t="str">
            <v>Thành phố Hà Nội</v>
          </cell>
          <cell r="E1299" t="str">
            <v>Quận Cầu Giấy</v>
          </cell>
          <cell r="G1299" t="str">
            <v>HN004</v>
          </cell>
          <cell r="H1299" t="str">
            <v>Hoàng Thanh Huy</v>
          </cell>
          <cell r="I1299" t="str">
            <v>MIENBAC;WIN</v>
          </cell>
          <cell r="J1299" t="str">
            <v/>
          </cell>
          <cell r="M1299" t="str">
            <v>Số 41 phố Nguyễn Ngọc Vũ, phường Trung Hòa, quận Cầu Giấy, Hà Nội</v>
          </cell>
          <cell r="N1299">
            <v>60</v>
          </cell>
          <cell r="O1299" t="b">
            <v>0</v>
          </cell>
          <cell r="P1299" t="str">
            <v>C6 HÀ NỘI</v>
          </cell>
          <cell r="Q1299" t="str">
            <v>Miền Bắc</v>
          </cell>
          <cell r="R1299" t="str">
            <v>WIN</v>
          </cell>
        </row>
        <row r="1300">
          <cell r="A1300" t="str">
            <v>WIN2357</v>
          </cell>
          <cell r="B1300" t="str">
            <v>CN HÀ NỘI - CÔNG TY CỔ PHẦN DỊCH VỤ THƯƠNG MẠI TỔNG HỢP WINCOMMERCE</v>
          </cell>
          <cell r="C1300" t="str">
            <v/>
          </cell>
          <cell r="D1300" t="str">
            <v>Thành phố Hà Nội</v>
          </cell>
          <cell r="E1300" t="str">
            <v>Quận Hoàng Mai</v>
          </cell>
          <cell r="G1300" t="str">
            <v>HN003</v>
          </cell>
          <cell r="H1300" t="str">
            <v>Nguyễn Văn Thạch</v>
          </cell>
          <cell r="I1300" t="str">
            <v>MIENBAC;WIN</v>
          </cell>
          <cell r="J1300" t="str">
            <v/>
          </cell>
          <cell r="M1300" t="str">
            <v>Số 103 đường Thanh Đàm, phường Thanh Trì, quận Hoàng Mai, Hà Nội</v>
          </cell>
          <cell r="N1300">
            <v>60</v>
          </cell>
          <cell r="O1300" t="b">
            <v>0</v>
          </cell>
          <cell r="P1300" t="str">
            <v>C6 HÀ NỘI</v>
          </cell>
          <cell r="Q1300" t="str">
            <v>Miền Bắc</v>
          </cell>
          <cell r="R1300" t="str">
            <v>WIN</v>
          </cell>
        </row>
        <row r="1301">
          <cell r="A1301" t="str">
            <v>WIN2358</v>
          </cell>
          <cell r="B1301" t="str">
            <v>CN HÀ NỘI - CÔNG TY CỔ PHẦN DỊCH VỤ THƯƠNG MẠI TỔNG HỢP WINCOMMERCE</v>
          </cell>
          <cell r="C1301" t="str">
            <v/>
          </cell>
          <cell r="D1301" t="str">
            <v>Thành phố Hà Nội</v>
          </cell>
          <cell r="E1301" t="str">
            <v>Quận Cầu Giấy</v>
          </cell>
          <cell r="G1301" t="str">
            <v>HN004</v>
          </cell>
          <cell r="H1301" t="str">
            <v>Hoàng Thanh Huy</v>
          </cell>
          <cell r="I1301" t="str">
            <v>MIENBAC;WIN</v>
          </cell>
          <cell r="J1301" t="str">
            <v/>
          </cell>
          <cell r="M1301" t="str">
            <v>Số 19 đường Nguyễn Văn Huyên kéo dài, phường Quan Hoa, quận Cầu Giấy, Hà Nội</v>
          </cell>
          <cell r="N1301">
            <v>60</v>
          </cell>
          <cell r="O1301" t="b">
            <v>0</v>
          </cell>
          <cell r="P1301" t="str">
            <v>C6 HÀ NỘI</v>
          </cell>
          <cell r="Q1301" t="str">
            <v>Miền Bắc</v>
          </cell>
          <cell r="R1301" t="str">
            <v>WIN</v>
          </cell>
        </row>
        <row r="1302">
          <cell r="A1302" t="str">
            <v>WIN2361</v>
          </cell>
          <cell r="B1302" t="str">
            <v>CN HÀ NỘI - CÔNG TY CỔ PHẦN DỊCH VỤ THƯƠNG MẠI TỔNG HỢP WINCOMMERCE</v>
          </cell>
          <cell r="C1302" t="str">
            <v/>
          </cell>
          <cell r="D1302" t="str">
            <v>Thành phố Hà Nội</v>
          </cell>
          <cell r="E1302" t="str">
            <v>Quận Hoàng Mai</v>
          </cell>
          <cell r="G1302" t="str">
            <v>HN003</v>
          </cell>
          <cell r="H1302" t="str">
            <v>Nguyễn Văn Thạch</v>
          </cell>
          <cell r="I1302" t="str">
            <v>MIENBAC;WIN</v>
          </cell>
          <cell r="J1302" t="str">
            <v/>
          </cell>
          <cell r="M1302" t="str">
            <v>Số 353 đường Nam Dư, phường Trần Phú, quận Hoàng Mai, Hà Nội</v>
          </cell>
          <cell r="N1302">
            <v>60</v>
          </cell>
          <cell r="O1302" t="b">
            <v>0</v>
          </cell>
          <cell r="P1302" t="str">
            <v>C6 HÀ NỘI</v>
          </cell>
          <cell r="Q1302" t="str">
            <v>Miền Bắc</v>
          </cell>
          <cell r="R1302" t="str">
            <v>WIN</v>
          </cell>
        </row>
        <row r="1303">
          <cell r="A1303" t="str">
            <v>WIN2362</v>
          </cell>
          <cell r="B1303" t="str">
            <v>CN HÀ NỘI - CÔNG TY CỔ PHẦN DỊCH VỤ THƯƠNG MẠI TỔNG HỢP WINCOMMERCE</v>
          </cell>
          <cell r="C1303" t="str">
            <v/>
          </cell>
          <cell r="D1303" t="str">
            <v>Thành phố Hà Nội</v>
          </cell>
          <cell r="E1303" t="str">
            <v>Quận Ba Đình</v>
          </cell>
          <cell r="G1303" t="str">
            <v>HN003</v>
          </cell>
          <cell r="H1303" t="str">
            <v>Nguyễn Văn Thạch</v>
          </cell>
          <cell r="I1303" t="str">
            <v>MIENBAC;WIN</v>
          </cell>
          <cell r="J1303" t="str">
            <v/>
          </cell>
          <cell r="M1303" t="str">
            <v>Số 20 phố Nghĩa Dũng, phường Phúc Xá, quận Ba Đình, Hà Nội (31 đường Bờ Sông)</v>
          </cell>
          <cell r="N1303">
            <v>60</v>
          </cell>
          <cell r="O1303" t="b">
            <v>0</v>
          </cell>
          <cell r="P1303" t="str">
            <v>C6 HÀ NỘI</v>
          </cell>
          <cell r="Q1303" t="str">
            <v>Miền Bắc</v>
          </cell>
          <cell r="R1303" t="str">
            <v>WIN</v>
          </cell>
        </row>
        <row r="1304">
          <cell r="A1304" t="str">
            <v>WIN2364</v>
          </cell>
          <cell r="B1304" t="str">
            <v>CN HÀ NỘI - CÔNG TY CỔ PHẦN DỊCH VỤ THƯƠNG MẠI TỔNG HỢP WINCOMMERCE</v>
          </cell>
          <cell r="C1304" t="str">
            <v/>
          </cell>
          <cell r="D1304" t="str">
            <v>Thành phố Hà Nội</v>
          </cell>
          <cell r="E1304" t="str">
            <v>Quận Long Biên</v>
          </cell>
          <cell r="G1304" t="str">
            <v>HN003</v>
          </cell>
          <cell r="H1304" t="str">
            <v>Nguyễn Văn Thạch</v>
          </cell>
          <cell r="I1304" t="str">
            <v>MIENBAC;WIN</v>
          </cell>
          <cell r="J1304" t="str">
            <v/>
          </cell>
          <cell r="M1304" t="str">
            <v>Số 102 Nhà K9, khu đô thị mới Việt Hưng, phường Giang Biên, quận Long Biên, thành phố Hà Nội, Việt Nam</v>
          </cell>
          <cell r="N1304">
            <v>60</v>
          </cell>
          <cell r="O1304" t="b">
            <v>0</v>
          </cell>
          <cell r="P1304" t="str">
            <v>C6 HÀ NỘI</v>
          </cell>
          <cell r="Q1304" t="str">
            <v>Miền Bắc</v>
          </cell>
          <cell r="R1304" t="str">
            <v>WIN</v>
          </cell>
        </row>
        <row r="1305">
          <cell r="A1305" t="str">
            <v>WIN2368</v>
          </cell>
          <cell r="B1305" t="str">
            <v>CN HÀ NỘI - CÔNG TY CỔ PHẦN DỊCH VỤ THƯƠNG MẠI TỔNG HỢP WINCOMMERCE</v>
          </cell>
          <cell r="C1305" t="str">
            <v/>
          </cell>
          <cell r="D1305" t="str">
            <v>Thành phố Hà Nội</v>
          </cell>
          <cell r="E1305" t="str">
            <v>Quận Hoàng Mai</v>
          </cell>
          <cell r="G1305" t="str">
            <v>HN003</v>
          </cell>
          <cell r="H1305" t="str">
            <v>Nguyễn Văn Thạch</v>
          </cell>
          <cell r="I1305" t="str">
            <v>MIENBAC;WIN</v>
          </cell>
          <cell r="J1305" t="str">
            <v/>
          </cell>
          <cell r="M1305" t="str">
            <v>Số 87 ngõ 192 phố Lê Trọng Tấn, phường Định Công, quận Hoàng Mai, Hà Nội</v>
          </cell>
          <cell r="N1305">
            <v>60</v>
          </cell>
          <cell r="O1305" t="b">
            <v>0</v>
          </cell>
          <cell r="P1305" t="str">
            <v>C6 HÀ NỘI</v>
          </cell>
          <cell r="Q1305" t="str">
            <v>Miền Bắc</v>
          </cell>
          <cell r="R1305" t="str">
            <v>WIN</v>
          </cell>
        </row>
        <row r="1306">
          <cell r="A1306" t="str">
            <v>WIN2369</v>
          </cell>
          <cell r="B1306" t="str">
            <v>CN HÀ NỘI - CÔNG TY CỔ PHẦN DỊCH VỤ THƯƠNG MẠI TỔNG HỢP WINCOMMERCE</v>
          </cell>
          <cell r="C1306" t="str">
            <v/>
          </cell>
          <cell r="D1306" t="str">
            <v>Thành phố Hà Nội</v>
          </cell>
          <cell r="E1306" t="str">
            <v>Quận Thanh Xuân</v>
          </cell>
          <cell r="G1306" t="str">
            <v>HN008</v>
          </cell>
          <cell r="H1306" t="str">
            <v>Nguyễn Minh Sơn</v>
          </cell>
          <cell r="I1306" t="str">
            <v>MIENBAC;WIN</v>
          </cell>
          <cell r="J1306" t="str">
            <v/>
          </cell>
          <cell r="M1306" t="str">
            <v>Số nhà 67 ngõ 213 phố Giáp Nhất, phường Nhân Chính, quận Thanh Xuân, Hà Nội</v>
          </cell>
          <cell r="N1306">
            <v>60</v>
          </cell>
          <cell r="O1306" t="b">
            <v>0</v>
          </cell>
          <cell r="P1306" t="str">
            <v>C6 HÀ NỘI</v>
          </cell>
          <cell r="Q1306" t="str">
            <v>Miền Bắc</v>
          </cell>
          <cell r="R1306" t="str">
            <v>WIN</v>
          </cell>
        </row>
        <row r="1307">
          <cell r="A1307" t="str">
            <v>WIN2370</v>
          </cell>
          <cell r="B1307" t="str">
            <v>CN HÀ NỘI - CÔNG TY CỔ PHẦN DỊCH VỤ THƯƠNG MẠI TỔNG HỢP WINCOMMERCE</v>
          </cell>
          <cell r="C1307" t="str">
            <v/>
          </cell>
          <cell r="D1307" t="str">
            <v>Thành phố Hà Nội</v>
          </cell>
          <cell r="E1307" t="str">
            <v>Quận Hoàng Mai</v>
          </cell>
          <cell r="G1307" t="str">
            <v>HN003</v>
          </cell>
          <cell r="H1307" t="str">
            <v>Nguyễn Văn Thạch</v>
          </cell>
          <cell r="I1307" t="str">
            <v>MIENBAC;WIN</v>
          </cell>
          <cell r="J1307" t="str">
            <v/>
          </cell>
          <cell r="M1307" t="str">
            <v>Số 1 ngõ 250 đường Kim Giang, phường Đại Kim, quận Hoàng Mai, Hà Nội</v>
          </cell>
          <cell r="N1307">
            <v>60</v>
          </cell>
          <cell r="O1307" t="b">
            <v>0</v>
          </cell>
          <cell r="P1307" t="str">
            <v>C6 HÀ NỘI</v>
          </cell>
          <cell r="Q1307" t="str">
            <v>Miền Bắc</v>
          </cell>
          <cell r="R1307" t="str">
            <v>WIN</v>
          </cell>
        </row>
        <row r="1308">
          <cell r="A1308" t="str">
            <v>WIN2371</v>
          </cell>
          <cell r="B1308" t="str">
            <v>CN HÀ NỘI - CÔNG TY CỔ PHẦN DỊCH VỤ THƯƠNG MẠI TỔNG HỢP WINCOMMERCE</v>
          </cell>
          <cell r="C1308" t="str">
            <v/>
          </cell>
          <cell r="D1308" t="str">
            <v>Thành phố Hà Nội</v>
          </cell>
          <cell r="E1308" t="str">
            <v>Quận Đống Đa</v>
          </cell>
          <cell r="G1308" t="str">
            <v>HN003</v>
          </cell>
          <cell r="H1308" t="str">
            <v>Nguyễn Văn Thạch</v>
          </cell>
          <cell r="I1308" t="str">
            <v>MIENBAC;WIN</v>
          </cell>
          <cell r="J1308" t="str">
            <v/>
          </cell>
          <cell r="M1308" t="str">
            <v>79 ngõ 1194 Đường Láng, phường Láng Thượng, quận Đống Đa, Hà Nội</v>
          </cell>
          <cell r="N1308">
            <v>60</v>
          </cell>
          <cell r="O1308" t="b">
            <v>0</v>
          </cell>
          <cell r="P1308" t="str">
            <v>C6 HÀ NỘI</v>
          </cell>
          <cell r="Q1308" t="str">
            <v>Miền Bắc</v>
          </cell>
          <cell r="R1308" t="str">
            <v>WIN</v>
          </cell>
        </row>
        <row r="1309">
          <cell r="A1309" t="str">
            <v>WIN2375</v>
          </cell>
          <cell r="B1309" t="str">
            <v>CN HÀ NỘI - CÔNG TY CỔ PHẦN DỊCH VỤ THƯƠNG MẠI TỔNG HỢP WINCOMMERCE</v>
          </cell>
          <cell r="C1309" t="str">
            <v/>
          </cell>
          <cell r="D1309" t="str">
            <v>Thành phố Hà Nội</v>
          </cell>
          <cell r="E1309" t="str">
            <v>Quận Tây Hồ</v>
          </cell>
          <cell r="G1309" t="str">
            <v>HN008</v>
          </cell>
          <cell r="H1309" t="str">
            <v>Nguyễn Minh Sơn</v>
          </cell>
          <cell r="I1309" t="str">
            <v>MIENBAC;WIN</v>
          </cell>
          <cell r="J1309" t="str">
            <v/>
          </cell>
          <cell r="M1309" t="str">
            <v>Số 219 đường Thụy Khuê, phường Thụy Khuê, quận Tây Hồ, Hà Nội</v>
          </cell>
          <cell r="N1309">
            <v>60</v>
          </cell>
          <cell r="O1309" t="b">
            <v>0</v>
          </cell>
          <cell r="P1309" t="str">
            <v>C6 HÀ NỘI</v>
          </cell>
          <cell r="Q1309" t="str">
            <v>Miền Bắc</v>
          </cell>
          <cell r="R1309" t="str">
            <v>WIN</v>
          </cell>
        </row>
        <row r="1310">
          <cell r="A1310" t="str">
            <v>WIN2377</v>
          </cell>
          <cell r="B1310" t="str">
            <v>CN HÀ NỘI - CÔNG TY CỔ PHẦN DỊCH VỤ THƯƠNG MẠI TỔNG HỢP WINCOMMERCE</v>
          </cell>
          <cell r="C1310" t="str">
            <v/>
          </cell>
          <cell r="D1310" t="str">
            <v>Thành phố Hà Nội</v>
          </cell>
          <cell r="E1310" t="str">
            <v>Quận Long Biên</v>
          </cell>
          <cell r="G1310" t="str">
            <v>HN003</v>
          </cell>
          <cell r="H1310" t="str">
            <v>Nguyễn Văn Thạch</v>
          </cell>
          <cell r="I1310" t="str">
            <v>MIENBAC;WIN</v>
          </cell>
          <cell r="J1310" t="str">
            <v/>
          </cell>
          <cell r="M1310" t="str">
            <v>Số 211, đường Thạch Bàn, phường Thạch Bàn, quận Long Biên, Hà Nội</v>
          </cell>
          <cell r="N1310">
            <v>60</v>
          </cell>
          <cell r="O1310" t="b">
            <v>0</v>
          </cell>
          <cell r="P1310" t="str">
            <v>C6 HÀ NỘI</v>
          </cell>
          <cell r="Q1310" t="str">
            <v>Miền Bắc</v>
          </cell>
          <cell r="R1310" t="str">
            <v>WIN</v>
          </cell>
        </row>
        <row r="1311">
          <cell r="A1311" t="str">
            <v>WIN2380</v>
          </cell>
          <cell r="B1311" t="str">
            <v>CN HÀ NỘI - CÔNG TY CỔ PHẦN DỊCH VỤ THƯƠNG MẠI TỔNG HỢP WINCOMMERCE</v>
          </cell>
          <cell r="C1311" t="str">
            <v/>
          </cell>
          <cell r="D1311" t="str">
            <v>Thành phố Hà Nội</v>
          </cell>
          <cell r="E1311" t="str">
            <v>Quận Thanh Xuân</v>
          </cell>
          <cell r="G1311" t="str">
            <v>HN008</v>
          </cell>
          <cell r="H1311" t="str">
            <v>Nguyễn Minh Sơn</v>
          </cell>
          <cell r="I1311" t="str">
            <v>MIENBAC;WIN</v>
          </cell>
          <cell r="J1311" t="str">
            <v/>
          </cell>
          <cell r="M1311" t="str">
            <v>Số 3, phố Tô Vĩnh Diện, phường Khương Trung, quận Thanh Xuân, Hà Nội</v>
          </cell>
          <cell r="N1311">
            <v>60</v>
          </cell>
          <cell r="O1311" t="b">
            <v>0</v>
          </cell>
          <cell r="P1311" t="str">
            <v>C6 HÀ NỘI</v>
          </cell>
          <cell r="Q1311" t="str">
            <v>Miền Bắc</v>
          </cell>
          <cell r="R1311" t="str">
            <v>WIN</v>
          </cell>
        </row>
        <row r="1312">
          <cell r="A1312" t="str">
            <v>WIN2390</v>
          </cell>
          <cell r="B1312" t="str">
            <v>CN HÀ NỘI - CÔNG TY CỔ PHẦN DỊCH VỤ THƯƠNG MẠI TỔNG HỢP WINCOMMERCE</v>
          </cell>
          <cell r="C1312" t="str">
            <v/>
          </cell>
          <cell r="D1312" t="str">
            <v>Thành phố Hà Nội</v>
          </cell>
          <cell r="E1312" t="str">
            <v>Quận Tây Hồ</v>
          </cell>
          <cell r="G1312" t="str">
            <v>HN008</v>
          </cell>
          <cell r="H1312" t="str">
            <v>Nguyễn Minh Sơn</v>
          </cell>
          <cell r="I1312" t="str">
            <v>MIENBAC;WIN</v>
          </cell>
          <cell r="J1312" t="str">
            <v/>
          </cell>
          <cell r="M1312" t="str">
            <v>Dịch vụ tầng 1-CT2A, khu nhà ở Xuân La, phường Xuân La, quận Tây Hồ, Hà Nội</v>
          </cell>
          <cell r="N1312">
            <v>60</v>
          </cell>
          <cell r="O1312" t="b">
            <v>0</v>
          </cell>
          <cell r="P1312" t="str">
            <v>C6 HÀ NỘI</v>
          </cell>
          <cell r="Q1312" t="str">
            <v>Miền Bắc</v>
          </cell>
          <cell r="R1312" t="str">
            <v>WIN</v>
          </cell>
        </row>
        <row r="1313">
          <cell r="A1313" t="str">
            <v>WIN2392</v>
          </cell>
          <cell r="B1313" t="str">
            <v>CN HÀ NỘI - CÔNG TY CỔ PHẦN DỊCH VỤ THƯƠNG MẠI TỔNG HỢP WINCOMMERCE</v>
          </cell>
          <cell r="C1313" t="str">
            <v/>
          </cell>
          <cell r="D1313" t="str">
            <v>Thành phố Hà Nội</v>
          </cell>
          <cell r="E1313" t="str">
            <v>Quận Hoàng Mai</v>
          </cell>
          <cell r="G1313" t="str">
            <v>HN003</v>
          </cell>
          <cell r="H1313" t="str">
            <v>Nguyễn Văn Thạch</v>
          </cell>
          <cell r="I1313" t="str">
            <v>MIENBAC;WIN</v>
          </cell>
          <cell r="J1313" t="str">
            <v/>
          </cell>
          <cell r="M1313" t="str">
            <v>Số 56 ngõ 143 đường Nguyễn Chính, phường Thịnh Liệt, quận Hoàng Mai, Hà Nội</v>
          </cell>
          <cell r="N1313">
            <v>60</v>
          </cell>
          <cell r="O1313" t="b">
            <v>0</v>
          </cell>
          <cell r="P1313" t="str">
            <v>C6 HÀ NỘI</v>
          </cell>
          <cell r="Q1313" t="str">
            <v>Miền Bắc</v>
          </cell>
          <cell r="R1313" t="str">
            <v>WIN</v>
          </cell>
        </row>
        <row r="1314">
          <cell r="A1314" t="str">
            <v>WIN2395</v>
          </cell>
          <cell r="B1314" t="str">
            <v>CN HÀ NỘI - CÔNG TY CỔ PHẦN DỊCH VỤ THƯƠNG MẠI TỔNG HỢP WINCOMMERCE</v>
          </cell>
          <cell r="C1314" t="str">
            <v/>
          </cell>
          <cell r="D1314" t="str">
            <v>Thành phố Hà Nội</v>
          </cell>
          <cell r="E1314" t="str">
            <v>Quận Nam Từ Liêm</v>
          </cell>
          <cell r="G1314" t="str">
            <v>HN004</v>
          </cell>
          <cell r="H1314" t="str">
            <v>Hoàng Thanh Huy</v>
          </cell>
          <cell r="I1314" t="str">
            <v>MIENBAC;WIN</v>
          </cell>
          <cell r="J1314" t="str">
            <v/>
          </cell>
          <cell r="M1314" t="str">
            <v>Số 29 đường Tây Mỗ, phường Tây Mỗ, quận Nam Từ Liêm, Hà Nội</v>
          </cell>
          <cell r="N1314">
            <v>60</v>
          </cell>
          <cell r="O1314" t="b">
            <v>0</v>
          </cell>
          <cell r="P1314" t="str">
            <v>C6 HÀ NỘI</v>
          </cell>
          <cell r="Q1314" t="str">
            <v>Miền Bắc</v>
          </cell>
          <cell r="R1314" t="str">
            <v>WIN</v>
          </cell>
        </row>
        <row r="1315">
          <cell r="A1315" t="str">
            <v>WIN2400</v>
          </cell>
          <cell r="B1315" t="str">
            <v>CN HÀ NỘI - CÔNG TY CỔ PHẦN DỊCH VỤ THƯƠNG MẠI TỔNG HỢP WINCOMMERCE</v>
          </cell>
          <cell r="C1315" t="str">
            <v/>
          </cell>
          <cell r="D1315" t="str">
            <v>Thành phố Hà Nội</v>
          </cell>
          <cell r="E1315" t="str">
            <v>Quận Hai Bà Trưng</v>
          </cell>
          <cell r="G1315" t="str">
            <v>HN003</v>
          </cell>
          <cell r="H1315" t="str">
            <v>Nguyễn Văn Thạch</v>
          </cell>
          <cell r="I1315" t="str">
            <v>MIENBAC;WIN</v>
          </cell>
          <cell r="J1315" t="str">
            <v/>
          </cell>
          <cell r="M1315" t="str">
            <v>Số 31 Mạc Thị Bưởi, P. Vĩnh Tuy, Q., Quận Hai Bà Trưng, TP. Hà Nội Việt Nam</v>
          </cell>
          <cell r="N1315">
            <v>60</v>
          </cell>
          <cell r="O1315" t="b">
            <v>0</v>
          </cell>
          <cell r="P1315" t="str">
            <v>C6 HÀ NỘI</v>
          </cell>
          <cell r="Q1315" t="str">
            <v>Miền Bắc</v>
          </cell>
          <cell r="R1315" t="str">
            <v>WIN</v>
          </cell>
        </row>
        <row r="1316">
          <cell r="A1316" t="str">
            <v>WIN2402</v>
          </cell>
          <cell r="B1316" t="str">
            <v>CN HÀ NỘI - CÔNG TY CỔ PHẦN DỊCH VỤ THƯƠNG MẠI TỔNG HỢP WINCOMMERCE</v>
          </cell>
          <cell r="C1316" t="str">
            <v/>
          </cell>
          <cell r="D1316" t="str">
            <v>Thành phố Hà Nội</v>
          </cell>
          <cell r="E1316" t="str">
            <v>Quận Tây Hồ</v>
          </cell>
          <cell r="G1316" t="str">
            <v>HN008</v>
          </cell>
          <cell r="H1316" t="str">
            <v>Nguyễn Minh Sơn</v>
          </cell>
          <cell r="I1316" t="str">
            <v>MIENBAC;WIN</v>
          </cell>
          <cell r="J1316" t="str">
            <v/>
          </cell>
          <cell r="M1316" t="str">
            <v>Số 19B đường Tô Ngọc Vân, phường Quảng An, quận Tây Hồ, Hà Nội</v>
          </cell>
          <cell r="N1316">
            <v>60</v>
          </cell>
          <cell r="O1316" t="b">
            <v>0</v>
          </cell>
          <cell r="P1316" t="str">
            <v>C6 HÀ NỘI</v>
          </cell>
          <cell r="Q1316" t="str">
            <v>Miền Bắc</v>
          </cell>
          <cell r="R1316" t="str">
            <v>WIN</v>
          </cell>
        </row>
        <row r="1317">
          <cell r="A1317" t="str">
            <v>WIN2403</v>
          </cell>
          <cell r="B1317" t="str">
            <v>CN HÀ NỘI - CÔNG TY CỔ PHẦN DỊCH VỤ THƯƠNG MẠI TỔNG HỢP WINCOMMERCE</v>
          </cell>
          <cell r="C1317" t="str">
            <v/>
          </cell>
          <cell r="D1317" t="str">
            <v>Thành phố Hà Nội</v>
          </cell>
          <cell r="E1317" t="str">
            <v>Quận Đống Đa</v>
          </cell>
          <cell r="G1317" t="str">
            <v>HN003</v>
          </cell>
          <cell r="H1317" t="str">
            <v>Nguyễn Văn Thạch</v>
          </cell>
          <cell r="I1317" t="str">
            <v>MIENBAC;WIN</v>
          </cell>
          <cell r="J1317" t="str">
            <v/>
          </cell>
          <cell r="M1317" t="str">
            <v>Số 6-8 Phố Vọng, phường Phương Mai, quận Đống Đa, Hà Nội</v>
          </cell>
          <cell r="N1317">
            <v>60</v>
          </cell>
          <cell r="O1317" t="b">
            <v>0</v>
          </cell>
          <cell r="P1317" t="str">
            <v>C6 HÀ NỘI</v>
          </cell>
          <cell r="Q1317" t="str">
            <v>Miền Bắc</v>
          </cell>
          <cell r="R1317" t="str">
            <v>WIN</v>
          </cell>
        </row>
        <row r="1318">
          <cell r="A1318" t="str">
            <v>WIN2406</v>
          </cell>
          <cell r="B1318" t="str">
            <v>CN HÀ NỘI - CÔNG TY CỔ PHẦN DỊCH VỤ THƯƠNG MẠI TỔNG HỢP WINCOMMERCE</v>
          </cell>
          <cell r="C1318" t="str">
            <v/>
          </cell>
          <cell r="D1318" t="str">
            <v>Thành phố Hà Nội</v>
          </cell>
          <cell r="E1318" t="str">
            <v>Quận Đống Đa</v>
          </cell>
          <cell r="G1318" t="str">
            <v>HN004</v>
          </cell>
          <cell r="H1318" t="str">
            <v>Hoàng Thanh Huy</v>
          </cell>
          <cell r="I1318" t="str">
            <v>MIENBAC;WIN</v>
          </cell>
          <cell r="J1318" t="str">
            <v/>
          </cell>
          <cell r="M1318" t="str">
            <v>Số 11 phố Ngô Sỹ Liên, phường Văn Miếu, quận Đống Đa, Hà Nội</v>
          </cell>
          <cell r="N1318">
            <v>60</v>
          </cell>
          <cell r="O1318" t="b">
            <v>0</v>
          </cell>
          <cell r="P1318" t="str">
            <v>C6 HÀ NỘI</v>
          </cell>
          <cell r="Q1318" t="str">
            <v>Miền Bắc</v>
          </cell>
          <cell r="R1318" t="str">
            <v>WIN</v>
          </cell>
        </row>
        <row r="1319">
          <cell r="A1319" t="str">
            <v>win2408</v>
          </cell>
          <cell r="B1319" t="str">
            <v>CN HÀ NỘI - wincommerce</v>
          </cell>
          <cell r="C1319" t="str">
            <v/>
          </cell>
          <cell r="D1319" t="str">
            <v>Thành phố Hà Nội</v>
          </cell>
          <cell r="E1319" t="str">
            <v>Quận Bắc Từ Liêm</v>
          </cell>
          <cell r="G1319" t="str">
            <v>HN004</v>
          </cell>
          <cell r="H1319" t="str">
            <v>Hoàng Thanh Huy</v>
          </cell>
          <cell r="I1319" t="str">
            <v>MIENBAC;WIN</v>
          </cell>
          <cell r="J1319" t="str">
            <v/>
          </cell>
          <cell r="M1319" t="str">
            <v>Số 31 đường Xuân Đỉnh, phường Xuân Đỉnh, quận Bắc Từ Liêm, Hà Nội</v>
          </cell>
          <cell r="N1319">
            <v>60</v>
          </cell>
          <cell r="O1319" t="b">
            <v>0</v>
          </cell>
          <cell r="P1319" t="str">
            <v>C6 HÀ NỘI</v>
          </cell>
          <cell r="Q1319" t="str">
            <v>Miền Bắc</v>
          </cell>
          <cell r="R1319" t="str">
            <v>WIN</v>
          </cell>
        </row>
        <row r="1320">
          <cell r="A1320" t="str">
            <v>WIN2409</v>
          </cell>
          <cell r="B1320" t="str">
            <v>CN HÀ NỘI - CÔNG TY CỔ PHẦN DỊCH VỤ THƯƠNG MẠI TỔNG HỢP WINCOMMERCE</v>
          </cell>
          <cell r="C1320" t="str">
            <v/>
          </cell>
          <cell r="D1320" t="str">
            <v>Thành phố Hà Nội</v>
          </cell>
          <cell r="E1320" t="str">
            <v>Quận Nam Từ Liêm</v>
          </cell>
          <cell r="G1320" t="str">
            <v>HN004</v>
          </cell>
          <cell r="H1320" t="str">
            <v>Hoàng Thanh Huy</v>
          </cell>
          <cell r="I1320" t="str">
            <v>MIENBAC;WIN</v>
          </cell>
          <cell r="J1320" t="str">
            <v/>
          </cell>
          <cell r="M1320" t="str">
            <v>Số 354-356 Mỹ Đình, phường Mỹ Đình 1, quận Nam Từ Liêm, Hà Nội</v>
          </cell>
          <cell r="N1320">
            <v>60</v>
          </cell>
          <cell r="O1320" t="b">
            <v>0</v>
          </cell>
          <cell r="P1320" t="str">
            <v>C6 HÀ NỘI</v>
          </cell>
          <cell r="Q1320" t="str">
            <v>Miền Bắc</v>
          </cell>
          <cell r="R1320" t="str">
            <v>WIN</v>
          </cell>
        </row>
        <row r="1321">
          <cell r="A1321" t="str">
            <v>WIN2410</v>
          </cell>
          <cell r="B1321" t="str">
            <v>CN HÀ NỘI - CÔNG TY CỔ PHẦN DỊCH VỤ THƯƠNG MẠI TỔNG HỢP WINCOMMERCE</v>
          </cell>
          <cell r="C1321" t="str">
            <v/>
          </cell>
          <cell r="D1321" t="str">
            <v>Thành phố Hà Nội</v>
          </cell>
          <cell r="E1321" t="str">
            <v>Quận Tây Hồ</v>
          </cell>
          <cell r="G1321" t="str">
            <v>HN008</v>
          </cell>
          <cell r="H1321" t="str">
            <v>Nguyễn Minh Sơn</v>
          </cell>
          <cell r="I1321" t="str">
            <v>MIENBAC;WIN</v>
          </cell>
          <cell r="J1321" t="str">
            <v/>
          </cell>
          <cell r="M1321" t="str">
            <v>Số 123 phố Trịnh Công Sơn, Phường Nhật Tân, Quận Tây Hồ, TP. Hà Nội</v>
          </cell>
          <cell r="N1321">
            <v>60</v>
          </cell>
          <cell r="O1321" t="b">
            <v>0</v>
          </cell>
          <cell r="P1321" t="str">
            <v>C6 HÀ NỘI</v>
          </cell>
          <cell r="Q1321" t="str">
            <v>Miền Bắc</v>
          </cell>
          <cell r="R1321" t="str">
            <v>WIN</v>
          </cell>
        </row>
        <row r="1322">
          <cell r="A1322" t="str">
            <v>WIN2412</v>
          </cell>
          <cell r="B1322" t="str">
            <v>CN HÀ NỘI - CÔNG TY CỔ PHẦN DỊCH VỤ THƯƠNG MẠI TỔNG HỢP WINCOMMERCE</v>
          </cell>
          <cell r="C1322" t="str">
            <v/>
          </cell>
          <cell r="D1322" t="str">
            <v>Thành phố Hà Nội</v>
          </cell>
          <cell r="E1322" t="str">
            <v>Quận Đống Đa</v>
          </cell>
          <cell r="G1322" t="str">
            <v>HN003</v>
          </cell>
          <cell r="H1322" t="str">
            <v>Nguyễn Văn Thạch</v>
          </cell>
          <cell r="I1322" t="str">
            <v>MIENBAC;WIN</v>
          </cell>
          <cell r="J1322" t="str">
            <v/>
          </cell>
          <cell r="M1322" t="str">
            <v>Số 158 phố Thái Thịnh, phường Láng Hạ, quận Đống Đa, Hà Nội</v>
          </cell>
          <cell r="N1322">
            <v>60</v>
          </cell>
          <cell r="O1322" t="b">
            <v>0</v>
          </cell>
          <cell r="P1322" t="str">
            <v>C6 HÀ NỘI</v>
          </cell>
          <cell r="Q1322" t="str">
            <v>Miền Bắc</v>
          </cell>
          <cell r="R1322" t="str">
            <v>WIN</v>
          </cell>
        </row>
        <row r="1323">
          <cell r="A1323" t="str">
            <v>WIN2413</v>
          </cell>
          <cell r="B1323" t="str">
            <v>CN HÀ NỘI - CÔNG TY CỔ PHẦN DỊCH VỤ THƯƠNG MẠI TỔNG HỢP WINCOMMERCE</v>
          </cell>
          <cell r="C1323" t="str">
            <v/>
          </cell>
          <cell r="D1323" t="str">
            <v>Thành phố Hà Nội</v>
          </cell>
          <cell r="E1323" t="str">
            <v>Quận Đống Đa</v>
          </cell>
          <cell r="G1323" t="str">
            <v>HN003</v>
          </cell>
          <cell r="H1323" t="str">
            <v>Nguyễn Văn Thạch</v>
          </cell>
          <cell r="I1323" t="str">
            <v>MIENBAC;WIN</v>
          </cell>
          <cell r="J1323" t="str">
            <v/>
          </cell>
          <cell r="M1323" t="str">
            <v>Số 150 đường Nguyễn Lương Bằng, phường Nam Đồng, quận Đống Đa, Hà Nội</v>
          </cell>
          <cell r="N1323">
            <v>60</v>
          </cell>
          <cell r="O1323" t="b">
            <v>0</v>
          </cell>
          <cell r="P1323" t="str">
            <v>C6 HÀ NỘI</v>
          </cell>
          <cell r="Q1323" t="str">
            <v>Miền Bắc</v>
          </cell>
          <cell r="R1323" t="str">
            <v>WIN</v>
          </cell>
        </row>
        <row r="1324">
          <cell r="A1324" t="str">
            <v>WIN2416</v>
          </cell>
          <cell r="B1324" t="str">
            <v>CN HÀ NỘI - CÔNG TY CỔ PHẦN DỊCH VỤ THƯƠNG MẠI TỔNG HỢP WINCOMMERCE</v>
          </cell>
          <cell r="C1324" t="str">
            <v/>
          </cell>
          <cell r="D1324" t="str">
            <v>Thành phố Hà Nội</v>
          </cell>
          <cell r="E1324" t="str">
            <v>Quận Hai Bà Trưng</v>
          </cell>
          <cell r="G1324" t="str">
            <v>HN003</v>
          </cell>
          <cell r="H1324" t="str">
            <v>Nguyễn Văn Thạch</v>
          </cell>
          <cell r="I1324" t="str">
            <v>MIENBAC;WIN</v>
          </cell>
          <cell r="J1324" t="str">
            <v/>
          </cell>
          <cell r="M1324" t="str">
            <v>Số 101 phố Hương Viên, phường Đống Mác, quận Hai Bà Trưng, Hà Nội</v>
          </cell>
          <cell r="N1324">
            <v>60</v>
          </cell>
          <cell r="O1324" t="b">
            <v>0</v>
          </cell>
          <cell r="P1324" t="str">
            <v>C6 HÀ NỘI</v>
          </cell>
          <cell r="Q1324" t="str">
            <v>Miền Bắc</v>
          </cell>
          <cell r="R1324" t="str">
            <v>WIN</v>
          </cell>
        </row>
        <row r="1325">
          <cell r="A1325" t="str">
            <v>WIN2418</v>
          </cell>
          <cell r="B1325" t="str">
            <v>CN HÀ NỘI - CÔNG TY CỔ PHẦN DỊCH VỤ THƯƠNG MẠI TỔNG HỢP WINCOMMERCE</v>
          </cell>
          <cell r="C1325" t="str">
            <v/>
          </cell>
          <cell r="D1325" t="str">
            <v>Thành phố Hà Nội</v>
          </cell>
          <cell r="E1325" t="str">
            <v>Quận Hoàng Mai</v>
          </cell>
          <cell r="G1325" t="str">
            <v>HN003</v>
          </cell>
          <cell r="H1325" t="str">
            <v>Nguyễn Văn Thạch</v>
          </cell>
          <cell r="I1325" t="str">
            <v>MIENBAC;WIN</v>
          </cell>
          <cell r="J1325" t="str">
            <v/>
          </cell>
          <cell r="M1325" t="str">
            <v>Số 33 đường Lương Khánh Thiện, tổ 62 phường Tương Mai, quận Hoàng Mai, Hà Nội</v>
          </cell>
          <cell r="N1325">
            <v>60</v>
          </cell>
          <cell r="O1325" t="b">
            <v>0</v>
          </cell>
          <cell r="P1325" t="str">
            <v>C6 HÀ NỘI</v>
          </cell>
          <cell r="Q1325" t="str">
            <v>Miền Bắc</v>
          </cell>
          <cell r="R1325" t="str">
            <v>WIN</v>
          </cell>
        </row>
        <row r="1326">
          <cell r="A1326" t="str">
            <v>WIN2419</v>
          </cell>
          <cell r="B1326" t="str">
            <v>CN HÀ NỘI - CÔNG TY CỔ PHẦN DỊCH VỤ THƯƠNG MẠI TỔNG HỢP WINCOMMERCE</v>
          </cell>
          <cell r="C1326" t="str">
            <v/>
          </cell>
          <cell r="D1326" t="str">
            <v>Thành phố Hà Nội</v>
          </cell>
          <cell r="E1326" t="str">
            <v>Quận Hoàng Mai</v>
          </cell>
          <cell r="G1326" t="str">
            <v>HN003</v>
          </cell>
          <cell r="H1326" t="str">
            <v>Nguyễn Văn Thạch</v>
          </cell>
          <cell r="I1326" t="str">
            <v>MIENBAC;WIN</v>
          </cell>
          <cell r="J1326" t="str">
            <v/>
          </cell>
          <cell r="M1326" t="str">
            <v>Số 17 ngõ 77 phố Đặng Xuân Bảng, phường Đại Kim, quận Hoàng Mai, Hà Nội</v>
          </cell>
          <cell r="N1326">
            <v>60</v>
          </cell>
          <cell r="O1326" t="b">
            <v>0</v>
          </cell>
          <cell r="P1326" t="str">
            <v>C6 HÀ NỘI</v>
          </cell>
          <cell r="Q1326" t="str">
            <v>Miền Bắc</v>
          </cell>
          <cell r="R1326" t="str">
            <v>WIN</v>
          </cell>
        </row>
        <row r="1327">
          <cell r="A1327" t="str">
            <v>WIN2424</v>
          </cell>
          <cell r="B1327" t="str">
            <v>CN HÀ NỘI - CÔNG TY CỔ PHẦN DỊCH VỤ THƯƠNG MẠI TỔNG HỢP WINCOMMERCE</v>
          </cell>
          <cell r="C1327" t="str">
            <v/>
          </cell>
          <cell r="D1327" t="str">
            <v>Thành phố Hà Nội</v>
          </cell>
          <cell r="E1327" t="str">
            <v>Quận Hoàng Mai</v>
          </cell>
          <cell r="G1327" t="str">
            <v>HN003</v>
          </cell>
          <cell r="H1327" t="str">
            <v>Nguyễn Văn Thạch</v>
          </cell>
          <cell r="I1327" t="str">
            <v>MIENBAC;WIN</v>
          </cell>
          <cell r="J1327" t="str">
            <v/>
          </cell>
          <cell r="M1327" t="str">
            <v>Số 207 phố Định Công Thượng, P. Định Công, Q. Hoàng Mai, Hà Nội</v>
          </cell>
          <cell r="N1327">
            <v>60</v>
          </cell>
          <cell r="O1327" t="b">
            <v>0</v>
          </cell>
          <cell r="P1327" t="str">
            <v>C6 HÀ NỘI</v>
          </cell>
          <cell r="Q1327" t="str">
            <v>Miền Bắc</v>
          </cell>
          <cell r="R1327" t="str">
            <v>WIN</v>
          </cell>
        </row>
        <row r="1328">
          <cell r="A1328" t="str">
            <v>WIN2426</v>
          </cell>
          <cell r="B1328" t="str">
            <v>CN HÀ NỘI - CÔNG TY CỔ PHẦN DỊCH VỤ THƯƠNG MẠI TỔNG HỢP WINCOMMERCE</v>
          </cell>
          <cell r="C1328" t="str">
            <v/>
          </cell>
          <cell r="D1328" t="str">
            <v>Thành phố Hà Nội</v>
          </cell>
          <cell r="E1328" t="str">
            <v>Quận Long Biên</v>
          </cell>
          <cell r="G1328" t="str">
            <v>HN003</v>
          </cell>
          <cell r="H1328" t="str">
            <v>Nguyễn Văn Thạch</v>
          </cell>
          <cell r="I1328" t="str">
            <v>MIENBAC;WIN</v>
          </cell>
          <cell r="J1328" t="str">
            <v/>
          </cell>
          <cell r="M1328" t="str">
            <v>51 ngõ 53 đường Vũ Xuân Thiều, P. Sài Đồng, Q. Long Biên, Hà Nội</v>
          </cell>
          <cell r="N1328">
            <v>60</v>
          </cell>
          <cell r="O1328" t="b">
            <v>0</v>
          </cell>
          <cell r="P1328" t="str">
            <v>C6 HÀ NỘI</v>
          </cell>
          <cell r="Q1328" t="str">
            <v>Miền Bắc</v>
          </cell>
          <cell r="R1328" t="str">
            <v>WIN</v>
          </cell>
        </row>
        <row r="1329">
          <cell r="A1329" t="str">
            <v>WIN2427</v>
          </cell>
          <cell r="B1329" t="str">
            <v>CN HÀ NỘI - CÔNG TY CỔ PHẦN DỊCH VỤ THƯƠNG MẠI TỔNG HỢP WINCOMMERCE</v>
          </cell>
          <cell r="C1329" t="str">
            <v/>
          </cell>
          <cell r="D1329" t="str">
            <v>Thành phố Hà Nội</v>
          </cell>
          <cell r="E1329" t="str">
            <v>Quận Hoàng Mai</v>
          </cell>
          <cell r="G1329" t="str">
            <v>HN003</v>
          </cell>
          <cell r="H1329" t="str">
            <v>Nguyễn Văn Thạch</v>
          </cell>
          <cell r="I1329" t="str">
            <v>MIENBAC;WIN</v>
          </cell>
          <cell r="J1329" t="str">
            <v/>
          </cell>
          <cell r="M1329" t="str">
            <v>10 tổ 30 Thịnh Liệt - KĐT Đồng Tàu, P.Thịnh Liệt, Q.Hoàng Mai, Hà Nội</v>
          </cell>
          <cell r="N1329">
            <v>60</v>
          </cell>
          <cell r="O1329" t="b">
            <v>0</v>
          </cell>
          <cell r="P1329" t="str">
            <v>C6 HÀ NỘI</v>
          </cell>
          <cell r="Q1329" t="str">
            <v>Miền Bắc</v>
          </cell>
          <cell r="R1329" t="str">
            <v>WIN</v>
          </cell>
        </row>
        <row r="1330">
          <cell r="A1330" t="str">
            <v>WIN2428</v>
          </cell>
          <cell r="B1330" t="str">
            <v>CN HÀ NỘI - CÔNG TY CỔ PHẦN DỊCH VỤ THƯƠNG MẠI TỔNG HỢP WINCOMMERCE</v>
          </cell>
          <cell r="C1330" t="str">
            <v/>
          </cell>
          <cell r="D1330" t="str">
            <v>Thành phố Hà Nội</v>
          </cell>
          <cell r="E1330" t="str">
            <v>Quận Hoàng Mai</v>
          </cell>
          <cell r="G1330" t="str">
            <v>HN003</v>
          </cell>
          <cell r="H1330" t="str">
            <v>Nguyễn Văn Thạch</v>
          </cell>
          <cell r="I1330" t="str">
            <v>MIENBAC;WIN</v>
          </cell>
          <cell r="J1330" t="str">
            <v/>
          </cell>
          <cell r="M1330" t="str">
            <v>Ô số 12 Lô B Đại Kim - Định Công, P. Đại Kim, Q. Hoàng Mai, Hà Nội</v>
          </cell>
          <cell r="N1330">
            <v>60</v>
          </cell>
          <cell r="O1330" t="b">
            <v>0</v>
          </cell>
          <cell r="P1330" t="str">
            <v>C6 HÀ NỘI</v>
          </cell>
          <cell r="Q1330" t="str">
            <v>Miền Bắc</v>
          </cell>
          <cell r="R1330" t="str">
            <v>WIN</v>
          </cell>
        </row>
        <row r="1331">
          <cell r="A1331" t="str">
            <v>WIN2430</v>
          </cell>
          <cell r="B1331" t="str">
            <v>CN HÀ NỘI - CÔNG TY CỔ PHẦN DỊCH VỤ THƯƠNG MẠI TỔNG HỢP WINCOMMERCE</v>
          </cell>
          <cell r="C1331" t="str">
            <v/>
          </cell>
          <cell r="D1331" t="str">
            <v>Thành phố Hà Nội</v>
          </cell>
          <cell r="E1331" t="str">
            <v>Quận Đống Đa</v>
          </cell>
          <cell r="G1331" t="str">
            <v>HN003</v>
          </cell>
          <cell r="H1331" t="str">
            <v>Nguyễn Văn Thạch</v>
          </cell>
          <cell r="I1331" t="str">
            <v>MIENBAC;WIN</v>
          </cell>
          <cell r="J1331" t="str">
            <v/>
          </cell>
          <cell r="M1331" t="str">
            <v>Số 17B phố Đoàn Thị Điểm, phường Quốc Tử Giám, quận Đống Đa, Hà Nội</v>
          </cell>
          <cell r="N1331">
            <v>60</v>
          </cell>
          <cell r="O1331" t="b">
            <v>0</v>
          </cell>
          <cell r="P1331" t="str">
            <v>C6 HÀ NỘI</v>
          </cell>
          <cell r="Q1331" t="str">
            <v>Miền Bắc</v>
          </cell>
          <cell r="R1331" t="str">
            <v>WIN</v>
          </cell>
        </row>
        <row r="1332">
          <cell r="A1332" t="str">
            <v>WIN2434</v>
          </cell>
          <cell r="B1332" t="str">
            <v>CN HÀ NỘI - CÔNG TY CỔ PHẦN DỊCH VỤ THƯƠNG MẠI TỔNG HỢP WINCOMMERCE</v>
          </cell>
          <cell r="C1332" t="str">
            <v/>
          </cell>
          <cell r="D1332" t="str">
            <v>Thành phố Hà Nội</v>
          </cell>
          <cell r="E1332" t="str">
            <v>Quận Hoàn Kiếm</v>
          </cell>
          <cell r="G1332" t="str">
            <v>HN008</v>
          </cell>
          <cell r="H1332" t="str">
            <v>Nguyễn Minh Sơn</v>
          </cell>
          <cell r="I1332" t="str">
            <v>MIENBAC;WIN</v>
          </cell>
          <cell r="J1332" t="str">
            <v/>
          </cell>
          <cell r="M1332" t="str">
            <v>Số 23 phố Gia Ngư, phường Hàng Bạc, quận Hoàn Kiếm, Hà Nội</v>
          </cell>
          <cell r="N1332">
            <v>60</v>
          </cell>
          <cell r="O1332" t="b">
            <v>0</v>
          </cell>
          <cell r="P1332" t="str">
            <v>C6 HÀ NỘI</v>
          </cell>
          <cell r="Q1332" t="str">
            <v>Miền Bắc</v>
          </cell>
          <cell r="R1332" t="str">
            <v>WIN</v>
          </cell>
        </row>
        <row r="1333">
          <cell r="A1333" t="str">
            <v>WIN2435</v>
          </cell>
          <cell r="B1333" t="str">
            <v>CN HÀ NỘI - CÔNG TY CỔ PHẦN DỊCH VỤ THƯƠNG MẠI TỔNG HỢP WINCOMMERCE</v>
          </cell>
          <cell r="C1333" t="str">
            <v/>
          </cell>
          <cell r="D1333" t="str">
            <v>Thành phố Hà Nội</v>
          </cell>
          <cell r="E1333" t="str">
            <v>Quận Cầu Giấy</v>
          </cell>
          <cell r="G1333" t="str">
            <v>HN004</v>
          </cell>
          <cell r="H1333" t="str">
            <v>Hoàng Thanh Huy</v>
          </cell>
          <cell r="I1333" t="str">
            <v>MIENBAC;WIN</v>
          </cell>
          <cell r="J1333" t="str">
            <v/>
          </cell>
          <cell r="M1333" t="str">
            <v>Số 16 ngõ 12 phố Trần Quý Kiên, Tổ 58A, P. Dịch Vọng, Q. Cầu Giấy, Hà Nội</v>
          </cell>
          <cell r="N1333">
            <v>60</v>
          </cell>
          <cell r="O1333" t="b">
            <v>0</v>
          </cell>
          <cell r="P1333" t="str">
            <v>C6 HÀ NỘI</v>
          </cell>
          <cell r="Q1333" t="str">
            <v>Miền Bắc</v>
          </cell>
          <cell r="R1333" t="str">
            <v>WIN</v>
          </cell>
        </row>
        <row r="1334">
          <cell r="A1334" t="str">
            <v>WIN2437</v>
          </cell>
          <cell r="B1334" t="str">
            <v>CN HÀ NỘI - CÔNG TY CỔ PHẦN DỊCH VỤ THƯƠNG MẠI TỔNG HỢP WINCOMMERCE</v>
          </cell>
          <cell r="C1334" t="str">
            <v/>
          </cell>
          <cell r="D1334" t="str">
            <v>Thành phố Hà Nội</v>
          </cell>
          <cell r="E1334" t="str">
            <v>Quận Long Biên</v>
          </cell>
          <cell r="G1334" t="str">
            <v>HN003</v>
          </cell>
          <cell r="H1334" t="str">
            <v>Nguyễn Văn Thạch</v>
          </cell>
          <cell r="I1334" t="str">
            <v>MIENBAC;WIN</v>
          </cell>
          <cell r="J1334" t="str">
            <v/>
          </cell>
          <cell r="M1334" t="str">
            <v>Số 97 phố Sài Đồng, phường Sài Đồng, quận Long Biên, Hà Nội</v>
          </cell>
          <cell r="N1334">
            <v>60</v>
          </cell>
          <cell r="O1334" t="b">
            <v>0</v>
          </cell>
          <cell r="P1334" t="str">
            <v>C6 HÀ NỘI</v>
          </cell>
          <cell r="Q1334" t="str">
            <v>Miền Bắc</v>
          </cell>
          <cell r="R1334" t="str">
            <v>WIN</v>
          </cell>
        </row>
        <row r="1335">
          <cell r="A1335" t="str">
            <v>WIN2439</v>
          </cell>
          <cell r="B1335" t="str">
            <v>CN HÀ NỘI - CÔNG TY CỔ PHẦN DỊCH VỤ THƯƠNG MẠI TỔNG HỢP WINCOMMERCE</v>
          </cell>
          <cell r="C1335" t="str">
            <v/>
          </cell>
          <cell r="D1335" t="str">
            <v>Thành phố Hà Nội</v>
          </cell>
          <cell r="E1335" t="str">
            <v>Quận Cầu Giấy</v>
          </cell>
          <cell r="G1335" t="str">
            <v>HN004</v>
          </cell>
          <cell r="H1335" t="str">
            <v>Hoàng Thanh Huy</v>
          </cell>
          <cell r="I1335" t="str">
            <v>MIENBAC;WIN</v>
          </cell>
          <cell r="J1335" t="str">
            <v/>
          </cell>
          <cell r="M1335" t="str">
            <v>Số 17 phốTrần Quốc Hoàn, P. Dịch Vọng Hậu, Q. Cầu Giấy, Hà Nội</v>
          </cell>
          <cell r="N1335">
            <v>60</v>
          </cell>
          <cell r="O1335" t="b">
            <v>0</v>
          </cell>
          <cell r="P1335" t="str">
            <v>C6 HÀ NỘI</v>
          </cell>
          <cell r="Q1335" t="str">
            <v>Miền Bắc</v>
          </cell>
          <cell r="R1335" t="str">
            <v>WIN</v>
          </cell>
        </row>
        <row r="1336">
          <cell r="A1336" t="str">
            <v>WIN2441</v>
          </cell>
          <cell r="B1336" t="str">
            <v>CN HÀ NỘI - CÔNG TY CỔ PHẦN DỊCH VỤ THƯƠNG MẠI TỔNG HỢP WINCOMMERCE</v>
          </cell>
          <cell r="C1336" t="str">
            <v/>
          </cell>
          <cell r="D1336" t="str">
            <v>Thành phố Hà Nội</v>
          </cell>
          <cell r="E1336" t="str">
            <v>Quận Hai Bà Trưng</v>
          </cell>
          <cell r="G1336" t="str">
            <v>HN003</v>
          </cell>
          <cell r="H1336" t="str">
            <v>Nguyễn Văn Thạch</v>
          </cell>
          <cell r="I1336" t="str">
            <v>MIENBAC;WIN</v>
          </cell>
          <cell r="J1336" t="str">
            <v/>
          </cell>
          <cell r="M1336" t="str">
            <v>Số 310 đường Minh Khai, P. Minh Khai, Q. Hai Bà Trưng, Hà Nội</v>
          </cell>
          <cell r="N1336">
            <v>60</v>
          </cell>
          <cell r="O1336" t="b">
            <v>0</v>
          </cell>
          <cell r="P1336" t="str">
            <v>C6 HÀ NỘI</v>
          </cell>
          <cell r="Q1336" t="str">
            <v>Miền Bắc</v>
          </cell>
          <cell r="R1336" t="str">
            <v>WIN</v>
          </cell>
        </row>
        <row r="1337">
          <cell r="A1337" t="str">
            <v>WIN2443</v>
          </cell>
          <cell r="B1337" t="str">
            <v>CN HÀ NỘI - CÔNG TY CỔ PHẦN DỊCH VỤ THƯƠNG MẠI TỔNG HỢP WINCOMMERCE</v>
          </cell>
          <cell r="C1337" t="str">
            <v/>
          </cell>
          <cell r="D1337" t="str">
            <v>Thành phố Hà Nội</v>
          </cell>
          <cell r="E1337" t="str">
            <v>Quận Cầu Giấy</v>
          </cell>
          <cell r="G1337" t="str">
            <v>HN004</v>
          </cell>
          <cell r="H1337" t="str">
            <v>Hoàng Thanh Huy</v>
          </cell>
          <cell r="I1337" t="str">
            <v>MIENBAC;WIN</v>
          </cell>
          <cell r="J1337" t="str">
            <v/>
          </cell>
          <cell r="M1337" t="str">
            <v>Số 16 Lô M2 Khu đô thị Yên Hòa, phường Yên Hòa, quận Cầu Giấy, Hà Nội</v>
          </cell>
          <cell r="N1337">
            <v>60</v>
          </cell>
          <cell r="O1337" t="b">
            <v>0</v>
          </cell>
          <cell r="P1337" t="str">
            <v>C6 HÀ NỘI</v>
          </cell>
          <cell r="Q1337" t="str">
            <v>Miền Bắc</v>
          </cell>
          <cell r="R1337" t="str">
            <v>WIN</v>
          </cell>
        </row>
        <row r="1338">
          <cell r="A1338" t="str">
            <v>WIN2444</v>
          </cell>
          <cell r="B1338" t="str">
            <v>CN HÀ NỘI - CÔNG TY CỔ PHẦN DỊCH VỤ THƯƠNG MẠI TỔNG HỢP WINCOMMERCE</v>
          </cell>
          <cell r="C1338" t="str">
            <v/>
          </cell>
          <cell r="D1338" t="str">
            <v>Thành phố Hà Nội</v>
          </cell>
          <cell r="E1338" t="str">
            <v>Quận Hoàn Kiếm</v>
          </cell>
          <cell r="G1338" t="str">
            <v>HN003</v>
          </cell>
          <cell r="H1338" t="str">
            <v>Nguyễn Văn Thạch</v>
          </cell>
          <cell r="I1338" t="str">
            <v>MIENBAC;WIN</v>
          </cell>
          <cell r="J1338" t="str">
            <v/>
          </cell>
          <cell r="M1338" t="str">
            <v>Số 120 đường Lê Duẩn, phường Cửa Nam, quận Hoàn Kiếm, Thành phố Hà Nội</v>
          </cell>
          <cell r="N1338">
            <v>60</v>
          </cell>
          <cell r="O1338" t="b">
            <v>1</v>
          </cell>
          <cell r="P1338" t="str">
            <v>C6 HÀ NỘI</v>
          </cell>
          <cell r="Q1338" t="str">
            <v>Miền Bắc</v>
          </cell>
          <cell r="R1338" t="str">
            <v>WIN</v>
          </cell>
        </row>
        <row r="1339">
          <cell r="A1339" t="str">
            <v>WIN2518</v>
          </cell>
          <cell r="B1339" t="str">
            <v>CN HÀ NỘI - CÔNG TY CỔ PHẦN DỊCH VỤ THƯƠNG MẠI TỔNG HỢP WINCOMMERCE</v>
          </cell>
          <cell r="C1339" t="str">
            <v/>
          </cell>
          <cell r="D1339" t="str">
            <v>Thành phố Hà Nội</v>
          </cell>
          <cell r="E1339" t="str">
            <v>Quận Thanh Xuân</v>
          </cell>
          <cell r="G1339" t="str">
            <v>HN008</v>
          </cell>
          <cell r="H1339" t="str">
            <v>Nguyễn Minh Sơn</v>
          </cell>
          <cell r="I1339" t="str">
            <v>MIENBAC;WIN</v>
          </cell>
          <cell r="J1339" t="str">
            <v/>
          </cell>
          <cell r="M1339" t="str">
            <v>Số 101/1 phố Nguyễn Quý Đức, phường Thanh Xuân Bắc, quận Thanh Xuân, Hà Nội</v>
          </cell>
          <cell r="N1339">
            <v>60</v>
          </cell>
          <cell r="O1339" t="b">
            <v>0</v>
          </cell>
          <cell r="P1339" t="str">
            <v>C6 HÀ NỘI</v>
          </cell>
          <cell r="Q1339" t="str">
            <v>Miền Bắc</v>
          </cell>
          <cell r="R1339" t="str">
            <v>WIN</v>
          </cell>
        </row>
        <row r="1340">
          <cell r="A1340" t="str">
            <v>win2520</v>
          </cell>
          <cell r="B1340" t="str">
            <v>CN HÀ NỘI - wincommerce</v>
          </cell>
          <cell r="C1340" t="str">
            <v/>
          </cell>
          <cell r="D1340" t="str">
            <v>Thành phố Hà Nội</v>
          </cell>
          <cell r="E1340" t="str">
            <v>Quận Bắc Từ Liêm</v>
          </cell>
          <cell r="G1340" t="str">
            <v>HN004</v>
          </cell>
          <cell r="H1340" t="str">
            <v>Hoàng Thanh Huy</v>
          </cell>
          <cell r="I1340" t="str">
            <v>MIENBAC;WIN</v>
          </cell>
          <cell r="J1340" t="str">
            <v/>
          </cell>
          <cell r="M1340" t="str">
            <v>Số 116-118 đường Cầu Diễn, phường Phúc Diễn, quận Bắc Từ Liêm, HN</v>
          </cell>
          <cell r="N1340">
            <v>60</v>
          </cell>
          <cell r="O1340" t="b">
            <v>0</v>
          </cell>
          <cell r="P1340" t="str">
            <v>C6 HÀ NỘI</v>
          </cell>
          <cell r="Q1340" t="str">
            <v>Miền Bắc</v>
          </cell>
          <cell r="R1340" t="str">
            <v>WIN</v>
          </cell>
        </row>
        <row r="1341">
          <cell r="A1341" t="str">
            <v>WIN2524</v>
          </cell>
          <cell r="B1341" t="str">
            <v>CN HÀ NỘI - CÔNG TY CỔ PHẦN DỊCH VỤ THƯƠNG MẠI TỔNG HỢP WINCOMMERCE</v>
          </cell>
          <cell r="C1341" t="str">
            <v/>
          </cell>
          <cell r="D1341" t="str">
            <v>Thành phố Hà Nội</v>
          </cell>
          <cell r="E1341" t="str">
            <v>Quận Ba Đình</v>
          </cell>
          <cell r="G1341" t="str">
            <v>HN008</v>
          </cell>
          <cell r="H1341" t="str">
            <v>Nguyễn Minh Sơn</v>
          </cell>
          <cell r="I1341" t="str">
            <v>MIENBAC;WIN</v>
          </cell>
          <cell r="J1341" t="str">
            <v/>
          </cell>
          <cell r="M1341" t="str">
            <v>Số 70B Đội cấn , phường , quận Ba Đình, Hà Nội</v>
          </cell>
          <cell r="N1341">
            <v>60</v>
          </cell>
          <cell r="O1341" t="b">
            <v>0</v>
          </cell>
          <cell r="P1341" t="str">
            <v>C6 HÀ NỘI</v>
          </cell>
          <cell r="Q1341" t="str">
            <v>Miền Bắc</v>
          </cell>
          <cell r="R1341" t="str">
            <v>WIN</v>
          </cell>
        </row>
        <row r="1342">
          <cell r="A1342" t="str">
            <v>win2531</v>
          </cell>
          <cell r="B1342" t="str">
            <v>CN HÀ NỘI - wincommerce</v>
          </cell>
          <cell r="C1342" t="str">
            <v/>
          </cell>
          <cell r="D1342" t="str">
            <v>Thành phố Hà Nội</v>
          </cell>
          <cell r="E1342" t="str">
            <v>Huyện Thanh Trì</v>
          </cell>
          <cell r="G1342" t="str">
            <v>HN008</v>
          </cell>
          <cell r="H1342" t="str">
            <v>Nguyễn Minh Sơn</v>
          </cell>
          <cell r="I1342" t="str">
            <v>MIENBAC;WIN</v>
          </cell>
          <cell r="J1342" t="str">
            <v/>
          </cell>
          <cell r="M1342" t="str">
            <v>Số 139 đường Chiến Thắng, xã Tân Triều, huyện Thanh Trì, Hà Nội</v>
          </cell>
          <cell r="N1342">
            <v>60</v>
          </cell>
          <cell r="O1342" t="b">
            <v>0</v>
          </cell>
          <cell r="P1342" t="str">
            <v>C6 HÀ NỘI</v>
          </cell>
          <cell r="Q1342" t="str">
            <v>Miền Bắc</v>
          </cell>
          <cell r="R1342" t="str">
            <v>WIN</v>
          </cell>
        </row>
        <row r="1343">
          <cell r="A1343" t="str">
            <v>WIN2532</v>
          </cell>
          <cell r="B1343" t="str">
            <v>CN HÀ NỘI - CÔNG TY CỔ PHẦN DỊCH VỤ THƯƠNG MẠI TỔNG HỢP WINCOMMERCE</v>
          </cell>
          <cell r="C1343" t="str">
            <v/>
          </cell>
          <cell r="D1343" t="str">
            <v>Thành phố Hà Nội</v>
          </cell>
          <cell r="E1343" t="str">
            <v>Quận Long Biên</v>
          </cell>
          <cell r="G1343" t="str">
            <v>HN003</v>
          </cell>
          <cell r="H1343" t="str">
            <v>Nguyễn Văn Thạch</v>
          </cell>
          <cell r="I1343" t="str">
            <v>MIENBAC;WIN</v>
          </cell>
          <cell r="J1343" t="str">
            <v/>
          </cell>
          <cell r="M1343" t="str">
            <v>Số 11 đường Nguyễn Sơn, phường Ngọc Lâm, quận Long Biên, Hà Nội</v>
          </cell>
          <cell r="N1343">
            <v>60</v>
          </cell>
          <cell r="O1343" t="b">
            <v>0</v>
          </cell>
          <cell r="P1343" t="str">
            <v>C6 HÀ NỘI</v>
          </cell>
          <cell r="Q1343" t="str">
            <v>Miền Bắc</v>
          </cell>
          <cell r="R1343" t="str">
            <v>WIN</v>
          </cell>
        </row>
        <row r="1344">
          <cell r="A1344" t="str">
            <v>WIN2534</v>
          </cell>
          <cell r="B1344" t="str">
            <v>CN HÀ NỘI - CÔNG TY CỔ PHẦN DỊCH VỤ THƯƠNG MẠI TỔNG HỢP WINCOMMERCE</v>
          </cell>
          <cell r="C1344" t="str">
            <v/>
          </cell>
          <cell r="D1344" t="str">
            <v>Thành phố Hà Nội</v>
          </cell>
          <cell r="E1344" t="str">
            <v>Quận Cầu Giấy</v>
          </cell>
          <cell r="G1344" t="str">
            <v>HN004</v>
          </cell>
          <cell r="H1344" t="str">
            <v>Hoàng Thanh Huy</v>
          </cell>
          <cell r="I1344" t="str">
            <v>MIENBAC;WIN</v>
          </cell>
          <cell r="J1344" t="str">
            <v/>
          </cell>
          <cell r="M1344" t="str">
            <v>Số 152 phố Yên Hòa, Phường Yên Hòa, Quận Cầu Giấy, Hà Nội</v>
          </cell>
          <cell r="N1344">
            <v>60</v>
          </cell>
          <cell r="O1344" t="b">
            <v>0</v>
          </cell>
          <cell r="P1344" t="str">
            <v>C6 HÀ NỘI</v>
          </cell>
          <cell r="Q1344" t="str">
            <v>Miền Bắc</v>
          </cell>
          <cell r="R1344" t="str">
            <v>WIN</v>
          </cell>
        </row>
        <row r="1345">
          <cell r="A1345" t="str">
            <v>WIN2535</v>
          </cell>
          <cell r="B1345" t="str">
            <v>CN HÀ NỘI - WINCOMMERCE</v>
          </cell>
          <cell r="C1345" t="str">
            <v/>
          </cell>
          <cell r="D1345" t="str">
            <v>Thành phố Hà Nội</v>
          </cell>
          <cell r="E1345" t="str">
            <v>Quận Hoàn Kiếm</v>
          </cell>
          <cell r="G1345" t="str">
            <v>HN008</v>
          </cell>
          <cell r="H1345" t="str">
            <v>Nguyễn Minh Sơn</v>
          </cell>
          <cell r="I1345" t="str">
            <v>MIENBAC;WIN</v>
          </cell>
          <cell r="J1345" t="str">
            <v/>
          </cell>
          <cell r="M1345" t="str">
            <v>Số 20 Phố Nguyễn Thiệp, Phường Nguyễn Trung Trực, Quận Hoàn Kiếm, HN</v>
          </cell>
          <cell r="N1345">
            <v>60</v>
          </cell>
          <cell r="O1345" t="b">
            <v>0</v>
          </cell>
          <cell r="P1345" t="str">
            <v>C6 HÀ NỘI</v>
          </cell>
          <cell r="Q1345" t="str">
            <v>Miền Bắc</v>
          </cell>
          <cell r="R1345" t="str">
            <v>WIN</v>
          </cell>
        </row>
        <row r="1346">
          <cell r="A1346" t="str">
            <v>WIN2536</v>
          </cell>
          <cell r="B1346" t="str">
            <v>CN HÀ NỘI - CÔNG TY CỔ PHẦN DỊCH VỤ THƯƠNG MẠI TỔNG HỢP WINCOMMERCE</v>
          </cell>
          <cell r="C1346" t="str">
            <v/>
          </cell>
          <cell r="D1346" t="str">
            <v>Thành phố Hà Nội</v>
          </cell>
          <cell r="E1346" t="str">
            <v>Quận Ba Đình</v>
          </cell>
          <cell r="G1346" t="str">
            <v>HN008</v>
          </cell>
          <cell r="H1346" t="str">
            <v>Nguyễn Minh Sơn</v>
          </cell>
          <cell r="I1346" t="str">
            <v>MIENBAC;WIN</v>
          </cell>
          <cell r="J1346" t="str">
            <v/>
          </cell>
          <cell r="M1346" t="str">
            <v>Số 8 Ngõ 140 Giảng Võ, phường Giảng Võ, quận Ba Đình, Hà Nội</v>
          </cell>
          <cell r="N1346">
            <v>60</v>
          </cell>
          <cell r="O1346" t="b">
            <v>0</v>
          </cell>
          <cell r="P1346" t="str">
            <v>C6 HÀ NỘI</v>
          </cell>
          <cell r="Q1346" t="str">
            <v>Miền Bắc</v>
          </cell>
          <cell r="R1346" t="str">
            <v>WIN</v>
          </cell>
        </row>
        <row r="1347">
          <cell r="A1347" t="str">
            <v>WIN2537</v>
          </cell>
          <cell r="B1347" t="str">
            <v>CN HÀ NỘI - CÔNG TY CỔ PHẦN DỊCH VỤ THƯƠNG MẠI TỔNG HỢP WINCOMMERCE</v>
          </cell>
          <cell r="C1347" t="str">
            <v/>
          </cell>
          <cell r="D1347" t="str">
            <v>Thành phố Hà Nội</v>
          </cell>
          <cell r="E1347" t="str">
            <v>Quận Đống Đa</v>
          </cell>
          <cell r="G1347" t="str">
            <v>HN003</v>
          </cell>
          <cell r="H1347" t="str">
            <v>Nguyễn Văn Thạch</v>
          </cell>
          <cell r="I1347" t="str">
            <v>MIENBAC;WIN</v>
          </cell>
          <cell r="J1347" t="str">
            <v/>
          </cell>
          <cell r="M1347" t="str">
            <v>Số 71 phố Khương Thượng, phường Trung Liệt, quận Đống Đa, Hà Nội</v>
          </cell>
          <cell r="N1347">
            <v>60</v>
          </cell>
          <cell r="O1347" t="b">
            <v>0</v>
          </cell>
          <cell r="P1347" t="str">
            <v>C6 HÀ NỘI</v>
          </cell>
          <cell r="Q1347" t="str">
            <v>Miền Bắc</v>
          </cell>
          <cell r="R1347" t="str">
            <v>WIN</v>
          </cell>
        </row>
        <row r="1348">
          <cell r="A1348" t="str">
            <v>WIN2538</v>
          </cell>
          <cell r="B1348" t="str">
            <v>CN HÀ NỘI - CÔNG TY CỔ PHẦN DỊCH VỤ THƯƠNG MẠI TỔNG HỢP WINCOMMERCE</v>
          </cell>
          <cell r="C1348" t="str">
            <v/>
          </cell>
          <cell r="D1348" t="str">
            <v>Thành phố Hà Nội</v>
          </cell>
          <cell r="E1348" t="str">
            <v>Quận Hoàng Mai</v>
          </cell>
          <cell r="G1348" t="str">
            <v>HN003</v>
          </cell>
          <cell r="H1348" t="str">
            <v>Nguyễn Văn Thạch</v>
          </cell>
          <cell r="I1348" t="str">
            <v>MIENBAC;WIN</v>
          </cell>
          <cell r="J1348" t="str">
            <v/>
          </cell>
          <cell r="M1348" t="str">
            <v>Lô N3-1, ngõ 13, đường Lĩnh Nam, phường Mai Động, quận Hoàng Mai, Hà Nội</v>
          </cell>
          <cell r="N1348">
            <v>60</v>
          </cell>
          <cell r="O1348" t="b">
            <v>0</v>
          </cell>
          <cell r="P1348" t="str">
            <v>C6 HÀ NỘI</v>
          </cell>
          <cell r="Q1348" t="str">
            <v>Miền Bắc</v>
          </cell>
          <cell r="R1348" t="str">
            <v>WIN</v>
          </cell>
        </row>
        <row r="1349">
          <cell r="A1349" t="str">
            <v>WIN2539</v>
          </cell>
          <cell r="B1349" t="str">
            <v>CN HÀ NỘI - CÔNG TY CỔ PHẦN DỊCH VỤ THƯƠNG MẠI TỔNG HỢP WINCOMMERCE</v>
          </cell>
          <cell r="C1349" t="str">
            <v/>
          </cell>
          <cell r="D1349" t="str">
            <v>Thành phố Hà Nội</v>
          </cell>
          <cell r="E1349" t="str">
            <v>Quận Hai Bà Trưng</v>
          </cell>
          <cell r="G1349" t="str">
            <v>HN003</v>
          </cell>
          <cell r="H1349" t="str">
            <v>Nguyễn Văn Thạch</v>
          </cell>
          <cell r="I1349" t="str">
            <v>MIENBAC;WIN</v>
          </cell>
          <cell r="J1349" t="str">
            <v/>
          </cell>
          <cell r="M1349" t="str">
            <v>Số 79 ngõ 34 đường Vĩnh Tuy, phường Vĩnh Tuy, quận Hai Bà Trưng, Hà Nội</v>
          </cell>
          <cell r="N1349">
            <v>60</v>
          </cell>
          <cell r="O1349" t="b">
            <v>0</v>
          </cell>
          <cell r="P1349" t="str">
            <v>C6 HÀ NỘI</v>
          </cell>
          <cell r="Q1349" t="str">
            <v>Miền Bắc</v>
          </cell>
          <cell r="R1349" t="str">
            <v>WIN</v>
          </cell>
        </row>
        <row r="1350">
          <cell r="A1350" t="str">
            <v>WIN2542</v>
          </cell>
          <cell r="B1350" t="str">
            <v>CN HÀ NỘI - CÔNG TY CỔ PHẦN DỊCH VỤ THƯƠNG MẠI TỔNG HỢP WINCOMMERCE</v>
          </cell>
          <cell r="C1350" t="str">
            <v/>
          </cell>
          <cell r="D1350" t="str">
            <v>Thành phố Hà Nội</v>
          </cell>
          <cell r="E1350" t="str">
            <v>Quận Hoàn Kiếm</v>
          </cell>
          <cell r="G1350" t="str">
            <v>HN008</v>
          </cell>
          <cell r="H1350" t="str">
            <v>Nguyễn Minh Sơn</v>
          </cell>
          <cell r="I1350" t="str">
            <v>MIENBAC;WIN</v>
          </cell>
          <cell r="J1350" t="str">
            <v/>
          </cell>
          <cell r="M1350" t="str">
            <v>Số 384 đường Bạch Đằng, phường Chương Dương, quận Hoàn Kiếm, Hà Nội</v>
          </cell>
          <cell r="N1350">
            <v>60</v>
          </cell>
          <cell r="O1350" t="b">
            <v>0</v>
          </cell>
          <cell r="P1350" t="str">
            <v>C6 HÀ NỘI</v>
          </cell>
          <cell r="Q1350" t="str">
            <v>Miền Bắc</v>
          </cell>
          <cell r="R1350" t="str">
            <v>WIN</v>
          </cell>
        </row>
        <row r="1351">
          <cell r="A1351" t="str">
            <v>WIN2545</v>
          </cell>
          <cell r="B1351" t="str">
            <v>CN HÀ NỘI - CÔNG TY CỔ PHẦN DỊCH VỤ THƯƠNG MẠI TỔNG HỢP WINCOMMERCE</v>
          </cell>
          <cell r="C1351" t="str">
            <v/>
          </cell>
          <cell r="D1351" t="str">
            <v>Thành phố Hà Nội</v>
          </cell>
          <cell r="E1351" t="str">
            <v>Quận Thanh Xuân</v>
          </cell>
          <cell r="G1351" t="str">
            <v>HN008</v>
          </cell>
          <cell r="H1351" t="str">
            <v>Nguyễn Minh Sơn</v>
          </cell>
          <cell r="I1351" t="str">
            <v>MIENBAC;WIN</v>
          </cell>
          <cell r="J1351" t="str">
            <v/>
          </cell>
          <cell r="M1351" t="str">
            <v>Số 232 Khương Đình, phường Hạ Đình, quận Thanh Xuân, Hà Nội</v>
          </cell>
          <cell r="N1351">
            <v>60</v>
          </cell>
          <cell r="O1351" t="b">
            <v>0</v>
          </cell>
          <cell r="P1351" t="str">
            <v>C6 HÀ NỘI</v>
          </cell>
          <cell r="Q1351" t="str">
            <v>Miền Bắc</v>
          </cell>
          <cell r="R1351" t="str">
            <v>WIN</v>
          </cell>
        </row>
        <row r="1352">
          <cell r="A1352" t="str">
            <v>WIN2552</v>
          </cell>
          <cell r="B1352" t="str">
            <v>CN HÀ NỘI - CÔNG TY CỔ PHẦN DỊCH VỤ THƯƠNG MẠI TỔNG HỢP WINCOMMERCE</v>
          </cell>
          <cell r="C1352" t="str">
            <v/>
          </cell>
          <cell r="D1352" t="str">
            <v>Thành phố Hà Nội</v>
          </cell>
          <cell r="E1352" t="str">
            <v>Quận Long Biên</v>
          </cell>
          <cell r="G1352" t="str">
            <v>HN003</v>
          </cell>
          <cell r="H1352" t="str">
            <v>Nguyễn Văn Thạch</v>
          </cell>
          <cell r="I1352" t="str">
            <v>MIENBAC;WIN</v>
          </cell>
          <cell r="J1352" t="str">
            <v/>
          </cell>
          <cell r="M1352" t="str">
            <v>Số 195 phố Hoa Lâm, phường Việt Hưng, quận Long Biên, Hà Nội</v>
          </cell>
          <cell r="N1352">
            <v>60</v>
          </cell>
          <cell r="O1352" t="b">
            <v>0</v>
          </cell>
          <cell r="P1352" t="str">
            <v>C6 HÀ NỘI</v>
          </cell>
          <cell r="Q1352" t="str">
            <v>Miền Bắc</v>
          </cell>
          <cell r="R1352" t="str">
            <v>WIN</v>
          </cell>
        </row>
        <row r="1353">
          <cell r="A1353" t="str">
            <v>WIN2554</v>
          </cell>
          <cell r="B1353" t="str">
            <v>CN HÀ NỘI - CÔNG TY CỔ PHẦN DỊCH VỤ THƯƠNG MẠI TỔNG HỢP WINCOMMERCE</v>
          </cell>
          <cell r="C1353" t="str">
            <v/>
          </cell>
          <cell r="D1353" t="str">
            <v>Thành phố Hà Nội</v>
          </cell>
          <cell r="E1353" t="str">
            <v>Quận Thanh Xuân</v>
          </cell>
          <cell r="G1353" t="str">
            <v>HN008</v>
          </cell>
          <cell r="H1353" t="str">
            <v>Nguyễn Minh Sơn</v>
          </cell>
          <cell r="I1353" t="str">
            <v>MIENBAC;WIN</v>
          </cell>
          <cell r="J1353" t="str">
            <v/>
          </cell>
          <cell r="M1353" t="str">
            <v>Số 1 ngõ 71 đường Lê Văn Lương, phường Nhân Chính, quận Thanh Xuân, Hà Nội</v>
          </cell>
          <cell r="N1353">
            <v>60</v>
          </cell>
          <cell r="O1353" t="b">
            <v>0</v>
          </cell>
          <cell r="P1353" t="str">
            <v>C6 HÀ NỘI</v>
          </cell>
          <cell r="Q1353" t="str">
            <v>Miền Bắc</v>
          </cell>
          <cell r="R1353" t="str">
            <v>WIN</v>
          </cell>
        </row>
        <row r="1354">
          <cell r="A1354" t="str">
            <v>WIN2556</v>
          </cell>
          <cell r="B1354" t="str">
            <v>CN HÀ NỘI - CÔNG TY CỔ PHẦN DỊCH VỤ THƯƠNG MẠI TỔNG HỢP WINCOMMERCE</v>
          </cell>
          <cell r="C1354" t="str">
            <v/>
          </cell>
          <cell r="D1354" t="str">
            <v>Thành phố Hà Nội</v>
          </cell>
          <cell r="E1354" t="str">
            <v>Quận Đống Đa</v>
          </cell>
          <cell r="G1354" t="str">
            <v>HN003</v>
          </cell>
          <cell r="H1354" t="str">
            <v>Nguyễn Văn Thạch</v>
          </cell>
          <cell r="I1354" t="str">
            <v>MIENBAC;WIN</v>
          </cell>
          <cell r="J1354" t="str">
            <v/>
          </cell>
          <cell r="M1354" t="str">
            <v>Số 2 ngõ 167 Phương Mai, phường Kim Liên, quận Đống Đa, Hà Nội</v>
          </cell>
          <cell r="N1354">
            <v>60</v>
          </cell>
          <cell r="O1354" t="b">
            <v>0</v>
          </cell>
          <cell r="P1354" t="str">
            <v>C6 HÀ NỘI</v>
          </cell>
          <cell r="Q1354" t="str">
            <v>Miền Bắc</v>
          </cell>
          <cell r="R1354" t="str">
            <v>WIN</v>
          </cell>
        </row>
        <row r="1355">
          <cell r="A1355" t="str">
            <v>WIN2557</v>
          </cell>
          <cell r="B1355" t="str">
            <v>CN HÀ NỘI - CÔNG TY CỔ PHẦN DỊCH VỤ THƯƠNG MẠI TỔNG HỢP WINCOMMERCE</v>
          </cell>
          <cell r="C1355" t="str">
            <v/>
          </cell>
          <cell r="D1355" t="str">
            <v>Thành phố Hà Nội</v>
          </cell>
          <cell r="E1355" t="str">
            <v>Quận Đống Đa</v>
          </cell>
          <cell r="G1355" t="str">
            <v>HN003</v>
          </cell>
          <cell r="H1355" t="str">
            <v>Nguyễn Văn Thạch</v>
          </cell>
          <cell r="I1355" t="str">
            <v>MIENBAC;WIN</v>
          </cell>
          <cell r="J1355" t="str">
            <v/>
          </cell>
          <cell r="M1355" t="str">
            <v>Số 230 ngõ Văn Chương, phố Khâm Thiên, phường Văn Chương, quận Đống Đa, Hà Nội</v>
          </cell>
          <cell r="N1355">
            <v>60</v>
          </cell>
          <cell r="O1355" t="b">
            <v>0</v>
          </cell>
          <cell r="P1355" t="str">
            <v>C6 HÀ NỘI</v>
          </cell>
          <cell r="Q1355" t="str">
            <v>Miền Bắc</v>
          </cell>
          <cell r="R1355" t="str">
            <v>WIN</v>
          </cell>
        </row>
        <row r="1356">
          <cell r="A1356" t="str">
            <v>WIN2558</v>
          </cell>
          <cell r="B1356" t="str">
            <v>CN HÀ NỘI - CÔNG TY CỔ PHẦN DỊCH VỤ THƯƠNG MẠI TỔNG HỢP WINCOMMERCE</v>
          </cell>
          <cell r="C1356" t="str">
            <v/>
          </cell>
          <cell r="D1356" t="str">
            <v>Thành phố Hà Nội</v>
          </cell>
          <cell r="E1356" t="str">
            <v>Quận Long Biên</v>
          </cell>
          <cell r="G1356" t="str">
            <v>HN003</v>
          </cell>
          <cell r="H1356" t="str">
            <v>Nguyễn Văn Thạch</v>
          </cell>
          <cell r="I1356" t="str">
            <v>MIENBAC;WIN</v>
          </cell>
          <cell r="J1356" t="str">
            <v/>
          </cell>
          <cell r="M1356" t="str">
            <v>Số 70 ngõ 268 phố Ngọc Thụy, phường Ngọc Thụy, quận Long Biên, Hà Nội</v>
          </cell>
          <cell r="N1356">
            <v>60</v>
          </cell>
          <cell r="O1356" t="b">
            <v>0</v>
          </cell>
          <cell r="P1356" t="str">
            <v>C6 HÀ NỘI</v>
          </cell>
          <cell r="Q1356" t="str">
            <v>Miền Bắc</v>
          </cell>
          <cell r="R1356" t="str">
            <v>WIN</v>
          </cell>
        </row>
        <row r="1357">
          <cell r="A1357" t="str">
            <v>WIN2559</v>
          </cell>
          <cell r="B1357" t="str">
            <v>CN HÀ NỘI - CÔNG TY CỔ PHẦN DỊCH VỤ THƯƠNG MẠI TỔNG HỢP WINCOMMERCE</v>
          </cell>
          <cell r="C1357" t="str">
            <v/>
          </cell>
          <cell r="D1357" t="str">
            <v>Thành phố Hà Nội</v>
          </cell>
          <cell r="E1357" t="str">
            <v>Quận Cầu Giấy</v>
          </cell>
          <cell r="G1357" t="str">
            <v>HN004</v>
          </cell>
          <cell r="H1357" t="str">
            <v>Hoàng Thanh Huy</v>
          </cell>
          <cell r="I1357" t="str">
            <v>MIENBAC;WIN</v>
          </cell>
          <cell r="J1357" t="str">
            <v/>
          </cell>
          <cell r="M1357" t="str">
            <v>Số 3 ngõ 55 phố Đỗ Quang, phường Trung Hòa, quận Cầu Giấy, Hà Nội</v>
          </cell>
          <cell r="N1357">
            <v>60</v>
          </cell>
          <cell r="O1357" t="b">
            <v>0</v>
          </cell>
          <cell r="P1357" t="str">
            <v>C6 HÀ NỘI</v>
          </cell>
          <cell r="Q1357" t="str">
            <v>Miền Bắc</v>
          </cell>
          <cell r="R1357" t="str">
            <v>WIN</v>
          </cell>
        </row>
        <row r="1358">
          <cell r="A1358" t="str">
            <v>WIN2560</v>
          </cell>
          <cell r="B1358" t="str">
            <v>CN HÀ NỘI - CÔNG TY CỔ PHẦN DỊCH VỤ THƯƠNG MẠI TỔNG HỢP WINCOMMERCE</v>
          </cell>
          <cell r="C1358" t="str">
            <v/>
          </cell>
          <cell r="D1358" t="str">
            <v>Thành phố Hà Nội</v>
          </cell>
          <cell r="E1358" t="str">
            <v>Quận Ba Đình</v>
          </cell>
          <cell r="G1358" t="str">
            <v>HN008</v>
          </cell>
          <cell r="H1358" t="str">
            <v>Nguyễn Minh Sơn</v>
          </cell>
          <cell r="I1358" t="str">
            <v>MIENBAC;WIN</v>
          </cell>
          <cell r="J1358" t="str">
            <v/>
          </cell>
          <cell r="M1358" t="str">
            <v>Số 28 đường Nguyễn Thái Học, phường Điện Biên, quận Ba Đình, thành phố Hà Nội</v>
          </cell>
          <cell r="N1358">
            <v>60</v>
          </cell>
          <cell r="O1358" t="b">
            <v>0</v>
          </cell>
          <cell r="P1358" t="str">
            <v>C6 HÀ NỘI</v>
          </cell>
          <cell r="Q1358" t="str">
            <v>Miền Bắc</v>
          </cell>
          <cell r="R1358" t="str">
            <v>WIN</v>
          </cell>
        </row>
        <row r="1359">
          <cell r="A1359" t="str">
            <v>win2561</v>
          </cell>
          <cell r="B1359" t="str">
            <v>CN HÀ NỘI - wincommerce</v>
          </cell>
          <cell r="C1359" t="str">
            <v/>
          </cell>
          <cell r="D1359" t="str">
            <v>Thành phố Hà Nội</v>
          </cell>
          <cell r="E1359" t="str">
            <v>Quận Hà Đông</v>
          </cell>
          <cell r="G1359" t="str">
            <v>HN004</v>
          </cell>
          <cell r="H1359" t="str">
            <v>Hoàng Thanh Huy</v>
          </cell>
          <cell r="I1359" t="str">
            <v>MIENBAC;WIN</v>
          </cell>
          <cell r="J1359" t="str">
            <v/>
          </cell>
          <cell r="M1359" t="str">
            <v>Liền kề LK1-30 Khu đô thị mới Văn Phú, phường Phú La, quận Hà Đông, thành phố Hà Nội</v>
          </cell>
          <cell r="N1359">
            <v>60</v>
          </cell>
          <cell r="O1359" t="b">
            <v>0</v>
          </cell>
          <cell r="P1359" t="str">
            <v>C6 HÀ NỘI</v>
          </cell>
          <cell r="Q1359" t="str">
            <v>Miền Bắc</v>
          </cell>
          <cell r="R1359" t="str">
            <v>WIN</v>
          </cell>
        </row>
        <row r="1360">
          <cell r="A1360" t="str">
            <v>WIN2563</v>
          </cell>
          <cell r="B1360" t="str">
            <v>CN HÀ NỘI - CÔNG TY CỔ PHẦN DỊCH VỤ THƯƠNG MẠI TỔNG HỢP WINCOMMERCE</v>
          </cell>
          <cell r="C1360" t="str">
            <v/>
          </cell>
          <cell r="D1360" t="str">
            <v>Thành phố Hà Nội</v>
          </cell>
          <cell r="E1360" t="str">
            <v>Quận Hoàng Mai</v>
          </cell>
          <cell r="G1360" t="str">
            <v>HN003</v>
          </cell>
          <cell r="H1360" t="str">
            <v>Nguyễn Văn Thạch</v>
          </cell>
          <cell r="I1360" t="str">
            <v>MIENBAC;WIN</v>
          </cell>
          <cell r="J1360" t="str">
            <v/>
          </cell>
          <cell r="M1360" t="str">
            <v>Liền kề C15 NƠ 19, khu đô thị mới định Công, phường Định Công, quận Hoàng Mai, Hà Nội</v>
          </cell>
          <cell r="N1360">
            <v>60</v>
          </cell>
          <cell r="O1360" t="b">
            <v>0</v>
          </cell>
          <cell r="P1360" t="str">
            <v>C6 HÀ NỘI</v>
          </cell>
          <cell r="Q1360" t="str">
            <v>Miền Bắc</v>
          </cell>
          <cell r="R1360" t="str">
            <v>WIN</v>
          </cell>
        </row>
        <row r="1361">
          <cell r="A1361" t="str">
            <v>win2564</v>
          </cell>
          <cell r="B1361" t="str">
            <v>CN HÀ NỘI - wincommerce</v>
          </cell>
          <cell r="C1361" t="str">
            <v/>
          </cell>
          <cell r="D1361" t="str">
            <v>Thành phố Hà Nội</v>
          </cell>
          <cell r="E1361" t="str">
            <v>Quận Bắc Từ Liêm</v>
          </cell>
          <cell r="G1361" t="str">
            <v>HN004</v>
          </cell>
          <cell r="H1361" t="str">
            <v>Hoàng Thanh Huy</v>
          </cell>
          <cell r="I1361" t="str">
            <v>MIENBAC;WIN</v>
          </cell>
          <cell r="J1361" t="str">
            <v/>
          </cell>
          <cell r="M1361" t="str">
            <v>Số 21 đường Văn Tiến Dũng, phường Phúc Diễn, quận Bắc Từ Liêm, Hà Nội</v>
          </cell>
          <cell r="N1361">
            <v>60</v>
          </cell>
          <cell r="O1361" t="b">
            <v>0</v>
          </cell>
          <cell r="P1361" t="str">
            <v>C6 HÀ NỘI</v>
          </cell>
          <cell r="Q1361" t="str">
            <v>Miền Bắc</v>
          </cell>
          <cell r="R1361" t="str">
            <v>WIN</v>
          </cell>
        </row>
        <row r="1362">
          <cell r="A1362" t="str">
            <v>WIN2565</v>
          </cell>
          <cell r="B1362" t="str">
            <v>CN HÀ NỘI - CÔNG TY CỔ PHẦN DỊCH VỤ THƯƠNG MẠI TỔNG HỢP WINCOMMERCE</v>
          </cell>
          <cell r="C1362" t="str">
            <v/>
          </cell>
          <cell r="D1362" t="str">
            <v>Thành phố Hà Nội</v>
          </cell>
          <cell r="E1362" t="str">
            <v>Quận Thanh Xuân</v>
          </cell>
          <cell r="G1362" t="str">
            <v>HN008</v>
          </cell>
          <cell r="H1362" t="str">
            <v>Nguyễn Minh Sơn</v>
          </cell>
          <cell r="I1362" t="str">
            <v>MIENBAC;WIN</v>
          </cell>
          <cell r="J1362" t="str">
            <v/>
          </cell>
          <cell r="M1362" t="str">
            <v>Số 101B13 Tập thể Thanh Xuân Bắc, phường Thanh Xuân Bắc, quận Thanh Xuân, Hà Nội</v>
          </cell>
          <cell r="N1362">
            <v>60</v>
          </cell>
          <cell r="O1362" t="b">
            <v>0</v>
          </cell>
          <cell r="P1362" t="str">
            <v>C6 HÀ NỘI</v>
          </cell>
          <cell r="Q1362" t="str">
            <v>Miền Bắc</v>
          </cell>
          <cell r="R1362" t="str">
            <v>WIN</v>
          </cell>
        </row>
        <row r="1363">
          <cell r="A1363" t="str">
            <v>WIN2737</v>
          </cell>
          <cell r="B1363" t="str">
            <v>CN HÀ NỘI - CÔNG TY CỔ PHẦN DỊCH VỤ THƯƠNG MẠI TỔNG HỢP WINCOMMERCE</v>
          </cell>
          <cell r="C1363" t="str">
            <v/>
          </cell>
          <cell r="D1363" t="str">
            <v>Thành phố Hà Nội</v>
          </cell>
          <cell r="E1363" t="str">
            <v>Quận Hai Bà Trưng</v>
          </cell>
          <cell r="G1363" t="str">
            <v>HN003</v>
          </cell>
          <cell r="H1363" t="str">
            <v>Nguyễn Văn Thạch</v>
          </cell>
          <cell r="I1363" t="str">
            <v>MIENBAC;WIN</v>
          </cell>
          <cell r="J1363" t="str">
            <v/>
          </cell>
          <cell r="M1363" t="str">
            <v>T7 - SO - 05 tổ hợp TTTM, giáo dục và căn hộ Times City, số 458 đường Minh Khai, phường Vĩnh Tuy, quận Hai Bà Trưng, thành phố Hà Nội</v>
          </cell>
          <cell r="N1363">
            <v>60</v>
          </cell>
          <cell r="O1363" t="b">
            <v>0</v>
          </cell>
          <cell r="P1363" t="str">
            <v>C6 HÀ NỘI</v>
          </cell>
          <cell r="Q1363" t="str">
            <v>Miền Bắc</v>
          </cell>
          <cell r="R1363" t="str">
            <v>WIN</v>
          </cell>
        </row>
        <row r="1364">
          <cell r="A1364" t="str">
            <v>WIN2743</v>
          </cell>
          <cell r="B1364" t="str">
            <v>CN HÀ NỘI - CÔNG TY CỔ PHẦN DỊCH VỤ THƯƠNG MẠI TỔNG HỢP WINCOMMERCE</v>
          </cell>
          <cell r="C1364" t="str">
            <v/>
          </cell>
          <cell r="D1364" t="str">
            <v>Thành phố Hà Nội</v>
          </cell>
          <cell r="E1364" t="str">
            <v>Quận Đống Đa</v>
          </cell>
          <cell r="G1364" t="str">
            <v>HN003</v>
          </cell>
          <cell r="H1364" t="str">
            <v>Nguyễn Văn Thạch</v>
          </cell>
          <cell r="I1364" t="str">
            <v>MIENBAC;WIN</v>
          </cell>
          <cell r="J1364" t="str">
            <v/>
          </cell>
          <cell r="M1364" t="str">
            <v>Số 18B ngõ 28 phố Nguyên Hồng, phường Láng Hạ, quận Đống Đa, thành phố Hà Nội</v>
          </cell>
          <cell r="N1364">
            <v>60</v>
          </cell>
          <cell r="O1364" t="b">
            <v>0</v>
          </cell>
          <cell r="P1364" t="str">
            <v>C6 HÀ NỘI</v>
          </cell>
          <cell r="Q1364" t="str">
            <v>Miền Bắc</v>
          </cell>
          <cell r="R1364" t="str">
            <v>WIN</v>
          </cell>
        </row>
        <row r="1365">
          <cell r="A1365" t="str">
            <v>WIN2745</v>
          </cell>
          <cell r="B1365" t="str">
            <v>CN HÀ NỘI - CÔNG TY CỔ PHẦN DỊCH VỤ THƯƠNG MẠI TỔNG HỢP WINCOMMERCE</v>
          </cell>
          <cell r="C1365" t="str">
            <v/>
          </cell>
          <cell r="D1365" t="str">
            <v>Thành phố Hà Nội</v>
          </cell>
          <cell r="E1365" t="str">
            <v>Quận Nam Từ Liêm</v>
          </cell>
          <cell r="G1365" t="str">
            <v>HN004</v>
          </cell>
          <cell r="H1365" t="str">
            <v>Hoàng Thanh Huy</v>
          </cell>
          <cell r="I1365" t="str">
            <v>MIENBAC;WIN</v>
          </cell>
          <cell r="J1365" t="str">
            <v/>
          </cell>
          <cell r="M1365" t="str">
            <v>N4-A5 nhà số 4 thuộc dự án Khu nhà ở để bán, phường Mỹ Đình 2, quận Nam Từ Liêm, Hà Nội</v>
          </cell>
          <cell r="N1365">
            <v>60</v>
          </cell>
          <cell r="O1365" t="b">
            <v>0</v>
          </cell>
          <cell r="P1365" t="str">
            <v>C6 HÀ NỘI</v>
          </cell>
          <cell r="Q1365" t="str">
            <v>Miền Bắc</v>
          </cell>
          <cell r="R1365" t="str">
            <v>WIN</v>
          </cell>
        </row>
        <row r="1366">
          <cell r="A1366" t="str">
            <v>WIN2747</v>
          </cell>
          <cell r="B1366" t="str">
            <v>CN HÀ NỘI - CÔNG TY CỔ PHẦN DỊCH VỤ THƯƠNG MẠI TỔNG HỢP WINCOMMERCE</v>
          </cell>
          <cell r="C1366" t="str">
            <v/>
          </cell>
          <cell r="D1366" t="str">
            <v>Thành phố Hà Nội</v>
          </cell>
          <cell r="E1366" t="str">
            <v>Quận Hoàng Mai</v>
          </cell>
          <cell r="G1366" t="str">
            <v>HN003</v>
          </cell>
          <cell r="H1366" t="str">
            <v>Nguyễn Văn Thạch</v>
          </cell>
          <cell r="I1366" t="str">
            <v>MIENBAC;WIN</v>
          </cell>
          <cell r="J1366" t="str">
            <v/>
          </cell>
          <cell r="M1366" t="str">
            <v>Số 9, phố Thịnh Liệt, phường Thịnh Liệt, quận Hoàng Mai, Hà Nội</v>
          </cell>
          <cell r="N1366">
            <v>60</v>
          </cell>
          <cell r="O1366" t="b">
            <v>0</v>
          </cell>
          <cell r="P1366" t="str">
            <v>C6 HÀ NỘI</v>
          </cell>
          <cell r="Q1366" t="str">
            <v>Miền Bắc</v>
          </cell>
          <cell r="R1366" t="str">
            <v>WIN</v>
          </cell>
        </row>
        <row r="1367">
          <cell r="A1367" t="str">
            <v>win2748</v>
          </cell>
          <cell r="B1367" t="str">
            <v>CN HÀ NỘI - wincommerce</v>
          </cell>
          <cell r="C1367" t="str">
            <v/>
          </cell>
          <cell r="D1367" t="str">
            <v>Thành phố Hà Nội</v>
          </cell>
          <cell r="E1367" t="str">
            <v>Quận Hà Đông</v>
          </cell>
          <cell r="G1367" t="str">
            <v>HN004</v>
          </cell>
          <cell r="H1367" t="str">
            <v>Hoàng Thanh Huy</v>
          </cell>
          <cell r="I1367" t="str">
            <v>MIENBAC;WIN</v>
          </cell>
          <cell r="J1367" t="str">
            <v/>
          </cell>
          <cell r="M1367" t="str">
            <v>Lô 11, liền kề 19 khu đấu giá Mậu Lương, Phường Kiến Hưng, quận Hà Đông, Hà Nội</v>
          </cell>
          <cell r="N1367">
            <v>60</v>
          </cell>
          <cell r="O1367" t="b">
            <v>0</v>
          </cell>
          <cell r="P1367" t="str">
            <v>C6 HÀ NỘI</v>
          </cell>
          <cell r="Q1367" t="str">
            <v>Miền Bắc</v>
          </cell>
          <cell r="R1367" t="str">
            <v>WIN</v>
          </cell>
        </row>
        <row r="1368">
          <cell r="A1368" t="str">
            <v>WIN2751</v>
          </cell>
          <cell r="B1368" t="str">
            <v>CN HÀ NỘI - CÔNG TY CỔ PHẦN DỊCH VỤ THƯƠNG MẠI TỔNG HỢP WINCOMMERCE</v>
          </cell>
          <cell r="C1368" t="str">
            <v/>
          </cell>
          <cell r="D1368" t="str">
            <v>Thành phố Hà Nội</v>
          </cell>
          <cell r="E1368" t="str">
            <v>Quận Hoàn Kiếm</v>
          </cell>
          <cell r="G1368" t="str">
            <v>HN008</v>
          </cell>
          <cell r="H1368" t="str">
            <v>Nguyễn Minh Sơn</v>
          </cell>
          <cell r="I1368" t="str">
            <v>MIENBAC;WIN</v>
          </cell>
          <cell r="J1368" t="str">
            <v/>
          </cell>
          <cell r="M1368" t="str">
            <v>Số 453 phố Bạch Đằng, phường Chương Dương, quận Hoàn Kiếm, thành phố Hà Nội</v>
          </cell>
          <cell r="N1368">
            <v>60</v>
          </cell>
          <cell r="O1368" t="b">
            <v>0</v>
          </cell>
          <cell r="P1368" t="str">
            <v>C6 HÀ NỘI</v>
          </cell>
          <cell r="Q1368" t="str">
            <v>Miền Bắc</v>
          </cell>
          <cell r="R1368" t="str">
            <v>WIN</v>
          </cell>
        </row>
        <row r="1369">
          <cell r="A1369" t="str">
            <v>WIN2752</v>
          </cell>
          <cell r="B1369" t="str">
            <v>CN HÀ NỘI - CÔNG TY CỔ PHẦN DỊCH VỤ THƯƠNG MẠI TỔNG HỢP WINCOMMERCE</v>
          </cell>
          <cell r="C1369" t="str">
            <v/>
          </cell>
          <cell r="D1369" t="str">
            <v>Thành phố Hà Nội</v>
          </cell>
          <cell r="E1369" t="str">
            <v>Quận Ba Đình</v>
          </cell>
          <cell r="G1369" t="str">
            <v>HN008</v>
          </cell>
          <cell r="H1369" t="str">
            <v>Nguyễn Minh Sơn</v>
          </cell>
          <cell r="I1369" t="str">
            <v>MIENBAC;WIN</v>
          </cell>
          <cell r="J1369" t="str">
            <v/>
          </cell>
          <cell r="M1369" t="str">
            <v>Số 109,Trần Huy Liệu tổ dân phố 7A, P. Giảng Võ, Ba Đình, Hà Nội</v>
          </cell>
          <cell r="N1369">
            <v>60</v>
          </cell>
          <cell r="O1369" t="b">
            <v>0</v>
          </cell>
          <cell r="P1369" t="str">
            <v>C6 HÀ NỘI</v>
          </cell>
          <cell r="Q1369" t="str">
            <v>Miền Bắc</v>
          </cell>
          <cell r="R1369" t="str">
            <v>WIN</v>
          </cell>
        </row>
        <row r="1370">
          <cell r="A1370" t="str">
            <v>win2753</v>
          </cell>
          <cell r="B1370" t="str">
            <v>CN HÀ NỘI - wincommerce</v>
          </cell>
          <cell r="C1370" t="str">
            <v/>
          </cell>
          <cell r="D1370" t="str">
            <v>Thành phố Hà Nội</v>
          </cell>
          <cell r="E1370" t="str">
            <v>Quận Bắc Từ Liêm</v>
          </cell>
          <cell r="G1370" t="str">
            <v>HN004</v>
          </cell>
          <cell r="H1370" t="str">
            <v>Hoàng Thanh Huy</v>
          </cell>
          <cell r="I1370" t="str">
            <v>MIENBAC;WIN</v>
          </cell>
          <cell r="J1370" t="str">
            <v/>
          </cell>
          <cell r="M1370" t="str">
            <v>Số 24 ngõ 1 phố Đỗ Nhuận, phường Xuân Đỉnh, quận Bắc Từ Liêm, HN</v>
          </cell>
          <cell r="N1370">
            <v>60</v>
          </cell>
          <cell r="O1370" t="b">
            <v>0</v>
          </cell>
          <cell r="P1370" t="str">
            <v>C6 HÀ NỘI</v>
          </cell>
          <cell r="Q1370" t="str">
            <v>Miền Bắc</v>
          </cell>
          <cell r="R1370" t="str">
            <v>WIN</v>
          </cell>
        </row>
        <row r="1371">
          <cell r="A1371" t="str">
            <v>win2755</v>
          </cell>
          <cell r="B1371" t="str">
            <v>CN HÀ NỘI - wincommerce</v>
          </cell>
          <cell r="C1371" t="str">
            <v/>
          </cell>
          <cell r="D1371" t="str">
            <v>Thành phố Hà Nội</v>
          </cell>
          <cell r="E1371" t="str">
            <v>Quận Hà Đông</v>
          </cell>
          <cell r="G1371" t="str">
            <v>HN004</v>
          </cell>
          <cell r="H1371" t="str">
            <v>Hoàng Thanh Huy</v>
          </cell>
          <cell r="I1371" t="str">
            <v>MIENBAC;WIN</v>
          </cell>
          <cell r="J1371" t="str">
            <v/>
          </cell>
          <cell r="M1371" t="str">
            <v>Số 121-123 phố Tô Hiệu, phường Nguyễn Trãi, quận Hà Đông, Hà Nội</v>
          </cell>
          <cell r="N1371">
            <v>60</v>
          </cell>
          <cell r="O1371" t="b">
            <v>0</v>
          </cell>
          <cell r="P1371" t="str">
            <v>C6 HÀ NỘI</v>
          </cell>
          <cell r="Q1371" t="str">
            <v>Miền Bắc</v>
          </cell>
          <cell r="R1371" t="str">
            <v>WIN</v>
          </cell>
        </row>
        <row r="1372">
          <cell r="A1372" t="str">
            <v>WIN2756</v>
          </cell>
          <cell r="B1372" t="str">
            <v>CN HÀ NỘI - CÔNG TY CỔ PHẦN DỊCH VỤ THƯƠNG MẠI TỔNG HỢP WINCOMMERCE</v>
          </cell>
          <cell r="C1372" t="str">
            <v/>
          </cell>
          <cell r="D1372" t="str">
            <v>Thành phố Hà Nội</v>
          </cell>
          <cell r="E1372" t="str">
            <v>Quận Tây Hồ</v>
          </cell>
          <cell r="G1372" t="str">
            <v>HN008</v>
          </cell>
          <cell r="H1372" t="str">
            <v>Nguyễn Minh Sơn</v>
          </cell>
          <cell r="I1372" t="str">
            <v>MIENBAC;WIN</v>
          </cell>
          <cell r="J1372" t="str">
            <v/>
          </cell>
          <cell r="M1372" t="str">
            <v>Số 387 đường Thụy Khuê, P.Bưởi, Q.Tây Hồ, Hà Nội</v>
          </cell>
          <cell r="N1372">
            <v>60</v>
          </cell>
          <cell r="O1372" t="b">
            <v>0</v>
          </cell>
          <cell r="P1372" t="str">
            <v>C6 HÀ NỘI</v>
          </cell>
          <cell r="Q1372" t="str">
            <v>Miền Bắc</v>
          </cell>
          <cell r="R1372" t="str">
            <v>WIN</v>
          </cell>
        </row>
        <row r="1373">
          <cell r="A1373" t="str">
            <v>WIN2758</v>
          </cell>
          <cell r="B1373" t="str">
            <v>CN HÀ NỘI - CÔNG TY CỔ PHẦN DỊCH VỤ THƯƠNG MẠI TỔNG HỢP WINCOMMERCE</v>
          </cell>
          <cell r="C1373" t="str">
            <v/>
          </cell>
          <cell r="D1373" t="str">
            <v>Thành phố Hà Nội</v>
          </cell>
          <cell r="E1373" t="str">
            <v>Quận Hai Bà Trưng</v>
          </cell>
          <cell r="G1373" t="str">
            <v>HN003</v>
          </cell>
          <cell r="H1373" t="str">
            <v>Nguyễn Văn Thạch</v>
          </cell>
          <cell r="I1373" t="str">
            <v>MIENBAC;WIN</v>
          </cell>
          <cell r="J1373" t="str">
            <v/>
          </cell>
          <cell r="M1373" t="str">
            <v>Số 167 đườngTrần Đại Nghĩa, phường Bách Khoa, quận Hai Bà Trưng, thành phố Hà Nội</v>
          </cell>
          <cell r="N1373">
            <v>60</v>
          </cell>
          <cell r="O1373" t="b">
            <v>0</v>
          </cell>
          <cell r="P1373" t="str">
            <v>C6 HÀ NỘI</v>
          </cell>
          <cell r="Q1373" t="str">
            <v>Miền Bắc</v>
          </cell>
          <cell r="R1373" t="str">
            <v>WIN</v>
          </cell>
        </row>
        <row r="1374">
          <cell r="A1374" t="str">
            <v>WIN2759</v>
          </cell>
          <cell r="B1374" t="str">
            <v>CN HÀ NỘI - CÔNG TY CỔ PHẦN DỊCH VỤ THƯƠNG MẠI TỔNG HỢP WINCOMMERCE</v>
          </cell>
          <cell r="C1374" t="str">
            <v/>
          </cell>
          <cell r="D1374" t="str">
            <v>Thành phố Hà Nội</v>
          </cell>
          <cell r="E1374" t="str">
            <v>Quận Hai Bà Trưng</v>
          </cell>
          <cell r="G1374" t="str">
            <v>HN003</v>
          </cell>
          <cell r="H1374" t="str">
            <v>Nguyễn Văn Thạch</v>
          </cell>
          <cell r="I1374" t="str">
            <v>MIENBAC;WIN</v>
          </cell>
          <cell r="J1374" t="str">
            <v/>
          </cell>
          <cell r="M1374" t="str">
            <v>2 ngách E8/2 , phố Kim Ngưu, phường Quỳnh Mai, quận Hai Bà Trưng, Hà Nội</v>
          </cell>
          <cell r="N1374">
            <v>60</v>
          </cell>
          <cell r="O1374" t="b">
            <v>0</v>
          </cell>
          <cell r="P1374" t="str">
            <v>C6 HÀ NỘI</v>
          </cell>
          <cell r="Q1374" t="str">
            <v>Miền Bắc</v>
          </cell>
          <cell r="R1374" t="str">
            <v>WIN</v>
          </cell>
        </row>
        <row r="1375">
          <cell r="A1375" t="str">
            <v>WIN2760</v>
          </cell>
          <cell r="B1375" t="str">
            <v>CN HÀ NỘI - CÔNG TY CỔ PHẦN DỊCH VỤ THƯƠNG MẠI TỔNG HỢP WINCOMMERCE</v>
          </cell>
          <cell r="C1375" t="str">
            <v/>
          </cell>
          <cell r="D1375" t="str">
            <v>Thành phố Hà Nội</v>
          </cell>
          <cell r="E1375" t="str">
            <v>Quận Nam Từ Liêm</v>
          </cell>
          <cell r="G1375" t="str">
            <v>HN004</v>
          </cell>
          <cell r="H1375" t="str">
            <v>Hoàng Thanh Huy</v>
          </cell>
          <cell r="I1375" t="str">
            <v>MIENBAC;WIN</v>
          </cell>
          <cell r="J1375" t="str">
            <v/>
          </cell>
          <cell r="M1375" t="str">
            <v>Toà Tây Hà Số 5/11 đường Tố Hữu, phường Trung Văn, quận Nam Từ Liêm, HN</v>
          </cell>
          <cell r="N1375">
            <v>60</v>
          </cell>
          <cell r="O1375" t="b">
            <v>0</v>
          </cell>
          <cell r="P1375" t="str">
            <v>C6 HÀ NỘI</v>
          </cell>
          <cell r="Q1375" t="str">
            <v>Miền Bắc</v>
          </cell>
          <cell r="R1375" t="str">
            <v>WIN</v>
          </cell>
        </row>
        <row r="1376">
          <cell r="A1376" t="str">
            <v>WIN2761</v>
          </cell>
          <cell r="B1376" t="str">
            <v>CN HÀ NỘI - CÔNG TY CỔ PHẦN DỊCH VỤ THƯƠNG MẠI TỔNG HỢP WINCOMMERCE</v>
          </cell>
          <cell r="C1376" t="str">
            <v/>
          </cell>
          <cell r="D1376" t="str">
            <v>Thành phố Hà Nội</v>
          </cell>
          <cell r="E1376" t="str">
            <v>Quận Bắc Từ Liêm</v>
          </cell>
          <cell r="G1376" t="str">
            <v>HN004</v>
          </cell>
          <cell r="H1376" t="str">
            <v>Hoàng Thanh Huy</v>
          </cell>
          <cell r="I1376" t="str">
            <v>MIENBAC;WIN</v>
          </cell>
          <cell r="J1376" t="str">
            <v/>
          </cell>
          <cell r="M1376" t="str">
            <v>22A Đức Diễn, Phường Phúc Diễn, Quận Bắc Từ Liêm, TP. Hà Nội Việt Nam</v>
          </cell>
          <cell r="N1376">
            <v>60</v>
          </cell>
          <cell r="O1376" t="b">
            <v>0</v>
          </cell>
          <cell r="P1376" t="str">
            <v>C6 HÀ NỘI</v>
          </cell>
          <cell r="Q1376" t="str">
            <v>Miền Bắc</v>
          </cell>
          <cell r="R1376" t="str">
            <v>WIN</v>
          </cell>
        </row>
        <row r="1377">
          <cell r="A1377" t="str">
            <v>WIN2762</v>
          </cell>
          <cell r="B1377" t="str">
            <v>CN HÀ NỘI - CÔNG TY CỔ PHẦN DỊCH VỤ THƯƠNG MẠI TỔNG HỢP WINCOMMERCE</v>
          </cell>
          <cell r="C1377" t="str">
            <v/>
          </cell>
          <cell r="D1377" t="str">
            <v>Thành phố Hà Nội</v>
          </cell>
          <cell r="E1377" t="str">
            <v>Quận Long Biên</v>
          </cell>
          <cell r="G1377" t="str">
            <v>HN003</v>
          </cell>
          <cell r="H1377" t="str">
            <v>Nguyễn Văn Thạch</v>
          </cell>
          <cell r="I1377" t="str">
            <v>MIENBAC;WIN</v>
          </cell>
          <cell r="J1377" t="str">
            <v/>
          </cell>
          <cell r="M1377" t="str">
            <v>Số 15 ngõ 68 phốTrung Hà, P. Ngọc Thụy, quận Long Biên, Hà Nội</v>
          </cell>
          <cell r="N1377">
            <v>60</v>
          </cell>
          <cell r="O1377" t="b">
            <v>0</v>
          </cell>
          <cell r="P1377" t="str">
            <v>C6 HÀ NỘI</v>
          </cell>
          <cell r="Q1377" t="str">
            <v>Miền Bắc</v>
          </cell>
          <cell r="R1377" t="str">
            <v>WIN</v>
          </cell>
        </row>
        <row r="1378">
          <cell r="A1378" t="str">
            <v>WIN2763</v>
          </cell>
          <cell r="B1378" t="str">
            <v>CN HÀ NỘI - CÔNG TY CỔ PHẦN DỊCH VỤ THƯƠNG MẠI TỔNG HỢP WINCOMMERCE</v>
          </cell>
          <cell r="C1378" t="str">
            <v/>
          </cell>
          <cell r="D1378" t="str">
            <v>Thành phố Hà Nội</v>
          </cell>
          <cell r="E1378" t="str">
            <v>Quận Hoàng Mai</v>
          </cell>
          <cell r="G1378" t="str">
            <v>HN003</v>
          </cell>
          <cell r="H1378" t="str">
            <v>Nguyễn Văn Thạch</v>
          </cell>
          <cell r="I1378" t="str">
            <v>MIENBAC;WIN</v>
          </cell>
          <cell r="J1378" t="str">
            <v/>
          </cell>
          <cell r="M1378" t="str">
            <v>Số 179 phố Thịnh Liệt, phường Thịnh Liệt, quận Hoàng Mai, Hà Nội</v>
          </cell>
          <cell r="N1378">
            <v>60</v>
          </cell>
          <cell r="O1378" t="b">
            <v>0</v>
          </cell>
          <cell r="P1378" t="str">
            <v>C6 HÀ NỘI</v>
          </cell>
          <cell r="Q1378" t="str">
            <v>Miền Bắc</v>
          </cell>
          <cell r="R1378" t="str">
            <v>WIN</v>
          </cell>
        </row>
        <row r="1379">
          <cell r="A1379" t="str">
            <v>WIN2767</v>
          </cell>
          <cell r="B1379" t="str">
            <v>WM+ HNI 31 ngõ 260 đường Cầu Giấy</v>
          </cell>
          <cell r="C1379" t="str">
            <v/>
          </cell>
          <cell r="D1379" t="str">
            <v>Thành phố Hà Nội</v>
          </cell>
          <cell r="E1379" t="str">
            <v>Quận Cầu Giấy</v>
          </cell>
          <cell r="G1379" t="str">
            <v>HN004</v>
          </cell>
          <cell r="H1379" t="str">
            <v>Hoàng Thanh Huy</v>
          </cell>
          <cell r="I1379" t="str">
            <v>MIENBAC;WIN</v>
          </cell>
          <cell r="J1379" t="str">
            <v/>
          </cell>
          <cell r="M1379" t="str">
            <v>Số 31 ngõ 260 đường Cầu Giấy, phường Quan Hoa, quận Cầu Giấy, thành phố Hà Nội</v>
          </cell>
          <cell r="N1379">
            <v>60</v>
          </cell>
          <cell r="O1379" t="b">
            <v>0</v>
          </cell>
          <cell r="P1379" t="str">
            <v>C6 HÀ NỘI</v>
          </cell>
          <cell r="Q1379" t="str">
            <v>Miền Bắc</v>
          </cell>
          <cell r="R1379" t="str">
            <v>WIN</v>
          </cell>
        </row>
        <row r="1380">
          <cell r="A1380" t="str">
            <v>WIN2768</v>
          </cell>
          <cell r="B1380" t="str">
            <v>CN HÀ NỘI - CÔNG TY CỔ PHẦN DỊCH VỤ THƯƠNG MẠI TỔNG HỢP WINCOMMERCE</v>
          </cell>
          <cell r="C1380" t="str">
            <v/>
          </cell>
          <cell r="D1380" t="str">
            <v>Thành phố Hà Nội</v>
          </cell>
          <cell r="E1380" t="str">
            <v>Quận Ba Đình</v>
          </cell>
          <cell r="G1380" t="str">
            <v>HN008</v>
          </cell>
          <cell r="H1380" t="str">
            <v>Nguyễn Minh Sơn</v>
          </cell>
          <cell r="I1380" t="str">
            <v>MIENBAC;WIN</v>
          </cell>
          <cell r="J1380" t="str">
            <v/>
          </cell>
          <cell r="M1380" t="str">
            <v>Số 31 Tân Ấp, phường Phúc Xá, quận Ba Đình, Hà Nội</v>
          </cell>
          <cell r="N1380">
            <v>60</v>
          </cell>
          <cell r="O1380" t="b">
            <v>0</v>
          </cell>
          <cell r="P1380" t="str">
            <v>C6 HÀ NỘI</v>
          </cell>
          <cell r="Q1380" t="str">
            <v>Miền Bắc</v>
          </cell>
          <cell r="R1380" t="str">
            <v>WIN</v>
          </cell>
        </row>
        <row r="1381">
          <cell r="A1381" t="str">
            <v>WIN2770</v>
          </cell>
          <cell r="B1381" t="str">
            <v>CN HÀ NỘI - CÔNG TY CỔ PHẦN DỊCH VỤ THƯƠNG MẠI TỔNG HỢP WINCOMMERCE</v>
          </cell>
          <cell r="C1381" t="str">
            <v/>
          </cell>
          <cell r="D1381" t="str">
            <v>Thành phố Hà Nội</v>
          </cell>
          <cell r="E1381" t="str">
            <v>Quận Hai Bà Trưng</v>
          </cell>
          <cell r="G1381" t="str">
            <v>HN003</v>
          </cell>
          <cell r="H1381" t="str">
            <v>Nguyễn Văn Thạch</v>
          </cell>
          <cell r="I1381" t="str">
            <v>MIENBAC;WIN</v>
          </cell>
          <cell r="J1381" t="str">
            <v/>
          </cell>
          <cell r="M1381" t="str">
            <v>Số 118 Ngõ Hòa Bình 7, phường Minh Khai, quận Hai Bà Trưng, Hà Nội</v>
          </cell>
          <cell r="N1381">
            <v>60</v>
          </cell>
          <cell r="O1381" t="b">
            <v>0</v>
          </cell>
          <cell r="P1381" t="str">
            <v>C6 HÀ NỘI</v>
          </cell>
          <cell r="Q1381" t="str">
            <v>Miền Bắc</v>
          </cell>
          <cell r="R1381" t="str">
            <v>WIN</v>
          </cell>
        </row>
        <row r="1382">
          <cell r="A1382" t="str">
            <v>WIN2771</v>
          </cell>
          <cell r="B1382" t="str">
            <v>CN HÀ NỘI - CÔNG TY CỔ PHẦN DỊCH VỤ THƯƠNG MẠI TỔNG HỢP WINCOMMERCE</v>
          </cell>
          <cell r="C1382" t="str">
            <v/>
          </cell>
          <cell r="D1382" t="str">
            <v>Thành phố Hà Nội</v>
          </cell>
          <cell r="E1382" t="str">
            <v>Quận Đống Đa</v>
          </cell>
          <cell r="G1382" t="str">
            <v>HN003</v>
          </cell>
          <cell r="H1382" t="str">
            <v>Nguyễn Văn Thạch</v>
          </cell>
          <cell r="I1382" t="str">
            <v>MIENBAC;WIN</v>
          </cell>
          <cell r="J1382" t="str">
            <v/>
          </cell>
          <cell r="M1382" t="str">
            <v>Số 169 Đặng Tiến Đông, phường Trung Liệt, quận Đống Đa, Hà Nội</v>
          </cell>
          <cell r="N1382">
            <v>60</v>
          </cell>
          <cell r="O1382" t="b">
            <v>0</v>
          </cell>
          <cell r="P1382" t="str">
            <v>C6 HÀ NỘI</v>
          </cell>
          <cell r="Q1382" t="str">
            <v>Miền Bắc</v>
          </cell>
          <cell r="R1382" t="str">
            <v>WIN</v>
          </cell>
        </row>
        <row r="1383">
          <cell r="A1383" t="str">
            <v>WIN2773</v>
          </cell>
          <cell r="B1383" t="str">
            <v>CN HÀ NỘI - CÔNG TY CỔ PHẦN DỊCH VỤ THƯƠNG MẠI TỔNG HỢP WINCOMMERCE</v>
          </cell>
          <cell r="C1383" t="str">
            <v/>
          </cell>
          <cell r="D1383" t="str">
            <v>Thành phố Hà Nội</v>
          </cell>
          <cell r="E1383" t="str">
            <v>Quận Hoàng Mai</v>
          </cell>
          <cell r="G1383" t="str">
            <v>HN003</v>
          </cell>
          <cell r="H1383" t="str">
            <v>Nguyễn Văn Thạch</v>
          </cell>
          <cell r="I1383" t="str">
            <v>MIENBAC;WIN</v>
          </cell>
          <cell r="J1383" t="str">
            <v/>
          </cell>
          <cell r="M1383" t="str">
            <v>86 Thanh Lân, phường Thanh Trì, quận Hoàng Mai, Hà Nội</v>
          </cell>
          <cell r="N1383">
            <v>60</v>
          </cell>
          <cell r="O1383" t="b">
            <v>0</v>
          </cell>
          <cell r="P1383" t="str">
            <v>C6 HÀ NỘI</v>
          </cell>
          <cell r="Q1383" t="str">
            <v>Miền Bắc</v>
          </cell>
          <cell r="R1383" t="str">
            <v>WIN</v>
          </cell>
        </row>
        <row r="1384">
          <cell r="A1384" t="str">
            <v>WIN2775</v>
          </cell>
          <cell r="B1384" t="str">
            <v>CN HÀ NỘI - CÔNG TY CỔ PHẦN DỊCH VỤ THƯƠNG MẠI TỔNG HỢP WINCOMMERCE</v>
          </cell>
          <cell r="C1384" t="str">
            <v/>
          </cell>
          <cell r="D1384" t="str">
            <v>Thành phố Hà Nội</v>
          </cell>
          <cell r="E1384" t="str">
            <v>Quận Thanh Xuân</v>
          </cell>
          <cell r="G1384" t="str">
            <v>HN008</v>
          </cell>
          <cell r="H1384" t="str">
            <v>Nguyễn Minh Sơn</v>
          </cell>
          <cell r="I1384" t="str">
            <v>MIENBAC;WIN</v>
          </cell>
          <cell r="J1384" t="str">
            <v/>
          </cell>
          <cell r="M1384" t="str">
            <v>25I Ngõ 358 Bùi Xương Trạch, phường Khương Đình, quận Thanh Xuân, Hà Nội</v>
          </cell>
          <cell r="N1384">
            <v>60</v>
          </cell>
          <cell r="O1384" t="b">
            <v>0</v>
          </cell>
          <cell r="P1384" t="str">
            <v>C6 HÀ NỘI</v>
          </cell>
          <cell r="Q1384" t="str">
            <v>Miền Bắc</v>
          </cell>
          <cell r="R1384" t="str">
            <v>WIN</v>
          </cell>
        </row>
        <row r="1385">
          <cell r="A1385" t="str">
            <v>WIN2776</v>
          </cell>
          <cell r="B1385" t="str">
            <v>CN HÀ NỘI - CÔNG TY CỔ PHẦN DỊCH VỤ THƯƠNG MẠI TỔNG HỢP WINCOMMERCE</v>
          </cell>
          <cell r="C1385" t="str">
            <v/>
          </cell>
          <cell r="D1385" t="str">
            <v>Thành phố Hà Nội</v>
          </cell>
          <cell r="E1385" t="str">
            <v>Quận Hai Bà Trưng</v>
          </cell>
          <cell r="G1385" t="str">
            <v>HN003</v>
          </cell>
          <cell r="H1385" t="str">
            <v>Nguyễn Văn Thạch</v>
          </cell>
          <cell r="I1385" t="str">
            <v>MIENBAC;WIN</v>
          </cell>
          <cell r="J1385" t="str">
            <v/>
          </cell>
          <cell r="M1385" t="str">
            <v>348 Lạc Trung, phường Vĩnh Tuy, quận Hai Bà Trưng, Hà Nội</v>
          </cell>
          <cell r="N1385">
            <v>60</v>
          </cell>
          <cell r="O1385" t="b">
            <v>0</v>
          </cell>
          <cell r="P1385" t="str">
            <v>C6 HÀ NỘI</v>
          </cell>
          <cell r="Q1385" t="str">
            <v>Miền Bắc</v>
          </cell>
          <cell r="R1385" t="str">
            <v>WIN</v>
          </cell>
        </row>
        <row r="1386">
          <cell r="A1386" t="str">
            <v>WIN2777</v>
          </cell>
          <cell r="B1386" t="str">
            <v>CN HÀ NỘI - CÔNG TY CỔ PHẦN DỊCH VỤ THƯƠNG MẠI TỔNG HỢP WINCOMMERCE</v>
          </cell>
          <cell r="C1386" t="str">
            <v/>
          </cell>
          <cell r="D1386" t="str">
            <v>Thành phố Hà Nội</v>
          </cell>
          <cell r="E1386" t="str">
            <v>Quận Ba Đình</v>
          </cell>
          <cell r="G1386" t="str">
            <v>HN008</v>
          </cell>
          <cell r="H1386" t="str">
            <v>Nguyễn Minh Sơn</v>
          </cell>
          <cell r="I1386" t="str">
            <v>MIENBAC;WIN</v>
          </cell>
          <cell r="J1386" t="str">
            <v/>
          </cell>
          <cell r="M1386" t="str">
            <v>575 La Thành, phường Thành Công, quận Ba Đình, Hà Nội</v>
          </cell>
          <cell r="N1386">
            <v>60</v>
          </cell>
          <cell r="O1386" t="b">
            <v>0</v>
          </cell>
          <cell r="P1386" t="str">
            <v>C6 HÀ NỘI</v>
          </cell>
          <cell r="Q1386" t="str">
            <v>Miền Bắc</v>
          </cell>
          <cell r="R1386" t="str">
            <v>WIN</v>
          </cell>
        </row>
        <row r="1387">
          <cell r="A1387" t="str">
            <v>WIN2781</v>
          </cell>
          <cell r="B1387" t="str">
            <v>CN HÀ NỘI - CÔNG TY CỔ PHẦN DỊCH VỤ THƯƠNG MẠI TỔNG HỢP WINCOMMERCE</v>
          </cell>
          <cell r="C1387" t="str">
            <v/>
          </cell>
          <cell r="D1387" t="str">
            <v>Thành phố Hà Nội</v>
          </cell>
          <cell r="E1387" t="str">
            <v>Quận Đống Đa</v>
          </cell>
          <cell r="G1387" t="str">
            <v>HN003</v>
          </cell>
          <cell r="H1387" t="str">
            <v>Nguyễn Văn Thạch</v>
          </cell>
          <cell r="I1387" t="str">
            <v>MIENBAC;WIN</v>
          </cell>
          <cell r="J1387" t="str">
            <v/>
          </cell>
          <cell r="M1387" t="str">
            <v>Số 44 ngõ 81 phố Đặng Văn Ngữ, phường Trung Tự, quận Đống Đa, Hà Nội</v>
          </cell>
          <cell r="N1387">
            <v>60</v>
          </cell>
          <cell r="O1387" t="b">
            <v>0</v>
          </cell>
          <cell r="P1387" t="str">
            <v>C6 HÀ NỘI</v>
          </cell>
          <cell r="Q1387" t="str">
            <v>Miền Bắc</v>
          </cell>
          <cell r="R1387" t="str">
            <v>WIN</v>
          </cell>
        </row>
        <row r="1388">
          <cell r="A1388" t="str">
            <v>WIN2782</v>
          </cell>
          <cell r="B1388" t="str">
            <v>CN HÀ NỘI - CÔNG TY CỔ PHẦN DỊCH VỤ THƯƠNG MẠI TỔNG HỢP WINCOMMERCE</v>
          </cell>
          <cell r="C1388" t="str">
            <v/>
          </cell>
          <cell r="D1388" t="str">
            <v>Thành phố Hà Nội</v>
          </cell>
          <cell r="E1388" t="str">
            <v>Quận Đống Đa</v>
          </cell>
          <cell r="G1388" t="str">
            <v>HN008</v>
          </cell>
          <cell r="H1388" t="str">
            <v>Nguyễn Minh Sơn</v>
          </cell>
          <cell r="I1388" t="str">
            <v>MIENBAC;WIN</v>
          </cell>
          <cell r="J1388" t="str">
            <v/>
          </cell>
          <cell r="M1388" t="str">
            <v>Số 1132 đường Láng, phường Láng Thượng, quận Đống Đa, Hà Nội</v>
          </cell>
          <cell r="N1388">
            <v>60</v>
          </cell>
          <cell r="O1388" t="b">
            <v>0</v>
          </cell>
          <cell r="P1388" t="str">
            <v>C6 HÀ NỘI</v>
          </cell>
          <cell r="Q1388" t="str">
            <v>Miền Bắc</v>
          </cell>
          <cell r="R1388" t="str">
            <v>WIN</v>
          </cell>
        </row>
        <row r="1389">
          <cell r="A1389" t="str">
            <v>WIN2785</v>
          </cell>
          <cell r="B1389" t="str">
            <v>CN HÀ NỘI - CÔNG TY CỔ PHẦN DỊCH VỤ THƯƠNG MẠI TỔNG HỢP WINCOMMERCE</v>
          </cell>
          <cell r="C1389" t="str">
            <v/>
          </cell>
          <cell r="D1389" t="str">
            <v>Thành phố Hà Nội</v>
          </cell>
          <cell r="E1389" t="str">
            <v>Quận Tây Hồ</v>
          </cell>
          <cell r="G1389" t="str">
            <v>HN003</v>
          </cell>
          <cell r="H1389" t="str">
            <v>Nguyễn Văn Thạch</v>
          </cell>
          <cell r="I1389" t="str">
            <v>MIENBAC;WIN</v>
          </cell>
          <cell r="J1389" t="str">
            <v/>
          </cell>
          <cell r="M1389" t="str">
            <v>Số 175 phố An Dương, phường Yên Phụ, quận Tây Hồ, Hà Nội</v>
          </cell>
          <cell r="N1389">
            <v>60</v>
          </cell>
          <cell r="O1389" t="b">
            <v>0</v>
          </cell>
          <cell r="P1389" t="str">
            <v>C6 HÀ NỘI</v>
          </cell>
          <cell r="Q1389" t="str">
            <v>Miền Bắc</v>
          </cell>
          <cell r="R1389" t="str">
            <v>WIN</v>
          </cell>
        </row>
        <row r="1390">
          <cell r="A1390" t="str">
            <v>WIN2790</v>
          </cell>
          <cell r="B1390" t="str">
            <v>CN HÀ NỘI - CÔNG TY CỔ PHẦN DỊCH VỤ THƯƠNG MẠI TỔNG HỢP WINCOMMERCE</v>
          </cell>
          <cell r="C1390" t="str">
            <v/>
          </cell>
          <cell r="D1390" t="str">
            <v>Thành phố Hà Nội</v>
          </cell>
          <cell r="E1390" t="str">
            <v>Quận Long Biên</v>
          </cell>
          <cell r="G1390" t="str">
            <v>HN003</v>
          </cell>
          <cell r="H1390" t="str">
            <v>Nguyễn Văn Thạch</v>
          </cell>
          <cell r="I1390" t="str">
            <v>MIENBAC;WIN</v>
          </cell>
          <cell r="J1390" t="str">
            <v/>
          </cell>
          <cell r="M1390" t="str">
            <v>Số 166 Ái Mộ, phường Bồ Đề, quận Long Biên, Hà Nội</v>
          </cell>
          <cell r="N1390">
            <v>60</v>
          </cell>
          <cell r="O1390" t="b">
            <v>0</v>
          </cell>
          <cell r="P1390" t="str">
            <v>C6 HÀ NỘI</v>
          </cell>
          <cell r="Q1390" t="str">
            <v>Miền Bắc</v>
          </cell>
          <cell r="R1390" t="str">
            <v>WIN</v>
          </cell>
        </row>
        <row r="1391">
          <cell r="A1391" t="str">
            <v>WIN2792</v>
          </cell>
          <cell r="B1391" t="str">
            <v>CN HÀ NỘI - CÔNG TY CỔ PHẦN DỊCH VỤ THƯƠNG MẠI TỔNG HỢP WINCOMMERCE</v>
          </cell>
          <cell r="C1391" t="str">
            <v/>
          </cell>
          <cell r="D1391" t="str">
            <v>Thành phố Hà Nội</v>
          </cell>
          <cell r="E1391" t="str">
            <v>Quận Hai Bà Trưng</v>
          </cell>
          <cell r="G1391" t="str">
            <v>HN003</v>
          </cell>
          <cell r="H1391" t="str">
            <v>Nguyễn Văn Thạch</v>
          </cell>
          <cell r="I1391" t="str">
            <v>MIENBAC;WIN</v>
          </cell>
          <cell r="J1391" t="str">
            <v/>
          </cell>
          <cell r="M1391" t="str">
            <v>Số 38 Đê Tô Hoàng, phường Cầu Dền, quận Hai Bà Trưng, Hà Nội</v>
          </cell>
          <cell r="N1391">
            <v>60</v>
          </cell>
          <cell r="O1391" t="b">
            <v>0</v>
          </cell>
          <cell r="P1391" t="str">
            <v>C6 HÀ NỘI</v>
          </cell>
          <cell r="Q1391" t="str">
            <v>Miền Bắc</v>
          </cell>
          <cell r="R1391" t="str">
            <v>WIN</v>
          </cell>
        </row>
        <row r="1392">
          <cell r="A1392" t="str">
            <v>WIN2795</v>
          </cell>
          <cell r="B1392" t="str">
            <v>CN HÀ NỘI - CÔNG TY CỔ PHẦN DỊCH VỤ THƯƠNG MẠI TỔNG HỢP WINCOMMERCE</v>
          </cell>
          <cell r="C1392" t="str">
            <v/>
          </cell>
          <cell r="D1392" t="str">
            <v>Thành phố Hà Nội</v>
          </cell>
          <cell r="E1392" t="str">
            <v>Quận Long Biên</v>
          </cell>
          <cell r="G1392" t="str">
            <v>HN003</v>
          </cell>
          <cell r="H1392" t="str">
            <v>Nguyễn Văn Thạch</v>
          </cell>
          <cell r="I1392" t="str">
            <v>MIENBAC;WIN</v>
          </cell>
          <cell r="J1392" t="str">
            <v/>
          </cell>
          <cell r="M1392" t="str">
            <v>Nhà 1, tổ 7, khu đấu giá Giang Biên, phường Giang Biên, quận Long Biên, Hà Nội</v>
          </cell>
          <cell r="N1392">
            <v>60</v>
          </cell>
          <cell r="O1392" t="b">
            <v>0</v>
          </cell>
          <cell r="P1392" t="str">
            <v>C6 HÀ NỘI</v>
          </cell>
          <cell r="Q1392" t="str">
            <v>Miền Bắc</v>
          </cell>
          <cell r="R1392" t="str">
            <v>WIN</v>
          </cell>
        </row>
        <row r="1393">
          <cell r="A1393" t="str">
            <v>WIN2796</v>
          </cell>
          <cell r="B1393" t="str">
            <v>CN HÀ NỘI - CÔNG TY CỔ PHẦN DỊCH VỤ THƯƠNG MẠI TỔNG HỢP WINCOMMERCE</v>
          </cell>
          <cell r="C1393" t="str">
            <v/>
          </cell>
          <cell r="D1393" t="str">
            <v>Thành phố Hà Nội</v>
          </cell>
          <cell r="E1393" t="str">
            <v>Quận Long Biên</v>
          </cell>
          <cell r="G1393" t="str">
            <v>HN003</v>
          </cell>
          <cell r="H1393" t="str">
            <v>Nguyễn Văn Thạch</v>
          </cell>
          <cell r="I1393" t="str">
            <v>MIENBAC;WIN</v>
          </cell>
          <cell r="J1393" t="str">
            <v/>
          </cell>
          <cell r="M1393" t="str">
            <v>Số 8 nhà 01B Đô thị mới Sài Đồng, phường Phúc Đồng, quận Long Biên, Hà Nội</v>
          </cell>
          <cell r="N1393">
            <v>60</v>
          </cell>
          <cell r="O1393" t="b">
            <v>0</v>
          </cell>
          <cell r="P1393" t="str">
            <v>C6 HÀ NỘI</v>
          </cell>
          <cell r="Q1393" t="str">
            <v>Miền Bắc</v>
          </cell>
          <cell r="R1393" t="str">
            <v>WIN</v>
          </cell>
        </row>
        <row r="1394">
          <cell r="A1394" t="str">
            <v>win2797</v>
          </cell>
          <cell r="B1394" t="str">
            <v>CN HÀ NỘI - Wincommerce</v>
          </cell>
          <cell r="C1394" t="str">
            <v/>
          </cell>
          <cell r="D1394" t="str">
            <v>Thành phố Hà Nội</v>
          </cell>
          <cell r="E1394" t="str">
            <v>Huyện Gia Lâm</v>
          </cell>
          <cell r="G1394" t="str">
            <v>HN008</v>
          </cell>
          <cell r="H1394" t="str">
            <v>Nguyễn Minh Sơn</v>
          </cell>
          <cell r="I1394" t="str">
            <v>MIENBAC;WIN</v>
          </cell>
          <cell r="J1394" t="str">
            <v/>
          </cell>
          <cell r="M1394" t="str">
            <v>Số 42, phố Sủi, xã Phú Thị, huyện Gia Lâm, Hà Nội</v>
          </cell>
          <cell r="N1394">
            <v>60</v>
          </cell>
          <cell r="O1394" t="b">
            <v>0</v>
          </cell>
          <cell r="P1394" t="str">
            <v>C6 HÀ NỘI</v>
          </cell>
          <cell r="Q1394" t="str">
            <v>Miền Bắc</v>
          </cell>
          <cell r="R1394" t="str">
            <v>WIN</v>
          </cell>
        </row>
        <row r="1395">
          <cell r="A1395" t="str">
            <v>WIN2798</v>
          </cell>
          <cell r="B1395" t="str">
            <v>CN HÀ NỘI - CÔNG TY CỔ PHẦN DỊCH VỤ THƯƠNG MẠI TỔNG HỢP WINCOMMERCE</v>
          </cell>
          <cell r="C1395" t="str">
            <v/>
          </cell>
          <cell r="D1395" t="str">
            <v>Thành phố Hà Nội</v>
          </cell>
          <cell r="E1395" t="str">
            <v>Quận Long Biên</v>
          </cell>
          <cell r="G1395" t="str">
            <v>HN003</v>
          </cell>
          <cell r="H1395" t="str">
            <v>Nguyễn Văn Thạch</v>
          </cell>
          <cell r="I1395" t="str">
            <v>MIENBAC;WIN</v>
          </cell>
          <cell r="J1395" t="str">
            <v/>
          </cell>
          <cell r="M1395" t="str">
            <v>Số 207, phố Đức Giang, phường Thượng Thanh, quận Long Biên, Hà Nội</v>
          </cell>
          <cell r="N1395">
            <v>60</v>
          </cell>
          <cell r="O1395" t="b">
            <v>0</v>
          </cell>
          <cell r="P1395" t="str">
            <v>C6 HÀ NỘI</v>
          </cell>
          <cell r="Q1395" t="str">
            <v>Miền Bắc</v>
          </cell>
          <cell r="R1395" t="str">
            <v>WIN</v>
          </cell>
        </row>
        <row r="1396">
          <cell r="A1396" t="str">
            <v>WIN2799</v>
          </cell>
          <cell r="B1396" t="str">
            <v>CN HÀ NỘI - CÔNG TY CỔ PHẦN DỊCH VỤ THƯƠNG MẠI TỔNG HỢP WINCOMMERCE</v>
          </cell>
          <cell r="C1396" t="str">
            <v/>
          </cell>
          <cell r="D1396" t="str">
            <v>Thành phố Hà Nội</v>
          </cell>
          <cell r="E1396" t="str">
            <v>Quận Hoàng Mai</v>
          </cell>
          <cell r="G1396" t="str">
            <v>HN003</v>
          </cell>
          <cell r="H1396" t="str">
            <v>Nguyễn Văn Thạch</v>
          </cell>
          <cell r="I1396" t="str">
            <v>MIENBAC;WIN</v>
          </cell>
          <cell r="J1396" t="str">
            <v/>
          </cell>
          <cell r="M1396" t="str">
            <v>Số 120A Nguyễn An Ninh, phường Tương Mai, quận Hoàng Mai, Hà Nội</v>
          </cell>
          <cell r="N1396">
            <v>60</v>
          </cell>
          <cell r="O1396" t="b">
            <v>0</v>
          </cell>
          <cell r="P1396" t="str">
            <v>C6 HÀ NỘI</v>
          </cell>
          <cell r="Q1396" t="str">
            <v>Miền Bắc</v>
          </cell>
          <cell r="R1396" t="str">
            <v>WIN</v>
          </cell>
        </row>
        <row r="1397">
          <cell r="A1397" t="str">
            <v>WIN2801</v>
          </cell>
          <cell r="B1397" t="str">
            <v>CN HÀ NỘI - CÔNG TY CỔ PHẦN DỊCH VỤ THƯƠNG MẠI TỔNG HỢP WINCOMMERCE</v>
          </cell>
          <cell r="C1397" t="str">
            <v/>
          </cell>
          <cell r="D1397" t="str">
            <v>Thành phố Hà Nội</v>
          </cell>
          <cell r="E1397" t="str">
            <v>Quận Hoàng Mai</v>
          </cell>
          <cell r="G1397" t="str">
            <v>HN003</v>
          </cell>
          <cell r="H1397" t="str">
            <v>Nguyễn Văn Thạch</v>
          </cell>
          <cell r="I1397" t="str">
            <v>MIENBAC;WIN</v>
          </cell>
          <cell r="J1397" t="str">
            <v/>
          </cell>
          <cell r="M1397" t="str">
            <v>Số 261 phố Tân Mai, phường Tân Mai, quận Hoàng Mai, Hà Nội</v>
          </cell>
          <cell r="N1397">
            <v>60</v>
          </cell>
          <cell r="O1397" t="b">
            <v>0</v>
          </cell>
          <cell r="P1397" t="str">
            <v>C6 HÀ NỘI</v>
          </cell>
          <cell r="Q1397" t="str">
            <v>Miền Bắc</v>
          </cell>
          <cell r="R1397" t="str">
            <v>WIN</v>
          </cell>
        </row>
        <row r="1398">
          <cell r="A1398" t="str">
            <v>WIN2802</v>
          </cell>
          <cell r="B1398" t="str">
            <v>CN HÀ NỘI - CÔNG TY CỔ PHẦN DỊCH VỤ THƯƠNG MẠI TỔNG HỢP WINCOMMERCE</v>
          </cell>
          <cell r="C1398" t="str">
            <v/>
          </cell>
          <cell r="D1398" t="str">
            <v>Thành phố Hà Nội</v>
          </cell>
          <cell r="E1398" t="str">
            <v>Quận Tây Hồ</v>
          </cell>
          <cell r="G1398" t="str">
            <v>HN008</v>
          </cell>
          <cell r="H1398" t="str">
            <v>Nguyễn Minh Sơn</v>
          </cell>
          <cell r="I1398" t="str">
            <v>MIENBAC;WIN</v>
          </cell>
          <cell r="J1398" t="str">
            <v/>
          </cell>
          <cell r="M1398" t="str">
            <v>Số 31, ngõ 310 đường Nghi Tàm, phường Yên Phụ, quận Tây Hồ, Hà Nội</v>
          </cell>
          <cell r="N1398">
            <v>60</v>
          </cell>
          <cell r="O1398" t="b">
            <v>0</v>
          </cell>
          <cell r="P1398" t="str">
            <v>C6 HÀ NỘI</v>
          </cell>
          <cell r="Q1398" t="str">
            <v>Miền Bắc</v>
          </cell>
          <cell r="R1398" t="str">
            <v>WIN</v>
          </cell>
        </row>
        <row r="1399">
          <cell r="A1399" t="str">
            <v>WIN2803</v>
          </cell>
          <cell r="B1399" t="str">
            <v>CN HÀ NỘI - CÔNG TY CỔ PHẦN DỊCH VỤ THƯƠNG MẠI TỔNG HỢP WINCOMMERCE</v>
          </cell>
          <cell r="C1399" t="str">
            <v/>
          </cell>
          <cell r="D1399" t="str">
            <v>Thành phố Hà Nội</v>
          </cell>
          <cell r="E1399" t="str">
            <v>Quận Long Biên</v>
          </cell>
          <cell r="G1399" t="str">
            <v>HN003</v>
          </cell>
          <cell r="H1399" t="str">
            <v>Nguyễn Văn Thạch</v>
          </cell>
          <cell r="I1399" t="str">
            <v>MIENBAC;WIN</v>
          </cell>
          <cell r="J1399" t="str">
            <v/>
          </cell>
          <cell r="M1399" t="str">
            <v>Số 528 ngõ 528 phố Ngô Gia Tự, phường Đức Giang, quận Long Biên, Hà Nội</v>
          </cell>
          <cell r="N1399">
            <v>60</v>
          </cell>
          <cell r="O1399" t="b">
            <v>0</v>
          </cell>
          <cell r="P1399" t="str">
            <v>C6 HÀ NỘI</v>
          </cell>
          <cell r="Q1399" t="str">
            <v>Miền Bắc</v>
          </cell>
          <cell r="R1399" t="str">
            <v>WIN</v>
          </cell>
        </row>
        <row r="1400">
          <cell r="A1400" t="str">
            <v>win2804</v>
          </cell>
          <cell r="B1400" t="str">
            <v>CN HÀ NỘI - wincommerce</v>
          </cell>
          <cell r="C1400" t="str">
            <v/>
          </cell>
          <cell r="D1400" t="str">
            <v>Thành phố Hà Nội</v>
          </cell>
          <cell r="E1400" t="str">
            <v>Quận Hà Đông</v>
          </cell>
          <cell r="G1400" t="str">
            <v>HN004</v>
          </cell>
          <cell r="H1400" t="str">
            <v>Hoàng Thanh Huy</v>
          </cell>
          <cell r="I1400" t="str">
            <v>MIENBAC;WIN</v>
          </cell>
          <cell r="J1400" t="str">
            <v/>
          </cell>
          <cell r="M1400" t="str">
            <v>LK 16-19 Khu đô thị Ngô Thì Nhậm, phường La Khê, quận Hà Đông, Hà Nội</v>
          </cell>
          <cell r="N1400">
            <v>60</v>
          </cell>
          <cell r="O1400" t="b">
            <v>0</v>
          </cell>
          <cell r="P1400" t="str">
            <v>C6 HÀ NỘI</v>
          </cell>
          <cell r="Q1400" t="str">
            <v>Miền Bắc</v>
          </cell>
          <cell r="R1400" t="str">
            <v>WIN</v>
          </cell>
        </row>
        <row r="1401">
          <cell r="A1401" t="str">
            <v>WIN2806</v>
          </cell>
          <cell r="B1401" t="str">
            <v>CN HÀ NỘI - CÔNG TY CỔ PHẦN DỊCH VỤ THƯƠNG MẠI TỔNG HỢP WINCOMMERCE</v>
          </cell>
          <cell r="C1401" t="str">
            <v/>
          </cell>
          <cell r="D1401" t="str">
            <v>Thành phố Hà Nội</v>
          </cell>
          <cell r="E1401" t="str">
            <v>Quận Hoàn Kiếm</v>
          </cell>
          <cell r="G1401" t="str">
            <v>HN008</v>
          </cell>
          <cell r="H1401" t="str">
            <v>Nguyễn Minh Sơn</v>
          </cell>
          <cell r="I1401" t="str">
            <v>MIENBAC;WIN</v>
          </cell>
          <cell r="J1401" t="str">
            <v/>
          </cell>
          <cell r="M1401" t="str">
            <v>Số 3, phố Hàng Bút, phường Hàng Bồ, quận Hoàn Kiếm, Hà Nội</v>
          </cell>
          <cell r="N1401">
            <v>60</v>
          </cell>
          <cell r="O1401" t="b">
            <v>0</v>
          </cell>
          <cell r="P1401" t="str">
            <v>C6 HÀ NỘI</v>
          </cell>
          <cell r="Q1401" t="str">
            <v>Miền Bắc</v>
          </cell>
          <cell r="R1401" t="str">
            <v>WIN</v>
          </cell>
        </row>
        <row r="1402">
          <cell r="A1402" t="str">
            <v>WIN2807</v>
          </cell>
          <cell r="B1402" t="str">
            <v>CN HÀ NỘI - CÔNG TY CỔ PHẦN DỊCH VỤ THƯƠNG MẠI TỔNG HỢP WINCOMMERCE</v>
          </cell>
          <cell r="C1402" t="str">
            <v/>
          </cell>
          <cell r="D1402" t="str">
            <v>Thành phố Hà Nội</v>
          </cell>
          <cell r="E1402" t="str">
            <v>Quận Hoàng Mai</v>
          </cell>
          <cell r="G1402" t="str">
            <v>HN003</v>
          </cell>
          <cell r="H1402" t="str">
            <v>Nguyễn Văn Thạch</v>
          </cell>
          <cell r="I1402" t="str">
            <v>MIENBAC;WIN</v>
          </cell>
          <cell r="J1402" t="str">
            <v/>
          </cell>
          <cell r="M1402" t="str">
            <v>Số 9 ngõ 293 đường Tam Trinh, phường Hoàng Văn Thụ, quận Hoàng Mai, Hà Nội</v>
          </cell>
          <cell r="N1402">
            <v>60</v>
          </cell>
          <cell r="O1402" t="b">
            <v>0</v>
          </cell>
          <cell r="P1402" t="str">
            <v>C6 HÀ NỘI</v>
          </cell>
          <cell r="Q1402" t="str">
            <v>Miền Bắc</v>
          </cell>
          <cell r="R1402" t="str">
            <v>WIN</v>
          </cell>
        </row>
        <row r="1403">
          <cell r="A1403" t="str">
            <v>WIN2808</v>
          </cell>
          <cell r="B1403" t="str">
            <v>CN HÀ NỘI - CÔNG TY CỔ PHẦN DỊCH VỤ THƯƠNG MẠI TỔNG HỢP WINCOMMERCE</v>
          </cell>
          <cell r="C1403" t="str">
            <v/>
          </cell>
          <cell r="D1403" t="str">
            <v>Thành phố Hà Nội</v>
          </cell>
          <cell r="E1403" t="str">
            <v>Quận Ba Đình</v>
          </cell>
          <cell r="G1403" t="str">
            <v>HN004</v>
          </cell>
          <cell r="H1403" t="str">
            <v>Hoàng Thanh Huy</v>
          </cell>
          <cell r="I1403" t="str">
            <v>MIENBAC;WIN</v>
          </cell>
          <cell r="J1403" t="str">
            <v/>
          </cell>
          <cell r="M1403" t="str">
            <v>Số 27 phố Phạm Hồng Thái, phường Trúc Bạch, quận Ba Đình, Hà Nội</v>
          </cell>
          <cell r="N1403">
            <v>60</v>
          </cell>
          <cell r="O1403" t="b">
            <v>0</v>
          </cell>
          <cell r="P1403" t="str">
            <v>C6 HÀ NỘI</v>
          </cell>
          <cell r="Q1403" t="str">
            <v>Miền Bắc</v>
          </cell>
          <cell r="R1403" t="str">
            <v>WIN</v>
          </cell>
        </row>
        <row r="1404">
          <cell r="A1404" t="str">
            <v>WIN2810</v>
          </cell>
          <cell r="B1404" t="str">
            <v>CN HÀ NỘI - CÔNG TY CỔ PHẦN DỊCH VỤ THƯƠNG MẠI TỔNG HỢP WINCOMMERCE</v>
          </cell>
          <cell r="C1404" t="str">
            <v/>
          </cell>
          <cell r="D1404" t="str">
            <v>Thành phố Hà Nội</v>
          </cell>
          <cell r="E1404" t="str">
            <v>Quận Bắc Từ Liêm</v>
          </cell>
          <cell r="G1404" t="str">
            <v>HN004</v>
          </cell>
          <cell r="H1404" t="str">
            <v>Hoàng Thanh Huy</v>
          </cell>
          <cell r="I1404" t="str">
            <v>MIENBAC;WIN</v>
          </cell>
          <cell r="J1404" t="str">
            <v/>
          </cell>
          <cell r="M1404" t="str">
            <v>"Nhà 2B, ngõ 361 Phạm Văn Đồng, tổ dân phố Hoàng Bẩy, 
phường Cổ Nhuế 1, quận Bắc Từ Liêm, Hà Nội"</v>
          </cell>
          <cell r="N1404">
            <v>60</v>
          </cell>
          <cell r="O1404" t="b">
            <v>0</v>
          </cell>
          <cell r="P1404" t="str">
            <v>C6 HÀ NỘI</v>
          </cell>
          <cell r="Q1404" t="str">
            <v>Miền Bắc</v>
          </cell>
          <cell r="R1404" t="str">
            <v>WIN</v>
          </cell>
        </row>
        <row r="1405">
          <cell r="A1405" t="str">
            <v>WIN2811</v>
          </cell>
          <cell r="B1405" t="str">
            <v>CN HÀ NỘI - CÔNG TY CỔ PHẦN DỊCH VỤ THƯƠNG MẠI TỔNG HỢP WINCOMMERCE</v>
          </cell>
          <cell r="C1405" t="str">
            <v/>
          </cell>
          <cell r="D1405" t="str">
            <v>Thành phố Hà Nội</v>
          </cell>
          <cell r="E1405" t="str">
            <v>Quận Hoàng Mai</v>
          </cell>
          <cell r="G1405" t="str">
            <v>HN003</v>
          </cell>
          <cell r="H1405" t="str">
            <v>Nguyễn Văn Thạch</v>
          </cell>
          <cell r="I1405" t="str">
            <v>MIENBAC;WIN</v>
          </cell>
          <cell r="J1405" t="str">
            <v/>
          </cell>
          <cell r="M1405" t="str">
            <v>Số 402 đường Kim Giang, phường Đại Kim, quận Hoàng Mai, Hà Nội</v>
          </cell>
          <cell r="N1405">
            <v>60</v>
          </cell>
          <cell r="O1405" t="b">
            <v>0</v>
          </cell>
          <cell r="P1405" t="str">
            <v>C6 HÀ NỘI</v>
          </cell>
          <cell r="Q1405" t="str">
            <v>Miền Bắc</v>
          </cell>
          <cell r="R1405" t="str">
            <v>WIN</v>
          </cell>
        </row>
        <row r="1406">
          <cell r="A1406" t="str">
            <v>WIN2812</v>
          </cell>
          <cell r="B1406" t="str">
            <v>CN HÀ NỘI - CÔNG TY CỔ PHẦN DỊCH VỤ THƯƠNG MẠI TỔNG HỢP WINCOMMERCE</v>
          </cell>
          <cell r="C1406" t="str">
            <v/>
          </cell>
          <cell r="D1406" t="str">
            <v>Thành phố Hà Nội</v>
          </cell>
          <cell r="E1406" t="str">
            <v>Quận Cầu Giấy</v>
          </cell>
          <cell r="G1406" t="str">
            <v>HN004</v>
          </cell>
          <cell r="H1406" t="str">
            <v>Hoàng Thanh Huy</v>
          </cell>
          <cell r="I1406" t="str">
            <v>MIENBAC;WIN</v>
          </cell>
          <cell r="J1406" t="str">
            <v/>
          </cell>
          <cell r="M1406" t="str">
            <v>Số 27 ngõ 165 đường Xuân Thủy, phường Dịch Vọng Hậu, quận Cầu Giấy, Hà Nội</v>
          </cell>
          <cell r="N1406">
            <v>60</v>
          </cell>
          <cell r="O1406" t="b">
            <v>0</v>
          </cell>
          <cell r="P1406" t="str">
            <v>C6 HÀ NỘI</v>
          </cell>
          <cell r="Q1406" t="str">
            <v>Miền Bắc</v>
          </cell>
          <cell r="R1406" t="str">
            <v>WIN</v>
          </cell>
        </row>
        <row r="1407">
          <cell r="A1407" t="str">
            <v>WIN2814</v>
          </cell>
          <cell r="B1407" t="str">
            <v>CN HÀ NỘI - CÔNG TY CỔ PHẦN DỊCH VỤ THƯƠNG MẠI TỔNG HỢP WINCOMMERCE</v>
          </cell>
          <cell r="C1407" t="str">
            <v/>
          </cell>
          <cell r="D1407" t="str">
            <v>Thành phố Hà Nội</v>
          </cell>
          <cell r="E1407" t="str">
            <v>Quận Đống Đa</v>
          </cell>
          <cell r="G1407" t="str">
            <v>HN003</v>
          </cell>
          <cell r="H1407" t="str">
            <v>Nguyễn Văn Thạch</v>
          </cell>
          <cell r="I1407" t="str">
            <v>MIENBAC;WIN</v>
          </cell>
          <cell r="J1407" t="str">
            <v/>
          </cell>
          <cell r="M1407" t="str">
            <v>Số 116 đường Đê La Thành, phường Phương Liên, quận Đống Đa, Hà Nội</v>
          </cell>
          <cell r="N1407">
            <v>60</v>
          </cell>
          <cell r="O1407" t="b">
            <v>0</v>
          </cell>
          <cell r="P1407" t="str">
            <v>C6 HÀ NỘI</v>
          </cell>
          <cell r="Q1407" t="str">
            <v>Miền Bắc</v>
          </cell>
          <cell r="R1407" t="str">
            <v>WIN</v>
          </cell>
        </row>
        <row r="1408">
          <cell r="A1408" t="str">
            <v>WIN2816</v>
          </cell>
          <cell r="B1408" t="str">
            <v>CN HÀ NỘI - CÔNG TY CỔ PHẦN DỊCH VỤ THƯƠNG MẠI TỔNG HỢP WINCOMMERCE</v>
          </cell>
          <cell r="C1408" t="str">
            <v/>
          </cell>
          <cell r="D1408" t="str">
            <v>Thành phố Hà Nội</v>
          </cell>
          <cell r="E1408" t="str">
            <v>Quận Hoàng Mai</v>
          </cell>
          <cell r="G1408" t="str">
            <v>HN003</v>
          </cell>
          <cell r="H1408" t="str">
            <v>Nguyễn Văn Thạch</v>
          </cell>
          <cell r="I1408" t="str">
            <v>MIENBAC;WIN</v>
          </cell>
          <cell r="J1408" t="str">
            <v/>
          </cell>
          <cell r="M1408" t="str">
            <v>Số 198 đường Hoàng Mai, phường Hoàng Văn Thụ, quận Hoàng Mai, Hà Nội</v>
          </cell>
          <cell r="N1408">
            <v>60</v>
          </cell>
          <cell r="O1408" t="b">
            <v>0</v>
          </cell>
          <cell r="P1408" t="str">
            <v>C6 HÀ NỘI</v>
          </cell>
          <cell r="Q1408" t="str">
            <v>Miền Bắc</v>
          </cell>
          <cell r="R1408" t="str">
            <v>WIN</v>
          </cell>
        </row>
        <row r="1409">
          <cell r="A1409" t="str">
            <v>win2817</v>
          </cell>
          <cell r="B1409" t="str">
            <v>CN HÀ NỘI - wincommerce</v>
          </cell>
          <cell r="C1409" t="str">
            <v/>
          </cell>
          <cell r="D1409" t="str">
            <v>Thành phố Hà Nội</v>
          </cell>
          <cell r="E1409" t="str">
            <v>Huyện Thanh Trì</v>
          </cell>
          <cell r="G1409" t="str">
            <v>HN004</v>
          </cell>
          <cell r="H1409" t="str">
            <v>Hoàng Thanh Huy</v>
          </cell>
          <cell r="I1409" t="str">
            <v>MIENBAC;WIN</v>
          </cell>
          <cell r="J1409" t="str">
            <v/>
          </cell>
          <cell r="M1409" t="str">
            <v>Số 18 đường Cầu Dậu, xã Thanh Liệt, huyện Thanh Trì, Hà Nội</v>
          </cell>
          <cell r="N1409">
            <v>60</v>
          </cell>
          <cell r="O1409" t="b">
            <v>0</v>
          </cell>
          <cell r="P1409" t="str">
            <v>C6 HÀ NỘI</v>
          </cell>
          <cell r="Q1409" t="str">
            <v>Miền Bắc</v>
          </cell>
          <cell r="R1409" t="str">
            <v>WIN</v>
          </cell>
        </row>
        <row r="1410">
          <cell r="A1410" t="str">
            <v>win2820</v>
          </cell>
          <cell r="B1410" t="str">
            <v>CN HÀ NỘI - wincommerce</v>
          </cell>
          <cell r="C1410" t="str">
            <v/>
          </cell>
          <cell r="D1410" t="str">
            <v>Thành phố Hà Nội</v>
          </cell>
          <cell r="E1410" t="str">
            <v>Quận Bắc Từ Liêm</v>
          </cell>
          <cell r="G1410" t="str">
            <v>HN004</v>
          </cell>
          <cell r="H1410" t="str">
            <v>Hoàng Thanh Huy</v>
          </cell>
          <cell r="I1410" t="str">
            <v>MIENBAC;WIN</v>
          </cell>
          <cell r="J1410" t="str">
            <v/>
          </cell>
          <cell r="M1410" t="str">
            <v>Số 29 ngõ 126 đường Xuân Đỉnh, phường Xuân Đỉnh, quận Bắc Từ Liêm, Hà Nội</v>
          </cell>
          <cell r="N1410">
            <v>60</v>
          </cell>
          <cell r="O1410" t="b">
            <v>0</v>
          </cell>
          <cell r="P1410" t="str">
            <v>C6 HÀ NỘI</v>
          </cell>
          <cell r="Q1410" t="str">
            <v>Miền Bắc</v>
          </cell>
          <cell r="R1410" t="str">
            <v>WIN</v>
          </cell>
        </row>
        <row r="1411">
          <cell r="A1411" t="str">
            <v>WIN2823</v>
          </cell>
          <cell r="B1411" t="str">
            <v>CN HÀ NỘI - CÔNG TY CỔ PHẦN DỊCH VỤ THƯƠNG MẠI TỔNG HỢP WINCOMMERCE</v>
          </cell>
          <cell r="C1411" t="str">
            <v/>
          </cell>
          <cell r="D1411" t="str">
            <v>Thành phố Hà Nội</v>
          </cell>
          <cell r="E1411" t="str">
            <v>Quận Hoàng Mai</v>
          </cell>
          <cell r="G1411" t="str">
            <v>HN003</v>
          </cell>
          <cell r="H1411" t="str">
            <v>Nguyễn Văn Thạch</v>
          </cell>
          <cell r="I1411" t="str">
            <v>MIENBAC;WIN</v>
          </cell>
          <cell r="J1411" t="str">
            <v/>
          </cell>
          <cell r="M1411" t="str">
            <v>Số 10 ngõ 15 phố Hoàng Liệt, phường Hoàng Liệt, quận Hoàng Mai, Hà Nội</v>
          </cell>
          <cell r="N1411">
            <v>60</v>
          </cell>
          <cell r="O1411" t="b">
            <v>0</v>
          </cell>
          <cell r="P1411" t="str">
            <v>C6 HÀ NỘI</v>
          </cell>
          <cell r="Q1411" t="str">
            <v>Miền Bắc</v>
          </cell>
          <cell r="R1411" t="str">
            <v>WIN</v>
          </cell>
        </row>
        <row r="1412">
          <cell r="A1412" t="str">
            <v>WIN2825</v>
          </cell>
          <cell r="B1412" t="str">
            <v>CN HÀ NỘI - CÔNG TY CỔ PHẦN DỊCH VỤ THƯƠNG MẠI TỔNG HỢP WINCOMMERCE</v>
          </cell>
          <cell r="C1412" t="str">
            <v/>
          </cell>
          <cell r="D1412" t="str">
            <v>Thành phố Hà Nội</v>
          </cell>
          <cell r="E1412" t="str">
            <v>Quận Cầu Giấy</v>
          </cell>
          <cell r="G1412" t="str">
            <v>HN004</v>
          </cell>
          <cell r="H1412" t="str">
            <v>Hoàng Thanh Huy</v>
          </cell>
          <cell r="I1412" t="str">
            <v>MIENBAC;WIN</v>
          </cell>
          <cell r="J1412" t="str">
            <v/>
          </cell>
          <cell r="M1412" t="str">
            <v>Số 10 ngõ 100 Hoàng Quốc Việt, phường Nghĩa Đô, quận Cầu Giấy, Hà Nội</v>
          </cell>
          <cell r="N1412">
            <v>60</v>
          </cell>
          <cell r="O1412" t="b">
            <v>0</v>
          </cell>
          <cell r="P1412" t="str">
            <v>C6 HÀ NỘI</v>
          </cell>
          <cell r="Q1412" t="str">
            <v>Miền Bắc</v>
          </cell>
          <cell r="R1412" t="str">
            <v>WIN</v>
          </cell>
        </row>
        <row r="1413">
          <cell r="A1413" t="str">
            <v>WIN2826</v>
          </cell>
          <cell r="B1413" t="str">
            <v>CN HÀ NỘI - CÔNG TY CỔ PHẦN DỊCH VỤ THƯƠNG MẠI TỔNG HỢP WINCOMMERCE</v>
          </cell>
          <cell r="C1413" t="str">
            <v/>
          </cell>
          <cell r="D1413" t="str">
            <v>Thành phố Hà Nội</v>
          </cell>
          <cell r="E1413" t="str">
            <v>Quận Long Biên</v>
          </cell>
          <cell r="G1413" t="str">
            <v>HN003</v>
          </cell>
          <cell r="H1413" t="str">
            <v>Nguyễn Văn Thạch</v>
          </cell>
          <cell r="I1413" t="str">
            <v>MIENBAC;WIN</v>
          </cell>
          <cell r="J1413" t="str">
            <v/>
          </cell>
          <cell r="M1413" t="str">
            <v>Số 18 phố Lệ Mật, phường Việt Hưng, quận Long Biên, Hà Nội</v>
          </cell>
          <cell r="N1413">
            <v>60</v>
          </cell>
          <cell r="O1413" t="b">
            <v>0</v>
          </cell>
          <cell r="P1413" t="str">
            <v>C6 HÀ NỘI</v>
          </cell>
          <cell r="Q1413" t="str">
            <v>Miền Bắc</v>
          </cell>
          <cell r="R1413" t="str">
            <v>WIN</v>
          </cell>
        </row>
        <row r="1414">
          <cell r="A1414" t="str">
            <v>WIN2827</v>
          </cell>
          <cell r="B1414" t="str">
            <v>CN HÀ NỘI - CÔNG TY CỔ PHẦN DỊCH VỤ THƯƠNG MẠI TỔNG HỢP WINCOMMERCE</v>
          </cell>
          <cell r="C1414" t="str">
            <v/>
          </cell>
          <cell r="D1414" t="str">
            <v>Thành phố Hà Nội</v>
          </cell>
          <cell r="E1414" t="str">
            <v>Quận Long Biên</v>
          </cell>
          <cell r="G1414" t="str">
            <v>HN003</v>
          </cell>
          <cell r="H1414" t="str">
            <v>Nguyễn Văn Thạch</v>
          </cell>
          <cell r="I1414" t="str">
            <v>MIENBAC;WIN</v>
          </cell>
          <cell r="J1414" t="str">
            <v/>
          </cell>
          <cell r="M1414" t="str">
            <v>Số 29 ngách 32 ngõ 564 Nguyễn Văn Cừ, phường Gia Thụy, quận Long Biên, Hà Nội</v>
          </cell>
          <cell r="N1414">
            <v>60</v>
          </cell>
          <cell r="O1414" t="b">
            <v>0</v>
          </cell>
          <cell r="P1414" t="str">
            <v>C6 HÀ NỘI</v>
          </cell>
          <cell r="Q1414" t="str">
            <v>Miền Bắc</v>
          </cell>
          <cell r="R1414" t="str">
            <v>WIN</v>
          </cell>
        </row>
        <row r="1415">
          <cell r="A1415" t="str">
            <v>WIN2829</v>
          </cell>
          <cell r="B1415" t="str">
            <v>CN HÀ NỘI - CÔNG TY CỔ PHẦN DỊCH VỤ THƯƠNG MẠI TỔNG HỢP WINCOMMERCE</v>
          </cell>
          <cell r="C1415" t="str">
            <v/>
          </cell>
          <cell r="D1415" t="str">
            <v>Thành phố Hà Nội</v>
          </cell>
          <cell r="E1415" t="str">
            <v>Quận Nam Từ Liêm</v>
          </cell>
          <cell r="G1415" t="str">
            <v>HN004</v>
          </cell>
          <cell r="H1415" t="str">
            <v>Hoàng Thanh Huy</v>
          </cell>
          <cell r="I1415" t="str">
            <v>MIENBAC;WIN</v>
          </cell>
          <cell r="J1415" t="str">
            <v/>
          </cell>
          <cell r="M1415" t="str">
            <v>Số 44 đường Nguyễn Hoàng, phường Mỹ Đình 2, quận Nam Từ Liêm, Hà Nội</v>
          </cell>
          <cell r="N1415">
            <v>60</v>
          </cell>
          <cell r="O1415" t="b">
            <v>0</v>
          </cell>
          <cell r="P1415" t="str">
            <v>C6 HÀ NỘI</v>
          </cell>
          <cell r="Q1415" t="str">
            <v>Miền Bắc</v>
          </cell>
          <cell r="R1415" t="str">
            <v>WIN</v>
          </cell>
        </row>
        <row r="1416">
          <cell r="A1416" t="str">
            <v>WIN2830</v>
          </cell>
          <cell r="B1416" t="str">
            <v>CN HÀ NỘI - CÔNG TY CỔ PHẦN DỊCH VỤ THƯƠNG MẠI TỔNG HỢP WINCOMMERCE</v>
          </cell>
          <cell r="C1416" t="str">
            <v/>
          </cell>
          <cell r="D1416" t="str">
            <v>Thành phố Hà Nội</v>
          </cell>
          <cell r="E1416" t="str">
            <v>Quận Thanh Xuân</v>
          </cell>
          <cell r="G1416" t="str">
            <v>HN008</v>
          </cell>
          <cell r="H1416" t="str">
            <v>Nguyễn Minh Sơn</v>
          </cell>
          <cell r="I1416" t="str">
            <v>MIENBAC;WIN</v>
          </cell>
          <cell r="J1416" t="str">
            <v/>
          </cell>
          <cell r="M1416" t="str">
            <v>Số 76 phố Nhân Hòa, P. Nhân Chính, Q. Thanh Xuân, Hà Nội</v>
          </cell>
          <cell r="N1416">
            <v>60</v>
          </cell>
          <cell r="O1416" t="b">
            <v>0</v>
          </cell>
          <cell r="P1416" t="str">
            <v>C6 HÀ NỘI</v>
          </cell>
          <cell r="Q1416" t="str">
            <v>Miền Bắc</v>
          </cell>
          <cell r="R1416" t="str">
            <v>WIN</v>
          </cell>
        </row>
        <row r="1417">
          <cell r="A1417" t="str">
            <v>WIN2833</v>
          </cell>
          <cell r="B1417" t="str">
            <v>CN HÀ NỘI - CÔNG TY CỔ PHẦN DỊCH VỤ THƯƠNG MẠI TỔNG HỢP WINCOMMERCE</v>
          </cell>
          <cell r="C1417" t="str">
            <v/>
          </cell>
          <cell r="D1417" t="str">
            <v>Thành phố Hà Nội</v>
          </cell>
          <cell r="E1417" t="str">
            <v>Quận Cầu Giấy</v>
          </cell>
          <cell r="G1417" t="str">
            <v>HN004</v>
          </cell>
          <cell r="H1417" t="str">
            <v>Hoàng Thanh Huy</v>
          </cell>
          <cell r="I1417" t="str">
            <v>MIENBAC;WIN</v>
          </cell>
          <cell r="J1417" t="str">
            <v/>
          </cell>
          <cell r="M1417" t="str">
            <v>Số 28, ngõ 68 đường Cầu Giấy, Phường Quan Hoa, quận Cầu Giấy, Tp. Hà Nội</v>
          </cell>
          <cell r="N1417">
            <v>60</v>
          </cell>
          <cell r="O1417" t="b">
            <v>0</v>
          </cell>
          <cell r="P1417" t="str">
            <v>C6 HÀ NỘI</v>
          </cell>
          <cell r="Q1417" t="str">
            <v>Miền Bắc</v>
          </cell>
          <cell r="R1417" t="str">
            <v>WIN</v>
          </cell>
        </row>
        <row r="1418">
          <cell r="A1418" t="str">
            <v>WIN2835</v>
          </cell>
          <cell r="B1418" t="str">
            <v>CN HÀ NỘI - CÔNG TY CỔ PHẦN DỊCH VỤ THƯƠNG MẠI TỔNG HỢP WINCOMMERCE</v>
          </cell>
          <cell r="C1418" t="str">
            <v/>
          </cell>
          <cell r="D1418" t="str">
            <v>Thành phố Hà Nội</v>
          </cell>
          <cell r="E1418" t="str">
            <v>Quận Nam Từ Liêm</v>
          </cell>
          <cell r="G1418" t="str">
            <v>HN004</v>
          </cell>
          <cell r="H1418" t="str">
            <v>Hoàng Thanh Huy</v>
          </cell>
          <cell r="I1418" t="str">
            <v>MIENBAC;WIN</v>
          </cell>
          <cell r="J1418" t="str">
            <v/>
          </cell>
          <cell r="M1418" t="str">
            <v>Số 66 đường Trung Văn, Phường Trung Văn, Quận Nam Từ Liêm, Hà Nội</v>
          </cell>
          <cell r="N1418">
            <v>60</v>
          </cell>
          <cell r="O1418" t="b">
            <v>0</v>
          </cell>
          <cell r="P1418" t="str">
            <v>C6 HÀ NỘI</v>
          </cell>
          <cell r="Q1418" t="str">
            <v>Miền Bắc</v>
          </cell>
          <cell r="R1418" t="str">
            <v>WIN</v>
          </cell>
        </row>
        <row r="1419">
          <cell r="A1419" t="str">
            <v>WIN2841</v>
          </cell>
          <cell r="B1419" t="str">
            <v>CN HÀ NỘI - CÔNG TY CỔ PHẦN DỊCH VỤ THƯƠNG MẠI TỔNG HỢP WINCOMMERCE</v>
          </cell>
          <cell r="C1419" t="str">
            <v/>
          </cell>
          <cell r="D1419" t="str">
            <v>Thành phố Hà Nội</v>
          </cell>
          <cell r="E1419" t="str">
            <v>Quận Đống Đa</v>
          </cell>
          <cell r="G1419" t="str">
            <v>HN003</v>
          </cell>
          <cell r="H1419" t="str">
            <v>Nguyễn Văn Thạch</v>
          </cell>
          <cell r="I1419" t="str">
            <v>MIENBAC;WIN</v>
          </cell>
          <cell r="J1419" t="str">
            <v/>
          </cell>
          <cell r="M1419" t="str">
            <v>Số 80 phố Nguyễn Phúc Lai, phường Ô Chợ Dừa, quận Đống Đa, Hà Nội</v>
          </cell>
          <cell r="N1419">
            <v>60</v>
          </cell>
          <cell r="O1419" t="b">
            <v>0</v>
          </cell>
          <cell r="P1419" t="str">
            <v>C6 HÀ NỘI</v>
          </cell>
          <cell r="Q1419" t="str">
            <v>Miền Bắc</v>
          </cell>
          <cell r="R1419" t="str">
            <v>WIN</v>
          </cell>
        </row>
        <row r="1420">
          <cell r="A1420" t="str">
            <v>WIN2846</v>
          </cell>
          <cell r="B1420" t="str">
            <v>CN HÀ NỘI - CÔNG TY CỔ PHẦN DỊCH VỤ THƯƠNG MẠI TỔNG HỢP WINCOMMERCE</v>
          </cell>
          <cell r="C1420" t="str">
            <v/>
          </cell>
          <cell r="D1420" t="str">
            <v>Thành phố Hà Nội</v>
          </cell>
          <cell r="E1420" t="str">
            <v>Quận Hoàng Mai</v>
          </cell>
          <cell r="G1420" t="str">
            <v>HN003</v>
          </cell>
          <cell r="H1420" t="str">
            <v>Nguyễn Văn Thạch</v>
          </cell>
          <cell r="I1420" t="str">
            <v>MIENBAC;WIN</v>
          </cell>
          <cell r="J1420" t="str">
            <v/>
          </cell>
          <cell r="M1420" t="str">
            <v>Số 90 ngõ 24 phố Kim Đồng, phường Giáp Bát, quận Hoàng Mai, Hà Nội</v>
          </cell>
          <cell r="N1420">
            <v>60</v>
          </cell>
          <cell r="O1420" t="b">
            <v>0</v>
          </cell>
          <cell r="P1420" t="str">
            <v>C6 HÀ NỘI</v>
          </cell>
          <cell r="Q1420" t="str">
            <v>Miền Bắc</v>
          </cell>
          <cell r="R1420" t="str">
            <v>WIN</v>
          </cell>
        </row>
        <row r="1421">
          <cell r="A1421" t="str">
            <v>WIN2850</v>
          </cell>
          <cell r="B1421" t="str">
            <v>CN HÀ NỘI - CÔNG TY CỔ PHẦN DỊCH VỤ THƯƠNG MẠI TỔNG HỢP WINCOMMERCE</v>
          </cell>
          <cell r="C1421" t="str">
            <v/>
          </cell>
          <cell r="D1421" t="str">
            <v>Thành phố Hà Nội</v>
          </cell>
          <cell r="E1421" t="str">
            <v>Quận Thanh Xuân</v>
          </cell>
          <cell r="G1421" t="str">
            <v>HN008</v>
          </cell>
          <cell r="H1421" t="str">
            <v>Nguyễn Minh Sơn</v>
          </cell>
          <cell r="I1421" t="str">
            <v>MIENBAC;WIN</v>
          </cell>
          <cell r="J1421" t="str">
            <v/>
          </cell>
          <cell r="M1421" t="str">
            <v>Số 639 Vũ Tông Phan, phường Khương Đình, quận Thanh Xuân, Hà Nội</v>
          </cell>
          <cell r="N1421">
            <v>60</v>
          </cell>
          <cell r="O1421" t="b">
            <v>0</v>
          </cell>
          <cell r="P1421" t="str">
            <v>C6 HÀ NỘI</v>
          </cell>
          <cell r="Q1421" t="str">
            <v>Miền Bắc</v>
          </cell>
          <cell r="R1421" t="str">
            <v>WIN</v>
          </cell>
        </row>
        <row r="1422">
          <cell r="A1422" t="str">
            <v>WIN2853</v>
          </cell>
          <cell r="B1422" t="str">
            <v>CN HÀ NỘI - CÔNG TY CỔ PHẦN DỊCH VỤ THƯƠNG MẠI TỔNG HỢP WINCOMMERCE</v>
          </cell>
          <cell r="C1422" t="str">
            <v/>
          </cell>
          <cell r="D1422" t="str">
            <v>Thành phố Hà Nội</v>
          </cell>
          <cell r="E1422" t="str">
            <v>Quận Hoàng Mai</v>
          </cell>
          <cell r="G1422" t="str">
            <v>HN003</v>
          </cell>
          <cell r="H1422" t="str">
            <v>Nguyễn Văn Thạch</v>
          </cell>
          <cell r="I1422" t="str">
            <v>MIENBAC;WIN</v>
          </cell>
          <cell r="J1422" t="str">
            <v/>
          </cell>
          <cell r="M1422" t="str">
            <v>Số 85 Yên Sở, P. Yên Sở, quận Hoàng Mai, Hà Nội</v>
          </cell>
          <cell r="N1422">
            <v>60</v>
          </cell>
          <cell r="O1422" t="b">
            <v>0</v>
          </cell>
          <cell r="P1422" t="str">
            <v>C6 HÀ NỘI</v>
          </cell>
          <cell r="Q1422" t="str">
            <v>Miền Bắc</v>
          </cell>
          <cell r="R1422" t="str">
            <v>WIN</v>
          </cell>
        </row>
        <row r="1423">
          <cell r="A1423" t="str">
            <v>WIN2909</v>
          </cell>
          <cell r="B1423" t="str">
            <v>CN HÀ NỘI - CÔNG TY CỔ PHẦN DỊCH VỤ THƯƠNG MẠI TỔNG HỢP WINCOMMERCE</v>
          </cell>
          <cell r="C1423" t="str">
            <v/>
          </cell>
          <cell r="D1423" t="str">
            <v>Thành phố Hà Nội</v>
          </cell>
          <cell r="E1423" t="str">
            <v>Quận Cầu Giấy</v>
          </cell>
          <cell r="G1423" t="str">
            <v>HN004</v>
          </cell>
          <cell r="H1423" t="str">
            <v>Hoàng Thanh Huy</v>
          </cell>
          <cell r="I1423" t="str">
            <v>MIENBAC;WIN</v>
          </cell>
          <cell r="J1423" t="str">
            <v/>
          </cell>
          <cell r="M1423" t="str">
            <v>Số 38 ngõ 76 phố Mai Dịch, phường Mai Dịch, quận Cầu Giấy, Hà Nội</v>
          </cell>
          <cell r="N1423">
            <v>60</v>
          </cell>
          <cell r="O1423" t="b">
            <v>0</v>
          </cell>
          <cell r="P1423" t="str">
            <v>C6 HÀ NỘI</v>
          </cell>
          <cell r="Q1423" t="str">
            <v>Miền Bắc</v>
          </cell>
          <cell r="R1423" t="str">
            <v>WIN</v>
          </cell>
        </row>
        <row r="1424">
          <cell r="A1424" t="str">
            <v>WIN2918</v>
          </cell>
          <cell r="B1424" t="str">
            <v>CN HÀ NỘI - CÔNG TY CỔ PHẦN DỊCH VỤ THƯƠNG MẠI TỔNG HỢP WINCOMMERCE</v>
          </cell>
          <cell r="C1424" t="str">
            <v/>
          </cell>
          <cell r="D1424" t="str">
            <v>Thành phố Hà Nội</v>
          </cell>
          <cell r="E1424" t="str">
            <v>Quận Bắc Từ Liêm</v>
          </cell>
          <cell r="G1424" t="str">
            <v>HN004</v>
          </cell>
          <cell r="H1424" t="str">
            <v>Hoàng Thanh Huy</v>
          </cell>
          <cell r="I1424" t="str">
            <v>MIENBAC;WIN</v>
          </cell>
          <cell r="J1424" t="str">
            <v/>
          </cell>
          <cell r="M1424" t="str">
            <v>Số 5 phố Nhật Tảo, phường Đông Ngạc, quận Bắc Từ Liêm, Hà Nội</v>
          </cell>
          <cell r="N1424">
            <v>60</v>
          </cell>
          <cell r="O1424" t="b">
            <v>0</v>
          </cell>
          <cell r="P1424" t="str">
            <v>C6 HÀ NỘI</v>
          </cell>
          <cell r="Q1424" t="str">
            <v>Miền Bắc</v>
          </cell>
          <cell r="R1424" t="str">
            <v>WIN</v>
          </cell>
        </row>
        <row r="1425">
          <cell r="A1425" t="str">
            <v>win2924</v>
          </cell>
          <cell r="B1425" t="str">
            <v>CN HÀ NỘI - Wincommerce</v>
          </cell>
          <cell r="C1425" t="str">
            <v/>
          </cell>
          <cell r="D1425" t="str">
            <v>Thành phố Hà Nội</v>
          </cell>
          <cell r="E1425" t="str">
            <v>Huyện Gia Lâm</v>
          </cell>
          <cell r="G1425" t="str">
            <v>HN008</v>
          </cell>
          <cell r="H1425" t="str">
            <v>Nguyễn Minh Sơn</v>
          </cell>
          <cell r="I1425" t="str">
            <v>MIENBAC;WIN</v>
          </cell>
          <cell r="J1425" t="str">
            <v/>
          </cell>
          <cell r="M1425" t="str">
            <v>Số 391 Ngô Xuân Quảng, thị trấn Trâu Quỳ, huyện Gia Lâm, Hà Nội</v>
          </cell>
          <cell r="N1425">
            <v>60</v>
          </cell>
          <cell r="O1425" t="b">
            <v>0</v>
          </cell>
          <cell r="P1425" t="str">
            <v>C6 HÀ NỘI</v>
          </cell>
          <cell r="Q1425" t="str">
            <v>Miền Bắc</v>
          </cell>
          <cell r="R1425" t="str">
            <v>WIN</v>
          </cell>
        </row>
        <row r="1426">
          <cell r="A1426" t="str">
            <v>WIN2926</v>
          </cell>
          <cell r="B1426" t="str">
            <v>CN HÀ NỘI - CÔNG TY CỔ PHẦN DỊCH VỤ THƯƠNG MẠI TỔNG HỢP WINCOMMERCE</v>
          </cell>
          <cell r="C1426" t="str">
            <v/>
          </cell>
          <cell r="D1426" t="str">
            <v>Thành phố Hà Nội</v>
          </cell>
          <cell r="E1426" t="str">
            <v>Quận Đống Đa</v>
          </cell>
          <cell r="G1426" t="str">
            <v>HN003</v>
          </cell>
          <cell r="H1426" t="str">
            <v>Nguyễn Văn Thạch</v>
          </cell>
          <cell r="I1426" t="str">
            <v>MIENBAC;WIN</v>
          </cell>
          <cell r="J1426" t="str">
            <v/>
          </cell>
          <cell r="M1426" t="str">
            <v>Số 224 phố Khâm Thiên, phường Thổ Quan, quận Đống Đa, Hà Nội</v>
          </cell>
          <cell r="N1426">
            <v>60</v>
          </cell>
          <cell r="O1426" t="b">
            <v>0</v>
          </cell>
          <cell r="P1426" t="str">
            <v>C6 HÀ NỘI</v>
          </cell>
          <cell r="Q1426" t="str">
            <v>Miền Bắc</v>
          </cell>
          <cell r="R1426" t="str">
            <v>WIN</v>
          </cell>
        </row>
        <row r="1427">
          <cell r="A1427" t="str">
            <v>WIN2969</v>
          </cell>
          <cell r="B1427" t="str">
            <v>CN HÀ NỘI - CÔNG TY CỔ PHẦN DỊCH VỤ THƯƠNG MẠI TỔNG HỢP WINCOMMERCE</v>
          </cell>
          <cell r="C1427" t="str">
            <v/>
          </cell>
          <cell r="D1427" t="str">
            <v>Thành phố Hà Nội</v>
          </cell>
          <cell r="E1427" t="str">
            <v>Quận Hoàng Mai</v>
          </cell>
          <cell r="G1427" t="str">
            <v>HN003</v>
          </cell>
          <cell r="H1427" t="str">
            <v>Nguyễn Văn Thạch</v>
          </cell>
          <cell r="I1427" t="str">
            <v>MIENBAC;WIN</v>
          </cell>
          <cell r="J1427" t="str">
            <v/>
          </cell>
          <cell r="M1427" t="str">
            <v>"Dịch vụ tầng 1, nhà C lô CT3, khu đô thị mới Tây Nam hồ Linh Đàm
, đường Linh Đường, phường Hoàng Liệt, quận Hoàng Mai, Hà Nội"</v>
          </cell>
          <cell r="N1427">
            <v>60</v>
          </cell>
          <cell r="O1427" t="b">
            <v>0</v>
          </cell>
          <cell r="P1427" t="str">
            <v>C6 HÀ NỘI</v>
          </cell>
          <cell r="Q1427" t="str">
            <v>Miền Bắc</v>
          </cell>
          <cell r="R1427" t="str">
            <v>WIN</v>
          </cell>
        </row>
        <row r="1428">
          <cell r="A1428" t="str">
            <v>WIN2982</v>
          </cell>
          <cell r="B1428" t="str">
            <v>CN HÀ NỘI - CÔNG TY CỔ PHẦN DỊCH VỤ THƯƠNG MẠI TỔNG HỢP WINCOMMERCE</v>
          </cell>
          <cell r="C1428" t="str">
            <v/>
          </cell>
          <cell r="D1428" t="str">
            <v>Thành phố Hà Nội</v>
          </cell>
          <cell r="E1428" t="str">
            <v>Quận Hoàng Mai</v>
          </cell>
          <cell r="G1428" t="str">
            <v>HN003</v>
          </cell>
          <cell r="H1428" t="str">
            <v>Nguyễn Văn Thạch</v>
          </cell>
          <cell r="I1428" t="str">
            <v>MIENBAC;WIN</v>
          </cell>
          <cell r="J1428" t="str">
            <v/>
          </cell>
          <cell r="M1428" t="str">
            <v>Số 848 đường Trương Định, Phường Giáp Bát, Quận Hoàng Mai, HN</v>
          </cell>
          <cell r="N1428">
            <v>60</v>
          </cell>
          <cell r="O1428" t="b">
            <v>0</v>
          </cell>
          <cell r="P1428" t="str">
            <v>C6 HÀ NỘI</v>
          </cell>
          <cell r="Q1428" t="str">
            <v>Miền Bắc</v>
          </cell>
          <cell r="R1428" t="str">
            <v>WIN</v>
          </cell>
        </row>
        <row r="1429">
          <cell r="A1429" t="str">
            <v>win2984</v>
          </cell>
          <cell r="B1429" t="str">
            <v>CN HÀ NỘI - Wincommerce</v>
          </cell>
          <cell r="C1429" t="str">
            <v/>
          </cell>
          <cell r="D1429" t="str">
            <v>Thành phố Hà Nội</v>
          </cell>
          <cell r="E1429" t="str">
            <v>Huyện Gia Lâm</v>
          </cell>
          <cell r="G1429" t="str">
            <v>HN003</v>
          </cell>
          <cell r="H1429" t="str">
            <v>Nguyễn Văn Thạch</v>
          </cell>
          <cell r="I1429" t="str">
            <v>MIENBAC;WIN</v>
          </cell>
          <cell r="J1429" t="str">
            <v/>
          </cell>
          <cell r="M1429" t="str">
            <v>Căn RA1 tầng 1 tòa A1 khu rừng cọ ecopark</v>
          </cell>
          <cell r="N1429">
            <v>60</v>
          </cell>
          <cell r="O1429" t="b">
            <v>0</v>
          </cell>
          <cell r="P1429" t="str">
            <v>C6 HÀ NỘI</v>
          </cell>
          <cell r="Q1429" t="str">
            <v>Miền Bắc</v>
          </cell>
          <cell r="R1429" t="str">
            <v>WIN</v>
          </cell>
        </row>
        <row r="1430">
          <cell r="A1430" t="str">
            <v>WIN2995</v>
          </cell>
          <cell r="B1430" t="str">
            <v>CN HÀ NỘI - CÔNG TY CỔ PHẦN DỊCH VỤ THƯƠNG MẠI TỔNG HỢP WINCOMMERCE</v>
          </cell>
          <cell r="C1430" t="str">
            <v/>
          </cell>
          <cell r="D1430" t="str">
            <v>Thành phố Hà Nội</v>
          </cell>
          <cell r="E1430" t="str">
            <v>Quận Hoàng Mai</v>
          </cell>
          <cell r="G1430" t="str">
            <v>HN003</v>
          </cell>
          <cell r="H1430" t="str">
            <v>Nguyễn Văn Thạch</v>
          </cell>
          <cell r="I1430" t="str">
            <v>MIENBAC;WIN</v>
          </cell>
          <cell r="J1430" t="str">
            <v/>
          </cell>
          <cell r="M1430" t="str">
            <v>"Lô 8-3A, Khu công nghiệp quận Hoàng Mai, đường Tam Trinh,
 phường Hoàng Văn Thụ, quận Hoàng Mai, thành phố Hà Nội."</v>
          </cell>
          <cell r="N1430">
            <v>60</v>
          </cell>
          <cell r="O1430" t="b">
            <v>0</v>
          </cell>
          <cell r="P1430" t="str">
            <v>C6 HÀ NỘI</v>
          </cell>
          <cell r="Q1430" t="str">
            <v>Miền Bắc</v>
          </cell>
          <cell r="R1430" t="str">
            <v>WIN</v>
          </cell>
        </row>
        <row r="1431">
          <cell r="A1431" t="str">
            <v>WIN2999</v>
          </cell>
          <cell r="B1431" t="str">
            <v>CN HÀ NỘI - CÔNG TY CỔ PHẦN DỊCH VỤ THƯƠNG MẠI TỔNG HỢP WINCOMMERCE</v>
          </cell>
          <cell r="C1431" t="str">
            <v/>
          </cell>
          <cell r="D1431" t="str">
            <v>Thành phố Hà Nội</v>
          </cell>
          <cell r="E1431" t="str">
            <v>Quận Long Biên</v>
          </cell>
          <cell r="G1431" t="str">
            <v>HN003</v>
          </cell>
          <cell r="H1431" t="str">
            <v>Nguyễn Văn Thạch</v>
          </cell>
          <cell r="I1431" t="str">
            <v>MIENBAC;WIN</v>
          </cell>
          <cell r="J1431" t="str">
            <v/>
          </cell>
          <cell r="M1431" t="str">
            <v>Số 12 ngõ 253 phố Nguyễn Văn Linh, phường Phúc Đồng, quận Long Biên, Hà Nội</v>
          </cell>
          <cell r="N1431">
            <v>60</v>
          </cell>
          <cell r="O1431" t="b">
            <v>0</v>
          </cell>
          <cell r="P1431" t="str">
            <v>C6 HÀ NỘI</v>
          </cell>
          <cell r="Q1431" t="str">
            <v>Miền Bắc</v>
          </cell>
          <cell r="R1431" t="str">
            <v>WIN</v>
          </cell>
        </row>
        <row r="1432">
          <cell r="A1432" t="str">
            <v>win2A00</v>
          </cell>
          <cell r="B1432" t="str">
            <v>2A00 - WM+ HNI Vĩnh Ninh, Thanh Trì</v>
          </cell>
          <cell r="C1432" t="str">
            <v/>
          </cell>
          <cell r="D1432" t="str">
            <v>Thành phố Hà Nội</v>
          </cell>
          <cell r="E1432" t="str">
            <v>Huyện Thanh Trì</v>
          </cell>
          <cell r="G1432" t="str">
            <v>HN008</v>
          </cell>
          <cell r="H1432" t="str">
            <v>Nguyễn Minh Sơn</v>
          </cell>
          <cell r="I1432" t="str">
            <v>MIENBAC;WIN</v>
          </cell>
          <cell r="J1432" t="str">
            <v>2A00 - WM+ HNI Vĩnh Ninh, Thanh Trì</v>
          </cell>
          <cell r="M1432" t="str">
            <v>Thôn Vĩnh Ninh, Xã Vĩnh Quỳnh, Huyện Thanh Trì TP. Hà Nội Việt Nam</v>
          </cell>
          <cell r="N1432">
            <v>60</v>
          </cell>
          <cell r="O1432" t="b">
            <v>0</v>
          </cell>
          <cell r="P1432" t="str">
            <v>C6 HÀ NỘI</v>
          </cell>
          <cell r="Q1432" t="str">
            <v>Miền Bắc</v>
          </cell>
          <cell r="R1432" t="str">
            <v>WIN</v>
          </cell>
        </row>
        <row r="1433">
          <cell r="A1433" t="str">
            <v>win2A16</v>
          </cell>
          <cell r="B1433" t="str">
            <v>2A16 - WM+ HNI Thôn 1, Cát Quế</v>
          </cell>
          <cell r="C1433" t="str">
            <v/>
          </cell>
          <cell r="D1433" t="str">
            <v>Thành phố Hà Nội</v>
          </cell>
          <cell r="E1433" t="str">
            <v>Huyện Hoài Đức</v>
          </cell>
          <cell r="G1433" t="str">
            <v>HN004</v>
          </cell>
          <cell r="H1433" t="str">
            <v>Hoàng Thanh Huy</v>
          </cell>
          <cell r="I1433" t="str">
            <v>MIENBAC;WIN</v>
          </cell>
          <cell r="J1433" t="str">
            <v>2A16 - WM+ HNI Thôn 1, Cát Quế</v>
          </cell>
          <cell r="K1433" t="str">
            <v>Thôn 01, Xã Cát Quế, Huyện Hoài Đức TP. Hà Nội Việt Nam</v>
          </cell>
          <cell r="M1433" t="str">
            <v>Thôn 01, Xã Cát Quế, Huyện Hoài Đức TP. Hà Nội Việt Nam</v>
          </cell>
          <cell r="N1433">
            <v>60</v>
          </cell>
          <cell r="O1433" t="b">
            <v>0</v>
          </cell>
          <cell r="P1433" t="str">
            <v>C6 HÀ NỘI</v>
          </cell>
          <cell r="Q1433" t="str">
            <v>Miền Bắc</v>
          </cell>
          <cell r="R1433" t="str">
            <v>WIN</v>
          </cell>
        </row>
        <row r="1434">
          <cell r="A1434" t="str">
            <v>win2A20</v>
          </cell>
          <cell r="B1434" t="str">
            <v>2A20 - WM+ HNI Tiên Hội, Đông Anh</v>
          </cell>
          <cell r="C1434" t="str">
            <v/>
          </cell>
          <cell r="D1434" t="str">
            <v>Thành phố Hà Nội</v>
          </cell>
          <cell r="E1434" t="str">
            <v>Huyện Đông Anh</v>
          </cell>
          <cell r="G1434" t="str">
            <v>HN003</v>
          </cell>
          <cell r="H1434" t="str">
            <v>Nguyễn Văn Thạch</v>
          </cell>
          <cell r="I1434" t="str">
            <v>MIENBAC;WIN</v>
          </cell>
          <cell r="J1434" t="str">
            <v>2A20 - WM+ HNI Tiên Hội, Đông Anh</v>
          </cell>
          <cell r="K1434" t="str">
            <v>Thôn Tiên Hội, xã Đông Hội, huyện Đông Anh, thành phố Hà Nội</v>
          </cell>
          <cell r="M1434" t="str">
            <v>Thôn Tiên Hội, xã Đông Hội, huyện Đông Anh, thành phố Hà Nội</v>
          </cell>
          <cell r="N1434">
            <v>60</v>
          </cell>
          <cell r="O1434" t="b">
            <v>0</v>
          </cell>
          <cell r="P1434" t="str">
            <v>C6 HÀ NỘI</v>
          </cell>
          <cell r="Q1434" t="str">
            <v>Miền Bắc</v>
          </cell>
          <cell r="R1434" t="str">
            <v>WIN</v>
          </cell>
        </row>
        <row r="1435">
          <cell r="A1435" t="str">
            <v>WIN2A69</v>
          </cell>
          <cell r="B1435" t="str">
            <v>2A69 - WM+ HNI Thôn 9, Cát Quế</v>
          </cell>
          <cell r="C1435" t="str">
            <v/>
          </cell>
          <cell r="D1435" t="str">
            <v>Thành phố Hà Nội</v>
          </cell>
          <cell r="E1435" t="str">
            <v>Huyện Hoài Đức</v>
          </cell>
          <cell r="G1435" t="str">
            <v>HN004</v>
          </cell>
          <cell r="H1435" t="str">
            <v>Hoàng Thanh Huy</v>
          </cell>
          <cell r="I1435" t="str">
            <v>MIENBAC;WIN</v>
          </cell>
          <cell r="J1435" t="str">
            <v>2A69 - WM+ HNI Thôn 9, Cát Quế</v>
          </cell>
          <cell r="K1435" t="str">
            <v>Thôn 9, Xã Cát Quế, Huyện Hoài Đức, TP. Hà Nội, Việt Nam</v>
          </cell>
          <cell r="M1435" t="str">
            <v>Thôn 9, Xã Cát Quế, Huyện Hoài Đức, TP. Hà Nội, Việt Nam</v>
          </cell>
          <cell r="N1435">
            <v>60</v>
          </cell>
          <cell r="O1435" t="b">
            <v>0</v>
          </cell>
          <cell r="P1435" t="str">
            <v>C6 HÀ NỘI</v>
          </cell>
          <cell r="Q1435" t="str">
            <v>Miền Bắc</v>
          </cell>
          <cell r="R1435" t="str">
            <v>WIN</v>
          </cell>
        </row>
        <row r="1436">
          <cell r="A1436" t="str">
            <v>win2A72</v>
          </cell>
          <cell r="B1436" t="str">
            <v>2A72 - WM+ HNI Thôn Bến, Thạch Thất</v>
          </cell>
          <cell r="C1436" t="str">
            <v/>
          </cell>
          <cell r="D1436" t="str">
            <v>Thành phố Hà Nội</v>
          </cell>
          <cell r="E1436" t="str">
            <v>Huyện Thạch Thất</v>
          </cell>
          <cell r="G1436" t="str">
            <v>HN008</v>
          </cell>
          <cell r="H1436" t="str">
            <v>Nguyễn Minh Sơn</v>
          </cell>
          <cell r="I1436" t="str">
            <v>MIENBAC;WIN</v>
          </cell>
          <cell r="J1436" t="str">
            <v>2A72 - WM+ HNI Thôn Bến, Thạch Thất</v>
          </cell>
          <cell r="K1436" t="str">
            <v>Thôn Bến, Xã Dị Nậu, Huyện Thạch Thất TP. Hà Nội Việt Nam</v>
          </cell>
          <cell r="M1436" t="str">
            <v>Thôn Bến, Xã Dị Nậu, Huyện Thạch Thất TP. Hà Nội Việt Nam</v>
          </cell>
          <cell r="N1436">
            <v>60</v>
          </cell>
          <cell r="O1436" t="b">
            <v>0</v>
          </cell>
          <cell r="P1436" t="str">
            <v>C6 HÀ NỘI</v>
          </cell>
          <cell r="Q1436" t="str">
            <v>Miền Bắc</v>
          </cell>
          <cell r="R1436" t="str">
            <v>WIN</v>
          </cell>
        </row>
        <row r="1437">
          <cell r="A1437" t="str">
            <v>WIN2A78</v>
          </cell>
          <cell r="B1437" t="str">
            <v>2A78 - WM+ HNI Số 51, TDP 4 Phú Đô</v>
          </cell>
          <cell r="D1437" t="str">
            <v>Thành phố Hà Nội</v>
          </cell>
          <cell r="E1437" t="str">
            <v>Quận Nam Từ Liêm</v>
          </cell>
          <cell r="G1437" t="str">
            <v>HN004</v>
          </cell>
          <cell r="H1437" t="str">
            <v>Hoàng Thanh Huy</v>
          </cell>
          <cell r="I1437" t="str">
            <v>MIENBAC; WIN</v>
          </cell>
          <cell r="J1437" t="str">
            <v>2A78 - WM+ HNI Số 51, TDP 4 Phú Đô</v>
          </cell>
          <cell r="K1437" t="str">
            <v>Số 51, TDP số 4, P. Phú Đô, Q. Nam Từ Liêm TP. Hà Nội Việt Nam</v>
          </cell>
          <cell r="L1437" t="str">
            <v/>
          </cell>
          <cell r="M1437" t="str">
            <v>Số 51, TDP số 4, P. Phú Đô, Q. Nam Từ Liêm TP. Hà Nội Việt Nam</v>
          </cell>
          <cell r="N1437">
            <v>60</v>
          </cell>
          <cell r="O1437" t="b">
            <v>0</v>
          </cell>
          <cell r="P1437" t="str">
            <v>CÔNG TY TNHH MTV THƯƠNG MẠI VÀ DỊCH VỤ NGỌC THƠM</v>
          </cell>
          <cell r="Q1437" t="str">
            <v>Miền Bắc</v>
          </cell>
          <cell r="R1437" t="str">
            <v>WIN</v>
          </cell>
        </row>
        <row r="1438">
          <cell r="A1438" t="str">
            <v>WIN2A83</v>
          </cell>
          <cell r="B1438" t="str">
            <v>2A83 - WM+ HNI Phú Mỹ, Tự Lập</v>
          </cell>
          <cell r="D1438" t="str">
            <v>Thành phố Hà Nội</v>
          </cell>
          <cell r="E1438" t="str">
            <v>Huyện Mê Linh</v>
          </cell>
          <cell r="G1438" t="str">
            <v>HN003</v>
          </cell>
          <cell r="H1438" t="str">
            <v>Nguyễn Văn Thạch</v>
          </cell>
          <cell r="I1438" t="str">
            <v>MIENBAC; WIN</v>
          </cell>
          <cell r="J1438" t="str">
            <v>2A83 - WM+ HNI Phú Mỹ, Tự Lập</v>
          </cell>
          <cell r="K1438" t="str">
            <v>Đường 308, Xóm 11, Thôn Phú Mỹ, Xã Tự Lập, Huyện Mê Linh TP. Hà Nội Việt Nam</v>
          </cell>
          <cell r="L1438" t="str">
            <v/>
          </cell>
          <cell r="M1438" t="str">
            <v>Đường 308, Xóm 11, Thôn Phú Mỹ, Xã Tự Lập, Huyện Mê Linh TP. Hà Nội Việt Nam</v>
          </cell>
          <cell r="N1438">
            <v>60</v>
          </cell>
          <cell r="O1438" t="b">
            <v>0</v>
          </cell>
          <cell r="P1438" t="str">
            <v>CÔNG TY TNHH MTV THƯƠNG MẠI VÀ DỊCH VỤ NGỌC THƠM</v>
          </cell>
          <cell r="Q1438" t="str">
            <v>Miền Bắc</v>
          </cell>
          <cell r="R1438" t="str">
            <v>WIN</v>
          </cell>
        </row>
        <row r="1439">
          <cell r="A1439" t="str">
            <v>win2AA2</v>
          </cell>
          <cell r="B1439" t="str">
            <v>2AA2 - WM+ HNI Yên Bài, Mê Linh</v>
          </cell>
          <cell r="C1439" t="str">
            <v/>
          </cell>
          <cell r="D1439" t="str">
            <v>Thành phố Hà Nội</v>
          </cell>
          <cell r="E1439" t="str">
            <v>Huyện Mê Linh</v>
          </cell>
          <cell r="G1439" t="str">
            <v>HN003</v>
          </cell>
          <cell r="H1439" t="str">
            <v>Nguyễn Văn Thạch</v>
          </cell>
          <cell r="I1439" t="str">
            <v>MIENBAC;WIN</v>
          </cell>
          <cell r="J1439" t="str">
            <v>2AA2 - WM+ HNI Yên Bài, Mê Linh</v>
          </cell>
          <cell r="K1439" t="str">
            <v>Thôn Yên Bài, Xã Tự Lập, Huyện Mê Linh TP. Hà Nội Việt Nam</v>
          </cell>
          <cell r="M1439" t="str">
            <v>Thôn Yên Bài, Xã Tự Lập, Huyện Mê Linh TP. Hà Nội Việt Nam</v>
          </cell>
          <cell r="N1439">
            <v>60</v>
          </cell>
          <cell r="O1439" t="b">
            <v>0</v>
          </cell>
          <cell r="P1439" t="str">
            <v>C6 HÀ NỘI</v>
          </cell>
          <cell r="Q1439" t="str">
            <v>Miền Bắc</v>
          </cell>
          <cell r="R1439" t="str">
            <v>WIN</v>
          </cell>
        </row>
        <row r="1440">
          <cell r="A1440" t="str">
            <v>win2AAI</v>
          </cell>
          <cell r="B1440" t="str">
            <v>2AAI - WM+ HNI 144, TDP Tân Xuân, Xuân Mai</v>
          </cell>
          <cell r="C1440" t="str">
            <v/>
          </cell>
          <cell r="D1440" t="str">
            <v>Thành phố Hà Nội</v>
          </cell>
          <cell r="E1440" t="str">
            <v>Huyện Chương Mỹ</v>
          </cell>
          <cell r="G1440" t="str">
            <v>HN008</v>
          </cell>
          <cell r="H1440" t="str">
            <v>Nguyễn Minh Sơn</v>
          </cell>
          <cell r="I1440" t="str">
            <v>MIENBAC;WIN</v>
          </cell>
          <cell r="J1440" t="str">
            <v/>
          </cell>
          <cell r="M1440" t="str">
            <v>144, Tổ tự quản 3, TDP Tân Xuân, TT. Xuân Mai, H. Chương Mỹ TP. Hà Nội Việt Nam</v>
          </cell>
          <cell r="N1440">
            <v>60</v>
          </cell>
          <cell r="O1440" t="b">
            <v>0</v>
          </cell>
          <cell r="P1440" t="str">
            <v>C6 HÀ NỘI</v>
          </cell>
          <cell r="Q1440" t="str">
            <v>Miền Bắc</v>
          </cell>
          <cell r="R1440" t="str">
            <v>WIN</v>
          </cell>
        </row>
        <row r="1441">
          <cell r="A1441" t="str">
            <v>WIN2AAS</v>
          </cell>
          <cell r="B1441" t="str">
            <v>2AAS - WM+ HNI 39/41 ngõ 73 La Dương</v>
          </cell>
          <cell r="D1441" t="str">
            <v>Thành phố Hà Nội</v>
          </cell>
          <cell r="E1441" t="str">
            <v>Quận Hà Đông</v>
          </cell>
          <cell r="F1441" t="str">
            <v>Xã Dương Nội</v>
          </cell>
          <cell r="I1441" t="str">
            <v>MIENBAC; WIN</v>
          </cell>
          <cell r="M1441" t="str">
            <v>Số nhà 39/41, Ngõ 73, La Dương, Phường Dương Nội, Quận Hà Đông, Thành phố Hà Nội TP. Hà Nội Việt Nam</v>
          </cell>
          <cell r="N1441">
            <v>60</v>
          </cell>
          <cell r="O1441" t="b">
            <v>0</v>
          </cell>
          <cell r="P1441" t="str">
            <v>CÔNG TY TNHH MTV THƯƠNG MẠI VÀ DỊCH VỤ NGỌC THƠM</v>
          </cell>
          <cell r="Q1441" t="str">
            <v>Miền Bắc</v>
          </cell>
          <cell r="R1441" t="str">
            <v>WIN</v>
          </cell>
        </row>
        <row r="1442">
          <cell r="A1442" t="str">
            <v>win2AAT</v>
          </cell>
          <cell r="B1442" t="str">
            <v>2AAT - WM+ HNI 272 Lê Lợi, Sơn Tây</v>
          </cell>
          <cell r="C1442" t="str">
            <v/>
          </cell>
          <cell r="D1442" t="str">
            <v>Thành phố Hà Nội</v>
          </cell>
          <cell r="E1442" t="str">
            <v>Thị xã Sơn Tây</v>
          </cell>
          <cell r="G1442" t="str">
            <v>HN004</v>
          </cell>
          <cell r="H1442" t="str">
            <v>Hoàng Thanh Huy</v>
          </cell>
          <cell r="I1442" t="str">
            <v>MIENBAC;WIN</v>
          </cell>
          <cell r="J1442" t="str">
            <v>2AAT - WM+ HNI 272 Lê Lợi, Sơn Tây</v>
          </cell>
          <cell r="K1442" t="str">
            <v>Số nhà 272 Phố Lê Lợi, Phường Lê Lợi, Thị xã Sơn Tây, Thành phố Hà Nội Việt Nam</v>
          </cell>
          <cell r="M1442" t="str">
            <v>Số nhà 272 Phố Lê Lợi, Phường Lê Lợi, Thị xã Sơn Tây, Thành phố Hà Nội Việt Nam</v>
          </cell>
          <cell r="N1442">
            <v>60</v>
          </cell>
          <cell r="O1442" t="b">
            <v>0</v>
          </cell>
          <cell r="P1442" t="str">
            <v>C6 HÀ NỘI</v>
          </cell>
          <cell r="Q1442" t="str">
            <v>Miền Bắc</v>
          </cell>
          <cell r="R1442" t="str">
            <v>WIN</v>
          </cell>
        </row>
        <row r="1443">
          <cell r="A1443" t="str">
            <v>Win2ABA</v>
          </cell>
          <cell r="B1443" t="str">
            <v>2ABA -  WM+ HNI Đội 2, Tiên Phương</v>
          </cell>
          <cell r="D1443" t="str">
            <v>Thành phố Hà Nội</v>
          </cell>
          <cell r="E1443" t="str">
            <v>Huyện Chương Mỹ</v>
          </cell>
          <cell r="G1443" t="str">
            <v>HN008</v>
          </cell>
          <cell r="H1443" t="str">
            <v>Nguyễn Minh Sơn</v>
          </cell>
          <cell r="I1443" t="str">
            <v>MIENBAC; WIN</v>
          </cell>
          <cell r="M1443" t="str">
            <v>Đội 2, Thôn Đồng Nanh, Xã Tiên Phương, Huyện Chương Mỹ TP. Hà Nội Việt Nam</v>
          </cell>
          <cell r="N1443">
            <v>60</v>
          </cell>
          <cell r="O1443" t="b">
            <v>0</v>
          </cell>
          <cell r="P1443" t="str">
            <v>CÔNG TY TNHH MTV THƯƠNG MẠI VÀ DỊCH VỤ NGỌC THƠM</v>
          </cell>
          <cell r="Q1443" t="str">
            <v>Miền Bắc</v>
          </cell>
          <cell r="R1443" t="str">
            <v>WIN</v>
          </cell>
        </row>
        <row r="1444">
          <cell r="A1444" t="str">
            <v>win2ACB</v>
          </cell>
          <cell r="B1444" t="str">
            <v>2ACB - WM+ HNI Khu Tái Định Cư Ngũ Hiệp</v>
          </cell>
          <cell r="C1444" t="str">
            <v/>
          </cell>
          <cell r="D1444" t="str">
            <v>Thành phố Hà Nội</v>
          </cell>
          <cell r="E1444" t="str">
            <v>Huyện Thanh Trì</v>
          </cell>
          <cell r="G1444" t="str">
            <v>HN008</v>
          </cell>
          <cell r="H1444" t="str">
            <v>Nguyễn Minh Sơn</v>
          </cell>
          <cell r="I1444" t="str">
            <v>MIENBAC;WIN</v>
          </cell>
          <cell r="J1444" t="str">
            <v>2ACB - WM+ HNI Khu Tái Định Cư Ngũ Hiệp</v>
          </cell>
          <cell r="M1444" t="str">
            <v>Thôn Tự Khoát, Xã Ngũ Hiệp, Huyện Thanh Trì Thành phố Hà Nội Việt Nam</v>
          </cell>
          <cell r="N1444">
            <v>60</v>
          </cell>
          <cell r="O1444" t="b">
            <v>0</v>
          </cell>
          <cell r="P1444" t="str">
            <v>C6 HÀ NỘI</v>
          </cell>
          <cell r="Q1444" t="str">
            <v>Miền Bắc</v>
          </cell>
          <cell r="R1444" t="str">
            <v>WIN</v>
          </cell>
        </row>
        <row r="1445">
          <cell r="A1445" t="str">
            <v>win2ACW</v>
          </cell>
          <cell r="B1445" t="str">
            <v>2ACW - WM+ HNI 82 Xuân Đỗ</v>
          </cell>
          <cell r="D1445" t="str">
            <v>Thành phố Hà Nội</v>
          </cell>
          <cell r="E1445" t="str">
            <v>Quận Long Biên</v>
          </cell>
          <cell r="F1445" t="str">
            <v>Phường Cự Khối</v>
          </cell>
          <cell r="G1445" t="str">
            <v>HN003</v>
          </cell>
          <cell r="H1445" t="str">
            <v>Nguyễn Văn Thạch</v>
          </cell>
          <cell r="I1445" t="str">
            <v>MIENBAC; WIN</v>
          </cell>
          <cell r="M1445" t="str">
            <v>Số 82 phố Xuân Đỗ, P. Cự Khối, Q. Long Biên TP. Hà Nội Việt Nam</v>
          </cell>
          <cell r="N1445">
            <v>60</v>
          </cell>
          <cell r="O1445" t="b">
            <v>0</v>
          </cell>
          <cell r="P1445" t="str">
            <v>CÔNG TY TNHH MTV THƯƠNG MẠI VÀ DỊCH VỤ NGỌC THƠM</v>
          </cell>
          <cell r="Q1445" t="str">
            <v>Miền Bắc</v>
          </cell>
          <cell r="R1445" t="str">
            <v>WIN</v>
          </cell>
        </row>
        <row r="1446">
          <cell r="A1446" t="str">
            <v>WIN2ACX</v>
          </cell>
          <cell r="B1446" t="str">
            <v>2ACX - WM+ HNI Số 1 Phú Hà</v>
          </cell>
          <cell r="D1446" t="str">
            <v>Thành phố Hà Nội</v>
          </cell>
          <cell r="E1446" t="str">
            <v>Thị xã Sơn Tây</v>
          </cell>
          <cell r="G1446" t="str">
            <v>HN004</v>
          </cell>
          <cell r="H1446" t="str">
            <v>Hoàng Thanh Huy</v>
          </cell>
          <cell r="I1446" t="str">
            <v>MIENBAC; WIN</v>
          </cell>
          <cell r="M1446" t="str">
            <v>Số 1 đường Phú Hà, KDC Phú Nhi 2, P. Phú Thịnh TP. Hà Nội Việt Nam</v>
          </cell>
          <cell r="N1446">
            <v>60</v>
          </cell>
          <cell r="O1446" t="b">
            <v>0</v>
          </cell>
          <cell r="P1446" t="str">
            <v>CÔNG TY TNHH MTV THƯƠNG MẠI VÀ DỊCH VỤ NGỌC THƠM</v>
          </cell>
          <cell r="Q1446" t="str">
            <v>Miền Bắc</v>
          </cell>
          <cell r="R1446" t="str">
            <v>WIN</v>
          </cell>
        </row>
        <row r="1447">
          <cell r="A1447" t="str">
            <v>win2AD0</v>
          </cell>
          <cell r="B1447" t="str">
            <v>2AD0 - WM+ HNI SH-5B Phương Đông Green Par</v>
          </cell>
          <cell r="C1447" t="str">
            <v/>
          </cell>
          <cell r="D1447" t="str">
            <v>Thành phố Hà Nội</v>
          </cell>
          <cell r="E1447" t="str">
            <v>Quận Hoàng Mai</v>
          </cell>
          <cell r="G1447" t="str">
            <v>HN003</v>
          </cell>
          <cell r="H1447" t="str">
            <v>Nguyễn Văn Thạch</v>
          </cell>
          <cell r="I1447" t="str">
            <v>MIENBAC;WIN</v>
          </cell>
          <cell r="J1447" t="str">
            <v>2AD0 - WM+ HNI SH-5B Phương Đông Green Par</v>
          </cell>
          <cell r="K1447" t="str">
            <v>SH-5B tại tầng trệt của Tòa nhà thuộc Dự án tại khu C1, Đường Pháp Vân, P. Hoàng Liệt, Q. Hoàng Mai TP. Hà Nội Việt Nam</v>
          </cell>
          <cell r="M1447" t="str">
            <v>SH-5B tại tầng trệt của Tòa nhà thuộc Dự án tại khu C1, Đường Pháp Vân, P. Hoàng Liệt, Q. Hoàng Mai TP. Hà Nội Việt Nam</v>
          </cell>
          <cell r="N1447">
            <v>60</v>
          </cell>
          <cell r="O1447" t="b">
            <v>0</v>
          </cell>
          <cell r="P1447" t="str">
            <v>C6 HÀ NỘI</v>
          </cell>
          <cell r="Q1447" t="str">
            <v>Miền Bắc</v>
          </cell>
          <cell r="R1447" t="str">
            <v>WIN</v>
          </cell>
        </row>
        <row r="1448">
          <cell r="A1448" t="str">
            <v>win2AE8</v>
          </cell>
          <cell r="B1448" t="str">
            <v>2AE8 - WM+ HNI 237 Định Công</v>
          </cell>
          <cell r="C1448" t="str">
            <v/>
          </cell>
          <cell r="D1448" t="str">
            <v>Thành phố Hà Nội</v>
          </cell>
          <cell r="E1448" t="str">
            <v>Quận Hoàng Mai</v>
          </cell>
          <cell r="G1448" t="str">
            <v>HN003</v>
          </cell>
          <cell r="H1448" t="str">
            <v>Nguyễn Văn Thạch</v>
          </cell>
          <cell r="I1448" t="str">
            <v>MIENBAC;WIN</v>
          </cell>
          <cell r="J1448" t="str">
            <v>2AE8 - WM+ HNI 237 Định Công</v>
          </cell>
          <cell r="K1448" t="str">
            <v xml:space="preserve"> Số 237 Định Công, P. Định Công, Q. Hoàng Mai TP. Hà Nội Việt Nam</v>
          </cell>
          <cell r="M1448" t="str">
            <v>Số 237 Định Công, P. Định Công, Q. Hoàng Mai TP. Hà Nội Việt Nam</v>
          </cell>
          <cell r="N1448">
            <v>60</v>
          </cell>
          <cell r="O1448" t="b">
            <v>0</v>
          </cell>
          <cell r="P1448" t="str">
            <v>C6 HÀ NỘI</v>
          </cell>
          <cell r="Q1448" t="str">
            <v>Miền Bắc</v>
          </cell>
          <cell r="R1448" t="str">
            <v>WIN</v>
          </cell>
        </row>
        <row r="1449">
          <cell r="A1449" t="str">
            <v>WIN2AEI</v>
          </cell>
          <cell r="B1449" t="str">
            <v>2AEI - WM+ HNI 50 Chùa Thông</v>
          </cell>
          <cell r="D1449" t="str">
            <v>Thành phố Hà Nội</v>
          </cell>
          <cell r="G1449" t="str">
            <v>HN004</v>
          </cell>
          <cell r="H1449" t="str">
            <v>Hoàng Thanh Huy</v>
          </cell>
          <cell r="I1449" t="str">
            <v>MIENBAC; WIN</v>
          </cell>
          <cell r="M1449" t="str">
            <v>Số 50, Phố Chùa Thông, P. Sơn Lộc TP. Hà Nội Việt Nam</v>
          </cell>
          <cell r="N1449">
            <v>60</v>
          </cell>
          <cell r="O1449" t="b">
            <v>0</v>
          </cell>
          <cell r="P1449" t="str">
            <v>CÔNG TY TNHH MTV THƯƠNG MẠI VÀ DỊCH VỤ NGỌC THƠM</v>
          </cell>
          <cell r="Q1449" t="str">
            <v>Miền Bắc</v>
          </cell>
          <cell r="R1449" t="str">
            <v>WIN</v>
          </cell>
        </row>
        <row r="1450">
          <cell r="A1450" t="str">
            <v>win2AF1</v>
          </cell>
          <cell r="B1450" t="str">
            <v>2AF1 - WM+ HNI Cống Đặng, Thạch Thất</v>
          </cell>
          <cell r="C1450" t="str">
            <v/>
          </cell>
          <cell r="D1450" t="str">
            <v>Thành phố Hà Nội</v>
          </cell>
          <cell r="E1450" t="str">
            <v>Huyện Thạch Thất</v>
          </cell>
          <cell r="G1450" t="str">
            <v>HN008</v>
          </cell>
          <cell r="H1450" t="str">
            <v>Nguyễn Minh Sơn</v>
          </cell>
          <cell r="I1450" t="str">
            <v>MIENBAC;WIN</v>
          </cell>
          <cell r="J1450" t="str">
            <v>2AF1 - WM+ HNI Cống Đặng, Thạch Thất</v>
          </cell>
          <cell r="K1450" t="str">
            <v>Thôn Cống Đặng, Xã Bình Phú, Huyện Thạch Thất TP. Hà Nội Việt Nam</v>
          </cell>
          <cell r="M1450" t="str">
            <v>Thôn Cống Đặng, Xã Bình Phú, Huyện Thạch Thất TP. Hà Nội Việt Nam</v>
          </cell>
          <cell r="N1450">
            <v>60</v>
          </cell>
          <cell r="O1450" t="b">
            <v>0</v>
          </cell>
          <cell r="P1450" t="str">
            <v>C6 HÀ NỘI</v>
          </cell>
          <cell r="Q1450" t="str">
            <v>Miền Bắc</v>
          </cell>
          <cell r="R1450" t="str">
            <v>WIN</v>
          </cell>
        </row>
        <row r="1451">
          <cell r="A1451" t="str">
            <v>WIN2AFN</v>
          </cell>
          <cell r="B1451" t="str">
            <v>2AFN - WM+ HNI Ô đất 44, KGD Phú Đô</v>
          </cell>
          <cell r="D1451" t="str">
            <v>Thành phố Hà Nội</v>
          </cell>
          <cell r="G1451" t="str">
            <v>HN004</v>
          </cell>
          <cell r="H1451" t="str">
            <v>Hoàng Thanh Huy</v>
          </cell>
          <cell r="I1451" t="str">
            <v>MIENBAC; WIN</v>
          </cell>
          <cell r="M1451" t="str">
            <v>Ô đất số 44, khu giãn dân Phú Đô, P. Phú Đô TP. Hà Nội Việt Nam</v>
          </cell>
          <cell r="N1451">
            <v>60</v>
          </cell>
          <cell r="O1451" t="b">
            <v>0</v>
          </cell>
          <cell r="P1451" t="str">
            <v>CÔNG TY TNHH MTV THƯƠNG MẠI VÀ DỊCH VỤ NGỌC THƠM</v>
          </cell>
          <cell r="Q1451" t="str">
            <v>Miền Bắc</v>
          </cell>
          <cell r="R1451" t="str">
            <v>WIN</v>
          </cell>
        </row>
        <row r="1452">
          <cell r="A1452" t="str">
            <v>WIN2AFW</v>
          </cell>
          <cell r="B1452" t="str">
            <v>2AFW - WM+ HNI Thôn Đìa, Xã Nam Hồng</v>
          </cell>
          <cell r="D1452" t="str">
            <v>Thành phố Hà Nội</v>
          </cell>
          <cell r="G1452" t="str">
            <v>HN003</v>
          </cell>
          <cell r="H1452" t="str">
            <v>Nguyễn Văn Thạch</v>
          </cell>
          <cell r="I1452" t="str">
            <v>MIENBAC; WIN</v>
          </cell>
          <cell r="M1452" t="str">
            <v>Thôn Đìa, Xã Nam Hồng, Huyện Đông Anh TP. Hà Nội Việt Nam</v>
          </cell>
          <cell r="N1452">
            <v>60</v>
          </cell>
          <cell r="O1452" t="b">
            <v>0</v>
          </cell>
          <cell r="P1452" t="str">
            <v>CÔNG TY TNHH MTV THƯƠNG MẠI VÀ DỊCH VỤ NGỌC THƠM</v>
          </cell>
          <cell r="Q1452" t="str">
            <v>Miền Bắc</v>
          </cell>
          <cell r="R1452" t="str">
            <v>WIN</v>
          </cell>
        </row>
        <row r="1453">
          <cell r="A1453" t="str">
            <v>WIN2AG9</v>
          </cell>
          <cell r="B1453" t="str">
            <v>2AG9 - WM+ HNI 97 Ngõ 168 Kim Giang</v>
          </cell>
          <cell r="D1453" t="str">
            <v>Thành phố Hà Nội</v>
          </cell>
          <cell r="E1453" t="str">
            <v>Quận Hoàng Mai</v>
          </cell>
          <cell r="G1453" t="str">
            <v>HN003</v>
          </cell>
          <cell r="H1453" t="str">
            <v>Nguyễn Văn Thạch</v>
          </cell>
          <cell r="I1453" t="str">
            <v>MIENBAC; WIN</v>
          </cell>
          <cell r="J1453" t="str">
            <v>2AG9 - WM+ HNI 97 Ngõ 168 Kim Giang</v>
          </cell>
          <cell r="K1453" t="str">
            <v>Số 97 Ngõ 168 Đường Kim Giang, Phường Đại Kim, Q. Hoàng Mai TP. Hà Nội Việt Nam</v>
          </cell>
          <cell r="L1453" t="str">
            <v/>
          </cell>
          <cell r="M1453" t="str">
            <v>Số 97 Ngõ 168 Đường Kim Giang, Phường Đại Kim, Q. Hoàng Mai TP. Hà Nội Việt Nam</v>
          </cell>
          <cell r="N1453">
            <v>60</v>
          </cell>
          <cell r="O1453" t="b">
            <v>0</v>
          </cell>
          <cell r="P1453" t="str">
            <v>CÔNG TY TNHH MTV THƯƠNG MẠI VÀ DỊCH VỤ NGỌC THƠM</v>
          </cell>
          <cell r="Q1453" t="str">
            <v>Miền Bắc</v>
          </cell>
          <cell r="R1453" t="str">
            <v>WIN</v>
          </cell>
        </row>
        <row r="1454">
          <cell r="A1454" t="str">
            <v>Win2AGK</v>
          </cell>
          <cell r="B1454" t="str">
            <v>2AGK-WM+ HNI F5-CH02 Masteri West Height</v>
          </cell>
          <cell r="D1454" t="str">
            <v>Thành phố Hà Nội</v>
          </cell>
          <cell r="E1454" t="str">
            <v>Quận Nam Từ Liêm</v>
          </cell>
          <cell r="G1454" t="str">
            <v>HN004</v>
          </cell>
          <cell r="H1454" t="str">
            <v>Hoàng Thanh Huy</v>
          </cell>
          <cell r="I1454" t="str">
            <v>MIENBAC; WIN</v>
          </cell>
          <cell r="M1454" t="str">
            <v>Ô đất F5-CH02, Dự án Khu đô thị mới Tây Mỗ - Đại Mỗ Vinhomes Park, q Nam Từ Liêm, Hà Nội</v>
          </cell>
          <cell r="N1454">
            <v>60</v>
          </cell>
          <cell r="O1454" t="b">
            <v>0</v>
          </cell>
          <cell r="P1454" t="str">
            <v>CÔNG TY TNHH MTV THƯƠNG MẠI VÀ DỊCH VỤ NGỌC THƠM</v>
          </cell>
          <cell r="Q1454" t="str">
            <v>Miền Bắc</v>
          </cell>
          <cell r="R1454" t="str">
            <v>WIN</v>
          </cell>
        </row>
        <row r="1455">
          <cell r="A1455" t="str">
            <v>WIN2AGP</v>
          </cell>
          <cell r="B1455" t="str">
            <v>2AGP - WM+ HNI 28 Ngách 158/38 Nguyễn Sơn</v>
          </cell>
          <cell r="D1455" t="str">
            <v>Thành phố Hà Nội</v>
          </cell>
          <cell r="E1455" t="str">
            <v>Quận Long Biên</v>
          </cell>
          <cell r="F1455" t="str">
            <v>Phường Bồ Đề</v>
          </cell>
          <cell r="G1455" t="str">
            <v>HN003</v>
          </cell>
          <cell r="H1455" t="str">
            <v>Nguyễn Văn Thạch</v>
          </cell>
          <cell r="I1455" t="str">
            <v>MIENBAC; WIN</v>
          </cell>
          <cell r="J1455" t="str">
            <v>2AGP - WM+ HNI 28 Ngách 158/38 Nguyễn Sơn</v>
          </cell>
          <cell r="K1455" t="str">
            <v>Số 28 Ngách 158/38 Nguyễn Sơn, Tổ 21, Phường Bồ Đề, Q. Long Biên TP. Hà Nội Việt Nam</v>
          </cell>
          <cell r="L1455" t="str">
            <v/>
          </cell>
          <cell r="M1455" t="str">
            <v>Số 28 Ngách 158/38 Nguyễn Sơn, Tổ 21, Phường Bồ Đề, Q. Long Biên TP. Hà Nội Việt Nam</v>
          </cell>
          <cell r="N1455">
            <v>60</v>
          </cell>
          <cell r="O1455" t="b">
            <v>0</v>
          </cell>
          <cell r="P1455" t="str">
            <v>CÔNG TY TNHH MTV THƯƠNG MẠI VÀ DỊCH VỤ NGỌC THƠM</v>
          </cell>
          <cell r="Q1455" t="str">
            <v>Miền Bắc</v>
          </cell>
          <cell r="R1455" t="str">
            <v>WIN</v>
          </cell>
        </row>
        <row r="1456">
          <cell r="A1456" t="str">
            <v>WIN2AGS</v>
          </cell>
          <cell r="B1456" t="str">
            <v>2AGS - WM+ HNI LK4-09, KĐT mới Kim Văn-Kim</v>
          </cell>
          <cell r="D1456" t="str">
            <v>Thành phố Hà Nội</v>
          </cell>
          <cell r="E1456" t="str">
            <v>Quận Hoàng Mai</v>
          </cell>
          <cell r="G1456" t="str">
            <v>HN003</v>
          </cell>
          <cell r="H1456" t="str">
            <v>Nguyễn Văn Thạch</v>
          </cell>
          <cell r="I1456" t="str">
            <v>MIENBAC; WIN</v>
          </cell>
          <cell r="J1456" t="str">
            <v>2AGS - WM+ HNI LK4-09, KĐT mới Kim Văn-Kim</v>
          </cell>
          <cell r="M1456" t="str">
            <v>LK4-09, Khu nhà ở thấp tầng TT1, Khu Đô thị mới Kim Văn-Kim Lũ, Q. Hoàng Mai TP. Hà Nội Việt Nam</v>
          </cell>
          <cell r="N1456">
            <v>60</v>
          </cell>
          <cell r="O1456" t="b">
            <v>0</v>
          </cell>
          <cell r="P1456" t="str">
            <v>CÔNG TY TNHH MTV THƯƠNG MẠI VÀ DỊCH VỤ NGỌC THƠM</v>
          </cell>
          <cell r="Q1456" t="str">
            <v>Miền Bắc</v>
          </cell>
          <cell r="R1456" t="str">
            <v>WIN</v>
          </cell>
        </row>
        <row r="1457">
          <cell r="A1457" t="str">
            <v>WIN2AGV</v>
          </cell>
          <cell r="B1457" t="str">
            <v>2AGV - WM+ HNI Số 1, Ngách 22/163 Khuyến L</v>
          </cell>
          <cell r="D1457" t="str">
            <v>Thành phố Hà Nội</v>
          </cell>
          <cell r="G1457" t="str">
            <v>HN003</v>
          </cell>
          <cell r="H1457" t="str">
            <v>Nguyễn Văn Thạch</v>
          </cell>
          <cell r="I1457" t="str">
            <v>MIENBAC; WIN</v>
          </cell>
          <cell r="J1457" t="str">
            <v>2AGV - WM+ HNI Số 1, Ngách 22/163 Khuyến L</v>
          </cell>
          <cell r="M1457" t="str">
            <v>Số 1, Ngách 22/163, Đường Khuyến Lương, Phường Trần Phú, TP. Hà Nội Việt Nam</v>
          </cell>
          <cell r="N1457">
            <v>60</v>
          </cell>
          <cell r="O1457" t="b">
            <v>0</v>
          </cell>
          <cell r="P1457" t="str">
            <v>CÔNG TY TNHH MTV THƯƠNG MẠI VÀ DỊCH VỤ NGỌC THƠM</v>
          </cell>
          <cell r="Q1457" t="str">
            <v>Miền Bắc</v>
          </cell>
          <cell r="R1457" t="str">
            <v>WIN</v>
          </cell>
        </row>
        <row r="1458">
          <cell r="A1458" t="str">
            <v>WIN2AGZ</v>
          </cell>
          <cell r="B1458" t="str">
            <v>2AGZ - WM+ HNI Phú Nhi, Thanh Lâm</v>
          </cell>
          <cell r="D1458" t="str">
            <v>Thành phố Hà Nội</v>
          </cell>
          <cell r="E1458" t="str">
            <v>Huyện Mê Linh</v>
          </cell>
          <cell r="G1458" t="str">
            <v>HN003</v>
          </cell>
          <cell r="H1458" t="str">
            <v>Nguyễn Văn Thạch</v>
          </cell>
          <cell r="I1458" t="str">
            <v>MIENBAC; WIN</v>
          </cell>
          <cell r="J1458" t="str">
            <v/>
          </cell>
          <cell r="L1458" t="str">
            <v/>
          </cell>
          <cell r="M1458" t="str">
            <v>Quốc lộ 35, Thôn Phú Nhi, xã Thanh Lâm, huyện Mê Linh, Hà Nội</v>
          </cell>
          <cell r="N1458">
            <v>60</v>
          </cell>
          <cell r="O1458" t="b">
            <v>0</v>
          </cell>
          <cell r="P1458" t="str">
            <v>CÔNG TY TNHH MTV THƯƠNG MẠI VÀ DỊCH VỤ NGỌC THƠM</v>
          </cell>
          <cell r="Q1458" t="str">
            <v>Miền Bắc</v>
          </cell>
          <cell r="R1458" t="str">
            <v>WIN</v>
          </cell>
        </row>
        <row r="1459">
          <cell r="A1459" t="str">
            <v>win2AH8</v>
          </cell>
          <cell r="B1459" t="str">
            <v>2AH8 - WM+ HNI BT4-13 KĐG Ngũ Hiệp-Tứ Hiệp</v>
          </cell>
          <cell r="C1459" t="str">
            <v/>
          </cell>
          <cell r="D1459" t="str">
            <v>Thành phố Hà Nội</v>
          </cell>
          <cell r="E1459" t="str">
            <v>Huyện Thanh Trì</v>
          </cell>
          <cell r="G1459" t="str">
            <v>HN008</v>
          </cell>
          <cell r="H1459" t="str">
            <v>Nguyễn Minh Sơn</v>
          </cell>
          <cell r="I1459" t="str">
            <v>MIENBAC;WIN</v>
          </cell>
          <cell r="J1459" t="str">
            <v>2AH8 - WM+ HNI BT4-13 KĐG Ngũ Hiệp-Tứ Hiệp</v>
          </cell>
          <cell r="K1459" t="str">
            <v>BT4-13 Khu đấu giá quyền sử dụng đất Ngũ Hiệp-Tứ Hiệp, Xã Tứ Hiệp, Huyện Thanh Trì TP. Hà Nội Việt Nam</v>
          </cell>
          <cell r="M1459" t="str">
            <v>BT4-13 Khu đấu giá quyền sử dụng đất Ngũ Hiệp-Tứ Hiệp, Xã Tứ Hiệp, Huyện Thanh Trì TP. Hà Nội Việt Nam</v>
          </cell>
          <cell r="N1459">
            <v>60</v>
          </cell>
          <cell r="O1459" t="b">
            <v>0</v>
          </cell>
          <cell r="P1459" t="str">
            <v>C6 HÀ NỘI</v>
          </cell>
          <cell r="Q1459" t="str">
            <v>Miền Bắc</v>
          </cell>
          <cell r="R1459" t="str">
            <v>WIN</v>
          </cell>
        </row>
        <row r="1460">
          <cell r="A1460" t="str">
            <v>WIN2AHL</v>
          </cell>
          <cell r="B1460" t="str">
            <v>2AHL - WM+ HNI I1.CH08 Imperia Smart City</v>
          </cell>
          <cell r="D1460" t="str">
            <v>Thành phố Hà Nội</v>
          </cell>
          <cell r="E1460" t="str">
            <v>Quận Nam Từ Liêm</v>
          </cell>
          <cell r="G1460" t="str">
            <v>HN004</v>
          </cell>
          <cell r="H1460" t="str">
            <v>Hoàng Thanh Huy</v>
          </cell>
          <cell r="I1460" t="str">
            <v>MIENBAC; WIN</v>
          </cell>
          <cell r="M1460" t="str">
            <v>Căn thương mại dịch vụ I1.CH08, Tòa I1, Tầng 01 tại dự án Im TP. Hà Nội Việt Nam</v>
          </cell>
          <cell r="N1460">
            <v>60</v>
          </cell>
          <cell r="O1460" t="b">
            <v>0</v>
          </cell>
          <cell r="P1460" t="str">
            <v>CÔNG TY TNHH MTV THƯƠNG MẠI VÀ DỊCH VỤ NGỌC THƠM</v>
          </cell>
          <cell r="Q1460" t="str">
            <v>Miền Bắc</v>
          </cell>
          <cell r="R1460" t="str">
            <v>WIN</v>
          </cell>
        </row>
        <row r="1461">
          <cell r="A1461" t="str">
            <v>win2AHM</v>
          </cell>
          <cell r="B1461" t="str">
            <v>2AHM - WM+ HNI Thôn 1 Thạch Đà</v>
          </cell>
          <cell r="C1461" t="str">
            <v/>
          </cell>
          <cell r="D1461" t="str">
            <v>Thành phố Hà Nội</v>
          </cell>
          <cell r="E1461" t="str">
            <v>Huyện Mê Linh</v>
          </cell>
          <cell r="F1461" t="str">
            <v>Xã Thạch Đà</v>
          </cell>
          <cell r="G1461" t="str">
            <v>HN003</v>
          </cell>
          <cell r="H1461" t="str">
            <v>Nguyễn Văn Thạch</v>
          </cell>
          <cell r="I1461" t="str">
            <v>MIENBAC;WIN</v>
          </cell>
          <cell r="J1461" t="str">
            <v/>
          </cell>
          <cell r="M1461" t="str">
            <v>Đội 4, Thôn 1, xã Thạch Đà, huyện Mê Linh, Hà Nội</v>
          </cell>
          <cell r="N1461">
            <v>60</v>
          </cell>
          <cell r="O1461" t="b">
            <v>0</v>
          </cell>
          <cell r="P1461" t="str">
            <v>C6 HÀ NỘI</v>
          </cell>
          <cell r="Q1461" t="str">
            <v>Miền Bắc</v>
          </cell>
          <cell r="R1461" t="str">
            <v>WIN</v>
          </cell>
        </row>
        <row r="1462">
          <cell r="A1462" t="str">
            <v>win2AJE</v>
          </cell>
          <cell r="B1462" t="str">
            <v>2AJE - WM+ HNI M1 Masteri Waterfront</v>
          </cell>
          <cell r="D1462" t="str">
            <v>Thành phố Hà Nội</v>
          </cell>
          <cell r="E1462" t="str">
            <v>Huyện Gia Lâm</v>
          </cell>
          <cell r="F1462" t="str">
            <v>Xã Đa Tốn</v>
          </cell>
          <cell r="G1462" t="str">
            <v>HN008</v>
          </cell>
          <cell r="H1462" t="str">
            <v>Nguyễn Minh Sơn</v>
          </cell>
          <cell r="I1462" t="str">
            <v>MIENBAC; WIN</v>
          </cell>
          <cell r="M1462" t="str">
            <v>Căn L26M.TMDV15A tại Cụm Nhà Chung Cư Lô đất B3-CT03, Dự án Khu đô thị Gia Lâm, Xã Đa Tốn, TP. Hà Nội Việt Nam</v>
          </cell>
          <cell r="N1462">
            <v>60</v>
          </cell>
          <cell r="O1462" t="b">
            <v>0</v>
          </cell>
          <cell r="P1462" t="str">
            <v>CÔNG TY TNHH MTV THƯƠNG MẠI VÀ DỊCH VỤ NGỌC THƠM</v>
          </cell>
          <cell r="Q1462" t="str">
            <v>Miền Bắc</v>
          </cell>
          <cell r="R1462" t="str">
            <v>WIN</v>
          </cell>
        </row>
        <row r="1463">
          <cell r="A1463" t="str">
            <v>win2AJI</v>
          </cell>
          <cell r="B1463" t="str">
            <v>2AJI - WM+ HNI 150 Tân Thành</v>
          </cell>
          <cell r="D1463" t="str">
            <v>Thành phố Hà Nội</v>
          </cell>
          <cell r="E1463" t="str">
            <v>Huyện Đan Phượng</v>
          </cell>
          <cell r="F1463" t="str">
            <v>Xã Thượng Mỗ</v>
          </cell>
          <cell r="G1463" t="str">
            <v>HN008</v>
          </cell>
          <cell r="H1463" t="str">
            <v>Nguyễn Minh Sơn</v>
          </cell>
          <cell r="I1463" t="str">
            <v>MIENBAC; WIN</v>
          </cell>
          <cell r="M1463" t="str">
            <v>150 Tân Thành, Xã Thượng Mỗ, Huyện Đan Phượng TP. Hà Nội Việt Nam</v>
          </cell>
          <cell r="N1463">
            <v>60</v>
          </cell>
          <cell r="O1463" t="b">
            <v>0</v>
          </cell>
          <cell r="P1463" t="str">
            <v>CÔNG TY TNHH MTV THƯƠNG MẠI VÀ DỊCH VỤ NGỌC THƠM</v>
          </cell>
          <cell r="Q1463" t="str">
            <v>Miền Bắc</v>
          </cell>
          <cell r="R1463" t="str">
            <v>WIN</v>
          </cell>
        </row>
        <row r="1464">
          <cell r="A1464" t="str">
            <v>WIN2AJS</v>
          </cell>
          <cell r="B1464" t="str">
            <v>2AJS - WM+ HNI Dộc Toản, Hạ Mỗ</v>
          </cell>
          <cell r="D1464" t="str">
            <v>Thành phố Hà Nội</v>
          </cell>
          <cell r="E1464" t="str">
            <v>Huyện Đan Phượng</v>
          </cell>
          <cell r="F1464" t="str">
            <v>Xã Hạ Mỗ</v>
          </cell>
          <cell r="I1464" t="str">
            <v>MIENBAC; WIN</v>
          </cell>
          <cell r="M1464" t="str">
            <v>Khu Dộc Toản, Xã Hạ Mỗ, Huyện Đan Phượng, TP. Hà Nội Việt Nam</v>
          </cell>
          <cell r="N1464">
            <v>60</v>
          </cell>
          <cell r="O1464" t="b">
            <v>0</v>
          </cell>
          <cell r="P1464" t="str">
            <v>CÔNG TY TNHH MTV THƯƠNG MẠI VÀ DỊCH VỤ NGỌC THƠM</v>
          </cell>
          <cell r="Q1464" t="str">
            <v>Miền Bắc</v>
          </cell>
          <cell r="R1464" t="str">
            <v>WIN</v>
          </cell>
        </row>
        <row r="1465">
          <cell r="A1465" t="str">
            <v>win2AK1</v>
          </cell>
          <cell r="B1465" t="str">
            <v>2AK1 - WIN HNI SH01 - HH2, 360 Giải Phóng</v>
          </cell>
          <cell r="C1465" t="str">
            <v/>
          </cell>
          <cell r="D1465" t="str">
            <v>Thành phố Hà Nội</v>
          </cell>
          <cell r="E1465" t="str">
            <v>Quận Thanh Xuân</v>
          </cell>
          <cell r="G1465" t="str">
            <v>HN008</v>
          </cell>
          <cell r="H1465" t="str">
            <v>Nguyễn Minh Sơn</v>
          </cell>
          <cell r="I1465" t="str">
            <v>MIENBAC;WIN</v>
          </cell>
          <cell r="J1465" t="str">
            <v>2AK1 - WIN HNI SH01 - HH2, 360 Giải Phóng</v>
          </cell>
          <cell r="M1465" t="str">
            <v>Căn TMDV SH01, Tòa HH2 (P2), Số 360 Đường Giải Phóng, Phường Phương Liệt, Quận Thanh Xuân TP. Hà Nội Việt Nam</v>
          </cell>
          <cell r="N1465">
            <v>60</v>
          </cell>
          <cell r="O1465" t="b">
            <v>0</v>
          </cell>
          <cell r="P1465" t="str">
            <v>C6 HÀ NỘI</v>
          </cell>
          <cell r="Q1465" t="str">
            <v>Miền Bắc</v>
          </cell>
          <cell r="R1465" t="str">
            <v>WIN</v>
          </cell>
        </row>
        <row r="1466">
          <cell r="A1466" t="str">
            <v>win2AK4</v>
          </cell>
          <cell r="B1466" t="str">
            <v>2AK4 - WM+ HNI Liên Hiệp, Phúc Thọ</v>
          </cell>
          <cell r="C1466" t="str">
            <v/>
          </cell>
          <cell r="D1466" t="str">
            <v>Thành phố Hà Nội</v>
          </cell>
          <cell r="E1466" t="str">
            <v>Huyện Phúc Thọ</v>
          </cell>
          <cell r="G1466" t="str">
            <v>HN008</v>
          </cell>
          <cell r="H1466" t="str">
            <v>Nguyễn Minh Sơn</v>
          </cell>
          <cell r="I1466" t="str">
            <v>MIENBAC;WIN</v>
          </cell>
          <cell r="J1466" t="str">
            <v>2AK4 - WM+ HNI Liên Hiệp, Phúc Thọ</v>
          </cell>
          <cell r="K1466" t="str">
            <v xml:space="preserve"> Thôn 8, Xã Liên Hiệp, Huyện Phúc Thọ TP. Hà Nội Việt Nam</v>
          </cell>
          <cell r="M1466" t="str">
            <v>Thôn 8, Xã Liên Hiệp, Huyện Phúc Thọ TP. Hà Nội Việt Nam</v>
          </cell>
          <cell r="N1466">
            <v>60</v>
          </cell>
          <cell r="O1466" t="b">
            <v>0</v>
          </cell>
          <cell r="P1466" t="str">
            <v>C6 HÀ NỘI</v>
          </cell>
          <cell r="Q1466" t="str">
            <v>Miền Bắc</v>
          </cell>
          <cell r="R1466" t="str">
            <v>WIN</v>
          </cell>
        </row>
        <row r="1467">
          <cell r="A1467" t="str">
            <v>WIN2AKH</v>
          </cell>
          <cell r="B1467" t="str">
            <v>2AKH - WIN HNI CT8B KĐT Đại Thanh</v>
          </cell>
          <cell r="D1467" t="str">
            <v>Thành phố Hà Nội</v>
          </cell>
          <cell r="E1467" t="str">
            <v>Huyện Thanh Oai</v>
          </cell>
          <cell r="I1467" t="str">
            <v>MIENBAC; WIN</v>
          </cell>
          <cell r="M1467" t="str">
            <v>Tầng 1, Tòa nhà CT8B, Khu đô thị Đại Thanh, Xã Tả Thanh Oai, TP. Hà Nội Việt Nam</v>
          </cell>
          <cell r="N1467">
            <v>60</v>
          </cell>
          <cell r="O1467" t="b">
            <v>0</v>
          </cell>
          <cell r="P1467" t="str">
            <v>CÔNG TY TNHH MTV THƯƠNG MẠI VÀ DỊCH VỤ NGỌC THƠM</v>
          </cell>
          <cell r="Q1467" t="str">
            <v>Miền Bắc</v>
          </cell>
          <cell r="R1467" t="str">
            <v>WIN</v>
          </cell>
        </row>
        <row r="1468">
          <cell r="A1468" t="str">
            <v>WIN2AKT</v>
          </cell>
          <cell r="B1468" t="str">
            <v>2AKT - WM+ HNI 20 Phú Đa</v>
          </cell>
          <cell r="D1468" t="str">
            <v>Thành phố Hà Nội</v>
          </cell>
          <cell r="E1468" t="str">
            <v>Huyện Hoài Đức</v>
          </cell>
          <cell r="F1468" t="str">
            <v>Xã Đức Thượng</v>
          </cell>
          <cell r="I1468" t="str">
            <v>MIENBAC; WIN</v>
          </cell>
          <cell r="M1468" t="str">
            <v>Số 20 Thôn Phú Đa, Xã Đức Thượng, Huyện Hoài Đức TP. Hà Nội Việt Nam</v>
          </cell>
          <cell r="N1468">
            <v>60</v>
          </cell>
          <cell r="O1468" t="b">
            <v>0</v>
          </cell>
          <cell r="P1468" t="str">
            <v>CÔNG TY TNHH MTV THƯƠNG MẠI VÀ DỊCH VỤ NGỌC THƠM</v>
          </cell>
          <cell r="Q1468" t="str">
            <v>Miền Bắc</v>
          </cell>
          <cell r="R1468" t="str">
            <v>WIN</v>
          </cell>
        </row>
        <row r="1469">
          <cell r="A1469" t="str">
            <v>Win2AKV</v>
          </cell>
          <cell r="B1469" t="str">
            <v>2AKV - WM+ HNI Thôn 6, Trung Châu</v>
          </cell>
          <cell r="D1469" t="str">
            <v>Thành phố Hà Nội</v>
          </cell>
          <cell r="E1469" t="str">
            <v>Huyện Đan Phượng</v>
          </cell>
          <cell r="F1469" t="str">
            <v>Xã Trung Châu</v>
          </cell>
          <cell r="I1469" t="str">
            <v>MIENBAC; WIN</v>
          </cell>
          <cell r="M1469" t="str">
            <v>Thôn 6, Xã Trung Châu, Huyện Đan Phượng TP. Hà Nội Việt Nam</v>
          </cell>
          <cell r="N1469">
            <v>60</v>
          </cell>
          <cell r="O1469" t="b">
            <v>0</v>
          </cell>
          <cell r="P1469" t="str">
            <v>CÔNG TY TNHH MTV THƯƠNG MẠI VÀ DỊCH VỤ NGỌC THƠM</v>
          </cell>
          <cell r="Q1469" t="str">
            <v>Miền Bắc</v>
          </cell>
          <cell r="R1469" t="str">
            <v>WIN</v>
          </cell>
        </row>
        <row r="1470">
          <cell r="A1470" t="str">
            <v>WIN2AL8</v>
          </cell>
          <cell r="B1470" t="str">
            <v>2AL8 - WM+ HNI 71 Ngách 116 Ngõ Trại Cá</v>
          </cell>
          <cell r="D1470" t="str">
            <v>Thành phố Hà Nội</v>
          </cell>
          <cell r="E1470" t="str">
            <v>Quận Hai Bà Trưng</v>
          </cell>
          <cell r="F1470" t="str">
            <v>Phường Trương Định</v>
          </cell>
          <cell r="G1470" t="str">
            <v>HN003</v>
          </cell>
          <cell r="H1470" t="str">
            <v>Nguyễn Văn Thạch</v>
          </cell>
          <cell r="I1470" t="str">
            <v>MIENBAC; WIN</v>
          </cell>
          <cell r="J1470" t="str">
            <v>2AL8 - WM+ HNI 71 Ngách 116 Ngõ Trại Cá</v>
          </cell>
          <cell r="K1470" t="str">
            <v>Số 71 Ngách 116 Ngõ Trại Cá, Phường Trương Định, Q. Hai Bà Trưng TP. Hà Nội Việt Nam</v>
          </cell>
          <cell r="L1470" t="str">
            <v/>
          </cell>
          <cell r="M1470" t="str">
            <v>Số 71 Ngách 116 Ngõ Trại Cá, Phường Trương Định, Q. Hai Bà Trưng TP. Hà Nội Việt Nam</v>
          </cell>
          <cell r="N1470">
            <v>60</v>
          </cell>
          <cell r="O1470" t="b">
            <v>0</v>
          </cell>
          <cell r="P1470" t="str">
            <v>CÔNG TY TNHH MTV THƯƠNG MẠI VÀ DỊCH VỤ NGỌC THƠM</v>
          </cell>
          <cell r="Q1470" t="str">
            <v>Miền Bắc</v>
          </cell>
          <cell r="R1470" t="str">
            <v>WIN</v>
          </cell>
        </row>
        <row r="1471">
          <cell r="A1471" t="str">
            <v>WIN2ALT</v>
          </cell>
          <cell r="B1471" t="str">
            <v>2ATL-WM+ HNI 202 Đại Nghĩa</v>
          </cell>
          <cell r="D1471" t="str">
            <v>Thành phố Hà Nội</v>
          </cell>
          <cell r="E1471" t="str">
            <v>Huyện Mỹ Đức</v>
          </cell>
          <cell r="F1471" t="str">
            <v>Thị trấn Đại Nghĩa</v>
          </cell>
          <cell r="I1471" t="str">
            <v>MIENBAC; WIN</v>
          </cell>
          <cell r="M1471" t="str">
            <v>Số 202 Đại Nghĩa, Thị trấn Đại Nghĩa, Huyện Mỹ Đức TP. Hà Nội Việt Nam</v>
          </cell>
          <cell r="N1471">
            <v>60</v>
          </cell>
          <cell r="O1471" t="b">
            <v>0</v>
          </cell>
          <cell r="P1471" t="str">
            <v>CÔNG TY TNHH MTV THƯƠNG MẠI VÀ DỊCH VỤ NGỌC THƠM</v>
          </cell>
          <cell r="Q1471" t="str">
            <v>Miền Bắc</v>
          </cell>
          <cell r="R1471" t="str">
            <v>WIN</v>
          </cell>
        </row>
        <row r="1472">
          <cell r="A1472" t="str">
            <v>Win2AM2</v>
          </cell>
          <cell r="B1472" t="str">
            <v>20AM2 - WM+ HNI 174 Thôn Thượng</v>
          </cell>
          <cell r="D1472" t="str">
            <v>Thành phố Hà Nội</v>
          </cell>
          <cell r="E1472" t="str">
            <v>Huyện Thanh Oai</v>
          </cell>
          <cell r="G1472" t="str">
            <v>HN008</v>
          </cell>
          <cell r="H1472" t="str">
            <v>Nguyễn Minh Sơn</v>
          </cell>
          <cell r="I1472" t="str">
            <v>MIENBAC; WIN</v>
          </cell>
          <cell r="J1472" t="str">
            <v>20AM2 - WM+ HNI 174 Thôn Thượng</v>
          </cell>
          <cell r="K1472" t="str">
            <v>Số 174 Thôn Thượng, Xã Cự Khê, Huyện Thanh Oai TP. Hà Nội, Việt Nam</v>
          </cell>
          <cell r="L1472" t="str">
            <v/>
          </cell>
          <cell r="M1472" t="str">
            <v>Số 174 Thôn Thượng, Xã Cự Khê, Huyện Thanh Oai TP. Hà Nội, Việt Nam</v>
          </cell>
          <cell r="N1472">
            <v>60</v>
          </cell>
          <cell r="O1472" t="b">
            <v>0</v>
          </cell>
          <cell r="P1472" t="str">
            <v>CÔNG TY TNHH MTV THƯƠNG MẠI VÀ DỊCH VỤ NGỌC THƠM</v>
          </cell>
          <cell r="Q1472" t="str">
            <v>Miền Bắc</v>
          </cell>
          <cell r="R1472" t="str">
            <v>WIN</v>
          </cell>
        </row>
        <row r="1473">
          <cell r="A1473" t="str">
            <v>Win2AM3</v>
          </cell>
          <cell r="B1473" t="str">
            <v>2AM3 - WM+ HNI SL20 – Lô M2 Viện Bỏng Lê H</v>
          </cell>
          <cell r="D1473" t="str">
            <v>Thành phố Hà Nội</v>
          </cell>
          <cell r="E1473" t="str">
            <v>Huyện Thanh Trì</v>
          </cell>
          <cell r="G1473" t="str">
            <v>HN008</v>
          </cell>
          <cell r="H1473" t="str">
            <v>Nguyễn Minh Sơn</v>
          </cell>
          <cell r="I1473" t="str">
            <v>MIENBAC; WIN</v>
          </cell>
          <cell r="J1473" t="str">
            <v>2AM3 - WM+ HNI SL20 – Lô M2 Viện Bỏng Lê H</v>
          </cell>
          <cell r="K1473" t="str">
            <v>SL20 – Lô M2, DAXD nhà ở cho CBNV Viện Bỏng Lê Hữu Trác – Học viện Quân Y, X. Tân Triều, H. Thanh Trì TP. Hà Nội, Việt Nam</v>
          </cell>
          <cell r="L1473" t="str">
            <v/>
          </cell>
          <cell r="M1473" t="str">
            <v>SL20 – Lô M2, DAXD nhà ở cho CBNV Viện Bỏng Lê Hữu Trác – Học viện Quân Y, X. Tân Triều, H. Thanh Trì TP. Hà Nội, Việt Nam</v>
          </cell>
          <cell r="N1473">
            <v>60</v>
          </cell>
          <cell r="O1473" t="b">
            <v>0</v>
          </cell>
          <cell r="P1473" t="str">
            <v>CÔNG TY TNHH MTV THƯƠNG MẠI VÀ DỊCH VỤ NGỌC THƠM</v>
          </cell>
          <cell r="Q1473" t="str">
            <v>Miền Bắc</v>
          </cell>
          <cell r="R1473" t="str">
            <v>WIN</v>
          </cell>
        </row>
        <row r="1474">
          <cell r="A1474" t="str">
            <v>win2AM9</v>
          </cell>
          <cell r="B1474" t="str">
            <v>2AM9 - WM+ HNI CT2B KĐT Xuân Phương</v>
          </cell>
          <cell r="D1474" t="str">
            <v>Thành phố Hà Nội</v>
          </cell>
          <cell r="E1474" t="str">
            <v>Quận Nam Từ Liêm</v>
          </cell>
          <cell r="F1474" t="str">
            <v>Phường Xuân Phương</v>
          </cell>
          <cell r="I1474" t="str">
            <v>MIENBAC; WIN</v>
          </cell>
          <cell r="M1474" t="str">
            <v>Tầng 1, Tòa nhà CT2B khu nhà ở cán bộ Quốc Hội, Ô đất CT2 KĐT mới Xuân Phương, p Xuân Phương, Nam Từ Liêm, Hà Nội</v>
          </cell>
          <cell r="N1474">
            <v>60</v>
          </cell>
          <cell r="O1474" t="b">
            <v>0</v>
          </cell>
          <cell r="P1474" t="str">
            <v>CÔNG TY TNHH MTV THƯƠNG MẠI VÀ DỊCH VỤ NGỌC THƠM</v>
          </cell>
          <cell r="Q1474" t="str">
            <v>Miền Bắc</v>
          </cell>
          <cell r="R1474" t="str">
            <v>WIN</v>
          </cell>
        </row>
        <row r="1475">
          <cell r="A1475" t="str">
            <v>WIN2AMG</v>
          </cell>
          <cell r="B1475" t="str">
            <v>WM+ HNI 104-106 Phùng Hưng</v>
          </cell>
          <cell r="C1475" t="str">
            <v/>
          </cell>
          <cell r="D1475" t="str">
            <v>Thành phố Hà Nội</v>
          </cell>
          <cell r="E1475" t="str">
            <v>Quận Hà Đông</v>
          </cell>
          <cell r="G1475" t="str">
            <v>HN004</v>
          </cell>
          <cell r="H1475" t="str">
            <v>Hoàng Thanh Huy</v>
          </cell>
          <cell r="I1475" t="str">
            <v>MIENBAC;WIN</v>
          </cell>
          <cell r="J1475" t="str">
            <v/>
          </cell>
          <cell r="M1475" t="str">
            <v>104-106 Phùng Hưng, Phường Phúc La, Quận Hà Đông TP. Hà Nội Việt Nam</v>
          </cell>
          <cell r="N1475">
            <v>60</v>
          </cell>
          <cell r="O1475" t="b">
            <v>0</v>
          </cell>
          <cell r="P1475" t="str">
            <v>C6 HÀ NỘI</v>
          </cell>
          <cell r="Q1475" t="str">
            <v>Miền Bắc</v>
          </cell>
          <cell r="R1475" t="str">
            <v>WIN</v>
          </cell>
        </row>
        <row r="1476">
          <cell r="A1476" t="str">
            <v>WIN2AN1</v>
          </cell>
          <cell r="B1476" t="str">
            <v>2AN1 - WIN HNI ED.104 Eco Dream</v>
          </cell>
          <cell r="D1476" t="str">
            <v>Thành phố Hà Nội</v>
          </cell>
          <cell r="E1476" t="str">
            <v>Huyện Thanh Trì</v>
          </cell>
          <cell r="F1476" t="str">
            <v>Xã Tân Triều</v>
          </cell>
          <cell r="G1476" t="str">
            <v>HN008</v>
          </cell>
          <cell r="H1476" t="str">
            <v>Nguyễn Minh Sơn</v>
          </cell>
          <cell r="I1476" t="str">
            <v>MIENBAC; WIN</v>
          </cell>
          <cell r="J1476" t="str">
            <v>2AN1 - WIN HNI ED.104 Eco Dream</v>
          </cell>
          <cell r="K1476" t="str">
            <v>Shophouse ED.104, Nhà ở cao tầng kết hợp TMDV Eco Dream, Ô đất TT6, Khu đô thị Tây Nam Kim Giang, Xã Tân Triều, Huyện Thanh Trì TP. Hà Nội Việt Nam</v>
          </cell>
          <cell r="L1476" t="str">
            <v/>
          </cell>
          <cell r="M1476" t="str">
            <v>Shophouse ED.104, Nhà ở cao tầng kết hợp TMDV Eco Dream, Ô đất TT6, Khu đô thị Tây Nam Kim GiangI Xã Tân Triều, Huyện Thanh Trì TP. Hà Nội Việt Nam</v>
          </cell>
          <cell r="N1476">
            <v>60</v>
          </cell>
          <cell r="O1476" t="b">
            <v>0</v>
          </cell>
          <cell r="P1476" t="str">
            <v>CÔNG TY TNHH MTV THƯƠNG MẠI VÀ DỊCH VỤ NGỌC THƠM</v>
          </cell>
          <cell r="Q1476" t="str">
            <v>Miền Bắc</v>
          </cell>
          <cell r="R1476" t="str">
            <v>WIN</v>
          </cell>
        </row>
        <row r="1477">
          <cell r="A1477" t="str">
            <v>WIN2AN4</v>
          </cell>
          <cell r="B1477" t="str">
            <v>2AN4 - WIN HNI B1.3 – HH03A KĐT Thanh Hà</v>
          </cell>
          <cell r="D1477" t="str">
            <v>Thành phố Hà Nội</v>
          </cell>
          <cell r="E1477" t="str">
            <v>Huyện Thanh Oai</v>
          </cell>
          <cell r="F1477" t="str">
            <v>Xã Cự Khê</v>
          </cell>
          <cell r="G1477" t="str">
            <v>HN008</v>
          </cell>
          <cell r="H1477" t="str">
            <v>Nguyễn Minh Sơn</v>
          </cell>
          <cell r="I1477" t="str">
            <v>MIENBAC; WIN</v>
          </cell>
          <cell r="J1477" t="str">
            <v>2AN4 - WIN HNI B1.3 – HH03A KĐT Thanh Hà</v>
          </cell>
          <cell r="K1477" t="str">
            <v>Kiot số 22 &amp; 24, Tòa nhà B1.3 – HH03A, KĐT Thanh Hà – Cienco 5, Xã Cự Khê, Huyện Thanh Oai TP. Hà Nội Việt Nam</v>
          </cell>
          <cell r="L1477" t="str">
            <v/>
          </cell>
          <cell r="M1477" t="str">
            <v>Kiot số 22 &amp; 24, Tòa nhà B1.3 – HH03A, KĐT Thanh Hà – Cienco 5, Xã Cự Khê, Huyện Thanh Oai TP. Hà Nội Việt Nam</v>
          </cell>
          <cell r="N1477">
            <v>60</v>
          </cell>
          <cell r="O1477" t="b">
            <v>0</v>
          </cell>
          <cell r="P1477" t="str">
            <v>CÔNG TY TNHH MTV THƯƠNG MẠI VÀ DỊCH VỤ NGỌC THƠM</v>
          </cell>
          <cell r="Q1477" t="str">
            <v>Miền Bắc</v>
          </cell>
          <cell r="R1477" t="str">
            <v>WIN</v>
          </cell>
        </row>
        <row r="1478">
          <cell r="A1478" t="str">
            <v>WIN2ANL</v>
          </cell>
          <cell r="B1478" t="str">
            <v>2AML - WM+ HNI 1062 An Hạ</v>
          </cell>
          <cell r="D1478" t="str">
            <v>Thành phố Hà Nội</v>
          </cell>
          <cell r="E1478" t="str">
            <v>Huyện Hoài Đức</v>
          </cell>
          <cell r="F1478" t="str">
            <v>Xã An Thượng</v>
          </cell>
          <cell r="G1478" t="str">
            <v>HN008</v>
          </cell>
          <cell r="H1478" t="str">
            <v>Nguyễn Minh Sơn</v>
          </cell>
          <cell r="I1478" t="str">
            <v>MIENBAC; WIN</v>
          </cell>
          <cell r="J1478" t="str">
            <v/>
          </cell>
          <cell r="L1478" t="str">
            <v/>
          </cell>
          <cell r="M1478" t="str">
            <v>1062 An Hạ, xã An Thượng, huyện Hoài Đức, thành phố Hà Nội</v>
          </cell>
          <cell r="N1478">
            <v>60</v>
          </cell>
          <cell r="O1478" t="b">
            <v>0</v>
          </cell>
          <cell r="P1478" t="str">
            <v>CÔNG TY TNHH MTV THƯƠNG MẠI VÀ DỊCH VỤ NGỌC THƠM</v>
          </cell>
          <cell r="Q1478" t="str">
            <v>Miền Bắc</v>
          </cell>
          <cell r="R1478" t="str">
            <v>WIN</v>
          </cell>
        </row>
        <row r="1479">
          <cell r="A1479" t="str">
            <v>WIN2AO3</v>
          </cell>
          <cell r="B1479" t="str">
            <v>2AO3 - WM+ HNI Đông Tiến, Chương Mỹ</v>
          </cell>
          <cell r="D1479" t="str">
            <v>Thành phố Hà Nội</v>
          </cell>
          <cell r="E1479" t="str">
            <v>Huyện Chương Mỹ</v>
          </cell>
          <cell r="F1479" t="str">
            <v>Xã Tân Tiến</v>
          </cell>
          <cell r="G1479" t="str">
            <v>HN008</v>
          </cell>
          <cell r="H1479" t="str">
            <v>Nguyễn Minh Sơn</v>
          </cell>
          <cell r="I1479" t="str">
            <v>MIENBAC; WIN</v>
          </cell>
          <cell r="J1479" t="str">
            <v>2AO3 - WM+ HNI Đông Tiến, Chương Mỹ</v>
          </cell>
          <cell r="K1479" t="str">
            <v>Thôn Đông Tiến, Xã Tân Tiến, Huyện Chương Mỹ TP. Hà Nội Việt Nam</v>
          </cell>
          <cell r="L1479" t="str">
            <v/>
          </cell>
          <cell r="M1479" t="str">
            <v>Thôn Đông Tiến, Xã Tân Tiến, Huyện Chương Mỹ TP. Hà Nội Việt Nam</v>
          </cell>
          <cell r="N1479">
            <v>60</v>
          </cell>
          <cell r="O1479" t="b">
            <v>0</v>
          </cell>
          <cell r="P1479" t="str">
            <v>CÔNG TY TNHH MTV THƯƠNG MẠI VÀ DỊCH VỤ NGỌC THƠM</v>
          </cell>
          <cell r="Q1479" t="str">
            <v>Miền Bắc</v>
          </cell>
          <cell r="R1479" t="str">
            <v>WIN</v>
          </cell>
        </row>
        <row r="1480">
          <cell r="A1480" t="str">
            <v>WIN2AOC</v>
          </cell>
          <cell r="B1480" t="str">
            <v>2AOC - WM+ HNI 244 Đội Cấn</v>
          </cell>
          <cell r="D1480" t="str">
            <v>Thành phố Hà Nội</v>
          </cell>
          <cell r="E1480" t="str">
            <v>Quận Ba Đình</v>
          </cell>
          <cell r="F1480" t="str">
            <v>Phường Liễu Giai</v>
          </cell>
          <cell r="I1480" t="str">
            <v>MIENBAC; WIN</v>
          </cell>
          <cell r="M1480" t="str">
            <v>Số 244 Đội Cấn, Phường Liễu Giai, Quận Ba Đình TP. Hà Nội Việt Nam</v>
          </cell>
          <cell r="N1480">
            <v>60</v>
          </cell>
          <cell r="O1480" t="b">
            <v>0</v>
          </cell>
          <cell r="P1480" t="str">
            <v>CÔNG TY TNHH MTV THƯƠNG MẠI VÀ DỊCH VỤ NGỌC THƠM</v>
          </cell>
          <cell r="Q1480" t="str">
            <v>Miền Bắc</v>
          </cell>
          <cell r="R1480" t="str">
            <v>WIN</v>
          </cell>
        </row>
        <row r="1481">
          <cell r="A1481" t="str">
            <v>WIN2AON</v>
          </cell>
          <cell r="B1481" t="str">
            <v>2AON - WM+ HNI Cụm 2, Thọ Xuân</v>
          </cell>
          <cell r="D1481" t="str">
            <v>Thành phố Hà Nội</v>
          </cell>
          <cell r="E1481" t="str">
            <v>Huyện Đan Phượng</v>
          </cell>
          <cell r="F1481" t="str">
            <v>Xã Thọ Xuân</v>
          </cell>
          <cell r="I1481" t="str">
            <v>MIENBAC; WIN</v>
          </cell>
          <cell r="M1481" t="str">
            <v>Số nhà 297, Cụm 2, Xã Thọ Xuân, Huyện Đan Phượng, TP. Hà Nội Việt Nam</v>
          </cell>
          <cell r="N1481">
            <v>60</v>
          </cell>
          <cell r="O1481" t="b">
            <v>0</v>
          </cell>
          <cell r="P1481" t="str">
            <v>CÔNG TY TNHH MTV THƯƠNG MẠI VÀ DỊCH VỤ NGỌC THƠM</v>
          </cell>
          <cell r="Q1481" t="str">
            <v>Miền Bắc</v>
          </cell>
          <cell r="R1481" t="str">
            <v>WIN</v>
          </cell>
        </row>
        <row r="1482">
          <cell r="A1482" t="str">
            <v>win2AP2</v>
          </cell>
          <cell r="B1482" t="str">
            <v>2AP2 - WM+ HNI 39 Tổ 8 Đa Sỹ</v>
          </cell>
          <cell r="C1482" t="str">
            <v/>
          </cell>
          <cell r="D1482" t="str">
            <v>Thành phố Hà Nội</v>
          </cell>
          <cell r="E1482" t="str">
            <v>Quận Hà Đông</v>
          </cell>
          <cell r="G1482" t="str">
            <v>HN004</v>
          </cell>
          <cell r="H1482" t="str">
            <v>Hoàng Thanh Huy</v>
          </cell>
          <cell r="I1482" t="str">
            <v>MIENBAC;WIN</v>
          </cell>
          <cell r="J1482" t="str">
            <v>2AP2 - WM+ HNI 39 Tổ 8 Đa Sỹ</v>
          </cell>
          <cell r="M1482" t="str">
            <v>Số 39 Tổ 8 Đa Sỹ, Phường Kiến Hưng, Quận Hà Đông TP. Hà Nội Việt Nam</v>
          </cell>
          <cell r="N1482">
            <v>60</v>
          </cell>
          <cell r="O1482" t="b">
            <v>0</v>
          </cell>
          <cell r="P1482" t="str">
            <v>C6 HÀ NỘI</v>
          </cell>
          <cell r="Q1482" t="str">
            <v>Miền Bắc</v>
          </cell>
          <cell r="R1482" t="str">
            <v>WIN</v>
          </cell>
        </row>
        <row r="1483">
          <cell r="A1483" t="str">
            <v>WIN2APY</v>
          </cell>
          <cell r="B1483" t="str">
            <v>2APY - WM+ HNI 30 Tiền Huân</v>
          </cell>
          <cell r="D1483" t="str">
            <v>Thành phố Hà Nội</v>
          </cell>
          <cell r="E1483" t="str">
            <v>Thị xã Sơn Tây</v>
          </cell>
          <cell r="F1483" t="str">
            <v>Phường Viên Sơn</v>
          </cell>
          <cell r="I1483" t="str">
            <v>MIENBAC; WIN</v>
          </cell>
          <cell r="M1483" t="str">
            <v>Số 30 Tiền Huân, Phường Viên Sơn, Thị xã Sơn Tây TP. Hà Nội Việt Nam</v>
          </cell>
          <cell r="N1483">
            <v>60</v>
          </cell>
          <cell r="O1483" t="b">
            <v>0</v>
          </cell>
          <cell r="P1483" t="str">
            <v>CÔNG TY TNHH MTV THƯƠNG MẠI VÀ DỊCH VỤ NGỌC THƠM</v>
          </cell>
          <cell r="Q1483" t="str">
            <v>Miền Bắc</v>
          </cell>
          <cell r="R1483" t="str">
            <v>WIN</v>
          </cell>
        </row>
        <row r="1484">
          <cell r="A1484" t="str">
            <v>win2AQ0</v>
          </cell>
          <cell r="B1484" t="str">
            <v>2AQ0 - WM+ HNI Ngõ 12, Đội 1 Tả Thanh Oai</v>
          </cell>
          <cell r="C1484" t="str">
            <v/>
          </cell>
          <cell r="D1484" t="str">
            <v>Thành phố Hà Nội</v>
          </cell>
          <cell r="E1484" t="str">
            <v>Huyện Thanh Trì</v>
          </cell>
          <cell r="G1484" t="str">
            <v>HN008</v>
          </cell>
          <cell r="H1484" t="str">
            <v>Nguyễn Minh Sơn</v>
          </cell>
          <cell r="I1484" t="str">
            <v>MIENBAC;WIN</v>
          </cell>
          <cell r="J1484" t="str">
            <v>2AQ0 - WM+ HNI Ngõ 12, Đội 1 Tả Thanh Oai</v>
          </cell>
          <cell r="M1484" t="str">
            <v>Ngõ 12, Đội 1, Xã Tả Thanh Oai, Huyện Thanh Trì TP. Hà Nội Việt Nam</v>
          </cell>
          <cell r="N1484">
            <v>60</v>
          </cell>
          <cell r="O1484" t="b">
            <v>0</v>
          </cell>
          <cell r="P1484" t="str">
            <v>C6 HÀ NỘI</v>
          </cell>
          <cell r="Q1484" t="str">
            <v>Miền Bắc</v>
          </cell>
          <cell r="R1484" t="str">
            <v>WIN</v>
          </cell>
        </row>
        <row r="1485">
          <cell r="A1485" t="str">
            <v>win2AQ5</v>
          </cell>
          <cell r="B1485" t="str">
            <v>2AQ5 - WM+ HNI 254 Đại Từ</v>
          </cell>
          <cell r="C1485" t="str">
            <v/>
          </cell>
          <cell r="D1485" t="str">
            <v>Thành phố Hà Nội</v>
          </cell>
          <cell r="E1485" t="str">
            <v>Quận Hoàng Mai</v>
          </cell>
          <cell r="G1485" t="str">
            <v>HN003</v>
          </cell>
          <cell r="H1485" t="str">
            <v>Nguyễn Văn Thạch</v>
          </cell>
          <cell r="I1485" t="str">
            <v>MIENBAC;WIN</v>
          </cell>
          <cell r="J1485" t="str">
            <v>2AQ5 - WM+ HNI 254 Đại Từ</v>
          </cell>
          <cell r="M1485" t="str">
            <v>Số 254 Phố Đại Từ, Phường Đại Kim, Quận Hoàng Mai TP. Hà Nội Việt Nam</v>
          </cell>
          <cell r="N1485">
            <v>60</v>
          </cell>
          <cell r="O1485" t="b">
            <v>0</v>
          </cell>
          <cell r="P1485" t="str">
            <v>C6 HÀ NỘI</v>
          </cell>
          <cell r="Q1485" t="str">
            <v>Miền Bắc</v>
          </cell>
          <cell r="R1485" t="str">
            <v>WIN</v>
          </cell>
        </row>
        <row r="1486">
          <cell r="A1486" t="str">
            <v>WIN2AQC</v>
          </cell>
          <cell r="B1486" t="str">
            <v>2AQC - WM+ HNI Tân Hội, Tân Tiến</v>
          </cell>
          <cell r="D1486" t="str">
            <v>Thành phố Hà Nội</v>
          </cell>
          <cell r="E1486" t="str">
            <v>Huyện Chương Mỹ</v>
          </cell>
          <cell r="F1486" t="str">
            <v>Xã Tân Tiến</v>
          </cell>
          <cell r="I1486" t="str">
            <v>MIENBAC; WIN</v>
          </cell>
          <cell r="M1486" t="str">
            <v>Thôn Tân Hội, Xã Tân Tiến, Huyện Chương Mỹ TP. Hà Nội Việt Nam</v>
          </cell>
          <cell r="N1486">
            <v>60</v>
          </cell>
          <cell r="O1486" t="b">
            <v>0</v>
          </cell>
          <cell r="P1486" t="str">
            <v>CÔNG TY TNHH MTV THƯƠNG MẠI VÀ DỊCH VỤ NGỌC THƠM</v>
          </cell>
          <cell r="Q1486" t="str">
            <v>Miền Bắc</v>
          </cell>
          <cell r="R1486" t="str">
            <v>WIN</v>
          </cell>
        </row>
        <row r="1487">
          <cell r="A1487" t="str">
            <v>WIN2AQI</v>
          </cell>
          <cell r="B1487" t="str">
            <v>2AQI - WM+ HNI Phương Hạnh, Tân Tiến</v>
          </cell>
          <cell r="D1487" t="str">
            <v>Thành phố Hà Nội</v>
          </cell>
          <cell r="E1487" t="str">
            <v>Huyện Chương Mỹ</v>
          </cell>
          <cell r="F1487" t="str">
            <v>Xã Tân Tiến</v>
          </cell>
          <cell r="I1487" t="str">
            <v>MIENBAC; WIN</v>
          </cell>
          <cell r="M1487" t="str">
            <v>Thôn Phương Hạnh, Xã Tân Tiến, Huyện Chương Mỹ TP. Hà Nội Việt Nam</v>
          </cell>
          <cell r="N1487">
            <v>60</v>
          </cell>
          <cell r="O1487" t="b">
            <v>0</v>
          </cell>
          <cell r="P1487" t="str">
            <v>CÔNG TY TNHH MTV THƯƠNG MẠI VÀ DỊCH VỤ NGỌC THƠM</v>
          </cell>
          <cell r="Q1487" t="str">
            <v>Miền Bắc</v>
          </cell>
          <cell r="R1487" t="str">
            <v>WIN</v>
          </cell>
        </row>
        <row r="1488">
          <cell r="A1488" t="str">
            <v>WIN2AQL</v>
          </cell>
          <cell r="B1488" t="str">
            <v>2AQL - WM+ HNI Xuân Dương, Kim Lũ</v>
          </cell>
          <cell r="D1488" t="str">
            <v>Thành phố Hà Nội</v>
          </cell>
          <cell r="E1488" t="str">
            <v>Huyện Sóc Sơn</v>
          </cell>
          <cell r="F1488" t="str">
            <v>Xã Kim Lũ</v>
          </cell>
          <cell r="I1488" t="str">
            <v>MIENBAC; WIN</v>
          </cell>
          <cell r="M1488" t="str">
            <v>Số nhà 108 Đường 16, Thôn Xuân Dương, Xã Kim Lũ, Huyện Sóc Sơn TP. Hà Nội Việt Nam</v>
          </cell>
          <cell r="N1488">
            <v>60</v>
          </cell>
          <cell r="O1488" t="b">
            <v>0</v>
          </cell>
          <cell r="P1488" t="str">
            <v>CÔNG TY TNHH MTV THƯƠNG MẠI VÀ DỊCH VỤ NGỌC THƠM</v>
          </cell>
          <cell r="Q1488" t="str">
            <v>Miền Bắc</v>
          </cell>
          <cell r="R1488" t="str">
            <v>WIN</v>
          </cell>
        </row>
        <row r="1489">
          <cell r="A1489" t="str">
            <v>WIN2AQN</v>
          </cell>
          <cell r="B1489" t="str">
            <v>2AQN - WM+ HNI Long Phú, Hòa Thạch</v>
          </cell>
          <cell r="D1489" t="str">
            <v>Thành phố Hà Nội</v>
          </cell>
          <cell r="E1489" t="str">
            <v>Huyện Quốc Oai</v>
          </cell>
          <cell r="F1489" t="str">
            <v>Xã Hòa Thạch</v>
          </cell>
          <cell r="G1489" t="str">
            <v>HN004</v>
          </cell>
          <cell r="H1489" t="str">
            <v>Hoàng Thanh Huy</v>
          </cell>
          <cell r="I1489" t="str">
            <v>MIENBAC; WIN</v>
          </cell>
          <cell r="J1489" t="str">
            <v/>
          </cell>
          <cell r="L1489" t="str">
            <v/>
          </cell>
          <cell r="M1489" t="str">
            <v>Xóm 1, thôn Long Phú, xã Hòa Thạch, huyện Quốc Oai, thành phố Hà Nội</v>
          </cell>
          <cell r="N1489">
            <v>60</v>
          </cell>
          <cell r="O1489" t="b">
            <v>0</v>
          </cell>
          <cell r="P1489" t="str">
            <v>CÔNG TY TNHH MTV THƯƠNG MẠI VÀ DỊCH VỤ NGỌC THƠM</v>
          </cell>
          <cell r="Q1489" t="str">
            <v>Miền Bắc</v>
          </cell>
          <cell r="R1489" t="str">
            <v>WIN</v>
          </cell>
        </row>
        <row r="1490">
          <cell r="A1490" t="str">
            <v>WIN2AQO</v>
          </cell>
          <cell r="B1490" t="str">
            <v>2AQO - WIN HNI CT4AB KĐT Xa La</v>
          </cell>
          <cell r="D1490" t="str">
            <v>Thành phố Hà Nội</v>
          </cell>
          <cell r="E1490" t="str">
            <v>Quận Hoàng Mai</v>
          </cell>
          <cell r="F1490" t="str">
            <v>Phường Đại Kim</v>
          </cell>
          <cell r="I1490" t="str">
            <v>MIENBAC; WIN</v>
          </cell>
          <cell r="M1490" t="str">
            <v>Tầng 1, Trung tâm thương mại nhà CT4AB, Dự án Khu nhà ở Xa La, TP. Hà Nội Việt Nam</v>
          </cell>
          <cell r="N1490">
            <v>60</v>
          </cell>
          <cell r="O1490" t="b">
            <v>0</v>
          </cell>
          <cell r="P1490" t="str">
            <v>CÔNG TY TNHH MTV THƯƠNG MẠI VÀ DỊCH VỤ NGỌC THƠM</v>
          </cell>
          <cell r="Q1490" t="str">
            <v>Miền Bắc</v>
          </cell>
          <cell r="R1490" t="str">
            <v>WIN</v>
          </cell>
        </row>
        <row r="1491">
          <cell r="A1491" t="str">
            <v>WIN2AQU</v>
          </cell>
          <cell r="B1491" t="str">
            <v>2AQU-WM+ HNI 92 Xóm Đông, Thôn Dược Hạ</v>
          </cell>
          <cell r="D1491" t="str">
            <v>Thành phố Hà Nội</v>
          </cell>
          <cell r="E1491" t="str">
            <v>Huyện Sóc Sơn</v>
          </cell>
          <cell r="F1491" t="str">
            <v>Xã Tiên Dược</v>
          </cell>
          <cell r="I1491" t="str">
            <v>MIENBAC; WIN</v>
          </cell>
          <cell r="M1491" t="str">
            <v>Số 92 Xóm Đông, Thôn Dược Hạ, Xã Tiên Dược, Huyện Sóc Sơn TP. Hà Nội Việt Nam</v>
          </cell>
          <cell r="N1491">
            <v>60</v>
          </cell>
          <cell r="O1491" t="b">
            <v>0</v>
          </cell>
          <cell r="P1491" t="str">
            <v>CÔNG TY TNHH MTV THƯƠNG MẠI VÀ DỊCH VỤ NGỌC THƠM</v>
          </cell>
          <cell r="Q1491" t="str">
            <v>Miền Bắc</v>
          </cell>
          <cell r="R1491" t="str">
            <v>WIN</v>
          </cell>
        </row>
        <row r="1492">
          <cell r="A1492" t="str">
            <v>win2AQV</v>
          </cell>
          <cell r="B1492" t="str">
            <v>2AQV - WM+ HNI TM01-29 Vinhomes West point</v>
          </cell>
          <cell r="D1492" t="str">
            <v>Thành phố Hà Nội</v>
          </cell>
          <cell r="E1492" t="str">
            <v>Quận Nam Từ Liêm</v>
          </cell>
          <cell r="F1492" t="str">
            <v>Phường Xuân Phương</v>
          </cell>
          <cell r="I1492" t="str">
            <v>MIENBAC; WIN</v>
          </cell>
          <cell r="M1492" t="str">
            <v>TM01-29, tầng 1, tòa nhà số W1 và W2 tại lô đất HH, đường Phạm Hùng, quận Nam Từ Liêm, Hà Nội</v>
          </cell>
          <cell r="N1492">
            <v>60</v>
          </cell>
          <cell r="O1492" t="b">
            <v>0</v>
          </cell>
          <cell r="P1492" t="str">
            <v>CÔNG TY TNHH MTV THƯƠNG MẠI VÀ DỊCH VỤ NGỌC THƠM</v>
          </cell>
          <cell r="Q1492" t="str">
            <v>Miền Bắc</v>
          </cell>
          <cell r="R1492" t="str">
            <v>WIN</v>
          </cell>
        </row>
        <row r="1493">
          <cell r="A1493" t="str">
            <v>win2AQX</v>
          </cell>
          <cell r="B1493" t="str">
            <v>2AQX - WM+ HNI Bạch Thạch, Hòa Thạch</v>
          </cell>
          <cell r="D1493" t="str">
            <v>Thành phố Hà Nội</v>
          </cell>
          <cell r="E1493" t="str">
            <v>Huyện Quốc Oai</v>
          </cell>
          <cell r="F1493" t="str">
            <v>Xã Hòa Thạch</v>
          </cell>
          <cell r="I1493" t="str">
            <v>MIENBAC; WIN</v>
          </cell>
          <cell r="M1493" t="str">
            <v>Thôn Bạch Thạch, xã Hòa Thạch, huyện Quốc Oai, TP Hà Nội</v>
          </cell>
          <cell r="N1493">
            <v>60</v>
          </cell>
          <cell r="O1493" t="b">
            <v>0</v>
          </cell>
          <cell r="P1493" t="str">
            <v>CÔNG TY TNHH MTV THƯƠNG MẠI VÀ DỊCH VỤ NGỌC THƠM</v>
          </cell>
          <cell r="Q1493" t="str">
            <v>Miền Bắc</v>
          </cell>
          <cell r="R1493" t="str">
            <v>WIN</v>
          </cell>
        </row>
        <row r="1494">
          <cell r="A1494" t="str">
            <v>win2AR5</v>
          </cell>
          <cell r="B1494" t="str">
            <v>2AR5 - WM+ HNI R1.05 Ocean Park</v>
          </cell>
          <cell r="C1494" t="str">
            <v/>
          </cell>
          <cell r="D1494" t="str">
            <v>Thành phố Hà Nội</v>
          </cell>
          <cell r="E1494" t="str">
            <v>Huyện Gia Lâm</v>
          </cell>
          <cell r="G1494" t="str">
            <v>HN008</v>
          </cell>
          <cell r="H1494" t="str">
            <v>Nguyễn Minh Sơn</v>
          </cell>
          <cell r="I1494" t="str">
            <v>MIENBAC;WIN</v>
          </cell>
          <cell r="J1494" t="str">
            <v>2AR5 - WM+ HNI R1.05 Ocean Park</v>
          </cell>
          <cell r="K1494" t="str">
            <v>Căn 01S16, Tầng 1, Tòa R1.05, Khu đô thị Vinhomes Ocean Park Thị trấn Trâu Quỳ, Huyện Gia Lâm TP. Hà Nội Việt Nam</v>
          </cell>
          <cell r="M1494" t="str">
            <v>Căn 01S16, Tầng 1, Tòa R1.05, Khu đô thị Vinhomes Ocean Park Thị trấn Trâu Quỳ, Huyện Gia Lâm TP. Hà Nội Việt Nam</v>
          </cell>
          <cell r="N1494">
            <v>60</v>
          </cell>
          <cell r="O1494" t="b">
            <v>0</v>
          </cell>
          <cell r="P1494" t="str">
            <v>C6 HÀ NỘI</v>
          </cell>
          <cell r="Q1494" t="str">
            <v>Miền Bắc</v>
          </cell>
          <cell r="R1494" t="str">
            <v>WIN</v>
          </cell>
        </row>
        <row r="1495">
          <cell r="A1495" t="str">
            <v>WIN2ARB</v>
          </cell>
          <cell r="B1495" t="str">
            <v>2ARB - WM+ HNI CC1 Hado Parkside</v>
          </cell>
          <cell r="D1495" t="str">
            <v>Thành phố Hà Nội</v>
          </cell>
          <cell r="E1495" t="str">
            <v>Quận Cầu Giấy</v>
          </cell>
          <cell r="I1495" t="str">
            <v>MIENBAC; WIN</v>
          </cell>
          <cell r="M1495" t="str">
            <v>Tầng 1, Tòa nhà CC1, Chung cư Hado Parkside, Số 87 Khúc Thừa Dụ, Q. Cầu Giấy TP. Hà Nội Việt Nam</v>
          </cell>
          <cell r="N1495">
            <v>60</v>
          </cell>
          <cell r="O1495" t="b">
            <v>0</v>
          </cell>
          <cell r="P1495" t="str">
            <v>CÔNG TY TNHH MTV THƯƠNG MẠI VÀ DỊCH VỤ NGỌC THƠM</v>
          </cell>
          <cell r="Q1495" t="str">
            <v>Miền Bắc</v>
          </cell>
          <cell r="R1495" t="str">
            <v>WIN</v>
          </cell>
        </row>
        <row r="1496">
          <cell r="A1496" t="str">
            <v>WIN2ARC</v>
          </cell>
          <cell r="B1496" t="str">
            <v>2ARC- WM+ HNI Nam Dư</v>
          </cell>
          <cell r="D1496" t="str">
            <v>Thành phố Hà Nội</v>
          </cell>
          <cell r="E1496" t="str">
            <v>Quận Hoàng Mai</v>
          </cell>
          <cell r="F1496" t="str">
            <v>Phường Lĩnh Nam</v>
          </cell>
          <cell r="G1496" t="str">
            <v>HN006</v>
          </cell>
          <cell r="H1496" t="str">
            <v>Phan Trọng Cường</v>
          </cell>
          <cell r="I1496" t="str">
            <v>MIENBAC; WIN</v>
          </cell>
          <cell r="J1496" t="str">
            <v/>
          </cell>
          <cell r="L1496" t="str">
            <v/>
          </cell>
          <cell r="M1496" t="str">
            <v>Số 129 Nam Dư, Tổ dân phố số 1, phường Lĩnh Nam, quận Hoàng Mai, thành phố Hà Nội</v>
          </cell>
          <cell r="N1496">
            <v>60</v>
          </cell>
          <cell r="O1496" t="b">
            <v>0</v>
          </cell>
          <cell r="P1496" t="str">
            <v>CÔNG TY TNHH MTV THƯƠNG MẠI VÀ DỊCH VỤ NGỌC THƠM</v>
          </cell>
          <cell r="Q1496" t="str">
            <v>Miền Bắc</v>
          </cell>
          <cell r="R1496" t="str">
            <v>WIN</v>
          </cell>
        </row>
        <row r="1497">
          <cell r="A1497" t="str">
            <v>WIN2ARD</v>
          </cell>
          <cell r="B1497" t="str">
            <v>2ARD - WM+ HNI C2.15 Ecohome 2</v>
          </cell>
          <cell r="D1497" t="str">
            <v>Thành phố Hà Nội</v>
          </cell>
          <cell r="E1497" t="str">
            <v>Quận Bắc Từ Liêm</v>
          </cell>
          <cell r="I1497" t="str">
            <v>MIENBAC; WIN</v>
          </cell>
          <cell r="M1497" t="str">
            <v>Kiot C2.15, Sảnh B, Tòa nhà C2 thuộc Dự án Khu nhà ở xã hội Ecohome 2, Q. Bắc Từ Liêm TP. Hà Nội Việt Nam</v>
          </cell>
          <cell r="N1497">
            <v>60</v>
          </cell>
          <cell r="O1497" t="b">
            <v>0</v>
          </cell>
          <cell r="P1497" t="str">
            <v>CÔNG TY TNHH MTV THƯƠNG MẠI VÀ DỊCH VỤ NGỌC THƠM</v>
          </cell>
          <cell r="Q1497" t="str">
            <v>Miền Bắc</v>
          </cell>
          <cell r="R1497" t="str">
            <v>WIN</v>
          </cell>
        </row>
        <row r="1498">
          <cell r="A1498" t="str">
            <v>WIN2ARE</v>
          </cell>
          <cell r="B1498" t="str">
            <v>2ARE - WM+ HNI Thôn 7, Ba Trại</v>
          </cell>
          <cell r="D1498" t="str">
            <v>Thành phố Hà Nội</v>
          </cell>
          <cell r="E1498" t="str">
            <v>Huyện Ba Vì</v>
          </cell>
          <cell r="F1498" t="str">
            <v>Xã Ba Trại</v>
          </cell>
          <cell r="I1498" t="str">
            <v>MIENBAC; WIN</v>
          </cell>
          <cell r="M1498" t="str">
            <v>Thôn 7, Xã Ba Trại, Huyện Ba Vì TP. Hà Nội Việt Nam</v>
          </cell>
          <cell r="N1498">
            <v>60</v>
          </cell>
          <cell r="O1498" t="b">
            <v>0</v>
          </cell>
          <cell r="P1498" t="str">
            <v>CÔNG TY TNHH MTV THƯƠNG MẠI VÀ DỊCH VỤ NGỌC THƠM</v>
          </cell>
          <cell r="Q1498" t="str">
            <v>Miền Bắc</v>
          </cell>
          <cell r="R1498" t="str">
            <v>WIN</v>
          </cell>
        </row>
        <row r="1499">
          <cell r="A1499" t="str">
            <v>WIN2ARG</v>
          </cell>
          <cell r="B1499" t="str">
            <v>2ARG - WM+ HNI 507 Thụy Khuê</v>
          </cell>
          <cell r="D1499" t="str">
            <v>Thành phố Hà Nội</v>
          </cell>
          <cell r="E1499" t="str">
            <v>Quận Tây Hồ</v>
          </cell>
          <cell r="F1499" t="str">
            <v>Phường Bưởi</v>
          </cell>
          <cell r="I1499" t="str">
            <v>MIENBAC; WIN</v>
          </cell>
          <cell r="M1499" t="str">
            <v>Số 507 Phố Thụy Khuê, Tổ 25B, Phường Bưởi, Quận Tây Hồ TP. Hà Nội Việt Nam</v>
          </cell>
          <cell r="N1499">
            <v>60</v>
          </cell>
          <cell r="O1499" t="b">
            <v>0</v>
          </cell>
          <cell r="P1499" t="str">
            <v>CÔNG TY TNHH MTV THƯƠNG MẠI VÀ DỊCH VỤ NGỌC THƠM</v>
          </cell>
          <cell r="Q1499" t="str">
            <v>Miền Bắc</v>
          </cell>
          <cell r="R1499" t="str">
            <v>WIN</v>
          </cell>
        </row>
        <row r="1500">
          <cell r="A1500" t="str">
            <v>WIN2ARH</v>
          </cell>
          <cell r="B1500" t="str">
            <v>2ARH - WM+ HNI 20 Cầu Bây</v>
          </cell>
          <cell r="D1500" t="str">
            <v>Thành phố Hà Nội</v>
          </cell>
          <cell r="E1500" t="str">
            <v>Quận Long Biên</v>
          </cell>
          <cell r="F1500" t="str">
            <v>Phường Phúc Lợi</v>
          </cell>
          <cell r="I1500" t="str">
            <v>MIENBAC; WIN</v>
          </cell>
          <cell r="M1500" t="str">
            <v>Số 20 Phố Cầu Bây, Phường Phúc Lợi, Quận Long Biên TP. Hà Nội Việt Nam</v>
          </cell>
          <cell r="N1500">
            <v>60</v>
          </cell>
          <cell r="O1500" t="b">
            <v>0</v>
          </cell>
          <cell r="P1500" t="str">
            <v>CÔNG TY TNHH MTV THƯƠNG MẠI VÀ DỊCH VỤ NGỌC THƠM</v>
          </cell>
          <cell r="Q1500" t="str">
            <v>Miền Bắc</v>
          </cell>
          <cell r="R1500" t="str">
            <v>WIN</v>
          </cell>
        </row>
        <row r="1501">
          <cell r="A1501" t="str">
            <v>win2ARI</v>
          </cell>
          <cell r="B1501" t="str">
            <v>2ARI - WM+ HNI Vĩnh Ninh, Tri Thủy</v>
          </cell>
          <cell r="D1501" t="str">
            <v>Thành phố Hà Nội</v>
          </cell>
          <cell r="E1501" t="str">
            <v>Huyện Phú Xuyên</v>
          </cell>
          <cell r="F1501" t="str">
            <v>Xã Tri Thủy</v>
          </cell>
          <cell r="I1501" t="str">
            <v>MIENBAC; WIN</v>
          </cell>
          <cell r="M1501" t="str">
            <v>Thôn Vĩnh Ninh, Xã Tri Thủy, Huyện Phú Xuyên TP. Hà Nội Việt Nam</v>
          </cell>
          <cell r="N1501">
            <v>60</v>
          </cell>
          <cell r="O1501" t="b">
            <v>0</v>
          </cell>
          <cell r="P1501" t="str">
            <v>CÔNG TY TNHH MTV THƯƠNG MẠI VÀ DỊCH VỤ NGỌC THƠM</v>
          </cell>
          <cell r="Q1501" t="str">
            <v>Miền Bắc</v>
          </cell>
          <cell r="R1501" t="str">
            <v>WIN</v>
          </cell>
        </row>
        <row r="1502">
          <cell r="A1502" t="str">
            <v>WIN2ARO</v>
          </cell>
          <cell r="B1502" t="str">
            <v>2ARO - WM+ HNI Dốc Chợ Sấu</v>
          </cell>
          <cell r="D1502" t="str">
            <v>Thành phố Hà Nội</v>
          </cell>
          <cell r="E1502" t="str">
            <v>Huyện Hoài Đức</v>
          </cell>
          <cell r="G1502" t="str">
            <v>HN004</v>
          </cell>
          <cell r="H1502" t="str">
            <v>Hoàng Thanh Huy</v>
          </cell>
          <cell r="I1502" t="str">
            <v>MIENNAM;WIN</v>
          </cell>
          <cell r="J1502" t="str">
            <v/>
          </cell>
          <cell r="L1502" t="str">
            <v/>
          </cell>
          <cell r="M1502" t="str">
            <v>Số 24 Đường Tiền Phong, thôn Đồng Phú, xã Dương Liễu, Hoài Đức, TP Hà Nội, Việt Nam</v>
          </cell>
          <cell r="N1502">
            <v>60</v>
          </cell>
          <cell r="O1502" t="b">
            <v>0</v>
          </cell>
          <cell r="P1502" t="str">
            <v>CÔNG TY TNHH MTV THƯƠNG MẠI VÀ DỊCH VỤ NGỌC THƠM</v>
          </cell>
          <cell r="Q1502" t="str">
            <v>Miền Bắc</v>
          </cell>
          <cell r="R1502" t="str">
            <v>WIN</v>
          </cell>
        </row>
        <row r="1503">
          <cell r="A1503" t="str">
            <v>win2ARP</v>
          </cell>
          <cell r="B1503" t="str">
            <v>2ARP - WM+ HNI 176 - 178 Vân Hòa</v>
          </cell>
          <cell r="D1503" t="str">
            <v>Thành phố Hà Nội</v>
          </cell>
          <cell r="E1503" t="str">
            <v>Huyện Thường Tín</v>
          </cell>
          <cell r="F1503" t="str">
            <v>Xã Vân Tảo</v>
          </cell>
          <cell r="I1503" t="str">
            <v>MIENBAC; WIN</v>
          </cell>
          <cell r="M1503" t="str">
            <v>176 - 178 thôn Vân Hòa, xã Vân Tảo, huyện Thường Tín, thành phố Hà Nội</v>
          </cell>
          <cell r="N1503">
            <v>60</v>
          </cell>
          <cell r="O1503" t="b">
            <v>0</v>
          </cell>
          <cell r="P1503" t="str">
            <v>CÔNG TY TNHH MTV THƯƠNG MẠI VÀ DỊCH VỤ NGỌC THƠM</v>
          </cell>
          <cell r="Q1503" t="str">
            <v>Miền Bắc</v>
          </cell>
          <cell r="R1503" t="str">
            <v>WIN</v>
          </cell>
        </row>
        <row r="1504">
          <cell r="A1504" t="str">
            <v>win2ARS</v>
          </cell>
          <cell r="B1504" t="str">
            <v>2ARS - WM+ HNI Chợ Chiều Sơn Đồng</v>
          </cell>
          <cell r="D1504" t="str">
            <v>Thành phố Hà Nội</v>
          </cell>
          <cell r="E1504" t="str">
            <v>Huyện Hoài Đức</v>
          </cell>
          <cell r="F1504" t="str">
            <v>Xã Sơn Đồng</v>
          </cell>
          <cell r="I1504" t="str">
            <v>MIENBAC; WIN</v>
          </cell>
          <cell r="M1504" t="str">
            <v>Thôn Hàn, xã Sơn Đồng, huyện Hoài Đức, TP Hồ Chí Minh</v>
          </cell>
          <cell r="N1504">
            <v>60</v>
          </cell>
          <cell r="O1504" t="b">
            <v>0</v>
          </cell>
          <cell r="P1504" t="str">
            <v>CÔNG TY TNHH MTV THƯƠNG MẠI VÀ DỊCH VỤ NGỌC THƠM</v>
          </cell>
          <cell r="Q1504" t="str">
            <v>Miền Bắc</v>
          </cell>
          <cell r="R1504" t="str">
            <v>WIN</v>
          </cell>
        </row>
        <row r="1505">
          <cell r="A1505" t="str">
            <v>WIN2ARU</v>
          </cell>
          <cell r="B1505" t="str">
            <v>2ARU - WM+ HNI I2.CH17 Imperia Smart City</v>
          </cell>
          <cell r="D1505" t="str">
            <v>Thành phố Hà Nội</v>
          </cell>
          <cell r="I1505" t="str">
            <v>MIENBAC; WIN</v>
          </cell>
          <cell r="M1505" t="str">
            <v>Tòa Z38.1 (I2 Imperia Smart City), Lô đất F4-CH04, Khu đô thị mới Tây Mỗ, Đại Mỗ, Vinhomes TP. Hà Nội Việt Nam</v>
          </cell>
          <cell r="N1505">
            <v>60</v>
          </cell>
          <cell r="O1505" t="b">
            <v>0</v>
          </cell>
          <cell r="P1505" t="str">
            <v>CÔNG TY TNHH MTV THƯƠNG MẠI VÀ DỊCH VỤ NGỌC THƠM</v>
          </cell>
          <cell r="Q1505" t="str">
            <v>Miền Bắc</v>
          </cell>
          <cell r="R1505" t="str">
            <v>WIN</v>
          </cell>
        </row>
        <row r="1506">
          <cell r="A1506" t="str">
            <v>WIN2ARX</v>
          </cell>
          <cell r="B1506" t="str">
            <v>2ARX - WM+ HNI Thôn Ngoại, Tam Thuấn</v>
          </cell>
          <cell r="D1506" t="str">
            <v>Thành phố Hà Nội</v>
          </cell>
          <cell r="E1506" t="str">
            <v>Huyện Phúc Thọ</v>
          </cell>
          <cell r="I1506" t="str">
            <v>MIENBAC; WIN</v>
          </cell>
          <cell r="M1506" t="str">
            <v>Thôn Ngoại, xã Tam Thuấn, huyện Phúc Thọ, thành phố Hà Nội</v>
          </cell>
          <cell r="N1506">
            <v>60</v>
          </cell>
          <cell r="O1506" t="b">
            <v>0</v>
          </cell>
          <cell r="P1506" t="str">
            <v>CÔNG TY TNHH MTV THƯƠNG MẠI VÀ DỊCH VỤ NGỌC THƠM</v>
          </cell>
          <cell r="Q1506" t="str">
            <v>Miền Bắc</v>
          </cell>
          <cell r="R1506" t="str">
            <v>WIN</v>
          </cell>
        </row>
        <row r="1507">
          <cell r="A1507" t="str">
            <v>WIN2ARY</v>
          </cell>
          <cell r="B1507" t="str">
            <v>2ARY - WM+ HNI 18 Ngõ 66 Dịch Vọng Hậu</v>
          </cell>
          <cell r="D1507" t="str">
            <v>Thành phố Hà Nội</v>
          </cell>
          <cell r="E1507" t="str">
            <v>Quận Cầu Giấy</v>
          </cell>
          <cell r="F1507" t="str">
            <v>Phường Dịch Vọng Hậu</v>
          </cell>
          <cell r="I1507" t="str">
            <v>MIENBAC; WIN</v>
          </cell>
          <cell r="M1507" t="str">
            <v>Số 18, Ngõ 66 Dịch Vọng Hậu, Tổ 27, Phường Dịch Vọng Hậu, Quận Cầu Giấy TP. Hà Nội Việt Nam</v>
          </cell>
          <cell r="N1507">
            <v>60</v>
          </cell>
          <cell r="O1507" t="b">
            <v>0</v>
          </cell>
          <cell r="P1507" t="str">
            <v>CÔNG TY TNHH MTV THƯƠNG MẠI VÀ DỊCH VỤ NGỌC THƠM</v>
          </cell>
          <cell r="Q1507" t="str">
            <v>Miền Bắc</v>
          </cell>
          <cell r="R1507" t="str">
            <v>WIN</v>
          </cell>
        </row>
        <row r="1508">
          <cell r="A1508" t="str">
            <v>WIN2ARZ</v>
          </cell>
          <cell r="B1508" t="str">
            <v>2ARZ - WM+ HNI Thôn Nam, Phụng Thượng</v>
          </cell>
          <cell r="D1508" t="str">
            <v>Thành phố Hà Nội</v>
          </cell>
          <cell r="E1508" t="str">
            <v>Huyện Phúc Thọ</v>
          </cell>
          <cell r="F1508" t="str">
            <v>Xã Phụng Thượng</v>
          </cell>
          <cell r="I1508" t="str">
            <v>MIENBAC; WIN</v>
          </cell>
          <cell r="M1508" t="str">
            <v>Số nhà 98, Thôn 11, Xã Phụng Thượng, Huyện Phúc Thọ, TP. Hà Nội Việt Nam</v>
          </cell>
          <cell r="N1508">
            <v>60</v>
          </cell>
          <cell r="O1508" t="b">
            <v>0</v>
          </cell>
          <cell r="P1508" t="str">
            <v>CÔNG TY TNHH MTV THƯƠNG MẠI VÀ DỊCH VỤ NGỌC THƠM</v>
          </cell>
          <cell r="Q1508" t="str">
            <v>Miền Bắc</v>
          </cell>
          <cell r="R1508" t="str">
            <v>WIN</v>
          </cell>
        </row>
        <row r="1509">
          <cell r="A1509" t="str">
            <v>WIN2AS0</v>
          </cell>
          <cell r="B1509" t="str">
            <v>2AS0 - WM+ HNI 64 Bạch Đằng</v>
          </cell>
          <cell r="D1509" t="str">
            <v>Thành phố Hà Nội</v>
          </cell>
          <cell r="E1509" t="str">
            <v>Quận Hoàn Kiếm</v>
          </cell>
          <cell r="F1509" t="str">
            <v>Phường Chương Dương Độ</v>
          </cell>
          <cell r="I1509" t="str">
            <v>MIENBAC; WIN</v>
          </cell>
          <cell r="M1509" t="str">
            <v>Số 64 Bạch Đằng, Phường Chương Dương, Quận Hoàn Kiếm TP. Hà Nội Việt Nam</v>
          </cell>
          <cell r="N1509">
            <v>60</v>
          </cell>
          <cell r="O1509" t="b">
            <v>0</v>
          </cell>
          <cell r="P1509" t="str">
            <v>CÔNG TY TNHH MTV THƯƠNG MẠI VÀ DỊCH VỤ NGỌC THƠM</v>
          </cell>
          <cell r="Q1509" t="str">
            <v>Miền Bắc</v>
          </cell>
          <cell r="R1509" t="str">
            <v>WIN</v>
          </cell>
        </row>
        <row r="1510">
          <cell r="A1510" t="str">
            <v>WIN2AS8</v>
          </cell>
          <cell r="B1510" t="str">
            <v>2AS8 - WM+ HNI Xuân Lai, Sóc Sơn</v>
          </cell>
          <cell r="C1510" t="str">
            <v/>
          </cell>
          <cell r="D1510" t="str">
            <v>Thành phố Hà Nội</v>
          </cell>
          <cell r="E1510" t="str">
            <v>Huyện Sóc Sơn</v>
          </cell>
          <cell r="G1510" t="str">
            <v>HN003</v>
          </cell>
          <cell r="H1510" t="str">
            <v>Nguyễn Văn Thạch</v>
          </cell>
          <cell r="I1510" t="str">
            <v>MIENBAC; WIN</v>
          </cell>
          <cell r="J1510" t="str">
            <v>2AS8 - WM+ HNI Xuân Lai, Sóc Sơn</v>
          </cell>
          <cell r="K1510" t="str">
            <v>Thôn Xuân Lai, Xã Xuân Thu, Huyện Sóc Sơn TP. Hà Nội Việt Nam</v>
          </cell>
          <cell r="M1510" t="str">
            <v>Thôn Xuân Lai, Xã Xuân Thu, Huyện Sóc Sơn TP. Hà Nội Việt Nam</v>
          </cell>
          <cell r="N1510">
            <v>60</v>
          </cell>
          <cell r="O1510" t="b">
            <v>0</v>
          </cell>
          <cell r="P1510" t="str">
            <v>C6 HÀ NỘI</v>
          </cell>
          <cell r="Q1510" t="str">
            <v>Miền Bắc</v>
          </cell>
          <cell r="R1510" t="str">
            <v>WIN</v>
          </cell>
        </row>
        <row r="1511">
          <cell r="A1511" t="str">
            <v>WIN2ASA</v>
          </cell>
          <cell r="B1511" t="str">
            <v>2ASA - WM+ HNI Chợ Hương Ngải</v>
          </cell>
          <cell r="D1511" t="str">
            <v>Thành phố Hà Nội</v>
          </cell>
          <cell r="E1511" t="str">
            <v>Huyện Thạch Thất</v>
          </cell>
          <cell r="F1511" t="str">
            <v>Xã Hương Ngải</v>
          </cell>
          <cell r="I1511" t="str">
            <v>MIENBAC; WIN</v>
          </cell>
          <cell r="M1511" t="str">
            <v>Số 108-110 Đường Làng Hương, Thôn 2, Xã Hương Ngải, Huyện Thạch Thất TP. Hà Nội Việt Nam</v>
          </cell>
          <cell r="N1511">
            <v>60</v>
          </cell>
          <cell r="O1511" t="b">
            <v>0</v>
          </cell>
          <cell r="P1511" t="str">
            <v>CÔNG TY TNHH MTV THƯƠNG MẠI VÀ DỊCH VỤ NGỌC THƠM</v>
          </cell>
          <cell r="Q1511" t="str">
            <v>Miền Bắc</v>
          </cell>
          <cell r="R1511" t="str">
            <v>WIN</v>
          </cell>
        </row>
        <row r="1512">
          <cell r="A1512" t="str">
            <v>WIN2ASS</v>
          </cell>
          <cell r="B1512" t="str">
            <v>2ASS - WM+ HNI Thôn 7, Ngọc Tảo</v>
          </cell>
          <cell r="D1512" t="str">
            <v>Thành phố Hà Nội</v>
          </cell>
          <cell r="E1512" t="str">
            <v>Huyện Phúc Thọ</v>
          </cell>
          <cell r="F1512" t="str">
            <v>Xã Ngọc Tảo</v>
          </cell>
          <cell r="I1512" t="str">
            <v>MIENBAC; WIN</v>
          </cell>
          <cell r="M1512" t="str">
            <v>Số 128, Thôn 7, Xã Ngọc Tảo, Huyện Phúc Thọ TP. Hà Nội Việt Nam</v>
          </cell>
          <cell r="N1512">
            <v>60</v>
          </cell>
          <cell r="O1512" t="b">
            <v>0</v>
          </cell>
          <cell r="P1512" t="str">
            <v>CÔNG TY TNHH MTV THƯƠNG MẠI VÀ DỊCH VỤ NGỌC THƠM</v>
          </cell>
          <cell r="Q1512" t="str">
            <v>Miền Bắc</v>
          </cell>
          <cell r="R1512" t="str">
            <v>WIN</v>
          </cell>
        </row>
        <row r="1513">
          <cell r="A1513" t="str">
            <v>WIN2AST</v>
          </cell>
          <cell r="B1513" t="str">
            <v>2AST - WM+ HNI Thôn 3, Thạch Đà</v>
          </cell>
          <cell r="D1513" t="str">
            <v>Thành phố Hà Nội</v>
          </cell>
          <cell r="E1513" t="str">
            <v>Huyện Mê Linh</v>
          </cell>
          <cell r="F1513" t="str">
            <v>Xã Thạch Đà</v>
          </cell>
          <cell r="I1513" t="str">
            <v>MIENBAC; WIN</v>
          </cell>
          <cell r="M1513" t="str">
            <v>Thôn 3, Xã Thạch Đà, Huyện Mê Linh TP. Hà Nội Việt Nam</v>
          </cell>
          <cell r="N1513">
            <v>60</v>
          </cell>
          <cell r="O1513" t="b">
            <v>0</v>
          </cell>
          <cell r="P1513" t="str">
            <v>CÔNG TY TNHH MTV THƯƠNG MẠI VÀ DỊCH VỤ NGỌC THƠM</v>
          </cell>
          <cell r="Q1513" t="str">
            <v>Miền Bắc</v>
          </cell>
          <cell r="R1513" t="str">
            <v>WIN</v>
          </cell>
        </row>
        <row r="1514">
          <cell r="A1514" t="str">
            <v>WIN2ASU</v>
          </cell>
          <cell r="B1514" t="str">
            <v>2ASU - WM+ HNI 80 Đa Lộc</v>
          </cell>
          <cell r="D1514" t="str">
            <v>Thành phố Hà Nội</v>
          </cell>
          <cell r="E1514" t="str">
            <v>Huyện Đông Anh</v>
          </cell>
          <cell r="F1514" t="str">
            <v>Xã Kim Chung</v>
          </cell>
          <cell r="I1514" t="str">
            <v>MIENBAC; WIN</v>
          </cell>
          <cell r="M1514" t="str">
            <v>80 Đường Đa Lộc, Xã Kim Chung, Huyện Đông Anh TP. Hà Nội Việt Nam</v>
          </cell>
          <cell r="N1514">
            <v>60</v>
          </cell>
          <cell r="O1514" t="b">
            <v>0</v>
          </cell>
          <cell r="P1514" t="str">
            <v>CÔNG TY TNHH MTV THƯƠNG MẠI VÀ DỊCH VỤ NGỌC THƠM</v>
          </cell>
          <cell r="Q1514" t="str">
            <v>Miền Bắc</v>
          </cell>
          <cell r="R1514" t="str">
            <v>WIN</v>
          </cell>
        </row>
        <row r="1515">
          <cell r="A1515" t="str">
            <v>WIN2ASV</v>
          </cell>
          <cell r="B1515" t="str">
            <v>2ASV - WM+ HNI Ngã 3 Thuống, Thôn 2, Yên B</v>
          </cell>
          <cell r="D1515" t="str">
            <v>Thành phố Hà Nội</v>
          </cell>
          <cell r="E1515" t="str">
            <v>Huyện Thạch Thất</v>
          </cell>
          <cell r="F1515" t="str">
            <v>Xã Yên Bình</v>
          </cell>
          <cell r="I1515" t="str">
            <v>MIENBAC; WIN</v>
          </cell>
          <cell r="M1515" t="str">
            <v>Thôn 2, Xã Yên Bình, Huyện Thạch Thất TP. Hà Nội Việt Nam</v>
          </cell>
          <cell r="N1515">
            <v>60</v>
          </cell>
          <cell r="O1515" t="b">
            <v>0</v>
          </cell>
          <cell r="P1515" t="str">
            <v>CÔNG TY TNHH MTV THƯƠNG MẠI VÀ DỊCH VỤ NGỌC THƠM</v>
          </cell>
          <cell r="Q1515" t="str">
            <v>Miền Bắc</v>
          </cell>
          <cell r="R1515" t="str">
            <v>WIN</v>
          </cell>
        </row>
        <row r="1516">
          <cell r="A1516" t="str">
            <v>WIN2ASZ</v>
          </cell>
          <cell r="B1516" t="str">
            <v>2ASZ - WM+ HNI My Hạ, Thanh Mai</v>
          </cell>
          <cell r="D1516" t="str">
            <v>Thành phố Hà Nội</v>
          </cell>
          <cell r="E1516" t="str">
            <v>Huyện Thanh Oai</v>
          </cell>
          <cell r="F1516" t="str">
            <v>Xã Thanh Mai</v>
          </cell>
          <cell r="I1516" t="str">
            <v>MIENBAC; WIN</v>
          </cell>
          <cell r="M1516" t="str">
            <v>Số 100, Thôn My Hạ, Xã Thanh Mai, Huyện Thanh Oai TP. Hà Nội Việt Nam</v>
          </cell>
          <cell r="N1516">
            <v>60</v>
          </cell>
          <cell r="O1516" t="b">
            <v>0</v>
          </cell>
          <cell r="P1516" t="str">
            <v>CÔNG TY TNHH MTV THƯƠNG MẠI VÀ DỊCH VỤ NGỌC THƠM</v>
          </cell>
          <cell r="Q1516" t="str">
            <v>Miền Bắc</v>
          </cell>
          <cell r="R1516" t="str">
            <v>WIN</v>
          </cell>
        </row>
        <row r="1517">
          <cell r="A1517" t="str">
            <v>win2AT2</v>
          </cell>
          <cell r="B1517" t="str">
            <v>2AT2 - WIN HNI 16-TT11 KĐT Văn Phú</v>
          </cell>
          <cell r="C1517" t="str">
            <v/>
          </cell>
          <cell r="D1517" t="str">
            <v>Thành phố Hà Nội</v>
          </cell>
          <cell r="E1517" t="str">
            <v>Quận Hà Đông</v>
          </cell>
          <cell r="G1517" t="str">
            <v>HN004</v>
          </cell>
          <cell r="H1517" t="str">
            <v>Hoàng Thanh Huy</v>
          </cell>
          <cell r="I1517" t="str">
            <v>MIENBAC;WIN</v>
          </cell>
          <cell r="J1517" t="str">
            <v>2AT2 - WIN HNI 16-TT11 KĐT Văn Phú</v>
          </cell>
          <cell r="M1517" t="str">
            <v>16 - TT11 Khu đô thị Văn Phú, Phường Phú La, Quận Hà Đ TP. Hà Nội Việt Nam</v>
          </cell>
          <cell r="N1517">
            <v>60</v>
          </cell>
          <cell r="O1517" t="b">
            <v>0</v>
          </cell>
          <cell r="P1517" t="str">
            <v>C6 HÀ NỘI</v>
          </cell>
          <cell r="Q1517" t="str">
            <v>Miền Bắc</v>
          </cell>
          <cell r="R1517" t="str">
            <v>WIN</v>
          </cell>
        </row>
        <row r="1518">
          <cell r="A1518" t="str">
            <v>win2ATA</v>
          </cell>
          <cell r="B1518" t="str">
            <v>2ATA - WM+ HNI Mai Trang, Minh Tân</v>
          </cell>
          <cell r="D1518" t="str">
            <v>Thành phố Hà Nội</v>
          </cell>
          <cell r="E1518" t="str">
            <v>Huyện Phú Xuyên</v>
          </cell>
          <cell r="F1518" t="str">
            <v>Xã Minh Tân</v>
          </cell>
          <cell r="I1518" t="str">
            <v>MIENBAC; WIN</v>
          </cell>
          <cell r="M1518" t="str">
            <v>Thôn Mai Trang, xã Minh Tân, huyện Phú Xuyên. TP Hà Nội</v>
          </cell>
          <cell r="N1518">
            <v>60</v>
          </cell>
          <cell r="O1518" t="b">
            <v>0</v>
          </cell>
          <cell r="P1518" t="str">
            <v>CÔNG TY TNHH MTV THƯƠNG MẠI VÀ DỊCH VỤ NGỌC THƠM</v>
          </cell>
          <cell r="Q1518" t="str">
            <v>Miền Bắc</v>
          </cell>
          <cell r="R1518" t="str">
            <v>WIN</v>
          </cell>
        </row>
        <row r="1519">
          <cell r="A1519" t="str">
            <v>WIN2ATC</v>
          </cell>
          <cell r="B1519" t="str">
            <v>2ATC - WM+ HNI Cốc Thượng, Hoàng Diệu</v>
          </cell>
          <cell r="C1519" t="str">
            <v/>
          </cell>
          <cell r="D1519" t="str">
            <v>Thành phố Hà Nội</v>
          </cell>
          <cell r="E1519" t="str">
            <v>Huyện Chương Mỹ</v>
          </cell>
          <cell r="G1519" t="str">
            <v>HN008</v>
          </cell>
          <cell r="H1519" t="str">
            <v>Nguyễn Minh Sơn</v>
          </cell>
          <cell r="I1519" t="str">
            <v>MIENBAC;WIN</v>
          </cell>
          <cell r="J1519" t="str">
            <v/>
          </cell>
          <cell r="M1519" t="str">
            <v>Số 25, Thôn Cốc Thượng, Xã Hoàng Diệu, Huyện Chương Mỹ TP. Hà Nội Việt Nam</v>
          </cell>
          <cell r="N1519">
            <v>60</v>
          </cell>
          <cell r="O1519" t="b">
            <v>0</v>
          </cell>
          <cell r="P1519" t="str">
            <v>C6 HÀ NỘI</v>
          </cell>
          <cell r="Q1519" t="str">
            <v>Miền Bắc</v>
          </cell>
          <cell r="R1519" t="str">
            <v>WIN</v>
          </cell>
        </row>
        <row r="1520">
          <cell r="A1520" t="str">
            <v>WIN2ATL</v>
          </cell>
          <cell r="B1520" t="str">
            <v>2ATL - WM+ HNI 202 Đại Nghĩa</v>
          </cell>
          <cell r="D1520" t="str">
            <v>Thành phố Hà Nội</v>
          </cell>
          <cell r="E1520" t="str">
            <v>Huyện Mỹ Đức</v>
          </cell>
          <cell r="F1520" t="str">
            <v>Thị trấn Đại Nghĩa</v>
          </cell>
          <cell r="I1520" t="str">
            <v>MIENBAC; WIN</v>
          </cell>
          <cell r="M1520" t="str">
            <v>Số 202 Đại Nghĩa, Thị trấn Đại Nghĩa, Huyện Mỹ Đức TP. Hà Nội Việt Nam</v>
          </cell>
          <cell r="N1520">
            <v>60</v>
          </cell>
          <cell r="O1520" t="b">
            <v>0</v>
          </cell>
          <cell r="P1520" t="str">
            <v>CÔNG TY TNHH MTV THƯƠNG MẠI VÀ DỊCH VỤ NGỌC THƠM</v>
          </cell>
          <cell r="Q1520" t="str">
            <v>Miền Bắc</v>
          </cell>
          <cell r="R1520" t="str">
            <v>WIN</v>
          </cell>
        </row>
        <row r="1521">
          <cell r="A1521" t="str">
            <v>WIN2ATM</v>
          </cell>
          <cell r="B1521" t="str">
            <v>2ATM - WM+ HNI 176 Phố Nghệ</v>
          </cell>
          <cell r="D1521" t="str">
            <v>Thành phố Hà Nội</v>
          </cell>
          <cell r="E1521" t="str">
            <v>Huyện Thường Tín</v>
          </cell>
          <cell r="F1521" t="str">
            <v>Xã Minh Cường</v>
          </cell>
          <cell r="I1521" t="str">
            <v>MIENBAC; WIN</v>
          </cell>
          <cell r="M1521" t="str">
            <v>Số 176 Phố Nghệ, Thôn Khôn Thôn, Xã Minh Cường, TP. Hà Nội Việt Nam</v>
          </cell>
          <cell r="N1521">
            <v>60</v>
          </cell>
          <cell r="O1521" t="b">
            <v>0</v>
          </cell>
          <cell r="P1521" t="str">
            <v>CÔNG TY TNHH MTV THƯƠNG MẠI VÀ DỊCH VỤ NGỌC THƠM</v>
          </cell>
          <cell r="Q1521" t="str">
            <v>Miền Bắc</v>
          </cell>
          <cell r="R1521" t="str">
            <v>WIN</v>
          </cell>
        </row>
        <row r="1522">
          <cell r="A1522" t="str">
            <v>WIN2ATQ</v>
          </cell>
          <cell r="B1522" t="str">
            <v>2ATQ - WM+ HNI Cốc Thôn, Cam Thượng</v>
          </cell>
          <cell r="D1522" t="str">
            <v>Thành phố Hà Nội</v>
          </cell>
          <cell r="E1522" t="str">
            <v>Huyện Ba Vì</v>
          </cell>
          <cell r="F1522" t="str">
            <v>Xã Cam Thượng</v>
          </cell>
          <cell r="I1522" t="str">
            <v>MIENBAC; WIN</v>
          </cell>
          <cell r="M1522" t="str">
            <v>Số 81, Thôn Cốc Thôn, Xã Cam Thượng, Huyện Ba Vì TP. Hà Nội Việt Nam</v>
          </cell>
          <cell r="N1522">
            <v>60</v>
          </cell>
          <cell r="O1522" t="b">
            <v>0</v>
          </cell>
          <cell r="P1522" t="str">
            <v>CÔNG TY TNHH MTV THƯƠNG MẠI VÀ DỊCH VỤ NGỌC THƠM</v>
          </cell>
          <cell r="Q1522" t="str">
            <v>Miền Bắc</v>
          </cell>
          <cell r="R1522" t="str">
            <v>WIN</v>
          </cell>
        </row>
        <row r="1523">
          <cell r="A1523" t="str">
            <v>WIN2ATS</v>
          </cell>
          <cell r="B1523" t="str">
            <v>2ATS - WM+ HNI Phú Hữu 2, Phú Nghĩa</v>
          </cell>
          <cell r="D1523" t="str">
            <v>Thành phố Hà Nội</v>
          </cell>
          <cell r="E1523" t="str">
            <v>Huyện Chương Mỹ</v>
          </cell>
          <cell r="F1523" t="str">
            <v>Xã Phú Nghĩa</v>
          </cell>
          <cell r="I1523" t="str">
            <v>MIENBAC; WIN</v>
          </cell>
          <cell r="M1523" t="str">
            <v>Thôn Phú Hữu 2, Xã Phú Nghĩa, Huyện Chương Mỹ TP. Hà Nội Việt Nam</v>
          </cell>
          <cell r="N1523">
            <v>60</v>
          </cell>
          <cell r="O1523" t="b">
            <v>0</v>
          </cell>
          <cell r="P1523" t="str">
            <v>CÔNG TY TNHH MTV THƯƠNG MẠI VÀ DỊCH VỤ NGỌC THƠM</v>
          </cell>
          <cell r="Q1523" t="str">
            <v>Miền Bắc</v>
          </cell>
          <cell r="R1523" t="str">
            <v>WIN</v>
          </cell>
        </row>
        <row r="1524">
          <cell r="A1524" t="str">
            <v>WIN2ATU</v>
          </cell>
          <cell r="B1524" t="str">
            <v>2ATU - WIN HNI P11 Park Hill</v>
          </cell>
          <cell r="C1524" t="str">
            <v/>
          </cell>
          <cell r="D1524" t="str">
            <v>Thành phố Hà Nội</v>
          </cell>
          <cell r="E1524" t="str">
            <v>Quận Hai Bà Trưng</v>
          </cell>
          <cell r="G1524" t="str">
            <v>HN003</v>
          </cell>
          <cell r="H1524" t="str">
            <v>Nguyễn Văn Thạch</v>
          </cell>
          <cell r="I1524" t="str">
            <v>MIENBAC;WIN</v>
          </cell>
          <cell r="J1524" t="str">
            <v/>
          </cell>
          <cell r="M1524" t="str">
            <v>Nhà dịch vụ SH0112, Tầng 1, Park 11, KĐT Vinhomes Times TP. Hà Nội Việt Nam</v>
          </cell>
          <cell r="N1524">
            <v>60</v>
          </cell>
          <cell r="O1524" t="b">
            <v>0</v>
          </cell>
          <cell r="P1524" t="str">
            <v>C6 HÀ NỘI</v>
          </cell>
          <cell r="Q1524" t="str">
            <v>Miền Bắc</v>
          </cell>
          <cell r="R1524" t="str">
            <v>WIN</v>
          </cell>
        </row>
        <row r="1525">
          <cell r="A1525" t="str">
            <v>win2ATV</v>
          </cell>
          <cell r="B1525" t="str">
            <v>2ATV - WM+ HNI Chợ Cầu, Trung Tiến</v>
          </cell>
          <cell r="C1525" t="str">
            <v/>
          </cell>
          <cell r="D1525" t="str">
            <v>Thành phố Hà Nội</v>
          </cell>
          <cell r="E1525" t="str">
            <v>Huyện Chương Mỹ</v>
          </cell>
          <cell r="G1525" t="str">
            <v>HN008</v>
          </cell>
          <cell r="H1525" t="str">
            <v>Nguyễn Minh Sơn</v>
          </cell>
          <cell r="I1525" t="str">
            <v>MIENBAC;WIN</v>
          </cell>
          <cell r="J1525" t="str">
            <v/>
          </cell>
          <cell r="M1525" t="str">
            <v>Chợ Cầu, thôn Trung Tiến, xấ Thụy Hương, huyện Chương Mỹ, thành phố Hà Nội</v>
          </cell>
          <cell r="N1525">
            <v>60</v>
          </cell>
          <cell r="O1525" t="b">
            <v>0</v>
          </cell>
          <cell r="P1525" t="str">
            <v>C6 HÀ NỘI</v>
          </cell>
          <cell r="Q1525" t="str">
            <v>Miền Bắc</v>
          </cell>
          <cell r="R1525" t="str">
            <v>WIN</v>
          </cell>
        </row>
        <row r="1526">
          <cell r="A1526" t="str">
            <v>WIN2ATW</v>
          </cell>
          <cell r="B1526" t="str">
            <v>2ATW - WM+ HNI TDP 3 Mễ Trì Hạ</v>
          </cell>
          <cell r="C1526" t="str">
            <v/>
          </cell>
          <cell r="D1526" t="str">
            <v>Thành phố Hà Nội</v>
          </cell>
          <cell r="I1526" t="str">
            <v>MIENBAC;WIN</v>
          </cell>
          <cell r="J1526" t="str">
            <v/>
          </cell>
          <cell r="M1526" t="str">
            <v>Tổ Dân Phố 3 Mễ Trì Hạ, Phường Từ Liêm, Thành phố Hà Nội, Việt Nam</v>
          </cell>
          <cell r="N1526">
            <v>60</v>
          </cell>
          <cell r="O1526" t="b">
            <v>0</v>
          </cell>
          <cell r="P1526" t="str">
            <v>C6 HÀ NỘI</v>
          </cell>
          <cell r="Q1526" t="str">
            <v>Miền Bắc</v>
          </cell>
          <cell r="R1526" t="str">
            <v>WIN</v>
          </cell>
        </row>
        <row r="1527">
          <cell r="A1527" t="str">
            <v>WIN2ATX</v>
          </cell>
          <cell r="B1527" t="str">
            <v>2ATX - WM+ HNI Xóm 5, Thôn Hoành</v>
          </cell>
          <cell r="D1527" t="str">
            <v>Thành phố Hà Nội</v>
          </cell>
          <cell r="E1527" t="str">
            <v>Huyện Mỹ Đức</v>
          </cell>
          <cell r="F1527" t="str">
            <v>Xã Đồng Tâm</v>
          </cell>
          <cell r="I1527" t="str">
            <v>MIENBAC; WIN</v>
          </cell>
          <cell r="M1527" t="str">
            <v>Xóm 5, Thôn Hoành, Xã Đồng Tâm, Huyện Mỹ Đức TP. Hà Nội Việt Nam</v>
          </cell>
          <cell r="N1527">
            <v>60</v>
          </cell>
          <cell r="O1527" t="b">
            <v>0</v>
          </cell>
          <cell r="P1527" t="str">
            <v>CÔNG TY TNHH MTV THƯƠNG MẠI VÀ DỊCH VỤ NGỌC THƠM</v>
          </cell>
          <cell r="Q1527" t="str">
            <v>Miền Bắc</v>
          </cell>
          <cell r="R1527" t="str">
            <v>WIN</v>
          </cell>
        </row>
        <row r="1528">
          <cell r="A1528" t="str">
            <v>win2AU3</v>
          </cell>
          <cell r="B1528" t="str">
            <v>2AU3 - WM+ HNI Bái Đô, Phú Xuyên</v>
          </cell>
          <cell r="C1528" t="str">
            <v/>
          </cell>
          <cell r="D1528" t="str">
            <v>Thành phố Hà Nội</v>
          </cell>
          <cell r="E1528" t="str">
            <v>Huyện Phú Xuyên</v>
          </cell>
          <cell r="G1528" t="str">
            <v>HN008</v>
          </cell>
          <cell r="H1528" t="str">
            <v>Nguyễn Minh Sơn</v>
          </cell>
          <cell r="I1528" t="str">
            <v>MIENBAC;WIN</v>
          </cell>
          <cell r="J1528" t="str">
            <v>2AU3 - WM+ HNI Bái Đô, Phú Xuyên</v>
          </cell>
          <cell r="M1528" t="str">
            <v>Chợ Bái, Thôn Bái Đô, Xã Tri Thủy, Huyện Phú Xuyên TP. Hà Nội Việt Nam</v>
          </cell>
          <cell r="N1528">
            <v>60</v>
          </cell>
          <cell r="O1528" t="b">
            <v>0</v>
          </cell>
          <cell r="P1528" t="str">
            <v>C6 HÀ NỘI</v>
          </cell>
          <cell r="Q1528" t="str">
            <v>Miền Bắc</v>
          </cell>
          <cell r="R1528" t="str">
            <v>WIN</v>
          </cell>
        </row>
        <row r="1529">
          <cell r="A1529" t="str">
            <v>WIN2AUC</v>
          </cell>
          <cell r="B1529" t="str">
            <v>2AUC - WM+ HNI Cẩm Lĩnh, Đông Phượng</v>
          </cell>
          <cell r="D1529" t="str">
            <v>Thành phố Hà Nội</v>
          </cell>
          <cell r="E1529" t="str">
            <v>Huyện Ba Vì</v>
          </cell>
          <cell r="F1529" t="str">
            <v>Xã Cẩm Lĩnh</v>
          </cell>
          <cell r="I1529" t="str">
            <v>MIENBAC; WIN</v>
          </cell>
          <cell r="M1529" t="str">
            <v>Đường Cẩm Lĩnh, Thôn Đông Phượng, Xã Cẩm Lĩnh, Huyện Ba Vì TP. Hà Nội Việt Nam</v>
          </cell>
          <cell r="N1529">
            <v>60</v>
          </cell>
          <cell r="O1529" t="b">
            <v>0</v>
          </cell>
          <cell r="P1529" t="str">
            <v>CÔNG TY TNHH MTV THƯƠNG MẠI VÀ DỊCH VỤ NGỌC THƠM</v>
          </cell>
          <cell r="Q1529" t="str">
            <v>Miền Bắc</v>
          </cell>
          <cell r="R1529" t="str">
            <v>WIN</v>
          </cell>
        </row>
        <row r="1530">
          <cell r="A1530" t="str">
            <v>WIN2AUE</v>
          </cell>
          <cell r="B1530" t="str">
            <v>2AUE - WM+ HNI 72 Đường 2 Bãi Thụy</v>
          </cell>
          <cell r="D1530" t="str">
            <v>Thành phố Hà Nội</v>
          </cell>
          <cell r="E1530" t="str">
            <v>Huyện Đan Phượng</v>
          </cell>
          <cell r="F1530" t="str">
            <v>Xã Đồng Tháp</v>
          </cell>
          <cell r="I1530" t="str">
            <v>MIENBAC; WIN</v>
          </cell>
          <cell r="M1530" t="str">
            <v>Số 72 Đường 2 Bãi Thụy, Xã Đồng Tháp, Huyện Đan Phượng TP. Hà Nội Việt Nam</v>
          </cell>
          <cell r="N1530">
            <v>60</v>
          </cell>
          <cell r="O1530" t="b">
            <v>0</v>
          </cell>
          <cell r="P1530" t="str">
            <v>CÔNG TY TNHH MTV THƯƠNG MẠI VÀ DỊCH VỤ NGỌC THƠM</v>
          </cell>
          <cell r="Q1530" t="str">
            <v>Miền Bắc</v>
          </cell>
          <cell r="R1530" t="str">
            <v>WIN</v>
          </cell>
        </row>
        <row r="1531">
          <cell r="A1531" t="str">
            <v>WIN2AUF</v>
          </cell>
          <cell r="B1531" t="str">
            <v>2AUF-WM+ HNI 7 Cầu Am</v>
          </cell>
          <cell r="D1531" t="str">
            <v>Thành phố Hà Nội</v>
          </cell>
          <cell r="E1531" t="str">
            <v>Quận Hà Đông</v>
          </cell>
          <cell r="F1531" t="str">
            <v>Phường Vạn Phúc</v>
          </cell>
          <cell r="I1531" t="str">
            <v>MIENBAC; WIN</v>
          </cell>
          <cell r="M1531" t="str">
            <v>Số 7 Phố Cầu Am, Tổ dân phố Chiến Thắng, Phường Vạn Phúc, Quận Hà</v>
          </cell>
          <cell r="N1531">
            <v>60</v>
          </cell>
          <cell r="O1531" t="b">
            <v>0</v>
          </cell>
          <cell r="P1531" t="str">
            <v>CÔNG TY TNHH MTV THƯƠNG MẠI VÀ DỊCH VỤ NGỌC THƠM</v>
          </cell>
          <cell r="Q1531" t="str">
            <v>Miền Bắc</v>
          </cell>
          <cell r="R1531" t="str">
            <v>WIN</v>
          </cell>
        </row>
        <row r="1532">
          <cell r="A1532" t="str">
            <v>WIN2AUH</v>
          </cell>
          <cell r="B1532" t="str">
            <v>2AUH - WM+ HNI Bái Ngoại, Liệp Nghĩa</v>
          </cell>
          <cell r="D1532" t="str">
            <v>Thành phố Hà Nội</v>
          </cell>
          <cell r="E1532" t="str">
            <v>Huyện Quốc Oai</v>
          </cell>
          <cell r="I1532" t="str">
            <v>MIENBAC; WIN</v>
          </cell>
          <cell r="M1532" t="str">
            <v>Thôn Bái Ngoại, Xã Liệp Nghĩa, Huyện Quốc Oai TP. Hà Nội Việt Nam</v>
          </cell>
          <cell r="N1532">
            <v>60</v>
          </cell>
          <cell r="O1532" t="b">
            <v>0</v>
          </cell>
          <cell r="P1532" t="str">
            <v>CÔNG TY TNHH MTV THƯƠNG MẠI VÀ DỊCH VỤ NGỌC THƠM</v>
          </cell>
          <cell r="Q1532" t="str">
            <v>Miền Bắc</v>
          </cell>
          <cell r="R1532" t="str">
            <v>WIN</v>
          </cell>
        </row>
        <row r="1533">
          <cell r="A1533" t="str">
            <v>WIN2AUK</v>
          </cell>
          <cell r="B1533" t="str">
            <v>2AUK - WM+ HNI Nhân Hiền, Hiền Giang</v>
          </cell>
          <cell r="D1533" t="str">
            <v>Thành phố Hà Nội</v>
          </cell>
          <cell r="E1533" t="str">
            <v>Huyện Thường Tín</v>
          </cell>
          <cell r="F1533" t="str">
            <v>Xã Hiền Giang</v>
          </cell>
          <cell r="I1533" t="str">
            <v>MIENBAC; WIN</v>
          </cell>
          <cell r="M1533" t="str">
            <v>Số 35, Thôn Nhân Hiền, Xã Hiền Giang, Huyện Thường Tín TP. Hà Nội Việt Nam</v>
          </cell>
          <cell r="N1533">
            <v>60</v>
          </cell>
          <cell r="O1533" t="b">
            <v>0</v>
          </cell>
          <cell r="P1533" t="str">
            <v>CÔNG TY TNHH MTV THƯƠNG MẠI VÀ DỊCH VỤ NGỌC THƠM</v>
          </cell>
          <cell r="Q1533" t="str">
            <v>Miền Bắc</v>
          </cell>
          <cell r="R1533" t="str">
            <v>WIN</v>
          </cell>
        </row>
        <row r="1534">
          <cell r="A1534" t="str">
            <v>WIN2AUM</v>
          </cell>
          <cell r="B1534" t="str">
            <v>2AUM - WM+ HNI Trung Hà, Thái Hòa</v>
          </cell>
          <cell r="D1534" t="str">
            <v>Thành phố Hà Nội</v>
          </cell>
          <cell r="E1534" t="str">
            <v>Huyện Ba Vì</v>
          </cell>
          <cell r="F1534" t="str">
            <v>Xã Thái Hòa</v>
          </cell>
          <cell r="I1534" t="str">
            <v>MIENBAC; WIN</v>
          </cell>
          <cell r="M1534" t="str">
            <v>Thôn Trung Hà, Xã Thái Hòa, Huyện Ba Vì TP. Hà Nội Việt Nam</v>
          </cell>
          <cell r="N1534">
            <v>60</v>
          </cell>
          <cell r="O1534" t="b">
            <v>0</v>
          </cell>
          <cell r="P1534" t="str">
            <v>CÔNG TY TNHH MTV THƯƠNG MẠI VÀ DỊCH VỤ NGỌC THƠM</v>
          </cell>
          <cell r="Q1534" t="str">
            <v>Miền Bắc</v>
          </cell>
          <cell r="R1534" t="str">
            <v>WIN</v>
          </cell>
        </row>
        <row r="1535">
          <cell r="A1535" t="str">
            <v>WIN2AUS</v>
          </cell>
          <cell r="B1535" t="str">
            <v>2AUS - WM+ HNI Hạ Hòa, Hưng Đạo</v>
          </cell>
          <cell r="D1535" t="str">
            <v>Thành phố Hà Nội</v>
          </cell>
          <cell r="E1535" t="str">
            <v>Huyện Quốc Oai</v>
          </cell>
          <cell r="G1535" t="str">
            <v>HN004</v>
          </cell>
          <cell r="H1535" t="str">
            <v>Hoàng Thanh Huy</v>
          </cell>
          <cell r="I1535" t="str">
            <v>MIENBAC; WIN</v>
          </cell>
          <cell r="J1535" t="str">
            <v>2AUS - WM+ HNI Hạ Hòa, Hưng Đạo</v>
          </cell>
          <cell r="K1535" t="str">
            <v>Xóm Chùa, Thôn Hạ Hòa, Xã Hưng Đạo, Huyện Quốc Oai, Thành phố Hà Nội, Việt Nam</v>
          </cell>
          <cell r="L1535" t="str">
            <v/>
          </cell>
          <cell r="M1535" t="str">
            <v>Xóm Chùa, Thôn Hạ Hòa, Xã Hưng Đạo, Huyện Quốc Oai, Thành phố Hà Nội, Việt Nam</v>
          </cell>
          <cell r="N1535">
            <v>60</v>
          </cell>
          <cell r="O1535" t="b">
            <v>0</v>
          </cell>
          <cell r="P1535" t="str">
            <v>CÔNG TY TNHH MTV THƯƠNG MẠI VÀ DỊCH VỤ NGỌC THƠM</v>
          </cell>
          <cell r="Q1535" t="str">
            <v>Miền Bắc</v>
          </cell>
          <cell r="R1535" t="str">
            <v>WIN</v>
          </cell>
        </row>
        <row r="1536">
          <cell r="A1536" t="str">
            <v>WIN2AUY</v>
          </cell>
          <cell r="B1536" t="str">
            <v>2AUY - WM+ HNI 60 Thu Thuận</v>
          </cell>
          <cell r="D1536" t="str">
            <v>Thành phố Hà Nội</v>
          </cell>
          <cell r="E1536" t="str">
            <v>Huyện Đan Phượng</v>
          </cell>
          <cell r="F1536" t="str">
            <v>Xã Song Phượng</v>
          </cell>
          <cell r="I1536" t="str">
            <v>MIENBAC; WIN</v>
          </cell>
          <cell r="M1536" t="str">
            <v>Số 60 Thu Thuận, Thôn Thu Quế, Xã Song Phượng, H. Đan Phượng TP. Hà Nội Việt Nam</v>
          </cell>
          <cell r="N1536">
            <v>60</v>
          </cell>
          <cell r="O1536" t="b">
            <v>0</v>
          </cell>
          <cell r="P1536" t="str">
            <v>CÔNG TY TNHH MTV THƯƠNG MẠI VÀ DỊCH VỤ NGỌC THƠM</v>
          </cell>
          <cell r="Q1536" t="str">
            <v>Miền Bắc</v>
          </cell>
          <cell r="R1536" t="str">
            <v>WIN</v>
          </cell>
        </row>
        <row r="1537">
          <cell r="A1537" t="str">
            <v>win2AV1</v>
          </cell>
          <cell r="B1537" t="str">
            <v>2AV1 - WM+ HNI Vân Côn, Hoài Đức</v>
          </cell>
          <cell r="C1537" t="str">
            <v/>
          </cell>
          <cell r="D1537" t="str">
            <v>Thành phố Hà Nội</v>
          </cell>
          <cell r="E1537" t="str">
            <v>Huyện Hoài Đức</v>
          </cell>
          <cell r="G1537" t="str">
            <v>HN004</v>
          </cell>
          <cell r="H1537" t="str">
            <v>Hoàng Thanh Huy</v>
          </cell>
          <cell r="I1537" t="str">
            <v>MIENBAC;WIN</v>
          </cell>
          <cell r="J1537" t="str">
            <v>2AV1 - WM+ HNI Vân Côn, Hoài Đức</v>
          </cell>
          <cell r="K1537" t="str">
            <v>Thôn Vân Côn, xã Vân Côn, huyện Hoài Đức, thành phố Hà Nội</v>
          </cell>
          <cell r="M1537" t="str">
            <v>Thôn Vân Côn, xã Vân Côn, huyện Hoài Đức, thành phố Hà Nội</v>
          </cell>
          <cell r="N1537">
            <v>60</v>
          </cell>
          <cell r="O1537" t="b">
            <v>0</v>
          </cell>
          <cell r="P1537" t="str">
            <v>C6 HÀ NỘI</v>
          </cell>
          <cell r="Q1537" t="str">
            <v>Miền Bắc</v>
          </cell>
          <cell r="R1537" t="str">
            <v>WIN</v>
          </cell>
        </row>
        <row r="1538">
          <cell r="A1538" t="str">
            <v>win2AVU</v>
          </cell>
          <cell r="B1538" t="str">
            <v>2AVU - WM+ HNI Đồi Miễu, xã Nam Phương Tiến</v>
          </cell>
          <cell r="C1538" t="str">
            <v/>
          </cell>
          <cell r="D1538" t="str">
            <v>Thành phố Hà Nội</v>
          </cell>
          <cell r="E1538" t="str">
            <v>Huyện Chương Mỹ</v>
          </cell>
          <cell r="G1538" t="str">
            <v>HN008</v>
          </cell>
          <cell r="H1538" t="str">
            <v>Nguyễn Minh Sơn</v>
          </cell>
          <cell r="I1538" t="str">
            <v>MIENBAC;WIN</v>
          </cell>
          <cell r="J1538" t="str">
            <v/>
          </cell>
          <cell r="M1538" t="str">
            <v>Đồi Miễu, xã Nam Phương Tiến, huyện Chương Mỹ, thành phố Hà Nội</v>
          </cell>
          <cell r="N1538">
            <v>60</v>
          </cell>
          <cell r="O1538" t="b">
            <v>0</v>
          </cell>
          <cell r="P1538" t="str">
            <v>C6 HÀ NỘI</v>
          </cell>
          <cell r="Q1538" t="str">
            <v>Miền Bắc</v>
          </cell>
          <cell r="R1538" t="str">
            <v>WIN</v>
          </cell>
        </row>
        <row r="1539">
          <cell r="A1539" t="str">
            <v>win2AW3</v>
          </cell>
          <cell r="B1539" t="str">
            <v>2AW3 - WIN HNI 74A Quang Trung</v>
          </cell>
          <cell r="C1539" t="str">
            <v/>
          </cell>
          <cell r="D1539" t="str">
            <v>Thành phố Hà Nội</v>
          </cell>
          <cell r="E1539" t="str">
            <v>Thị xã Sơn Tây</v>
          </cell>
          <cell r="G1539" t="str">
            <v>HN004</v>
          </cell>
          <cell r="H1539" t="str">
            <v>Hoàng Thanh Huy</v>
          </cell>
          <cell r="I1539" t="str">
            <v>MIENBAC;WIN</v>
          </cell>
          <cell r="J1539" t="str">
            <v>2AW3 - WIN HNI 74A Quang Trung</v>
          </cell>
          <cell r="K1539" t="str">
            <v>Số nhà 74A, Phố Quang Trung, Phường Quang Trung, Thị xã Sơn Tây TP. Hà Nội Việt Nam</v>
          </cell>
          <cell r="M1539" t="str">
            <v>Số nhà 74A, Phố Quang Trung, Phường Quang Trung, Thị xã Sơn Tây TP. Hà Nội Việt Nam</v>
          </cell>
          <cell r="N1539">
            <v>60</v>
          </cell>
          <cell r="O1539" t="b">
            <v>0</v>
          </cell>
          <cell r="P1539" t="str">
            <v>C6 HÀ NỘI</v>
          </cell>
          <cell r="Q1539" t="str">
            <v>Miền Bắc</v>
          </cell>
          <cell r="R1539" t="str">
            <v>WIN</v>
          </cell>
        </row>
        <row r="1540">
          <cell r="A1540" t="str">
            <v>win2AW4</v>
          </cell>
          <cell r="B1540" t="str">
            <v>2AW4 - WM+ HNI Phú Châu, Ba Vì</v>
          </cell>
          <cell r="C1540" t="str">
            <v/>
          </cell>
          <cell r="D1540" t="str">
            <v>Thành phố Hà Nội</v>
          </cell>
          <cell r="E1540" t="str">
            <v>Huyện Ba Vì</v>
          </cell>
          <cell r="G1540" t="str">
            <v>HN004</v>
          </cell>
          <cell r="H1540" t="str">
            <v>Hoàng Thanh Huy</v>
          </cell>
          <cell r="I1540" t="str">
            <v>MIENBAC;WIN</v>
          </cell>
          <cell r="J1540" t="str">
            <v/>
          </cell>
          <cell r="M1540" t="str">
            <v>Thôn Phú Xuyên 1, Xã Phú Châu, Huyện Ba Vì, TP. Hà Nội Việt Nam</v>
          </cell>
          <cell r="N1540">
            <v>60</v>
          </cell>
          <cell r="O1540" t="b">
            <v>0</v>
          </cell>
          <cell r="P1540" t="str">
            <v>C6 HÀ NỘI</v>
          </cell>
          <cell r="Q1540" t="str">
            <v>Miền Bắc</v>
          </cell>
          <cell r="R1540" t="str">
            <v>WIN</v>
          </cell>
        </row>
        <row r="1541">
          <cell r="A1541" t="str">
            <v>win2AWA</v>
          </cell>
          <cell r="B1541" t="str">
            <v>2AWA - WM+ HNI Trát Cầu, Tiền Phong</v>
          </cell>
          <cell r="C1541" t="str">
            <v/>
          </cell>
          <cell r="D1541" t="str">
            <v>Thành phố Hà Nội</v>
          </cell>
          <cell r="E1541" t="str">
            <v>Huyện Thường Tín</v>
          </cell>
          <cell r="G1541" t="str">
            <v>HN004</v>
          </cell>
          <cell r="H1541" t="str">
            <v>Hoàng Thanh Huy</v>
          </cell>
          <cell r="I1541" t="str">
            <v>MIENBAC;WIN</v>
          </cell>
          <cell r="J1541" t="str">
            <v/>
          </cell>
          <cell r="M1541" t="str">
            <v>Số 19 Đội 6, Thôn Trát Cầu, xã Tiền Phong, huyện Thường Tín, TP. Hà Nội Việt Nam</v>
          </cell>
          <cell r="N1541">
            <v>60</v>
          </cell>
          <cell r="O1541" t="b">
            <v>0</v>
          </cell>
          <cell r="P1541" t="str">
            <v>C6 HÀ NỘI</v>
          </cell>
          <cell r="Q1541" t="str">
            <v>Miền Bắc</v>
          </cell>
          <cell r="R1541" t="str">
            <v>WIN</v>
          </cell>
        </row>
        <row r="1542">
          <cell r="A1542" t="str">
            <v>WIN2AWF</v>
          </cell>
          <cell r="B1542" t="str">
            <v>2AWF - WM+ HNI Đại Đồng Độ Lân, Tuyết Nghĩa</v>
          </cell>
          <cell r="D1542" t="str">
            <v>Thành phố Hà Nội</v>
          </cell>
          <cell r="E1542" t="str">
            <v>Huyện Quốc Oai</v>
          </cell>
          <cell r="G1542" t="str">
            <v>HN004</v>
          </cell>
          <cell r="H1542" t="str">
            <v>Hoàng Thanh Huy</v>
          </cell>
          <cell r="I1542" t="str">
            <v>MIENBAC; WIN</v>
          </cell>
          <cell r="J1542" t="str">
            <v>2AWF - WM+ HNI Đại Đồng Độ Lân, Tuyết Nghĩa</v>
          </cell>
          <cell r="K1542" t="str">
            <v>Thôn Đại Đồng Độ Lân, Xã Tuyết Nghĩa, Huyện Quốc Oai, TP. Hà Nội, Việt Nam</v>
          </cell>
          <cell r="L1542" t="str">
            <v/>
          </cell>
          <cell r="M1542" t="str">
            <v>Thôn Đại Đồng Độ Lân, Xã Tuyết Nghĩa, Huyện Quốc Oai, TP. Hà Nội, Việt Nam</v>
          </cell>
          <cell r="N1542">
            <v>60</v>
          </cell>
          <cell r="O1542" t="b">
            <v>0</v>
          </cell>
          <cell r="P1542" t="str">
            <v>CÔNG TY TNHH MTV THƯƠNG MẠI VÀ DỊCH VỤ NGỌC THƠM</v>
          </cell>
          <cell r="Q1542" t="str">
            <v>Miền Bắc</v>
          </cell>
          <cell r="R1542" t="str">
            <v>WIN</v>
          </cell>
        </row>
        <row r="1543">
          <cell r="A1543" t="str">
            <v>win2AWK</v>
          </cell>
          <cell r="B1543" t="str">
            <v>2AWK - WM+ HNI Ngự Tiền, Thanh Lâm</v>
          </cell>
          <cell r="C1543" t="str">
            <v/>
          </cell>
          <cell r="D1543" t="str">
            <v>Thành phố Hà Nội</v>
          </cell>
          <cell r="E1543" t="str">
            <v>Huyện Mê Linh</v>
          </cell>
          <cell r="G1543" t="str">
            <v>HN006</v>
          </cell>
          <cell r="H1543" t="str">
            <v>Phan Trọng Cường</v>
          </cell>
          <cell r="I1543" t="str">
            <v>MIENBAC;WIN</v>
          </cell>
          <cell r="J1543" t="str">
            <v/>
          </cell>
          <cell r="M1543" t="str">
            <v>Thôn Ngự Tiền, xã Thanh Lâm, huyện Mê Linh, TP. Hà Nội Việt Nam</v>
          </cell>
          <cell r="N1543">
            <v>60</v>
          </cell>
          <cell r="O1543" t="b">
            <v>0</v>
          </cell>
          <cell r="P1543" t="str">
            <v>C6 HÀ NỘI</v>
          </cell>
          <cell r="Q1543" t="str">
            <v>Miền Bắc</v>
          </cell>
          <cell r="R1543" t="str">
            <v>WIN</v>
          </cell>
        </row>
        <row r="1544">
          <cell r="A1544" t="str">
            <v>WIN2AWL</v>
          </cell>
          <cell r="B1544" t="str">
            <v>WM+ HNI SA5 Vinhomes Smart City</v>
          </cell>
          <cell r="D1544" t="str">
            <v>Thành phố Hà Nội</v>
          </cell>
          <cell r="E1544" t="str">
            <v>Quận Nam Từ Liêm</v>
          </cell>
          <cell r="G1544" t="str">
            <v>HN004</v>
          </cell>
          <cell r="H1544" t="str">
            <v>Hoàng Thanh Huy</v>
          </cell>
          <cell r="I1544" t="str">
            <v>MIENBAC; WIN</v>
          </cell>
          <cell r="M1544" t="str">
            <v>1S18-1S25, Tòa SA5, Ô đất số F3-CH02-2 Vinhomes Smart City, Phường Tây Mỗ, Quận Nam Từ Liêm TP. Hà Nội Việt Nam</v>
          </cell>
          <cell r="N1544">
            <v>60</v>
          </cell>
          <cell r="O1544" t="b">
            <v>0</v>
          </cell>
          <cell r="P1544" t="str">
            <v>CÔNG TY TNHH MTV THƯƠNG MẠI VÀ DỊCH VỤ NGỌC THƠM</v>
          </cell>
          <cell r="Q1544" t="str">
            <v>Miền Bắc</v>
          </cell>
          <cell r="R1544" t="str">
            <v>WIN</v>
          </cell>
        </row>
        <row r="1545">
          <cell r="A1545" t="str">
            <v>win2AWW</v>
          </cell>
          <cell r="B1545" t="str">
            <v>2AWW - WM+ HNI Ngô Đạo, Tân Hưng</v>
          </cell>
          <cell r="C1545" t="str">
            <v/>
          </cell>
          <cell r="D1545" t="str">
            <v>Thành phố Hà Nội</v>
          </cell>
          <cell r="E1545" t="str">
            <v>Huyện Sóc Sơn</v>
          </cell>
          <cell r="G1545" t="str">
            <v>HN006</v>
          </cell>
          <cell r="H1545" t="str">
            <v>Phan Trọng Cường</v>
          </cell>
          <cell r="I1545" t="str">
            <v>MIENBAC;WIN</v>
          </cell>
          <cell r="J1545" t="str">
            <v/>
          </cell>
          <cell r="M1545" t="str">
            <v>Thôn Ngô Đạo, xã Tân Hưng, huyện Sóc Sơn, TP. Hà Nội Việt Nam</v>
          </cell>
          <cell r="N1545">
            <v>60</v>
          </cell>
          <cell r="O1545" t="b">
            <v>0</v>
          </cell>
          <cell r="P1545" t="str">
            <v>C6 HÀ NỘI</v>
          </cell>
          <cell r="Q1545" t="str">
            <v>Miền Bắc</v>
          </cell>
          <cell r="R1545" t="str">
            <v>WIN</v>
          </cell>
        </row>
        <row r="1546">
          <cell r="A1546" t="str">
            <v>WIN2AWX</v>
          </cell>
          <cell r="B1546" t="str">
            <v>2AWX - WM+ HNI  Thọ Lão, Tiến Thịnh</v>
          </cell>
          <cell r="D1546" t="str">
            <v>Thành phố Hà Nội</v>
          </cell>
          <cell r="E1546" t="str">
            <v>Huyện Mê Linh</v>
          </cell>
          <cell r="F1546" t="str">
            <v>Xã Tiến Thịnh</v>
          </cell>
          <cell r="I1546" t="str">
            <v>MIENBAC; WIN</v>
          </cell>
          <cell r="M1546" t="str">
            <v>Thôn Thọ Lão, xá Tiến Thịnh, huyện Mê Linh, TP Hà Nội</v>
          </cell>
          <cell r="N1546">
            <v>60</v>
          </cell>
          <cell r="O1546" t="b">
            <v>0</v>
          </cell>
          <cell r="P1546" t="str">
            <v>CÔNG TY TNHH MTV THƯƠNG MẠI VÀ DỊCH VỤ NGỌC THƠM</v>
          </cell>
          <cell r="Q1546" t="str">
            <v>Miền Bắc</v>
          </cell>
          <cell r="R1546" t="str">
            <v>WIN</v>
          </cell>
        </row>
        <row r="1547">
          <cell r="A1547" t="str">
            <v>WIN2AWY</v>
          </cell>
          <cell r="B1547" t="str">
            <v>2AWY - WM+ HNI 45 Hiệu Chân</v>
          </cell>
          <cell r="D1547" t="str">
            <v>Thành phố Hà Nội</v>
          </cell>
          <cell r="E1547" t="str">
            <v>Huyện Sóc Sơn</v>
          </cell>
          <cell r="F1547" t="str">
            <v>Xã Tân Hưng</v>
          </cell>
          <cell r="I1547" t="str">
            <v>MIENBAC; WIN</v>
          </cell>
          <cell r="M1547" t="str">
            <v>45 Hiệu Chân, Xã Tân Hưng, Huyện Sóc Sơn TP. Hà Nội Việt Nam</v>
          </cell>
          <cell r="N1547">
            <v>60</v>
          </cell>
          <cell r="O1547" t="b">
            <v>0</v>
          </cell>
          <cell r="P1547" t="str">
            <v>CÔNG TY TNHH MTV THƯƠNG MẠI VÀ DỊCH VỤ NGỌC THƠM</v>
          </cell>
          <cell r="Q1547" t="str">
            <v>Miền Bắc</v>
          </cell>
          <cell r="R1547" t="str">
            <v>WIN</v>
          </cell>
        </row>
        <row r="1548">
          <cell r="A1548" t="str">
            <v>WIN2AWZ</v>
          </cell>
          <cell r="B1548" t="str">
            <v>2AWZ - WM+ HNI Tráng Việt, Mê Linh</v>
          </cell>
          <cell r="D1548" t="str">
            <v>Thành phố Hà Nội</v>
          </cell>
          <cell r="E1548" t="str">
            <v>Huyện Mê Linh</v>
          </cell>
          <cell r="F1548" t="str">
            <v>Xã Tráng Việt</v>
          </cell>
          <cell r="I1548" t="str">
            <v>MIENBAC; WIN</v>
          </cell>
          <cell r="M1548" t="str">
            <v>Thôn Tráng Việt, Xã Tráng Việt, Huyện Mê Linh TP. Hà Nội Việt Nam</v>
          </cell>
          <cell r="N1548">
            <v>60</v>
          </cell>
          <cell r="O1548" t="b">
            <v>0</v>
          </cell>
          <cell r="P1548" t="str">
            <v>CÔNG TY TNHH MTV THƯƠNG MẠI VÀ DỊCH VỤ NGỌC THƠM</v>
          </cell>
          <cell r="Q1548" t="str">
            <v>Miền Bắc</v>
          </cell>
          <cell r="R1548" t="str">
            <v>WIN</v>
          </cell>
        </row>
        <row r="1549">
          <cell r="A1549" t="str">
            <v>WIN2AX5</v>
          </cell>
          <cell r="B1549" t="str">
            <v>2AX5 - WM+ HNI U39.2 Masteri West Heights</v>
          </cell>
          <cell r="D1549" t="str">
            <v>Thành phố Hà Nội</v>
          </cell>
          <cell r="E1549" t="str">
            <v>Quận Nam Từ Liêm</v>
          </cell>
          <cell r="G1549" t="str">
            <v>HN004</v>
          </cell>
          <cell r="H1549" t="str">
            <v>Hoàng Thanh Huy</v>
          </cell>
          <cell r="I1549" t="str">
            <v>MIENBAC; WIN</v>
          </cell>
          <cell r="J1549" t="str">
            <v/>
          </cell>
          <cell r="L1549" t="str">
            <v/>
          </cell>
          <cell r="M1549" t="str">
            <v>Căn U39.2.TMDV10, Khu Chung cư cao tầng F5 – CH02 thuộc Dự án đô thị mới Tây Mỗ- Đại Mỗ-Vinhomes Park, P. Tây Mỗ, Q. Nam Từ Liêm TP. Hà Nội Việt Nam</v>
          </cell>
          <cell r="N1549">
            <v>60</v>
          </cell>
          <cell r="O1549" t="b">
            <v>0</v>
          </cell>
          <cell r="P1549" t="str">
            <v>CÔNG TY TNHH MTV THƯƠNG MẠI VÀ DỊCH VỤ NGỌC THƠM</v>
          </cell>
          <cell r="Q1549" t="str">
            <v>Miền Bắc</v>
          </cell>
          <cell r="R1549" t="str">
            <v>WIN</v>
          </cell>
        </row>
        <row r="1550">
          <cell r="A1550" t="str">
            <v>win2AX6</v>
          </cell>
          <cell r="B1550" t="str">
            <v>2AX6 - WM+ HNI 381 - 383 Kiêu Kỵ</v>
          </cell>
          <cell r="C1550" t="str">
            <v/>
          </cell>
          <cell r="D1550" t="str">
            <v>Thành phố Hà Nội</v>
          </cell>
          <cell r="E1550" t="str">
            <v>Huyện Gia Lâm</v>
          </cell>
          <cell r="G1550" t="str">
            <v>HN008</v>
          </cell>
          <cell r="H1550" t="str">
            <v>Nguyễn Minh Sơn</v>
          </cell>
          <cell r="I1550" t="str">
            <v>MIENBAC;WIN</v>
          </cell>
          <cell r="J1550" t="str">
            <v>2AX6 - WM+ HNI 381 - 383 Kiêu Kỵ</v>
          </cell>
          <cell r="M1550" t="str">
            <v>Số 381 – 383 đường Kiêu Kỵ, Xã Kiêu Kỵ, Huyện Gia Lâm TP. Hà Nội Việt Nam</v>
          </cell>
          <cell r="N1550">
            <v>60</v>
          </cell>
          <cell r="O1550" t="b">
            <v>0</v>
          </cell>
          <cell r="P1550" t="str">
            <v>C6 HÀ NỘI</v>
          </cell>
          <cell r="Q1550" t="str">
            <v>Miền Bắc</v>
          </cell>
          <cell r="R1550" t="str">
            <v>WIN</v>
          </cell>
        </row>
        <row r="1551">
          <cell r="A1551" t="str">
            <v>WIN2AXC</v>
          </cell>
          <cell r="B1551" t="str">
            <v>2AXC-WIN HNI HH5 Khai Sơn City</v>
          </cell>
          <cell r="D1551" t="str">
            <v>Thành phố Hà Nội</v>
          </cell>
          <cell r="E1551" t="str">
            <v>Quận Long Biên</v>
          </cell>
          <cell r="I1551" t="str">
            <v>MIENBAC; WIN</v>
          </cell>
          <cell r="M1551" t="str">
            <v>Gian hàng thương mại tầng 1 K2-GTM03, Nhà CC HH5, Dự án Khai Sơn City, Q. Long Biên TP. Hà Nội Việt Nam</v>
          </cell>
          <cell r="N1551">
            <v>60</v>
          </cell>
          <cell r="O1551" t="b">
            <v>0</v>
          </cell>
          <cell r="P1551" t="str">
            <v>CÔNG TY TNHH MTV THƯƠNG MẠI VÀ DỊCH VỤ NGỌC THƠM</v>
          </cell>
          <cell r="Q1551" t="str">
            <v>Miền Bắc</v>
          </cell>
          <cell r="R1551" t="str">
            <v>WIN</v>
          </cell>
        </row>
        <row r="1552">
          <cell r="A1552" t="str">
            <v>WIN2AXK</v>
          </cell>
          <cell r="B1552" t="str">
            <v>2AXK - WM+ Thôn Đoài, Xuy Xá</v>
          </cell>
          <cell r="D1552" t="str">
            <v>Thành phố Hà Nội</v>
          </cell>
          <cell r="E1552" t="str">
            <v>Huyện Mỹ Đức</v>
          </cell>
          <cell r="I1552" t="str">
            <v>MIENBAC; WIN</v>
          </cell>
          <cell r="M1552" t="str">
            <v>Số 75-77, Đội 5, Thôn Đoài, Xã Xuy Xá, Huyện Mỹ Đức, TP. Hà Nội, Việt Nam</v>
          </cell>
          <cell r="N1552">
            <v>60</v>
          </cell>
          <cell r="O1552" t="b">
            <v>0</v>
          </cell>
          <cell r="P1552" t="str">
            <v>CÔNG TY TNHH MTV THƯƠNG MẠI VÀ DỊCH VỤ NGỌC THƠM</v>
          </cell>
          <cell r="Q1552" t="str">
            <v>Miền Bắc</v>
          </cell>
          <cell r="R1552" t="str">
            <v>WIN</v>
          </cell>
        </row>
        <row r="1553">
          <cell r="A1553" t="str">
            <v>WIN2AXL</v>
          </cell>
          <cell r="B1553" t="str">
            <v>WM+ HNI Thôn Thượng, Phùng Xá</v>
          </cell>
          <cell r="D1553" t="str">
            <v>Thành phố Hà Nội</v>
          </cell>
          <cell r="E1553" t="str">
            <v>Huyện Mỹ Đức</v>
          </cell>
          <cell r="F1553" t="str">
            <v>Xã Đồng Tâm</v>
          </cell>
          <cell r="I1553" t="str">
            <v>MIENBAC; WIN</v>
          </cell>
          <cell r="M1553" t="str">
            <v>Thôn Thượng, Xã Phùng Xá, Huyện Mỹ Đức TP. Hà Nội Việt Nam</v>
          </cell>
          <cell r="N1553">
            <v>60</v>
          </cell>
          <cell r="O1553" t="b">
            <v>0</v>
          </cell>
          <cell r="P1553" t="str">
            <v>CÔNG TY TNHH MTV THƯƠNG MẠI VÀ DỊCH VỤ NGỌC THƠM</v>
          </cell>
          <cell r="Q1553" t="str">
            <v>Miền Bắc</v>
          </cell>
          <cell r="R1553" t="str">
            <v>WIN</v>
          </cell>
        </row>
        <row r="1554">
          <cell r="A1554" t="str">
            <v>WIN2AXM</v>
          </cell>
          <cell r="B1554" t="str">
            <v>2AXM - WM+ Ngã 4 An Phú, Mỹ Đức</v>
          </cell>
          <cell r="D1554" t="str">
            <v>Thành phố Hà Nội</v>
          </cell>
          <cell r="E1554" t="str">
            <v>Huyện Mỹ Đức</v>
          </cell>
          <cell r="I1554" t="str">
            <v>MIENBAC; WIN</v>
          </cell>
          <cell r="M1554" t="str">
            <v>Thôn Đồi Dùng, Xã An Phú, Huyện Mỹ Đức, TP. Hà Nội, Việt Nam</v>
          </cell>
          <cell r="N1554">
            <v>60</v>
          </cell>
          <cell r="O1554" t="b">
            <v>0</v>
          </cell>
          <cell r="P1554" t="str">
            <v>CÔNG TY TNHH MTV THƯƠNG MẠI VÀ DỊCH VỤ NGỌC THƠM</v>
          </cell>
          <cell r="Q1554" t="str">
            <v>Miền Bắc</v>
          </cell>
          <cell r="R1554" t="str">
            <v>WIN</v>
          </cell>
        </row>
        <row r="1555">
          <cell r="A1555" t="str">
            <v>WIN2AXP</v>
          </cell>
          <cell r="B1555" t="str">
            <v>2AXP - WM+ HNI Lập Trí, Minh Trí</v>
          </cell>
          <cell r="D1555" t="str">
            <v>Thành phố Hà Nội</v>
          </cell>
          <cell r="I1555" t="str">
            <v>MIENBAC; WIN</v>
          </cell>
          <cell r="M1555" t="str">
            <v>Số nhà 162, Thôn Lập Trí, Xã Minh Trí, Huyện Sóc Sơn TP. Hà Nội Việt Nam</v>
          </cell>
          <cell r="N1555">
            <v>60</v>
          </cell>
          <cell r="O1555" t="b">
            <v>0</v>
          </cell>
          <cell r="P1555" t="str">
            <v>CÔNG TY TNHH MTV THƯƠNG MẠI VÀ DỊCH VỤ NGỌC THƠM</v>
          </cell>
          <cell r="Q1555" t="str">
            <v>Miền Bắc</v>
          </cell>
          <cell r="R1555" t="str">
            <v>WIN</v>
          </cell>
        </row>
        <row r="1556">
          <cell r="A1556" t="str">
            <v>WIN2AXT</v>
          </cell>
          <cell r="B1556" t="str">
            <v>WM+ HNI Hoàng Kim, Mê Linh</v>
          </cell>
          <cell r="C1556" t="str">
            <v/>
          </cell>
          <cell r="D1556" t="str">
            <v>Thành phố Hà Nội</v>
          </cell>
          <cell r="E1556" t="str">
            <v>Huyện Mê Linh</v>
          </cell>
          <cell r="G1556" t="str">
            <v>HN008</v>
          </cell>
          <cell r="H1556" t="str">
            <v>Nguyễn Minh Sơn</v>
          </cell>
          <cell r="I1556" t="str">
            <v>MIENBAC;WIN</v>
          </cell>
          <cell r="J1556" t="str">
            <v/>
          </cell>
          <cell r="M1556" t="str">
            <v>Thôn Hoàng Kim, Xã Hoàng Kim, Huyện Mê Linh TP. Hà Nội Việt Nam</v>
          </cell>
          <cell r="N1556">
            <v>60</v>
          </cell>
          <cell r="O1556" t="b">
            <v>0</v>
          </cell>
          <cell r="P1556" t="str">
            <v>C6 HÀ NỘI</v>
          </cell>
          <cell r="Q1556" t="str">
            <v>Miền Bắc</v>
          </cell>
          <cell r="R1556" t="str">
            <v>WIN</v>
          </cell>
        </row>
        <row r="1557">
          <cell r="A1557" t="str">
            <v>WIN2AXX</v>
          </cell>
          <cell r="B1557" t="str">
            <v>WM+ HNI Bồng Mạc, Liên Mạc</v>
          </cell>
          <cell r="C1557" t="str">
            <v/>
          </cell>
          <cell r="D1557" t="str">
            <v>Thành phố Hà Nội</v>
          </cell>
          <cell r="E1557" t="str">
            <v>Huyện Mê Linh</v>
          </cell>
          <cell r="G1557" t="str">
            <v>HN008</v>
          </cell>
          <cell r="H1557" t="str">
            <v>Nguyễn Minh Sơn</v>
          </cell>
          <cell r="I1557" t="str">
            <v>MIENBAC;WIN</v>
          </cell>
          <cell r="J1557" t="str">
            <v/>
          </cell>
          <cell r="M1557" t="str">
            <v>Thôn Bồng Mạc, Xã Liên Mạc, Huyện Mê Linh TP. Hà Nội Việt Nam</v>
          </cell>
          <cell r="N1557">
            <v>60</v>
          </cell>
          <cell r="O1557" t="b">
            <v>0</v>
          </cell>
          <cell r="P1557" t="str">
            <v>C6 HÀ NỘI</v>
          </cell>
          <cell r="Q1557" t="str">
            <v>Miền Bắc</v>
          </cell>
          <cell r="R1557" t="str">
            <v>WIN</v>
          </cell>
        </row>
        <row r="1558">
          <cell r="A1558" t="str">
            <v>win2AY2</v>
          </cell>
          <cell r="B1558" t="str">
            <v>2AY2 - WM+ HNI Khu 2 Văn Lôi, Mê Linh</v>
          </cell>
          <cell r="C1558" t="str">
            <v/>
          </cell>
          <cell r="D1558" t="str">
            <v>Thành phố Hà Nội</v>
          </cell>
          <cell r="E1558" t="str">
            <v>Huyện Mê Linh</v>
          </cell>
          <cell r="G1558" t="str">
            <v>HN003</v>
          </cell>
          <cell r="H1558" t="str">
            <v>Nguyễn Văn Thạch</v>
          </cell>
          <cell r="I1558" t="str">
            <v>MIENBAC;WIN</v>
          </cell>
          <cell r="J1558" t="str">
            <v>2AY2 - WM+ HNI Khu 2 Văn Lôi, Mê Linh</v>
          </cell>
          <cell r="K1558" t="str">
            <v>Khu 2, Thôn Văn Lôi, Xã Tam Đồng, Huyện Mê Linh TP. Hà Nội Việt Nam</v>
          </cell>
          <cell r="M1558" t="str">
            <v>Khu 2, Thôn Văn Lôi, Xã Tam Đồng, Huyện Mê Linh TP. Hà Nội Việt Nam</v>
          </cell>
          <cell r="N1558">
            <v>60</v>
          </cell>
          <cell r="O1558" t="b">
            <v>0</v>
          </cell>
          <cell r="P1558" t="str">
            <v>C6 HÀ NỘI</v>
          </cell>
          <cell r="Q1558" t="str">
            <v>Miền Bắc</v>
          </cell>
          <cell r="R1558" t="str">
            <v>WIN</v>
          </cell>
        </row>
        <row r="1559">
          <cell r="A1559" t="str">
            <v>WIN2AYC</v>
          </cell>
          <cell r="B1559" t="str">
            <v>2AYC - WM+ HNI 40 Hào Nam</v>
          </cell>
          <cell r="C1559" t="str">
            <v/>
          </cell>
          <cell r="D1559" t="str">
            <v>Thành phố Hà Nội</v>
          </cell>
          <cell r="E1559" t="str">
            <v>Quận Đống Đa</v>
          </cell>
          <cell r="G1559" t="str">
            <v>HN003</v>
          </cell>
          <cell r="H1559" t="str">
            <v>Nguyễn Văn Thạch</v>
          </cell>
          <cell r="I1559" t="str">
            <v>MIENBAC;WIN</v>
          </cell>
          <cell r="J1559" t="str">
            <v/>
          </cell>
          <cell r="M1559" t="str">
            <v>Số 40 Hào Nam, Phường Ô Chợ Dừa, Quận Đống Đa TP. Hà Nội Việt Nam</v>
          </cell>
          <cell r="N1559">
            <v>60</v>
          </cell>
          <cell r="O1559" t="b">
            <v>0</v>
          </cell>
          <cell r="P1559" t="str">
            <v>C6 HÀ NỘI</v>
          </cell>
          <cell r="Q1559" t="str">
            <v>Miền Bắc</v>
          </cell>
          <cell r="R1559" t="str">
            <v>WIN</v>
          </cell>
        </row>
        <row r="1560">
          <cell r="A1560" t="str">
            <v>WIN2AYJ</v>
          </cell>
          <cell r="B1560" t="str">
            <v>2AYJ - WM+ HNI 39 Đại Đồng</v>
          </cell>
          <cell r="D1560" t="str">
            <v>Thành phố Hà Nội</v>
          </cell>
          <cell r="I1560" t="str">
            <v>MIENBAC; WIN</v>
          </cell>
          <cell r="M1560" t="str">
            <v>Số 39 Đại Đồng, Phường Vĩnh Hưng, Thành phố Hà Nội Việt Nam</v>
          </cell>
          <cell r="N1560">
            <v>60</v>
          </cell>
          <cell r="O1560" t="b">
            <v>0</v>
          </cell>
          <cell r="P1560" t="str">
            <v>CÔNG TY TNHH MTV THƯƠNG MẠI VÀ DỊCH VỤ NGỌC THƠM</v>
          </cell>
          <cell r="Q1560" t="str">
            <v>Miền Bắc</v>
          </cell>
          <cell r="R1560" t="str">
            <v>WIN</v>
          </cell>
        </row>
        <row r="1561">
          <cell r="A1561" t="str">
            <v>WIN2AYT</v>
          </cell>
          <cell r="B1561" t="str">
            <v>WM+ HNI P3 Ocean Park</v>
          </cell>
          <cell r="C1561" t="str">
            <v/>
          </cell>
          <cell r="D1561" t="str">
            <v>Thành phố Hà Nội</v>
          </cell>
          <cell r="E1561" t="str">
            <v>Huyện Gia Lâm</v>
          </cell>
          <cell r="G1561" t="str">
            <v>HN008</v>
          </cell>
          <cell r="H1561" t="str">
            <v>Nguyễn Minh Sơn</v>
          </cell>
          <cell r="I1561" t="str">
            <v>MIENBAC;WIN</v>
          </cell>
          <cell r="J1561" t="str">
            <v/>
          </cell>
          <cell r="M1561" t="str">
            <v>Căn 1S28 &amp; 1S14, Tòa nhà số P3 (U32), H. Gia Lâm TP. Hà Nội Việt Nam</v>
          </cell>
          <cell r="N1561">
            <v>60</v>
          </cell>
          <cell r="O1561" t="b">
            <v>0</v>
          </cell>
          <cell r="P1561" t="str">
            <v>C6 HÀ NỘI</v>
          </cell>
          <cell r="Q1561" t="str">
            <v>Miền Bắc</v>
          </cell>
          <cell r="R1561" t="str">
            <v>WIN</v>
          </cell>
        </row>
        <row r="1562">
          <cell r="A1562" t="str">
            <v>WIN2AYV</v>
          </cell>
          <cell r="B1562" t="str">
            <v>2AYV - WM+ HNI Thượng Hồng, Văn Bình</v>
          </cell>
          <cell r="C1562" t="str">
            <v/>
          </cell>
          <cell r="D1562" t="str">
            <v>Thành phố Hà Nội</v>
          </cell>
          <cell r="E1562" t="str">
            <v>Huyện Thường Tín</v>
          </cell>
          <cell r="G1562" t="str">
            <v>HN008</v>
          </cell>
          <cell r="H1562" t="str">
            <v>Nguyễn Minh Sơn</v>
          </cell>
          <cell r="I1562" t="str">
            <v>MIENBAC;WIN</v>
          </cell>
          <cell r="J1562" t="str">
            <v/>
          </cell>
          <cell r="M1562" t="str">
            <v>Số 30, Thôn Thượng Hồng, Xã Văn Bình, Huyện Thường Tín TP. Hà Nội Việt Nam</v>
          </cell>
          <cell r="N1562">
            <v>60</v>
          </cell>
          <cell r="O1562" t="b">
            <v>0</v>
          </cell>
          <cell r="P1562" t="str">
            <v>C6 HÀ NỘI</v>
          </cell>
          <cell r="Q1562" t="str">
            <v>Miền Bắc</v>
          </cell>
          <cell r="R1562" t="str">
            <v>WIN</v>
          </cell>
        </row>
        <row r="1563">
          <cell r="A1563" t="str">
            <v>WIN2AZ5</v>
          </cell>
          <cell r="B1563" t="str">
            <v>2AZ5 - WM+ HNI 93 Đức Giang, Long Biên</v>
          </cell>
          <cell r="D1563" t="str">
            <v>Thành phố Hà Nội</v>
          </cell>
          <cell r="E1563" t="str">
            <v>Quận Long Biên</v>
          </cell>
          <cell r="G1563" t="str">
            <v>HN003</v>
          </cell>
          <cell r="H1563" t="str">
            <v>Nguyễn Văn Thạch</v>
          </cell>
          <cell r="I1563" t="str">
            <v>MIENBAC; WIN</v>
          </cell>
          <cell r="J1563" t="str">
            <v/>
          </cell>
          <cell r="L1563" t="str">
            <v/>
          </cell>
          <cell r="M1563" t="str">
            <v>SH - 09B, Tầng 1, Số 93 Đức Giang, Phường Đức Giang, Quận Long Biên, Thành phố Hà Nội TP. Hà Nội Việt Nam</v>
          </cell>
          <cell r="N1563">
            <v>60</v>
          </cell>
          <cell r="O1563" t="b">
            <v>0</v>
          </cell>
          <cell r="P1563" t="str">
            <v>CÔNG TY TNHH MTV THƯƠNG MẠI VÀ DỊCH VỤ NGỌC THƠM</v>
          </cell>
          <cell r="Q1563" t="str">
            <v>Miền Bắc</v>
          </cell>
          <cell r="R1563" t="str">
            <v>WIN</v>
          </cell>
        </row>
        <row r="1564">
          <cell r="A1564" t="str">
            <v>WIN2AZG</v>
          </cell>
          <cell r="B1564" t="str">
            <v>2AZG - WM+ HNI Phú Ninh, Minh Phú</v>
          </cell>
          <cell r="D1564" t="str">
            <v>Thành phố Hà Nội</v>
          </cell>
          <cell r="I1564" t="str">
            <v>MIENBAC; WIN</v>
          </cell>
          <cell r="M1564" t="str">
            <v>Thôn Phú Ninh, Xã Minh Phú, Huyện Sóc Sơn H. Sóc Sơn TP. Hà Nội Việt Nam</v>
          </cell>
          <cell r="N1564">
            <v>60</v>
          </cell>
          <cell r="O1564" t="b">
            <v>0</v>
          </cell>
          <cell r="P1564" t="str">
            <v>CÔNG TY TNHH MTV THƯƠNG MẠI VÀ DỊCH VỤ NGỌC THƠM</v>
          </cell>
          <cell r="Q1564" t="str">
            <v>Miền Bắc</v>
          </cell>
          <cell r="R1564" t="str">
            <v>WIN</v>
          </cell>
        </row>
        <row r="1565">
          <cell r="A1565" t="str">
            <v>WIN2AZP</v>
          </cell>
          <cell r="B1565" t="str">
            <v>WM+ HNI 155 Vương Thừa Vũ</v>
          </cell>
          <cell r="C1565" t="str">
            <v/>
          </cell>
          <cell r="D1565" t="str">
            <v>Thành phố Hà Nội</v>
          </cell>
          <cell r="E1565" t="str">
            <v>Quận Thanh Xuân</v>
          </cell>
          <cell r="G1565" t="str">
            <v>HN008</v>
          </cell>
          <cell r="H1565" t="str">
            <v>Nguyễn Minh Sơn</v>
          </cell>
          <cell r="I1565" t="str">
            <v>MIENBAC;WIN</v>
          </cell>
          <cell r="J1565" t="str">
            <v/>
          </cell>
          <cell r="M1565" t="str">
            <v>Số 155 Phố Vương Thừa Vũ, Phường Khương Trung, Q. Thanh Xuân TP. Hà Nội Việt Nam</v>
          </cell>
          <cell r="N1565">
            <v>60</v>
          </cell>
          <cell r="O1565" t="b">
            <v>0</v>
          </cell>
          <cell r="P1565" t="str">
            <v>C6 HÀ NỘI</v>
          </cell>
          <cell r="Q1565" t="str">
            <v>Miền Bắc</v>
          </cell>
          <cell r="R1565" t="str">
            <v>WIN</v>
          </cell>
        </row>
        <row r="1566">
          <cell r="A1566" t="str">
            <v>WIN2AZT</v>
          </cell>
          <cell r="B1566" t="str">
            <v>WM+ HNI Đông Cao, Tráng Việt</v>
          </cell>
          <cell r="C1566" t="str">
            <v/>
          </cell>
          <cell r="D1566" t="str">
            <v>Thành phố Hà Nội</v>
          </cell>
          <cell r="E1566" t="str">
            <v>Huyện Mê Linh</v>
          </cell>
          <cell r="G1566" t="str">
            <v>HN006</v>
          </cell>
          <cell r="H1566" t="str">
            <v>Phan Trọng Cường</v>
          </cell>
          <cell r="I1566" t="str">
            <v>MIENBAC;WIN</v>
          </cell>
          <cell r="J1566" t="str">
            <v/>
          </cell>
          <cell r="M1566" t="str">
            <v>Thôn Đông Cao, Xã Tráng Việt, Huyện Mê Linh TP. Hà Nội Việt Nam</v>
          </cell>
          <cell r="N1566">
            <v>60</v>
          </cell>
          <cell r="O1566" t="b">
            <v>0</v>
          </cell>
          <cell r="P1566" t="str">
            <v>C6 HÀ NỘI</v>
          </cell>
          <cell r="Q1566" t="str">
            <v>Miền Bắc</v>
          </cell>
          <cell r="R1566" t="str">
            <v>WIN</v>
          </cell>
        </row>
        <row r="1567">
          <cell r="A1567" t="str">
            <v>WIN2AZU</v>
          </cell>
          <cell r="B1567" t="str">
            <v>2AZU - WM+ HNI 22 Chợ Đông Bài</v>
          </cell>
          <cell r="D1567" t="str">
            <v>Thành phố Hà Nội</v>
          </cell>
          <cell r="E1567" t="str">
            <v>Huyện Sóc Sơn</v>
          </cell>
          <cell r="F1567" t="str">
            <v>Xã Mai Đình</v>
          </cell>
          <cell r="I1567" t="str">
            <v>MIENBAC; WIN</v>
          </cell>
          <cell r="M1567" t="str">
            <v>Số 22 Phố Chợ Đông Bài, Thôn Đông Bài, Xã Mai Đình, Huyện Sóc Sơn TP. Hà Nội Việt Nam</v>
          </cell>
          <cell r="N1567">
            <v>60</v>
          </cell>
          <cell r="O1567" t="b">
            <v>0</v>
          </cell>
          <cell r="P1567" t="str">
            <v>CÔNG TY TNHH MTV THƯƠNG MẠI VÀ DỊCH VỤ NGỌC THƠM</v>
          </cell>
          <cell r="Q1567" t="str">
            <v>Miền Bắc</v>
          </cell>
          <cell r="R1567" t="str">
            <v>WIN</v>
          </cell>
        </row>
        <row r="1568">
          <cell r="A1568" t="str">
            <v>WIN2AZX</v>
          </cell>
          <cell r="B1568" t="str">
            <v>WM+ HNI Văn Mỹ, Hoàng Văn Thụ</v>
          </cell>
          <cell r="C1568" t="str">
            <v/>
          </cell>
          <cell r="D1568" t="str">
            <v>Thành phố Hà Nội</v>
          </cell>
          <cell r="E1568" t="str">
            <v>Huyện Chương Mỹ</v>
          </cell>
          <cell r="G1568" t="str">
            <v>HN003</v>
          </cell>
          <cell r="H1568" t="str">
            <v>Nguyễn Văn Thạch</v>
          </cell>
          <cell r="I1568" t="str">
            <v>MIENBAC;WIN</v>
          </cell>
          <cell r="J1568" t="str">
            <v/>
          </cell>
          <cell r="M1568" t="str">
            <v>Thôn Văn Mỹ, Xã Hoàng Văn Thụ, Huyện Chương Mỹ TP. Hà Nội Việt Nam</v>
          </cell>
          <cell r="N1568">
            <v>60</v>
          </cell>
          <cell r="O1568" t="b">
            <v>0</v>
          </cell>
          <cell r="P1568" t="str">
            <v>C6 HÀ NỘI</v>
          </cell>
          <cell r="Q1568" t="str">
            <v>Miền Bắc</v>
          </cell>
          <cell r="R1568" t="str">
            <v>WIN</v>
          </cell>
        </row>
        <row r="1569">
          <cell r="A1569" t="str">
            <v>WIN2B04</v>
          </cell>
          <cell r="B1569" t="str">
            <v>2B04 - WM+ HNI 139 Lại Thượng</v>
          </cell>
          <cell r="C1569" t="str">
            <v/>
          </cell>
          <cell r="D1569" t="str">
            <v>Thành phố Hà Nội</v>
          </cell>
          <cell r="G1569" t="str">
            <v>HN008</v>
          </cell>
          <cell r="H1569" t="str">
            <v>Nguyễn Minh Sơn</v>
          </cell>
          <cell r="I1569" t="str">
            <v>MIENBAC;WIN</v>
          </cell>
          <cell r="J1569" t="str">
            <v/>
          </cell>
          <cell r="M1569" t="str">
            <v>Số 139 Lại Thượng, Xã Lại Thượng, Huyện Thạch Thất TP. Hà Nội Việt Nam</v>
          </cell>
          <cell r="N1569">
            <v>60</v>
          </cell>
          <cell r="O1569" t="b">
            <v>0</v>
          </cell>
          <cell r="P1569" t="str">
            <v>C6 HÀ NỘI</v>
          </cell>
          <cell r="Q1569" t="str">
            <v>Miền Bắc</v>
          </cell>
          <cell r="R1569" t="str">
            <v>WIN</v>
          </cell>
        </row>
        <row r="1570">
          <cell r="A1570" t="str">
            <v>WIN2B07</v>
          </cell>
          <cell r="B1570" t="str">
            <v>WM+ HNI Yên Thị, Tiến Thịnh</v>
          </cell>
          <cell r="C1570" t="str">
            <v/>
          </cell>
          <cell r="D1570" t="str">
            <v>Thành phố Hà Nội</v>
          </cell>
          <cell r="E1570" t="str">
            <v>Huyện Mê Linh</v>
          </cell>
          <cell r="G1570" t="str">
            <v>HN008</v>
          </cell>
          <cell r="H1570" t="str">
            <v>Nguyễn Minh Sơn</v>
          </cell>
          <cell r="I1570" t="str">
            <v>MIENBAC;WIN</v>
          </cell>
          <cell r="J1570" t="str">
            <v/>
          </cell>
          <cell r="M1570" t="str">
            <v>Thôn Yên Thị, Xã Tiến Thịnh, Huyện Mê Linh TP. Hà Nội Việt Nam</v>
          </cell>
          <cell r="N1570">
            <v>60</v>
          </cell>
          <cell r="O1570" t="b">
            <v>0</v>
          </cell>
          <cell r="P1570" t="str">
            <v>C6 HÀ NỘI</v>
          </cell>
          <cell r="Q1570" t="str">
            <v>Miền Bắc</v>
          </cell>
          <cell r="R1570" t="str">
            <v>WIN</v>
          </cell>
        </row>
        <row r="1571">
          <cell r="A1571" t="str">
            <v>WIN2B08</v>
          </cell>
          <cell r="B1571" t="str">
            <v>WM+ HNI Lực Canh, Xuân Canh</v>
          </cell>
          <cell r="C1571" t="str">
            <v/>
          </cell>
          <cell r="D1571" t="str">
            <v>Thành phố Hà Nội</v>
          </cell>
          <cell r="E1571" t="str">
            <v>Huyện Đông Anh</v>
          </cell>
          <cell r="G1571" t="str">
            <v>HN008</v>
          </cell>
          <cell r="H1571" t="str">
            <v>Nguyễn Minh Sơn</v>
          </cell>
          <cell r="I1571" t="str">
            <v>MIENBAC;WIN</v>
          </cell>
          <cell r="J1571" t="str">
            <v/>
          </cell>
          <cell r="M1571" t="str">
            <v>Số 100-102, Thôn Lực Canh, Xã Xuân Canh, Huyện Đông Anh TP. Hà Nội Việt Nam</v>
          </cell>
          <cell r="N1571">
            <v>60</v>
          </cell>
          <cell r="O1571" t="b">
            <v>0</v>
          </cell>
          <cell r="P1571" t="str">
            <v>C6 HÀ NỘI</v>
          </cell>
          <cell r="Q1571" t="str">
            <v>Miền Bắc</v>
          </cell>
          <cell r="R1571" t="str">
            <v>WIN</v>
          </cell>
        </row>
        <row r="1572">
          <cell r="A1572" t="str">
            <v>WIN2B09</v>
          </cell>
          <cell r="B1572" t="str">
            <v>WM+ HNI Mạnh Tân, Thụy Lâm</v>
          </cell>
          <cell r="C1572" t="str">
            <v/>
          </cell>
          <cell r="D1572" t="str">
            <v>Thành phố Hà Nội</v>
          </cell>
          <cell r="E1572" t="str">
            <v>Huyện Đông Anh</v>
          </cell>
          <cell r="G1572" t="str">
            <v>HN008</v>
          </cell>
          <cell r="H1572" t="str">
            <v>Nguyễn Minh Sơn</v>
          </cell>
          <cell r="I1572" t="str">
            <v>MIENBAC;WIN</v>
          </cell>
          <cell r="J1572" t="str">
            <v/>
          </cell>
          <cell r="M1572" t="str">
            <v>Thửa đất số 130(2), Tờ bản đồ số 23, Thôn Mạnh Tân H. Đông Anh TP. Hà Nội Việt Nam</v>
          </cell>
          <cell r="N1572">
            <v>60</v>
          </cell>
          <cell r="O1572" t="b">
            <v>0</v>
          </cell>
          <cell r="P1572" t="str">
            <v>C6 HÀ NỘI</v>
          </cell>
          <cell r="Q1572" t="str">
            <v>Miền Bắc</v>
          </cell>
          <cell r="R1572" t="str">
            <v>WIN</v>
          </cell>
        </row>
        <row r="1573">
          <cell r="A1573" t="str">
            <v>WIN2B13</v>
          </cell>
          <cell r="B1573" t="str">
            <v>WM+ HNI 36A Ngõ 670 Hà Huy Tập</v>
          </cell>
          <cell r="C1573" t="str">
            <v/>
          </cell>
          <cell r="D1573" t="str">
            <v>Thành phố Hà Nội</v>
          </cell>
          <cell r="E1573" t="str">
            <v>Huyện Gia Lâm</v>
          </cell>
          <cell r="G1573" t="str">
            <v>HN008</v>
          </cell>
          <cell r="H1573" t="str">
            <v>Nguyễn Minh Sơn</v>
          </cell>
          <cell r="I1573" t="str">
            <v>MIENBAC;WIN</v>
          </cell>
          <cell r="J1573" t="str">
            <v/>
          </cell>
          <cell r="M1573" t="str">
            <v>Số 36A Ngõ 670, Đường Hà Huy Tập, Thị trấn Yên Viên, H. Gia Lâm TP. Hà Nội Việt Nam</v>
          </cell>
          <cell r="N1573">
            <v>60</v>
          </cell>
          <cell r="O1573" t="b">
            <v>0</v>
          </cell>
          <cell r="P1573" t="str">
            <v>C6 HÀ NỘI</v>
          </cell>
          <cell r="Q1573" t="str">
            <v>Miền Bắc</v>
          </cell>
          <cell r="R1573" t="str">
            <v>WIN</v>
          </cell>
        </row>
        <row r="1574">
          <cell r="A1574" t="str">
            <v>WIN2B14</v>
          </cell>
          <cell r="B1574" t="str">
            <v>WM+ HNI Thôn Đoài, Phú Minh</v>
          </cell>
          <cell r="C1574" t="str">
            <v/>
          </cell>
          <cell r="D1574" t="str">
            <v>Thành phố Hà Nội</v>
          </cell>
          <cell r="E1574" t="str">
            <v>Huyện Sóc Sơn</v>
          </cell>
          <cell r="G1574" t="str">
            <v>HN003</v>
          </cell>
          <cell r="H1574" t="str">
            <v>Nguyễn Văn Thạch</v>
          </cell>
          <cell r="I1574" t="str">
            <v>MIENBAC; WIN</v>
          </cell>
          <cell r="J1574" t="str">
            <v/>
          </cell>
          <cell r="M1574" t="str">
            <v>Thôn Đoài, Xã Phú Minh, Huyện Sóc Sơn TP. Hà Nội Việt Nam</v>
          </cell>
          <cell r="N1574">
            <v>60</v>
          </cell>
          <cell r="O1574" t="b">
            <v>0</v>
          </cell>
          <cell r="P1574" t="str">
            <v>C6 HÀ NỘI</v>
          </cell>
          <cell r="Q1574" t="str">
            <v>Miền Bắc</v>
          </cell>
          <cell r="R1574" t="str">
            <v>WIN</v>
          </cell>
        </row>
        <row r="1575">
          <cell r="A1575" t="str">
            <v>WIN2B22</v>
          </cell>
          <cell r="B1575" t="str">
            <v>WM+ HNI 200-202 Định Công Thượng</v>
          </cell>
          <cell r="C1575" t="str">
            <v/>
          </cell>
          <cell r="D1575" t="str">
            <v>Thành phố Hà Nội</v>
          </cell>
          <cell r="E1575" t="str">
            <v>Quận Hoàng Mai</v>
          </cell>
          <cell r="G1575" t="str">
            <v>HN003</v>
          </cell>
          <cell r="H1575" t="str">
            <v>Nguyễn Văn Thạch</v>
          </cell>
          <cell r="I1575" t="str">
            <v>MIENBAC;WIN</v>
          </cell>
          <cell r="J1575" t="str">
            <v/>
          </cell>
          <cell r="M1575" t="str">
            <v>Số 200-202, Phố Định Công Thượng, Phường Định Công, Q. Hoàng Mai TP. Hà Nội Việt Nam</v>
          </cell>
          <cell r="N1575">
            <v>60</v>
          </cell>
          <cell r="O1575" t="b">
            <v>0</v>
          </cell>
          <cell r="P1575" t="str">
            <v>C6 HÀ NỘI</v>
          </cell>
          <cell r="Q1575" t="str">
            <v>Miền Bắc</v>
          </cell>
          <cell r="R1575" t="str">
            <v>WIN</v>
          </cell>
        </row>
        <row r="1576">
          <cell r="A1576" t="str">
            <v>WIN2B23</v>
          </cell>
          <cell r="B1576" t="str">
            <v>2B23 - WM+ HNI 50 Vĩnh Lộc</v>
          </cell>
          <cell r="D1576" t="str">
            <v>Thành phố Hà Nội</v>
          </cell>
          <cell r="I1576" t="str">
            <v>MIENBAC; WIN</v>
          </cell>
          <cell r="M1576" t="str">
            <v>Số 50 Đường Vĩnh Lộc, Xã Tây Phương, Thành phố Hà Nội Việt Nam</v>
          </cell>
          <cell r="N1576">
            <v>60</v>
          </cell>
          <cell r="O1576" t="b">
            <v>0</v>
          </cell>
          <cell r="P1576" t="str">
            <v>CÔNG TY TNHH MTV THƯƠNG MẠI VÀ DỊCH VỤ NGỌC THƠM</v>
          </cell>
          <cell r="Q1576" t="str">
            <v>Miền Bắc</v>
          </cell>
          <cell r="R1576" t="str">
            <v>WIN</v>
          </cell>
        </row>
        <row r="1577">
          <cell r="A1577" t="str">
            <v>WIN2B24</v>
          </cell>
          <cell r="B1577" t="str">
            <v>2B24 - WM+ HNI GS1 Vinhomes Smart City</v>
          </cell>
          <cell r="D1577" t="str">
            <v>Thành phố Hà Nội</v>
          </cell>
          <cell r="I1577" t="str">
            <v>MIENBAC; WIN</v>
          </cell>
          <cell r="J1577" t="str">
            <v/>
          </cell>
          <cell r="L1577" t="str">
            <v/>
          </cell>
          <cell r="M1577" t="str">
            <v>Gian hàng TM số 1S06 Tòa U39.1 (GS1), Lô đất F3-CH01, Q. Nam Từ Liêm TP. Hà Nội Việt Nam</v>
          </cell>
          <cell r="N1577">
            <v>60</v>
          </cell>
          <cell r="O1577" t="b">
            <v>0</v>
          </cell>
          <cell r="P1577" t="str">
            <v>CÔNG TY TNHH MTV THƯƠNG MẠI VÀ DỊCH VỤ NGỌC THƠM</v>
          </cell>
          <cell r="Q1577" t="str">
            <v>Miền Bắc</v>
          </cell>
          <cell r="R1577" t="str">
            <v>WIN</v>
          </cell>
        </row>
        <row r="1578">
          <cell r="A1578" t="str">
            <v>WIN2B36</v>
          </cell>
          <cell r="B1578" t="str">
            <v>2B36- WM+ HNI Bảo Tháp, Kim Hoa</v>
          </cell>
          <cell r="C1578" t="str">
            <v/>
          </cell>
          <cell r="D1578" t="str">
            <v>Thành phố Hà Nội</v>
          </cell>
          <cell r="E1578" t="str">
            <v>Huyện Mê Linh</v>
          </cell>
          <cell r="G1578" t="str">
            <v>HN003</v>
          </cell>
          <cell r="H1578" t="str">
            <v>Nguyễn Văn Thạch</v>
          </cell>
          <cell r="I1578" t="str">
            <v>MIENBAC;WIN</v>
          </cell>
          <cell r="J1578" t="str">
            <v/>
          </cell>
          <cell r="M1578" t="str">
            <v>Thôn Bảo Tháp, Xã Kim Hoa, Huyện Mê Linh, TP. Hà Nội, Việt Nam</v>
          </cell>
          <cell r="N1578">
            <v>60</v>
          </cell>
          <cell r="O1578" t="b">
            <v>0</v>
          </cell>
          <cell r="P1578" t="str">
            <v>C6 HÀ NỘI</v>
          </cell>
          <cell r="Q1578" t="str">
            <v>Miền Bắc</v>
          </cell>
          <cell r="R1578" t="str">
            <v>WIN</v>
          </cell>
        </row>
        <row r="1579">
          <cell r="A1579" t="str">
            <v>WIN2B42</v>
          </cell>
          <cell r="B1579" t="str">
            <v>2B42- WM+ HNI 51 Quang Trung, Kim Lũ</v>
          </cell>
          <cell r="C1579" t="str">
            <v/>
          </cell>
          <cell r="D1579" t="str">
            <v>Thành phố Hà Nội</v>
          </cell>
          <cell r="G1579" t="str">
            <v>HN003</v>
          </cell>
          <cell r="H1579" t="str">
            <v>Nguyễn Văn Thạch</v>
          </cell>
          <cell r="I1579" t="str">
            <v>MIENBAC;WIN</v>
          </cell>
          <cell r="J1579" t="str">
            <v/>
          </cell>
          <cell r="M1579" t="str">
            <v>Số 51, Đường Quang Trung, Thôn Kim Lũ, Xã Long Thượng, TP. Hà Nội Việt Nam</v>
          </cell>
          <cell r="N1579">
            <v>60</v>
          </cell>
          <cell r="O1579" t="b">
            <v>0</v>
          </cell>
          <cell r="P1579" t="str">
            <v>C6 HÀ NỘI</v>
          </cell>
          <cell r="Q1579" t="str">
            <v>Miền Bắc</v>
          </cell>
          <cell r="R1579" t="str">
            <v>WIN</v>
          </cell>
        </row>
        <row r="1580">
          <cell r="A1580" t="str">
            <v>WIN2B43</v>
          </cell>
          <cell r="B1580" t="str">
            <v>2B43- WM+ HNI Sơn Đoài, Tân Minh</v>
          </cell>
          <cell r="C1580" t="str">
            <v/>
          </cell>
          <cell r="D1580" t="str">
            <v>Thành phố Hà Nội</v>
          </cell>
          <cell r="G1580" t="str">
            <v>HN003</v>
          </cell>
          <cell r="H1580" t="str">
            <v>Nguyễn Văn Thạch</v>
          </cell>
          <cell r="I1580" t="str">
            <v>MIENBAC;WIN</v>
          </cell>
          <cell r="J1580" t="str">
            <v/>
          </cell>
          <cell r="M1580" t="str">
            <v>Thôn Sơn Đoài, Xã Tân Minh, Huyện Sóc Sơn, TP. Hà Nội Việt Nam</v>
          </cell>
          <cell r="N1580">
            <v>60</v>
          </cell>
          <cell r="O1580" t="b">
            <v>0</v>
          </cell>
          <cell r="P1580" t="str">
            <v>C6 HÀ NỘI</v>
          </cell>
          <cell r="Q1580" t="str">
            <v>Miền Bắc</v>
          </cell>
          <cell r="R1580" t="str">
            <v>WIN</v>
          </cell>
        </row>
        <row r="1581">
          <cell r="A1581" t="str">
            <v>WIN2B51</v>
          </cell>
          <cell r="B1581" t="str">
            <v>WM+ HNI 9 Trần Kim Xuyến</v>
          </cell>
          <cell r="C1581" t="str">
            <v/>
          </cell>
          <cell r="D1581" t="str">
            <v>Thành phố Hà Nội</v>
          </cell>
          <cell r="E1581" t="str">
            <v>Quận Cầu Giấy</v>
          </cell>
          <cell r="G1581" t="str">
            <v>HN004</v>
          </cell>
          <cell r="H1581" t="str">
            <v>Hoàng Thanh Huy</v>
          </cell>
          <cell r="I1581" t="str">
            <v>MIENBAC;WIN</v>
          </cell>
          <cell r="J1581" t="str">
            <v/>
          </cell>
          <cell r="M1581" t="str">
            <v>Số 9 Trần Kim Xuyến, Phường Yên Hòa, Quận Cầu Giấy TP. Hà Nội Việt Nam</v>
          </cell>
          <cell r="N1581">
            <v>60</v>
          </cell>
          <cell r="O1581" t="b">
            <v>0</v>
          </cell>
          <cell r="P1581" t="str">
            <v>C6 HÀ NỘI</v>
          </cell>
          <cell r="Q1581" t="str">
            <v>Miền Bắc</v>
          </cell>
          <cell r="R1581" t="str">
            <v>WIN</v>
          </cell>
        </row>
        <row r="1582">
          <cell r="A1582" t="str">
            <v>WIN2B52</v>
          </cell>
          <cell r="B1582" t="str">
            <v>2B52 -WM+ HNI Xóm 5, Liệp Mai</v>
          </cell>
          <cell r="C1582" t="str">
            <v/>
          </cell>
          <cell r="D1582" t="str">
            <v>Thành phố Hà Nội</v>
          </cell>
          <cell r="G1582" t="str">
            <v>HN003</v>
          </cell>
          <cell r="H1582" t="str">
            <v>Nguyễn Văn Thạch</v>
          </cell>
          <cell r="I1582" t="str">
            <v>MIENBAC;WIN</v>
          </cell>
          <cell r="J1582" t="str">
            <v/>
          </cell>
          <cell r="M1582" t="str">
            <v>Xóm 5, Thôn Liệp Mai, Xã Ngọc Liệp, Huyện Quốc Oai TP. Hà Nội Việt Nam</v>
          </cell>
          <cell r="N1582">
            <v>60</v>
          </cell>
          <cell r="O1582" t="b">
            <v>0</v>
          </cell>
          <cell r="P1582" t="str">
            <v>C6 HÀ NỘI</v>
          </cell>
          <cell r="Q1582" t="str">
            <v>Miền Bắc</v>
          </cell>
          <cell r="R1582" t="str">
            <v>WIN</v>
          </cell>
        </row>
        <row r="1583">
          <cell r="A1583" t="str">
            <v>WIN2B55</v>
          </cell>
          <cell r="B1583" t="str">
            <v>2B55 - WM+ HNI M6 Mipec City View</v>
          </cell>
          <cell r="D1583" t="str">
            <v>Thành phố Hà Nội</v>
          </cell>
          <cell r="I1583" t="str">
            <v>MIENBAC; WIN</v>
          </cell>
          <cell r="J1583" t="str">
            <v/>
          </cell>
          <cell r="L1583" t="str">
            <v/>
          </cell>
          <cell r="M1583" t="str">
            <v>Sàn dịch vụ M6-DVTM-06, Tòa nhà CT3B (M6), Khu nhà ở phường Kiến Hưng TP. Hà Nội Việt Nam</v>
          </cell>
          <cell r="N1583">
            <v>60</v>
          </cell>
          <cell r="O1583" t="b">
            <v>0</v>
          </cell>
          <cell r="P1583" t="str">
            <v>CÔNG TY TNHH MTV THƯƠNG MẠI VÀ DỊCH VỤ NGỌC THƠM</v>
          </cell>
          <cell r="Q1583" t="str">
            <v>Miền Bắc</v>
          </cell>
          <cell r="R1583" t="str">
            <v>WIN</v>
          </cell>
        </row>
        <row r="1584">
          <cell r="A1584" t="str">
            <v>WIN2B57</v>
          </cell>
          <cell r="B1584" t="str">
            <v>2B57- WM+ HNI 80 Sông Ái</v>
          </cell>
          <cell r="C1584" t="str">
            <v/>
          </cell>
          <cell r="D1584" t="str">
            <v>Thành phố Hà Nội</v>
          </cell>
          <cell r="G1584" t="str">
            <v>HN008</v>
          </cell>
          <cell r="H1584" t="str">
            <v>Nguyễn Minh Sơn</v>
          </cell>
          <cell r="I1584" t="str">
            <v>MIENBAC;WIN</v>
          </cell>
          <cell r="J1584" t="str">
            <v/>
          </cell>
          <cell r="M1584" t="str">
            <v>Số 80 Đường Sông Ái, Thôn Phượng Mỹ, Xã Mỹ Hưng, H. Thanh Oai, TP. Hà Nội, Việt Nam</v>
          </cell>
          <cell r="N1584">
            <v>60</v>
          </cell>
          <cell r="O1584" t="b">
            <v>0</v>
          </cell>
          <cell r="P1584" t="str">
            <v>C6 HÀ NỘI</v>
          </cell>
          <cell r="Q1584" t="str">
            <v>Miền Bắc</v>
          </cell>
          <cell r="R1584" t="str">
            <v>WIN</v>
          </cell>
        </row>
        <row r="1585">
          <cell r="A1585" t="str">
            <v>WIN2B65</v>
          </cell>
          <cell r="B1585" t="str">
            <v>2B65 - WM+ HNI Đông Hạ, Phú Cát</v>
          </cell>
          <cell r="D1585" t="str">
            <v>Thành phố Hà Nội</v>
          </cell>
          <cell r="I1585" t="str">
            <v>MIENBAC; WIN</v>
          </cell>
          <cell r="M1585" t="str">
            <v>Đội 3, Thôn Đông Hạ, Xã Phú Cát, Thành phố Hà Nội Việt Nam</v>
          </cell>
          <cell r="N1585">
            <v>60</v>
          </cell>
          <cell r="O1585" t="b">
            <v>0</v>
          </cell>
          <cell r="P1585" t="str">
            <v>CÔNG TY TNHH MTV THƯƠNG MẠI VÀ DỊCH VỤ NGỌC THƠM</v>
          </cell>
          <cell r="Q1585" t="str">
            <v>Miền Bắc</v>
          </cell>
          <cell r="R1585" t="str">
            <v>WIN</v>
          </cell>
        </row>
        <row r="1586">
          <cell r="A1586" t="str">
            <v>WIN2B67</v>
          </cell>
          <cell r="B1586" t="str">
            <v>2B67- WM+ HNI Xóm 2, Chương Dương</v>
          </cell>
          <cell r="C1586" t="str">
            <v/>
          </cell>
          <cell r="D1586" t="str">
            <v>Thành phố Hà Nội</v>
          </cell>
          <cell r="G1586" t="str">
            <v>HN004</v>
          </cell>
          <cell r="H1586" t="str">
            <v>Hoàng Thanh Huy</v>
          </cell>
          <cell r="I1586" t="str">
            <v>MIENBAC;WIN</v>
          </cell>
          <cell r="J1586" t="str">
            <v/>
          </cell>
          <cell r="K1586" t="str">
            <v>Xóm 2, Xã Chương Dương, Thành phố Hà Nội Việt Nam</v>
          </cell>
          <cell r="M1586" t="str">
            <v>Xóm 2, Xã Chương Dương, Thành phố Hà Nội Việt Nam</v>
          </cell>
          <cell r="N1586">
            <v>60</v>
          </cell>
          <cell r="O1586" t="b">
            <v>0</v>
          </cell>
          <cell r="P1586" t="str">
            <v>C6 HÀ NỘI</v>
          </cell>
          <cell r="Q1586" t="str">
            <v>Miền Bắc</v>
          </cell>
          <cell r="R1586" t="str">
            <v>WIN</v>
          </cell>
        </row>
        <row r="1587">
          <cell r="A1587" t="str">
            <v>WIN2B76</v>
          </cell>
          <cell r="B1587" t="str">
            <v>2B76- WM+ HNI Hiệp Thuận 2, Hát Môn</v>
          </cell>
          <cell r="D1587" t="str">
            <v>Thành phố Hà Nội</v>
          </cell>
          <cell r="F1587" t="str">
            <v>Xã Hát Môn</v>
          </cell>
          <cell r="I1587" t="str">
            <v>MIENBAC; WIN</v>
          </cell>
          <cell r="M1587" t="str">
            <v>Số 34, Thôn Hiệp Thuận 2, Xã Hát Môn, Thành phố Hà Nội Việt Nam</v>
          </cell>
          <cell r="N1587">
            <v>60</v>
          </cell>
          <cell r="O1587" t="b">
            <v>0</v>
          </cell>
          <cell r="P1587" t="str">
            <v>CÔNG TY TNHH MTV THƯƠNG MẠI VÀ DỊCH VỤ NGỌC THƠM</v>
          </cell>
          <cell r="Q1587" t="str">
            <v>Miền Bắc</v>
          </cell>
          <cell r="R1587" t="str">
            <v>WIN</v>
          </cell>
        </row>
        <row r="1588">
          <cell r="A1588" t="str">
            <v>WIN2B79</v>
          </cell>
          <cell r="B1588" t="str">
            <v>2B79 - WM+ HNI Thôn 2, Thạch Hòa</v>
          </cell>
          <cell r="D1588" t="str">
            <v>Thành phố Hà Nội</v>
          </cell>
          <cell r="I1588" t="str">
            <v>MIENBAC; WIN</v>
          </cell>
          <cell r="M1588" t="str">
            <v>Số 50, Cụm 2, Thôn 2, Xã Thạch Hòa, Huyện Thạch Thất TP. Hà Nội Việt Nam</v>
          </cell>
          <cell r="N1588">
            <v>60</v>
          </cell>
          <cell r="O1588" t="b">
            <v>0</v>
          </cell>
          <cell r="P1588" t="str">
            <v>CÔNG TY TNHH MTV THƯƠNG MẠI VÀ DỊCH VỤ NGỌC THƠM</v>
          </cell>
          <cell r="Q1588" t="str">
            <v>Miền Bắc</v>
          </cell>
          <cell r="R1588" t="str">
            <v>WIN</v>
          </cell>
        </row>
        <row r="1589">
          <cell r="A1589" t="str">
            <v>WIN2B84</v>
          </cell>
          <cell r="B1589" t="str">
            <v>2B84 - WM+ HNI 39 Bất Bạt</v>
          </cell>
          <cell r="D1589" t="str">
            <v>Thành phố Hà Nội</v>
          </cell>
          <cell r="I1589" t="str">
            <v>MIENBAC; WIN</v>
          </cell>
          <cell r="M1589" t="str">
            <v>Số 39 Bất Bạt, Thôn Đan Thê, Xã Sơn Đà, Huyện Ba Vì, TP. Hà Nội, Việt Nam</v>
          </cell>
          <cell r="N1589">
            <v>60</v>
          </cell>
          <cell r="O1589" t="b">
            <v>0</v>
          </cell>
          <cell r="P1589" t="str">
            <v>CÔNG TY TNHH MTV THƯƠNG MẠI VÀ DỊCH VỤ NGỌC THƠM</v>
          </cell>
          <cell r="Q1589" t="str">
            <v>Miền Bắc</v>
          </cell>
          <cell r="R1589" t="str">
            <v>WIN</v>
          </cell>
        </row>
        <row r="1590">
          <cell r="A1590" t="str">
            <v>WIN2B93</v>
          </cell>
          <cell r="B1590" t="str">
            <v>2B93 - WM+ HNI Thôn Bặn, Vân Hòa</v>
          </cell>
          <cell r="D1590" t="str">
            <v>Thành phố Hà Nội</v>
          </cell>
          <cell r="I1590" t="str">
            <v>MIENBAC; WIN</v>
          </cell>
          <cell r="M1590" t="str">
            <v>Số 08, Thôn Bặn, Xã Vân Hòa, Huyện Ba Vì TP. Hà Nội Việt Nam</v>
          </cell>
          <cell r="N1590">
            <v>60</v>
          </cell>
          <cell r="O1590" t="b">
            <v>0</v>
          </cell>
          <cell r="P1590" t="str">
            <v>CÔNG TY TNHH MTV THƯƠNG MẠI VÀ DỊCH VỤ NGỌC THƠM</v>
          </cell>
          <cell r="Q1590" t="str">
            <v>Miền Bắc</v>
          </cell>
          <cell r="R1590" t="str">
            <v>WIN</v>
          </cell>
        </row>
        <row r="1591">
          <cell r="A1591" t="str">
            <v>WIN2B95</v>
          </cell>
          <cell r="B1591" t="str">
            <v>2B95- WM+ HNI Nam Hòa 2, Đặng Giang</v>
          </cell>
          <cell r="C1591" t="str">
            <v/>
          </cell>
          <cell r="D1591" t="str">
            <v>Thành phố Hà Nội</v>
          </cell>
          <cell r="G1591" t="str">
            <v>HN004</v>
          </cell>
          <cell r="H1591" t="str">
            <v>Hoàng Thanh Huy</v>
          </cell>
          <cell r="I1591" t="str">
            <v>MIENBAC;WIN</v>
          </cell>
          <cell r="J1591" t="str">
            <v/>
          </cell>
          <cell r="K1591" t="str">
            <v>Khu vực Nam Hòa 2, Thôn Đặng Giang, Xã Hòa Xá Thành phố Hà Nội Việt Nam</v>
          </cell>
          <cell r="M1591" t="str">
            <v>Khu vực Nam Hòa 2, Thôn Đặng Giang, Xã Hòa Xá Thành phố Hà Nội Việt Nam</v>
          </cell>
          <cell r="N1591">
            <v>60</v>
          </cell>
          <cell r="O1591" t="b">
            <v>0</v>
          </cell>
          <cell r="P1591" t="str">
            <v>C6 HÀ NỘI</v>
          </cell>
          <cell r="Q1591" t="str">
            <v>Miền Bắc</v>
          </cell>
          <cell r="R1591" t="str">
            <v>WIN</v>
          </cell>
        </row>
        <row r="1592">
          <cell r="A1592" t="str">
            <v>WIN2B96</v>
          </cell>
          <cell r="B1592" t="str">
            <v>2B96 - WM+ HNI 8 Đường Đông</v>
          </cell>
          <cell r="D1592" t="str">
            <v>Thành phố Hà Nội</v>
          </cell>
          <cell r="I1592" t="str">
            <v>MIENBAC; WIN</v>
          </cell>
          <cell r="M1592" t="str">
            <v>Số 8 Đường Đông, Thôn Trung Oai, Xã Phúc Thịnh, Thành phố Hà Nội Việt Nam</v>
          </cell>
          <cell r="N1592">
            <v>60</v>
          </cell>
          <cell r="O1592" t="b">
            <v>0</v>
          </cell>
          <cell r="P1592" t="str">
            <v>CÔNG TY TNHH MTV THƯƠNG MẠI VÀ DỊCH VỤ NGỌC THƠM</v>
          </cell>
          <cell r="Q1592" t="str">
            <v>Miền Bắc</v>
          </cell>
          <cell r="R1592" t="str">
            <v>WIN</v>
          </cell>
        </row>
        <row r="1593">
          <cell r="A1593" t="str">
            <v>WIN2B98</v>
          </cell>
          <cell r="B1593" t="str">
            <v>2B98 - WM+ HNI TDP Chùa Vàng</v>
          </cell>
          <cell r="D1593" t="str">
            <v>Thành phố Hà Nội</v>
          </cell>
          <cell r="I1593" t="str">
            <v>MIENBAC; WIN</v>
          </cell>
          <cell r="M1593" t="str">
            <v>TDP Chùa Vàng, Phường Chương Mỹ, Thành phố Hà Nội Việt Nam</v>
          </cell>
          <cell r="N1593">
            <v>60</v>
          </cell>
          <cell r="O1593" t="b">
            <v>0</v>
          </cell>
          <cell r="P1593" t="str">
            <v>CÔNG TY TNHH MTV THƯƠNG MẠI VÀ DỊCH VỤ NGỌC THƠM</v>
          </cell>
          <cell r="Q1593" t="str">
            <v>Miền Bắc</v>
          </cell>
          <cell r="R1593" t="str">
            <v>WIN</v>
          </cell>
        </row>
        <row r="1594">
          <cell r="A1594" t="str">
            <v>WIN2BA2</v>
          </cell>
          <cell r="B1594" t="str">
            <v>2BA2- WIN HNI B2-HH Roman Plaza</v>
          </cell>
          <cell r="C1594" t="str">
            <v/>
          </cell>
          <cell r="D1594" t="str">
            <v>Thành phố Hà Nội</v>
          </cell>
          <cell r="G1594" t="str">
            <v>HN004</v>
          </cell>
          <cell r="H1594" t="str">
            <v>Hoàng Thanh Huy</v>
          </cell>
          <cell r="I1594" t="str">
            <v>MIENBAC;WIN</v>
          </cell>
          <cell r="J1594" t="str">
            <v/>
          </cell>
          <cell r="K1594" t="str">
            <v>Tầng 1, Căn TM 104, Tháp B2, Tòa nhà HH, Dự án ĐTXD Tổ hợp TM, DV và căn hộ cao cấp Hải Phát Plaza, Phường Hà Đông, Thành phố Hà Nội Việt Nam</v>
          </cell>
          <cell r="M1594" t="str">
            <v>Tầng 1, Căn TM 104, Tháp B2, Tòa nhà HH, Dự án ĐTXD Tổ hợp TM, DV và căn hộ cao cấp Hải Phát Plaza, Phường Hà Đông, Thành phố Hà Nội Việt Nam</v>
          </cell>
          <cell r="N1594">
            <v>60</v>
          </cell>
          <cell r="O1594" t="b">
            <v>0</v>
          </cell>
          <cell r="P1594" t="str">
            <v>C6 HÀ NỘI</v>
          </cell>
          <cell r="Q1594" t="str">
            <v>Miền Bắc</v>
          </cell>
          <cell r="R1594" t="str">
            <v>WIN</v>
          </cell>
        </row>
        <row r="1595">
          <cell r="A1595" t="str">
            <v>WIN2BA7</v>
          </cell>
          <cell r="B1595" t="str">
            <v>2BA7 - WM+ HNI Thôn 5, Yên Xuân</v>
          </cell>
          <cell r="D1595" t="str">
            <v>Thành phố Hà Nội</v>
          </cell>
          <cell r="I1595" t="str">
            <v>MIENBAC; WIN</v>
          </cell>
          <cell r="M1595" t="str">
            <v>Thôn 5, Xã Yên Xuân, Thành phố Hà Nội, Việt Nam</v>
          </cell>
          <cell r="N1595">
            <v>60</v>
          </cell>
          <cell r="O1595" t="b">
            <v>0</v>
          </cell>
          <cell r="P1595" t="str">
            <v>CÔNG TY TNHH MTV THƯƠNG MẠI VÀ DỊCH VỤ NGỌC THƠM</v>
          </cell>
          <cell r="Q1595" t="str">
            <v>Miền Bắc</v>
          </cell>
          <cell r="R1595" t="str">
            <v>WIN</v>
          </cell>
        </row>
        <row r="1596">
          <cell r="A1596" t="str">
            <v>WIN2BA8</v>
          </cell>
          <cell r="B1596" t="str">
            <v>2BA8 - WM+ HNI Cầu Bã, Quảng Oai</v>
          </cell>
          <cell r="D1596" t="str">
            <v>Thành phố Hà Nội</v>
          </cell>
          <cell r="F1596" t="str">
            <v>Xã Quảng Oai</v>
          </cell>
          <cell r="I1596" t="str">
            <v>MIENBAC; WIN</v>
          </cell>
          <cell r="M1596" t="str">
            <v>Thôn Cầu Bã, Xã Quảng Oai, Thành phố Hà Nội, Việt Nam</v>
          </cell>
          <cell r="N1596">
            <v>60</v>
          </cell>
          <cell r="O1596" t="b">
            <v>0</v>
          </cell>
          <cell r="P1596" t="str">
            <v>CÔNG TY TNHH MTV THƯƠNG MẠI VÀ DỊCH VỤ NGỌC THƠM</v>
          </cell>
          <cell r="Q1596" t="str">
            <v>Miền Bắc</v>
          </cell>
          <cell r="R1596" t="str">
            <v>WIN</v>
          </cell>
        </row>
        <row r="1597">
          <cell r="A1597" t="str">
            <v>WIN2BB4</v>
          </cell>
          <cell r="B1597" t="str">
            <v>2BB4 - WM+ HNI 18-19 Lô B Đại Kim</v>
          </cell>
          <cell r="D1597" t="str">
            <v>Thành phố Hà Nội</v>
          </cell>
          <cell r="F1597" t="str">
            <v>Phường Định Công</v>
          </cell>
          <cell r="I1597" t="str">
            <v>MIENBAC; WIN</v>
          </cell>
          <cell r="M1597" t="str">
            <v>Ô số 18 và 19 Lô B, Khu đô thị mới Đại Kim - Định Công, Phường Định Công, Thành phố Hà Nội Việt Nam</v>
          </cell>
          <cell r="N1597">
            <v>60</v>
          </cell>
          <cell r="O1597" t="b">
            <v>0</v>
          </cell>
          <cell r="P1597" t="str">
            <v>CÔNG TY TNHH MTV THƯƠNG MẠI VÀ DỊCH VỤ NGỌC THƠM</v>
          </cell>
          <cell r="Q1597" t="str">
            <v>Miền Bắc</v>
          </cell>
          <cell r="R1597" t="str">
            <v>WIN</v>
          </cell>
        </row>
        <row r="1598">
          <cell r="A1598" t="str">
            <v>WIN2BB7</v>
          </cell>
          <cell r="B1598" t="str">
            <v>2BB7- WIN HNI HH4C Linh Đàm</v>
          </cell>
          <cell r="C1598" t="str">
            <v/>
          </cell>
          <cell r="D1598" t="str">
            <v>Thành phố Hà Nội</v>
          </cell>
          <cell r="G1598" t="str">
            <v>HN004</v>
          </cell>
          <cell r="H1598" t="str">
            <v>Hoàng Thanh Huy</v>
          </cell>
          <cell r="I1598" t="str">
            <v>MIENBAC;WIN</v>
          </cell>
          <cell r="J1598" t="str">
            <v/>
          </cell>
          <cell r="K1598" t="str">
            <v>Tầng 1, Tòa HH4C, Khu đô thị Linh Đàm, Phường Hoàng Liệt, Thành phố Hà Nội Việt Nam</v>
          </cell>
          <cell r="M1598" t="str">
            <v>Tầng 1, Tòa HH4C, Khu đô thị Linh Đàm, Phường Hoàng Liệt, Thành phố Hà Nội Việt Nam</v>
          </cell>
          <cell r="N1598">
            <v>60</v>
          </cell>
          <cell r="O1598" t="b">
            <v>0</v>
          </cell>
          <cell r="P1598" t="str">
            <v>C6 HÀ NỘI</v>
          </cell>
          <cell r="Q1598" t="str">
            <v>Miền Bắc</v>
          </cell>
          <cell r="R1598" t="str">
            <v>WIN</v>
          </cell>
        </row>
        <row r="1599">
          <cell r="A1599" t="str">
            <v>WIN2BC8</v>
          </cell>
          <cell r="B1599" t="str">
            <v>2BC8-  WM+ HNI 19 Cây Xanh</v>
          </cell>
          <cell r="C1599" t="str">
            <v/>
          </cell>
          <cell r="D1599" t="str">
            <v>Thành phố Hà Nội</v>
          </cell>
          <cell r="G1599" t="str">
            <v>HN004</v>
          </cell>
          <cell r="H1599" t="str">
            <v>Hoàng Thanh Huy</v>
          </cell>
          <cell r="I1599" t="str">
            <v>MIENBAC;WIN</v>
          </cell>
          <cell r="J1599" t="str">
            <v/>
          </cell>
          <cell r="K1599" t="str">
            <v>Số nhà 19 Đường Cây Xanh, Thôn Dược Hạ, Xã Sóc Sơn Thành phố Hà Nội Việt Nam</v>
          </cell>
          <cell r="M1599" t="str">
            <v>Số nhà 19 Đường Cây Xanh, Thôn Dược Hạ, Xã Sóc Sơn Thành phố Hà Nội Việt Nam</v>
          </cell>
          <cell r="N1599">
            <v>60</v>
          </cell>
          <cell r="O1599" t="b">
            <v>0</v>
          </cell>
          <cell r="P1599" t="str">
            <v>C6 HÀ NỘI</v>
          </cell>
          <cell r="Q1599" t="str">
            <v>Miền Bắc</v>
          </cell>
          <cell r="R1599" t="str">
            <v>WIN</v>
          </cell>
        </row>
        <row r="1600">
          <cell r="A1600" t="str">
            <v>WIN2BJ1</v>
          </cell>
          <cell r="B1600" t="str">
            <v>2BJ1 - WM+ HNI 53 Hàng Lược</v>
          </cell>
          <cell r="D1600" t="str">
            <v>Thành phố Hà Nội</v>
          </cell>
          <cell r="F1600" t="str">
            <v>Phường Hoàn Kiếm</v>
          </cell>
          <cell r="I1600" t="str">
            <v>MIENBAC; WIN</v>
          </cell>
          <cell r="M1600" t="str">
            <v>53 Hàng Lược, Phường Hoàn Kiếm, TP. Hà Nội Việt Nam</v>
          </cell>
          <cell r="N1600">
            <v>60</v>
          </cell>
          <cell r="O1600" t="b">
            <v>0</v>
          </cell>
          <cell r="P1600" t="str">
            <v>CÔNG TY TNHH MTV THƯƠNG MẠI VÀ DỊCH VỤ NGỌC THƠM</v>
          </cell>
          <cell r="Q1600" t="str">
            <v>Miền Bắc</v>
          </cell>
          <cell r="R1600" t="str">
            <v>WIN</v>
          </cell>
        </row>
        <row r="1601">
          <cell r="A1601" t="str">
            <v>WIN3011</v>
          </cell>
          <cell r="B1601" t="str">
            <v>CN HÀ NỘI - CÔNG TY CỔ PHẦN DỊCH VỤ THƯƠNG MẠI TỔNG HỢP WINCOMMERCE</v>
          </cell>
          <cell r="C1601" t="str">
            <v/>
          </cell>
          <cell r="D1601" t="str">
            <v>Thành phố Hà Nội</v>
          </cell>
          <cell r="E1601" t="str">
            <v>Quận Nam Từ Liêm</v>
          </cell>
          <cell r="G1601" t="str">
            <v>HN004</v>
          </cell>
          <cell r="H1601" t="str">
            <v>Hoàng Thanh Huy</v>
          </cell>
          <cell r="I1601" t="str">
            <v>MIENBAC;WIN</v>
          </cell>
          <cell r="J1601" t="str">
            <v/>
          </cell>
          <cell r="M1601" t="str">
            <v>"Lô đất C-4, khu nhà vườn 7500m2 thuộc dự án xây dựng khu nhà ở di dân GPMB và đấu giá QSDĐ, ngõ 63 Lê Đức Thọ 
phường Mỹ Đình 2, quận Nam Từ Liêm, TP Hà Nội"</v>
          </cell>
          <cell r="N1601">
            <v>60</v>
          </cell>
          <cell r="O1601" t="b">
            <v>0</v>
          </cell>
          <cell r="P1601" t="str">
            <v>C6 HÀ NỘI</v>
          </cell>
          <cell r="Q1601" t="str">
            <v>Miền Bắc</v>
          </cell>
          <cell r="R1601" t="str">
            <v>WIN</v>
          </cell>
        </row>
        <row r="1602">
          <cell r="A1602" t="str">
            <v>WIN3012</v>
          </cell>
          <cell r="B1602" t="str">
            <v>CN HÀ NỘI - CÔNG TY CỔ PHẦN DỊCH VỤ THƯƠNG MẠI TỔNG HỢP WINCOMMERCE</v>
          </cell>
          <cell r="C1602" t="str">
            <v/>
          </cell>
          <cell r="D1602" t="str">
            <v>Thành phố Hà Nội</v>
          </cell>
          <cell r="E1602" t="str">
            <v>Quận Hoàng Mai</v>
          </cell>
          <cell r="G1602" t="str">
            <v>HN003</v>
          </cell>
          <cell r="H1602" t="str">
            <v>Nguyễn Văn Thạch</v>
          </cell>
          <cell r="I1602" t="str">
            <v>MIENBAC;WIN</v>
          </cell>
          <cell r="J1602" t="str">
            <v/>
          </cell>
          <cell r="M1602" t="str">
            <v>Số 62 Nguyễn Đức Cảnh, phường Tương Mai, Hoàng Mai, Hà Nội</v>
          </cell>
          <cell r="N1602">
            <v>60</v>
          </cell>
          <cell r="O1602" t="b">
            <v>0</v>
          </cell>
          <cell r="P1602" t="str">
            <v>C6 HÀ NỘI</v>
          </cell>
          <cell r="Q1602" t="str">
            <v>Miền Bắc</v>
          </cell>
          <cell r="R1602" t="str">
            <v>WIN</v>
          </cell>
        </row>
        <row r="1603">
          <cell r="A1603" t="str">
            <v>WIN3013</v>
          </cell>
          <cell r="B1603" t="str">
            <v>CN HÀ NỘI - CÔNG TY CỔ PHẦN DỊCH VỤ THƯƠNG MẠI TỔNG HỢP WINCOMMERCE</v>
          </cell>
          <cell r="C1603" t="str">
            <v/>
          </cell>
          <cell r="D1603" t="str">
            <v>Thành phố Hà Nội</v>
          </cell>
          <cell r="E1603" t="str">
            <v>Quận Bắc Từ Liêm</v>
          </cell>
          <cell r="G1603" t="str">
            <v>HN004</v>
          </cell>
          <cell r="H1603" t="str">
            <v>Hoàng Thanh Huy</v>
          </cell>
          <cell r="I1603" t="str">
            <v>MIENBAC;WIN</v>
          </cell>
          <cell r="J1603" t="str">
            <v/>
          </cell>
          <cell r="M1603" t="str">
            <v>Số 464 đường Hoàng Công Chất, phường Phú Diễn, quận Bắc Từ Liêm, TP Hà Nội.</v>
          </cell>
          <cell r="N1603">
            <v>60</v>
          </cell>
          <cell r="O1603" t="b">
            <v>0</v>
          </cell>
          <cell r="P1603" t="str">
            <v>C6 HÀ NỘI</v>
          </cell>
          <cell r="Q1603" t="str">
            <v>Miền Bắc</v>
          </cell>
          <cell r="R1603" t="str">
            <v>WIN</v>
          </cell>
        </row>
        <row r="1604">
          <cell r="A1604" t="str">
            <v>WIN3014</v>
          </cell>
          <cell r="B1604" t="str">
            <v>CN HÀ NỘI - CÔNG TY CỔ PHẦN DỊCH VỤ THƯƠNG MẠI TỔNG HỢP WINCOMMERCE</v>
          </cell>
          <cell r="C1604" t="str">
            <v/>
          </cell>
          <cell r="D1604" t="str">
            <v>Thành phố Hà Nội</v>
          </cell>
          <cell r="E1604" t="str">
            <v>Quận Hoàng Mai</v>
          </cell>
          <cell r="G1604" t="str">
            <v>HN003</v>
          </cell>
          <cell r="H1604" t="str">
            <v>Nguyễn Văn Thạch</v>
          </cell>
          <cell r="I1604" t="str">
            <v>MIENBAC;WIN</v>
          </cell>
          <cell r="J1604" t="str">
            <v/>
          </cell>
          <cell r="M1604" t="str">
            <v>Nhà dịch vụ số P06S11 tòa P06 dự án Khu chức năng đô thị Dệt 8-3 và Hanosimex, số 25 ngõ 13,
 đường Lĩnh Nam, phường Mai Động, quận Hoàng Mai, HN</v>
          </cell>
          <cell r="N1604">
            <v>60</v>
          </cell>
          <cell r="O1604" t="b">
            <v>0</v>
          </cell>
          <cell r="P1604" t="str">
            <v>C6 HÀ NỘI</v>
          </cell>
          <cell r="Q1604" t="str">
            <v>Miền Bắc</v>
          </cell>
          <cell r="R1604" t="str">
            <v>WIN</v>
          </cell>
        </row>
        <row r="1605">
          <cell r="A1605" t="str">
            <v>WIN3015</v>
          </cell>
          <cell r="B1605" t="str">
            <v>CN HÀ NỘI - CÔNG TY CỔ PHẦN DỊCH VỤ THƯƠNG MẠI TỔNG HỢP WINCOMMERCE</v>
          </cell>
          <cell r="C1605" t="str">
            <v/>
          </cell>
          <cell r="D1605" t="str">
            <v>Thành phố Hà Nội</v>
          </cell>
          <cell r="E1605" t="str">
            <v>Quận Hai Bà Trưng</v>
          </cell>
          <cell r="G1605" t="str">
            <v>HN003</v>
          </cell>
          <cell r="H1605" t="str">
            <v>Nguyễn Văn Thạch</v>
          </cell>
          <cell r="I1605" t="str">
            <v>MIENBAC;WIN</v>
          </cell>
          <cell r="J1605" t="str">
            <v/>
          </cell>
          <cell r="M1605" t="str">
            <v>Tầng 1, tòa nhà N3, đường Nguyễn Công Trứ, phường Phố Huế, quận Hai Bà Trưng, Hà Nội</v>
          </cell>
          <cell r="N1605">
            <v>60</v>
          </cell>
          <cell r="O1605" t="b">
            <v>0</v>
          </cell>
          <cell r="P1605" t="str">
            <v>C6 HÀ NỘI</v>
          </cell>
          <cell r="Q1605" t="str">
            <v>Miền Bắc</v>
          </cell>
          <cell r="R1605" t="str">
            <v>WIN</v>
          </cell>
        </row>
        <row r="1606">
          <cell r="A1606" t="str">
            <v>WIN3025</v>
          </cell>
          <cell r="B1606" t="str">
            <v>CN HÀ NỘI - CÔNG TY CỔ PHẦN DỊCH VỤ THƯƠNG MẠI TỔNG HỢP WINCOMMERCE</v>
          </cell>
          <cell r="C1606" t="str">
            <v/>
          </cell>
          <cell r="D1606" t="str">
            <v>Thành phố Hà Nội</v>
          </cell>
          <cell r="E1606" t="str">
            <v>Quận Cầu Giấy</v>
          </cell>
          <cell r="G1606" t="str">
            <v>HN004</v>
          </cell>
          <cell r="H1606" t="str">
            <v>Hoàng Thanh Huy</v>
          </cell>
          <cell r="I1606" t="str">
            <v>MIENBAC;WIN</v>
          </cell>
          <cell r="J1606" t="str">
            <v/>
          </cell>
          <cell r="M1606" t="str">
            <v>"Dịch vụ tầng 01, Tòa nhà Chung cư N07 B2, đường Thành Thái, 
Khu Đô thị mới Dịch Vọng, phường Dịch Vọng, quận Cầu Giấy, Hà Nội"</v>
          </cell>
          <cell r="N1606">
            <v>60</v>
          </cell>
          <cell r="O1606" t="b">
            <v>0</v>
          </cell>
          <cell r="P1606" t="str">
            <v>C6 HÀ NỘI</v>
          </cell>
          <cell r="Q1606" t="str">
            <v>Miền Bắc</v>
          </cell>
          <cell r="R1606" t="str">
            <v>WIN</v>
          </cell>
        </row>
        <row r="1607">
          <cell r="A1607" t="str">
            <v>win3026</v>
          </cell>
          <cell r="B1607" t="str">
            <v>CN HÀ NỘI - wincommerce</v>
          </cell>
          <cell r="C1607" t="str">
            <v/>
          </cell>
          <cell r="D1607" t="str">
            <v>Thành phố Hà Nội</v>
          </cell>
          <cell r="E1607" t="str">
            <v>Quận Hà Đông</v>
          </cell>
          <cell r="G1607" t="str">
            <v>HN004</v>
          </cell>
          <cell r="H1607" t="str">
            <v>Hoàng Thanh Huy</v>
          </cell>
          <cell r="I1607" t="str">
            <v>MIENBAC;WIN</v>
          </cell>
          <cell r="J1607" t="str">
            <v/>
          </cell>
          <cell r="M1607" t="str">
            <v>Số 583 Km 9 Đường Nguyễn Trãi, Phường Văn Quán, Quận Hà Đông, Thành phố Hà Nội</v>
          </cell>
          <cell r="N1607">
            <v>60</v>
          </cell>
          <cell r="O1607" t="b">
            <v>0</v>
          </cell>
          <cell r="P1607" t="str">
            <v>C6 HÀ NỘI</v>
          </cell>
          <cell r="Q1607" t="str">
            <v>Miền Bắc</v>
          </cell>
          <cell r="R1607" t="str">
            <v>WIN</v>
          </cell>
        </row>
        <row r="1608">
          <cell r="A1608" t="str">
            <v>WIN3027</v>
          </cell>
          <cell r="B1608" t="str">
            <v>CN HÀ NỘI - CÔNG TY CỔ PHẦN DỊCH VỤ THƯƠNG MẠI TỔNG HỢP WINCOMMERCE</v>
          </cell>
          <cell r="C1608" t="str">
            <v/>
          </cell>
          <cell r="D1608" t="str">
            <v>Thành phố Hà Nội</v>
          </cell>
          <cell r="E1608" t="str">
            <v>Quận Ba Đình</v>
          </cell>
          <cell r="G1608" t="str">
            <v>HN008</v>
          </cell>
          <cell r="H1608" t="str">
            <v>Nguyễn Minh Sơn</v>
          </cell>
          <cell r="I1608" t="str">
            <v>MIENBAC;WIN</v>
          </cell>
          <cell r="J1608" t="str">
            <v/>
          </cell>
          <cell r="M1608" t="str">
            <v>Số 27 ngách 1 ngõ 254 đường Bưởi, Cống Vị, Ba Đình, Hà Nội</v>
          </cell>
          <cell r="N1608">
            <v>60</v>
          </cell>
          <cell r="O1608" t="b">
            <v>0</v>
          </cell>
          <cell r="P1608" t="str">
            <v>C6 HÀ NỘI</v>
          </cell>
          <cell r="Q1608" t="str">
            <v>Miền Bắc</v>
          </cell>
          <cell r="R1608" t="str">
            <v>WIN</v>
          </cell>
        </row>
        <row r="1609">
          <cell r="A1609" t="str">
            <v>WIN3029</v>
          </cell>
          <cell r="B1609" t="str">
            <v>CN HÀ NỘI - CÔNG TY CỔ PHẦN DỊCH VỤ THƯƠNG MẠI TỔNG HỢP WINCOMMERCE</v>
          </cell>
          <cell r="C1609" t="str">
            <v/>
          </cell>
          <cell r="D1609" t="str">
            <v>Thành phố Hà Nội</v>
          </cell>
          <cell r="E1609" t="str">
            <v>Quận Bắc Từ Liêm</v>
          </cell>
          <cell r="G1609" t="str">
            <v>HN004</v>
          </cell>
          <cell r="H1609" t="str">
            <v>Hoàng Thanh Huy</v>
          </cell>
          <cell r="I1609" t="str">
            <v>MIENBAC;WIN</v>
          </cell>
          <cell r="J1609" t="str">
            <v/>
          </cell>
          <cell r="M1609" t="str">
            <v>"Tầng 1, Tổ hợp chung cư cao tầng NO3-T2, khu Đoàn Ngoại Giao, 
đường Nguyễn Văn Huyên kéo dài, phường Xuân Tảo, quận Bắc Từ Liêm, TP Hà Nội."</v>
          </cell>
          <cell r="N1609">
            <v>60</v>
          </cell>
          <cell r="O1609" t="b">
            <v>0</v>
          </cell>
          <cell r="P1609" t="str">
            <v>C6 HÀ NỘI</v>
          </cell>
          <cell r="Q1609" t="str">
            <v>Miền Bắc</v>
          </cell>
          <cell r="R1609" t="str">
            <v>WIN</v>
          </cell>
        </row>
        <row r="1610">
          <cell r="A1610" t="str">
            <v>WIN3030</v>
          </cell>
          <cell r="B1610" t="str">
            <v>CN HÀ NỘI - CÔNG TY CỔ PHẦN DỊCH VỤ THƯƠNG MẠI TỔNG HỢP WINCOMMERCE</v>
          </cell>
          <cell r="C1610" t="str">
            <v/>
          </cell>
          <cell r="D1610" t="str">
            <v>Thành phố Hà Nội</v>
          </cell>
          <cell r="E1610" t="str">
            <v>Quận Hoàng Mai</v>
          </cell>
          <cell r="G1610" t="str">
            <v>HN003</v>
          </cell>
          <cell r="H1610" t="str">
            <v>Nguyễn Văn Thạch</v>
          </cell>
          <cell r="I1610" t="str">
            <v>MIENBAC;WIN</v>
          </cell>
          <cell r="J1610" t="str">
            <v/>
          </cell>
          <cell r="M1610" t="str">
            <v>Tầng 1, chung cư Đại Kim, đường Vũ Tông Phan, phường Đại Kim, quận Hoàng Mai, Hà Nội</v>
          </cell>
          <cell r="N1610">
            <v>60</v>
          </cell>
          <cell r="O1610" t="b">
            <v>0</v>
          </cell>
          <cell r="P1610" t="str">
            <v>C6 HÀ NỘI</v>
          </cell>
          <cell r="Q1610" t="str">
            <v>Miền Bắc</v>
          </cell>
          <cell r="R1610" t="str">
            <v>WIN</v>
          </cell>
        </row>
        <row r="1611">
          <cell r="A1611" t="str">
            <v>win3038</v>
          </cell>
          <cell r="B1611" t="str">
            <v>CN HÀ NỘI - wincommerce</v>
          </cell>
          <cell r="C1611" t="str">
            <v/>
          </cell>
          <cell r="D1611" t="str">
            <v>Thành phố Hà Nội</v>
          </cell>
          <cell r="E1611" t="str">
            <v>Quận Hà Đông</v>
          </cell>
          <cell r="G1611" t="str">
            <v>HN004</v>
          </cell>
          <cell r="H1611" t="str">
            <v>Hoàng Thanh Huy</v>
          </cell>
          <cell r="I1611" t="str">
            <v>MIENBAC;WIN</v>
          </cell>
          <cell r="J1611" t="str">
            <v/>
          </cell>
          <cell r="M1611" t="str">
            <v>Số 131 Ba La, phường Phú Lương, Hà Đông, Hà Nội</v>
          </cell>
          <cell r="N1611">
            <v>60</v>
          </cell>
          <cell r="O1611" t="b">
            <v>0</v>
          </cell>
          <cell r="P1611" t="str">
            <v>C6 HÀ NỘI</v>
          </cell>
          <cell r="Q1611" t="str">
            <v>Miền Bắc</v>
          </cell>
          <cell r="R1611" t="str">
            <v>WIN</v>
          </cell>
        </row>
        <row r="1612">
          <cell r="A1612" t="str">
            <v>WIN3055</v>
          </cell>
          <cell r="B1612" t="str">
            <v>CN HÀ NỘI - CÔNG TY CỔ PHẦN DỊCH VỤ THƯƠNG MẠI TỔNG HỢP WINCOMMERCE</v>
          </cell>
          <cell r="C1612" t="str">
            <v/>
          </cell>
          <cell r="D1612" t="str">
            <v>Thành phố Hà Nội</v>
          </cell>
          <cell r="E1612" t="str">
            <v>Quận Nam Từ Liêm</v>
          </cell>
          <cell r="G1612" t="str">
            <v>HN004</v>
          </cell>
          <cell r="H1612" t="str">
            <v>Hoàng Thanh Huy</v>
          </cell>
          <cell r="I1612" t="str">
            <v>MIENBAC;WIN</v>
          </cell>
          <cell r="J1612" t="str">
            <v/>
          </cell>
          <cell r="M1612" t="str">
            <v>Số 86 Nguyễn Đổng Chi, Tổ 2, Phường Cầu Diễn, Quận Nam Từ Liêm, Thành phố Hà Nội</v>
          </cell>
          <cell r="N1612">
            <v>60</v>
          </cell>
          <cell r="O1612" t="b">
            <v>0</v>
          </cell>
          <cell r="P1612" t="str">
            <v>C6 HÀ NỘI</v>
          </cell>
          <cell r="Q1612" t="str">
            <v>Miền Bắc</v>
          </cell>
          <cell r="R1612" t="str">
            <v>WIN</v>
          </cell>
        </row>
        <row r="1613">
          <cell r="A1613" t="str">
            <v>WIN3057</v>
          </cell>
          <cell r="B1613" t="str">
            <v>CN HÀ NỘI - CÔNG TY CỔ PHẦN DỊCH VỤ THƯƠNG MẠI TỔNG HỢP WINCOMMERCE</v>
          </cell>
          <cell r="C1613" t="str">
            <v/>
          </cell>
          <cell r="D1613" t="str">
            <v>Thành phố Hà Nội</v>
          </cell>
          <cell r="E1613" t="str">
            <v>Quận Hoàng Mai</v>
          </cell>
          <cell r="G1613" t="str">
            <v>HN003</v>
          </cell>
          <cell r="H1613" t="str">
            <v>Nguyễn Văn Thạch</v>
          </cell>
          <cell r="I1613" t="str">
            <v>MIENBAC;WIN</v>
          </cell>
          <cell r="J1613" t="str">
            <v/>
          </cell>
          <cell r="M1613" t="str">
            <v>Nhà dịch vụ số P05S05 tầng 1, park hill, đường Lĩnh Nam, phường Mai Động, quận Hoàng Mai, HN</v>
          </cell>
          <cell r="N1613">
            <v>60</v>
          </cell>
          <cell r="O1613" t="b">
            <v>0</v>
          </cell>
          <cell r="P1613" t="str">
            <v>C6 HÀ NỘI</v>
          </cell>
          <cell r="Q1613" t="str">
            <v>Miền Bắc</v>
          </cell>
          <cell r="R1613" t="str">
            <v>WIN</v>
          </cell>
        </row>
        <row r="1614">
          <cell r="A1614" t="str">
            <v>win3072</v>
          </cell>
          <cell r="B1614" t="str">
            <v>CN HÀ NỘI - wincommerce</v>
          </cell>
          <cell r="C1614" t="str">
            <v/>
          </cell>
          <cell r="D1614" t="str">
            <v>Thành phố Hà Nội</v>
          </cell>
          <cell r="E1614" t="str">
            <v>Huyện Hoài Đức</v>
          </cell>
          <cell r="G1614" t="str">
            <v>HN003</v>
          </cell>
          <cell r="H1614" t="str">
            <v>Nguyễn Văn Thạch</v>
          </cell>
          <cell r="I1614" t="str">
            <v>MIENBAC;WIN</v>
          </cell>
          <cell r="J1614" t="str">
            <v/>
          </cell>
          <cell r="M1614" t="str">
            <v>Tầng 1, tòa nhà 18T2, Khu chung cư cao tầng, dịch vụ thương mại HH6, 
khu Đô thị Nam An Khánh, xã An Khánh, huyện Hoài Đức, HN</v>
          </cell>
          <cell r="N1614">
            <v>60</v>
          </cell>
          <cell r="O1614" t="b">
            <v>0</v>
          </cell>
          <cell r="P1614" t="str">
            <v>C6 HÀ NỘI</v>
          </cell>
          <cell r="Q1614" t="str">
            <v>Miền Bắc</v>
          </cell>
          <cell r="R1614" t="str">
            <v>WIN</v>
          </cell>
        </row>
        <row r="1615">
          <cell r="A1615" t="str">
            <v>WIN3073</v>
          </cell>
          <cell r="B1615" t="str">
            <v>CN HÀ NỘI - CÔNG TY CỔ PHẦN DỊCH VỤ THƯƠNG MẠI TỔNG HỢP WINCOMMERCE</v>
          </cell>
          <cell r="C1615" t="str">
            <v/>
          </cell>
          <cell r="D1615" t="str">
            <v>Thành phố Hà Nội</v>
          </cell>
          <cell r="E1615" t="str">
            <v>Quận Long Biên</v>
          </cell>
          <cell r="G1615" t="str">
            <v>HN004</v>
          </cell>
          <cell r="H1615" t="str">
            <v>Hoàng Thanh Huy</v>
          </cell>
          <cell r="I1615" t="str">
            <v>MIENBAC;WIN</v>
          </cell>
          <cell r="J1615" t="str">
            <v/>
          </cell>
          <cell r="M1615" t="str">
            <v>Số 38 Ô Cách, phường Đức Giang, Long Biên, Hà Nội.</v>
          </cell>
          <cell r="N1615">
            <v>60</v>
          </cell>
          <cell r="O1615" t="b">
            <v>0</v>
          </cell>
          <cell r="P1615" t="str">
            <v>C6 HÀ NỘI</v>
          </cell>
          <cell r="Q1615" t="str">
            <v>Miền Bắc</v>
          </cell>
          <cell r="R1615" t="str">
            <v>WIN</v>
          </cell>
        </row>
        <row r="1616">
          <cell r="A1616" t="str">
            <v>WIN3081</v>
          </cell>
          <cell r="B1616" t="str">
            <v>CN HÀ NỘI - CÔNG TY CỔ PHẦN DỊCH VỤ THƯƠNG MẠI TỔNG HỢP WINCOMMERCE</v>
          </cell>
          <cell r="C1616" t="str">
            <v/>
          </cell>
          <cell r="D1616" t="str">
            <v>Thành phố Hà Nội</v>
          </cell>
          <cell r="E1616" t="str">
            <v>Quận Nam Từ Liêm</v>
          </cell>
          <cell r="G1616" t="str">
            <v>HN004</v>
          </cell>
          <cell r="H1616" t="str">
            <v>Hoàng Thanh Huy</v>
          </cell>
          <cell r="I1616" t="str">
            <v>MIENBAC;WIN</v>
          </cell>
          <cell r="J1616" t="str">
            <v/>
          </cell>
          <cell r="M1616" t="str">
            <v>Số 21-23 Mễ Trì Thượng, Phường Mễ Trì, quận Nam Từ Liêm, Hà Nội.</v>
          </cell>
          <cell r="N1616">
            <v>60</v>
          </cell>
          <cell r="O1616" t="b">
            <v>0</v>
          </cell>
          <cell r="P1616" t="str">
            <v>C6 HÀ NỘI</v>
          </cell>
          <cell r="Q1616" t="str">
            <v>Miền Bắc</v>
          </cell>
          <cell r="R1616" t="str">
            <v>WIN</v>
          </cell>
        </row>
        <row r="1617">
          <cell r="A1617" t="str">
            <v>win3088</v>
          </cell>
          <cell r="B1617" t="str">
            <v>CN HÀ NỘI - WINCOMMERCE</v>
          </cell>
          <cell r="C1617" t="str">
            <v/>
          </cell>
          <cell r="D1617" t="str">
            <v>Thành phố Hà Nội</v>
          </cell>
          <cell r="E1617" t="str">
            <v>Huyện Đông Anh</v>
          </cell>
          <cell r="G1617" t="str">
            <v>HN003</v>
          </cell>
          <cell r="H1617" t="str">
            <v>Nguyễn Văn Thạch</v>
          </cell>
          <cell r="I1617" t="str">
            <v>MIENBAC;WIN</v>
          </cell>
          <cell r="J1617" t="str">
            <v/>
          </cell>
          <cell r="M1617" t="str">
            <v>Tổ 37 Đào Cam Mộc, xã Việt Hùng, huyện Đông Anh, Tp. Hà Nội.</v>
          </cell>
          <cell r="N1617">
            <v>60</v>
          </cell>
          <cell r="O1617" t="b">
            <v>0</v>
          </cell>
          <cell r="P1617" t="str">
            <v>C6 HÀ NỘI</v>
          </cell>
          <cell r="Q1617" t="str">
            <v>Miền Bắc</v>
          </cell>
          <cell r="R1617" t="str">
            <v>WIN</v>
          </cell>
        </row>
        <row r="1618">
          <cell r="A1618" t="str">
            <v>win3089</v>
          </cell>
          <cell r="B1618" t="str">
            <v>CN HÀ NỘI - WINCOMMERCE</v>
          </cell>
          <cell r="C1618" t="str">
            <v/>
          </cell>
          <cell r="D1618" t="str">
            <v>Thành phố Hà Nội</v>
          </cell>
          <cell r="E1618" t="str">
            <v>Huyện Đông Anh</v>
          </cell>
          <cell r="G1618" t="str">
            <v>HN003</v>
          </cell>
          <cell r="H1618" t="str">
            <v>Nguyễn Văn Thạch</v>
          </cell>
          <cell r="I1618" t="str">
            <v>MIENBAC;WIN</v>
          </cell>
          <cell r="J1618" t="str">
            <v/>
          </cell>
          <cell r="M1618" t="str">
            <v>Số 44 tổ 12 phố Lâm Tiên, thị trấn Đông Anh, huyện Đông Anh, Hà Nội</v>
          </cell>
          <cell r="N1618">
            <v>60</v>
          </cell>
          <cell r="O1618" t="b">
            <v>0</v>
          </cell>
          <cell r="P1618" t="str">
            <v>C6 HÀ NỘI</v>
          </cell>
          <cell r="Q1618" t="str">
            <v>Miền Bắc</v>
          </cell>
          <cell r="R1618" t="str">
            <v>WIN</v>
          </cell>
        </row>
        <row r="1619">
          <cell r="A1619" t="str">
            <v>WIN3090</v>
          </cell>
          <cell r="B1619" t="str">
            <v>CN HÀ NỘI - CÔNG TY CỔ PHẦN DỊCH VỤ THƯƠNG MẠI TỔNG HỢP WINCOMMERCE</v>
          </cell>
          <cell r="C1619" t="str">
            <v/>
          </cell>
          <cell r="D1619" t="str">
            <v>Thành phố Hà Nội</v>
          </cell>
          <cell r="E1619" t="str">
            <v>Quận Tây Hồ</v>
          </cell>
          <cell r="G1619" t="str">
            <v>HN008</v>
          </cell>
          <cell r="H1619" t="str">
            <v>Nguyễn Minh Sơn</v>
          </cell>
          <cell r="I1619" t="str">
            <v>MIENBAC;WIN</v>
          </cell>
          <cell r="J1619" t="str">
            <v/>
          </cell>
          <cell r="M1619" t="str">
            <v>Số 16 ngõ 67 Tô Ngọc Vân, Quảng An, Tây Hồ, Hà Nội</v>
          </cell>
          <cell r="N1619">
            <v>60</v>
          </cell>
          <cell r="O1619" t="b">
            <v>0</v>
          </cell>
          <cell r="P1619" t="str">
            <v>C6 HÀ NỘI</v>
          </cell>
          <cell r="Q1619" t="str">
            <v>Miền Bắc</v>
          </cell>
          <cell r="R1619" t="str">
            <v>WIN</v>
          </cell>
        </row>
        <row r="1620">
          <cell r="A1620" t="str">
            <v>win3094</v>
          </cell>
          <cell r="B1620" t="str">
            <v>CN HÀ NỘI - WINCOMMERCE</v>
          </cell>
          <cell r="C1620" t="str">
            <v/>
          </cell>
          <cell r="D1620" t="str">
            <v>Thành phố Hà Nội</v>
          </cell>
          <cell r="E1620" t="str">
            <v>Huyện Đông Anh</v>
          </cell>
          <cell r="G1620" t="str">
            <v>HN003</v>
          </cell>
          <cell r="H1620" t="str">
            <v>Nguyễn Văn Thạch</v>
          </cell>
          <cell r="I1620" t="str">
            <v>MIENBAC;WIN</v>
          </cell>
          <cell r="J1620" t="str">
            <v/>
          </cell>
          <cell r="M1620" t="str">
            <v>Thôn Ngọc Chi, xã Vĩnh Ngọc, huyện Đông Anh, HN</v>
          </cell>
          <cell r="N1620">
            <v>60</v>
          </cell>
          <cell r="O1620" t="b">
            <v>0</v>
          </cell>
          <cell r="P1620" t="str">
            <v>C6 HÀ NỘI</v>
          </cell>
          <cell r="Q1620" t="str">
            <v>Miền Bắc</v>
          </cell>
          <cell r="R1620" t="str">
            <v>WIN</v>
          </cell>
        </row>
        <row r="1621">
          <cell r="A1621" t="str">
            <v>win3095</v>
          </cell>
          <cell r="B1621" t="str">
            <v>CN HÀ NỘI - WINCOMMERCE</v>
          </cell>
          <cell r="C1621" t="str">
            <v/>
          </cell>
          <cell r="D1621" t="str">
            <v>Thành phố Hà Nội</v>
          </cell>
          <cell r="E1621" t="str">
            <v>Huyện Đông Anh</v>
          </cell>
          <cell r="G1621" t="str">
            <v>HN003</v>
          </cell>
          <cell r="H1621" t="str">
            <v>Nguyễn Văn Thạch</v>
          </cell>
          <cell r="I1621" t="str">
            <v>MIENBAC;WIN</v>
          </cell>
          <cell r="J1621" t="str">
            <v/>
          </cell>
          <cell r="M1621" t="str">
            <v>Số 53 Cao Lỗ, thôn Phan Xá, xã Uy Nỗ, huyện Đông Anh, Hà Nội</v>
          </cell>
          <cell r="N1621">
            <v>60</v>
          </cell>
          <cell r="O1621" t="b">
            <v>0</v>
          </cell>
          <cell r="P1621" t="str">
            <v>C6 HÀ NỘI</v>
          </cell>
          <cell r="Q1621" t="str">
            <v>Miền Bắc</v>
          </cell>
          <cell r="R1621" t="str">
            <v>WIN</v>
          </cell>
        </row>
        <row r="1622">
          <cell r="A1622" t="str">
            <v>win3102</v>
          </cell>
          <cell r="B1622" t="str">
            <v>CN HÀ NỘI - wincommerce</v>
          </cell>
          <cell r="C1622" t="str">
            <v/>
          </cell>
          <cell r="D1622" t="str">
            <v>Thành phố Hà Nội</v>
          </cell>
          <cell r="E1622" t="str">
            <v>Huyện Thanh Trì</v>
          </cell>
          <cell r="G1622" t="str">
            <v>HN008</v>
          </cell>
          <cell r="H1622" t="str">
            <v>Nguyễn Minh Sơn</v>
          </cell>
          <cell r="I1622" t="str">
            <v>MIENBAC;WIN</v>
          </cell>
          <cell r="J1622" t="str">
            <v/>
          </cell>
          <cell r="M1622" t="str">
            <v>TT1-08, lô TT1, Khu TĐC xã Ngũ Hiệp, huyện Thanh Trì, Hà Nội</v>
          </cell>
          <cell r="N1622">
            <v>60</v>
          </cell>
          <cell r="O1622" t="b">
            <v>0</v>
          </cell>
          <cell r="P1622" t="str">
            <v>C6 HÀ NỘI</v>
          </cell>
          <cell r="Q1622" t="str">
            <v>Miền Bắc</v>
          </cell>
          <cell r="R1622" t="str">
            <v>WIN</v>
          </cell>
        </row>
        <row r="1623">
          <cell r="A1623" t="str">
            <v>win3104</v>
          </cell>
          <cell r="B1623" t="str">
            <v>CN HÀ NỘI - wincommerce</v>
          </cell>
          <cell r="C1623" t="str">
            <v/>
          </cell>
          <cell r="D1623" t="str">
            <v>Thành phố Hà Nội</v>
          </cell>
          <cell r="E1623" t="str">
            <v>Quận Bắc Từ Liêm</v>
          </cell>
          <cell r="G1623" t="str">
            <v>HN004</v>
          </cell>
          <cell r="H1623" t="str">
            <v>Hoàng Thanh Huy</v>
          </cell>
          <cell r="I1623" t="str">
            <v>MIENBAC;WIN</v>
          </cell>
          <cell r="J1623" t="str">
            <v/>
          </cell>
          <cell r="M1623" t="str">
            <v>Tầng 1, tòa N04-T1, lô N04B, Khu Đoàn Ngoại Giao tại Hà Nội, 
đường Nguyễn Văn Huyên kéo dài, phường Xuân Đỉnh, quận Bắc Từ Liêm, HN</v>
          </cell>
          <cell r="N1623">
            <v>60</v>
          </cell>
          <cell r="O1623" t="b">
            <v>0</v>
          </cell>
          <cell r="P1623" t="str">
            <v>C6 HÀ NỘI</v>
          </cell>
          <cell r="Q1623" t="str">
            <v>Miền Bắc</v>
          </cell>
          <cell r="R1623" t="str">
            <v>WIN</v>
          </cell>
        </row>
        <row r="1624">
          <cell r="A1624" t="str">
            <v>WIN3105</v>
          </cell>
          <cell r="B1624" t="str">
            <v>CN HÀ NỘI - CÔNG TY CỔ PHẦN DỊCH VỤ THƯƠNG MẠI TỔNG HỢP WINCOMMERCE</v>
          </cell>
          <cell r="C1624" t="str">
            <v/>
          </cell>
          <cell r="D1624" t="str">
            <v>Thành phố Hà Nội</v>
          </cell>
          <cell r="E1624" t="str">
            <v>Quận Hai Bà Trưng</v>
          </cell>
          <cell r="G1624" t="str">
            <v>HN003</v>
          </cell>
          <cell r="H1624" t="str">
            <v>Nguyễn Văn Thạch</v>
          </cell>
          <cell r="I1624" t="str">
            <v>MIENBAC;WIN</v>
          </cell>
          <cell r="J1624" t="str">
            <v/>
          </cell>
          <cell r="M1624" t="str">
            <v>tầng 1, tòa nhà T06, Tổ hợp TTTM, giáo dục và căn hộ Times City, 458 Minh Khai, Phường Vĩnh Tuy, Quận Hai Bà Trưng, HN</v>
          </cell>
          <cell r="N1624">
            <v>60</v>
          </cell>
          <cell r="O1624" t="b">
            <v>0</v>
          </cell>
          <cell r="P1624" t="str">
            <v>C6 HÀ NỘI</v>
          </cell>
          <cell r="Q1624" t="str">
            <v>Miền Bắc</v>
          </cell>
          <cell r="R1624" t="str">
            <v>WIN</v>
          </cell>
        </row>
        <row r="1625">
          <cell r="A1625" t="str">
            <v>WIN3107</v>
          </cell>
          <cell r="B1625" t="str">
            <v>CN HÀ NỘI - CÔNG TY CỔ PHẦN DỊCH VỤ THƯƠNG MẠI TỔNG HỢP WINCOMMERCE</v>
          </cell>
          <cell r="C1625" t="str">
            <v/>
          </cell>
          <cell r="D1625" t="str">
            <v>Thành phố Hà Nội</v>
          </cell>
          <cell r="E1625" t="str">
            <v>Quận Nam Từ Liêm</v>
          </cell>
          <cell r="G1625" t="str">
            <v>HN004</v>
          </cell>
          <cell r="H1625" t="str">
            <v>Hoàng Thanh Huy</v>
          </cell>
          <cell r="I1625" t="str">
            <v>MIENBAC;WIN</v>
          </cell>
          <cell r="J1625" t="str">
            <v/>
          </cell>
          <cell r="M1625" t="str">
            <v>Số 15 ngõ 35 Tu Hoàng, phường Phương Canh, quận Nam Từ Liêm, Hà Nội</v>
          </cell>
          <cell r="N1625">
            <v>60</v>
          </cell>
          <cell r="O1625" t="b">
            <v>0</v>
          </cell>
          <cell r="P1625" t="str">
            <v>C6 HÀ NỘI</v>
          </cell>
          <cell r="Q1625" t="str">
            <v>Miền Bắc</v>
          </cell>
          <cell r="R1625" t="str">
            <v>WIN</v>
          </cell>
        </row>
        <row r="1626">
          <cell r="A1626" t="str">
            <v>WIN3108</v>
          </cell>
          <cell r="B1626" t="str">
            <v>CN HÀ NỘI - CÔNG TY CỔ PHẦN DỊCH VỤ THƯƠNG MẠI TỔNG HỢP WINCOMMERCE</v>
          </cell>
          <cell r="C1626" t="str">
            <v/>
          </cell>
          <cell r="D1626" t="str">
            <v>Thành phố Hà Nội</v>
          </cell>
          <cell r="E1626" t="str">
            <v>Quận Bắc Từ Liêm</v>
          </cell>
          <cell r="G1626" t="str">
            <v>HN004</v>
          </cell>
          <cell r="H1626" t="str">
            <v>Hoàng Thanh Huy</v>
          </cell>
          <cell r="I1626" t="str">
            <v>MIENBAC;WIN</v>
          </cell>
          <cell r="J1626" t="str">
            <v/>
          </cell>
          <cell r="M1626" t="str">
            <v>357 Xuân Đỉnh, phường Xuân Đỉnh, quận Bắc Từ Liêm, Hà Nội</v>
          </cell>
          <cell r="N1626">
            <v>60</v>
          </cell>
          <cell r="O1626" t="b">
            <v>0</v>
          </cell>
          <cell r="P1626" t="str">
            <v>C6 HÀ NỘI</v>
          </cell>
          <cell r="Q1626" t="str">
            <v>Miền Bắc</v>
          </cell>
          <cell r="R1626" t="str">
            <v>WIN</v>
          </cell>
        </row>
        <row r="1627">
          <cell r="A1627" t="str">
            <v>win3123</v>
          </cell>
          <cell r="B1627" t="str">
            <v>CN HÀ NỘI - wincommerce</v>
          </cell>
          <cell r="C1627" t="str">
            <v/>
          </cell>
          <cell r="D1627" t="str">
            <v>Thành phố Hà Nội</v>
          </cell>
          <cell r="E1627" t="str">
            <v>Quận Hà Đông</v>
          </cell>
          <cell r="G1627" t="str">
            <v>HN004</v>
          </cell>
          <cell r="H1627" t="str">
            <v>Hoàng Thanh Huy</v>
          </cell>
          <cell r="I1627" t="str">
            <v>MIENBAC;WIN</v>
          </cell>
          <cell r="J1627" t="str">
            <v/>
          </cell>
          <cell r="M1627" t="str">
            <v>Tầng 1 ,Tòa FLC Star Tower, 418 Quang Trung, phường La Khê, quận Hà Đông, Hà Nội</v>
          </cell>
          <cell r="N1627">
            <v>60</v>
          </cell>
          <cell r="O1627" t="b">
            <v>0</v>
          </cell>
          <cell r="P1627" t="str">
            <v>C6 HÀ NỘI</v>
          </cell>
          <cell r="Q1627" t="str">
            <v>Miền Bắc</v>
          </cell>
          <cell r="R1627" t="str">
            <v>WIN</v>
          </cell>
        </row>
        <row r="1628">
          <cell r="A1628" t="str">
            <v>WIN3130</v>
          </cell>
          <cell r="B1628" t="str">
            <v>CN HÀ NỘI - CÔNG TY CỔ PHẦN DỊCH VỤ THƯƠNG MẠI TỔNG HỢP WINCOMMERCE</v>
          </cell>
          <cell r="C1628" t="str">
            <v/>
          </cell>
          <cell r="D1628" t="str">
            <v>Thành phố Hà Nội</v>
          </cell>
          <cell r="E1628" t="str">
            <v>Quận Hoàng Mai</v>
          </cell>
          <cell r="G1628" t="str">
            <v>HN003</v>
          </cell>
          <cell r="H1628" t="str">
            <v>Nguyễn Văn Thạch</v>
          </cell>
          <cell r="I1628" t="str">
            <v>MIENBAC;WIN</v>
          </cell>
          <cell r="J1628" t="str">
            <v/>
          </cell>
          <cell r="M1628" t="str">
            <v>Tầng trệt, Tòa P12, Park Hill, khu chức năng đô thị tại khu đất 8/3 và Hanosimex, số 25, ngõ 13,
 đường Lĩnh Nam, phường Mai Động, quận Hoàng Mai, HN</v>
          </cell>
          <cell r="N1628">
            <v>60</v>
          </cell>
          <cell r="O1628" t="b">
            <v>0</v>
          </cell>
          <cell r="P1628" t="str">
            <v>C6 HÀ NỘI</v>
          </cell>
          <cell r="Q1628" t="str">
            <v>Miền Bắc</v>
          </cell>
          <cell r="R1628" t="str">
            <v>WIN</v>
          </cell>
        </row>
        <row r="1629">
          <cell r="A1629" t="str">
            <v>win3131</v>
          </cell>
          <cell r="B1629" t="str">
            <v>CN HÀ NỘI - WINCOMMERCE</v>
          </cell>
          <cell r="C1629" t="str">
            <v/>
          </cell>
          <cell r="D1629" t="str">
            <v>Thành phố Hà Nội</v>
          </cell>
          <cell r="E1629" t="str">
            <v>Huyện Đông Anh</v>
          </cell>
          <cell r="G1629" t="str">
            <v>HN003</v>
          </cell>
          <cell r="H1629" t="str">
            <v>Nguyễn Văn Thạch</v>
          </cell>
          <cell r="I1629" t="str">
            <v>MIENBAC;WIN</v>
          </cell>
          <cell r="J1629" t="str">
            <v/>
          </cell>
          <cell r="M1629" t="str">
            <v>Số 19, Tổ 22, thị trấn Đông Anh, Huyện Đông Anh, HN</v>
          </cell>
          <cell r="N1629">
            <v>60</v>
          </cell>
          <cell r="O1629" t="b">
            <v>0</v>
          </cell>
          <cell r="P1629" t="str">
            <v>C6 HÀ NỘI</v>
          </cell>
          <cell r="Q1629" t="str">
            <v>Miền Bắc</v>
          </cell>
          <cell r="R1629" t="str">
            <v>WIN</v>
          </cell>
        </row>
        <row r="1630">
          <cell r="A1630" t="str">
            <v>win3132</v>
          </cell>
          <cell r="B1630" t="str">
            <v>CN HÀ NỘI - WINCOMMERCE</v>
          </cell>
          <cell r="C1630" t="str">
            <v/>
          </cell>
          <cell r="D1630" t="str">
            <v>Thành phố Hà Nội</v>
          </cell>
          <cell r="E1630" t="str">
            <v>Huyện Đông Anh</v>
          </cell>
          <cell r="G1630" t="str">
            <v>HN003</v>
          </cell>
          <cell r="H1630" t="str">
            <v>Nguyễn Văn Thạch</v>
          </cell>
          <cell r="I1630" t="str">
            <v>MIENBAC;WIN</v>
          </cell>
          <cell r="J1630" t="str">
            <v/>
          </cell>
          <cell r="M1630" t="str">
            <v>Tổ dân phố 25, thị trấn Đông Anh , Huyện Đông Anh, HN</v>
          </cell>
          <cell r="N1630">
            <v>60</v>
          </cell>
          <cell r="O1630" t="b">
            <v>0</v>
          </cell>
          <cell r="P1630" t="str">
            <v>C6 HÀ NỘI</v>
          </cell>
          <cell r="Q1630" t="str">
            <v>Miền Bắc</v>
          </cell>
          <cell r="R1630" t="str">
            <v>WIN</v>
          </cell>
        </row>
        <row r="1631">
          <cell r="A1631" t="str">
            <v>win3133</v>
          </cell>
          <cell r="B1631" t="str">
            <v>CN HÀ NỘI - wincommerce</v>
          </cell>
          <cell r="C1631" t="str">
            <v/>
          </cell>
          <cell r="D1631" t="str">
            <v>Thành phố Hà Nội</v>
          </cell>
          <cell r="E1631" t="str">
            <v>Huyện Hoài Đức</v>
          </cell>
          <cell r="G1631" t="str">
            <v>HN004</v>
          </cell>
          <cell r="H1631" t="str">
            <v>Hoàng Thanh Huy</v>
          </cell>
          <cell r="I1631" t="str">
            <v>MIENBAC;WIN</v>
          </cell>
          <cell r="J1631" t="str">
            <v/>
          </cell>
          <cell r="M1631" t="str">
            <v>số 9, địa chỉ xóm 1, thôn An Trai, xã Vân Canh, Huyện Hoài Đức, HN</v>
          </cell>
          <cell r="N1631">
            <v>60</v>
          </cell>
          <cell r="O1631" t="b">
            <v>0</v>
          </cell>
          <cell r="P1631" t="str">
            <v>C6 HÀ NỘI</v>
          </cell>
          <cell r="Q1631" t="str">
            <v>Miền Bắc</v>
          </cell>
          <cell r="R1631" t="str">
            <v>WIN</v>
          </cell>
        </row>
        <row r="1632">
          <cell r="A1632" t="str">
            <v>WIN3136</v>
          </cell>
          <cell r="B1632" t="str">
            <v>CN HÀ NỘI - CÔNG TY CỔ PHẦN DỊCH VỤ THƯƠNG MẠI TỔNG HỢP WINCOMMERCE</v>
          </cell>
          <cell r="C1632" t="str">
            <v/>
          </cell>
          <cell r="D1632" t="str">
            <v>Thành phố Hà Nội</v>
          </cell>
          <cell r="E1632" t="str">
            <v>Quận Bắc Từ Liêm</v>
          </cell>
          <cell r="G1632" t="str">
            <v>HN004</v>
          </cell>
          <cell r="H1632" t="str">
            <v>Hoàng Thanh Huy</v>
          </cell>
          <cell r="I1632" t="str">
            <v>MIENBAC;WIN</v>
          </cell>
          <cell r="J1632" t="str">
            <v/>
          </cell>
          <cell r="M1632" t="str">
            <v>Tâng 1, tòa nhà B6  234 Phạm Văn Đồng, Phường Cổ Nhuế 1, Quận Bắc Từ Liêm, HN</v>
          </cell>
          <cell r="N1632">
            <v>60</v>
          </cell>
          <cell r="O1632" t="b">
            <v>0</v>
          </cell>
          <cell r="P1632" t="str">
            <v>C6 HÀ NỘI</v>
          </cell>
          <cell r="Q1632" t="str">
            <v>Miền Bắc</v>
          </cell>
          <cell r="R1632" t="str">
            <v>WIN</v>
          </cell>
        </row>
        <row r="1633">
          <cell r="A1633" t="str">
            <v>WIN3137</v>
          </cell>
          <cell r="B1633" t="str">
            <v>CN HÀ NỘI - CÔNG TY CỔ PHẦN DỊCH VỤ THƯƠNG MẠI TỔNG HỢP WINCOMMERCE</v>
          </cell>
          <cell r="C1633" t="str">
            <v/>
          </cell>
          <cell r="D1633" t="str">
            <v>Thành phố Hà Nội</v>
          </cell>
          <cell r="E1633" t="str">
            <v>Quận Tây Hồ</v>
          </cell>
          <cell r="G1633" t="str">
            <v>HN008</v>
          </cell>
          <cell r="H1633" t="str">
            <v>Nguyễn Minh Sơn</v>
          </cell>
          <cell r="I1633" t="str">
            <v>MIENBAC;WIN</v>
          </cell>
          <cell r="J1633" t="str">
            <v/>
          </cell>
          <cell r="M1633" t="str">
            <v>Số 11C Ngõ 124 Âu Cơ, Phường Tứ Liên, Quận Tây Hồ, HN</v>
          </cell>
          <cell r="N1633">
            <v>60</v>
          </cell>
          <cell r="O1633" t="b">
            <v>0</v>
          </cell>
          <cell r="P1633" t="str">
            <v>C6 HÀ NỘI</v>
          </cell>
          <cell r="Q1633" t="str">
            <v>Miền Bắc</v>
          </cell>
          <cell r="R1633" t="str">
            <v>WIN</v>
          </cell>
        </row>
        <row r="1634">
          <cell r="A1634" t="str">
            <v>WIN3138</v>
          </cell>
          <cell r="B1634" t="str">
            <v>CN HÀ NỘI - CÔNG TY CỔ PHẦN DỊCH VỤ THƯƠNG MẠI TỔNG HỢP WINCOMMERCE</v>
          </cell>
          <cell r="C1634" t="str">
            <v/>
          </cell>
          <cell r="D1634" t="str">
            <v>Thành phố Hà Nội</v>
          </cell>
          <cell r="E1634" t="str">
            <v>Quận Tây Hồ</v>
          </cell>
          <cell r="G1634" t="str">
            <v>HN008</v>
          </cell>
          <cell r="H1634" t="str">
            <v>Nguyễn Minh Sơn</v>
          </cell>
          <cell r="I1634" t="str">
            <v>MIENBAC;WIN</v>
          </cell>
          <cell r="J1634" t="str">
            <v/>
          </cell>
          <cell r="M1634" t="str">
            <v>Số 98 Xuân Diệu, Tổ 30, Cụm 4, Phường Tứ Liên, Quận Tây Hồ, HN</v>
          </cell>
          <cell r="N1634">
            <v>60</v>
          </cell>
          <cell r="O1634" t="b">
            <v>0</v>
          </cell>
          <cell r="P1634" t="str">
            <v>C6 HÀ NỘI</v>
          </cell>
          <cell r="Q1634" t="str">
            <v>Miền Bắc</v>
          </cell>
          <cell r="R1634" t="str">
            <v>WIN</v>
          </cell>
        </row>
        <row r="1635">
          <cell r="A1635" t="str">
            <v>win3142</v>
          </cell>
          <cell r="B1635" t="str">
            <v>CN HÀ NỘI - wincommerce</v>
          </cell>
          <cell r="C1635" t="str">
            <v/>
          </cell>
          <cell r="D1635" t="str">
            <v>Thành phố Hà Nội</v>
          </cell>
          <cell r="E1635" t="str">
            <v>Quận Hà Đông</v>
          </cell>
          <cell r="G1635" t="str">
            <v>HN004</v>
          </cell>
          <cell r="H1635" t="str">
            <v>Hoàng Thanh Huy</v>
          </cell>
          <cell r="I1635" t="str">
            <v>MIENBAC;WIN</v>
          </cell>
          <cell r="J1635" t="str">
            <v/>
          </cell>
          <cell r="M1635" t="str">
            <v>20-22 đường Bia Bà, phường La Khê, quận Hà Đông, Hà Nội</v>
          </cell>
          <cell r="N1635">
            <v>60</v>
          </cell>
          <cell r="O1635" t="b">
            <v>0</v>
          </cell>
          <cell r="P1635" t="str">
            <v>C6 HÀ NỘI</v>
          </cell>
          <cell r="Q1635" t="str">
            <v>Miền Bắc</v>
          </cell>
          <cell r="R1635" t="str">
            <v>WIN</v>
          </cell>
        </row>
        <row r="1636">
          <cell r="A1636" t="str">
            <v>WIN3143</v>
          </cell>
          <cell r="B1636" t="str">
            <v>CN HÀ NỘI - CÔNG TY CỔ PHẦN DỊCH VỤ THƯƠNG MẠI TỔNG HỢP WINCOMMERCE</v>
          </cell>
          <cell r="C1636" t="str">
            <v/>
          </cell>
          <cell r="D1636" t="str">
            <v>Thành phố Hà Nội</v>
          </cell>
          <cell r="E1636" t="str">
            <v>Quận Hoàng Mai</v>
          </cell>
          <cell r="G1636" t="str">
            <v>HN003</v>
          </cell>
          <cell r="H1636" t="str">
            <v>Nguyễn Văn Thạch</v>
          </cell>
          <cell r="I1636" t="str">
            <v>MIENBAC;WIN</v>
          </cell>
          <cell r="J1636" t="str">
            <v/>
          </cell>
          <cell r="M1636" t="str">
            <v>tầng 1 Nhà dịch vụ số P09S008, tòa P09 (Eco-34CT1A), Park Hill, số 25 ngõ 13, đường Lĩnh Nam, phường Mai Động, quận Hoàng Mai, HN</v>
          </cell>
          <cell r="N1636">
            <v>60</v>
          </cell>
          <cell r="O1636" t="b">
            <v>0</v>
          </cell>
          <cell r="P1636" t="str">
            <v>C6 HÀ NỘI</v>
          </cell>
          <cell r="Q1636" t="str">
            <v>Miền Bắc</v>
          </cell>
          <cell r="R1636" t="str">
            <v>WIN</v>
          </cell>
        </row>
        <row r="1637">
          <cell r="A1637" t="str">
            <v>WIN3144</v>
          </cell>
          <cell r="B1637" t="str">
            <v>CN HÀ NỘI - CÔNG TY CỔ PHẦN DỊCH VỤ THƯƠNG MẠI TỔNG HỢP WINCOMMERCE</v>
          </cell>
          <cell r="C1637" t="str">
            <v/>
          </cell>
          <cell r="D1637" t="str">
            <v>Thành phố Hà Nội</v>
          </cell>
          <cell r="E1637" t="str">
            <v>Quận Bắc Từ Liêm</v>
          </cell>
          <cell r="G1637" t="str">
            <v>HN004</v>
          </cell>
          <cell r="H1637" t="str">
            <v>Hoàng Thanh Huy</v>
          </cell>
          <cell r="I1637" t="str">
            <v>MIENBAC;WIN</v>
          </cell>
          <cell r="J1637" t="str">
            <v/>
          </cell>
          <cell r="M1637" t="str">
            <v>313 Trần Cung, phường Cổ Nhuế, quận Bắc Từ Liêm, Hà Nội</v>
          </cell>
          <cell r="N1637">
            <v>60</v>
          </cell>
          <cell r="O1637" t="b">
            <v>0</v>
          </cell>
          <cell r="P1637" t="str">
            <v>C6 HÀ NỘI</v>
          </cell>
          <cell r="Q1637" t="str">
            <v>Miền Bắc</v>
          </cell>
          <cell r="R1637" t="str">
            <v>WIN</v>
          </cell>
        </row>
        <row r="1638">
          <cell r="A1638" t="str">
            <v>WIN3145</v>
          </cell>
          <cell r="B1638" t="str">
            <v>CN HÀ NỘI - CÔNG TY CỔ PHẦN DỊCH VỤ THƯƠNG MẠI TỔNG HỢP WINCOMMERCE</v>
          </cell>
          <cell r="C1638" t="str">
            <v/>
          </cell>
          <cell r="D1638" t="str">
            <v>Thành phố Hà Nội</v>
          </cell>
          <cell r="E1638" t="str">
            <v>Quận Hoàng Mai</v>
          </cell>
          <cell r="G1638" t="str">
            <v>HN003</v>
          </cell>
          <cell r="H1638" t="str">
            <v>Nguyễn Văn Thạch</v>
          </cell>
          <cell r="I1638" t="str">
            <v>MIENBAC;WIN</v>
          </cell>
          <cell r="J1638" t="str">
            <v/>
          </cell>
          <cell r="M1638" t="str">
            <v>112 Mai Động, phường Mai Động, quận Hoàng Mai, Hà Nội</v>
          </cell>
          <cell r="N1638">
            <v>60</v>
          </cell>
          <cell r="O1638" t="b">
            <v>0</v>
          </cell>
          <cell r="P1638" t="str">
            <v>C6 HÀ NỘI</v>
          </cell>
          <cell r="Q1638" t="str">
            <v>Miền Bắc</v>
          </cell>
          <cell r="R1638" t="str">
            <v>WIN</v>
          </cell>
        </row>
        <row r="1639">
          <cell r="A1639" t="str">
            <v>WIN3159</v>
          </cell>
          <cell r="B1639" t="str">
            <v>CN HÀ NỘI - CÔNG TY CỔ PHẦN DỊCH VỤ THƯƠNG MẠI TỔNG HỢP WINCOMMERCE</v>
          </cell>
          <cell r="C1639" t="str">
            <v/>
          </cell>
          <cell r="D1639" t="str">
            <v>Thành phố Hà Nội</v>
          </cell>
          <cell r="E1639" t="str">
            <v>Quận Nam Từ Liêm</v>
          </cell>
          <cell r="G1639" t="str">
            <v>HN004</v>
          </cell>
          <cell r="H1639" t="str">
            <v>Hoàng Thanh Huy</v>
          </cell>
          <cell r="I1639" t="str">
            <v>MIENBAC;WIN</v>
          </cell>
          <cell r="J1639" t="str">
            <v/>
          </cell>
          <cell r="M1639" t="str">
            <v>"Kiot số 11,12 và số 13, tầng 1, tòa nhà chung cư 17T1-CT2, khu nhà ở Trung Văn, đường Cương Kiên ,
 phường Trung Văn, quận Nam Từ Liêm, Hà Nội</v>
          </cell>
          <cell r="N1639">
            <v>60</v>
          </cell>
          <cell r="O1639" t="b">
            <v>0</v>
          </cell>
          <cell r="P1639" t="str">
            <v>C6 HÀ NỘI</v>
          </cell>
          <cell r="Q1639" t="str">
            <v>Miền Bắc</v>
          </cell>
          <cell r="R1639" t="str">
            <v>WIN</v>
          </cell>
        </row>
        <row r="1640">
          <cell r="A1640" t="str">
            <v>win3160</v>
          </cell>
          <cell r="B1640" t="str">
            <v>CN HÀ NỘI - Wincommerce</v>
          </cell>
          <cell r="C1640" t="str">
            <v/>
          </cell>
          <cell r="D1640" t="str">
            <v>Thành phố Hà Nội</v>
          </cell>
          <cell r="E1640" t="str">
            <v>Huyện Gia Lâm</v>
          </cell>
          <cell r="G1640" t="str">
            <v>HN003</v>
          </cell>
          <cell r="H1640" t="str">
            <v>Nguyễn Văn Thạch</v>
          </cell>
          <cell r="I1640" t="str">
            <v>MIENBAC;WIN</v>
          </cell>
          <cell r="J1640" t="str">
            <v/>
          </cell>
          <cell r="M1640" t="str">
            <v>TẦNG 1 THÁP B KHU LAKE VIEW ECOPARK XUÂN QUAN VĂN GIANG HƯNG YÊN</v>
          </cell>
          <cell r="N1640">
            <v>60</v>
          </cell>
          <cell r="O1640" t="b">
            <v>0</v>
          </cell>
          <cell r="P1640" t="str">
            <v>C6 HÀ NỘI</v>
          </cell>
          <cell r="Q1640" t="str">
            <v>Miền Bắc</v>
          </cell>
          <cell r="R1640" t="str">
            <v>WIN</v>
          </cell>
        </row>
        <row r="1641">
          <cell r="A1641" t="str">
            <v>win3161</v>
          </cell>
          <cell r="B1641" t="str">
            <v>CN HÀ NỘI - Wincommerce</v>
          </cell>
          <cell r="C1641" t="str">
            <v/>
          </cell>
          <cell r="D1641" t="str">
            <v>Thành phố Hà Nội</v>
          </cell>
          <cell r="E1641" t="str">
            <v>Huyện Gia Lâm</v>
          </cell>
          <cell r="G1641" t="str">
            <v>HN003</v>
          </cell>
          <cell r="H1641" t="str">
            <v>Nguyễn Văn Thạch</v>
          </cell>
          <cell r="I1641" t="str">
            <v>MIENBAC;WIN</v>
          </cell>
          <cell r="J1641" t="str">
            <v/>
          </cell>
          <cell r="M1641" t="str">
            <v>TẦNG 1 KHU D KHU LAKE VIEW  ECOPARK XUÂN QUAN VĂN GIANG HUNGE YÊN</v>
          </cell>
          <cell r="N1641">
            <v>60</v>
          </cell>
          <cell r="O1641" t="b">
            <v>0</v>
          </cell>
          <cell r="P1641" t="str">
            <v>C6 HÀ NỘI</v>
          </cell>
          <cell r="Q1641" t="str">
            <v>Miền Bắc</v>
          </cell>
          <cell r="R1641" t="str">
            <v>WIN</v>
          </cell>
        </row>
        <row r="1642">
          <cell r="A1642" t="str">
            <v>WIN3162</v>
          </cell>
          <cell r="B1642" t="str">
            <v>CN HÀ NỘI - CÔNG TY CỔ PHẦN DỊCH VỤ THƯƠNG MẠI TỔNG HỢP WINCOMMERCE</v>
          </cell>
          <cell r="C1642" t="str">
            <v/>
          </cell>
          <cell r="D1642" t="str">
            <v>Thành phố Hà Nội</v>
          </cell>
          <cell r="E1642" t="str">
            <v>Quận Nam Từ Liêm</v>
          </cell>
          <cell r="G1642" t="str">
            <v>HN004</v>
          </cell>
          <cell r="H1642" t="str">
            <v>Hoàng Thanh Huy</v>
          </cell>
          <cell r="I1642" t="str">
            <v>MIENBAC;WIN</v>
          </cell>
          <cell r="J1642" t="str">
            <v/>
          </cell>
          <cell r="M1642" t="str">
            <v>tầng 01, Khối B, Tòa nhà NO-CT1, Hải Đăng City , Phường Mỹ Đình 2, Quận Nam Từ Liêm, TP Hà Nội</v>
          </cell>
          <cell r="N1642">
            <v>60</v>
          </cell>
          <cell r="O1642" t="b">
            <v>0</v>
          </cell>
          <cell r="P1642" t="str">
            <v>C6 HÀ NỘI</v>
          </cell>
          <cell r="Q1642" t="str">
            <v>Miền Bắc</v>
          </cell>
          <cell r="R1642" t="str">
            <v>WIN</v>
          </cell>
        </row>
        <row r="1643">
          <cell r="A1643" t="str">
            <v>WIN3168</v>
          </cell>
          <cell r="B1643" t="str">
            <v>CN HÀ NỘI - CÔNG TY CỔ PHẦN DỊCH VỤ THƯƠNG MẠI TỔNG HỢP WINCOMMERCE</v>
          </cell>
          <cell r="C1643" t="str">
            <v/>
          </cell>
          <cell r="D1643" t="str">
            <v>Thành phố Hà Nội</v>
          </cell>
          <cell r="E1643" t="str">
            <v>Quận Nam Từ Liêm</v>
          </cell>
          <cell r="G1643" t="str">
            <v>HN004</v>
          </cell>
          <cell r="H1643" t="str">
            <v>Hoàng Thanh Huy</v>
          </cell>
          <cell r="I1643" t="str">
            <v>MIENBAC;WIN</v>
          </cell>
          <cell r="J1643" t="str">
            <v/>
          </cell>
          <cell r="M1643" t="str">
            <v>Số 153 Hữu Hưng, Phường Tây Mỗ, Quận Nam Từ Liêm, HN</v>
          </cell>
          <cell r="N1643">
            <v>60</v>
          </cell>
          <cell r="O1643" t="b">
            <v>0</v>
          </cell>
          <cell r="P1643" t="str">
            <v>C6 HÀ NỘI</v>
          </cell>
          <cell r="Q1643" t="str">
            <v>Miền Bắc</v>
          </cell>
          <cell r="R1643" t="str">
            <v>WIN</v>
          </cell>
        </row>
        <row r="1644">
          <cell r="A1644" t="str">
            <v>WIN3169</v>
          </cell>
          <cell r="B1644" t="str">
            <v>CN HÀ NỘI - CÔNG TY CỔ PHẦN DỊCH VỤ THƯƠNG MẠI TỔNG HỢP WINCOMMERCE</v>
          </cell>
          <cell r="C1644" t="str">
            <v/>
          </cell>
          <cell r="D1644" t="str">
            <v>Thành phố Hà Nội</v>
          </cell>
          <cell r="E1644" t="str">
            <v>Quận Thanh Xuân</v>
          </cell>
          <cell r="G1644" t="str">
            <v>HN008</v>
          </cell>
          <cell r="H1644" t="str">
            <v>Nguyễn Minh Sơn</v>
          </cell>
          <cell r="I1644" t="str">
            <v>MIENBAC;WIN</v>
          </cell>
          <cell r="J1644" t="str">
            <v/>
          </cell>
          <cell r="M1644" t="str">
            <v>96 phố Định Công, P. Phương Liệt, Quận Thanh Xuân, HN</v>
          </cell>
          <cell r="N1644">
            <v>60</v>
          </cell>
          <cell r="O1644" t="b">
            <v>0</v>
          </cell>
          <cell r="P1644" t="str">
            <v>C6 HÀ NỘI</v>
          </cell>
          <cell r="Q1644" t="str">
            <v>Miền Bắc</v>
          </cell>
          <cell r="R1644" t="str">
            <v>WIN</v>
          </cell>
        </row>
        <row r="1645">
          <cell r="A1645" t="str">
            <v>WIN3177</v>
          </cell>
          <cell r="B1645" t="str">
            <v>CN HÀ NỘI - CÔNG TY CỔ PHẦN DỊCH VỤ THƯƠNG MẠI TỔNG HỢP WINCOMMERCE</v>
          </cell>
          <cell r="C1645" t="str">
            <v/>
          </cell>
          <cell r="D1645" t="str">
            <v>Thành phố Hà Nội</v>
          </cell>
          <cell r="E1645" t="str">
            <v>Quận Long Biên</v>
          </cell>
          <cell r="G1645" t="str">
            <v>HN003</v>
          </cell>
          <cell r="H1645" t="str">
            <v>Nguyễn Văn Thạch</v>
          </cell>
          <cell r="I1645" t="str">
            <v>MIENBAC;WIN</v>
          </cell>
          <cell r="J1645" t="str">
            <v/>
          </cell>
          <cell r="M1645" t="str">
            <v>Tầng 1, Tòa nhà NO12-2, khu đô thị mới Sài Đồng
, phố Sài Đồng, phường Sài Đồng, quận Long Biên, HN</v>
          </cell>
          <cell r="N1645">
            <v>60</v>
          </cell>
          <cell r="O1645" t="b">
            <v>0</v>
          </cell>
          <cell r="P1645" t="str">
            <v>C6 HÀ NỘI</v>
          </cell>
          <cell r="Q1645" t="str">
            <v>Miền Bắc</v>
          </cell>
          <cell r="R1645" t="str">
            <v>WIN</v>
          </cell>
        </row>
        <row r="1646">
          <cell r="A1646" t="str">
            <v>win3178</v>
          </cell>
          <cell r="B1646" t="str">
            <v>CN HÀ NỘI - Wincommerce</v>
          </cell>
          <cell r="C1646" t="str">
            <v/>
          </cell>
          <cell r="D1646" t="str">
            <v>Thành phố Hà Nội</v>
          </cell>
          <cell r="E1646" t="str">
            <v>Huyện Gia Lâm</v>
          </cell>
          <cell r="G1646" t="str">
            <v>HN008</v>
          </cell>
          <cell r="H1646" t="str">
            <v>Nguyễn Minh Sơn</v>
          </cell>
          <cell r="I1646" t="str">
            <v>MIENBAC;WIN</v>
          </cell>
          <cell r="J1646" t="str">
            <v/>
          </cell>
          <cell r="M1646" t="str">
            <v>Thôn 2, Xã Ninh Hiệp, Huyện Gia Lâm, HN</v>
          </cell>
          <cell r="N1646">
            <v>60</v>
          </cell>
          <cell r="O1646" t="b">
            <v>0</v>
          </cell>
          <cell r="P1646" t="str">
            <v>C6 HÀ NỘI</v>
          </cell>
          <cell r="Q1646" t="str">
            <v>Miền Bắc</v>
          </cell>
          <cell r="R1646" t="str">
            <v>WIN</v>
          </cell>
        </row>
        <row r="1647">
          <cell r="A1647" t="str">
            <v>WIN3179</v>
          </cell>
          <cell r="B1647" t="str">
            <v>CN HÀ NỘI - CÔNG TY CỔ PHẦN DỊCH VỤ THƯƠNG MẠI TỔNG HỢP WINCOMMERCE</v>
          </cell>
          <cell r="C1647" t="str">
            <v/>
          </cell>
          <cell r="D1647" t="str">
            <v>Thành phố Hà Nội</v>
          </cell>
          <cell r="E1647" t="str">
            <v>Quận Cầu Giấy</v>
          </cell>
          <cell r="G1647" t="str">
            <v>HN004</v>
          </cell>
          <cell r="H1647" t="str">
            <v>Hoàng Thanh Huy</v>
          </cell>
          <cell r="I1647" t="str">
            <v>MIENBAC;WIN</v>
          </cell>
          <cell r="J1647" t="str">
            <v/>
          </cell>
          <cell r="M1647" t="str">
            <v>Tầng 1, Tòa nhà CT4-VIMECO, Lô H1, đường Nguyễn Chánh, phường Trung Hòa, quận Cầu Giấy, Hà Nội</v>
          </cell>
          <cell r="N1647">
            <v>60</v>
          </cell>
          <cell r="O1647" t="b">
            <v>0</v>
          </cell>
          <cell r="P1647" t="str">
            <v>C6 HÀ NỘI</v>
          </cell>
          <cell r="Q1647" t="str">
            <v>Miền Bắc</v>
          </cell>
          <cell r="R1647" t="str">
            <v>WIN</v>
          </cell>
        </row>
        <row r="1648">
          <cell r="A1648" t="str">
            <v>WIN3180</v>
          </cell>
          <cell r="B1648" t="str">
            <v>CN HÀ NỘI - CÔNG TY CỔ PHẦN DỊCH VỤ THƯƠNG MẠI TỔNG HỢP WINCOMMERCE</v>
          </cell>
          <cell r="C1648" t="str">
            <v/>
          </cell>
          <cell r="D1648" t="str">
            <v>Thành phố Hà Nội</v>
          </cell>
          <cell r="E1648" t="str">
            <v>Quận Hai Bà Trưng</v>
          </cell>
          <cell r="G1648" t="str">
            <v>HN003</v>
          </cell>
          <cell r="H1648" t="str">
            <v>Nguyễn Văn Thạch</v>
          </cell>
          <cell r="I1648" t="str">
            <v>MIENBAC;WIN</v>
          </cell>
          <cell r="J1648" t="str">
            <v/>
          </cell>
          <cell r="M1648" t="str">
            <v>Tầng 1 tòa nhà CT1 - Khu nhà ở cao cấp Skylight, 125D phố Minh Khai, phường Minh Khai, quận Hai Bà Trưng, HN</v>
          </cell>
          <cell r="N1648">
            <v>60</v>
          </cell>
          <cell r="O1648" t="b">
            <v>0</v>
          </cell>
          <cell r="P1648" t="str">
            <v>C6 HÀ NỘI</v>
          </cell>
          <cell r="Q1648" t="str">
            <v>Miền Bắc</v>
          </cell>
          <cell r="R1648" t="str">
            <v>WIN</v>
          </cell>
        </row>
        <row r="1649">
          <cell r="A1649" t="str">
            <v>WIN3181</v>
          </cell>
          <cell r="B1649" t="str">
            <v>CN HÀ NỘI - CÔNG TY CỔ PHẦN DỊCH VỤ THƯƠNG MẠI TỔNG HỢP WINCOMMERCE</v>
          </cell>
          <cell r="C1649" t="str">
            <v/>
          </cell>
          <cell r="D1649" t="str">
            <v>Thành phố Hà Nội</v>
          </cell>
          <cell r="E1649" t="str">
            <v>Quận Cầu Giấy</v>
          </cell>
          <cell r="G1649" t="str">
            <v>HN004</v>
          </cell>
          <cell r="H1649" t="str">
            <v>Hoàng Thanh Huy</v>
          </cell>
          <cell r="I1649" t="str">
            <v>MIENBAC;WIN</v>
          </cell>
          <cell r="J1649" t="str">
            <v/>
          </cell>
          <cell r="M1649" t="str">
            <v>"Tầng 1 thuộc Tòa nhà N09-B2 Khu Đô thị mới Dịch Vọng , đường Thành Thái, 
phường Dịch Vọng, Quận Cầu Giấy, Hà Nội"</v>
          </cell>
          <cell r="N1649">
            <v>60</v>
          </cell>
          <cell r="O1649" t="b">
            <v>0</v>
          </cell>
          <cell r="P1649" t="str">
            <v>C6 HÀ NỘI</v>
          </cell>
          <cell r="Q1649" t="str">
            <v>Miền Bắc</v>
          </cell>
          <cell r="R1649" t="str">
            <v>WIN</v>
          </cell>
        </row>
        <row r="1650">
          <cell r="A1650" t="str">
            <v>WIN3182</v>
          </cell>
          <cell r="B1650" t="str">
            <v>CN HÀ NỘI - CÔNG TY CỔ PHẦN DỊCH VỤ THƯƠNG MẠI TỔNG HỢP WINCOMMERCE</v>
          </cell>
          <cell r="C1650" t="str">
            <v/>
          </cell>
          <cell r="D1650" t="str">
            <v>Thành phố Hà Nội</v>
          </cell>
          <cell r="E1650" t="str">
            <v>Quận Long Biên</v>
          </cell>
          <cell r="G1650" t="str">
            <v>HN003</v>
          </cell>
          <cell r="H1650" t="str">
            <v>Nguyễn Văn Thạch</v>
          </cell>
          <cell r="I1650" t="str">
            <v>MIENBAC;WIN</v>
          </cell>
          <cell r="J1650" t="str">
            <v/>
          </cell>
          <cell r="M1650" t="str">
            <v>Ô số 21 Lô A Biệt Thự BT7, Khu đô thị mới Việt Hưng,
 Phường Giang Biên, Quận Long Biên, HN</v>
          </cell>
          <cell r="N1650">
            <v>60</v>
          </cell>
          <cell r="O1650" t="b">
            <v>0</v>
          </cell>
          <cell r="P1650" t="str">
            <v>C6 HÀ NỘI</v>
          </cell>
          <cell r="Q1650" t="str">
            <v>Miền Bắc</v>
          </cell>
          <cell r="R1650" t="str">
            <v>WIN</v>
          </cell>
        </row>
        <row r="1651">
          <cell r="A1651" t="str">
            <v>WIN3183</v>
          </cell>
          <cell r="B1651" t="str">
            <v>CN HÀ NỘI - CÔNG TY CỔ PHẦN DỊCH VỤ THƯƠNG MẠI TỔNG HỢP WINCOMMERCE</v>
          </cell>
          <cell r="C1651" t="str">
            <v/>
          </cell>
          <cell r="D1651" t="str">
            <v>Thành phố Hà Nội</v>
          </cell>
          <cell r="E1651" t="str">
            <v>Quận Ba Đình</v>
          </cell>
          <cell r="G1651" t="str">
            <v>HN008</v>
          </cell>
          <cell r="H1651" t="str">
            <v>Nguyễn Minh Sơn</v>
          </cell>
          <cell r="I1651" t="str">
            <v>MIENBAC;WIN</v>
          </cell>
          <cell r="J1651" t="str">
            <v/>
          </cell>
          <cell r="M1651" t="str">
            <v>443 ,Đội cấn, quận Ba Đình, HN</v>
          </cell>
          <cell r="N1651">
            <v>60</v>
          </cell>
          <cell r="O1651" t="b">
            <v>0</v>
          </cell>
          <cell r="P1651" t="str">
            <v>C6 HÀ NỘI</v>
          </cell>
          <cell r="Q1651" t="str">
            <v>Miền Bắc</v>
          </cell>
          <cell r="R1651" t="str">
            <v>WIN</v>
          </cell>
        </row>
        <row r="1652">
          <cell r="A1652" t="str">
            <v>WIN3187</v>
          </cell>
          <cell r="B1652" t="str">
            <v>CN HÀ NỘI - CÔNG TY CỔ PHẦN DỊCH VỤ THƯƠNG MẠI TỔNG HỢP WINCOMMERCE</v>
          </cell>
          <cell r="C1652" t="str">
            <v/>
          </cell>
          <cell r="D1652" t="str">
            <v>Thành phố Hà Nội</v>
          </cell>
          <cell r="E1652" t="str">
            <v>Quận Thanh Xuân</v>
          </cell>
          <cell r="G1652" t="str">
            <v>HN008</v>
          </cell>
          <cell r="H1652" t="str">
            <v>Nguyễn Minh Sơn</v>
          </cell>
          <cell r="I1652" t="str">
            <v>MIENBAC;WIN</v>
          </cell>
          <cell r="J1652" t="str">
            <v/>
          </cell>
          <cell r="M1652" t="str">
            <v>"Lô C3, Tầng 01, Tòa C, Khối nhà B, Dự án Tổ hợp văn phòng, nhà ở cao cấp kết hợp dịch vụ thương mại HBI, 
số 203 Nguyễn Huy Tưởng, phường Thanh Xuân Trung, quận Thanh Xuân, thành phố Hà Nội</v>
          </cell>
          <cell r="N1652">
            <v>60</v>
          </cell>
          <cell r="O1652" t="b">
            <v>0</v>
          </cell>
          <cell r="P1652" t="str">
            <v>C6 HÀ NỘI</v>
          </cell>
          <cell r="Q1652" t="str">
            <v>Miền Bắc</v>
          </cell>
          <cell r="R1652" t="str">
            <v>WIN</v>
          </cell>
        </row>
        <row r="1653">
          <cell r="A1653" t="str">
            <v>WIN3188</v>
          </cell>
          <cell r="B1653" t="str">
            <v>CN HÀ NỘI - CÔNG TY CỔ PHẦN DỊCH VỤ THƯƠNG MẠI TỔNG HỢP WINCOMMERCE</v>
          </cell>
          <cell r="C1653" t="str">
            <v/>
          </cell>
          <cell r="D1653" t="str">
            <v>Thành phố Hà Nội</v>
          </cell>
          <cell r="E1653" t="str">
            <v>Quận Cầu Giấy</v>
          </cell>
          <cell r="G1653" t="str">
            <v>HN004</v>
          </cell>
          <cell r="H1653" t="str">
            <v>Hoàng Thanh Huy</v>
          </cell>
          <cell r="I1653" t="str">
            <v>MIENBAC;WIN</v>
          </cell>
          <cell r="J1653" t="str">
            <v/>
          </cell>
          <cell r="M1653" t="str">
            <v>Số 144 đường Hoa Bằng, phường Yên Hòa, quận Cầu Giấy, HN</v>
          </cell>
          <cell r="N1653">
            <v>60</v>
          </cell>
          <cell r="O1653" t="b">
            <v>0</v>
          </cell>
          <cell r="P1653" t="str">
            <v>C6 HÀ NỘI</v>
          </cell>
          <cell r="Q1653" t="str">
            <v>Miền Bắc</v>
          </cell>
          <cell r="R1653" t="str">
            <v>WIN</v>
          </cell>
        </row>
        <row r="1654">
          <cell r="A1654" t="str">
            <v>WIN3191</v>
          </cell>
          <cell r="B1654" t="str">
            <v>CN HÀ NỘI - CÔNG TY CỔ PHẦN DỊCH VỤ THƯƠNG MẠI TỔNG HỢP WINCOMMERCE</v>
          </cell>
          <cell r="C1654" t="str">
            <v/>
          </cell>
          <cell r="D1654" t="str">
            <v>Thành phố Hà Nội</v>
          </cell>
          <cell r="E1654" t="str">
            <v>Quận Hoàng Mai</v>
          </cell>
          <cell r="G1654" t="str">
            <v>HN003</v>
          </cell>
          <cell r="H1654" t="str">
            <v>Nguyễn Văn Thạch</v>
          </cell>
          <cell r="I1654" t="str">
            <v>MIENBAC;WIN</v>
          </cell>
          <cell r="J1654" t="str">
            <v/>
          </cell>
          <cell r="M1654" t="str">
            <v>kiot số 106, 107 tại tầng 01 lô B (lô 2) Tòa nhà Metropolitan CT36,
 ngõ 177 đường Định Công, tổ 24 phường Định Công, quận Hoàng Mai, HN</v>
          </cell>
          <cell r="N1654">
            <v>60</v>
          </cell>
          <cell r="O1654" t="b">
            <v>0</v>
          </cell>
          <cell r="P1654" t="str">
            <v>C6 HÀ NỘI</v>
          </cell>
          <cell r="Q1654" t="str">
            <v>Miền Bắc</v>
          </cell>
          <cell r="R1654" t="str">
            <v>WIN</v>
          </cell>
        </row>
        <row r="1655">
          <cell r="A1655" t="str">
            <v>WIN3196</v>
          </cell>
          <cell r="B1655" t="str">
            <v>CN HÀ NỘI - CÔNG TY CỔ PHẦN DỊCH VỤ THƯƠNG MẠI TỔNG HỢP WINCOMMERCE</v>
          </cell>
          <cell r="C1655" t="str">
            <v/>
          </cell>
          <cell r="D1655" t="str">
            <v>Thành phố Hà Nội</v>
          </cell>
          <cell r="E1655" t="str">
            <v>Quận Hoàng Mai</v>
          </cell>
          <cell r="G1655" t="str">
            <v>HN003</v>
          </cell>
          <cell r="H1655" t="str">
            <v>Nguyễn Văn Thạch</v>
          </cell>
          <cell r="I1655" t="str">
            <v>MIENBAC;WIN</v>
          </cell>
          <cell r="J1655" t="str">
            <v/>
          </cell>
          <cell r="M1655" t="str">
            <v>Số 1B đường Nguyễn Duy Trinh, phường Hoàng Liệt, quận Hoàng Mai, Hà Nội</v>
          </cell>
          <cell r="N1655">
            <v>60</v>
          </cell>
          <cell r="O1655" t="b">
            <v>0</v>
          </cell>
          <cell r="P1655" t="str">
            <v>C6 HÀ NỘI</v>
          </cell>
          <cell r="Q1655" t="str">
            <v>Miền Bắc</v>
          </cell>
          <cell r="R1655" t="str">
            <v>WIN</v>
          </cell>
        </row>
        <row r="1656">
          <cell r="A1656" t="str">
            <v>WIN3197</v>
          </cell>
          <cell r="B1656" t="str">
            <v>CN HÀ NỘI - CÔNG TY CỔ PHẦN DỊCH VỤ THƯƠNG MẠI TỔNG HỢP WINCOMMERCE</v>
          </cell>
          <cell r="C1656" t="str">
            <v/>
          </cell>
          <cell r="D1656" t="str">
            <v>Thành phố Hà Nội</v>
          </cell>
          <cell r="E1656" t="str">
            <v>Quận Nam Từ Liêm</v>
          </cell>
          <cell r="G1656" t="str">
            <v>HN004</v>
          </cell>
          <cell r="H1656" t="str">
            <v>Hoàng Thanh Huy</v>
          </cell>
          <cell r="I1656" t="str">
            <v>MIENBAC;WIN</v>
          </cell>
          <cell r="J1656" t="str">
            <v/>
          </cell>
          <cell r="M1656" t="str">
            <v>Số 2 ngách 8/11 đường Lê Quang Đạo, phường Phú Đô, quận Nam Từ Liêm, HN</v>
          </cell>
          <cell r="N1656">
            <v>60</v>
          </cell>
          <cell r="O1656" t="b">
            <v>0</v>
          </cell>
          <cell r="P1656" t="str">
            <v>C6 HÀ NỘI</v>
          </cell>
          <cell r="Q1656" t="str">
            <v>Miền Bắc</v>
          </cell>
          <cell r="R1656" t="str">
            <v>WIN</v>
          </cell>
        </row>
        <row r="1657">
          <cell r="A1657" t="str">
            <v>WIN3208</v>
          </cell>
          <cell r="B1657" t="str">
            <v>CN HÀ NỘI - CÔNG TY CỔ PHẦN DỊCH VỤ THƯƠNG MẠI TỔNG HỢP WINCOMMERCE</v>
          </cell>
          <cell r="C1657" t="str">
            <v/>
          </cell>
          <cell r="D1657" t="str">
            <v>Thành phố Hà Nội</v>
          </cell>
          <cell r="E1657" t="str">
            <v>Quận Nam Từ Liêm</v>
          </cell>
          <cell r="G1657" t="str">
            <v>HN004</v>
          </cell>
          <cell r="H1657" t="str">
            <v>Hoàng Thanh Huy</v>
          </cell>
          <cell r="I1657" t="str">
            <v>MIENBAC;WIN</v>
          </cell>
          <cell r="J1657" t="str">
            <v/>
          </cell>
          <cell r="M1657" t="str">
            <v>BT1.D8, Khu đô thị mới Trung Văn, đường Trung Văn, Phường Trung Văn, Quận Nam Từ Liêm, TP Hà Nội.</v>
          </cell>
          <cell r="N1657">
            <v>60</v>
          </cell>
          <cell r="O1657" t="b">
            <v>0</v>
          </cell>
          <cell r="P1657" t="str">
            <v>C6 HÀ NỘI</v>
          </cell>
          <cell r="Q1657" t="str">
            <v>Miền Bắc</v>
          </cell>
          <cell r="R1657" t="str">
            <v>WIN</v>
          </cell>
        </row>
        <row r="1658">
          <cell r="A1658" t="str">
            <v>win3210</v>
          </cell>
          <cell r="B1658" t="str">
            <v>CN HÀ NỘI - wincommerce</v>
          </cell>
          <cell r="C1658" t="str">
            <v/>
          </cell>
          <cell r="D1658" t="str">
            <v>Thành phố Hà Nội</v>
          </cell>
          <cell r="E1658" t="str">
            <v>Quận Hà Đông</v>
          </cell>
          <cell r="G1658" t="str">
            <v>HN004</v>
          </cell>
          <cell r="H1658" t="str">
            <v>Hoàng Thanh Huy</v>
          </cell>
          <cell r="I1658" t="str">
            <v>MIENBAC;WIN</v>
          </cell>
          <cell r="J1658" t="str">
            <v/>
          </cell>
          <cell r="M1658" t="str">
            <v>BT8-1, Khu đô thị mới Văn Khê, đường Tố Hữu, phường La Khê, quận Hà Đông, HN</v>
          </cell>
          <cell r="N1658">
            <v>60</v>
          </cell>
          <cell r="O1658" t="b">
            <v>0</v>
          </cell>
          <cell r="P1658" t="str">
            <v>C6 HÀ NỘI</v>
          </cell>
          <cell r="Q1658" t="str">
            <v>Miền Bắc</v>
          </cell>
          <cell r="R1658" t="str">
            <v>WIN</v>
          </cell>
        </row>
        <row r="1659">
          <cell r="A1659" t="str">
            <v>WIN3220</v>
          </cell>
          <cell r="B1659" t="str">
            <v>CN HÀ NỘI - CÔNG TY CỔ PHẦN DỊCH VỤ THƯƠNG MẠI TỔNG HỢP WINCOMMERCE</v>
          </cell>
          <cell r="C1659" t="str">
            <v/>
          </cell>
          <cell r="D1659" t="str">
            <v>Thành phố Hà Nội</v>
          </cell>
          <cell r="E1659" t="str">
            <v>Quận Cầu Giấy</v>
          </cell>
          <cell r="G1659" t="str">
            <v>HN004</v>
          </cell>
          <cell r="H1659" t="str">
            <v>Hoàng Thanh Huy</v>
          </cell>
          <cell r="I1659" t="str">
            <v>MIENBAC;WIN</v>
          </cell>
          <cell r="J1659" t="str">
            <v/>
          </cell>
          <cell r="M1659" t="str">
            <v>Số 28 Trần Tử Bình, phường Nghĩa Tân, quận Cầu Giấy, thành phố Hà Nội</v>
          </cell>
          <cell r="N1659">
            <v>60</v>
          </cell>
          <cell r="O1659" t="b">
            <v>0</v>
          </cell>
          <cell r="P1659" t="str">
            <v>C6 HÀ NỘI</v>
          </cell>
          <cell r="Q1659" t="str">
            <v>Miền Bắc</v>
          </cell>
          <cell r="R1659" t="str">
            <v>WIN</v>
          </cell>
        </row>
        <row r="1660">
          <cell r="A1660" t="str">
            <v>win3222</v>
          </cell>
          <cell r="B1660" t="str">
            <v>CN HÀ NỘI - wincommerce</v>
          </cell>
          <cell r="C1660" t="str">
            <v/>
          </cell>
          <cell r="D1660" t="str">
            <v>Thành phố Hà Nội</v>
          </cell>
          <cell r="E1660" t="str">
            <v>Huyện Thanh Trì</v>
          </cell>
          <cell r="G1660" t="str">
            <v>HN003</v>
          </cell>
          <cell r="H1660" t="str">
            <v>Nguyễn Văn Thạch</v>
          </cell>
          <cell r="I1660" t="str">
            <v>MIENBAC;WIN</v>
          </cell>
          <cell r="J1660" t="str">
            <v/>
          </cell>
          <cell r="M1660" t="str">
            <v>Ki ốt số 08, tầng 1, tòa nhà chung cư CT4,</v>
          </cell>
          <cell r="N1660">
            <v>60</v>
          </cell>
          <cell r="O1660" t="b">
            <v>0</v>
          </cell>
          <cell r="P1660" t="str">
            <v>C6 HÀ NỘI</v>
          </cell>
          <cell r="Q1660" t="str">
            <v>Miền Bắc</v>
          </cell>
          <cell r="R1660" t="str">
            <v>WIN</v>
          </cell>
        </row>
        <row r="1661">
          <cell r="A1661" t="str">
            <v>WIN3225</v>
          </cell>
          <cell r="B1661" t="str">
            <v>CN HÀ NỘI - CÔNG TY CỔ PHẦN DỊCH VỤ THƯƠNG MẠI TỔNG HỢP WINCOMMERCE</v>
          </cell>
          <cell r="C1661" t="str">
            <v/>
          </cell>
          <cell r="D1661" t="str">
            <v>Thành phố Hà Nội</v>
          </cell>
          <cell r="E1661" t="str">
            <v>Quận Hoàng Mai</v>
          </cell>
          <cell r="G1661" t="str">
            <v>HN003</v>
          </cell>
          <cell r="H1661" t="str">
            <v>Nguyễn Văn Thạch</v>
          </cell>
          <cell r="I1661" t="str">
            <v>MIENBAC;WIN</v>
          </cell>
          <cell r="J1661" t="str">
            <v/>
          </cell>
          <cell r="M1661" t="str">
            <v>75 Tam Trinh, phường Mai Động, quận Hoàng Mai, Hà Nội
 (Đ/c cũ: Tầng 1, tháp B, tòa nhà Helios tower số 75 Tam Trinh, phường Mai Động, quận Hoàng Mai, HN</v>
          </cell>
          <cell r="N1661">
            <v>60</v>
          </cell>
          <cell r="O1661" t="b">
            <v>0</v>
          </cell>
          <cell r="P1661" t="str">
            <v>C6 HÀ NỘI</v>
          </cell>
          <cell r="Q1661" t="str">
            <v>Miền Bắc</v>
          </cell>
          <cell r="R1661" t="str">
            <v>WIN</v>
          </cell>
        </row>
        <row r="1662">
          <cell r="A1662" t="str">
            <v>WIN3227</v>
          </cell>
          <cell r="B1662" t="str">
            <v>CN HÀ NỘI - CÔNG TY CỔ PHẦN DỊCH VỤ THƯƠNG MẠI TỔNG HỢP WINCOMMERCE</v>
          </cell>
          <cell r="C1662" t="str">
            <v/>
          </cell>
          <cell r="D1662" t="str">
            <v>Thành phố Hà Nội</v>
          </cell>
          <cell r="E1662" t="str">
            <v>Quận Hai Bà Trưng</v>
          </cell>
          <cell r="G1662" t="str">
            <v>HN003</v>
          </cell>
          <cell r="H1662" t="str">
            <v>Nguyễn Văn Thạch</v>
          </cell>
          <cell r="I1662" t="str">
            <v>MIENBAC;WIN</v>
          </cell>
          <cell r="J1662" t="str">
            <v/>
          </cell>
          <cell r="M1662" t="str">
            <v>Số 15 Trần Khánh Dư, tổ 53, phường Bạch Đằng, quận Hai Bà Trưng, HN</v>
          </cell>
          <cell r="N1662">
            <v>60</v>
          </cell>
          <cell r="O1662" t="b">
            <v>0</v>
          </cell>
          <cell r="P1662" t="str">
            <v>C6 HÀ NỘI</v>
          </cell>
          <cell r="Q1662" t="str">
            <v>Miền Bắc</v>
          </cell>
          <cell r="R1662" t="str">
            <v>WIN</v>
          </cell>
        </row>
        <row r="1663">
          <cell r="A1663" t="str">
            <v>win3228</v>
          </cell>
          <cell r="B1663" t="str">
            <v>CN HÀ NỘI - wincommerce</v>
          </cell>
          <cell r="C1663" t="str">
            <v/>
          </cell>
          <cell r="D1663" t="str">
            <v>Thành phố Hà Nội</v>
          </cell>
          <cell r="E1663" t="str">
            <v>Quận Bắc Từ Liêm</v>
          </cell>
          <cell r="G1663" t="str">
            <v>HN004</v>
          </cell>
          <cell r="H1663" t="str">
            <v>Hoàng Thanh Huy</v>
          </cell>
          <cell r="I1663" t="str">
            <v>MIENBAC;WIN</v>
          </cell>
          <cell r="J1663" t="str">
            <v/>
          </cell>
          <cell r="M1663" t="str">
            <v>Số 44-46 Kiều Mai, phường Phúc Diễn, quận Bắc Từ Liêm, HN</v>
          </cell>
          <cell r="N1663">
            <v>60</v>
          </cell>
          <cell r="O1663" t="b">
            <v>0</v>
          </cell>
          <cell r="P1663" t="str">
            <v>C6 HÀ NỘI</v>
          </cell>
          <cell r="Q1663" t="str">
            <v>Miền Bắc</v>
          </cell>
          <cell r="R1663" t="str">
            <v>WIN</v>
          </cell>
        </row>
        <row r="1664">
          <cell r="A1664" t="str">
            <v>win3229</v>
          </cell>
          <cell r="B1664" t="str">
            <v>CN HÀ NỘI - wincommerce</v>
          </cell>
          <cell r="C1664" t="str">
            <v/>
          </cell>
          <cell r="D1664" t="str">
            <v>Thành phố Hà Nội</v>
          </cell>
          <cell r="E1664" t="str">
            <v>Quận Hà Đông</v>
          </cell>
          <cell r="G1664" t="str">
            <v>HN004</v>
          </cell>
          <cell r="H1664" t="str">
            <v>Hoàng Thanh Huy</v>
          </cell>
          <cell r="I1664" t="str">
            <v>MIENBAC;WIN</v>
          </cell>
          <cell r="J1664" t="str">
            <v/>
          </cell>
          <cell r="M1664" t="str">
            <v>tầng 1 thuộc Toà K, Chung cư CT7, Tổ hợp Chung cư cao tầng NCG Residential, Quận Hà Đông, HN</v>
          </cell>
          <cell r="N1664">
            <v>60</v>
          </cell>
          <cell r="O1664" t="b">
            <v>0</v>
          </cell>
          <cell r="P1664" t="str">
            <v>C6 HÀ NỘI</v>
          </cell>
          <cell r="Q1664" t="str">
            <v>Miền Bắc</v>
          </cell>
          <cell r="R1664" t="str">
            <v>WIN</v>
          </cell>
        </row>
        <row r="1665">
          <cell r="A1665" t="str">
            <v>WIN3231</v>
          </cell>
          <cell r="B1665" t="str">
            <v>CN HÀ NỘI - CÔNG TY CỔ PHẦN DỊCH VỤ THƯƠNG MẠI TỔNG HỢP WINCOMMERCE</v>
          </cell>
          <cell r="C1665" t="str">
            <v/>
          </cell>
          <cell r="D1665" t="str">
            <v>Thành phố Hà Nội</v>
          </cell>
          <cell r="E1665" t="str">
            <v>Quận Long Biên</v>
          </cell>
          <cell r="G1665" t="str">
            <v>HN003</v>
          </cell>
          <cell r="H1665" t="str">
            <v>Nguyễn Văn Thạch</v>
          </cell>
          <cell r="I1665" t="str">
            <v>MIENBAC;WIN</v>
          </cell>
          <cell r="J1665" t="str">
            <v/>
          </cell>
          <cell r="M1665" t="str">
            <v>Tổ 6, Phường Phúc Lợi, Quận Long Biên, HN</v>
          </cell>
          <cell r="N1665">
            <v>60</v>
          </cell>
          <cell r="O1665" t="b">
            <v>0</v>
          </cell>
          <cell r="P1665" t="str">
            <v>C6 HÀ NỘI</v>
          </cell>
          <cell r="Q1665" t="str">
            <v>Miền Bắc</v>
          </cell>
          <cell r="R1665" t="str">
            <v>WIN</v>
          </cell>
        </row>
        <row r="1666">
          <cell r="A1666" t="str">
            <v>win3232</v>
          </cell>
          <cell r="B1666" t="str">
            <v>CN HÀ NỘI - Wincommerce</v>
          </cell>
          <cell r="C1666" t="str">
            <v/>
          </cell>
          <cell r="D1666" t="str">
            <v>Thành phố Hà Nội</v>
          </cell>
          <cell r="E1666" t="str">
            <v>Huyện Gia Lâm</v>
          </cell>
          <cell r="G1666" t="str">
            <v>HN008</v>
          </cell>
          <cell r="H1666" t="str">
            <v>Nguyễn Minh Sơn</v>
          </cell>
          <cell r="I1666" t="str">
            <v>MIENBAC;WIN</v>
          </cell>
          <cell r="J1666" t="str">
            <v/>
          </cell>
          <cell r="M1666" t="str">
            <v>Số 105 Ngô Xuân Quảng, Thị trấn Trâu Quỳ, Huyện Gia Lâm, HN</v>
          </cell>
          <cell r="N1666">
            <v>60</v>
          </cell>
          <cell r="O1666" t="b">
            <v>0</v>
          </cell>
          <cell r="P1666" t="str">
            <v>C6 HÀ NỘI</v>
          </cell>
          <cell r="Q1666" t="str">
            <v>Miền Bắc</v>
          </cell>
          <cell r="R1666" t="str">
            <v>WIN</v>
          </cell>
        </row>
        <row r="1667">
          <cell r="A1667" t="str">
            <v>WIN3237</v>
          </cell>
          <cell r="B1667" t="str">
            <v>CN HÀ NỘI - CÔNG TY CỔ PHẦN DỊCH VỤ THƯƠNG MẠI TỔNG HỢP WINCOMMERCE</v>
          </cell>
          <cell r="C1667" t="str">
            <v/>
          </cell>
          <cell r="D1667" t="str">
            <v>Thành phố Hà Nội</v>
          </cell>
          <cell r="E1667" t="str">
            <v>Quận Bắc Từ Liêm</v>
          </cell>
          <cell r="G1667" t="str">
            <v>HN004</v>
          </cell>
          <cell r="H1667" t="str">
            <v>Hoàng Thanh Huy</v>
          </cell>
          <cell r="I1667" t="str">
            <v>MIENBAC;WIN</v>
          </cell>
          <cell r="J1667" t="str">
            <v/>
          </cell>
          <cell r="M1667" t="str">
            <v>Số 23 ngõ 136 đường Cầu Diễn, Tổ Dân Phố Ngọa Long 1, phường Minh Khai, quận Bắc Từ Liêm, Hà Nội</v>
          </cell>
          <cell r="N1667">
            <v>60</v>
          </cell>
          <cell r="O1667" t="b">
            <v>0</v>
          </cell>
          <cell r="P1667" t="str">
            <v>C6 HÀ NỘI</v>
          </cell>
          <cell r="Q1667" t="str">
            <v>Miền Bắc</v>
          </cell>
          <cell r="R1667" t="str">
            <v>WIN</v>
          </cell>
        </row>
        <row r="1668">
          <cell r="A1668" t="str">
            <v>win3238</v>
          </cell>
          <cell r="B1668" t="str">
            <v>CN HÀ NỘI - wincommerce</v>
          </cell>
          <cell r="C1668" t="str">
            <v/>
          </cell>
          <cell r="D1668" t="str">
            <v>Thành phố Hà Nội</v>
          </cell>
          <cell r="E1668" t="str">
            <v>Quận Hà Đông</v>
          </cell>
          <cell r="G1668" t="str">
            <v>HN004</v>
          </cell>
          <cell r="H1668" t="str">
            <v>Hoàng Thanh Huy</v>
          </cell>
          <cell r="I1668" t="str">
            <v>MIENBAC;WIN</v>
          </cell>
          <cell r="J1668" t="str">
            <v/>
          </cell>
          <cell r="M1668" t="str">
            <v>tầng 1 Khu nhà ở cao cấp BMM, phường Phúc La, quận Hà Đông, Thành phố Hà Nội</v>
          </cell>
          <cell r="N1668">
            <v>60</v>
          </cell>
          <cell r="O1668" t="b">
            <v>0</v>
          </cell>
          <cell r="P1668" t="str">
            <v>C6 HÀ NỘI</v>
          </cell>
          <cell r="Q1668" t="str">
            <v>Miền Bắc</v>
          </cell>
          <cell r="R1668" t="str">
            <v>WIN</v>
          </cell>
        </row>
        <row r="1669">
          <cell r="A1669" t="str">
            <v>win3239</v>
          </cell>
          <cell r="B1669" t="str">
            <v>CN HÀ NỘI - wincommerce</v>
          </cell>
          <cell r="C1669" t="str">
            <v/>
          </cell>
          <cell r="D1669" t="str">
            <v>Thành phố Hà Nội</v>
          </cell>
          <cell r="E1669" t="str">
            <v>Huyện Hoài Đức</v>
          </cell>
          <cell r="G1669" t="str">
            <v>HN004</v>
          </cell>
          <cell r="H1669" t="str">
            <v>Hoàng Thanh Huy</v>
          </cell>
          <cell r="I1669" t="str">
            <v>MIENBAC;WIN</v>
          </cell>
          <cell r="J1669" t="str">
            <v/>
          </cell>
          <cell r="M1669" t="str">
            <v>Tòa nhà T1  khu đô thị mới Nam An Khánh, Hoài Đức, Hà Nội</v>
          </cell>
          <cell r="N1669">
            <v>60</v>
          </cell>
          <cell r="O1669" t="b">
            <v>0</v>
          </cell>
          <cell r="P1669" t="str">
            <v>C6 HÀ NỘI</v>
          </cell>
          <cell r="Q1669" t="str">
            <v>Miền Bắc</v>
          </cell>
          <cell r="R1669" t="str">
            <v>WIN</v>
          </cell>
        </row>
        <row r="1670">
          <cell r="A1670" t="str">
            <v>WIN3245</v>
          </cell>
          <cell r="B1670" t="str">
            <v>CN HÀ NỘI - CÔNG TY CỔ PHẦN DỊCH VỤ THƯƠNG MẠI TỔNG HỢP WINCOMMERCE</v>
          </cell>
          <cell r="C1670" t="str">
            <v/>
          </cell>
          <cell r="D1670" t="str">
            <v>Thành phố Hà Nội</v>
          </cell>
          <cell r="E1670" t="str">
            <v>Quận Bắc Từ Liêm</v>
          </cell>
          <cell r="G1670" t="str">
            <v>HN004</v>
          </cell>
          <cell r="H1670" t="str">
            <v>Hoàng Thanh Huy</v>
          </cell>
          <cell r="I1670" t="str">
            <v>MIENBAC;WIN</v>
          </cell>
          <cell r="J1670" t="str">
            <v/>
          </cell>
          <cell r="M1670" t="str">
            <v>Số 191 Xuân Đỉnh, phường Xuân Đỉnh, Quận Bắc Từ Liêm, thành phố Hà Nội</v>
          </cell>
          <cell r="N1670">
            <v>60</v>
          </cell>
          <cell r="O1670" t="b">
            <v>0</v>
          </cell>
          <cell r="P1670" t="str">
            <v>C6 HÀ NỘI</v>
          </cell>
          <cell r="Q1670" t="str">
            <v>Miền Bắc</v>
          </cell>
          <cell r="R1670" t="str">
            <v>WIN</v>
          </cell>
        </row>
        <row r="1671">
          <cell r="A1671" t="str">
            <v>WIN3246</v>
          </cell>
          <cell r="B1671" t="str">
            <v>CN HÀ NỘI - CÔNG TY CỔ PHẦN DỊCH VỤ THƯƠNG MẠI TỔNG HỢP WINCOMMERCE</v>
          </cell>
          <cell r="C1671" t="str">
            <v/>
          </cell>
          <cell r="D1671" t="str">
            <v>Thành phố Hà Nội</v>
          </cell>
          <cell r="E1671" t="str">
            <v>Quận Long Biên</v>
          </cell>
          <cell r="G1671" t="str">
            <v>HN003</v>
          </cell>
          <cell r="H1671" t="str">
            <v>Nguyễn Văn Thạch</v>
          </cell>
          <cell r="I1671" t="str">
            <v>MIENBAC;WIN</v>
          </cell>
          <cell r="J1671" t="str">
            <v/>
          </cell>
          <cell r="M1671" t="str">
            <v>Số 140-142 Nguyễn Sơn, phường Bồ Đề, Quận Long Biên, HN</v>
          </cell>
          <cell r="N1671">
            <v>60</v>
          </cell>
          <cell r="O1671" t="b">
            <v>0</v>
          </cell>
          <cell r="P1671" t="str">
            <v>C6 HÀ NỘI</v>
          </cell>
          <cell r="Q1671" t="str">
            <v>Miền Bắc</v>
          </cell>
          <cell r="R1671" t="str">
            <v>WIN</v>
          </cell>
        </row>
        <row r="1672">
          <cell r="A1672" t="str">
            <v>win3247</v>
          </cell>
          <cell r="B1672" t="str">
            <v>CN HÀ NỘI - wincommerce</v>
          </cell>
          <cell r="C1672" t="str">
            <v/>
          </cell>
          <cell r="D1672" t="str">
            <v>Thành phố Hà Nội</v>
          </cell>
          <cell r="E1672" t="str">
            <v>Quận Hà Đông</v>
          </cell>
          <cell r="G1672" t="str">
            <v>HN004</v>
          </cell>
          <cell r="H1672" t="str">
            <v>Hoàng Thanh Huy</v>
          </cell>
          <cell r="I1672" t="str">
            <v>MIENBAC;WIN</v>
          </cell>
          <cell r="J1672" t="str">
            <v/>
          </cell>
          <cell r="M1672" t="str">
            <v>Villa 2-24, Khu nhà ở và trung tâm thương mại, phường Hà Cầu, quận Hà Đông, HN</v>
          </cell>
          <cell r="N1672">
            <v>60</v>
          </cell>
          <cell r="O1672" t="b">
            <v>0</v>
          </cell>
          <cell r="P1672" t="str">
            <v>C6 HÀ NỘI</v>
          </cell>
          <cell r="Q1672" t="str">
            <v>Miền Bắc</v>
          </cell>
          <cell r="R1672" t="str">
            <v>WIN</v>
          </cell>
        </row>
        <row r="1673">
          <cell r="A1673" t="str">
            <v>WIN3248</v>
          </cell>
          <cell r="B1673" t="str">
            <v>CN HÀ NỘI - CÔNG TY CỔ PHẦN DỊCH VỤ THƯƠNG MẠI TỔNG HỢP WINCOMMERCE</v>
          </cell>
          <cell r="C1673" t="str">
            <v/>
          </cell>
          <cell r="D1673" t="str">
            <v>Thành phố Hà Nội</v>
          </cell>
          <cell r="E1673" t="str">
            <v>Quận Tây Hồ</v>
          </cell>
          <cell r="G1673" t="str">
            <v>HN008</v>
          </cell>
          <cell r="H1673" t="str">
            <v>Nguyễn Minh Sơn</v>
          </cell>
          <cell r="I1673" t="str">
            <v>MIENBAC;WIN</v>
          </cell>
          <cell r="J1673" t="str">
            <v/>
          </cell>
          <cell r="M1673" t="str">
            <v>Lô số 7-628, đường Hoàng Hoa Thám, phường Bưởi, quận Tây Hồ, HN</v>
          </cell>
          <cell r="N1673">
            <v>60</v>
          </cell>
          <cell r="O1673" t="b">
            <v>0</v>
          </cell>
          <cell r="P1673" t="str">
            <v>C6 HÀ NỘI</v>
          </cell>
          <cell r="Q1673" t="str">
            <v>Miền Bắc</v>
          </cell>
          <cell r="R1673" t="str">
            <v>WIN</v>
          </cell>
        </row>
        <row r="1674">
          <cell r="A1674" t="str">
            <v>win3260</v>
          </cell>
          <cell r="B1674" t="str">
            <v>CN HÀ NỘI - Wincommerce</v>
          </cell>
          <cell r="C1674" t="str">
            <v/>
          </cell>
          <cell r="D1674" t="str">
            <v>Thành phố Hà Nội</v>
          </cell>
          <cell r="E1674" t="str">
            <v>Huyện Gia Lâm</v>
          </cell>
          <cell r="G1674" t="str">
            <v>HN008</v>
          </cell>
          <cell r="H1674" t="str">
            <v>Nguyễn Minh Sơn</v>
          </cell>
          <cell r="I1674" t="str">
            <v>MIENBAC;WIN</v>
          </cell>
          <cell r="J1674" t="str">
            <v/>
          </cell>
          <cell r="M1674" t="str">
            <v>Số 135 Phố Cửu Việt 2, Thị Trấn Trâu Quỳ, Huyện Gia Lâm, HN</v>
          </cell>
          <cell r="N1674">
            <v>60</v>
          </cell>
          <cell r="O1674" t="b">
            <v>0</v>
          </cell>
          <cell r="P1674" t="str">
            <v>C6 HÀ NỘI</v>
          </cell>
          <cell r="Q1674" t="str">
            <v>Miền Bắc</v>
          </cell>
          <cell r="R1674" t="str">
            <v>WIN</v>
          </cell>
        </row>
        <row r="1675">
          <cell r="A1675" t="str">
            <v>WIN3261</v>
          </cell>
          <cell r="B1675" t="str">
            <v>CN HÀ NỘI - CÔNG TY CỔ PHẦN DỊCH VỤ THƯƠNG MẠI TỔNG HỢP WINCOMMERCE</v>
          </cell>
          <cell r="C1675" t="str">
            <v/>
          </cell>
          <cell r="D1675" t="str">
            <v>Thành phố Hà Nội</v>
          </cell>
          <cell r="E1675" t="str">
            <v>Huyện Gia Lâm</v>
          </cell>
          <cell r="G1675" t="str">
            <v>HN008</v>
          </cell>
          <cell r="H1675" t="str">
            <v>Nguyễn Minh Sơn</v>
          </cell>
          <cell r="I1675" t="str">
            <v>MIENBAC;WIN</v>
          </cell>
          <cell r="J1675" t="str">
            <v/>
          </cell>
          <cell r="M1675" t="str">
            <v>Thôn Đào Xuyên, xã Đa Tốn, Huyện Gia Lâm, HN</v>
          </cell>
          <cell r="N1675">
            <v>60</v>
          </cell>
          <cell r="O1675" t="b">
            <v>0</v>
          </cell>
          <cell r="P1675" t="str">
            <v>C6 HÀ NỘI</v>
          </cell>
          <cell r="Q1675" t="str">
            <v>Miền Bắc</v>
          </cell>
          <cell r="R1675" t="str">
            <v>WIN</v>
          </cell>
        </row>
        <row r="1676">
          <cell r="A1676" t="str">
            <v>WIN3264</v>
          </cell>
          <cell r="B1676" t="str">
            <v>CN HÀ NỘI - CÔNG TY CỔ PHẦN DỊCH VỤ THƯƠNG MẠI TỔNG HỢP WINCOMMERCE</v>
          </cell>
          <cell r="C1676" t="str">
            <v/>
          </cell>
          <cell r="D1676" t="str">
            <v>Thành phố Hà Nội</v>
          </cell>
          <cell r="E1676" t="str">
            <v>Quận Cầu Giấy</v>
          </cell>
          <cell r="G1676" t="str">
            <v>HN004</v>
          </cell>
          <cell r="H1676" t="str">
            <v>Hoàng Thanh Huy</v>
          </cell>
          <cell r="I1676" t="str">
            <v>MIENBAC;WIN</v>
          </cell>
          <cell r="J1676" t="str">
            <v/>
          </cell>
          <cell r="M1676" t="str">
            <v>Số 15 ngõ 259 Yên Hòa, phường Yên Hòa, quận Cầu Giấy, HN</v>
          </cell>
          <cell r="N1676">
            <v>60</v>
          </cell>
          <cell r="O1676" t="b">
            <v>0</v>
          </cell>
          <cell r="P1676" t="str">
            <v>C6 HÀ NỘI</v>
          </cell>
          <cell r="Q1676" t="str">
            <v>Miền Bắc</v>
          </cell>
          <cell r="R1676" t="str">
            <v>WIN</v>
          </cell>
        </row>
        <row r="1677">
          <cell r="A1677" t="str">
            <v>WIN3265</v>
          </cell>
          <cell r="B1677" t="str">
            <v>CN HÀ NỘI - CÔNG TY CỔ PHẦN DỊCH VỤ THƯƠNG MẠI TỔNG HỢP WINCOMMERCE</v>
          </cell>
          <cell r="C1677" t="str">
            <v/>
          </cell>
          <cell r="D1677" t="str">
            <v>Thành phố Hà Nội</v>
          </cell>
          <cell r="E1677" t="str">
            <v>Quận Bắc Từ Liêm</v>
          </cell>
          <cell r="G1677" t="str">
            <v>HN004</v>
          </cell>
          <cell r="H1677" t="str">
            <v>Hoàng Thanh Huy</v>
          </cell>
          <cell r="I1677" t="str">
            <v>MIENBAC;WIN</v>
          </cell>
          <cell r="J1677" t="str">
            <v/>
          </cell>
          <cell r="M1677" t="str">
            <v>Tầng 1, tòa nhà N01-T4, phường Xuân Tảo, quận Bắc Từ Liêm, thành phố Hà Nội</v>
          </cell>
          <cell r="N1677">
            <v>60</v>
          </cell>
          <cell r="O1677" t="b">
            <v>0</v>
          </cell>
          <cell r="P1677" t="str">
            <v>C6 HÀ NỘI</v>
          </cell>
          <cell r="Q1677" t="str">
            <v>Miền Bắc</v>
          </cell>
          <cell r="R1677" t="str">
            <v>WIN</v>
          </cell>
        </row>
        <row r="1678">
          <cell r="A1678" t="str">
            <v>WIN3266</v>
          </cell>
          <cell r="B1678" t="str">
            <v>CN HÀ NỘI - CÔNG TY CỔ PHẦN DỊCH VỤ THƯƠNG MẠI TỔNG HỢP WINCOMMERCE</v>
          </cell>
          <cell r="C1678" t="str">
            <v/>
          </cell>
          <cell r="D1678" t="str">
            <v>Thành phố Hà Nội</v>
          </cell>
          <cell r="E1678" t="str">
            <v>Quận Nam Từ Liêm</v>
          </cell>
          <cell r="G1678" t="str">
            <v>HN004</v>
          </cell>
          <cell r="H1678" t="str">
            <v>Hoàng Thanh Huy</v>
          </cell>
          <cell r="I1678" t="str">
            <v>MIENBAC;WIN</v>
          </cell>
          <cell r="J1678" t="str">
            <v/>
          </cell>
          <cell r="M1678" t="str">
            <v>Lô 01, tầng 1 Nhà chung cư cao tầng CT2-E tại ô đất CT2, Phường Mễ Trì, Quận Nam Từ Liêm, HN</v>
          </cell>
          <cell r="N1678">
            <v>60</v>
          </cell>
          <cell r="O1678" t="b">
            <v>0</v>
          </cell>
          <cell r="P1678" t="str">
            <v>C6 HÀ NỘI</v>
          </cell>
          <cell r="Q1678" t="str">
            <v>Miền Bắc</v>
          </cell>
          <cell r="R1678" t="str">
            <v>WIN</v>
          </cell>
        </row>
        <row r="1679">
          <cell r="A1679" t="str">
            <v>WIN3275</v>
          </cell>
          <cell r="B1679" t="str">
            <v>CN HÀ NỘI - CÔNG TY CỔ PHẦN DỊCH VỤ THƯƠNG MẠI TỔNG HỢP WINCOMMERCE</v>
          </cell>
          <cell r="C1679" t="str">
            <v/>
          </cell>
          <cell r="D1679" t="str">
            <v>Thành phố Hà Nội</v>
          </cell>
          <cell r="E1679" t="str">
            <v>Huyện Gia Lâm</v>
          </cell>
          <cell r="G1679" t="str">
            <v>HN008</v>
          </cell>
          <cell r="H1679" t="str">
            <v>Nguyễn Minh Sơn</v>
          </cell>
          <cell r="I1679" t="str">
            <v>MIENBAC;WIN</v>
          </cell>
          <cell r="J1679" t="str">
            <v/>
          </cell>
          <cell r="M1679" t="str">
            <v>Số 254 đưởng Cổ Bi, xã Cổ Bi, huyện Gia Lâm, Hà Nội</v>
          </cell>
          <cell r="N1679">
            <v>60</v>
          </cell>
          <cell r="O1679" t="b">
            <v>0</v>
          </cell>
          <cell r="P1679" t="str">
            <v>C6 HÀ NỘI</v>
          </cell>
          <cell r="Q1679" t="str">
            <v>Miền Bắc</v>
          </cell>
          <cell r="R1679" t="str">
            <v>WIN</v>
          </cell>
        </row>
        <row r="1680">
          <cell r="A1680" t="str">
            <v>WIN3276</v>
          </cell>
          <cell r="B1680" t="str">
            <v>CN HÀ NỘI - CÔNG TY CỔ PHẦN DỊCH VỤ THƯƠNG MẠI TỔNG HỢP WINCOMMERCE</v>
          </cell>
          <cell r="C1680" t="str">
            <v/>
          </cell>
          <cell r="D1680" t="str">
            <v>Thành phố Hà Nội</v>
          </cell>
          <cell r="E1680" t="str">
            <v>Quận Tây Hồ</v>
          </cell>
          <cell r="G1680" t="str">
            <v>HN008</v>
          </cell>
          <cell r="H1680" t="str">
            <v>Nguyễn Minh Sơn</v>
          </cell>
          <cell r="I1680" t="str">
            <v>MIENBAC;WIN</v>
          </cell>
          <cell r="J1680" t="str">
            <v/>
          </cell>
          <cell r="M1680" t="str">
            <v>Số 250 đường Lạc Long Quân, phường Bưởi, quận Tây Hồ, Hà Nội</v>
          </cell>
          <cell r="N1680">
            <v>60</v>
          </cell>
          <cell r="O1680" t="b">
            <v>0</v>
          </cell>
          <cell r="P1680" t="str">
            <v>C6 HÀ NỘI</v>
          </cell>
          <cell r="Q1680" t="str">
            <v>Miền Bắc</v>
          </cell>
          <cell r="R1680" t="str">
            <v>WIN</v>
          </cell>
        </row>
        <row r="1681">
          <cell r="A1681" t="str">
            <v>WIN3277</v>
          </cell>
          <cell r="B1681" t="str">
            <v>CN HÀ NỘI - CÔNG TY CỔ PHẦN DỊCH VỤ THƯƠNG MẠI TỔNG HỢP WINCOMMERCE</v>
          </cell>
          <cell r="C1681" t="str">
            <v/>
          </cell>
          <cell r="D1681" t="str">
            <v>Thành phố Hà Nội</v>
          </cell>
          <cell r="E1681" t="str">
            <v>Huyện Đông Anh</v>
          </cell>
          <cell r="G1681" t="str">
            <v>HN003</v>
          </cell>
          <cell r="H1681" t="str">
            <v>Nguyễn Văn Thạch</v>
          </cell>
          <cell r="I1681" t="str">
            <v>MIENBAC;WIN</v>
          </cell>
          <cell r="J1681" t="str">
            <v/>
          </cell>
          <cell r="M1681" t="str">
            <v>Xóm ngoài, Xã Uy Nỗ, Huyện Đông Anh, Hà Nội</v>
          </cell>
          <cell r="N1681">
            <v>60</v>
          </cell>
          <cell r="O1681" t="b">
            <v>0</v>
          </cell>
          <cell r="P1681" t="str">
            <v>C6 HÀ NỘI</v>
          </cell>
          <cell r="Q1681" t="str">
            <v>Miền Bắc</v>
          </cell>
          <cell r="R1681" t="str">
            <v>WIN</v>
          </cell>
        </row>
        <row r="1682">
          <cell r="A1682" t="str">
            <v>WIN3278</v>
          </cell>
          <cell r="B1682" t="str">
            <v>CN HÀ NỘI - CÔNG TY CỔ PHẦN DỊCH VỤ THƯƠNG MẠI TỔNG HỢP WINCOMMERCE</v>
          </cell>
          <cell r="C1682" t="str">
            <v/>
          </cell>
          <cell r="D1682" t="str">
            <v>Thành phố Hà Nội</v>
          </cell>
          <cell r="E1682" t="str">
            <v>Quận Nam Từ Liêm</v>
          </cell>
          <cell r="G1682" t="str">
            <v>HN004</v>
          </cell>
          <cell r="H1682" t="str">
            <v>Hoàng Thanh Huy</v>
          </cell>
          <cell r="I1682" t="str">
            <v>MIENBAC;WIN</v>
          </cell>
          <cell r="J1682" t="str">
            <v/>
          </cell>
          <cell r="M1682" t="str">
            <v>Số 290-292 đường Nguyễn Trãi, phường Trung Văn, Quận Nam Từ Liêm, Hà Nội</v>
          </cell>
          <cell r="N1682">
            <v>60</v>
          </cell>
          <cell r="O1682" t="b">
            <v>0</v>
          </cell>
          <cell r="P1682" t="str">
            <v>C6 HÀ NỘI</v>
          </cell>
          <cell r="Q1682" t="str">
            <v>Miền Bắc</v>
          </cell>
          <cell r="R1682" t="str">
            <v>WIN</v>
          </cell>
        </row>
        <row r="1683">
          <cell r="A1683" t="str">
            <v>WIN3279</v>
          </cell>
          <cell r="B1683" t="str">
            <v>CN HÀ NỘI - CÔNG TY CỔ PHẦN DỊCH VỤ THƯƠNG MẠI TỔNG HỢP WINCOMMERCE</v>
          </cell>
          <cell r="C1683" t="str">
            <v/>
          </cell>
          <cell r="D1683" t="str">
            <v>Thành phố Hà Nội</v>
          </cell>
          <cell r="E1683" t="str">
            <v>Quận Nam Từ Liêm</v>
          </cell>
          <cell r="G1683" t="str">
            <v>HN004</v>
          </cell>
          <cell r="H1683" t="str">
            <v>Hoàng Thanh Huy</v>
          </cell>
          <cell r="I1683" t="str">
            <v>MIENBAC;WIN</v>
          </cell>
          <cell r="J1683" t="str">
            <v/>
          </cell>
          <cell r="M1683" t="str">
            <v>Số 207 đường Lương Thế Vinh, phường Trung Văn, quận Nam Từ Liêm, Hà Nội</v>
          </cell>
          <cell r="N1683">
            <v>60</v>
          </cell>
          <cell r="O1683" t="b">
            <v>0</v>
          </cell>
          <cell r="P1683" t="str">
            <v>C6 HÀ NỘI</v>
          </cell>
          <cell r="Q1683" t="str">
            <v>Miền Bắc</v>
          </cell>
          <cell r="R1683" t="str">
            <v>WIN</v>
          </cell>
        </row>
        <row r="1684">
          <cell r="A1684" t="str">
            <v>WIN3280</v>
          </cell>
          <cell r="B1684" t="str">
            <v>CN HÀ NỘI - CÔNG TY CỔ PHẦN DỊCH VỤ THƯƠNG MẠI TỔNG HỢP WINCOMMERCE</v>
          </cell>
          <cell r="C1684" t="str">
            <v/>
          </cell>
          <cell r="D1684" t="str">
            <v>Thành phố Hà Nội</v>
          </cell>
          <cell r="E1684" t="str">
            <v>Quận Nam Từ Liêm</v>
          </cell>
          <cell r="G1684" t="str">
            <v>HN004</v>
          </cell>
          <cell r="H1684" t="str">
            <v>Hoàng Thanh Huy</v>
          </cell>
          <cell r="I1684" t="str">
            <v>MIENBAC;WIN</v>
          </cell>
          <cell r="J1684" t="str">
            <v/>
          </cell>
          <cell r="M1684" t="str">
            <v>TDP số 5 Mễ Trì Hạ, phường Mễ Trì, quận Nam Từ Liêm, Hà Nội.</v>
          </cell>
          <cell r="N1684">
            <v>60</v>
          </cell>
          <cell r="O1684" t="b">
            <v>0</v>
          </cell>
          <cell r="P1684" t="str">
            <v>C6 HÀ NỘI</v>
          </cell>
          <cell r="Q1684" t="str">
            <v>Miền Bắc</v>
          </cell>
          <cell r="R1684" t="str">
            <v>WIN</v>
          </cell>
        </row>
        <row r="1685">
          <cell r="A1685" t="str">
            <v>win3281</v>
          </cell>
          <cell r="B1685" t="str">
            <v>CN HÀ NỘI - wincommerce</v>
          </cell>
          <cell r="C1685" t="str">
            <v/>
          </cell>
          <cell r="D1685" t="str">
            <v>Thành phố Hà Nội</v>
          </cell>
          <cell r="E1685" t="str">
            <v>Huyện Thanh Trì</v>
          </cell>
          <cell r="G1685" t="str">
            <v>HN008</v>
          </cell>
          <cell r="H1685" t="str">
            <v>Nguyễn Minh Sơn</v>
          </cell>
          <cell r="I1685" t="str">
            <v>MIENBAC;WIN</v>
          </cell>
          <cell r="J1685" t="str">
            <v/>
          </cell>
          <cell r="M1685" t="str">
            <v>TT3 40-41, Xã Ngũ Hiệp, Tứ Hiệp, Thanh Trì, TP. Hà Nội</v>
          </cell>
          <cell r="N1685">
            <v>60</v>
          </cell>
          <cell r="O1685" t="b">
            <v>0</v>
          </cell>
          <cell r="P1685" t="str">
            <v>C6 HÀ NỘI</v>
          </cell>
          <cell r="Q1685" t="str">
            <v>Miền Bắc</v>
          </cell>
          <cell r="R1685" t="str">
            <v>WIN</v>
          </cell>
        </row>
        <row r="1686">
          <cell r="A1686" t="str">
            <v>WIN3290</v>
          </cell>
          <cell r="B1686" t="str">
            <v>CN HÀ NỘI - CÔNG TY CỔ PHẦN DỊCH VỤ THƯƠNG MẠI TỔNG HỢP WINCOMMERCE</v>
          </cell>
          <cell r="C1686" t="str">
            <v/>
          </cell>
          <cell r="D1686" t="str">
            <v>Thành phố Hà Nội</v>
          </cell>
          <cell r="E1686" t="str">
            <v>Huyện Đông Anh</v>
          </cell>
          <cell r="G1686" t="str">
            <v>HN003</v>
          </cell>
          <cell r="H1686" t="str">
            <v>Nguyễn Văn Thạch</v>
          </cell>
          <cell r="I1686" t="str">
            <v>MIENBAC;WIN</v>
          </cell>
          <cell r="J1686" t="str">
            <v/>
          </cell>
          <cell r="M1686" t="str">
            <v>Số 371 Cao Lỗ, xã Uy Nỗ, huyện Đông Anh, HN</v>
          </cell>
          <cell r="N1686">
            <v>60</v>
          </cell>
          <cell r="O1686" t="b">
            <v>0</v>
          </cell>
          <cell r="P1686" t="str">
            <v>C6 HÀ NỘI</v>
          </cell>
          <cell r="Q1686" t="str">
            <v>Miền Bắc</v>
          </cell>
          <cell r="R1686" t="str">
            <v>WIN</v>
          </cell>
        </row>
        <row r="1687">
          <cell r="A1687" t="str">
            <v>win3291</v>
          </cell>
          <cell r="B1687" t="str">
            <v>CN HÀ NỘI - wincommerce</v>
          </cell>
          <cell r="C1687" t="str">
            <v/>
          </cell>
          <cell r="D1687" t="str">
            <v>Thành phố Hà Nội</v>
          </cell>
          <cell r="E1687" t="str">
            <v>Huyện Thanh Trì</v>
          </cell>
          <cell r="G1687" t="str">
            <v>HN008</v>
          </cell>
          <cell r="H1687" t="str">
            <v>Nguyễn Minh Sơn</v>
          </cell>
          <cell r="I1687" t="str">
            <v>MIENBAC;WIN</v>
          </cell>
          <cell r="J1687" t="str">
            <v/>
          </cell>
          <cell r="M1687" t="str">
            <v>Số 2-NV1, xã Tân Triều, huyện Thanh Trì, Hà Nội</v>
          </cell>
          <cell r="N1687">
            <v>60</v>
          </cell>
          <cell r="O1687" t="b">
            <v>0</v>
          </cell>
          <cell r="P1687" t="str">
            <v>C6 HÀ NỘI</v>
          </cell>
          <cell r="Q1687" t="str">
            <v>Miền Bắc</v>
          </cell>
          <cell r="R1687" t="str">
            <v>WIN</v>
          </cell>
        </row>
        <row r="1688">
          <cell r="A1688" t="str">
            <v>WIN3301</v>
          </cell>
          <cell r="B1688" t="str">
            <v>CN HÀ NỘI - CÔNG TY CỔ PHẦN DỊCH VỤ THƯƠNG MẠI TỔNG HỢP WINCOMMERCE</v>
          </cell>
          <cell r="C1688" t="str">
            <v/>
          </cell>
          <cell r="D1688" t="str">
            <v>Thành phố Hà Nội</v>
          </cell>
          <cell r="E1688" t="str">
            <v>Quận Nam Từ Liêm</v>
          </cell>
          <cell r="G1688" t="str">
            <v>HN004</v>
          </cell>
          <cell r="H1688" t="str">
            <v>Hoàng Thanh Huy</v>
          </cell>
          <cell r="I1688" t="str">
            <v>MIENBAC;WIN</v>
          </cell>
          <cell r="J1688" t="str">
            <v/>
          </cell>
          <cell r="M1688" t="str">
            <v>Tổ dân phố số 4, phường Phú Đô, quận Nam Từ Liêm, Hà Nội</v>
          </cell>
          <cell r="N1688">
            <v>60</v>
          </cell>
          <cell r="O1688" t="b">
            <v>0</v>
          </cell>
          <cell r="P1688" t="str">
            <v>C6 HÀ NỘI</v>
          </cell>
          <cell r="Q1688" t="str">
            <v>Miền Bắc</v>
          </cell>
          <cell r="R1688" t="str">
            <v>WIN</v>
          </cell>
        </row>
        <row r="1689">
          <cell r="A1689" t="str">
            <v>WIN3303</v>
          </cell>
          <cell r="B1689" t="str">
            <v>CN HÀ NỘI - CÔNG TY CỔ PHẦN DỊCH VỤ THƯƠNG MẠI TỔNG HỢP WINCOMMERCE</v>
          </cell>
          <cell r="C1689" t="str">
            <v/>
          </cell>
          <cell r="D1689" t="str">
            <v>Thành phố Hà Nội</v>
          </cell>
          <cell r="E1689" t="str">
            <v>Quận Nam Từ Liêm</v>
          </cell>
          <cell r="G1689" t="str">
            <v>HN004</v>
          </cell>
          <cell r="H1689" t="str">
            <v>Hoàng Thanh Huy</v>
          </cell>
          <cell r="I1689" t="str">
            <v>MIENBAC;WIN</v>
          </cell>
          <cell r="J1689" t="str">
            <v/>
          </cell>
          <cell r="M1689" t="str">
            <v>BT1- Lô 8, Khu đô thị Mễ Trì Hạ, đường Mễ Trì Hạ, Phường Mễ Trì, quận Nam Từ Liêm</v>
          </cell>
          <cell r="N1689">
            <v>60</v>
          </cell>
          <cell r="O1689" t="b">
            <v>0</v>
          </cell>
          <cell r="P1689" t="str">
            <v>C6 HÀ NỘI</v>
          </cell>
          <cell r="Q1689" t="str">
            <v>Miền Bắc</v>
          </cell>
          <cell r="R1689" t="str">
            <v>WIN</v>
          </cell>
        </row>
        <row r="1690">
          <cell r="A1690" t="str">
            <v>WIN3304</v>
          </cell>
          <cell r="B1690" t="str">
            <v>CN HÀ NỘI - CÔNG TY CỔ PHẦN DỊCH VỤ THƯƠNG MẠI TỔNG HỢP WINCOMMERCE</v>
          </cell>
          <cell r="C1690" t="str">
            <v/>
          </cell>
          <cell r="D1690" t="str">
            <v>Thành phố Hà Nội</v>
          </cell>
          <cell r="E1690" t="str">
            <v>Quận Cầu Giấy</v>
          </cell>
          <cell r="G1690" t="str">
            <v>HN004</v>
          </cell>
          <cell r="H1690" t="str">
            <v>Hoàng Thanh Huy</v>
          </cell>
          <cell r="I1690" t="str">
            <v>MIENBAC;WIN</v>
          </cell>
          <cell r="J1690" t="str">
            <v/>
          </cell>
          <cell r="M1690" t="str">
            <v>Số 217A Quan Hoa, phường Quan Hoa, Quận Cầu Giấy, Hà Nội</v>
          </cell>
          <cell r="N1690">
            <v>60</v>
          </cell>
          <cell r="O1690" t="b">
            <v>0</v>
          </cell>
          <cell r="P1690" t="str">
            <v>C6 HÀ NỘI</v>
          </cell>
          <cell r="Q1690" t="str">
            <v>Miền Bắc</v>
          </cell>
          <cell r="R1690" t="str">
            <v>WIN</v>
          </cell>
        </row>
        <row r="1691">
          <cell r="A1691" t="str">
            <v>win3311</v>
          </cell>
          <cell r="B1691" t="str">
            <v>CN HÀ NỘI - wincommerce</v>
          </cell>
          <cell r="C1691" t="str">
            <v/>
          </cell>
          <cell r="D1691" t="str">
            <v>Thành phố Hà Nội</v>
          </cell>
          <cell r="E1691" t="str">
            <v>Huyện Thanh Trì</v>
          </cell>
          <cell r="G1691" t="str">
            <v>HN008</v>
          </cell>
          <cell r="H1691" t="str">
            <v>Nguyễn Minh Sơn</v>
          </cell>
          <cell r="I1691" t="str">
            <v>MIENBAC;WIN</v>
          </cell>
          <cell r="J1691" t="str">
            <v/>
          </cell>
          <cell r="M1691" t="str">
            <v>E13, đường Yên Xá, Khu đấu giá quyền sử dụng đất, xã Tân Triều, Thanh Trì, Hà Nội</v>
          </cell>
          <cell r="N1691">
            <v>60</v>
          </cell>
          <cell r="O1691" t="b">
            <v>0</v>
          </cell>
          <cell r="P1691" t="str">
            <v>C6 HÀ NỘI</v>
          </cell>
          <cell r="Q1691" t="str">
            <v>Miền Bắc</v>
          </cell>
          <cell r="R1691" t="str">
            <v>WIN</v>
          </cell>
        </row>
        <row r="1692">
          <cell r="A1692" t="str">
            <v>WIN3312</v>
          </cell>
          <cell r="B1692" t="str">
            <v>CN HÀ NỘI - CÔNG TY CỔ PHẦN DỊCH VỤ THƯƠNG MẠI TỔNG HỢP WINCOMMERCE</v>
          </cell>
          <cell r="C1692" t="str">
            <v/>
          </cell>
          <cell r="D1692" t="str">
            <v>Thành phố Hà Nội</v>
          </cell>
          <cell r="E1692" t="str">
            <v>Quận Nam Từ Liêm</v>
          </cell>
          <cell r="G1692" t="str">
            <v>HN004</v>
          </cell>
          <cell r="H1692" t="str">
            <v>Hoàng Thanh Huy</v>
          </cell>
          <cell r="I1692" t="str">
            <v>MIENBAC;WIN</v>
          </cell>
          <cell r="J1692" t="str">
            <v/>
          </cell>
          <cell r="M1692" t="str">
            <v>Số 100, đường K2, phường Cầu Diễn, quận Nam Từ Liêm, Hà Nội</v>
          </cell>
          <cell r="N1692">
            <v>60</v>
          </cell>
          <cell r="O1692" t="b">
            <v>0</v>
          </cell>
          <cell r="P1692" t="str">
            <v>C6 HÀ NỘI</v>
          </cell>
          <cell r="Q1692" t="str">
            <v>Miền Bắc</v>
          </cell>
          <cell r="R1692" t="str">
            <v>WIN</v>
          </cell>
        </row>
        <row r="1693">
          <cell r="A1693" t="str">
            <v>WIN3322</v>
          </cell>
          <cell r="B1693" t="str">
            <v>CN HÀ NỘI - CÔNG TY CỔ PHẦN DỊCH VỤ THƯƠNG MẠI TỔNG HỢP WINCOMMERCE</v>
          </cell>
          <cell r="C1693" t="str">
            <v/>
          </cell>
          <cell r="D1693" t="str">
            <v>Thành phố Hà Nội</v>
          </cell>
          <cell r="E1693" t="str">
            <v>Quận Thanh Xuân</v>
          </cell>
          <cell r="G1693" t="str">
            <v>HN008</v>
          </cell>
          <cell r="H1693" t="str">
            <v>Nguyễn Minh Sơn</v>
          </cell>
          <cell r="I1693" t="str">
            <v>MIENBAC;WIN</v>
          </cell>
          <cell r="J1693" t="str">
            <v/>
          </cell>
          <cell r="M1693" t="str">
            <v>Tầng 1, tòa 17T4, Tòa nhà Hapulico Complex, Số 01 phố Nguyễn Huy Tưởng, 
phường Thanh Xuân Trung, quận Thanh Xuân, thành phố Hà Nội</v>
          </cell>
          <cell r="N1693">
            <v>60</v>
          </cell>
          <cell r="O1693" t="b">
            <v>0</v>
          </cell>
          <cell r="P1693" t="str">
            <v>C6 HÀ NỘI</v>
          </cell>
          <cell r="Q1693" t="str">
            <v>Miền Bắc</v>
          </cell>
          <cell r="R1693" t="str">
            <v>WIN</v>
          </cell>
        </row>
        <row r="1694">
          <cell r="A1694" t="str">
            <v>win3323</v>
          </cell>
          <cell r="B1694" t="str">
            <v>CN HÀ NỘI - wincommerce</v>
          </cell>
          <cell r="C1694" t="str">
            <v/>
          </cell>
          <cell r="D1694" t="str">
            <v>Thành phố Hà Nội</v>
          </cell>
          <cell r="E1694" t="str">
            <v>Quận Bắc Từ Liêm</v>
          </cell>
          <cell r="G1694" t="str">
            <v>HN004</v>
          </cell>
          <cell r="H1694" t="str">
            <v>Hoàng Thanh Huy</v>
          </cell>
          <cell r="I1694" t="str">
            <v>MIENBAC;WIN</v>
          </cell>
          <cell r="J1694" t="str">
            <v/>
          </cell>
          <cell r="M1694" t="str">
            <v>Số 105-107 Tân Xuân, phường Xuân Đỉnh, quận Bắc Từ Liêm, Hà Nội</v>
          </cell>
          <cell r="N1694">
            <v>60</v>
          </cell>
          <cell r="O1694" t="b">
            <v>0</v>
          </cell>
          <cell r="P1694" t="str">
            <v>C6 HÀ NỘI</v>
          </cell>
          <cell r="Q1694" t="str">
            <v>Miền Bắc</v>
          </cell>
          <cell r="R1694" t="str">
            <v>WIN</v>
          </cell>
        </row>
        <row r="1695">
          <cell r="A1695" t="str">
            <v>WIN3324</v>
          </cell>
          <cell r="B1695" t="str">
            <v>CN HÀ NỘI - CÔNG TY CỔ PHẦN DỊCH VỤ THƯƠNG MẠI TỔNG HỢP WINCOMMERCE</v>
          </cell>
          <cell r="C1695" t="str">
            <v/>
          </cell>
          <cell r="D1695" t="str">
            <v>Thành phố Hà Nội</v>
          </cell>
          <cell r="E1695" t="str">
            <v>Huyện Đông Anh</v>
          </cell>
          <cell r="G1695" t="str">
            <v>HN003</v>
          </cell>
          <cell r="H1695" t="str">
            <v>Nguyễn Văn Thạch</v>
          </cell>
          <cell r="I1695" t="str">
            <v>MIENBAC;WIN</v>
          </cell>
          <cell r="J1695" t="str">
            <v/>
          </cell>
          <cell r="M1695" t="str">
            <v>Xóm 3, Thôn Cổ Điển, Xã Hải Bối, huyện Đông Anh, Hà Nội</v>
          </cell>
          <cell r="N1695">
            <v>60</v>
          </cell>
          <cell r="O1695" t="b">
            <v>0</v>
          </cell>
          <cell r="P1695" t="str">
            <v>C6 HÀ NỘI</v>
          </cell>
          <cell r="Q1695" t="str">
            <v>Miền Bắc</v>
          </cell>
          <cell r="R1695" t="str">
            <v>WIN</v>
          </cell>
        </row>
        <row r="1696">
          <cell r="A1696" t="str">
            <v>WIN3337</v>
          </cell>
          <cell r="B1696" t="str">
            <v>CN HÀ NỘI - CÔNG TY CỔ PHẦN DỊCH VỤ THƯƠNG MẠI TỔNG HỢP WINCOMMERCE</v>
          </cell>
          <cell r="C1696" t="str">
            <v/>
          </cell>
          <cell r="D1696" t="str">
            <v>Thành phố Hà Nội</v>
          </cell>
          <cell r="E1696" t="str">
            <v>Huyện Thanh Trì</v>
          </cell>
          <cell r="G1696" t="str">
            <v>HN008</v>
          </cell>
          <cell r="H1696" t="str">
            <v>Nguyễn Minh Sơn</v>
          </cell>
          <cell r="I1696" t="str">
            <v>MIENBAC;WIN</v>
          </cell>
          <cell r="J1696" t="str">
            <v/>
          </cell>
          <cell r="M1696" t="str">
            <v>Số 70-72 đường Tựu Liệt, thị trấn Văn Điển, huyện Thanh Trì, Hà Nội</v>
          </cell>
          <cell r="N1696">
            <v>60</v>
          </cell>
          <cell r="O1696" t="b">
            <v>0</v>
          </cell>
          <cell r="P1696" t="str">
            <v>C6 HÀ NỘI</v>
          </cell>
          <cell r="Q1696" t="str">
            <v>Miền Bắc</v>
          </cell>
          <cell r="R1696" t="str">
            <v>WIN</v>
          </cell>
        </row>
        <row r="1697">
          <cell r="A1697" t="str">
            <v>WIN3342</v>
          </cell>
          <cell r="B1697" t="str">
            <v>CN HÀ NỘI - CÔNG TY CỔ PHẦN DỊCH VỤ THƯƠNG MẠI TỔNG HỢP WINCOMMERCE</v>
          </cell>
          <cell r="C1697" t="str">
            <v/>
          </cell>
          <cell r="D1697" t="str">
            <v>Thành phố Hà Nội</v>
          </cell>
          <cell r="E1697" t="str">
            <v>Quận Thanh Xuân</v>
          </cell>
          <cell r="G1697" t="str">
            <v>HN008</v>
          </cell>
          <cell r="H1697" t="str">
            <v>Nguyễn Minh Sơn</v>
          </cell>
          <cell r="I1697" t="str">
            <v>MIENBAC;WIN</v>
          </cell>
          <cell r="J1697" t="str">
            <v/>
          </cell>
          <cell r="M1697" t="str">
            <v>B2 Dự án Pandora, số 53 Phố Triều Khúc, phường Thanh Xuân Bắc, quận Thanh Xuân, Hà Nội</v>
          </cell>
          <cell r="N1697">
            <v>60</v>
          </cell>
          <cell r="O1697" t="b">
            <v>0</v>
          </cell>
          <cell r="P1697" t="str">
            <v>C6 HÀ NỘI</v>
          </cell>
          <cell r="Q1697" t="str">
            <v>Miền Bắc</v>
          </cell>
          <cell r="R1697" t="str">
            <v>WIN</v>
          </cell>
        </row>
        <row r="1698">
          <cell r="A1698" t="str">
            <v>win3346</v>
          </cell>
          <cell r="B1698" t="str">
            <v>CN HÀ NỘI - wincommerce</v>
          </cell>
          <cell r="C1698" t="str">
            <v/>
          </cell>
          <cell r="D1698" t="str">
            <v>Thành phố Hà Nội</v>
          </cell>
          <cell r="E1698" t="str">
            <v>Quận Hà Đông</v>
          </cell>
          <cell r="G1698" t="str">
            <v>HN004</v>
          </cell>
          <cell r="H1698" t="str">
            <v>Hoàng Thanh Huy</v>
          </cell>
          <cell r="I1698" t="str">
            <v>MIENBAC;WIN</v>
          </cell>
          <cell r="J1698" t="str">
            <v/>
          </cell>
          <cell r="M1698" t="str">
            <v>Số 204 đường Thanh Bình, phường Mộ Lao, quận Hà Đông, Hà Nội</v>
          </cell>
          <cell r="N1698">
            <v>60</v>
          </cell>
          <cell r="O1698" t="b">
            <v>0</v>
          </cell>
          <cell r="P1698" t="str">
            <v>C6 HÀ NỘI</v>
          </cell>
          <cell r="Q1698" t="str">
            <v>Miền Bắc</v>
          </cell>
          <cell r="R1698" t="str">
            <v>WIN</v>
          </cell>
        </row>
        <row r="1699">
          <cell r="A1699" t="str">
            <v>WIN3347</v>
          </cell>
          <cell r="B1699" t="str">
            <v>CN HÀ NỘI - CÔNG TY CỔ PHẦN DỊCH VỤ THƯƠNG MẠI TỔNG HỢP WINCOMMERCE</v>
          </cell>
          <cell r="C1699" t="str">
            <v/>
          </cell>
          <cell r="D1699" t="str">
            <v>Thành phố Hà Nội</v>
          </cell>
          <cell r="E1699" t="str">
            <v>Quận Nam Từ Liêm</v>
          </cell>
          <cell r="G1699" t="str">
            <v>HN004</v>
          </cell>
          <cell r="H1699" t="str">
            <v>Hoàng Thanh Huy</v>
          </cell>
          <cell r="I1699" t="str">
            <v>MIENBAC;WIN</v>
          </cell>
          <cell r="J1699" t="str">
            <v/>
          </cell>
          <cell r="M1699" t="str">
            <v>Số 173 TDP số 4, phường Xuân Phương, quận Nam Từ Liêm, Hà Nội</v>
          </cell>
          <cell r="N1699">
            <v>60</v>
          </cell>
          <cell r="O1699" t="b">
            <v>0</v>
          </cell>
          <cell r="P1699" t="str">
            <v>C6 HÀ NỘI</v>
          </cell>
          <cell r="Q1699" t="str">
            <v>Miền Bắc</v>
          </cell>
          <cell r="R1699" t="str">
            <v>WIN</v>
          </cell>
        </row>
        <row r="1700">
          <cell r="A1700" t="str">
            <v>WIN3350</v>
          </cell>
          <cell r="B1700" t="str">
            <v>CN HÀ NỘI - CÔNG TY CỔ PHẦN DỊCH VỤ THƯƠNG MẠI TỔNG HỢP WINCOMMERCE</v>
          </cell>
          <cell r="C1700" t="str">
            <v/>
          </cell>
          <cell r="D1700" t="str">
            <v>Thành phố Hà Nội</v>
          </cell>
          <cell r="E1700" t="str">
            <v>Quận Hai Bà Trưng</v>
          </cell>
          <cell r="G1700" t="str">
            <v>HN003</v>
          </cell>
          <cell r="H1700" t="str">
            <v>Nguyễn Văn Thạch</v>
          </cell>
          <cell r="I1700" t="str">
            <v>MIENBAC;WIN</v>
          </cell>
          <cell r="J1700" t="str">
            <v/>
          </cell>
          <cell r="M1700" t="str">
            <v>Số 777 đường Bạch Đằng, Phường Bạch Đằng, Hai Bà Trưng, Hà Nội</v>
          </cell>
          <cell r="N1700">
            <v>60</v>
          </cell>
          <cell r="O1700" t="b">
            <v>0</v>
          </cell>
          <cell r="P1700" t="str">
            <v>C6 HÀ NỘI</v>
          </cell>
          <cell r="Q1700" t="str">
            <v>Miền Bắc</v>
          </cell>
          <cell r="R1700" t="str">
            <v>WIN</v>
          </cell>
        </row>
        <row r="1701">
          <cell r="A1701" t="str">
            <v>WIN3366</v>
          </cell>
          <cell r="B1701" t="str">
            <v>CN HÀ NỘI - CÔNG TY CỔ PHẦN DỊCH VỤ THƯƠNG MẠI TỔNG HỢP WINCOMMERCE</v>
          </cell>
          <cell r="C1701" t="str">
            <v/>
          </cell>
          <cell r="D1701" t="str">
            <v>Thành phố Hà Nội</v>
          </cell>
          <cell r="E1701" t="str">
            <v>Quận Nam Từ Liêm</v>
          </cell>
          <cell r="G1701" t="str">
            <v>HN004</v>
          </cell>
          <cell r="H1701" t="str">
            <v>Hoàng Thanh Huy</v>
          </cell>
          <cell r="I1701" t="str">
            <v>MIENBAC;WIN</v>
          </cell>
          <cell r="J1701" t="str">
            <v/>
          </cell>
          <cell r="M1701" t="str">
            <v>Lô 01, tầng 1 Nhà chung cư cao tầng CT2-E tại ô đất CT2, phường Mễ Trì, 
quận Nam Từ Liêm, thành phố Hà Nội</v>
          </cell>
          <cell r="N1701">
            <v>60</v>
          </cell>
          <cell r="O1701" t="b">
            <v>0</v>
          </cell>
          <cell r="P1701" t="str">
            <v>C6 HÀ NỘI</v>
          </cell>
          <cell r="Q1701" t="str">
            <v>Miền Bắc</v>
          </cell>
          <cell r="R1701" t="str">
            <v>WIN</v>
          </cell>
        </row>
        <row r="1702">
          <cell r="A1702" t="str">
            <v>win3369</v>
          </cell>
          <cell r="B1702" t="str">
            <v>CN HÀ NỘI - wincommerce</v>
          </cell>
          <cell r="C1702" t="str">
            <v/>
          </cell>
          <cell r="D1702" t="str">
            <v>Thành phố Hà Nội</v>
          </cell>
          <cell r="E1702" t="str">
            <v>Quận Bắc Từ Liêm</v>
          </cell>
          <cell r="G1702" t="str">
            <v>HN004</v>
          </cell>
          <cell r="H1702" t="str">
            <v>Hoàng Thanh Huy</v>
          </cell>
          <cell r="I1702" t="str">
            <v>MIENBAC;WIN</v>
          </cell>
          <cell r="J1702" t="str">
            <v/>
          </cell>
          <cell r="M1702" t="str">
            <v>TDP Viên 5, phường Cổ Nhuế 2, quận Bắc Từ Liêm, HN</v>
          </cell>
          <cell r="N1702">
            <v>60</v>
          </cell>
          <cell r="O1702" t="b">
            <v>0</v>
          </cell>
          <cell r="P1702" t="str">
            <v>C6 HÀ NỘI</v>
          </cell>
          <cell r="Q1702" t="str">
            <v>Miền Bắc</v>
          </cell>
          <cell r="R1702" t="str">
            <v>WIN</v>
          </cell>
        </row>
        <row r="1703">
          <cell r="A1703" t="str">
            <v>WIN3370</v>
          </cell>
          <cell r="B1703" t="str">
            <v>CN HÀ NỘI - CÔNG TY CỔ PHẦN DỊCH VỤ THƯƠNG MẠI TỔNG HỢP WINCOMMERCE</v>
          </cell>
          <cell r="C1703" t="str">
            <v/>
          </cell>
          <cell r="D1703" t="str">
            <v>Thành phố Hà Nội</v>
          </cell>
          <cell r="E1703" t="str">
            <v>Quận Cầu Giấy</v>
          </cell>
          <cell r="G1703" t="str">
            <v>HN004</v>
          </cell>
          <cell r="H1703" t="str">
            <v>Hoàng Thanh Huy</v>
          </cell>
          <cell r="I1703" t="str">
            <v>MIENBAC;WIN</v>
          </cell>
          <cell r="J1703" t="str">
            <v/>
          </cell>
          <cell r="M1703" t="str">
            <v>Tầng 1 Chung cư Yên Hòa Sunshine, Số 9 phố Vũ Phạm Hàm, Phường Yên Hòa, quận Cầu Giấy, Hà Nội</v>
          </cell>
          <cell r="N1703">
            <v>60</v>
          </cell>
          <cell r="O1703" t="b">
            <v>0</v>
          </cell>
          <cell r="P1703" t="str">
            <v>C6 HÀ NỘI</v>
          </cell>
          <cell r="Q1703" t="str">
            <v>Miền Bắc</v>
          </cell>
          <cell r="R1703" t="str">
            <v>WIN</v>
          </cell>
        </row>
        <row r="1704">
          <cell r="A1704" t="str">
            <v>WIN3371</v>
          </cell>
          <cell r="B1704" t="str">
            <v>CN HÀ NỘI - CÔNG TY CỔ PHẦN DỊCH VỤ THƯƠNG MẠI TỔNG HỢP WINCOMMERCE</v>
          </cell>
          <cell r="C1704" t="str">
            <v/>
          </cell>
          <cell r="D1704" t="str">
            <v>Thành phố Hà Nội</v>
          </cell>
          <cell r="E1704" t="str">
            <v>Quận Cầu Giấy</v>
          </cell>
          <cell r="G1704" t="str">
            <v>HN004</v>
          </cell>
          <cell r="H1704" t="str">
            <v>Hoàng Thanh Huy</v>
          </cell>
          <cell r="I1704" t="str">
            <v>MIENBAC;WIN</v>
          </cell>
          <cell r="J1704" t="str">
            <v/>
          </cell>
          <cell r="M1704" t="str">
            <v>Số 23-25 đường Nguyễn Khả Trạc, phường Mai Dịch, Quận Cầu Giấy, thành phố Hà Nội</v>
          </cell>
          <cell r="N1704">
            <v>60</v>
          </cell>
          <cell r="O1704" t="b">
            <v>0</v>
          </cell>
          <cell r="P1704" t="str">
            <v>C6 HÀ NỘI</v>
          </cell>
          <cell r="Q1704" t="str">
            <v>Miền Bắc</v>
          </cell>
          <cell r="R1704" t="str">
            <v>WIN</v>
          </cell>
        </row>
        <row r="1705">
          <cell r="A1705" t="str">
            <v>WIN3404</v>
          </cell>
          <cell r="B1705" t="str">
            <v>CN HÀ NỘI - CÔNG TY CỔ PHẦN DỊCH VỤ THƯƠNG MẠI TỔNG HỢP WINCOMMERCE</v>
          </cell>
          <cell r="C1705" t="str">
            <v/>
          </cell>
          <cell r="D1705" t="str">
            <v>Thành phố Hà Nội</v>
          </cell>
          <cell r="E1705" t="str">
            <v>Quận Nam Từ Liêm</v>
          </cell>
          <cell r="G1705" t="str">
            <v>HN004</v>
          </cell>
          <cell r="H1705" t="str">
            <v>Hoàng Thanh Huy</v>
          </cell>
          <cell r="I1705" t="str">
            <v>MIENBAC;WIN</v>
          </cell>
          <cell r="J1705" t="str">
            <v/>
          </cell>
          <cell r="M1705" t="str">
            <v>NV36, Khu đô thị mới Trung Văn, phường Trung Văn, quận Nam Từ Liêm, Hà Nội.</v>
          </cell>
          <cell r="N1705">
            <v>60</v>
          </cell>
          <cell r="O1705" t="b">
            <v>0</v>
          </cell>
          <cell r="P1705" t="str">
            <v>C6 HÀ NỘI</v>
          </cell>
          <cell r="Q1705" t="str">
            <v>Miền Bắc</v>
          </cell>
          <cell r="R1705" t="str">
            <v>WIN</v>
          </cell>
        </row>
        <row r="1706">
          <cell r="A1706" t="str">
            <v>WIN3433</v>
          </cell>
          <cell r="B1706" t="str">
            <v>CN HÀ NỘI - CÔNG TY CỔ PHẦN DỊCH VỤ THƯƠNG MẠI TỔNG HỢP WINCOMMERCE</v>
          </cell>
          <cell r="C1706" t="str">
            <v/>
          </cell>
          <cell r="D1706" t="str">
            <v>Thành phố Hà Nội</v>
          </cell>
          <cell r="E1706" t="str">
            <v>Quận Long Biên</v>
          </cell>
          <cell r="G1706" t="str">
            <v>HN003</v>
          </cell>
          <cell r="H1706" t="str">
            <v>Nguyễn Văn Thạch</v>
          </cell>
          <cell r="I1706" t="str">
            <v>MIENBAC;WIN</v>
          </cell>
          <cell r="J1706" t="str">
            <v/>
          </cell>
          <cell r="M1706" t="str">
            <v>Số 68 Hoàng Như Tiếp, phường Bồ Đề, quận Long Biên, Hà Nội</v>
          </cell>
          <cell r="N1706">
            <v>60</v>
          </cell>
          <cell r="O1706" t="b">
            <v>0</v>
          </cell>
          <cell r="P1706" t="str">
            <v>C6 HÀ NỘI</v>
          </cell>
          <cell r="Q1706" t="str">
            <v>Miền Bắc</v>
          </cell>
          <cell r="R1706" t="str">
            <v>WIN</v>
          </cell>
        </row>
        <row r="1707">
          <cell r="A1707" t="str">
            <v>WIN3434</v>
          </cell>
          <cell r="B1707" t="str">
            <v>CN HÀ NỘI - CÔNG TY CỔ PHẦN DỊCH VỤ THƯƠNG MẠI TỔNG HỢP WINCOMMERCE</v>
          </cell>
          <cell r="C1707" t="str">
            <v/>
          </cell>
          <cell r="D1707" t="str">
            <v>Thành phố Hà Nội</v>
          </cell>
          <cell r="E1707" t="str">
            <v>Quận Ba Đình</v>
          </cell>
          <cell r="G1707" t="str">
            <v>HN008</v>
          </cell>
          <cell r="H1707" t="str">
            <v>Nguyễn Minh Sơn</v>
          </cell>
          <cell r="I1707" t="str">
            <v>MIENBAC;WIN</v>
          </cell>
          <cell r="J1707" t="str">
            <v/>
          </cell>
          <cell r="M1707" t="str">
            <v>Số 91 Đốc Ngữ, phường Liễu Giai, quận Ba Đình, Hà Nội</v>
          </cell>
          <cell r="N1707">
            <v>60</v>
          </cell>
          <cell r="O1707" t="b">
            <v>0</v>
          </cell>
          <cell r="P1707" t="str">
            <v>C6 HÀ NỘI</v>
          </cell>
          <cell r="Q1707" t="str">
            <v>Miền Bắc</v>
          </cell>
          <cell r="R1707" t="str">
            <v>WIN</v>
          </cell>
        </row>
        <row r="1708">
          <cell r="A1708" t="str">
            <v>WIN3446</v>
          </cell>
          <cell r="B1708" t="str">
            <v>CN HÀ NỘI - CÔNG TY CỔ PHẦN DỊCH VỤ THƯƠNG MẠI TỔNG HỢP WINCOMMERCE</v>
          </cell>
          <cell r="C1708" t="str">
            <v/>
          </cell>
          <cell r="D1708" t="str">
            <v>Thành phố Hà Nội</v>
          </cell>
          <cell r="E1708" t="str">
            <v>Quận Nam Từ Liêm</v>
          </cell>
          <cell r="G1708" t="str">
            <v>HN004</v>
          </cell>
          <cell r="H1708" t="str">
            <v>Hoàng Thanh Huy</v>
          </cell>
          <cell r="I1708" t="str">
            <v>MIENBAC;WIN</v>
          </cell>
          <cell r="J1708" t="str">
            <v/>
          </cell>
          <cell r="M1708" t="str">
            <v>Số A12-BT1, đường Lưu Hữu Phước, KĐT Mỹ Đình 2, phường Mỹ Đình 2, quận Nam Từ Liêm, Hà Nội</v>
          </cell>
          <cell r="N1708">
            <v>60</v>
          </cell>
          <cell r="O1708" t="b">
            <v>0</v>
          </cell>
          <cell r="P1708" t="str">
            <v>C6 HÀ NỘI</v>
          </cell>
          <cell r="Q1708" t="str">
            <v>Miền Bắc</v>
          </cell>
          <cell r="R1708" t="str">
            <v>WIN</v>
          </cell>
        </row>
        <row r="1709">
          <cell r="A1709" t="str">
            <v>WIN3454</v>
          </cell>
          <cell r="B1709" t="str">
            <v>CN HÀ NỘI - CÔNG TY CỔ PHẦN DỊCH VỤ THƯƠNG MẠI TỔNG HỢP WINCOMMERCE</v>
          </cell>
          <cell r="C1709" t="str">
            <v/>
          </cell>
          <cell r="D1709" t="str">
            <v>Thành phố Hà Nội</v>
          </cell>
          <cell r="E1709" t="str">
            <v>Quận Nam Từ Liêm</v>
          </cell>
          <cell r="G1709" t="str">
            <v>HN004</v>
          </cell>
          <cell r="H1709" t="str">
            <v>Hoàng Thanh Huy</v>
          </cell>
          <cell r="I1709" t="str">
            <v>MIENBAC;WIN</v>
          </cell>
          <cell r="J1709" t="str">
            <v/>
          </cell>
          <cell r="M1709" t="str">
            <v>Tổ Dân phố Tháp, phường Đại Mỗ, Nam Từ Liêm, Hà Nội</v>
          </cell>
          <cell r="N1709">
            <v>60</v>
          </cell>
          <cell r="O1709" t="b">
            <v>0</v>
          </cell>
          <cell r="P1709" t="str">
            <v>C6 HÀ NỘI</v>
          </cell>
          <cell r="Q1709" t="str">
            <v>Miền Bắc</v>
          </cell>
          <cell r="R1709" t="str">
            <v>WIN</v>
          </cell>
        </row>
        <row r="1710">
          <cell r="A1710" t="str">
            <v>win3455</v>
          </cell>
          <cell r="B1710" t="str">
            <v>CN HÀ NỘI - wincommerce</v>
          </cell>
          <cell r="C1710" t="str">
            <v/>
          </cell>
          <cell r="D1710" t="str">
            <v>Thành phố Hà Nội</v>
          </cell>
          <cell r="E1710" t="str">
            <v>Huyện Hoài Đức</v>
          </cell>
          <cell r="G1710" t="str">
            <v>HN004</v>
          </cell>
          <cell r="H1710" t="str">
            <v>Hoàng Thanh Huy</v>
          </cell>
          <cell r="I1710" t="str">
            <v>MIENBAC;WIN</v>
          </cell>
          <cell r="J1710" t="str">
            <v/>
          </cell>
          <cell r="M1710" t="str">
            <v>Tầng 1 Tòa nhà 18T1- Lô HH6 – Khu đô thị Nam An Khánh- 
xã An Khánh-huyện Hoài Đức, HN</v>
          </cell>
          <cell r="N1710">
            <v>60</v>
          </cell>
          <cell r="O1710" t="b">
            <v>0</v>
          </cell>
          <cell r="P1710" t="str">
            <v>C6 HÀ NỘI</v>
          </cell>
          <cell r="Q1710" t="str">
            <v>Miền Bắc</v>
          </cell>
          <cell r="R1710" t="str">
            <v>WIN</v>
          </cell>
        </row>
        <row r="1711">
          <cell r="A1711" t="str">
            <v>WIN3465</v>
          </cell>
          <cell r="B1711" t="str">
            <v>CN HÀ NỘI - CÔNG TY CỔ PHẦN DỊCH VỤ THƯƠNG MẠI TỔNG HỢP WINCOMMERCE</v>
          </cell>
          <cell r="C1711" t="str">
            <v/>
          </cell>
          <cell r="D1711" t="str">
            <v>Thành phố Hà Nội</v>
          </cell>
          <cell r="E1711" t="str">
            <v>Quận Ba Đình</v>
          </cell>
          <cell r="G1711" t="str">
            <v>HN008</v>
          </cell>
          <cell r="H1711" t="str">
            <v>Nguyễn Minh Sơn</v>
          </cell>
          <cell r="I1711" t="str">
            <v>MIENBAC;WIN</v>
          </cell>
          <cell r="J1711" t="str">
            <v/>
          </cell>
          <cell r="M1711" t="str">
            <v>Tầng 1, Công trình nhà ở cao tầng tại số 671 Hoàng Hoa Thám, phường Vĩnh Phúc, quận Ba Đình, Hà Nội</v>
          </cell>
          <cell r="N1711">
            <v>60</v>
          </cell>
          <cell r="O1711" t="b">
            <v>0</v>
          </cell>
          <cell r="P1711" t="str">
            <v>C6 HÀ NỘI</v>
          </cell>
          <cell r="Q1711" t="str">
            <v>Miền Bắc</v>
          </cell>
          <cell r="R1711" t="str">
            <v>WIN</v>
          </cell>
        </row>
        <row r="1712">
          <cell r="A1712" t="str">
            <v>WIN3466</v>
          </cell>
          <cell r="B1712" t="str">
            <v>CN HÀ NỘI - CÔNG TY CỔ PHẦN DỊCH VỤ THƯƠNG MẠI TỔNG HỢP WINCOMMERCE</v>
          </cell>
          <cell r="C1712" t="str">
            <v/>
          </cell>
          <cell r="D1712" t="str">
            <v>Thành phố Hà Nội</v>
          </cell>
          <cell r="E1712" t="str">
            <v>Huyện Thanh Trì</v>
          </cell>
          <cell r="G1712" t="str">
            <v>HN008</v>
          </cell>
          <cell r="H1712" t="str">
            <v>Nguyễn Minh Sơn</v>
          </cell>
          <cell r="I1712" t="str">
            <v>MIENBAC;WIN</v>
          </cell>
          <cell r="J1712" t="str">
            <v/>
          </cell>
          <cell r="M1712" t="str">
            <v>Tầng 1, Tổ hợp nhà ở văn phòng làm việc và dịch vụ, xã Tả Thanh Oai, huyện Thanh Trì, HN</v>
          </cell>
          <cell r="N1712">
            <v>60</v>
          </cell>
          <cell r="O1712" t="b">
            <v>0</v>
          </cell>
          <cell r="P1712" t="str">
            <v>C6 HÀ NỘI</v>
          </cell>
          <cell r="Q1712" t="str">
            <v>Miền Bắc</v>
          </cell>
          <cell r="R1712" t="str">
            <v>WIN</v>
          </cell>
        </row>
        <row r="1713">
          <cell r="A1713" t="str">
            <v>win3476</v>
          </cell>
          <cell r="B1713" t="str">
            <v>CN HÀ NỘI - wincommerce</v>
          </cell>
          <cell r="C1713" t="str">
            <v/>
          </cell>
          <cell r="D1713" t="str">
            <v>Thành phố Hà Nội</v>
          </cell>
          <cell r="E1713" t="str">
            <v>Quận Hà Đông</v>
          </cell>
          <cell r="G1713" t="str">
            <v>HN004</v>
          </cell>
          <cell r="H1713" t="str">
            <v>Hoàng Thanh Huy</v>
          </cell>
          <cell r="I1713" t="str">
            <v>MIENBAC;WIN</v>
          </cell>
          <cell r="J1713" t="str">
            <v/>
          </cell>
          <cell r="M1713" t="str">
            <v>Tầng 01, chung cư CT2, Dự án Khu nhà ở xã hội Phú Lãm, Phường Phú Lãm, Quận Hà Đông, HN</v>
          </cell>
          <cell r="N1713">
            <v>60</v>
          </cell>
          <cell r="O1713" t="b">
            <v>0</v>
          </cell>
          <cell r="P1713" t="str">
            <v>C6 HÀ NỘI</v>
          </cell>
          <cell r="Q1713" t="str">
            <v>Miền Bắc</v>
          </cell>
          <cell r="R1713" t="str">
            <v>WIN</v>
          </cell>
        </row>
        <row r="1714">
          <cell r="A1714" t="str">
            <v>WIN3477</v>
          </cell>
          <cell r="B1714" t="str">
            <v>CN HÀ NỘI - CÔNG TY CỔ PHẦN DỊCH VỤ THƯƠNG MẠI TỔNG HỢP WINCOMMERCE</v>
          </cell>
          <cell r="C1714" t="str">
            <v/>
          </cell>
          <cell r="D1714" t="str">
            <v>Thành phố Hà Nội</v>
          </cell>
          <cell r="E1714" t="str">
            <v>Quận Hoàng Mai</v>
          </cell>
          <cell r="G1714" t="str">
            <v>HN003</v>
          </cell>
          <cell r="H1714" t="str">
            <v>Nguyễn Văn Thạch</v>
          </cell>
          <cell r="I1714" t="str">
            <v>MIENBAC;WIN</v>
          </cell>
          <cell r="J1714" t="str">
            <v/>
          </cell>
          <cell r="M1714" t="str">
            <v>Số 228 đường Vĩnh Hưng, phường Vĩnh Hưng, quận Hoàng Mai, Hà Nội</v>
          </cell>
          <cell r="N1714">
            <v>60</v>
          </cell>
          <cell r="O1714" t="b">
            <v>0</v>
          </cell>
          <cell r="P1714" t="str">
            <v>C6 HÀ NỘI</v>
          </cell>
          <cell r="Q1714" t="str">
            <v>Miền Bắc</v>
          </cell>
          <cell r="R1714" t="str">
            <v>WIN</v>
          </cell>
        </row>
        <row r="1715">
          <cell r="A1715" t="str">
            <v>win3478</v>
          </cell>
          <cell r="B1715" t="str">
            <v>CN HÀ NỘI - wincommerce</v>
          </cell>
          <cell r="C1715" t="str">
            <v/>
          </cell>
          <cell r="D1715" t="str">
            <v>Thành phố Hà Nội</v>
          </cell>
          <cell r="E1715" t="str">
            <v>Quận Bắc Từ Liêm</v>
          </cell>
          <cell r="G1715" t="str">
            <v>HN004</v>
          </cell>
          <cell r="H1715" t="str">
            <v>Hoàng Thanh Huy</v>
          </cell>
          <cell r="I1715" t="str">
            <v>MIENBAC;WIN</v>
          </cell>
          <cell r="J1715" t="str">
            <v/>
          </cell>
          <cell r="M1715" t="str">
            <v>Số 80 đường Kẻ Vẽ, phường Đông Ngạc, quận Bắc Từ Liêm, Hà Nội</v>
          </cell>
          <cell r="N1715">
            <v>60</v>
          </cell>
          <cell r="O1715" t="b">
            <v>0</v>
          </cell>
          <cell r="P1715" t="str">
            <v>C6 HÀ NỘI</v>
          </cell>
          <cell r="Q1715" t="str">
            <v>Miền Bắc</v>
          </cell>
          <cell r="R1715" t="str">
            <v>WIN</v>
          </cell>
        </row>
        <row r="1716">
          <cell r="A1716" t="str">
            <v>win3496</v>
          </cell>
          <cell r="B1716" t="str">
            <v>CN HÀ NỘI - wincommerce</v>
          </cell>
          <cell r="C1716" t="str">
            <v/>
          </cell>
          <cell r="D1716" t="str">
            <v>Thành phố Hà Nội</v>
          </cell>
          <cell r="E1716" t="str">
            <v>Quận Bắc Từ Liêm</v>
          </cell>
          <cell r="G1716" t="str">
            <v>HN004</v>
          </cell>
          <cell r="H1716" t="str">
            <v>Hoàng Thanh Huy</v>
          </cell>
          <cell r="I1716" t="str">
            <v>MIENBAC;WIN</v>
          </cell>
          <cell r="J1716" t="str">
            <v/>
          </cell>
          <cell r="M1716" t="str">
            <v>Tầng 1, Tòa N02-T1 Khu Đoàn Ngoại Giao, phường Xuân Tảo, Quận Bắc Từ Liêm, HN</v>
          </cell>
          <cell r="N1716">
            <v>60</v>
          </cell>
          <cell r="O1716" t="b">
            <v>0</v>
          </cell>
          <cell r="P1716" t="str">
            <v>C6 HÀ NỘI</v>
          </cell>
          <cell r="Q1716" t="str">
            <v>Miền Bắc</v>
          </cell>
          <cell r="R1716" t="str">
            <v>WIN</v>
          </cell>
        </row>
        <row r="1717">
          <cell r="A1717" t="str">
            <v>WIN3497</v>
          </cell>
          <cell r="B1717" t="str">
            <v>CN HÀ NỘI - CÔNG TY CỔ PHẦN DỊCH VỤ THƯƠNG MẠI TỔNG HỢP WINCOMMERCE</v>
          </cell>
          <cell r="C1717" t="str">
            <v/>
          </cell>
          <cell r="D1717" t="str">
            <v>Thành phố Hà Nội</v>
          </cell>
          <cell r="E1717" t="str">
            <v>Quận Hoàng Mai</v>
          </cell>
          <cell r="G1717" t="str">
            <v>HN003</v>
          </cell>
          <cell r="H1717" t="str">
            <v>Nguyễn Văn Thạch</v>
          </cell>
          <cell r="I1717" t="str">
            <v>MIENBAC;WIN</v>
          </cell>
          <cell r="J1717" t="str">
            <v/>
          </cell>
          <cell r="M1717" t="str">
            <v>Tằng 1, Tòa nhà Lilama Hà Nội, 52 Lĩnh Nam, Mai Động, Hoàng Mai, Hà Nội</v>
          </cell>
          <cell r="N1717">
            <v>60</v>
          </cell>
          <cell r="O1717" t="b">
            <v>0</v>
          </cell>
          <cell r="P1717" t="str">
            <v>C6 HÀ NỘI</v>
          </cell>
          <cell r="Q1717" t="str">
            <v>Miền Bắc</v>
          </cell>
          <cell r="R1717" t="str">
            <v>WIN</v>
          </cell>
        </row>
        <row r="1718">
          <cell r="A1718" t="str">
            <v>WIN3499</v>
          </cell>
          <cell r="B1718" t="str">
            <v>CN HÀ NỘI - CÔNG TY CỔ PHẦN DỊCH VỤ THƯƠNG MẠI TỔNG HỢP WINCOMMERCE</v>
          </cell>
          <cell r="C1718" t="str">
            <v/>
          </cell>
          <cell r="D1718" t="str">
            <v>Thành phố Hà Nội</v>
          </cell>
          <cell r="E1718" t="str">
            <v>Huyện Đông Anh</v>
          </cell>
          <cell r="G1718" t="str">
            <v>HN003</v>
          </cell>
          <cell r="H1718" t="str">
            <v>Nguyễn Văn Thạch</v>
          </cell>
          <cell r="I1718" t="str">
            <v>MIENBAC;WIN</v>
          </cell>
          <cell r="J1718" t="str">
            <v/>
          </cell>
          <cell r="M1718" t="str">
            <v>Thôn Hà Phong, xã Liên Hà, huyện Đông Anh, Hà Nội</v>
          </cell>
          <cell r="N1718">
            <v>60</v>
          </cell>
          <cell r="O1718" t="b">
            <v>0</v>
          </cell>
          <cell r="P1718" t="str">
            <v>C6 HÀ NỘI</v>
          </cell>
          <cell r="Q1718" t="str">
            <v>Miền Bắc</v>
          </cell>
          <cell r="R1718" t="str">
            <v>WIN</v>
          </cell>
        </row>
        <row r="1719">
          <cell r="A1719" t="str">
            <v>WIN3500</v>
          </cell>
          <cell r="B1719" t="str">
            <v>CN HÀ NỘI - CÔNG TY CỔ PHẦN DỊCH VỤ THƯƠNG MẠI TỔNG HỢP WINCOMMERCE</v>
          </cell>
          <cell r="C1719" t="str">
            <v/>
          </cell>
          <cell r="D1719" t="str">
            <v>Thành phố Hà Nội</v>
          </cell>
          <cell r="E1719" t="str">
            <v>Quận Tây Hồ</v>
          </cell>
          <cell r="G1719" t="str">
            <v>HN008</v>
          </cell>
          <cell r="H1719" t="str">
            <v>Nguyễn Minh Sơn</v>
          </cell>
          <cell r="I1719" t="str">
            <v>MIENBAC;WIN</v>
          </cell>
          <cell r="J1719" t="str">
            <v/>
          </cell>
          <cell r="M1719" t="str">
            <v>Tầng 1, Chung cư cao tầng , Khu nhà cán bộ Học viện Quốc Phòng, ô đất O17-HH2,  Phường Xuân La, Quận Tây Hồ, HN</v>
          </cell>
          <cell r="N1719">
            <v>60</v>
          </cell>
          <cell r="O1719" t="b">
            <v>0</v>
          </cell>
          <cell r="P1719" t="str">
            <v>C6 HÀ NỘI</v>
          </cell>
          <cell r="Q1719" t="str">
            <v>Miền Bắc</v>
          </cell>
          <cell r="R1719" t="str">
            <v>WIN</v>
          </cell>
        </row>
        <row r="1720">
          <cell r="A1720" t="str">
            <v>WIN3512</v>
          </cell>
          <cell r="B1720" t="str">
            <v>CN HÀ NỘI - CÔNG TY CỔ PHẦN DỊCH VỤ THƯƠNG MẠI TỔNG HỢP WINCOMMERCE</v>
          </cell>
          <cell r="C1720" t="str">
            <v/>
          </cell>
          <cell r="D1720" t="str">
            <v>Thành phố Hà Nội</v>
          </cell>
          <cell r="E1720" t="str">
            <v>Huyện Thanh Trì</v>
          </cell>
          <cell r="G1720" t="str">
            <v>HN008</v>
          </cell>
          <cell r="H1720" t="str">
            <v>Nguyễn Minh Sơn</v>
          </cell>
          <cell r="I1720" t="str">
            <v>MIENBAC;WIN</v>
          </cell>
          <cell r="J1720" t="str">
            <v/>
          </cell>
          <cell r="M1720" t="str">
            <v>Đội 5, thôn Yên Kiện, xã Ngọc Hồi, Thanh trì, HN</v>
          </cell>
          <cell r="N1720">
            <v>60</v>
          </cell>
          <cell r="O1720" t="b">
            <v>0</v>
          </cell>
          <cell r="P1720" t="str">
            <v>C6 HÀ NỘI</v>
          </cell>
          <cell r="Q1720" t="str">
            <v>Miền Bắc</v>
          </cell>
          <cell r="R1720" t="str">
            <v>WIN</v>
          </cell>
        </row>
        <row r="1721">
          <cell r="A1721" t="str">
            <v>WIN3528</v>
          </cell>
          <cell r="B1721" t="str">
            <v>CN HÀ NỘI - CÔNG TY CỔ PHẦN DỊCH VỤ THƯƠNG MẠI TỔNG HỢP WINCOMMERCE</v>
          </cell>
          <cell r="C1721" t="str">
            <v/>
          </cell>
          <cell r="D1721" t="str">
            <v>Thành phố Hà Nội</v>
          </cell>
          <cell r="E1721" t="str">
            <v>Quận Long Biên</v>
          </cell>
          <cell r="G1721" t="str">
            <v>HN004</v>
          </cell>
          <cell r="H1721" t="str">
            <v>Hoàng Thanh Huy</v>
          </cell>
          <cell r="I1721" t="str">
            <v>MIENBAC;WIN</v>
          </cell>
          <cell r="J1721" t="str">
            <v/>
          </cell>
          <cell r="M1721" t="str">
            <v>Số 69 Bắc Cầu, phường Ngọc Thụy, quận Long Biên, Hà Nội</v>
          </cell>
          <cell r="N1721">
            <v>60</v>
          </cell>
          <cell r="O1721" t="b">
            <v>0</v>
          </cell>
          <cell r="P1721" t="str">
            <v>C6 HÀ NỘI</v>
          </cell>
          <cell r="Q1721" t="str">
            <v>Miền Bắc</v>
          </cell>
          <cell r="R1721" t="str">
            <v>WIN</v>
          </cell>
        </row>
        <row r="1722">
          <cell r="A1722" t="str">
            <v>WIN3529</v>
          </cell>
          <cell r="B1722" t="str">
            <v>CN HÀ NỘI - CÔNG TY CỔ PHẦN DỊCH VỤ THƯƠNG MẠI TỔNG HỢP WINCOMMERCE</v>
          </cell>
          <cell r="C1722" t="str">
            <v/>
          </cell>
          <cell r="D1722" t="str">
            <v>Thành phố Hà Nội</v>
          </cell>
          <cell r="E1722" t="str">
            <v>Quận Nam Từ Liêm</v>
          </cell>
          <cell r="G1722" t="str">
            <v>HN004</v>
          </cell>
          <cell r="H1722" t="str">
            <v>Hoàng Thanh Huy</v>
          </cell>
          <cell r="I1722" t="str">
            <v>MIENBAC;WIN</v>
          </cell>
          <cell r="J1722" t="str">
            <v/>
          </cell>
          <cell r="M1722" t="str">
            <v>Tầng 1, Ô OCT2 tại Khu Chức Năng Đô thị, Phường Xuân Phương, quận Nam Từ Liêm, Hà Nội</v>
          </cell>
          <cell r="N1722">
            <v>60</v>
          </cell>
          <cell r="O1722" t="b">
            <v>0</v>
          </cell>
          <cell r="P1722" t="str">
            <v>C6 HÀ NỘI</v>
          </cell>
          <cell r="Q1722" t="str">
            <v>Miền Bắc</v>
          </cell>
          <cell r="R1722" t="str">
            <v>WIN</v>
          </cell>
        </row>
        <row r="1723">
          <cell r="A1723" t="str">
            <v>WIN3530</v>
          </cell>
          <cell r="B1723" t="str">
            <v>CN HÀ NỘI - CÔNG TY CỔ PHẦN DỊCH VỤ THƯƠNG MẠI TỔNG HỢP WINCOMMERCE</v>
          </cell>
          <cell r="C1723" t="str">
            <v/>
          </cell>
          <cell r="D1723" t="str">
            <v>Thành phố Hà Nội</v>
          </cell>
          <cell r="E1723" t="str">
            <v>Quận Thanh Xuân</v>
          </cell>
          <cell r="G1723" t="str">
            <v>HN008</v>
          </cell>
          <cell r="H1723" t="str">
            <v>Nguyễn Minh Sơn</v>
          </cell>
          <cell r="I1723" t="str">
            <v>MIENBAC;WIN</v>
          </cell>
          <cell r="J1723" t="str">
            <v/>
          </cell>
          <cell r="M1723" t="str">
            <v>Tầng 1, Khu trung tâm thương mại – Tòa nhà Five Star Garden, số 2 Kim Giang , phường Kim Giang, quận Thanh Xuân, Hà Nội</v>
          </cell>
          <cell r="N1723">
            <v>60</v>
          </cell>
          <cell r="O1723" t="b">
            <v>0</v>
          </cell>
          <cell r="P1723" t="str">
            <v>C6 HÀ NỘI</v>
          </cell>
          <cell r="Q1723" t="str">
            <v>Miền Bắc</v>
          </cell>
          <cell r="R1723" t="str">
            <v>WIN</v>
          </cell>
        </row>
        <row r="1724">
          <cell r="A1724" t="str">
            <v>WIN3531</v>
          </cell>
          <cell r="B1724" t="str">
            <v>CN HÀ NỘI - CÔNG TY CỔ PHẦN DỊCH VỤ THƯƠNG MẠI TỔNG HỢP WINCOMMERCE</v>
          </cell>
          <cell r="C1724" t="str">
            <v/>
          </cell>
          <cell r="D1724" t="str">
            <v>Thành phố Hà Nội</v>
          </cell>
          <cell r="E1724" t="str">
            <v>Quận Thanh Xuân</v>
          </cell>
          <cell r="G1724" t="str">
            <v>HN008</v>
          </cell>
          <cell r="H1724" t="str">
            <v>Nguyễn Minh Sơn</v>
          </cell>
          <cell r="I1724" t="str">
            <v>MIENBAC;WIN</v>
          </cell>
          <cell r="J1724" t="str">
            <v/>
          </cell>
          <cell r="M1724" t="str">
            <v>Tầng 1, Khu nhà ở kết hợp thương mại và dịch vụ, số 6 Lê Văn Thiêm, phường Thanh Xuân Trung, quận Thanh Xuân, Hà Nội</v>
          </cell>
          <cell r="N1724">
            <v>60</v>
          </cell>
          <cell r="O1724" t="b">
            <v>0</v>
          </cell>
          <cell r="P1724" t="str">
            <v>C6 HÀ NỘI</v>
          </cell>
          <cell r="Q1724" t="str">
            <v>Miền Bắc</v>
          </cell>
          <cell r="R1724" t="str">
            <v>WIN</v>
          </cell>
        </row>
        <row r="1725">
          <cell r="A1725" t="str">
            <v>win3540</v>
          </cell>
          <cell r="B1725" t="str">
            <v>CN HÀ NỘI - wincommerce</v>
          </cell>
          <cell r="C1725" t="str">
            <v/>
          </cell>
          <cell r="D1725" t="str">
            <v>Thành phố Hà Nội</v>
          </cell>
          <cell r="E1725" t="str">
            <v>Quận Bắc Từ Liêm</v>
          </cell>
          <cell r="G1725" t="str">
            <v>HN004</v>
          </cell>
          <cell r="H1725" t="str">
            <v>Hoàng Thanh Huy</v>
          </cell>
          <cell r="I1725" t="str">
            <v>MIENBAC;WIN</v>
          </cell>
          <cell r="J1725" t="str">
            <v/>
          </cell>
          <cell r="M1725" t="str">
            <v>Tầng 1,tòa nhà 2A, số 136 Hồ Tùng Mậu, phường Phú Diễn, quận Bắc Từ Liêm, Hà Nội</v>
          </cell>
          <cell r="N1725">
            <v>60</v>
          </cell>
          <cell r="O1725" t="b">
            <v>0</v>
          </cell>
          <cell r="P1725" t="str">
            <v>C6 HÀ NỘI</v>
          </cell>
          <cell r="Q1725" t="str">
            <v>Miền Bắc</v>
          </cell>
          <cell r="R1725" t="str">
            <v>WIN</v>
          </cell>
        </row>
        <row r="1726">
          <cell r="A1726" t="str">
            <v>WIN3541</v>
          </cell>
          <cell r="B1726" t="str">
            <v>CN HÀ NỘI - CÔNG TY CỔ PHẦN DỊCH VỤ THƯƠNG MẠI TỔNG HỢP WINCOMMERCE</v>
          </cell>
          <cell r="C1726" t="str">
            <v/>
          </cell>
          <cell r="D1726" t="str">
            <v>Thành phố Hà Nội</v>
          </cell>
          <cell r="E1726" t="str">
            <v>Quận Hoàng Mai</v>
          </cell>
          <cell r="G1726" t="str">
            <v>HN003</v>
          </cell>
          <cell r="H1726" t="str">
            <v>Nguyễn Văn Thạch</v>
          </cell>
          <cell r="I1726" t="str">
            <v>MIENBAC;WIN</v>
          </cell>
          <cell r="J1726" t="str">
            <v/>
          </cell>
          <cell r="M1726" t="str">
            <v>Tầng 2, SH13 và SH14 – Tháp B- tòa nhà AZ SKY –
 Lô A1/CN1 KĐT mới Định Công, phường Định Công, quận Hoàng Mai, HN</v>
          </cell>
          <cell r="N1726">
            <v>60</v>
          </cell>
          <cell r="O1726" t="b">
            <v>0</v>
          </cell>
          <cell r="P1726" t="str">
            <v>C6 HÀ NỘI</v>
          </cell>
          <cell r="Q1726" t="str">
            <v>Miền Bắc</v>
          </cell>
          <cell r="R1726" t="str">
            <v>WIN</v>
          </cell>
        </row>
        <row r="1727">
          <cell r="A1727" t="str">
            <v>win3552</v>
          </cell>
          <cell r="B1727" t="str">
            <v>CN HÀ NỘI - wincommerce</v>
          </cell>
          <cell r="C1727" t="str">
            <v/>
          </cell>
          <cell r="D1727" t="str">
            <v>Thành phố Hà Nội</v>
          </cell>
          <cell r="E1727" t="str">
            <v>Quận Hà Đông</v>
          </cell>
          <cell r="G1727" t="str">
            <v>HN004</v>
          </cell>
          <cell r="H1727" t="str">
            <v>Hoàng Thanh Huy</v>
          </cell>
          <cell r="I1727" t="str">
            <v>MIENBAC;WIN</v>
          </cell>
          <cell r="J1727" t="str">
            <v/>
          </cell>
          <cell r="M1727" t="str">
            <v>TT7-7 Khu đô thị mới Văn Phú, phường Phú La, quận Hà Đông, HN</v>
          </cell>
          <cell r="N1727">
            <v>60</v>
          </cell>
          <cell r="O1727" t="b">
            <v>0</v>
          </cell>
          <cell r="P1727" t="str">
            <v>C6 HÀ NỘI</v>
          </cell>
          <cell r="Q1727" t="str">
            <v>Miền Bắc</v>
          </cell>
          <cell r="R1727" t="str">
            <v>WIN</v>
          </cell>
        </row>
        <row r="1728">
          <cell r="A1728" t="str">
            <v>WIN3553</v>
          </cell>
          <cell r="B1728" t="str">
            <v>CN HÀ NỘI - CÔNG TY CỔ PHẦN DỊCH VỤ THƯƠNG MẠI TỔNG HỢP WINCOMMERCE</v>
          </cell>
          <cell r="C1728" t="str">
            <v/>
          </cell>
          <cell r="D1728" t="str">
            <v>Thành phố Hà Nội</v>
          </cell>
          <cell r="E1728" t="str">
            <v>Quận Long Biên</v>
          </cell>
          <cell r="G1728" t="str">
            <v>HN003</v>
          </cell>
          <cell r="H1728" t="str">
            <v>Nguyễn Văn Thạch</v>
          </cell>
          <cell r="I1728" t="str">
            <v>MIENBAC;WIN</v>
          </cell>
          <cell r="J1728" t="str">
            <v/>
          </cell>
          <cell r="M1728" t="str">
            <v>Số 42 Vũ Xuân Thiều, phường Sài Đồng, quận Long Biên, HN</v>
          </cell>
          <cell r="N1728">
            <v>60</v>
          </cell>
          <cell r="O1728" t="b">
            <v>0</v>
          </cell>
          <cell r="P1728" t="str">
            <v>C6 HÀ NỘI</v>
          </cell>
          <cell r="Q1728" t="str">
            <v>Miền Bắc</v>
          </cell>
          <cell r="R1728" t="str">
            <v>WIN</v>
          </cell>
        </row>
        <row r="1729">
          <cell r="A1729" t="str">
            <v>WIN3554</v>
          </cell>
          <cell r="B1729" t="str">
            <v>CN HÀ NỘI - CÔNG TY CỔ PHẦN DỊCH VỤ THƯƠNG MẠI TỔNG HỢP WINCOMMERCE</v>
          </cell>
          <cell r="C1729" t="str">
            <v/>
          </cell>
          <cell r="D1729" t="str">
            <v>Thành phố Hà Nội</v>
          </cell>
          <cell r="E1729" t="str">
            <v>Huyện Thanh Trì</v>
          </cell>
          <cell r="G1729" t="str">
            <v>HN004</v>
          </cell>
          <cell r="H1729" t="str">
            <v>Hoàng Thanh Huy</v>
          </cell>
          <cell r="I1729" t="str">
            <v>MIENBAC;WIN</v>
          </cell>
          <cell r="J1729" t="str">
            <v/>
          </cell>
          <cell r="M1729" t="str">
            <v>Đội 3, thôn Lạc Thị, xã Ngọc Hồi, huyện Thanh trì, HN</v>
          </cell>
          <cell r="N1729">
            <v>60</v>
          </cell>
          <cell r="O1729" t="b">
            <v>0</v>
          </cell>
          <cell r="P1729" t="str">
            <v>C6 HÀ NỘI</v>
          </cell>
          <cell r="Q1729" t="str">
            <v>Miền Bắc</v>
          </cell>
          <cell r="R1729" t="str">
            <v>WIN</v>
          </cell>
        </row>
        <row r="1730">
          <cell r="A1730" t="str">
            <v>WIN3555</v>
          </cell>
          <cell r="B1730" t="str">
            <v>CN HÀ NỘI - CÔNG TY CỔ PHẦN DỊCH VỤ THƯƠNG MẠI TỔNG HỢP WINCOMMERCE</v>
          </cell>
          <cell r="C1730" t="str">
            <v/>
          </cell>
          <cell r="D1730" t="str">
            <v>Thành phố Hà Nội</v>
          </cell>
          <cell r="E1730" t="str">
            <v>Quận Nam Từ Liêm</v>
          </cell>
          <cell r="G1730" t="str">
            <v>HN004</v>
          </cell>
          <cell r="H1730" t="str">
            <v>Hoàng Thanh Huy</v>
          </cell>
          <cell r="I1730" t="str">
            <v>MIENBAC;WIN</v>
          </cell>
          <cell r="J1730" t="str">
            <v/>
          </cell>
          <cell r="M1730" t="str">
            <v>Lô 4, TT19-20 Khu nhà CBNV VP TW Đảng, phường Xuân Phương, quận Nam Từ Liêm, thành phố Hà Nội</v>
          </cell>
          <cell r="N1730">
            <v>60</v>
          </cell>
          <cell r="O1730" t="b">
            <v>0</v>
          </cell>
          <cell r="P1730" t="str">
            <v>C6 HÀ NỘI</v>
          </cell>
          <cell r="Q1730" t="str">
            <v>Miền Bắc</v>
          </cell>
          <cell r="R1730" t="str">
            <v>WIN</v>
          </cell>
        </row>
        <row r="1731">
          <cell r="A1731" t="str">
            <v>WIN3569</v>
          </cell>
          <cell r="B1731" t="str">
            <v>CN HÀ NỘI - CÔNG TY CỔ PHẦN DỊCH VỤ THƯƠNG MẠI TỔNG HỢP WINCOMMERCE</v>
          </cell>
          <cell r="C1731" t="str">
            <v/>
          </cell>
          <cell r="D1731" t="str">
            <v>Thành phố Hà Nội</v>
          </cell>
          <cell r="E1731" t="str">
            <v>Quận Hoàng Mai</v>
          </cell>
          <cell r="G1731" t="str">
            <v>HN003</v>
          </cell>
          <cell r="H1731" t="str">
            <v>Nguyễn Văn Thạch</v>
          </cell>
          <cell r="I1731" t="str">
            <v>MIENBAC;WIN</v>
          </cell>
          <cell r="J1731" t="str">
            <v/>
          </cell>
          <cell r="M1731" t="str">
            <v>359 Lĩnh Nam, phường Vĩnh Hưng, quận Hoàng Mai, tp. Hà Nội</v>
          </cell>
          <cell r="N1731">
            <v>60</v>
          </cell>
          <cell r="O1731" t="b">
            <v>0</v>
          </cell>
          <cell r="P1731" t="str">
            <v>C6 HÀ NỘI</v>
          </cell>
          <cell r="Q1731" t="str">
            <v>Miền Bắc</v>
          </cell>
          <cell r="R1731" t="str">
            <v>WIN</v>
          </cell>
        </row>
        <row r="1732">
          <cell r="A1732" t="str">
            <v>WIN3571</v>
          </cell>
          <cell r="B1732" t="str">
            <v>CN HÀ NỘI - CÔNG TY CỔ PHẦN DỊCH VỤ THƯƠNG MẠI TỔNG HỢP WINCOMMERCE</v>
          </cell>
          <cell r="C1732" t="str">
            <v/>
          </cell>
          <cell r="D1732" t="str">
            <v>Thành phố Hà Nội</v>
          </cell>
          <cell r="E1732" t="str">
            <v>Huyện Gia Lâm</v>
          </cell>
          <cell r="G1732" t="str">
            <v>HN003</v>
          </cell>
          <cell r="H1732" t="str">
            <v>Nguyễn Văn Thạch</v>
          </cell>
          <cell r="I1732" t="str">
            <v>MIENBAC;WIN</v>
          </cell>
          <cell r="J1732" t="str">
            <v/>
          </cell>
          <cell r="M1732" t="str">
            <v>CĂN S3-01 TẦNG 1 THÁP SKY 3 (A4)  KHU CĂN HỘ VỊNH THỦY CHUNG CƯ CAO TẦNG AQUA BAY CT29-30 KDTTM VÀ DV ECOPARK VĂN GIANG HƯNG YÊN</v>
          </cell>
          <cell r="N1732">
            <v>60</v>
          </cell>
          <cell r="O1732" t="b">
            <v>0</v>
          </cell>
          <cell r="P1732" t="str">
            <v>C6 HÀ NỘI</v>
          </cell>
          <cell r="Q1732" t="str">
            <v>Miền Bắc</v>
          </cell>
          <cell r="R1732" t="str">
            <v>WIN</v>
          </cell>
        </row>
        <row r="1733">
          <cell r="A1733" t="str">
            <v>WIN3572</v>
          </cell>
          <cell r="B1733" t="str">
            <v>CN HÀ NỘI - CÔNG TY CỔ PHẦN DỊCH VỤ THƯƠNG MẠI TỔNG HỢP WINCOMMERCE</v>
          </cell>
          <cell r="C1733" t="str">
            <v/>
          </cell>
          <cell r="D1733" t="str">
            <v>Thành phố Hà Nội</v>
          </cell>
          <cell r="E1733" t="str">
            <v>Huyện Gia Lâm</v>
          </cell>
          <cell r="G1733" t="str">
            <v>HN003</v>
          </cell>
          <cell r="H1733" t="str">
            <v>Nguyễn Văn Thạch</v>
          </cell>
          <cell r="I1733" t="str">
            <v>MIENBAC;WIN</v>
          </cell>
          <cell r="J1733" t="str">
            <v/>
          </cell>
          <cell r="M1733" t="str">
            <v>căn S1-01, tầng 1 tháp Sky 1 (b1)  khu căn hộ vịnh thủy , Ecopark xuân quan hưng yên</v>
          </cell>
          <cell r="N1733">
            <v>60</v>
          </cell>
          <cell r="O1733" t="b">
            <v>0</v>
          </cell>
          <cell r="P1733" t="str">
            <v>C6 HÀ NỘI</v>
          </cell>
          <cell r="Q1733" t="str">
            <v>Miền Bắc</v>
          </cell>
          <cell r="R1733" t="str">
            <v>WIN</v>
          </cell>
        </row>
        <row r="1734">
          <cell r="A1734" t="str">
            <v>WIN3573</v>
          </cell>
          <cell r="B1734" t="str">
            <v>CN HÀ NỘI - CÔNG TY CỔ PHẦN DỊCH VỤ THƯƠNG MẠI TỔNG HỢP WINCOMMERCE</v>
          </cell>
          <cell r="C1734" t="str">
            <v/>
          </cell>
          <cell r="D1734" t="str">
            <v>Thành phố Hà Nội</v>
          </cell>
          <cell r="E1734" t="str">
            <v>Quận Long Biên</v>
          </cell>
          <cell r="G1734" t="str">
            <v>HN003</v>
          </cell>
          <cell r="H1734" t="str">
            <v>Nguyễn Văn Thạch</v>
          </cell>
          <cell r="I1734" t="str">
            <v>MIENBAC;WIN</v>
          </cell>
          <cell r="J1734" t="str">
            <v/>
          </cell>
          <cell r="M1734" t="str">
            <v>Số 184 Phố Bồ Đề, tổ 12, phường Bồ Đề, quận Long Biên, HN</v>
          </cell>
          <cell r="N1734">
            <v>60</v>
          </cell>
          <cell r="O1734" t="b">
            <v>0</v>
          </cell>
          <cell r="P1734" t="str">
            <v>C6 HÀ NỘI</v>
          </cell>
          <cell r="Q1734" t="str">
            <v>Miền Bắc</v>
          </cell>
          <cell r="R1734" t="str">
            <v>WIN</v>
          </cell>
        </row>
        <row r="1735">
          <cell r="A1735" t="str">
            <v>WIN3583</v>
          </cell>
          <cell r="B1735" t="str">
            <v>CN HÀ NỘI - CÔNG TY CỔ PHẦN DỊCH VỤ THƯƠNG MẠI TỔNG HỢP WINCOMMERCE</v>
          </cell>
          <cell r="C1735" t="str">
            <v/>
          </cell>
          <cell r="D1735" t="str">
            <v>Thành phố Hà Nội</v>
          </cell>
          <cell r="E1735" t="str">
            <v>Quận Hoàng Mai</v>
          </cell>
          <cell r="G1735" t="str">
            <v>HN003</v>
          </cell>
          <cell r="H1735" t="str">
            <v>Nguyễn Văn Thạch</v>
          </cell>
          <cell r="I1735" t="str">
            <v>MIENBAC;WIN</v>
          </cell>
          <cell r="J1735" t="str">
            <v/>
          </cell>
          <cell r="M1735" t="str">
            <v>ô 2, Khu Hoàng Liệt, ngõ 2 Hoàng Liệt, phường Hoàng Liệt, quận Hoàng Mai, Hà Nội</v>
          </cell>
          <cell r="N1735">
            <v>60</v>
          </cell>
          <cell r="O1735" t="b">
            <v>0</v>
          </cell>
          <cell r="P1735" t="str">
            <v>C6 HÀ NỘI</v>
          </cell>
          <cell r="Q1735" t="str">
            <v>Miền Bắc</v>
          </cell>
          <cell r="R1735" t="str">
            <v>WIN</v>
          </cell>
        </row>
        <row r="1736">
          <cell r="A1736" t="str">
            <v>win3599</v>
          </cell>
          <cell r="B1736" t="str">
            <v>CN HÀ NỘI - wincommerce</v>
          </cell>
          <cell r="C1736" t="str">
            <v/>
          </cell>
          <cell r="D1736" t="str">
            <v>Thành phố Hà Nội</v>
          </cell>
          <cell r="E1736" t="str">
            <v>Quận Bắc Từ Liêm</v>
          </cell>
          <cell r="G1736" t="str">
            <v>HN004</v>
          </cell>
          <cell r="H1736" t="str">
            <v>Hoàng Thanh Huy</v>
          </cell>
          <cell r="I1736" t="str">
            <v>MIENBAC;WIN</v>
          </cell>
          <cell r="J1736" t="str">
            <v/>
          </cell>
          <cell r="M1736" t="str">
            <v>Số 6 Phố Viên, phường Cổ Nhuế 2, quận Bắc Từ Liêm, Hà Nội</v>
          </cell>
          <cell r="N1736">
            <v>60</v>
          </cell>
          <cell r="O1736" t="b">
            <v>0</v>
          </cell>
          <cell r="P1736" t="str">
            <v>C6 HÀ NỘI</v>
          </cell>
          <cell r="Q1736" t="str">
            <v>Miền Bắc</v>
          </cell>
          <cell r="R1736" t="str">
            <v>WIN</v>
          </cell>
        </row>
        <row r="1737">
          <cell r="A1737" t="str">
            <v>win3601</v>
          </cell>
          <cell r="B1737" t="str">
            <v>CN HÀ NỘI - wincommerce</v>
          </cell>
          <cell r="C1737" t="str">
            <v/>
          </cell>
          <cell r="D1737" t="str">
            <v>Thành phố Hà Nội</v>
          </cell>
          <cell r="E1737" t="str">
            <v>Quận Hà Đông</v>
          </cell>
          <cell r="G1737" t="str">
            <v>HN004</v>
          </cell>
          <cell r="H1737" t="str">
            <v>Hoàng Thanh Huy</v>
          </cell>
          <cell r="I1737" t="str">
            <v>MIENBAC;WIN</v>
          </cell>
          <cell r="J1737" t="str">
            <v/>
          </cell>
          <cell r="M1737" t="str">
            <v>Tầng 1, tòa nhà Sông Đà-Hà Đông, số 110 Trần Phú,Phường Mộ Lao, quận Hà Đông, HN</v>
          </cell>
          <cell r="N1737">
            <v>60</v>
          </cell>
          <cell r="O1737" t="b">
            <v>0</v>
          </cell>
          <cell r="P1737" t="str">
            <v>C6 HÀ NỘI</v>
          </cell>
          <cell r="Q1737" t="str">
            <v>Miền Bắc</v>
          </cell>
          <cell r="R1737" t="str">
            <v>WIN</v>
          </cell>
        </row>
        <row r="1738">
          <cell r="A1738" t="str">
            <v>WIN3608</v>
          </cell>
          <cell r="B1738" t="str">
            <v>CN HÀ NỘI - CÔNG TY CỔ PHẦN DỊCH VỤ THƯƠNG MẠI TỔNG HỢP WINCOMMERCE</v>
          </cell>
          <cell r="C1738" t="str">
            <v/>
          </cell>
          <cell r="D1738" t="str">
            <v>Thành phố Hà Nội</v>
          </cell>
          <cell r="E1738" t="str">
            <v>Quận Đống Đa</v>
          </cell>
          <cell r="G1738" t="str">
            <v>HN003</v>
          </cell>
          <cell r="H1738" t="str">
            <v>Nguyễn Văn Thạch</v>
          </cell>
          <cell r="I1738" t="str">
            <v>MIENBAC;WIN</v>
          </cell>
          <cell r="J1738" t="str">
            <v/>
          </cell>
          <cell r="M1738" t="str">
            <v>Tầng 1, tháp B, HongKong Tower, 243A Đê La Thành, phường Láng Thượng, quận Đống Đa, HN</v>
          </cell>
          <cell r="N1738">
            <v>60</v>
          </cell>
          <cell r="O1738" t="b">
            <v>0</v>
          </cell>
          <cell r="P1738" t="str">
            <v>C6 HÀ NỘI</v>
          </cell>
          <cell r="Q1738" t="str">
            <v>Miền Bắc</v>
          </cell>
          <cell r="R1738" t="str">
            <v>WIN</v>
          </cell>
        </row>
        <row r="1739">
          <cell r="A1739" t="str">
            <v>win3609</v>
          </cell>
          <cell r="B1739" t="str">
            <v>CN HÀ NỘI - wincommerce</v>
          </cell>
          <cell r="C1739" t="str">
            <v/>
          </cell>
          <cell r="D1739" t="str">
            <v>Thành phố Hà Nội</v>
          </cell>
          <cell r="E1739" t="str">
            <v>Quận Hà Đông</v>
          </cell>
          <cell r="G1739" t="str">
            <v>HN004</v>
          </cell>
          <cell r="H1739" t="str">
            <v>Hoàng Thanh Huy</v>
          </cell>
          <cell r="I1739" t="str">
            <v>MIENBAC;WIN</v>
          </cell>
          <cell r="J1739" t="str">
            <v/>
          </cell>
          <cell r="M1739" t="str">
            <v>Số 156 , tổ 7, phường Phú Lãm, quận Hà Đông, HN</v>
          </cell>
          <cell r="N1739">
            <v>60</v>
          </cell>
          <cell r="O1739" t="b">
            <v>0</v>
          </cell>
          <cell r="P1739" t="str">
            <v>C6 HÀ NỘI</v>
          </cell>
          <cell r="Q1739" t="str">
            <v>Miền Bắc</v>
          </cell>
          <cell r="R1739" t="str">
            <v>WIN</v>
          </cell>
        </row>
        <row r="1740">
          <cell r="A1740" t="str">
            <v>WIN3617</v>
          </cell>
          <cell r="B1740" t="str">
            <v>CN HÀ NỘI - CÔNG TY CỔ PHẦN DỊCH VỤ THƯƠNG MẠI TỔNG HỢP WINCOMMERCE</v>
          </cell>
          <cell r="C1740" t="str">
            <v/>
          </cell>
          <cell r="D1740" t="str">
            <v>Thành phố Hà Nội</v>
          </cell>
          <cell r="E1740" t="str">
            <v>Huyện Đông Anh</v>
          </cell>
          <cell r="G1740" t="str">
            <v>HN004</v>
          </cell>
          <cell r="H1740" t="str">
            <v>Hoàng Thanh Huy</v>
          </cell>
          <cell r="I1740" t="str">
            <v>MIENBAC;WIN</v>
          </cell>
          <cell r="J1740" t="str">
            <v/>
          </cell>
          <cell r="M1740" t="str">
            <v>Phố Vân Trì, xã Vân Nội, huyện Đông Anh, HN</v>
          </cell>
          <cell r="N1740">
            <v>60</v>
          </cell>
          <cell r="O1740" t="b">
            <v>0</v>
          </cell>
          <cell r="P1740" t="str">
            <v>C6 HÀ NỘI</v>
          </cell>
          <cell r="Q1740" t="str">
            <v>Miền Bắc</v>
          </cell>
          <cell r="R1740" t="str">
            <v>WIN</v>
          </cell>
        </row>
        <row r="1741">
          <cell r="A1741" t="str">
            <v>WIN3618</v>
          </cell>
          <cell r="B1741" t="str">
            <v>CN HÀ NỘI - CÔNG TY CỔ PHẦN DỊCH VỤ THƯƠNG MẠI TỔNG HỢP WINCOMMERCE</v>
          </cell>
          <cell r="C1741" t="str">
            <v/>
          </cell>
          <cell r="D1741" t="str">
            <v>Thành phố Hà Nội</v>
          </cell>
          <cell r="E1741" t="str">
            <v>Quận Cầu Giấy</v>
          </cell>
          <cell r="G1741" t="str">
            <v>HN004</v>
          </cell>
          <cell r="H1741" t="str">
            <v>Hoàng Thanh Huy</v>
          </cell>
          <cell r="I1741" t="str">
            <v>MIENBAC;WIN</v>
          </cell>
          <cell r="J1741" t="str">
            <v/>
          </cell>
          <cell r="M1741" t="str">
            <v>Tầng 1, tòa CT1, khu nhà ở E4, khu đô thị mới Yên Hòa, phường Yên Hòa, quận Cầu Giấy, HN</v>
          </cell>
          <cell r="N1741">
            <v>60</v>
          </cell>
          <cell r="O1741" t="b">
            <v>0</v>
          </cell>
          <cell r="P1741" t="str">
            <v>C6 HÀ NỘI</v>
          </cell>
          <cell r="Q1741" t="str">
            <v>Miền Bắc</v>
          </cell>
          <cell r="R1741" t="str">
            <v>WIN</v>
          </cell>
        </row>
        <row r="1742">
          <cell r="A1742" t="str">
            <v>WIN3622</v>
          </cell>
          <cell r="B1742" t="str">
            <v>CN HÀ NỘI - CÔNG TY CỔ PHẦN DỊCH VỤ THƯƠNG MẠI TỔNG HỢP WINCOMMERCE</v>
          </cell>
          <cell r="C1742" t="str">
            <v/>
          </cell>
          <cell r="D1742" t="str">
            <v>Thành phố Hà Nội</v>
          </cell>
          <cell r="E1742" t="str">
            <v>Quận Nam Từ Liêm</v>
          </cell>
          <cell r="G1742" t="str">
            <v>HN004</v>
          </cell>
          <cell r="H1742" t="str">
            <v>Hoàng Thanh Huy</v>
          </cell>
          <cell r="I1742" t="str">
            <v>MIENBAC;WIN</v>
          </cell>
          <cell r="J1742" t="str">
            <v/>
          </cell>
          <cell r="M1742" t="str">
            <v>Số 299, TDP Chợ, phường Đại Mỗ, quận Nam Từ Liêm , Hà Nội</v>
          </cell>
          <cell r="N1742">
            <v>60</v>
          </cell>
          <cell r="O1742" t="b">
            <v>0</v>
          </cell>
          <cell r="P1742" t="str">
            <v>C6 HÀ NỘI</v>
          </cell>
          <cell r="Q1742" t="str">
            <v>Miền Bắc</v>
          </cell>
          <cell r="R1742" t="str">
            <v>WIN</v>
          </cell>
        </row>
        <row r="1743">
          <cell r="A1743" t="str">
            <v>win3623</v>
          </cell>
          <cell r="B1743" t="str">
            <v>CN HÀ NỘI - wincommerce</v>
          </cell>
          <cell r="C1743" t="str">
            <v/>
          </cell>
          <cell r="D1743" t="str">
            <v>Thành phố Hà Nội</v>
          </cell>
          <cell r="E1743" t="str">
            <v>Quận Hà Đông</v>
          </cell>
          <cell r="G1743" t="str">
            <v>HN004</v>
          </cell>
          <cell r="H1743" t="str">
            <v>Hoàng Thanh Huy</v>
          </cell>
          <cell r="I1743" t="str">
            <v>MIENBAC;WIN</v>
          </cell>
          <cell r="J1743" t="str">
            <v/>
          </cell>
          <cell r="M1743" t="str">
            <v>Số nhà 01, phố Phúc Thịnh,tổ dân phố 16 , phường Kiến Hưng, quận Hà Đông , HN</v>
          </cell>
          <cell r="N1743">
            <v>60</v>
          </cell>
          <cell r="O1743" t="b">
            <v>0</v>
          </cell>
          <cell r="P1743" t="str">
            <v>C6 HÀ NỘI</v>
          </cell>
          <cell r="Q1743" t="str">
            <v>Miền Bắc</v>
          </cell>
          <cell r="R1743" t="str">
            <v>WIN</v>
          </cell>
        </row>
        <row r="1744">
          <cell r="A1744" t="str">
            <v>WIN3625</v>
          </cell>
          <cell r="B1744" t="str">
            <v>CN HÀ NỘI - CÔNG TY CỔ PHẦN DỊCH VỤ THƯƠNG MẠI TỔNG HỢP WINCOMMERCE</v>
          </cell>
          <cell r="C1744" t="str">
            <v/>
          </cell>
          <cell r="D1744" t="str">
            <v>Thành phố Hà Nội</v>
          </cell>
          <cell r="E1744" t="str">
            <v>Quận Nam Từ Liêm</v>
          </cell>
          <cell r="G1744" t="str">
            <v>HN004</v>
          </cell>
          <cell r="H1744" t="str">
            <v>Hoàng Thanh Huy</v>
          </cell>
          <cell r="I1744" t="str">
            <v>MIENBAC;WIN</v>
          </cell>
          <cell r="J1744" t="str">
            <v/>
          </cell>
          <cell r="M1744" t="str">
            <v>Tầng 1, Tòa nhà CT3, Khu đô thị mới Trung Văn, phường Trung Văn, quận Nam Từ Liêm, Hà Nội</v>
          </cell>
          <cell r="N1744">
            <v>60</v>
          </cell>
          <cell r="O1744" t="b">
            <v>0</v>
          </cell>
          <cell r="P1744" t="str">
            <v>C6 HÀ NỘI</v>
          </cell>
          <cell r="Q1744" t="str">
            <v>Miền Bắc</v>
          </cell>
          <cell r="R1744" t="str">
            <v>WIN</v>
          </cell>
        </row>
        <row r="1745">
          <cell r="A1745" t="str">
            <v>win3639</v>
          </cell>
          <cell r="B1745" t="str">
            <v>CN HÀ NỘI - wincommerce</v>
          </cell>
          <cell r="C1745" t="str">
            <v/>
          </cell>
          <cell r="D1745" t="str">
            <v>Thành phố Hà Nội</v>
          </cell>
          <cell r="E1745" t="str">
            <v>Huyện Hoài Đức</v>
          </cell>
          <cell r="G1745" t="str">
            <v>HN004</v>
          </cell>
          <cell r="H1745" t="str">
            <v>Hoàng Thanh Huy</v>
          </cell>
          <cell r="I1745" t="str">
            <v>MIENBAC;WIN</v>
          </cell>
          <cell r="J1745" t="str">
            <v/>
          </cell>
          <cell r="M1745" t="str">
            <v>Tầng 1, Toà TV-Tower , Xã Đức Thượng, huyện Hoài Đức, HN</v>
          </cell>
          <cell r="N1745">
            <v>60</v>
          </cell>
          <cell r="O1745" t="b">
            <v>0</v>
          </cell>
          <cell r="P1745" t="str">
            <v>C6 HÀ NỘI</v>
          </cell>
          <cell r="Q1745" t="str">
            <v>Miền Bắc</v>
          </cell>
          <cell r="R1745" t="str">
            <v>WIN</v>
          </cell>
        </row>
        <row r="1746">
          <cell r="A1746" t="str">
            <v>WIN3641</v>
          </cell>
          <cell r="B1746" t="str">
            <v>CN HÀ NỘI - CÔNG TY CỔ PHẦN DỊCH VỤ THƯƠNG MẠI TỔNG HỢP WINCOMMERCE</v>
          </cell>
          <cell r="C1746" t="str">
            <v/>
          </cell>
          <cell r="D1746" t="str">
            <v>Thành phố Hà Nội</v>
          </cell>
          <cell r="E1746" t="str">
            <v>Quận Hai Bà Trưng</v>
          </cell>
          <cell r="G1746" t="str">
            <v>HN003</v>
          </cell>
          <cell r="H1746" t="str">
            <v>Nguyễn Văn Thạch</v>
          </cell>
          <cell r="I1746" t="str">
            <v>MIENBAC;WIN</v>
          </cell>
          <cell r="J1746" t="str">
            <v/>
          </cell>
          <cell r="M1746" t="str">
            <v>Số 25 phố Lãng Yên, phường Thanh Lương, quận Hai Bà Trưng, HN</v>
          </cell>
          <cell r="N1746">
            <v>60</v>
          </cell>
          <cell r="O1746" t="b">
            <v>0</v>
          </cell>
          <cell r="P1746" t="str">
            <v>C6 HÀ NỘI</v>
          </cell>
          <cell r="Q1746" t="str">
            <v>Miền Bắc</v>
          </cell>
          <cell r="R1746" t="str">
            <v>WIN</v>
          </cell>
        </row>
        <row r="1747">
          <cell r="A1747" t="str">
            <v>win3649</v>
          </cell>
          <cell r="B1747" t="str">
            <v>CN HÀ NỘI - wincommerce</v>
          </cell>
          <cell r="C1747" t="str">
            <v/>
          </cell>
          <cell r="D1747" t="str">
            <v>Thành phố Hà Nội</v>
          </cell>
          <cell r="E1747" t="str">
            <v>Quận Bắc Từ Liêm</v>
          </cell>
          <cell r="G1747" t="str">
            <v>HN004</v>
          </cell>
          <cell r="H1747" t="str">
            <v>Hoàng Thanh Huy</v>
          </cell>
          <cell r="I1747" t="str">
            <v>MIENBAC;WIN</v>
          </cell>
          <cell r="J1747" t="str">
            <v/>
          </cell>
          <cell r="M1747" t="str">
            <v>36 Đức Thắng, phường Đức Thắng, quận Bắc Từ Liêm, Hà Nội</v>
          </cell>
          <cell r="N1747">
            <v>60</v>
          </cell>
          <cell r="O1747" t="b">
            <v>0</v>
          </cell>
          <cell r="P1747" t="str">
            <v>C6 HÀ NỘI</v>
          </cell>
          <cell r="Q1747" t="str">
            <v>Miền Bắc</v>
          </cell>
          <cell r="R1747" t="str">
            <v>WIN</v>
          </cell>
        </row>
        <row r="1748">
          <cell r="A1748" t="str">
            <v>WIN3651</v>
          </cell>
          <cell r="B1748" t="str">
            <v>CN HÀ NỘI - CÔNG TY CỔ PHẦN DỊCH VỤ THƯƠNG MẠI TỔNG HỢP WINCOMMERCE</v>
          </cell>
          <cell r="C1748" t="str">
            <v/>
          </cell>
          <cell r="D1748" t="str">
            <v>Thành phố Hà Nội</v>
          </cell>
          <cell r="E1748" t="str">
            <v>Quận Long Biên</v>
          </cell>
          <cell r="G1748" t="str">
            <v>HN003</v>
          </cell>
          <cell r="H1748" t="str">
            <v>Nguyễn Văn Thạch</v>
          </cell>
          <cell r="I1748" t="str">
            <v>MIENBAC;WIN</v>
          </cell>
          <cell r="J1748" t="str">
            <v/>
          </cell>
          <cell r="M1748" t="str">
            <v>Số 1 tổ 7, Phường Phúc Lợi, quận Long Biên, Hà Nội</v>
          </cell>
          <cell r="N1748">
            <v>60</v>
          </cell>
          <cell r="O1748" t="b">
            <v>0</v>
          </cell>
          <cell r="P1748" t="str">
            <v>C6 HÀ NỘI</v>
          </cell>
          <cell r="Q1748" t="str">
            <v>Miền Bắc</v>
          </cell>
          <cell r="R1748" t="str">
            <v>WIN</v>
          </cell>
        </row>
        <row r="1749">
          <cell r="A1749" t="str">
            <v>WIN3652</v>
          </cell>
          <cell r="B1749" t="str">
            <v>CN HÀ NỘI - CÔNG TY CỔ PHẦN DỊCH VỤ THƯƠNG MẠI TỔNG HỢP WINCOMMERCE</v>
          </cell>
          <cell r="C1749" t="str">
            <v/>
          </cell>
          <cell r="D1749" t="str">
            <v>Thành phố Hà Nội</v>
          </cell>
          <cell r="E1749" t="str">
            <v>Quận Long Biên</v>
          </cell>
          <cell r="G1749" t="str">
            <v>HN003</v>
          </cell>
          <cell r="H1749" t="str">
            <v>Nguyễn Văn Thạch</v>
          </cell>
          <cell r="I1749" t="str">
            <v>MIENBAC;WIN</v>
          </cell>
          <cell r="J1749" t="str">
            <v/>
          </cell>
          <cell r="M1749" t="str">
            <v>DV01 , Nhà CT1, khu nhà Thạch Bàn, phường Thạch Bàn, quận Long Biên, HN</v>
          </cell>
          <cell r="N1749">
            <v>60</v>
          </cell>
          <cell r="O1749" t="b">
            <v>0</v>
          </cell>
          <cell r="P1749" t="str">
            <v>C6 HÀ NỘI</v>
          </cell>
          <cell r="Q1749" t="str">
            <v>Miền Bắc</v>
          </cell>
          <cell r="R1749" t="str">
            <v>WIN</v>
          </cell>
        </row>
        <row r="1750">
          <cell r="A1750" t="str">
            <v>WIN3653</v>
          </cell>
          <cell r="B1750" t="str">
            <v>CN HÀ NỘI - CÔNG TY CỔ PHẦN DỊCH VỤ THƯƠNG MẠI TỔNG HỢP WINCOMMERCE</v>
          </cell>
          <cell r="C1750" t="str">
            <v/>
          </cell>
          <cell r="D1750" t="str">
            <v>Thành phố Hà Nội</v>
          </cell>
          <cell r="E1750" t="str">
            <v>Quận Nam Từ Liêm</v>
          </cell>
          <cell r="G1750" t="str">
            <v>HN004</v>
          </cell>
          <cell r="H1750" t="str">
            <v>Hoàng Thanh Huy</v>
          </cell>
          <cell r="I1750" t="str">
            <v>MIENBAC;WIN</v>
          </cell>
          <cell r="J1750" t="str">
            <v/>
          </cell>
          <cell r="M1750" t="str">
            <v>Tầng 1, CT1, Mỹ Đình Plaza 2, phường Mỹ Đình 2, quận Nam Từ Liêm, Hà Nội</v>
          </cell>
          <cell r="N1750">
            <v>60</v>
          </cell>
          <cell r="O1750" t="b">
            <v>0</v>
          </cell>
          <cell r="P1750" t="str">
            <v>C6 HÀ NỘI</v>
          </cell>
          <cell r="Q1750" t="str">
            <v>Miền Bắc</v>
          </cell>
          <cell r="R1750" t="str">
            <v>WIN</v>
          </cell>
        </row>
        <row r="1751">
          <cell r="A1751" t="str">
            <v>WIN3659</v>
          </cell>
          <cell r="B1751" t="str">
            <v>CN HÀ NỘI - CÔNG TY CỔ PHẦN DỊCH VỤ THƯƠNG MẠI TỔNG HỢP WINCOMMERCE</v>
          </cell>
          <cell r="C1751" t="str">
            <v/>
          </cell>
          <cell r="D1751" t="str">
            <v>Thành phố Hà Nội</v>
          </cell>
          <cell r="E1751" t="str">
            <v>Huyện Gia Lâm</v>
          </cell>
          <cell r="G1751" t="str">
            <v>HN008</v>
          </cell>
          <cell r="H1751" t="str">
            <v>Nguyễn Minh Sơn</v>
          </cell>
          <cell r="I1751" t="str">
            <v>MIENBAC;WIN</v>
          </cell>
          <cell r="J1751" t="str">
            <v/>
          </cell>
          <cell r="M1751" t="str">
            <v>Xóm 8, Ninh Hiệp, Huyện Gia Lâm, TP Hà Nội</v>
          </cell>
          <cell r="N1751">
            <v>60</v>
          </cell>
          <cell r="O1751" t="b">
            <v>0</v>
          </cell>
          <cell r="P1751" t="str">
            <v>C6 HÀ NỘI</v>
          </cell>
          <cell r="Q1751" t="str">
            <v>Miền Bắc</v>
          </cell>
          <cell r="R1751" t="str">
            <v>WIN</v>
          </cell>
        </row>
        <row r="1752">
          <cell r="A1752" t="str">
            <v>win3679</v>
          </cell>
          <cell r="B1752" t="str">
            <v>CN HÀ NỘI - wincommerce</v>
          </cell>
          <cell r="C1752" t="str">
            <v/>
          </cell>
          <cell r="D1752" t="str">
            <v>Thành phố Hà Nội</v>
          </cell>
          <cell r="E1752" t="str">
            <v>Huyện Thanh Oai</v>
          </cell>
          <cell r="G1752" t="str">
            <v>HN008</v>
          </cell>
          <cell r="H1752" t="str">
            <v>Nguyễn Minh Sơn</v>
          </cell>
          <cell r="I1752" t="str">
            <v>MIENBAC;WIN</v>
          </cell>
          <cell r="J1752" t="str">
            <v/>
          </cell>
          <cell r="M1752" t="str">
            <v>"Kiot 60-62, Tầng 1, Toà B1.4-HH01C, KĐT Thanh Hà-Cienco 5, xã Cự Khê, 
huyện Thanh Oai, Hà Nội"</v>
          </cell>
          <cell r="N1752">
            <v>60</v>
          </cell>
          <cell r="O1752" t="b">
            <v>0</v>
          </cell>
          <cell r="P1752" t="str">
            <v>C6 HÀ NỘI</v>
          </cell>
          <cell r="Q1752" t="str">
            <v>Miền Bắc</v>
          </cell>
          <cell r="R1752" t="str">
            <v>WIN</v>
          </cell>
        </row>
        <row r="1753">
          <cell r="A1753" t="str">
            <v>WIN3682</v>
          </cell>
          <cell r="B1753" t="str">
            <v>CN HÀ NỘI - CÔNG TY CỔ PHẦN DỊCH VỤ THƯƠNG MẠI TỔNG HỢP WINCOMMERCE</v>
          </cell>
          <cell r="C1753" t="str">
            <v/>
          </cell>
          <cell r="D1753" t="str">
            <v>Thành phố Hà Nội</v>
          </cell>
          <cell r="E1753" t="str">
            <v>Quận Nam Từ Liêm</v>
          </cell>
          <cell r="G1753" t="str">
            <v>HN004</v>
          </cell>
          <cell r="H1753" t="str">
            <v>Hoàng Thanh Huy</v>
          </cell>
          <cell r="I1753" t="str">
            <v>MIENBAC;WIN</v>
          </cell>
          <cell r="J1753" t="str">
            <v/>
          </cell>
          <cell r="M1753" t="str">
            <v>Số TT4&amp;TT5- Khu nhà ở XH và TM, BTL Tăng thiết giáp, Phường Mỹ Đình 1, Quận Nam Từ Liêm, HN</v>
          </cell>
          <cell r="N1753">
            <v>60</v>
          </cell>
          <cell r="O1753" t="b">
            <v>0</v>
          </cell>
          <cell r="P1753" t="str">
            <v>C6 HÀ NỘI</v>
          </cell>
          <cell r="Q1753" t="str">
            <v>Miền Bắc</v>
          </cell>
          <cell r="R1753" t="str">
            <v>WIN</v>
          </cell>
        </row>
        <row r="1754">
          <cell r="A1754" t="str">
            <v>WIN3683</v>
          </cell>
          <cell r="B1754" t="str">
            <v>CN HÀ NỘI - CÔNG TY CỔ PHẦN DỊCH VỤ THƯƠNG MẠI TỔNG HỢP WINCOMMERCE</v>
          </cell>
          <cell r="C1754" t="str">
            <v/>
          </cell>
          <cell r="D1754" t="str">
            <v>Thành phố Hà Nội</v>
          </cell>
          <cell r="E1754" t="str">
            <v>Quận Long Biên</v>
          </cell>
          <cell r="G1754" t="str">
            <v>HN003</v>
          </cell>
          <cell r="H1754" t="str">
            <v>Nguyễn Văn Thạch</v>
          </cell>
          <cell r="I1754" t="str">
            <v>MIENBAC;WIN</v>
          </cell>
          <cell r="J1754" t="str">
            <v/>
          </cell>
          <cell r="M1754" t="str">
            <v>Số 30 Việt Hưng, Phường Việt Hưng, Quận Long Biên, HN</v>
          </cell>
          <cell r="N1754">
            <v>60</v>
          </cell>
          <cell r="O1754" t="b">
            <v>0</v>
          </cell>
          <cell r="P1754" t="str">
            <v>C6 HÀ NỘI</v>
          </cell>
          <cell r="Q1754" t="str">
            <v>Miền Bắc</v>
          </cell>
          <cell r="R1754" t="str">
            <v>WIN</v>
          </cell>
        </row>
        <row r="1755">
          <cell r="A1755" t="str">
            <v>win3690</v>
          </cell>
          <cell r="B1755" t="str">
            <v>CN HÀ NỘI - wincommerce</v>
          </cell>
          <cell r="C1755" t="str">
            <v/>
          </cell>
          <cell r="D1755" t="str">
            <v>Thành phố Hà Nội</v>
          </cell>
          <cell r="E1755" t="str">
            <v>Huyện Hoài Đức</v>
          </cell>
          <cell r="G1755" t="str">
            <v>HN004</v>
          </cell>
          <cell r="H1755" t="str">
            <v>Hoàng Thanh Huy</v>
          </cell>
          <cell r="I1755" t="str">
            <v>MIENBAC;WIN</v>
          </cell>
          <cell r="J1755" t="str">
            <v/>
          </cell>
          <cell r="M1755" t="str">
            <v>Thôn Vân Lũng, xã An Khánh, huyện Hoài Đức, HN</v>
          </cell>
          <cell r="N1755">
            <v>60</v>
          </cell>
          <cell r="O1755" t="b">
            <v>0</v>
          </cell>
          <cell r="P1755" t="str">
            <v>C6 HÀ NỘI</v>
          </cell>
          <cell r="Q1755" t="str">
            <v>Miền Bắc</v>
          </cell>
          <cell r="R1755" t="str">
            <v>WIN</v>
          </cell>
        </row>
        <row r="1756">
          <cell r="A1756" t="str">
            <v>WIN3691</v>
          </cell>
          <cell r="B1756" t="str">
            <v>CN HÀ NỘI - CÔNG TY CỔ PHẦN DỊCH VỤ THƯƠNG MẠI TỔNG HỢP WINCOMMERCE</v>
          </cell>
          <cell r="C1756" t="str">
            <v/>
          </cell>
          <cell r="D1756" t="str">
            <v>Thành phố Hà Nội</v>
          </cell>
          <cell r="E1756" t="str">
            <v>Quận Hoàng Mai</v>
          </cell>
          <cell r="G1756" t="str">
            <v>HN003</v>
          </cell>
          <cell r="H1756" t="str">
            <v>Nguyễn Văn Thạch</v>
          </cell>
          <cell r="I1756" t="str">
            <v>MIENBAC;WIN</v>
          </cell>
          <cell r="J1756" t="str">
            <v/>
          </cell>
          <cell r="M1756" t="str">
            <v>Lô BT3- ô số 24, KDT mới Pháp vân – Tứ Hiệp, phường Hoàng Liệt, quận Hoàng Mai, HN</v>
          </cell>
          <cell r="N1756">
            <v>60</v>
          </cell>
          <cell r="O1756" t="b">
            <v>0</v>
          </cell>
          <cell r="P1756" t="str">
            <v>C6 HÀ NỘI</v>
          </cell>
          <cell r="Q1756" t="str">
            <v>Miền Bắc</v>
          </cell>
          <cell r="R1756" t="str">
            <v>WIN</v>
          </cell>
        </row>
        <row r="1757">
          <cell r="A1757" t="str">
            <v>WIN3692</v>
          </cell>
          <cell r="B1757" t="str">
            <v>CN HÀ NỘI - CÔNG TY CỔ PHẦN DỊCH VỤ THƯƠNG MẠI TỔNG HỢP WINCOMMERCE</v>
          </cell>
          <cell r="C1757" t="str">
            <v/>
          </cell>
          <cell r="D1757" t="str">
            <v>Thành phố Hà Nội</v>
          </cell>
          <cell r="E1757" t="str">
            <v>Quận Thanh Xuân</v>
          </cell>
          <cell r="G1757" t="str">
            <v>HN008</v>
          </cell>
          <cell r="H1757" t="str">
            <v>Nguyễn Minh Sơn</v>
          </cell>
          <cell r="I1757" t="str">
            <v>MIENBAC;WIN</v>
          </cell>
          <cell r="J1757" t="str">
            <v/>
          </cell>
          <cell r="M1757" t="str">
            <v>Tầng 1- Toà chung cư và dịch vụ Star Tower, 283 Khương Trung, phường Khương Trung, Quận Thanh Xuân, HN</v>
          </cell>
          <cell r="N1757">
            <v>60</v>
          </cell>
          <cell r="O1757" t="b">
            <v>0</v>
          </cell>
          <cell r="P1757" t="str">
            <v>C6 HÀ NỘI</v>
          </cell>
          <cell r="Q1757" t="str">
            <v>Miền Bắc</v>
          </cell>
          <cell r="R1757" t="str">
            <v>WIN</v>
          </cell>
        </row>
        <row r="1758">
          <cell r="A1758" t="str">
            <v>win3700</v>
          </cell>
          <cell r="B1758" t="str">
            <v>CN HÀ NỘI - wincommerce</v>
          </cell>
          <cell r="C1758" t="str">
            <v/>
          </cell>
          <cell r="D1758" t="str">
            <v>Thành phố Hà Nội</v>
          </cell>
          <cell r="E1758" t="str">
            <v>Quận Bắc Từ Liêm</v>
          </cell>
          <cell r="G1758" t="str">
            <v>HN004</v>
          </cell>
          <cell r="H1758" t="str">
            <v>Hoàng Thanh Huy</v>
          </cell>
          <cell r="I1758" t="str">
            <v>MIENBAC;WIN</v>
          </cell>
          <cell r="J1758" t="str">
            <v/>
          </cell>
          <cell r="M1758" t="str">
            <v>Số 492 Xuân Đỉnh, TDP 4 Cáo ĐỈnh phường Xuân Đỉnh, Quận Bắc Từ Liêm, Hà Nội</v>
          </cell>
          <cell r="N1758">
            <v>60</v>
          </cell>
          <cell r="O1758" t="b">
            <v>0</v>
          </cell>
          <cell r="P1758" t="str">
            <v>C6 HÀ NỘI</v>
          </cell>
          <cell r="Q1758" t="str">
            <v>Miền Bắc</v>
          </cell>
          <cell r="R1758" t="str">
            <v>WIN</v>
          </cell>
        </row>
        <row r="1759">
          <cell r="A1759" t="str">
            <v>WIN3707</v>
          </cell>
          <cell r="B1759" t="str">
            <v>CN HÀ NỘI - CÔNG TY CỔ PHẦN DỊCH VỤ THƯƠNG MẠI TỔNG HỢP WINCOMMERCE</v>
          </cell>
          <cell r="C1759" t="str">
            <v/>
          </cell>
          <cell r="D1759" t="str">
            <v>Thành phố Hà Nội</v>
          </cell>
          <cell r="E1759" t="str">
            <v>Quận Cầu Giấy</v>
          </cell>
          <cell r="G1759" t="str">
            <v>HN004</v>
          </cell>
          <cell r="H1759" t="str">
            <v>Hoàng Thanh Huy</v>
          </cell>
          <cell r="I1759" t="str">
            <v>MIENBAC;WIN</v>
          </cell>
          <cell r="J1759" t="str">
            <v/>
          </cell>
          <cell r="M1759" t="str">
            <v>Số 269 Nguyễn Khang, Tổ 17, P. Yên Hòa, Q. Cầu Giấy, Hà Nội</v>
          </cell>
          <cell r="N1759">
            <v>60</v>
          </cell>
          <cell r="O1759" t="b">
            <v>0</v>
          </cell>
          <cell r="P1759" t="str">
            <v>C6 HÀ NỘI</v>
          </cell>
          <cell r="Q1759" t="str">
            <v>Miền Bắc</v>
          </cell>
          <cell r="R1759" t="str">
            <v>WIN</v>
          </cell>
        </row>
        <row r="1760">
          <cell r="A1760" t="str">
            <v>WIN3713</v>
          </cell>
          <cell r="B1760" t="str">
            <v>CN HÀ NỘI - CÔNG TY CỔ PHẦN DỊCH VỤ THƯƠNG MẠI TỔNG HỢP WINCOMMERCE</v>
          </cell>
          <cell r="C1760" t="str">
            <v/>
          </cell>
          <cell r="D1760" t="str">
            <v>Thành phố Hà Nội</v>
          </cell>
          <cell r="E1760" t="str">
            <v>Quận Thanh Xuân</v>
          </cell>
          <cell r="G1760" t="str">
            <v>HN008</v>
          </cell>
          <cell r="H1760" t="str">
            <v>Nguyễn Minh Sơn</v>
          </cell>
          <cell r="I1760" t="str">
            <v>MIENBAC;WIN</v>
          </cell>
          <cell r="J1760" t="str">
            <v/>
          </cell>
          <cell r="M1760" t="str">
            <v>47 Vũ Trọng Phụng, phường Thanh Xuân Trung, quận Thanh Xuân, Hà Nội</v>
          </cell>
          <cell r="N1760">
            <v>60</v>
          </cell>
          <cell r="O1760" t="b">
            <v>0</v>
          </cell>
          <cell r="P1760" t="str">
            <v>C6 HÀ NỘI</v>
          </cell>
          <cell r="Q1760" t="str">
            <v>Miền Bắc</v>
          </cell>
          <cell r="R1760" t="str">
            <v>WIN</v>
          </cell>
        </row>
        <row r="1761">
          <cell r="A1761" t="str">
            <v>win3714</v>
          </cell>
          <cell r="B1761" t="str">
            <v>CN HÀ NỘI - wincommerce</v>
          </cell>
          <cell r="C1761" t="str">
            <v/>
          </cell>
          <cell r="D1761" t="str">
            <v>Thành phố Hà Nội</v>
          </cell>
          <cell r="E1761" t="str">
            <v>Huyện Hoài Đức</v>
          </cell>
          <cell r="G1761" t="str">
            <v>HN004</v>
          </cell>
          <cell r="H1761" t="str">
            <v>Hoàng Thanh Huy</v>
          </cell>
          <cell r="I1761" t="str">
            <v>MIENBAC;WIN</v>
          </cell>
          <cell r="J1761" t="str">
            <v/>
          </cell>
          <cell r="M1761" t="str">
            <v>Đường Long Cảnh - Vinhomes Thăng Long, Khu đô thị mới Nam An Khánh, 
Xã An Khánh, Huyện Hoài Đức, HN</v>
          </cell>
          <cell r="N1761">
            <v>60</v>
          </cell>
          <cell r="O1761" t="b">
            <v>0</v>
          </cell>
          <cell r="P1761" t="str">
            <v>C6 HÀ NỘI</v>
          </cell>
          <cell r="Q1761" t="str">
            <v>Miền Bắc</v>
          </cell>
          <cell r="R1761" t="str">
            <v>WIN</v>
          </cell>
        </row>
        <row r="1762">
          <cell r="A1762" t="str">
            <v>win3716</v>
          </cell>
          <cell r="B1762" t="str">
            <v>CN HÀ NỘI - wincommerce</v>
          </cell>
          <cell r="C1762" t="str">
            <v/>
          </cell>
          <cell r="D1762" t="str">
            <v>Thành phố Hà Nội</v>
          </cell>
          <cell r="E1762" t="str">
            <v>Quận Hà Đông</v>
          </cell>
          <cell r="G1762" t="str">
            <v>HN004</v>
          </cell>
          <cell r="H1762" t="str">
            <v>Hoàng Thanh Huy</v>
          </cell>
          <cell r="I1762" t="str">
            <v>MIENBAC;WIN</v>
          </cell>
          <cell r="J1762" t="str">
            <v/>
          </cell>
          <cell r="M1762" t="str">
            <v>Tầng 1 tòa nhà CT2-105, khu đô thị mới Văn Khê, phường La Khê, quận Hà Đông, HN</v>
          </cell>
          <cell r="N1762">
            <v>60</v>
          </cell>
          <cell r="O1762" t="b">
            <v>0</v>
          </cell>
          <cell r="P1762" t="str">
            <v>C6 HÀ NỘI</v>
          </cell>
          <cell r="Q1762" t="str">
            <v>Miền Bắc</v>
          </cell>
          <cell r="R1762" t="str">
            <v>WIN</v>
          </cell>
        </row>
        <row r="1763">
          <cell r="A1763" t="str">
            <v>win3722</v>
          </cell>
          <cell r="B1763" t="str">
            <v>CN HÀ NỘI - wincommerce</v>
          </cell>
          <cell r="C1763" t="str">
            <v/>
          </cell>
          <cell r="D1763" t="str">
            <v>Thành phố Hà Nội</v>
          </cell>
          <cell r="E1763" t="str">
            <v>Huyện Hoài Đức</v>
          </cell>
          <cell r="G1763" t="str">
            <v>HN004</v>
          </cell>
          <cell r="H1763" t="str">
            <v>Hoàng Thanh Huy</v>
          </cell>
          <cell r="I1763" t="str">
            <v>MIENBAC;WIN</v>
          </cell>
          <cell r="J1763" t="str">
            <v/>
          </cell>
          <cell r="M1763" t="str">
            <v>số 107 Lai Xá, Khu TĐC Lai Xá – Xã Kim Chung , Huyện Hoài Đức , HN</v>
          </cell>
          <cell r="N1763">
            <v>60</v>
          </cell>
          <cell r="O1763" t="b">
            <v>0</v>
          </cell>
          <cell r="P1763" t="str">
            <v>C6 HÀ NỘI</v>
          </cell>
          <cell r="Q1763" t="str">
            <v>Miền Bắc</v>
          </cell>
          <cell r="R1763" t="str">
            <v>WIN</v>
          </cell>
        </row>
        <row r="1764">
          <cell r="A1764" t="str">
            <v>WIN3723</v>
          </cell>
          <cell r="B1764" t="str">
            <v>CN HÀ NỘI - CÔNG TY CỔ PHẦN DỊCH VỤ THƯƠNG MẠI TỔNG HỢP WINCOMMERCE</v>
          </cell>
          <cell r="C1764" t="str">
            <v/>
          </cell>
          <cell r="D1764" t="str">
            <v>Thành phố Hà Nội</v>
          </cell>
          <cell r="E1764" t="str">
            <v>Quận Hoàng Mai</v>
          </cell>
          <cell r="G1764" t="str">
            <v>HN003</v>
          </cell>
          <cell r="H1764" t="str">
            <v>Nguyễn Văn Thạch</v>
          </cell>
          <cell r="I1764" t="str">
            <v>MIENBAC;WIN</v>
          </cell>
          <cell r="J1764" t="str">
            <v/>
          </cell>
          <cell r="M1764" t="str">
            <v>Tầng 1, Nhà HH Cao tầng Đồng Phát Hoàng Mai, phường Vĩnh Hưng, quận Hoàng Mai, HN</v>
          </cell>
          <cell r="N1764">
            <v>60</v>
          </cell>
          <cell r="O1764" t="b">
            <v>0</v>
          </cell>
          <cell r="P1764" t="str">
            <v>C6 HÀ NỘI</v>
          </cell>
          <cell r="Q1764" t="str">
            <v>Miền Bắc</v>
          </cell>
          <cell r="R1764" t="str">
            <v>WIN</v>
          </cell>
        </row>
        <row r="1765">
          <cell r="A1765" t="str">
            <v>WIN3727</v>
          </cell>
          <cell r="B1765" t="str">
            <v>CN HÀ NỘI - CÔNG TY CỔ PHẦN DỊCH VỤ THƯƠNG MẠI TỔNG HỢP WINCOMMERCE</v>
          </cell>
          <cell r="C1765" t="str">
            <v/>
          </cell>
          <cell r="D1765" t="str">
            <v>Thành phố Hà Nội</v>
          </cell>
          <cell r="E1765" t="str">
            <v>Quận Nam Từ Liêm</v>
          </cell>
          <cell r="G1765" t="str">
            <v>HN004</v>
          </cell>
          <cell r="H1765" t="str">
            <v>Hoàng Thanh Huy</v>
          </cell>
          <cell r="I1765" t="str">
            <v>MIENBAC;WIN</v>
          </cell>
          <cell r="J1765" t="str">
            <v/>
          </cell>
          <cell r="M1765" t="str">
            <v>Số 63, TDP 1 , Ngọc Trục, phường Đại Mỗ, quận Nam Từ Liêm, Hà Nội</v>
          </cell>
          <cell r="N1765">
            <v>60</v>
          </cell>
          <cell r="O1765" t="b">
            <v>0</v>
          </cell>
          <cell r="P1765" t="str">
            <v>C6 HÀ NỘI</v>
          </cell>
          <cell r="Q1765" t="str">
            <v>Miền Bắc</v>
          </cell>
          <cell r="R1765" t="str">
            <v>WIN</v>
          </cell>
        </row>
        <row r="1766">
          <cell r="A1766" t="str">
            <v>win3728</v>
          </cell>
          <cell r="B1766" t="str">
            <v>CN HÀ NỘI - wincommerce</v>
          </cell>
          <cell r="C1766" t="str">
            <v/>
          </cell>
          <cell r="D1766" t="str">
            <v>Thành phố Hà Nội</v>
          </cell>
          <cell r="E1766" t="str">
            <v>Quận Hà Đông</v>
          </cell>
          <cell r="G1766" t="str">
            <v>HN004</v>
          </cell>
          <cell r="H1766" t="str">
            <v>Hoàng Thanh Huy</v>
          </cell>
          <cell r="I1766" t="str">
            <v>MIENBAC;WIN</v>
          </cell>
          <cell r="J1766" t="str">
            <v/>
          </cell>
          <cell r="M1766" t="str">
            <v>NO – 26; LK15 Hà Trì, phường Hà Cầu, quận Hà Đông, HN</v>
          </cell>
          <cell r="N1766">
            <v>60</v>
          </cell>
          <cell r="O1766" t="b">
            <v>0</v>
          </cell>
          <cell r="P1766" t="str">
            <v>C6 HÀ NỘI</v>
          </cell>
          <cell r="Q1766" t="str">
            <v>Miền Bắc</v>
          </cell>
          <cell r="R1766" t="str">
            <v>WIN</v>
          </cell>
        </row>
        <row r="1767">
          <cell r="A1767" t="str">
            <v>win3729</v>
          </cell>
          <cell r="B1767" t="str">
            <v>CN HÀ NỘI - wincommerce</v>
          </cell>
          <cell r="C1767" t="str">
            <v/>
          </cell>
          <cell r="D1767" t="str">
            <v>Thành phố Hà Nội</v>
          </cell>
          <cell r="E1767" t="str">
            <v>Huyện Hoài Đức</v>
          </cell>
          <cell r="G1767" t="str">
            <v>HN003</v>
          </cell>
          <cell r="H1767" t="str">
            <v>Nguyễn Văn Thạch</v>
          </cell>
          <cell r="I1767" t="str">
            <v>MIENBAC;WIN</v>
          </cell>
          <cell r="J1767" t="str">
            <v/>
          </cell>
          <cell r="M1767" t="str">
            <v>Xóm Ngã tư, xã Sơn Đồng, huyện Hoài Đức, HN</v>
          </cell>
          <cell r="N1767">
            <v>60</v>
          </cell>
          <cell r="O1767" t="b">
            <v>0</v>
          </cell>
          <cell r="P1767" t="str">
            <v>C6 HÀ NỘI</v>
          </cell>
          <cell r="Q1767" t="str">
            <v>Miền Bắc</v>
          </cell>
          <cell r="R1767" t="str">
            <v>WIN</v>
          </cell>
        </row>
        <row r="1768">
          <cell r="A1768" t="str">
            <v>WIN3730</v>
          </cell>
          <cell r="B1768" t="str">
            <v>CN HÀ NỘI - CÔNG TY CỔ PHẦN DỊCH VỤ THƯƠNG MẠI TỔNG HỢP WINCOMMERCE</v>
          </cell>
          <cell r="C1768" t="str">
            <v/>
          </cell>
          <cell r="D1768" t="str">
            <v>Thành phố Hà Nội</v>
          </cell>
          <cell r="E1768" t="str">
            <v>Quận Hoàng Mai</v>
          </cell>
          <cell r="G1768" t="str">
            <v>HN003</v>
          </cell>
          <cell r="H1768" t="str">
            <v>Nguyễn Văn Thạch</v>
          </cell>
          <cell r="I1768" t="str">
            <v>MIENBAC;WIN</v>
          </cell>
          <cell r="J1768" t="str">
            <v/>
          </cell>
          <cell r="M1768" t="str">
            <v>Lô N2C khu tái định cư X2A, phường Yên Sở, quận Hoàng Mai, HN</v>
          </cell>
          <cell r="N1768">
            <v>60</v>
          </cell>
          <cell r="O1768" t="b">
            <v>0</v>
          </cell>
          <cell r="P1768" t="str">
            <v>C6 HÀ NỘI</v>
          </cell>
          <cell r="Q1768" t="str">
            <v>Miền Bắc</v>
          </cell>
          <cell r="R1768" t="str">
            <v>WIN</v>
          </cell>
        </row>
        <row r="1769">
          <cell r="A1769" t="str">
            <v>win3752</v>
          </cell>
          <cell r="B1769" t="str">
            <v>CN HÀ NỘI - wincommerce</v>
          </cell>
          <cell r="C1769" t="str">
            <v/>
          </cell>
          <cell r="D1769" t="str">
            <v>Thành phố Hà Nội</v>
          </cell>
          <cell r="E1769" t="str">
            <v>Quận Hà Đông</v>
          </cell>
          <cell r="G1769" t="str">
            <v>HN004</v>
          </cell>
          <cell r="H1769" t="str">
            <v>Hoàng Thanh Huy</v>
          </cell>
          <cell r="I1769" t="str">
            <v>MIENBAC;WIN</v>
          </cell>
          <cell r="J1769" t="str">
            <v/>
          </cell>
          <cell r="M1769" t="str">
            <v>C36-TT9, Khu ĐT Văn Quán- Yên Phúc, phường Văn Quán, quận Hà Đông, HN</v>
          </cell>
          <cell r="N1769">
            <v>60</v>
          </cell>
          <cell r="O1769" t="b">
            <v>0</v>
          </cell>
          <cell r="P1769" t="str">
            <v>C6 HÀ NỘI</v>
          </cell>
          <cell r="Q1769" t="str">
            <v>Miền Bắc</v>
          </cell>
          <cell r="R1769" t="str">
            <v>WIN</v>
          </cell>
        </row>
        <row r="1770">
          <cell r="A1770" t="str">
            <v>WIN3754</v>
          </cell>
          <cell r="B1770" t="str">
            <v>CN HÀ NỘI - CÔNG TY CỔ PHẦN DỊCH VỤ THƯƠNG MẠI TỔNG HỢP WINCOMMERCE</v>
          </cell>
          <cell r="C1770" t="str">
            <v/>
          </cell>
          <cell r="D1770" t="str">
            <v>Thành phố Hà Nội</v>
          </cell>
          <cell r="E1770" t="str">
            <v>Huyện Đông Anh</v>
          </cell>
          <cell r="G1770" t="str">
            <v>HN008</v>
          </cell>
          <cell r="H1770" t="str">
            <v>Nguyễn Minh Sơn</v>
          </cell>
          <cell r="I1770" t="str">
            <v>MIENBAC;WIN</v>
          </cell>
          <cell r="J1770" t="str">
            <v/>
          </cell>
          <cell r="M1770" t="str">
            <v>Đội 7, Thôn Bầu, xã Kim Chung, huyện Đông Anh, Hà Nội</v>
          </cell>
          <cell r="N1770">
            <v>60</v>
          </cell>
          <cell r="O1770" t="b">
            <v>0</v>
          </cell>
          <cell r="P1770" t="str">
            <v>C6 HÀ NỘI</v>
          </cell>
          <cell r="Q1770" t="str">
            <v>Miền Bắc</v>
          </cell>
          <cell r="R1770" t="str">
            <v>WIN</v>
          </cell>
        </row>
        <row r="1771">
          <cell r="A1771" t="str">
            <v>WIN3755</v>
          </cell>
          <cell r="B1771" t="str">
            <v>CN HÀ NỘI - CÔNG TY CỔ PHẦN DỊCH VỤ THƯƠNG MẠI TỔNG HỢP WINCOMMERCE</v>
          </cell>
          <cell r="C1771" t="str">
            <v/>
          </cell>
          <cell r="D1771" t="str">
            <v>Thành phố Hà Nội</v>
          </cell>
          <cell r="E1771" t="str">
            <v>Huyện Thanh Trì</v>
          </cell>
          <cell r="G1771" t="str">
            <v>HN008</v>
          </cell>
          <cell r="H1771" t="str">
            <v>Nguyễn Minh Sơn</v>
          </cell>
          <cell r="I1771" t="str">
            <v>MIENBAC;WIN</v>
          </cell>
          <cell r="J1771" t="str">
            <v/>
          </cell>
          <cell r="M1771" t="str">
            <v>Tầng 1, TTTM dịch vụ tổng hợp, Xã Tứ Hiệp, huyện Thanh Trì, HN</v>
          </cell>
          <cell r="N1771">
            <v>60</v>
          </cell>
          <cell r="O1771" t="b">
            <v>0</v>
          </cell>
          <cell r="P1771" t="str">
            <v>C6 HÀ NỘI</v>
          </cell>
          <cell r="Q1771" t="str">
            <v>Miền Bắc</v>
          </cell>
          <cell r="R1771" t="str">
            <v>WIN</v>
          </cell>
        </row>
        <row r="1772">
          <cell r="A1772" t="str">
            <v>WIN3761</v>
          </cell>
          <cell r="B1772" t="str">
            <v>CN HÀ NỘI - CÔNG TY CỔ PHẦN DỊCH VỤ THƯƠNG MẠI TỔNG HỢP WINCOMMERCE</v>
          </cell>
          <cell r="C1772" t="str">
            <v/>
          </cell>
          <cell r="D1772" t="str">
            <v>Thành phố Hà Nội</v>
          </cell>
          <cell r="E1772" t="str">
            <v>Huyện Thanh Trì</v>
          </cell>
          <cell r="G1772" t="str">
            <v>HN008</v>
          </cell>
          <cell r="H1772" t="str">
            <v>Nguyễn Minh Sơn</v>
          </cell>
          <cell r="I1772" t="str">
            <v>MIENBAC;WIN</v>
          </cell>
          <cell r="J1772" t="str">
            <v/>
          </cell>
          <cell r="M1772" t="str">
            <v>Số 75 Thôn Yên Xá, xã Tân Triều, huyện Thanh Trì, Hà Nội</v>
          </cell>
          <cell r="N1772">
            <v>60</v>
          </cell>
          <cell r="O1772" t="b">
            <v>0</v>
          </cell>
          <cell r="P1772" t="str">
            <v>C6 HÀ NỘI</v>
          </cell>
          <cell r="Q1772" t="str">
            <v>Miền Bắc</v>
          </cell>
          <cell r="R1772" t="str">
            <v>WIN</v>
          </cell>
        </row>
        <row r="1773">
          <cell r="A1773" t="str">
            <v>WIN3766</v>
          </cell>
          <cell r="B1773" t="str">
            <v>CN HÀ NỘI - CÔNG TY CỔ PHẦN DỊCH VỤ THƯƠNG MẠI TỔNG HỢP WINCOMMERCE</v>
          </cell>
          <cell r="C1773" t="str">
            <v/>
          </cell>
          <cell r="D1773" t="str">
            <v>Thành phố Hà Nội</v>
          </cell>
          <cell r="E1773" t="str">
            <v>Quận Tây Hồ</v>
          </cell>
          <cell r="G1773" t="str">
            <v>HN008</v>
          </cell>
          <cell r="H1773" t="str">
            <v>Nguyễn Minh Sơn</v>
          </cell>
          <cell r="I1773" t="str">
            <v>MIENBAC;WIN</v>
          </cell>
          <cell r="J1773" t="str">
            <v/>
          </cell>
          <cell r="M1773" t="str">
            <v>Tầng 1, Tòa CT03B, KĐT Nam Thăng Long, phường Phú Thượng, quận Tây Hồ, Hà Nội</v>
          </cell>
          <cell r="N1773">
            <v>60</v>
          </cell>
          <cell r="O1773" t="b">
            <v>0</v>
          </cell>
          <cell r="P1773" t="str">
            <v>C6 HÀ NỘI</v>
          </cell>
          <cell r="Q1773" t="str">
            <v>Miền Bắc</v>
          </cell>
          <cell r="R1773" t="str">
            <v>WIN</v>
          </cell>
        </row>
        <row r="1774">
          <cell r="A1774" t="str">
            <v>WIN3776</v>
          </cell>
          <cell r="B1774" t="str">
            <v>CN HÀ NỘI - CÔNG TY CỔ PHẦN DỊCH VỤ THƯƠNG MẠI TỔNG HỢP WINCOMMERCE</v>
          </cell>
          <cell r="C1774" t="str">
            <v/>
          </cell>
          <cell r="D1774" t="str">
            <v>Thành phố Hà Nội</v>
          </cell>
          <cell r="E1774" t="str">
            <v>Huyện Đông Anh</v>
          </cell>
          <cell r="G1774" t="str">
            <v>HN003</v>
          </cell>
          <cell r="H1774" t="str">
            <v>Nguyễn Văn Thạch</v>
          </cell>
          <cell r="I1774" t="str">
            <v>MIENBAC;WIN</v>
          </cell>
          <cell r="J1774" t="str">
            <v/>
          </cell>
          <cell r="M1774" t="str">
            <v>11 Dốc Vân, Thôn Du Ngoại, xã Mai Lâm, huyện Đông Anh, Hà Nội</v>
          </cell>
          <cell r="N1774">
            <v>60</v>
          </cell>
          <cell r="O1774" t="b">
            <v>0</v>
          </cell>
          <cell r="P1774" t="str">
            <v>C6 HÀ NỘI</v>
          </cell>
          <cell r="Q1774" t="str">
            <v>Miền Bắc</v>
          </cell>
          <cell r="R1774" t="str">
            <v>WIN</v>
          </cell>
        </row>
        <row r="1775">
          <cell r="A1775" t="str">
            <v>win3777</v>
          </cell>
          <cell r="B1775" t="str">
            <v>CN HÀ NỘI - wincommerce</v>
          </cell>
          <cell r="C1775" t="str">
            <v/>
          </cell>
          <cell r="D1775" t="str">
            <v>Thành phố Hà Nội</v>
          </cell>
          <cell r="E1775" t="str">
            <v>Quận Hà Đông</v>
          </cell>
          <cell r="G1775" t="str">
            <v>HN004</v>
          </cell>
          <cell r="H1775" t="str">
            <v>Hoàng Thanh Huy</v>
          </cell>
          <cell r="I1775" t="str">
            <v>MIENBAC;WIN</v>
          </cell>
          <cell r="J1775" t="str">
            <v/>
          </cell>
          <cell r="M1775" t="str">
            <v>Lô U03-L01, Khu đô thị mới Dương Nội, Phường Yên Nghĩa, quận Hà Đông, HN</v>
          </cell>
          <cell r="N1775">
            <v>60</v>
          </cell>
          <cell r="O1775" t="b">
            <v>0</v>
          </cell>
          <cell r="P1775" t="str">
            <v>C6 HÀ NỘI</v>
          </cell>
          <cell r="Q1775" t="str">
            <v>Miền Bắc</v>
          </cell>
          <cell r="R1775" t="str">
            <v>WIN</v>
          </cell>
        </row>
        <row r="1776">
          <cell r="A1776" t="str">
            <v>WIN3778</v>
          </cell>
          <cell r="B1776" t="str">
            <v>CN HÀ NỘI - CÔNG TY CỔ PHẦN DỊCH VỤ THƯƠNG MẠI TỔNG HỢP WINCOMMERCE</v>
          </cell>
          <cell r="C1776" t="str">
            <v/>
          </cell>
          <cell r="D1776" t="str">
            <v>Thành phố Hà Nội</v>
          </cell>
          <cell r="E1776" t="str">
            <v>Quận Nam Từ Liêm</v>
          </cell>
          <cell r="G1776" t="str">
            <v>HN004</v>
          </cell>
          <cell r="H1776" t="str">
            <v>Hoàng Thanh Huy</v>
          </cell>
          <cell r="I1776" t="str">
            <v>MIENBAC;WIN</v>
          </cell>
          <cell r="J1776" t="str">
            <v/>
          </cell>
          <cell r="M1776" t="str">
            <v>Số nhà 23, ngõ 14, phố Mễ Trì Hạ , Tổ dân phố 2, phường Mễ Trì, quận Nam Từ Liêm, Hà Nội</v>
          </cell>
          <cell r="N1776">
            <v>60</v>
          </cell>
          <cell r="O1776" t="b">
            <v>0</v>
          </cell>
          <cell r="P1776" t="str">
            <v>C6 HÀ NỘI</v>
          </cell>
          <cell r="Q1776" t="str">
            <v>Miền Bắc</v>
          </cell>
          <cell r="R1776" t="str">
            <v>WIN</v>
          </cell>
        </row>
        <row r="1777">
          <cell r="A1777" t="str">
            <v>WIN3837</v>
          </cell>
          <cell r="B1777" t="str">
            <v>CN HÀ NỘI - CÔNG TY CỔ PHẦN DỊCH VỤ THƯƠNG MẠI TỔNG HỢP WINCOMMERCE</v>
          </cell>
          <cell r="C1777" t="str">
            <v/>
          </cell>
          <cell r="D1777" t="str">
            <v>Thành phố Hà Nội</v>
          </cell>
          <cell r="E1777" t="str">
            <v>Huyện Gia Lâm</v>
          </cell>
          <cell r="G1777" t="str">
            <v>HN008</v>
          </cell>
          <cell r="H1777" t="str">
            <v>Nguyễn Minh Sơn</v>
          </cell>
          <cell r="I1777" t="str">
            <v>MIENBAC;WIN</v>
          </cell>
          <cell r="J1777" t="str">
            <v/>
          </cell>
          <cell r="M1777" t="str">
            <v>Thôn 7, Xã Ninh Hiệp, Huyện Gia Lâm, HN</v>
          </cell>
          <cell r="N1777">
            <v>60</v>
          </cell>
          <cell r="O1777" t="b">
            <v>0</v>
          </cell>
          <cell r="P1777" t="str">
            <v>C6 HÀ NỘI</v>
          </cell>
          <cell r="Q1777" t="str">
            <v>Miền Bắc</v>
          </cell>
          <cell r="R1777" t="str">
            <v>WIN</v>
          </cell>
        </row>
        <row r="1778">
          <cell r="A1778" t="str">
            <v>WIN3840</v>
          </cell>
          <cell r="B1778" t="str">
            <v>CN HÀ NỘI - CÔNG TY CỔ PHẦN DỊCH VỤ THƯƠNG MẠI TỔNG HỢP WINCOMMERCE</v>
          </cell>
          <cell r="C1778" t="str">
            <v/>
          </cell>
          <cell r="D1778" t="str">
            <v>Thành phố Hà Nội</v>
          </cell>
          <cell r="E1778" t="str">
            <v>Quận Hai Bà Trưng</v>
          </cell>
          <cell r="G1778" t="str">
            <v>HN003</v>
          </cell>
          <cell r="H1778" t="str">
            <v>Nguyễn Văn Thạch</v>
          </cell>
          <cell r="I1778" t="str">
            <v>MIENBAC;WIN</v>
          </cell>
          <cell r="J1778" t="str">
            <v/>
          </cell>
          <cell r="M1778" t="str">
            <v>Tầng 1, Khối CT1, khu văn phòng và nhà ở, số 536A Minh Khai, Phường Vĩnh Tuy, Quận Hai Bà Trưng, HN</v>
          </cell>
          <cell r="N1778">
            <v>60</v>
          </cell>
          <cell r="O1778" t="b">
            <v>0</v>
          </cell>
          <cell r="P1778" t="str">
            <v>C6 HÀ NỘI</v>
          </cell>
          <cell r="Q1778" t="str">
            <v>Miền Bắc</v>
          </cell>
          <cell r="R1778" t="str">
            <v>WIN</v>
          </cell>
        </row>
        <row r="1779">
          <cell r="A1779" t="str">
            <v>WIN3841</v>
          </cell>
          <cell r="B1779" t="str">
            <v>CN HÀ NỘI - CÔNG TY CỔ PHẦN DỊCH VỤ THƯƠNG MẠI TỔNG HỢP WINCOMMERCE</v>
          </cell>
          <cell r="C1779" t="str">
            <v/>
          </cell>
          <cell r="D1779" t="str">
            <v>Thành phố Hà Nội</v>
          </cell>
          <cell r="E1779" t="str">
            <v>Quận Đống Đa</v>
          </cell>
          <cell r="G1779" t="str">
            <v>HN008</v>
          </cell>
          <cell r="H1779" t="str">
            <v>Nguyễn Minh Sơn</v>
          </cell>
          <cell r="I1779" t="str">
            <v>MIENBAC;WIN</v>
          </cell>
          <cell r="J1779" t="str">
            <v/>
          </cell>
          <cell r="M1779" t="str">
            <v>32 ngõ Láng Trung, phường Láng Hạ, quận Đống Đa, Hà Nội</v>
          </cell>
          <cell r="N1779">
            <v>60</v>
          </cell>
          <cell r="O1779" t="b">
            <v>0</v>
          </cell>
          <cell r="P1779" t="str">
            <v>C6 HÀ NỘI</v>
          </cell>
          <cell r="Q1779" t="str">
            <v>Miền Bắc</v>
          </cell>
          <cell r="R1779" t="str">
            <v>WIN</v>
          </cell>
        </row>
        <row r="1780">
          <cell r="A1780" t="str">
            <v>WIN3851</v>
          </cell>
          <cell r="B1780" t="str">
            <v>CN HÀ NỘI - CÔNG TY CỔ PHẦN DỊCH VỤ THƯƠNG MẠI TỔNG HỢP WINCOMMERCE</v>
          </cell>
          <cell r="C1780" t="str">
            <v/>
          </cell>
          <cell r="D1780" t="str">
            <v>Thành phố Hà Nội</v>
          </cell>
          <cell r="E1780" t="str">
            <v>Quận Thanh Xuân</v>
          </cell>
          <cell r="G1780" t="str">
            <v>HN008</v>
          </cell>
          <cell r="H1780" t="str">
            <v>Nguyễn Minh Sơn</v>
          </cell>
          <cell r="I1780" t="str">
            <v>MIENBAC;WIN</v>
          </cell>
          <cell r="J1780" t="str">
            <v/>
          </cell>
          <cell r="M1780" t="str">
            <v>Tầng 1, Tòa The Legend , 109 Nguyễn Tuân, phường Nhân Chính, quận Thanh Xuân, Thành phố Hà Nội</v>
          </cell>
          <cell r="N1780">
            <v>60</v>
          </cell>
          <cell r="O1780" t="b">
            <v>0</v>
          </cell>
          <cell r="P1780" t="str">
            <v>C6 HÀ NỘI</v>
          </cell>
          <cell r="Q1780" t="str">
            <v>Miền Bắc</v>
          </cell>
          <cell r="R1780" t="str">
            <v>WIN</v>
          </cell>
        </row>
        <row r="1781">
          <cell r="A1781" t="str">
            <v>WIN3857</v>
          </cell>
          <cell r="B1781" t="str">
            <v>CN HÀ NỘI - CÔNG TY CỔ PHẦN DỊCH VỤ THƯƠNG MẠI TỔNG HỢP WINCOMMERCE</v>
          </cell>
          <cell r="C1781" t="str">
            <v/>
          </cell>
          <cell r="D1781" t="str">
            <v>Thành phố Hà Nội</v>
          </cell>
          <cell r="E1781" t="str">
            <v>Quận Nam Từ Liêm</v>
          </cell>
          <cell r="G1781" t="str">
            <v>HN004</v>
          </cell>
          <cell r="H1781" t="str">
            <v>Hoàng Thanh Huy</v>
          </cell>
          <cell r="I1781" t="str">
            <v>MIENBAC;WIN</v>
          </cell>
          <cell r="J1781" t="str">
            <v/>
          </cell>
          <cell r="M1781" t="str">
            <v>Số 70 Đại Linh, TDP 18, phường Trung Văn, quận Nam Từ Liêm , Thành phố Hà Nội</v>
          </cell>
          <cell r="N1781">
            <v>60</v>
          </cell>
          <cell r="O1781" t="b">
            <v>0</v>
          </cell>
          <cell r="P1781" t="str">
            <v>C6 HÀ NỘI</v>
          </cell>
          <cell r="Q1781" t="str">
            <v>Miền Bắc</v>
          </cell>
          <cell r="R1781" t="str">
            <v>WIN</v>
          </cell>
        </row>
        <row r="1782">
          <cell r="A1782" t="str">
            <v>WIN3862</v>
          </cell>
          <cell r="B1782" t="str">
            <v>CN HÀ NỘI - CÔNG TY CỔ PHẦN DỊCH VỤ THƯƠNG MẠI TỔNG HỢP WINCOMMERCE</v>
          </cell>
          <cell r="C1782" t="str">
            <v/>
          </cell>
          <cell r="D1782" t="str">
            <v>Thành phố Hà Nội</v>
          </cell>
          <cell r="E1782" t="str">
            <v>Quận Long Biên</v>
          </cell>
          <cell r="G1782" t="str">
            <v>HN003</v>
          </cell>
          <cell r="H1782" t="str">
            <v>Nguyễn Văn Thạch</v>
          </cell>
          <cell r="I1782" t="str">
            <v>MIENBAC;WIN</v>
          </cell>
          <cell r="J1782" t="str">
            <v/>
          </cell>
          <cell r="M1782" t="str">
            <v>Tầng 1, tòa 18T2, CT15 Khu Đô Thị Mới Việt Hưng, Phường Giang Biên, Quận Long Biên, Hà Nội</v>
          </cell>
          <cell r="N1782">
            <v>60</v>
          </cell>
          <cell r="O1782" t="b">
            <v>0</v>
          </cell>
          <cell r="P1782" t="str">
            <v>C6 HÀ NỘI</v>
          </cell>
          <cell r="Q1782" t="str">
            <v>Miền Bắc</v>
          </cell>
          <cell r="R1782" t="str">
            <v>WIN</v>
          </cell>
        </row>
        <row r="1783">
          <cell r="A1783" t="str">
            <v>WIN3863</v>
          </cell>
          <cell r="B1783" t="str">
            <v>CN HÀ NỘI - CÔNG TY CỔ PHẦN DỊCH VỤ THƯƠNG MẠI TỔNG HỢP WINCOMMERCE</v>
          </cell>
          <cell r="C1783" t="str">
            <v/>
          </cell>
          <cell r="D1783" t="str">
            <v>Thành phố Hà Nội</v>
          </cell>
          <cell r="E1783" t="str">
            <v>Quận Hoàng Mai</v>
          </cell>
          <cell r="G1783" t="str">
            <v>HN003</v>
          </cell>
          <cell r="H1783" t="str">
            <v>Nguyễn Văn Thạch</v>
          </cell>
          <cell r="I1783" t="str">
            <v>MIENBAC;WIN</v>
          </cell>
          <cell r="J1783" t="str">
            <v/>
          </cell>
          <cell r="M1783" t="str">
            <v>Shophouse CH02-20, Số 2 Gamuda Gardens 2-2, Phường Trần Phú, Quận Hoàng Mai, Hà Nội</v>
          </cell>
          <cell r="N1783">
            <v>60</v>
          </cell>
          <cell r="O1783" t="b">
            <v>0</v>
          </cell>
          <cell r="P1783" t="str">
            <v>C6 HÀ NỘI</v>
          </cell>
          <cell r="Q1783" t="str">
            <v>Miền Bắc</v>
          </cell>
          <cell r="R1783" t="str">
            <v>WIN</v>
          </cell>
        </row>
        <row r="1784">
          <cell r="A1784" t="str">
            <v>WIN3876</v>
          </cell>
          <cell r="B1784" t="str">
            <v>CN HÀ NỘI - CÔNG TY CỔ PHẦN DỊCH VỤ THƯƠNG MẠI TỔNG HỢP WINCOMMERCE</v>
          </cell>
          <cell r="C1784" t="str">
            <v/>
          </cell>
          <cell r="D1784" t="str">
            <v>Thành phố Hà Nội</v>
          </cell>
          <cell r="E1784" t="str">
            <v>Huyện Đông Anh</v>
          </cell>
          <cell r="G1784" t="str">
            <v>HN003</v>
          </cell>
          <cell r="H1784" t="str">
            <v>Nguyễn Văn Thạch</v>
          </cell>
          <cell r="I1784" t="str">
            <v>MIENBAC;WIN</v>
          </cell>
          <cell r="J1784" t="str">
            <v/>
          </cell>
          <cell r="M1784" t="str">
            <v>Thôn Đoài, xã Kim Nỗ, huyện Đông Anh, Hà Nội</v>
          </cell>
          <cell r="N1784">
            <v>60</v>
          </cell>
          <cell r="O1784" t="b">
            <v>0</v>
          </cell>
          <cell r="P1784" t="str">
            <v>C6 HÀ NỘI</v>
          </cell>
          <cell r="Q1784" t="str">
            <v>Miền Bắc</v>
          </cell>
          <cell r="R1784" t="str">
            <v>WIN</v>
          </cell>
        </row>
        <row r="1785">
          <cell r="A1785" t="str">
            <v>WIN3877</v>
          </cell>
          <cell r="B1785" t="str">
            <v>CN HÀ NỘI - CÔNG TY CỔ PHẦN DỊCH VỤ THƯƠNG MẠI TỔNG HỢP WINCOMMERCE</v>
          </cell>
          <cell r="C1785" t="str">
            <v/>
          </cell>
          <cell r="D1785" t="str">
            <v>Thành phố Hà Nội</v>
          </cell>
          <cell r="E1785" t="str">
            <v>Quận Hoàng Mai</v>
          </cell>
          <cell r="G1785" t="str">
            <v>HN003</v>
          </cell>
          <cell r="H1785" t="str">
            <v>Nguyễn Văn Thạch</v>
          </cell>
          <cell r="I1785" t="str">
            <v>MIENBAC;WIN</v>
          </cell>
          <cell r="J1785" t="str">
            <v/>
          </cell>
          <cell r="M1785" t="str">
            <v>Số 74, đường Vĩnh Hưng, Tổ 25 phường Vĩnh Hưng, quận Hoàng Mai, Hà Nội.</v>
          </cell>
          <cell r="N1785">
            <v>60</v>
          </cell>
          <cell r="O1785" t="b">
            <v>0</v>
          </cell>
          <cell r="P1785" t="str">
            <v>C6 HÀ NỘI</v>
          </cell>
          <cell r="Q1785" t="str">
            <v>Miền Bắc</v>
          </cell>
          <cell r="R1785" t="str">
            <v>WIN</v>
          </cell>
        </row>
        <row r="1786">
          <cell r="A1786" t="str">
            <v>WIN3881</v>
          </cell>
          <cell r="B1786" t="str">
            <v>CN HÀ NỘI - CÔNG TY CỔ PHẦN DỊCH VỤ THƯƠNG MẠI TỔNG HỢP WINCOMMERCE</v>
          </cell>
          <cell r="C1786" t="str">
            <v/>
          </cell>
          <cell r="D1786" t="str">
            <v>Thành phố Hà Nội</v>
          </cell>
          <cell r="E1786" t="str">
            <v>Quận Nam Từ Liêm</v>
          </cell>
          <cell r="G1786" t="str">
            <v>HN004</v>
          </cell>
          <cell r="H1786" t="str">
            <v>Hoàng Thanh Huy</v>
          </cell>
          <cell r="I1786" t="str">
            <v>MIENBAC;WIN</v>
          </cell>
          <cell r="J1786" t="str">
            <v/>
          </cell>
          <cell r="M1786" t="str">
            <v>Tầng 1, L1-05, L1-06,Tòa Nhà FLC Complex, số 36 đường Phạm Hùng, phường Mỹ Đình, quận Nam Từ Liêm, HN</v>
          </cell>
          <cell r="N1786">
            <v>60</v>
          </cell>
          <cell r="O1786" t="b">
            <v>0</v>
          </cell>
          <cell r="P1786" t="str">
            <v>C6 HÀ NỘI</v>
          </cell>
          <cell r="Q1786" t="str">
            <v>Miền Bắc</v>
          </cell>
          <cell r="R1786" t="str">
            <v>WIN</v>
          </cell>
        </row>
        <row r="1787">
          <cell r="A1787" t="str">
            <v>win3882</v>
          </cell>
          <cell r="B1787" t="str">
            <v>CN HÀ NỘI - wincommerce</v>
          </cell>
          <cell r="C1787" t="str">
            <v/>
          </cell>
          <cell r="D1787" t="str">
            <v>Thành phố Hà Nội</v>
          </cell>
          <cell r="E1787" t="str">
            <v>Huyện Hoài Đức</v>
          </cell>
          <cell r="G1787" t="str">
            <v>HN004</v>
          </cell>
          <cell r="H1787" t="str">
            <v>Hoàng Thanh Huy</v>
          </cell>
          <cell r="I1787" t="str">
            <v>MIENBAC;WIN</v>
          </cell>
          <cell r="J1787" t="str">
            <v/>
          </cell>
          <cell r="M1787" t="str">
            <v>A10-NV4 ô số 26-27 KĐTM hai bên đường Lê Trọng Tấn , 
xã An Khánh, huyện Hoài Đức, HN</v>
          </cell>
          <cell r="N1787">
            <v>60</v>
          </cell>
          <cell r="O1787" t="b">
            <v>0</v>
          </cell>
          <cell r="P1787" t="str">
            <v>C6 HÀ NỘI</v>
          </cell>
          <cell r="Q1787" t="str">
            <v>Miền Bắc</v>
          </cell>
          <cell r="R1787" t="str">
            <v>WIN</v>
          </cell>
        </row>
        <row r="1788">
          <cell r="A1788" t="str">
            <v>WIN3883</v>
          </cell>
          <cell r="B1788" t="str">
            <v>CN HÀ NỘI - CÔNG TY CỔ PHẦN DỊCH VỤ THƯƠNG MẠI TỔNG HỢP WINCOMMERCE</v>
          </cell>
          <cell r="C1788" t="str">
            <v/>
          </cell>
          <cell r="D1788" t="str">
            <v>Thành phố Hà Nội</v>
          </cell>
          <cell r="E1788" t="str">
            <v>Quận Long Biên</v>
          </cell>
          <cell r="G1788" t="str">
            <v>HN003</v>
          </cell>
          <cell r="H1788" t="str">
            <v>Nguyễn Văn Thạch</v>
          </cell>
          <cell r="I1788" t="str">
            <v>MIENBAC;WIN</v>
          </cell>
          <cell r="J1788" t="str">
            <v/>
          </cell>
          <cell r="M1788" t="str">
            <v>Số 24, ngõ 476 đường Ngọc Thụy, phường Ngọc Thụy, quận Long Biên , Hà Nội.</v>
          </cell>
          <cell r="N1788">
            <v>60</v>
          </cell>
          <cell r="O1788" t="b">
            <v>0</v>
          </cell>
          <cell r="P1788" t="str">
            <v>C6 HÀ NỘI</v>
          </cell>
          <cell r="Q1788" t="str">
            <v>Miền Bắc</v>
          </cell>
          <cell r="R1788" t="str">
            <v>WIN</v>
          </cell>
        </row>
        <row r="1789">
          <cell r="A1789" t="str">
            <v>win3890</v>
          </cell>
          <cell r="B1789" t="str">
            <v>CN HÀ NỘI - wincommerce</v>
          </cell>
          <cell r="C1789" t="str">
            <v/>
          </cell>
          <cell r="D1789" t="str">
            <v>Thành phố Hà Nội</v>
          </cell>
          <cell r="E1789" t="str">
            <v>Quận Hà Đông</v>
          </cell>
          <cell r="G1789" t="str">
            <v>HN004</v>
          </cell>
          <cell r="H1789" t="str">
            <v>Hoàng Thanh Huy</v>
          </cell>
          <cell r="I1789" t="str">
            <v>MIENBAC;WIN</v>
          </cell>
          <cell r="J1789" t="str">
            <v/>
          </cell>
          <cell r="M1789" t="str">
            <v>Số 57 đường La Nội,+L681:L700 phường Dương Nội, quận Hà Đông, Hà Nội.</v>
          </cell>
          <cell r="N1789">
            <v>60</v>
          </cell>
          <cell r="O1789" t="b">
            <v>0</v>
          </cell>
          <cell r="P1789" t="str">
            <v>C6 HÀ NỘI</v>
          </cell>
          <cell r="Q1789" t="str">
            <v>Miền Bắc</v>
          </cell>
          <cell r="R1789" t="str">
            <v>WIN</v>
          </cell>
        </row>
        <row r="1790">
          <cell r="A1790" t="str">
            <v>WIN3891</v>
          </cell>
          <cell r="B1790" t="str">
            <v>CN HÀ NỘI - CÔNG TY CỔ PHẦN DỊCH VỤ THƯƠNG MẠI TỔNG HỢP WINCOMMERCE</v>
          </cell>
          <cell r="C1790" t="str">
            <v/>
          </cell>
          <cell r="D1790" t="str">
            <v>Thành phố Hà Nội</v>
          </cell>
          <cell r="E1790" t="str">
            <v>Quận Long Biên</v>
          </cell>
          <cell r="G1790" t="str">
            <v>HN003</v>
          </cell>
          <cell r="H1790" t="str">
            <v>Nguyễn Văn Thạch</v>
          </cell>
          <cell r="I1790" t="str">
            <v>MIENBAC;WIN</v>
          </cell>
          <cell r="J1790" t="str">
            <v/>
          </cell>
          <cell r="M1790" t="str">
            <v>79 Đường Bát Khối , Phường Long Biên , Quận Long Biên , HN</v>
          </cell>
          <cell r="N1790">
            <v>60</v>
          </cell>
          <cell r="O1790" t="b">
            <v>0</v>
          </cell>
          <cell r="P1790" t="str">
            <v>C6 HÀ NỘI</v>
          </cell>
          <cell r="Q1790" t="str">
            <v>Miền Bắc</v>
          </cell>
          <cell r="R1790" t="str">
            <v>WIN</v>
          </cell>
        </row>
        <row r="1791">
          <cell r="A1791" t="str">
            <v>WIN3901</v>
          </cell>
          <cell r="B1791" t="str">
            <v>CN HÀ NỘI - CÔNG TY CỔ PHẦN DỊCH VỤ THƯƠNG MẠI TỔNG HỢP WINCOMMERCE</v>
          </cell>
          <cell r="C1791" t="str">
            <v/>
          </cell>
          <cell r="D1791" t="str">
            <v>Thành phố Hà Nội</v>
          </cell>
          <cell r="E1791" t="str">
            <v>Quận Long Biên</v>
          </cell>
          <cell r="G1791" t="str">
            <v>HN003</v>
          </cell>
          <cell r="H1791" t="str">
            <v>Nguyễn Văn Thạch</v>
          </cell>
          <cell r="I1791" t="str">
            <v>MIENBAC;WIN</v>
          </cell>
          <cell r="J1791" t="str">
            <v/>
          </cell>
          <cell r="M1791" t="str">
            <v>Số 01+01A GA, Dự án Nhà phố Rice City Sông Hồng, 139 Gia Quất, phường Thượng Thanh, Long Biên, Hà Nội</v>
          </cell>
          <cell r="N1791">
            <v>60</v>
          </cell>
          <cell r="O1791" t="b">
            <v>0</v>
          </cell>
          <cell r="P1791" t="str">
            <v>C6 HÀ NỘI</v>
          </cell>
          <cell r="Q1791" t="str">
            <v>Miền Bắc</v>
          </cell>
          <cell r="R1791" t="str">
            <v>WIN</v>
          </cell>
        </row>
        <row r="1792">
          <cell r="A1792" t="str">
            <v>WIN3910</v>
          </cell>
          <cell r="B1792" t="str">
            <v>CN HÀ NỘI - CÔNG TY CỔ PHẦN DỊCH VỤ THƯƠNG MẠI TỔNG HỢP WINCOMMERCE</v>
          </cell>
          <cell r="C1792" t="str">
            <v/>
          </cell>
          <cell r="D1792" t="str">
            <v>Thành phố Hà Nội</v>
          </cell>
          <cell r="E1792" t="str">
            <v>Huyện Đông Anh</v>
          </cell>
          <cell r="G1792" t="str">
            <v>HN004</v>
          </cell>
          <cell r="H1792" t="str">
            <v>Hoàng Thanh Huy</v>
          </cell>
          <cell r="I1792" t="str">
            <v>MIENBAC;WIN</v>
          </cell>
          <cell r="J1792" t="str">
            <v/>
          </cell>
          <cell r="M1792" t="str">
            <v>Số 58, Đường Liên Xã, Thôn Nhuế, Kim Chung, Đông Anh, Hà Nội</v>
          </cell>
          <cell r="N1792">
            <v>60</v>
          </cell>
          <cell r="O1792" t="b">
            <v>0</v>
          </cell>
          <cell r="P1792" t="str">
            <v>C6 HÀ NỘI</v>
          </cell>
          <cell r="Q1792" t="str">
            <v>Miền Bắc</v>
          </cell>
          <cell r="R1792" t="str">
            <v>WIN</v>
          </cell>
        </row>
        <row r="1793">
          <cell r="A1793" t="str">
            <v>WIN3916</v>
          </cell>
          <cell r="B1793" t="str">
            <v>CN HÀ NỘI - CÔNG TY CỔ PHẦN DỊCH VỤ THƯƠNG MẠI TỔNG HỢP WINCOMMERCE</v>
          </cell>
          <cell r="C1793" t="str">
            <v/>
          </cell>
          <cell r="D1793" t="str">
            <v>Thành phố Hà Nội</v>
          </cell>
          <cell r="E1793" t="str">
            <v>Quận Cầu Giấy</v>
          </cell>
          <cell r="G1793" t="str">
            <v>HN004</v>
          </cell>
          <cell r="H1793" t="str">
            <v>Hoàng Thanh Huy</v>
          </cell>
          <cell r="I1793" t="str">
            <v>MIENBAC;WIN</v>
          </cell>
          <cell r="J1793" t="str">
            <v/>
          </cell>
          <cell r="M1793" t="str">
            <v>Tầng 1, khu Vinaconex 1, 289A Khuất Duy Tiến, phường Trung Hòa, quận Cầu Giấy, Hà Nội</v>
          </cell>
          <cell r="N1793">
            <v>60</v>
          </cell>
          <cell r="O1793" t="b">
            <v>0</v>
          </cell>
          <cell r="P1793" t="str">
            <v>C6 HÀ NỘI</v>
          </cell>
          <cell r="Q1793" t="str">
            <v>Miền Bắc</v>
          </cell>
          <cell r="R1793" t="str">
            <v>WIN</v>
          </cell>
        </row>
        <row r="1794">
          <cell r="A1794" t="str">
            <v>WIN3925</v>
          </cell>
          <cell r="B1794" t="str">
            <v>CN HÀ NỘI - CÔNG TY CỔ PHẦN DỊCH VỤ THƯƠNG MẠI TỔNG HỢP WINCOMMERCE</v>
          </cell>
          <cell r="C1794" t="str">
            <v/>
          </cell>
          <cell r="D1794" t="str">
            <v>Thành phố Hà Nội</v>
          </cell>
          <cell r="E1794" t="str">
            <v>Quận Thanh Xuân</v>
          </cell>
          <cell r="G1794" t="str">
            <v>HN008</v>
          </cell>
          <cell r="H1794" t="str">
            <v>Nguyễn Minh Sơn</v>
          </cell>
          <cell r="I1794" t="str">
            <v>MIENBAC;WIN</v>
          </cell>
          <cell r="J1794" t="str">
            <v/>
          </cell>
          <cell r="M1794" t="str">
            <v>347 Vũ Tông Phan, Phường Khương Đình,Quận Thanh Xuân, Thành phố Hà Nội</v>
          </cell>
          <cell r="N1794">
            <v>60</v>
          </cell>
          <cell r="O1794" t="b">
            <v>0</v>
          </cell>
          <cell r="P1794" t="str">
            <v>C6 HÀ NỘI</v>
          </cell>
          <cell r="Q1794" t="str">
            <v>Miền Bắc</v>
          </cell>
          <cell r="R1794" t="str">
            <v>WIN</v>
          </cell>
        </row>
        <row r="1795">
          <cell r="A1795" t="str">
            <v>WIN3941</v>
          </cell>
          <cell r="B1795" t="str">
            <v>CN HÀ NỘI - CÔNG TY CỔ PHẦN DỊCH VỤ THƯƠNG MẠI TỔNG HỢP WINCOMMERCE</v>
          </cell>
          <cell r="C1795" t="str">
            <v/>
          </cell>
          <cell r="D1795" t="str">
            <v>Thành phố Hà Nội</v>
          </cell>
          <cell r="E1795" t="str">
            <v>Quận Nam Từ Liêm</v>
          </cell>
          <cell r="G1795" t="str">
            <v>HN004</v>
          </cell>
          <cell r="H1795" t="str">
            <v>Hoàng Thanh Huy</v>
          </cell>
          <cell r="I1795" t="str">
            <v>MIENBAC;WIN</v>
          </cell>
          <cell r="J1795" t="str">
            <v/>
          </cell>
          <cell r="M1795" t="str">
            <v>Kiot 11, tầng 1, nhà chung cư CT5- ĐN1 đường Trần Hữu Dực, KĐT Mỹ Đình II , phường Mỹ Đình 2, quận Nam Từ Liêm, Hà Nội</v>
          </cell>
          <cell r="N1795">
            <v>60</v>
          </cell>
          <cell r="O1795" t="b">
            <v>0</v>
          </cell>
          <cell r="P1795" t="str">
            <v>C6 HÀ NỘI</v>
          </cell>
          <cell r="Q1795" t="str">
            <v>Miền Bắc</v>
          </cell>
          <cell r="R1795" t="str">
            <v>WIN</v>
          </cell>
        </row>
        <row r="1796">
          <cell r="A1796" t="str">
            <v>WIN3948</v>
          </cell>
          <cell r="B1796" t="str">
            <v>CN HÀ NỘI - CÔNG TY CỔ PHẦN DỊCH VỤ THƯƠNG MẠI TỔNG HỢP WINCOMMERCE</v>
          </cell>
          <cell r="C1796" t="str">
            <v/>
          </cell>
          <cell r="D1796" t="str">
            <v>Thành phố Hà Nội</v>
          </cell>
          <cell r="E1796" t="str">
            <v>Quận Nam Từ Liêm</v>
          </cell>
          <cell r="G1796" t="str">
            <v>HN004</v>
          </cell>
          <cell r="H1796" t="str">
            <v>Hoàng Thanh Huy</v>
          </cell>
          <cell r="I1796" t="str">
            <v>MIENBAC;WIN</v>
          </cell>
          <cell r="J1796" t="str">
            <v/>
          </cell>
          <cell r="M1796" t="str">
            <v>Số 86 ngõ 20 đường Mỹ Đình, phường Mỹ Đình 2, Nam Từ Liêm, Hà Nội</v>
          </cell>
          <cell r="N1796">
            <v>60</v>
          </cell>
          <cell r="O1796" t="b">
            <v>0</v>
          </cell>
          <cell r="P1796" t="str">
            <v>C6 HÀ NỘI</v>
          </cell>
          <cell r="Q1796" t="str">
            <v>Miền Bắc</v>
          </cell>
          <cell r="R1796" t="str">
            <v>WIN</v>
          </cell>
        </row>
        <row r="1797">
          <cell r="A1797" t="str">
            <v>WIN3949</v>
          </cell>
          <cell r="B1797" t="str">
            <v>CN HÀ NỘI - CÔNG TY CỔ PHẦN DỊCH VỤ THƯƠNG MẠI TỔNG HỢP WINCOMMERCE</v>
          </cell>
          <cell r="C1797" t="str">
            <v/>
          </cell>
          <cell r="D1797" t="str">
            <v>Thành phố Hà Nội</v>
          </cell>
          <cell r="E1797" t="str">
            <v>Quận Long Biên</v>
          </cell>
          <cell r="G1797" t="str">
            <v>HN003</v>
          </cell>
          <cell r="H1797" t="str">
            <v>Nguyễn Văn Thạch</v>
          </cell>
          <cell r="I1797" t="str">
            <v>MIENBAC;WIN</v>
          </cell>
          <cell r="J1797" t="str">
            <v/>
          </cell>
          <cell r="M1797" t="str">
            <v>Lô BT1-18 Đường Phúc Lợi , Phường Phúc Lợi, Quận Long Biên , Thành Phố Hà Nội.</v>
          </cell>
          <cell r="N1797">
            <v>60</v>
          </cell>
          <cell r="O1797" t="b">
            <v>0</v>
          </cell>
          <cell r="P1797" t="str">
            <v>C6 HÀ NỘI</v>
          </cell>
          <cell r="Q1797" t="str">
            <v>Miền Bắc</v>
          </cell>
          <cell r="R1797" t="str">
            <v>WIN</v>
          </cell>
        </row>
        <row r="1798">
          <cell r="A1798" t="str">
            <v>WIN3951</v>
          </cell>
          <cell r="B1798" t="str">
            <v>CN HÀ NỘI - CÔNG TY CỔ PHẦN DỊCH VỤ THƯƠNG MẠI TỔNG HỢP WINCOMMERCE</v>
          </cell>
          <cell r="C1798" t="str">
            <v/>
          </cell>
          <cell r="D1798" t="str">
            <v>Thành phố Hà Nội</v>
          </cell>
          <cell r="E1798" t="str">
            <v>Quận Đống Đa</v>
          </cell>
          <cell r="G1798" t="str">
            <v>HN003</v>
          </cell>
          <cell r="H1798" t="str">
            <v>Nguyễn Văn Thạch</v>
          </cell>
          <cell r="I1798" t="str">
            <v>MIENBAC;WIN</v>
          </cell>
          <cell r="J1798" t="str">
            <v/>
          </cell>
          <cell r="M1798" t="str">
            <v>Số 41 Vũ Thạnh, phường Ô Chợ Dừa, quận Đống Đa, HN</v>
          </cell>
          <cell r="N1798">
            <v>60</v>
          </cell>
          <cell r="O1798" t="b">
            <v>0</v>
          </cell>
          <cell r="P1798" t="str">
            <v>C6 HÀ NỘI</v>
          </cell>
          <cell r="Q1798" t="str">
            <v>Miền Bắc</v>
          </cell>
          <cell r="R1798" t="str">
            <v>WIN</v>
          </cell>
        </row>
        <row r="1799">
          <cell r="A1799" t="str">
            <v>WIN3960</v>
          </cell>
          <cell r="B1799" t="str">
            <v>CN HÀ NỘI - CÔNG TY CỔ PHẦN DỊCH VỤ THƯƠNG MẠI TỔNG HỢP WINCOMMERCE</v>
          </cell>
          <cell r="C1799" t="str">
            <v/>
          </cell>
          <cell r="D1799" t="str">
            <v>Thành phố Hà Nội</v>
          </cell>
          <cell r="E1799" t="str">
            <v>Huyện Gia Lâm</v>
          </cell>
          <cell r="G1799" t="str">
            <v>HN008</v>
          </cell>
          <cell r="H1799" t="str">
            <v>Nguyễn Minh Sơn</v>
          </cell>
          <cell r="I1799" t="str">
            <v>MIENBAC;WIN</v>
          </cell>
          <cell r="J1799" t="str">
            <v/>
          </cell>
          <cell r="M1799" t="str">
            <v>173 Hà Huy Tập , TT Yên Viên, huyện Gia Lâm, HN</v>
          </cell>
          <cell r="N1799">
            <v>60</v>
          </cell>
          <cell r="O1799" t="b">
            <v>0</v>
          </cell>
          <cell r="P1799" t="str">
            <v>C6 HÀ NỘI</v>
          </cell>
          <cell r="Q1799" t="str">
            <v>Miền Bắc</v>
          </cell>
          <cell r="R1799" t="str">
            <v>WIN</v>
          </cell>
        </row>
        <row r="1800">
          <cell r="A1800" t="str">
            <v>WIN3961</v>
          </cell>
          <cell r="B1800" t="str">
            <v>CN HÀ NỘI - CÔNG TY CỔ PHẦN DỊCH VỤ THƯƠNG MẠI TỔNG HỢP WINCOMMERCE</v>
          </cell>
          <cell r="C1800" t="str">
            <v/>
          </cell>
          <cell r="D1800" t="str">
            <v>Thành phố Hà Nội</v>
          </cell>
          <cell r="E1800" t="str">
            <v>Quận Đống Đa</v>
          </cell>
          <cell r="G1800" t="str">
            <v>HN003</v>
          </cell>
          <cell r="H1800" t="str">
            <v>Nguyễn Văn Thạch</v>
          </cell>
          <cell r="I1800" t="str">
            <v>MIENBAC;WIN</v>
          </cell>
          <cell r="J1800" t="str">
            <v/>
          </cell>
          <cell r="M1800" t="str">
            <v>153-155 Đê La Thành, phường Nam Đồng, Quận Đống Đa, HN</v>
          </cell>
          <cell r="N1800">
            <v>60</v>
          </cell>
          <cell r="O1800" t="b">
            <v>0</v>
          </cell>
          <cell r="P1800" t="str">
            <v>C6 HÀ NỘI</v>
          </cell>
          <cell r="Q1800" t="str">
            <v>Miền Bắc</v>
          </cell>
          <cell r="R1800" t="str">
            <v>WIN</v>
          </cell>
        </row>
        <row r="1801">
          <cell r="A1801" t="str">
            <v>WIN3962</v>
          </cell>
          <cell r="B1801" t="str">
            <v>CN HÀ NỘI - CÔNG TY CỔ PHẦN DỊCH VỤ THƯƠNG MẠI TỔNG HỢP WINCOMMERCE</v>
          </cell>
          <cell r="C1801" t="str">
            <v/>
          </cell>
          <cell r="D1801" t="str">
            <v>Thành phố Hà Nội</v>
          </cell>
          <cell r="E1801" t="str">
            <v>Quận Nam Từ Liêm</v>
          </cell>
          <cell r="G1801" t="str">
            <v>HN004</v>
          </cell>
          <cell r="H1801" t="str">
            <v>Hoàng Thanh Huy</v>
          </cell>
          <cell r="I1801" t="str">
            <v>MIENBAC;WIN</v>
          </cell>
          <cell r="J1801" t="str">
            <v/>
          </cell>
          <cell r="M1801" t="str">
            <v>Kiot số 03 và số 04, tầng 1, nhà 23 tầng- CT1, phường Trung Văn, quận Nam Từ Liêm, Hà Nội.</v>
          </cell>
          <cell r="N1801">
            <v>60</v>
          </cell>
          <cell r="O1801" t="b">
            <v>0</v>
          </cell>
          <cell r="P1801" t="str">
            <v>C6 HÀ NỘI</v>
          </cell>
          <cell r="Q1801" t="str">
            <v>Miền Bắc</v>
          </cell>
          <cell r="R1801" t="str">
            <v>WIN</v>
          </cell>
        </row>
        <row r="1802">
          <cell r="A1802" t="str">
            <v>WIN3973</v>
          </cell>
          <cell r="B1802" t="str">
            <v>CN HÀ NỘI - CÔNG TY CỔ PHẦN DỊCH VỤ THƯƠNG MẠI TỔNG HỢP WINCOMMERCE</v>
          </cell>
          <cell r="C1802" t="str">
            <v/>
          </cell>
          <cell r="D1802" t="str">
            <v>Thành phố Hà Nội</v>
          </cell>
          <cell r="E1802" t="str">
            <v>Quận Hoàng Mai</v>
          </cell>
          <cell r="G1802" t="str">
            <v>HN003</v>
          </cell>
          <cell r="H1802" t="str">
            <v>Nguyễn Văn Thạch</v>
          </cell>
          <cell r="I1802" t="str">
            <v>MIENBAC;WIN</v>
          </cell>
          <cell r="J1802" t="str">
            <v/>
          </cell>
          <cell r="M1802" t="str">
            <v>Kiot DV-17 tầng 1, Nhà Chung cư @Home, số 987 tam Trinh, phường Yên Sở, Hoàng Mai, Hà Nội</v>
          </cell>
          <cell r="N1802">
            <v>60</v>
          </cell>
          <cell r="O1802" t="b">
            <v>0</v>
          </cell>
          <cell r="P1802" t="str">
            <v>C6 HÀ NỘI</v>
          </cell>
          <cell r="Q1802" t="str">
            <v>Miền Bắc</v>
          </cell>
          <cell r="R1802" t="str">
            <v>WIN</v>
          </cell>
        </row>
        <row r="1803">
          <cell r="A1803" t="str">
            <v>WIN3979</v>
          </cell>
          <cell r="B1803" t="str">
            <v>CN HÀ NỘI - CÔNG TY CỔ PHẦN DỊCH VỤ THƯƠNG MẠI TỔNG HỢP WINCOMMERCE</v>
          </cell>
          <cell r="C1803" t="str">
            <v/>
          </cell>
          <cell r="D1803" t="str">
            <v>Thành phố Hà Nội</v>
          </cell>
          <cell r="E1803" t="str">
            <v>Huyện Thanh Trì</v>
          </cell>
          <cell r="G1803" t="str">
            <v>HN008</v>
          </cell>
          <cell r="H1803" t="str">
            <v>Nguyễn Minh Sơn</v>
          </cell>
          <cell r="I1803" t="str">
            <v>MIENBAC;WIN</v>
          </cell>
          <cell r="J1803" t="str">
            <v/>
          </cell>
          <cell r="M1803" t="str">
            <v>Thôn 3, xã Vạn Phúc, huyện Thanh Trì, Hà Nội</v>
          </cell>
          <cell r="N1803">
            <v>60</v>
          </cell>
          <cell r="O1803" t="b">
            <v>0</v>
          </cell>
          <cell r="P1803" t="str">
            <v>C6 HÀ NỘI</v>
          </cell>
          <cell r="Q1803" t="str">
            <v>Miền Bắc</v>
          </cell>
          <cell r="R1803" t="str">
            <v>WIN</v>
          </cell>
        </row>
        <row r="1804">
          <cell r="A1804" t="str">
            <v>WIN3980</v>
          </cell>
          <cell r="B1804" t="str">
            <v>CN HÀ NỘI - CÔNG TY CỔ PHẦN DỊCH VỤ THƯƠNG MẠI TỔNG HỢP WINCOMMERCE</v>
          </cell>
          <cell r="C1804" t="str">
            <v/>
          </cell>
          <cell r="D1804" t="str">
            <v>Thành phố Hà Nội</v>
          </cell>
          <cell r="E1804" t="str">
            <v>Quận Nam Từ Liêm</v>
          </cell>
          <cell r="G1804" t="str">
            <v>HN004</v>
          </cell>
          <cell r="H1804" t="str">
            <v>Hoàng Thanh Huy</v>
          </cell>
          <cell r="I1804" t="str">
            <v>MIENBAC;WIN</v>
          </cell>
          <cell r="J1804" t="str">
            <v/>
          </cell>
          <cell r="M1804" t="str">
            <v>Số 39 đường Đỗ Xuân Hợp, phường Mỹ Đình 1, quận Nam Từ Liêm, Hà Nội</v>
          </cell>
          <cell r="N1804">
            <v>60</v>
          </cell>
          <cell r="O1804" t="b">
            <v>0</v>
          </cell>
          <cell r="P1804" t="str">
            <v>C6 HÀ NỘI</v>
          </cell>
          <cell r="Q1804" t="str">
            <v>Miền Bắc</v>
          </cell>
          <cell r="R1804" t="str">
            <v>WIN</v>
          </cell>
        </row>
        <row r="1805">
          <cell r="A1805" t="str">
            <v>WIN3990</v>
          </cell>
          <cell r="B1805" t="str">
            <v>CN HÀ NỘI - CÔNG TY CỔ PHẦN DỊCH VỤ THƯƠNG MẠI TỔNG HỢP WINCOMMERCE</v>
          </cell>
          <cell r="C1805" t="str">
            <v/>
          </cell>
          <cell r="D1805" t="str">
            <v>Thành phố Hà Nội</v>
          </cell>
          <cell r="E1805" t="str">
            <v>Huyện Đông Anh</v>
          </cell>
          <cell r="G1805" t="str">
            <v>HN008</v>
          </cell>
          <cell r="H1805" t="str">
            <v>Nguyễn Minh Sơn</v>
          </cell>
          <cell r="I1805" t="str">
            <v>MIENBAC;WIN</v>
          </cell>
          <cell r="J1805" t="str">
            <v/>
          </cell>
          <cell r="M1805" t="str">
            <v>Ngã Ba Lương Quy, Xuân Nộn, Đông Anh, Hà Nội</v>
          </cell>
          <cell r="N1805">
            <v>60</v>
          </cell>
          <cell r="O1805" t="b">
            <v>0</v>
          </cell>
          <cell r="P1805" t="str">
            <v>C6 HÀ NỘI</v>
          </cell>
          <cell r="Q1805" t="str">
            <v>Miền Bắc</v>
          </cell>
          <cell r="R1805" t="str">
            <v>WIN</v>
          </cell>
        </row>
        <row r="1806">
          <cell r="A1806" t="str">
            <v>WIN3994</v>
          </cell>
          <cell r="B1806" t="str">
            <v>CN HÀ NỘI - CÔNG TY CỔ PHẦN DỊCH VỤ THƯƠNG MẠI TỔNG HỢP WINCOMMERCE</v>
          </cell>
          <cell r="C1806" t="str">
            <v/>
          </cell>
          <cell r="D1806" t="str">
            <v>Thành phố Hà Nội</v>
          </cell>
          <cell r="E1806" t="str">
            <v>Huyện Gia Lâm</v>
          </cell>
          <cell r="G1806" t="str">
            <v>HN008</v>
          </cell>
          <cell r="H1806" t="str">
            <v>Nguyễn Minh Sơn</v>
          </cell>
          <cell r="I1806" t="str">
            <v>MIENBAC;WIN</v>
          </cell>
          <cell r="J1806" t="str">
            <v/>
          </cell>
          <cell r="M1806" t="str">
            <v>Phố Keo, xã Kim Sơn, huyện Gia Lâm, HN</v>
          </cell>
          <cell r="N1806">
            <v>60</v>
          </cell>
          <cell r="O1806" t="b">
            <v>0</v>
          </cell>
          <cell r="P1806" t="str">
            <v>C6 HÀ NỘI</v>
          </cell>
          <cell r="Q1806" t="str">
            <v>Miền Bắc</v>
          </cell>
          <cell r="R1806" t="str">
            <v>WIN</v>
          </cell>
        </row>
        <row r="1807">
          <cell r="A1807" t="str">
            <v>WIN3995</v>
          </cell>
          <cell r="B1807" t="str">
            <v>CN HÀ NỘI - CÔNG TY CỔ PHẦN DỊCH VỤ THƯƠNG MẠI TỔNG HỢP WINCOMMERCE</v>
          </cell>
          <cell r="C1807" t="str">
            <v/>
          </cell>
          <cell r="D1807" t="str">
            <v>Thành phố Hà Nội</v>
          </cell>
          <cell r="E1807" t="str">
            <v>Huyện Đông Anh</v>
          </cell>
          <cell r="G1807" t="str">
            <v>HN008</v>
          </cell>
          <cell r="H1807" t="str">
            <v>Nguyễn Minh Sơn</v>
          </cell>
          <cell r="I1807" t="str">
            <v>MIENBAC;WIN</v>
          </cell>
          <cell r="J1807" t="str">
            <v/>
          </cell>
          <cell r="M1807" t="str">
            <v>Khu 6, Thụy Lôi, xã Thụy Lâm, huyện Đông Anh, HN</v>
          </cell>
          <cell r="N1807">
            <v>60</v>
          </cell>
          <cell r="O1807" t="b">
            <v>0</v>
          </cell>
          <cell r="P1807" t="str">
            <v>C6 HÀ NỘI</v>
          </cell>
          <cell r="Q1807" t="str">
            <v>Miền Bắc</v>
          </cell>
          <cell r="R1807" t="str">
            <v>WIN</v>
          </cell>
        </row>
        <row r="1808">
          <cell r="A1808" t="str">
            <v>WIN3998</v>
          </cell>
          <cell r="B1808" t="str">
            <v>CN HÀ NỘI - CÔNG TY CỔ PHẦN DỊCH VỤ THƯƠNG MẠI TỔNG HỢP WINCOMMERCE</v>
          </cell>
          <cell r="C1808" t="str">
            <v/>
          </cell>
          <cell r="D1808" t="str">
            <v>Thành phố Hà Nội</v>
          </cell>
          <cell r="E1808" t="str">
            <v>Quận Thanh Xuân</v>
          </cell>
          <cell r="G1808" t="str">
            <v>HN008</v>
          </cell>
          <cell r="H1808" t="str">
            <v>Nguyễn Minh Sơn</v>
          </cell>
          <cell r="I1808" t="str">
            <v>MIENBAC;WIN</v>
          </cell>
          <cell r="J1808" t="str">
            <v/>
          </cell>
          <cell r="M1808" t="str">
            <v>47 Vũ Trọng Phụng, phường Thanh Xuân Trung, quận Thanh Xuân, Hà Nội</v>
          </cell>
          <cell r="N1808">
            <v>60</v>
          </cell>
          <cell r="O1808" t="b">
            <v>0</v>
          </cell>
          <cell r="P1808" t="str">
            <v>C6 HÀ NỘI</v>
          </cell>
          <cell r="Q1808" t="str">
            <v>Miền Bắc</v>
          </cell>
          <cell r="R1808" t="str">
            <v>WIN</v>
          </cell>
        </row>
        <row r="1809">
          <cell r="A1809" t="str">
            <v>win3999</v>
          </cell>
          <cell r="B1809" t="str">
            <v>CN HÀ NỘI - wincommerce</v>
          </cell>
          <cell r="C1809" t="str">
            <v/>
          </cell>
          <cell r="D1809" t="str">
            <v>Thành phố Hà Nội</v>
          </cell>
          <cell r="E1809" t="str">
            <v>Huyện Hoài Đức</v>
          </cell>
          <cell r="G1809" t="str">
            <v>HN004</v>
          </cell>
          <cell r="H1809" t="str">
            <v>Hoàng Thanh Huy</v>
          </cell>
          <cell r="I1809" t="str">
            <v>MIENBAC;WIN</v>
          </cell>
          <cell r="J1809" t="str">
            <v/>
          </cell>
          <cell r="M1809" t="str">
            <v>17 Khu 5, Thị trấn Trạm Trôi, huyện Hoài Đức, HN</v>
          </cell>
          <cell r="N1809">
            <v>60</v>
          </cell>
          <cell r="O1809" t="b">
            <v>0</v>
          </cell>
          <cell r="P1809" t="str">
            <v>C6 HÀ NỘI</v>
          </cell>
          <cell r="Q1809" t="str">
            <v>Miền Bắc</v>
          </cell>
          <cell r="R1809" t="str">
            <v>WIN</v>
          </cell>
        </row>
        <row r="1810">
          <cell r="A1810" t="str">
            <v>win4000</v>
          </cell>
          <cell r="B1810" t="str">
            <v>CN HÀ NỘI - wincommerce</v>
          </cell>
          <cell r="C1810" t="str">
            <v/>
          </cell>
          <cell r="D1810" t="str">
            <v>Thành phố Hà Nội</v>
          </cell>
          <cell r="E1810" t="str">
            <v>Huyện Hoài Đức</v>
          </cell>
          <cell r="G1810" t="str">
            <v>HN004</v>
          </cell>
          <cell r="H1810" t="str">
            <v>Hoàng Thanh Huy</v>
          </cell>
          <cell r="I1810" t="str">
            <v>MIENBAC;WIN</v>
          </cell>
          <cell r="J1810" t="str">
            <v/>
          </cell>
          <cell r="M1810" t="str">
            <v>Khu vực Hồ Giềng (Xóm Mới), Ngãi Cầu, xã An Khánh, huyện Hoài Đức, Hà Nội</v>
          </cell>
          <cell r="N1810">
            <v>60</v>
          </cell>
          <cell r="O1810" t="b">
            <v>0</v>
          </cell>
          <cell r="P1810" t="str">
            <v>C6 HÀ NỘI</v>
          </cell>
          <cell r="Q1810" t="str">
            <v>Miền Bắc</v>
          </cell>
          <cell r="R1810" t="str">
            <v>WIN</v>
          </cell>
        </row>
        <row r="1811">
          <cell r="A1811" t="str">
            <v>WIN4007</v>
          </cell>
          <cell r="B1811" t="str">
            <v>CN HÀ NỘI - CÔNG TY CỔ PHẦN DỊCH VỤ THƯƠNG MẠI TỔNG HỢP WINCOMMERCE</v>
          </cell>
          <cell r="C1811" t="str">
            <v/>
          </cell>
          <cell r="D1811" t="str">
            <v>Thành phố Hà Nội</v>
          </cell>
          <cell r="E1811" t="str">
            <v>Quận Hoàn Kiếm</v>
          </cell>
          <cell r="G1811" t="str">
            <v>HN007</v>
          </cell>
          <cell r="H1811" t="str">
            <v>Đỗ Minh Quang</v>
          </cell>
          <cell r="I1811" t="str">
            <v>MIENBAC;WIN</v>
          </cell>
          <cell r="J1811" t="str">
            <v/>
          </cell>
          <cell r="M1811" t="str">
            <v>4B Tràng Thi, phường Hàng Trống, Q. Hoàn Kiếm, Hà Nội</v>
          </cell>
          <cell r="N1811">
            <v>60</v>
          </cell>
          <cell r="O1811" t="b">
            <v>0</v>
          </cell>
          <cell r="P1811" t="str">
            <v>C6 HÀ NỘI</v>
          </cell>
          <cell r="Q1811" t="str">
            <v>Miền Bắc</v>
          </cell>
          <cell r="R1811" t="str">
            <v>WIN</v>
          </cell>
        </row>
        <row r="1812">
          <cell r="A1812" t="str">
            <v>WIN4011</v>
          </cell>
          <cell r="B1812" t="str">
            <v>CN HÀ NỘI - CÔNG TY CỔ PHẦN DỊCH VỤ THƯƠNG MẠI TỔNG HỢP WINCOMMERCE</v>
          </cell>
          <cell r="C1812" t="str">
            <v/>
          </cell>
          <cell r="D1812" t="str">
            <v>Thành phố Hà Nội</v>
          </cell>
          <cell r="E1812" t="str">
            <v>Quận Cầu Giấy</v>
          </cell>
          <cell r="G1812" t="str">
            <v>HN004</v>
          </cell>
          <cell r="H1812" t="str">
            <v>Hoàng Thanh Huy</v>
          </cell>
          <cell r="I1812" t="str">
            <v>MIENBAC;WIN</v>
          </cell>
          <cell r="J1812" t="str">
            <v/>
          </cell>
          <cell r="M1812" t="str">
            <v>Số 26 ngõ 58 Trần Bình, phường Mai Dịch, Q. Cầu Giấy, Hà Nội</v>
          </cell>
          <cell r="N1812">
            <v>60</v>
          </cell>
          <cell r="O1812" t="b">
            <v>0</v>
          </cell>
          <cell r="P1812" t="str">
            <v>C6 HÀ NỘI</v>
          </cell>
          <cell r="Q1812" t="str">
            <v>Miền Bắc</v>
          </cell>
          <cell r="R1812" t="str">
            <v>WIN</v>
          </cell>
        </row>
        <row r="1813">
          <cell r="A1813" t="str">
            <v>WIN4020</v>
          </cell>
          <cell r="B1813" t="str">
            <v>CN HÀ NỘI - CÔNG TY CỔ PHẦN DỊCH VỤ THƯƠNG MẠI TỔNG HỢP WINCOMMERCE</v>
          </cell>
          <cell r="C1813" t="str">
            <v/>
          </cell>
          <cell r="D1813" t="str">
            <v>Thành phố Hà Nội</v>
          </cell>
          <cell r="E1813" t="str">
            <v>Quận Nam Từ Liêm</v>
          </cell>
          <cell r="G1813" t="str">
            <v>HN004</v>
          </cell>
          <cell r="H1813" t="str">
            <v>Hoàng Thanh Huy</v>
          </cell>
          <cell r="I1813" t="str">
            <v>MIENBAC;WIN</v>
          </cell>
          <cell r="J1813" t="str">
            <v/>
          </cell>
          <cell r="M1813" t="str">
            <v>Lô 21 khu BT4-3 Khu nhà ở Trung Văn,đường trung văn, phường Trung Văn, quận Nam Từ Liêm, HN</v>
          </cell>
          <cell r="N1813">
            <v>60</v>
          </cell>
          <cell r="O1813" t="b">
            <v>0</v>
          </cell>
          <cell r="P1813" t="str">
            <v>C6 HÀ NỘI</v>
          </cell>
          <cell r="Q1813" t="str">
            <v>Miền Bắc</v>
          </cell>
          <cell r="R1813" t="str">
            <v>WIN</v>
          </cell>
        </row>
        <row r="1814">
          <cell r="A1814" t="str">
            <v>WIN4023</v>
          </cell>
          <cell r="B1814" t="str">
            <v>CN HÀ NỘI - CÔNG TY CỔ PHẦN DỊCH VỤ THƯƠNG MẠI TỔNG HỢP WINCOMMERCE</v>
          </cell>
          <cell r="C1814" t="str">
            <v/>
          </cell>
          <cell r="D1814" t="str">
            <v>Thành phố Hà Nội</v>
          </cell>
          <cell r="E1814" t="str">
            <v>Quận Hai Bà Trưng</v>
          </cell>
          <cell r="G1814" t="str">
            <v>HN003</v>
          </cell>
          <cell r="H1814" t="str">
            <v>Nguyễn Văn Thạch</v>
          </cell>
          <cell r="I1814" t="str">
            <v>MIENBAC;WIN</v>
          </cell>
          <cell r="J1814" t="str">
            <v/>
          </cell>
          <cell r="M1814" t="str">
            <v>42 Vĩnh Tuy, phường Vĩnh Tuy, quận Hai Bà Trưng, HN</v>
          </cell>
          <cell r="N1814">
            <v>60</v>
          </cell>
          <cell r="O1814" t="b">
            <v>0</v>
          </cell>
          <cell r="P1814" t="str">
            <v>C6 HÀ NỘI</v>
          </cell>
          <cell r="Q1814" t="str">
            <v>Miền Bắc</v>
          </cell>
          <cell r="R1814" t="str">
            <v>WIN</v>
          </cell>
        </row>
        <row r="1815">
          <cell r="A1815" t="str">
            <v>win4024</v>
          </cell>
          <cell r="B1815" t="str">
            <v>CN HÀ NỘI - wincommerce</v>
          </cell>
          <cell r="C1815" t="str">
            <v/>
          </cell>
          <cell r="D1815" t="str">
            <v>Thành phố Hà Nội</v>
          </cell>
          <cell r="E1815" t="str">
            <v>Huyện Hoài Đức</v>
          </cell>
          <cell r="G1815" t="str">
            <v>HN004</v>
          </cell>
          <cell r="H1815" t="str">
            <v>Hoàng Thanh Huy</v>
          </cell>
          <cell r="I1815" t="str">
            <v>MIENBAC;WIN</v>
          </cell>
          <cell r="J1815" t="str">
            <v/>
          </cell>
          <cell r="M1815" t="str">
            <v>Tầng 1, Gemek Tower, KĐTM Lê Trọng Tấn – Geleximco, đường Lê Trọng Tấn, 
xã An Khánh, huyện Hoài Đức, Hà Nội</v>
          </cell>
          <cell r="N1815">
            <v>60</v>
          </cell>
          <cell r="O1815" t="b">
            <v>0</v>
          </cell>
          <cell r="P1815" t="str">
            <v>C6 HÀ NỘI</v>
          </cell>
          <cell r="Q1815" t="str">
            <v>Miền Bắc</v>
          </cell>
          <cell r="R1815" t="str">
            <v>WIN</v>
          </cell>
        </row>
        <row r="1816">
          <cell r="A1816" t="str">
            <v>WIN4031</v>
          </cell>
          <cell r="B1816" t="str">
            <v>CN HÀ NỘI - CÔNG TY CỔ PHẦN DỊCH VỤ THƯƠNG MẠI TỔNG HỢP WINCOMMERCE</v>
          </cell>
          <cell r="C1816" t="str">
            <v/>
          </cell>
          <cell r="D1816" t="str">
            <v>Thành phố Hà Nội</v>
          </cell>
          <cell r="E1816" t="str">
            <v>Huyện Thanh Trì</v>
          </cell>
          <cell r="G1816" t="str">
            <v>HN008</v>
          </cell>
          <cell r="H1816" t="str">
            <v>Nguyễn Minh Sơn</v>
          </cell>
          <cell r="I1816" t="str">
            <v>MIENBAC;WIN</v>
          </cell>
          <cell r="J1816" t="str">
            <v/>
          </cell>
          <cell r="M1816" t="str">
            <v>60 Tứ Hiệp, xã Tứ Hiệp, huyện Thanh Trì, HN</v>
          </cell>
          <cell r="N1816">
            <v>60</v>
          </cell>
          <cell r="O1816" t="b">
            <v>0</v>
          </cell>
          <cell r="P1816" t="str">
            <v>C6 HÀ NỘI</v>
          </cell>
          <cell r="Q1816" t="str">
            <v>Miền Bắc</v>
          </cell>
          <cell r="R1816" t="str">
            <v>WIN</v>
          </cell>
        </row>
        <row r="1817">
          <cell r="A1817" t="str">
            <v>WIN4032</v>
          </cell>
          <cell r="B1817" t="str">
            <v>CN HÀ NỘI - CÔNG TY CỔ PHẦN DỊCH VỤ THƯƠNG MẠI TỔNG HỢP WINCOMMERCE</v>
          </cell>
          <cell r="C1817" t="str">
            <v/>
          </cell>
          <cell r="D1817" t="str">
            <v>Thành phố Hà Nội</v>
          </cell>
          <cell r="E1817" t="str">
            <v>Quận Thanh Xuân</v>
          </cell>
          <cell r="G1817" t="str">
            <v>HN008</v>
          </cell>
          <cell r="H1817" t="str">
            <v>Nguyễn Minh Sơn</v>
          </cell>
          <cell r="I1817" t="str">
            <v>MIENBAC;WIN</v>
          </cell>
          <cell r="J1817" t="str">
            <v/>
          </cell>
          <cell r="M1817" t="str">
            <v>86 Quan Nhân, phường Nhân Chính, Quận Thanh Xuân, thành phố Hà Nội</v>
          </cell>
          <cell r="N1817">
            <v>60</v>
          </cell>
          <cell r="O1817" t="b">
            <v>0</v>
          </cell>
          <cell r="P1817" t="str">
            <v>C6 HÀ NỘI</v>
          </cell>
          <cell r="Q1817" t="str">
            <v>Miền Bắc</v>
          </cell>
          <cell r="R1817" t="str">
            <v>WIN</v>
          </cell>
        </row>
        <row r="1818">
          <cell r="A1818" t="str">
            <v>WIN4033</v>
          </cell>
          <cell r="B1818" t="str">
            <v>CN HÀ NỘI - CÔNG TY CỔ PHẦN DỊCH VỤ THƯƠNG MẠI TỔNG HỢP WINCOMMERCE</v>
          </cell>
          <cell r="C1818" t="str">
            <v/>
          </cell>
          <cell r="D1818" t="str">
            <v>Thành phố Hà Nội</v>
          </cell>
          <cell r="E1818" t="str">
            <v>Quận Hoàng Mai</v>
          </cell>
          <cell r="G1818" t="str">
            <v>HN003</v>
          </cell>
          <cell r="H1818" t="str">
            <v>Nguyễn Văn Thạch</v>
          </cell>
          <cell r="I1818" t="str">
            <v>MIENBAC;WIN</v>
          </cell>
          <cell r="J1818" t="str">
            <v/>
          </cell>
          <cell r="M1818" t="str">
            <v>Ô 13A, lô Ơ2, khu nhà ở Bán đảo Linh Đàm, Hoàng Liệt, phường Hoàng Liệt , Quận Hoàng Mai, HN</v>
          </cell>
          <cell r="N1818">
            <v>60</v>
          </cell>
          <cell r="O1818" t="b">
            <v>0</v>
          </cell>
          <cell r="P1818" t="str">
            <v>C6 HÀ NỘI</v>
          </cell>
          <cell r="Q1818" t="str">
            <v>Miền Bắc</v>
          </cell>
          <cell r="R1818" t="str">
            <v>WIN</v>
          </cell>
        </row>
        <row r="1819">
          <cell r="A1819" t="str">
            <v>WIN4040</v>
          </cell>
          <cell r="B1819" t="str">
            <v>CN HÀ NỘI - CÔNG TY CỔ PHẦN DỊCH VỤ THƯƠNG MẠI TỔNG HỢP WINCOMMERCE</v>
          </cell>
          <cell r="C1819" t="str">
            <v/>
          </cell>
          <cell r="D1819" t="str">
            <v>Thành phố Hà Nội</v>
          </cell>
          <cell r="E1819" t="str">
            <v>Quận Hoàng Mai</v>
          </cell>
          <cell r="G1819" t="str">
            <v>HN003</v>
          </cell>
          <cell r="H1819" t="str">
            <v>Nguyễn Văn Thạch</v>
          </cell>
          <cell r="I1819" t="str">
            <v>MIENBAC;WIN</v>
          </cell>
          <cell r="J1819" t="str">
            <v/>
          </cell>
          <cell r="M1819" t="str">
            <v>271 Nam Dư, phường Lĩnh Nam, quận Hoàng Mai, HN</v>
          </cell>
          <cell r="N1819">
            <v>60</v>
          </cell>
          <cell r="O1819" t="b">
            <v>0</v>
          </cell>
          <cell r="P1819" t="str">
            <v>C6 HÀ NỘI</v>
          </cell>
          <cell r="Q1819" t="str">
            <v>Miền Bắc</v>
          </cell>
          <cell r="R1819" t="str">
            <v>WIN</v>
          </cell>
        </row>
        <row r="1820">
          <cell r="A1820" t="str">
            <v>WIN4041</v>
          </cell>
          <cell r="B1820" t="str">
            <v>CN HÀ NỘI - CÔNG TY CỔ PHẦN DỊCH VỤ THƯƠNG MẠI TỔNG HỢP WINCOMMERCE</v>
          </cell>
          <cell r="C1820" t="str">
            <v/>
          </cell>
          <cell r="D1820" t="str">
            <v>Thành phố Hà Nội</v>
          </cell>
          <cell r="E1820" t="str">
            <v>Quận Tây Hồ</v>
          </cell>
          <cell r="G1820" t="str">
            <v>HN008</v>
          </cell>
          <cell r="H1820" t="str">
            <v>Nguyễn Minh Sơn</v>
          </cell>
          <cell r="I1820" t="str">
            <v>MIENBAC;WIN</v>
          </cell>
          <cell r="J1820" t="str">
            <v/>
          </cell>
          <cell r="M1820" t="str">
            <v>Tầng 1, Chung cư Packexim 2, ngách 6 ngõ 15 An Dương Vương, 
phường Phú Thượng, quận Tây Hồ, HN</v>
          </cell>
          <cell r="N1820">
            <v>60</v>
          </cell>
          <cell r="O1820" t="b">
            <v>0</v>
          </cell>
          <cell r="P1820" t="str">
            <v>C6 HÀ NỘI</v>
          </cell>
          <cell r="Q1820" t="str">
            <v>Miền Bắc</v>
          </cell>
          <cell r="R1820" t="str">
            <v>WIN</v>
          </cell>
        </row>
        <row r="1821">
          <cell r="A1821" t="str">
            <v>WIN4050</v>
          </cell>
          <cell r="B1821" t="str">
            <v>CN HÀ NỘI - CÔNG TY CỔ PHẦN DỊCH VỤ THƯƠNG MẠI TỔNG HỢP WINCOMMERCE</v>
          </cell>
          <cell r="C1821" t="str">
            <v/>
          </cell>
          <cell r="D1821" t="str">
            <v>Thành phố Hà Nội</v>
          </cell>
          <cell r="E1821" t="str">
            <v>Quận Nam Từ Liêm</v>
          </cell>
          <cell r="G1821" t="str">
            <v>HN004</v>
          </cell>
          <cell r="H1821" t="str">
            <v>Hoàng Thanh Huy</v>
          </cell>
          <cell r="I1821" t="str">
            <v>MIENBAC;WIN</v>
          </cell>
          <cell r="J1821" t="str">
            <v/>
          </cell>
          <cell r="M1821" t="str">
            <v>E4.1.9 (SH09), tầng 1, Tòa nhà E4, thuộc tòa CT2 KĐTM Mỹ Đình - Mễ Trì (Dự án Emerald), đường Đình Thôn,
 phường Mỹ Đình 1, quận Nam Từ Liêm, HN</v>
          </cell>
          <cell r="N1821">
            <v>60</v>
          </cell>
          <cell r="O1821" t="b">
            <v>0</v>
          </cell>
          <cell r="P1821" t="str">
            <v>C6 HÀ NỘI</v>
          </cell>
          <cell r="Q1821" t="str">
            <v>Miền Bắc</v>
          </cell>
          <cell r="R1821" t="str">
            <v>WIN</v>
          </cell>
        </row>
        <row r="1822">
          <cell r="A1822" t="str">
            <v>WIN4052</v>
          </cell>
          <cell r="B1822" t="str">
            <v>CN HÀ NỘI - CÔNG TY CỔ PHẦN DỊCH VỤ THƯƠNG MẠI TỔNG HỢP WINCOMMERCE</v>
          </cell>
          <cell r="C1822" t="str">
            <v/>
          </cell>
          <cell r="D1822" t="str">
            <v>Thành phố Hà Nội</v>
          </cell>
          <cell r="E1822" t="str">
            <v>Quận Nam Từ Liêm</v>
          </cell>
          <cell r="G1822" t="str">
            <v>HN004</v>
          </cell>
          <cell r="H1822" t="str">
            <v>Hoàng Thanh Huy</v>
          </cell>
          <cell r="I1822" t="str">
            <v>MIENBAC;WIN</v>
          </cell>
          <cell r="J1822" t="str">
            <v/>
          </cell>
          <cell r="M1822" t="str">
            <v>TT01-05,Tòa NO-CT1, Hải Đăng City, Hàm Nghi, Phường Mỹ Đình 2, Quận Nam Từ Liêm, TP Hà Nội</v>
          </cell>
          <cell r="N1822">
            <v>60</v>
          </cell>
          <cell r="O1822" t="b">
            <v>0</v>
          </cell>
          <cell r="P1822" t="str">
            <v>C6 HÀ NỘI</v>
          </cell>
          <cell r="Q1822" t="str">
            <v>Miền Bắc</v>
          </cell>
          <cell r="R1822" t="str">
            <v>WIN</v>
          </cell>
        </row>
        <row r="1823">
          <cell r="A1823" t="str">
            <v>WIN4053</v>
          </cell>
          <cell r="B1823" t="str">
            <v>CN HÀ NỘI - CÔNG TY CỔ PHẦN DỊCH VỤ THƯƠNG MẠI TỔNG HỢP WINCOMMERCE</v>
          </cell>
          <cell r="C1823" t="str">
            <v/>
          </cell>
          <cell r="D1823" t="str">
            <v>Thành phố Hà Nội</v>
          </cell>
          <cell r="E1823" t="str">
            <v>Quận Nam Từ Liêm</v>
          </cell>
          <cell r="G1823" t="str">
            <v>HN004</v>
          </cell>
          <cell r="H1823" t="str">
            <v>Hoàng Thanh Huy</v>
          </cell>
          <cell r="I1823" t="str">
            <v>MIENBAC;WIN</v>
          </cell>
          <cell r="J1823" t="str">
            <v/>
          </cell>
          <cell r="M1823" t="str">
            <v>SO05A, tầng 1, Tòa A3 (CT03), KCH Vinhomes Gardenia, Hàm Nghi, phường Cầu Diễn, Quận Nam Từ Liêm, HN</v>
          </cell>
          <cell r="N1823">
            <v>60</v>
          </cell>
          <cell r="O1823" t="b">
            <v>0</v>
          </cell>
          <cell r="P1823" t="str">
            <v>C6 HÀ NỘI</v>
          </cell>
          <cell r="Q1823" t="str">
            <v>Miền Bắc</v>
          </cell>
          <cell r="R1823" t="str">
            <v>WIN</v>
          </cell>
        </row>
        <row r="1824">
          <cell r="A1824" t="str">
            <v>WIN4059</v>
          </cell>
          <cell r="B1824" t="str">
            <v>CN HÀ NỘI - CÔNG TY CỔ PHẦN DỊCH VỤ THƯƠNG MẠI TỔNG HỢP WINCOMMERCE</v>
          </cell>
          <cell r="C1824" t="str">
            <v/>
          </cell>
          <cell r="D1824" t="str">
            <v>Thành phố Hà Nội</v>
          </cell>
          <cell r="E1824" t="str">
            <v>Quận Nam Từ Liêm</v>
          </cell>
          <cell r="G1824" t="str">
            <v>HN004</v>
          </cell>
          <cell r="H1824" t="str">
            <v>Hoàng Thanh Huy</v>
          </cell>
          <cell r="I1824" t="str">
            <v>MIENBAC;WIN</v>
          </cell>
          <cell r="J1824" t="str">
            <v/>
          </cell>
          <cell r="M1824" t="str">
            <v>Gian hàng kinh doanh số 115 tại tầng 1 thuộc nhà chung cư số G2, phường Mễ Trì, quận Nam Từ Liêm, Hà Nội</v>
          </cell>
          <cell r="N1824">
            <v>60</v>
          </cell>
          <cell r="O1824" t="b">
            <v>0</v>
          </cell>
          <cell r="P1824" t="str">
            <v>C6 HÀ NỘI</v>
          </cell>
          <cell r="Q1824" t="str">
            <v>Miền Bắc</v>
          </cell>
          <cell r="R1824" t="str">
            <v>WIN</v>
          </cell>
        </row>
        <row r="1825">
          <cell r="A1825" t="str">
            <v>WIN4060</v>
          </cell>
          <cell r="B1825" t="str">
            <v>CN HÀ NỘI - CÔNG TY CỔ PHẦN DỊCH VỤ THƯƠNG MẠI TỔNG HỢP WINCOMMERCE</v>
          </cell>
          <cell r="C1825" t="str">
            <v/>
          </cell>
          <cell r="D1825" t="str">
            <v>Thành phố Hà Nội</v>
          </cell>
          <cell r="E1825" t="str">
            <v>Quận Nam Từ Liêm</v>
          </cell>
          <cell r="G1825" t="str">
            <v>HN004</v>
          </cell>
          <cell r="H1825" t="str">
            <v>Hoàng Thanh Huy</v>
          </cell>
          <cell r="I1825" t="str">
            <v>MIENBAC;WIN</v>
          </cell>
          <cell r="J1825" t="str">
            <v/>
          </cell>
          <cell r="M1825" t="str">
            <v>LK02-03, khu C14 Bộ Công an, đường Trung Văn, phường Trung Văn, Quận Nam Từ Liêm, Hà Nội</v>
          </cell>
          <cell r="N1825">
            <v>60</v>
          </cell>
          <cell r="O1825" t="b">
            <v>0</v>
          </cell>
          <cell r="P1825" t="str">
            <v>C6 HÀ NỘI</v>
          </cell>
          <cell r="Q1825" t="str">
            <v>Miền Bắc</v>
          </cell>
          <cell r="R1825" t="str">
            <v>WIN</v>
          </cell>
        </row>
        <row r="1826">
          <cell r="A1826" t="str">
            <v>WIN4064</v>
          </cell>
          <cell r="B1826" t="str">
            <v>CN HÀ NỘI - CÔNG TY CỔ PHẦN DỊCH VỤ THƯƠNG MẠI TỔNG HỢP WINCOMMERCE</v>
          </cell>
          <cell r="C1826" t="str">
            <v/>
          </cell>
          <cell r="D1826" t="str">
            <v>Thành phố Hà Nội</v>
          </cell>
          <cell r="E1826" t="str">
            <v>Huyện Gia Lâm</v>
          </cell>
          <cell r="G1826" t="str">
            <v>HN003</v>
          </cell>
          <cell r="H1826" t="str">
            <v>Nguyễn Văn Thạch</v>
          </cell>
          <cell r="I1826" t="str">
            <v>MIENBAC;WIN</v>
          </cell>
          <cell r="J1826" t="str">
            <v/>
          </cell>
          <cell r="M1826" t="str">
            <v>175 KHU BIỆT THỰ THỦY NGUYÊN, MAIRINA ECOPARK  XÃ PHỤNG CÔNG VĂN GIANG HƯNG YÊN</v>
          </cell>
          <cell r="N1826">
            <v>60</v>
          </cell>
          <cell r="O1826" t="b">
            <v>0</v>
          </cell>
          <cell r="P1826" t="str">
            <v>C6 HÀ NỘI</v>
          </cell>
          <cell r="Q1826" t="str">
            <v>Miền Bắc</v>
          </cell>
          <cell r="R1826" t="str">
            <v>WIN</v>
          </cell>
        </row>
        <row r="1827">
          <cell r="A1827" t="str">
            <v>win4065</v>
          </cell>
          <cell r="B1827" t="str">
            <v>CN HÀ NỘI - wincommerce</v>
          </cell>
          <cell r="C1827" t="str">
            <v/>
          </cell>
          <cell r="D1827" t="str">
            <v>Thành phố Hà Nội</v>
          </cell>
          <cell r="E1827" t="str">
            <v>Quận Bắc Từ Liêm</v>
          </cell>
          <cell r="G1827" t="str">
            <v>HN004</v>
          </cell>
          <cell r="H1827" t="str">
            <v>Hoàng Thanh Huy</v>
          </cell>
          <cell r="I1827" t="str">
            <v>MIENBAC;WIN</v>
          </cell>
          <cell r="J1827" t="str">
            <v/>
          </cell>
          <cell r="M1827" t="str">
            <v>Tầng 1, chung cư cao tầng, Lô C4, phường Xuân Tảo, Quận Bắc Từ Liêm, Hà Nội</v>
          </cell>
          <cell r="N1827">
            <v>60</v>
          </cell>
          <cell r="O1827" t="b">
            <v>0</v>
          </cell>
          <cell r="P1827" t="str">
            <v>C6 HÀ NỘI</v>
          </cell>
          <cell r="Q1827" t="str">
            <v>Miền Bắc</v>
          </cell>
          <cell r="R1827" t="str">
            <v>WIN</v>
          </cell>
        </row>
        <row r="1828">
          <cell r="A1828" t="str">
            <v>WIN4066</v>
          </cell>
          <cell r="B1828" t="str">
            <v>CN HÀ NỘI - CÔNG TY CỔ PHẦN DỊCH VỤ THƯƠNG MẠI TỔNG HỢP WINCOMMERCE</v>
          </cell>
          <cell r="C1828" t="str">
            <v/>
          </cell>
          <cell r="D1828" t="str">
            <v>Thành phố Hà Nội</v>
          </cell>
          <cell r="E1828" t="str">
            <v>Quận Long Biên</v>
          </cell>
          <cell r="G1828" t="str">
            <v>HN003</v>
          </cell>
          <cell r="H1828" t="str">
            <v>Nguyễn Văn Thạch</v>
          </cell>
          <cell r="I1828" t="str">
            <v>MIENBAC;WIN</v>
          </cell>
          <cell r="J1828" t="str">
            <v/>
          </cell>
          <cell r="M1828" t="str">
            <v>Số 1 ngõ 206 đường Cổ Linh, phường Long Biên, quận Long Biên, Hà Nội</v>
          </cell>
          <cell r="N1828">
            <v>60</v>
          </cell>
          <cell r="O1828" t="b">
            <v>0</v>
          </cell>
          <cell r="P1828" t="str">
            <v>C6 HÀ NỘI</v>
          </cell>
          <cell r="Q1828" t="str">
            <v>Miền Bắc</v>
          </cell>
          <cell r="R1828" t="str">
            <v>WIN</v>
          </cell>
        </row>
        <row r="1829">
          <cell r="A1829" t="str">
            <v>WIN4067</v>
          </cell>
          <cell r="B1829" t="str">
            <v>CN HÀ NỘI - CÔNG TY CỔ PHẦN DỊCH VỤ THƯƠNG MẠI TỔNG HỢP WINCOMMERCE</v>
          </cell>
          <cell r="C1829" t="str">
            <v/>
          </cell>
          <cell r="D1829" t="str">
            <v>Thành phố Hà Nội</v>
          </cell>
          <cell r="E1829" t="str">
            <v>Quận Hai Bà Trưng</v>
          </cell>
          <cell r="G1829" t="str">
            <v>HN003</v>
          </cell>
          <cell r="H1829" t="str">
            <v>Nguyễn Văn Thạch</v>
          </cell>
          <cell r="I1829" t="str">
            <v>MIENBAC;WIN</v>
          </cell>
          <cell r="J1829" t="str">
            <v/>
          </cell>
          <cell r="M1829" t="str">
            <v>4-TT2A, Khu nhà liền kề 622 Minh Khai, phường Vĩnh Tuy, quận Hai Bà Trưng, HN</v>
          </cell>
          <cell r="N1829">
            <v>60</v>
          </cell>
          <cell r="O1829" t="b">
            <v>0</v>
          </cell>
          <cell r="P1829" t="str">
            <v>C6 HÀ NỘI</v>
          </cell>
          <cell r="Q1829" t="str">
            <v>Miền Bắc</v>
          </cell>
          <cell r="R1829" t="str">
            <v>WIN</v>
          </cell>
        </row>
        <row r="1830">
          <cell r="A1830" t="str">
            <v>WIN4068</v>
          </cell>
          <cell r="B1830" t="str">
            <v>CN HÀ NỘI - CÔNG TY CỔ PHẦN DỊCH VỤ THƯƠNG MẠI TỔNG HỢP WINCOMMERCE</v>
          </cell>
          <cell r="C1830" t="str">
            <v/>
          </cell>
          <cell r="D1830" t="str">
            <v>Thành phố Hà Nội</v>
          </cell>
          <cell r="E1830" t="str">
            <v>Huyện Thanh Trì</v>
          </cell>
          <cell r="G1830" t="str">
            <v>HN008</v>
          </cell>
          <cell r="H1830" t="str">
            <v>Nguyễn Minh Sơn</v>
          </cell>
          <cell r="I1830" t="str">
            <v>MIENBAC;WIN</v>
          </cell>
          <cell r="J1830" t="str">
            <v/>
          </cell>
          <cell r="M1830" t="str">
            <v>Tầng 1, nhà CT8A, dự án công trình HH Đại Thanh, xã Tả Thanh Oai, huyện Thanh Trì, HN</v>
          </cell>
          <cell r="N1830">
            <v>60</v>
          </cell>
          <cell r="O1830" t="b">
            <v>0</v>
          </cell>
          <cell r="P1830" t="str">
            <v>C6 HÀ NỘI</v>
          </cell>
          <cell r="Q1830" t="str">
            <v>Miền Bắc</v>
          </cell>
          <cell r="R1830" t="str">
            <v>WIN</v>
          </cell>
        </row>
        <row r="1831">
          <cell r="A1831" t="str">
            <v>WIN4076</v>
          </cell>
          <cell r="B1831" t="str">
            <v>CN HÀ NỘI - CÔNG TY CỔ PHẦN DỊCH VỤ THƯƠNG MẠI TỔNG HỢP WINCOMMERCE</v>
          </cell>
          <cell r="C1831" t="str">
            <v/>
          </cell>
          <cell r="D1831" t="str">
            <v>Thành phố Hà Nội</v>
          </cell>
          <cell r="E1831" t="str">
            <v>Quận Tây Hồ</v>
          </cell>
          <cell r="G1831" t="str">
            <v>HN008</v>
          </cell>
          <cell r="H1831" t="str">
            <v>Nguyễn Minh Sơn</v>
          </cell>
          <cell r="I1831" t="str">
            <v>MIENBAC;WIN</v>
          </cell>
          <cell r="J1831" t="str">
            <v/>
          </cell>
          <cell r="M1831" t="str">
            <v>LK09 Khu nhà thấp tầng ngõ 38 Xuân La, phường Xuân La, quận Tây Hồ, HN</v>
          </cell>
          <cell r="N1831">
            <v>60</v>
          </cell>
          <cell r="O1831" t="b">
            <v>0</v>
          </cell>
          <cell r="P1831" t="str">
            <v>C6 HÀ NỘI</v>
          </cell>
          <cell r="Q1831" t="str">
            <v>Miền Bắc</v>
          </cell>
          <cell r="R1831" t="str">
            <v>WIN</v>
          </cell>
        </row>
        <row r="1832">
          <cell r="A1832" t="str">
            <v>win4077</v>
          </cell>
          <cell r="B1832" t="str">
            <v>CN HÀ NỘI - wincommerce</v>
          </cell>
          <cell r="C1832" t="str">
            <v/>
          </cell>
          <cell r="D1832" t="str">
            <v>Thành phố Hà Nội</v>
          </cell>
          <cell r="E1832" t="str">
            <v>Quận Hà Đông</v>
          </cell>
          <cell r="G1832" t="str">
            <v>HN004</v>
          </cell>
          <cell r="H1832" t="str">
            <v>Hoàng Thanh Huy</v>
          </cell>
          <cell r="I1832" t="str">
            <v>MIENBAC;WIN</v>
          </cell>
          <cell r="J1832" t="str">
            <v/>
          </cell>
          <cell r="M1832" t="str">
            <v>TT18-50 KĐTM Văn Phú, đường Lê Trọng Tấn, phường Phú La, quận Hà Đông, Hà Nội</v>
          </cell>
          <cell r="N1832">
            <v>60</v>
          </cell>
          <cell r="O1832" t="b">
            <v>0</v>
          </cell>
          <cell r="P1832" t="str">
            <v>C6 HÀ NỘI</v>
          </cell>
          <cell r="Q1832" t="str">
            <v>Miền Bắc</v>
          </cell>
          <cell r="R1832" t="str">
            <v>WIN</v>
          </cell>
        </row>
        <row r="1833">
          <cell r="A1833" t="str">
            <v>WIN4078</v>
          </cell>
          <cell r="B1833" t="str">
            <v>CN HÀ NỘI - CÔNG TY CỔ PHẦN DỊCH VỤ THƯƠNG MẠI TỔNG HỢP WINCOMMERCE</v>
          </cell>
          <cell r="C1833" t="str">
            <v/>
          </cell>
          <cell r="D1833" t="str">
            <v>Thành phố Hà Nội</v>
          </cell>
          <cell r="E1833" t="str">
            <v>Huyện Thanh Trì</v>
          </cell>
          <cell r="G1833" t="str">
            <v>HN008</v>
          </cell>
          <cell r="H1833" t="str">
            <v>Nguyễn Minh Sơn</v>
          </cell>
          <cell r="I1833" t="str">
            <v>MIENBAC;WIN</v>
          </cell>
          <cell r="J1833" t="str">
            <v/>
          </cell>
          <cell r="M1833" t="str">
            <v>Đường mới Tứ Hiệp, Ngũ Hiệp- Tự Khoát, xã Ngũ Hiệp, huyện Thanh Trì, HN</v>
          </cell>
          <cell r="N1833">
            <v>60</v>
          </cell>
          <cell r="O1833" t="b">
            <v>0</v>
          </cell>
          <cell r="P1833" t="str">
            <v>C6 HÀ NỘI</v>
          </cell>
          <cell r="Q1833" t="str">
            <v>Miền Bắc</v>
          </cell>
          <cell r="R1833" t="str">
            <v>WIN</v>
          </cell>
        </row>
        <row r="1834">
          <cell r="A1834" t="str">
            <v>WIN4085</v>
          </cell>
          <cell r="B1834" t="str">
            <v>CN HÀ NỘI - CÔNG TY CỔ PHẦN DỊCH VỤ THƯƠNG MẠI TỔNG HỢP WINCOMMERCE</v>
          </cell>
          <cell r="C1834" t="str">
            <v/>
          </cell>
          <cell r="D1834" t="str">
            <v>Thành phố Hà Nội</v>
          </cell>
          <cell r="E1834" t="str">
            <v>Quận Cầu Giấy</v>
          </cell>
          <cell r="G1834" t="str">
            <v>HN004</v>
          </cell>
          <cell r="H1834" t="str">
            <v>Hoàng Thanh Huy</v>
          </cell>
          <cell r="I1834" t="str">
            <v>MIENBAC;WIN</v>
          </cell>
          <cell r="J1834" t="str">
            <v/>
          </cell>
          <cell r="M1834" t="str">
            <v>58A Nguyễn Khánh Toàn, phường Quan Hoa, quận Cầu Giấy, HN</v>
          </cell>
          <cell r="N1834">
            <v>60</v>
          </cell>
          <cell r="O1834" t="b">
            <v>0</v>
          </cell>
          <cell r="P1834" t="str">
            <v>C6 HÀ NỘI</v>
          </cell>
          <cell r="Q1834" t="str">
            <v>Miền Bắc</v>
          </cell>
          <cell r="R1834" t="str">
            <v>WIN</v>
          </cell>
        </row>
        <row r="1835">
          <cell r="A1835" t="str">
            <v>win4094</v>
          </cell>
          <cell r="B1835" t="str">
            <v>CN HÀ NỘI - wincommerce</v>
          </cell>
          <cell r="C1835" t="str">
            <v/>
          </cell>
          <cell r="D1835" t="str">
            <v>Thành phố Hà Nội</v>
          </cell>
          <cell r="E1835" t="str">
            <v>Quận Bắc Từ Liêm</v>
          </cell>
          <cell r="G1835" t="str">
            <v>HN004</v>
          </cell>
          <cell r="H1835" t="str">
            <v>Hoàng Thanh Huy</v>
          </cell>
          <cell r="I1835" t="str">
            <v>MIENBAC;WIN</v>
          </cell>
          <cell r="J1835" t="str">
            <v/>
          </cell>
          <cell r="M1835" t="str">
            <v>8 Hoàng Công Chất, phường Phú Diễn, quận Bắc Từ Liêm, Hà Nội</v>
          </cell>
          <cell r="N1835">
            <v>60</v>
          </cell>
          <cell r="O1835" t="b">
            <v>0</v>
          </cell>
          <cell r="P1835" t="str">
            <v>C6 HÀ NỘI</v>
          </cell>
          <cell r="Q1835" t="str">
            <v>Miền Bắc</v>
          </cell>
          <cell r="R1835" t="str">
            <v>WIN</v>
          </cell>
        </row>
        <row r="1836">
          <cell r="A1836" t="str">
            <v>WIN4101</v>
          </cell>
          <cell r="B1836" t="str">
            <v>CN HÀ NỘI - CÔNG TY CỔ PHẦN DỊCH VỤ THƯƠNG MẠI TỔNG HỢP WINCOMMERCE</v>
          </cell>
          <cell r="C1836" t="str">
            <v/>
          </cell>
          <cell r="D1836" t="str">
            <v>Thành phố Hà Nội</v>
          </cell>
          <cell r="E1836" t="str">
            <v>Quận Tây Hồ</v>
          </cell>
          <cell r="G1836" t="str">
            <v>HN008</v>
          </cell>
          <cell r="H1836" t="str">
            <v>Nguyễn Minh Sơn</v>
          </cell>
          <cell r="I1836" t="str">
            <v>MIENBAC;WIN</v>
          </cell>
          <cell r="J1836" t="str">
            <v/>
          </cell>
          <cell r="M1836" t="str">
            <v>5 ngõ 464 Âu Cơ, Phường Nhật Tân, quận Tây Hồ, HN</v>
          </cell>
          <cell r="N1836">
            <v>60</v>
          </cell>
          <cell r="O1836" t="b">
            <v>0</v>
          </cell>
          <cell r="P1836" t="str">
            <v>C6 HÀ NỘI</v>
          </cell>
          <cell r="Q1836" t="str">
            <v>Miền Bắc</v>
          </cell>
          <cell r="R1836" t="str">
            <v>WIN</v>
          </cell>
        </row>
        <row r="1837">
          <cell r="A1837" t="str">
            <v>WIN4102</v>
          </cell>
          <cell r="B1837" t="str">
            <v>CN HÀ NỘI - CÔNG TY CỔ PHẦN DỊCH VỤ THƯƠNG MẠI TỔNG HỢP WINCOMMERCE</v>
          </cell>
          <cell r="C1837" t="str">
            <v/>
          </cell>
          <cell r="D1837" t="str">
            <v>Thành phố Hà Nội</v>
          </cell>
          <cell r="E1837" t="str">
            <v>Huyện Gia Lâm</v>
          </cell>
          <cell r="G1837" t="str">
            <v>HN003</v>
          </cell>
          <cell r="H1837" t="str">
            <v>Nguyễn Văn Thạch</v>
          </cell>
          <cell r="I1837" t="str">
            <v>MIENBAC;WIN</v>
          </cell>
          <cell r="J1837" t="str">
            <v/>
          </cell>
          <cell r="M1837" t="str">
            <v>PRV - KHU THẤP TẰNG 2A PARK RIVER ECOPARK XUÂN QUAN VĂN GIANG HUNGE YÊN</v>
          </cell>
          <cell r="N1837">
            <v>60</v>
          </cell>
          <cell r="O1837" t="b">
            <v>0</v>
          </cell>
          <cell r="P1837" t="str">
            <v>C6 HÀ NỘI</v>
          </cell>
          <cell r="Q1837" t="str">
            <v>Miền Bắc</v>
          </cell>
          <cell r="R1837" t="str">
            <v>WIN</v>
          </cell>
        </row>
        <row r="1838">
          <cell r="A1838" t="str">
            <v>WIN4108</v>
          </cell>
          <cell r="B1838" t="str">
            <v>CN HÀ NỘI - CÔNG TY CỔ PHẦN DỊCH VỤ THƯƠNG MẠI TỔNG HỢP WINCOMMERCE</v>
          </cell>
          <cell r="C1838" t="str">
            <v/>
          </cell>
          <cell r="D1838" t="str">
            <v>Thành phố Hà Nội</v>
          </cell>
          <cell r="E1838" t="str">
            <v>Quận Cầu Giấy</v>
          </cell>
          <cell r="G1838" t="str">
            <v>HN004</v>
          </cell>
          <cell r="H1838" t="str">
            <v>Hoàng Thanh Huy</v>
          </cell>
          <cell r="I1838" t="str">
            <v>MIENBAC;WIN</v>
          </cell>
          <cell r="J1838" t="str">
            <v/>
          </cell>
          <cell r="M1838" t="str">
            <v>01 nhà B1, khu tập thể Quân đội Mai Dịch, phường Mai Dịch, quận Cầu Giấy, HN</v>
          </cell>
          <cell r="N1838">
            <v>60</v>
          </cell>
          <cell r="O1838" t="b">
            <v>0</v>
          </cell>
          <cell r="P1838" t="str">
            <v>C6 HÀ NỘI</v>
          </cell>
          <cell r="Q1838" t="str">
            <v>Miền Bắc</v>
          </cell>
          <cell r="R1838" t="str">
            <v>WIN</v>
          </cell>
        </row>
        <row r="1839">
          <cell r="A1839" t="str">
            <v>win4109</v>
          </cell>
          <cell r="B1839" t="str">
            <v>CN HÀ NỘI - wincommerce</v>
          </cell>
          <cell r="C1839" t="str">
            <v/>
          </cell>
          <cell r="D1839" t="str">
            <v>Thành phố Hà Nội</v>
          </cell>
          <cell r="E1839" t="str">
            <v>Huyện Quốc Oai</v>
          </cell>
          <cell r="G1839" t="str">
            <v>HN004</v>
          </cell>
          <cell r="H1839" t="str">
            <v>Hoàng Thanh Huy</v>
          </cell>
          <cell r="I1839" t="str">
            <v>MIENBAC;WIN</v>
          </cell>
          <cell r="J1839" t="str">
            <v/>
          </cell>
          <cell r="M1839" t="str">
            <v>51 phố Huyện, thị trấn Quốc Oai, huyện Quốc Oai, HN</v>
          </cell>
          <cell r="N1839">
            <v>60</v>
          </cell>
          <cell r="O1839" t="b">
            <v>0</v>
          </cell>
          <cell r="P1839" t="str">
            <v>C6 HÀ NỘI</v>
          </cell>
          <cell r="Q1839" t="str">
            <v>Miền Bắc</v>
          </cell>
          <cell r="R1839" t="str">
            <v>WIN</v>
          </cell>
        </row>
        <row r="1840">
          <cell r="A1840" t="str">
            <v>WIN4110</v>
          </cell>
          <cell r="B1840" t="str">
            <v>CN HÀ NỘI - CÔNG TY CỔ PHẦN DỊCH VỤ THƯƠNG MẠI TỔNG HỢP WINCOMMERCE</v>
          </cell>
          <cell r="C1840" t="str">
            <v/>
          </cell>
          <cell r="D1840" t="str">
            <v>Thành phố Hà Nội</v>
          </cell>
          <cell r="E1840" t="str">
            <v>Huyện Đông Anh</v>
          </cell>
          <cell r="G1840" t="str">
            <v>HN004</v>
          </cell>
          <cell r="H1840" t="str">
            <v>Hoàng Thanh Huy</v>
          </cell>
          <cell r="I1840" t="str">
            <v>MIENBAC;WIN</v>
          </cell>
          <cell r="J1840" t="str">
            <v/>
          </cell>
          <cell r="M1840" t="str">
            <v>Thôn Phương Trạch, xã Vĩnh Ngọc, huyện Đông Anh, HN</v>
          </cell>
          <cell r="N1840">
            <v>60</v>
          </cell>
          <cell r="O1840" t="b">
            <v>0</v>
          </cell>
          <cell r="P1840" t="str">
            <v>C6 HÀ NỘI</v>
          </cell>
          <cell r="Q1840" t="str">
            <v>Miền Bắc</v>
          </cell>
          <cell r="R1840" t="str">
            <v>WIN</v>
          </cell>
        </row>
        <row r="1841">
          <cell r="A1841" t="str">
            <v>WIN4113</v>
          </cell>
          <cell r="B1841" t="str">
            <v>CN HÀ NỘI - CÔNG TY CỔ PHẦN DỊCH VỤ THƯƠNG MẠI TỔNG HỢP WINCOMMERCE</v>
          </cell>
          <cell r="C1841" t="str">
            <v/>
          </cell>
          <cell r="D1841" t="str">
            <v>Thành phố Hà Nội</v>
          </cell>
          <cell r="E1841" t="str">
            <v>Quận Nam Từ Liêm</v>
          </cell>
          <cell r="G1841" t="str">
            <v>HN004</v>
          </cell>
          <cell r="H1841" t="str">
            <v>Hoàng Thanh Huy</v>
          </cell>
          <cell r="I1841" t="str">
            <v>MIENBAC;WIN</v>
          </cell>
          <cell r="J1841" t="str">
            <v/>
          </cell>
          <cell r="K1841" t="str">
            <v>Kiot C3-2, Chung cư C3, KĐT Mỹ Đình 1, Nguyễn Cơ Thạch, phường Cầu Diễn, quận Nam Từ Liêm, thành phố Hà Nội</v>
          </cell>
          <cell r="M1841" t="str">
            <v>Kiot C3-2, Chung cư C3, KĐT Mỹ Đình 1, Nguyễn Cơ Thạch, phường Cầu Diễn, quận Nam Từ Liêm, HN</v>
          </cell>
          <cell r="N1841">
            <v>60</v>
          </cell>
          <cell r="O1841" t="b">
            <v>0</v>
          </cell>
          <cell r="P1841" t="str">
            <v>C6 HÀ NỘI</v>
          </cell>
          <cell r="Q1841" t="str">
            <v>Miền Bắc</v>
          </cell>
          <cell r="R1841" t="str">
            <v>WIN</v>
          </cell>
        </row>
        <row r="1842">
          <cell r="A1842" t="str">
            <v>WIN4114</v>
          </cell>
          <cell r="B1842" t="str">
            <v>CN HÀ NỘI - CÔNG TY CỔ PHẦN DỊCH VỤ THƯƠNG MẠI TỔNG HỢP WINCOMMERCE</v>
          </cell>
          <cell r="C1842" t="str">
            <v/>
          </cell>
          <cell r="D1842" t="str">
            <v>Thành phố Hà Nội</v>
          </cell>
          <cell r="E1842" t="str">
            <v>Huyện Thanh Trì</v>
          </cell>
          <cell r="G1842" t="str">
            <v>HN003</v>
          </cell>
          <cell r="H1842" t="str">
            <v>Nguyễn Văn Thạch</v>
          </cell>
          <cell r="I1842" t="str">
            <v>MIENBAC;WIN</v>
          </cell>
          <cell r="J1842" t="str">
            <v/>
          </cell>
          <cell r="M1842" t="str">
            <v>284 Tựu Liệt, xã Tam Hiệp, Thanh Trì, Hà Nội</v>
          </cell>
          <cell r="N1842">
            <v>60</v>
          </cell>
          <cell r="O1842" t="b">
            <v>0</v>
          </cell>
          <cell r="P1842" t="str">
            <v>C6 HÀ NỘI</v>
          </cell>
          <cell r="Q1842" t="str">
            <v>Miền Bắc</v>
          </cell>
          <cell r="R1842" t="str">
            <v>WIN</v>
          </cell>
        </row>
        <row r="1843">
          <cell r="A1843" t="str">
            <v>WIN4116</v>
          </cell>
          <cell r="B1843" t="str">
            <v>CN HÀ NỘI - CÔNG TY CỔ PHẦN DỊCH VỤ THƯƠNG MẠI TỔNG HỢP WINCOMMERCE</v>
          </cell>
          <cell r="C1843" t="str">
            <v/>
          </cell>
          <cell r="D1843" t="str">
            <v>Thành phố Hà Nội</v>
          </cell>
          <cell r="E1843" t="str">
            <v>Quận Hoàng Mai</v>
          </cell>
          <cell r="G1843" t="str">
            <v>HN003</v>
          </cell>
          <cell r="H1843" t="str">
            <v>Nguyễn Văn Thạch</v>
          </cell>
          <cell r="I1843" t="str">
            <v>MIENBAC;WIN</v>
          </cell>
          <cell r="J1843" t="str">
            <v/>
          </cell>
          <cell r="M1843" t="str">
            <v>30 ngách 33A ngõ 107 Lĩnh Nam, Phường Vĩnh Hưng, Quận Hoàng Mai, HN</v>
          </cell>
          <cell r="N1843">
            <v>60</v>
          </cell>
          <cell r="O1843" t="b">
            <v>0</v>
          </cell>
          <cell r="P1843" t="str">
            <v>C6 HÀ NỘI</v>
          </cell>
          <cell r="Q1843" t="str">
            <v>Miền Bắc</v>
          </cell>
          <cell r="R1843" t="str">
            <v>WIN</v>
          </cell>
        </row>
        <row r="1844">
          <cell r="A1844" t="str">
            <v>WIN4117</v>
          </cell>
          <cell r="B1844" t="str">
            <v>CN HÀ NỘI - CÔNG TY CỔ PHẦN DỊCH VỤ THƯƠNG MẠI TỔNG HỢP WINCOMMERCE</v>
          </cell>
          <cell r="C1844" t="str">
            <v/>
          </cell>
          <cell r="D1844" t="str">
            <v>Thành phố Hà Nội</v>
          </cell>
          <cell r="E1844" t="str">
            <v>Quận Hoàn Kiếm</v>
          </cell>
          <cell r="G1844" t="str">
            <v>HN004</v>
          </cell>
          <cell r="H1844" t="str">
            <v>Hoàng Thanh Huy</v>
          </cell>
          <cell r="I1844" t="str">
            <v>MIENBAC;WIN</v>
          </cell>
          <cell r="J1844" t="str">
            <v/>
          </cell>
          <cell r="M1844" t="str">
            <v>45 Phủ Doãn, phường Hàng Trống, quận Hoàn Kiếm, Hà Nội</v>
          </cell>
          <cell r="N1844">
            <v>60</v>
          </cell>
          <cell r="O1844" t="b">
            <v>0</v>
          </cell>
          <cell r="P1844" t="str">
            <v>C6 HÀ NỘI</v>
          </cell>
          <cell r="Q1844" t="str">
            <v>Miền Bắc</v>
          </cell>
          <cell r="R1844" t="str">
            <v>WIN</v>
          </cell>
        </row>
        <row r="1845">
          <cell r="A1845" t="str">
            <v>WIN4121</v>
          </cell>
          <cell r="B1845" t="str">
            <v>CN HÀ NỘI - CÔNG TY CỔ PHẦN DỊCH VỤ THƯƠNG MẠI TỔNG HỢP WINCOMMERCE</v>
          </cell>
          <cell r="C1845" t="str">
            <v/>
          </cell>
          <cell r="D1845" t="str">
            <v>Thành phố Hà Nội</v>
          </cell>
          <cell r="E1845" t="str">
            <v>Quận Nam Từ Liêm</v>
          </cell>
          <cell r="G1845" t="str">
            <v>HN004</v>
          </cell>
          <cell r="H1845" t="str">
            <v>Hoàng Thanh Huy</v>
          </cell>
          <cell r="I1845" t="str">
            <v>MIENBAC;WIN</v>
          </cell>
          <cell r="J1845" t="str">
            <v/>
          </cell>
          <cell r="M1845" t="str">
            <v>61, TDP 3 Do Nha, phường Tây Mỗ, quận Nam Từ Liêm, HN</v>
          </cell>
          <cell r="N1845">
            <v>60</v>
          </cell>
          <cell r="O1845" t="b">
            <v>0</v>
          </cell>
          <cell r="P1845" t="str">
            <v>C6 HÀ NỘI</v>
          </cell>
          <cell r="Q1845" t="str">
            <v>Miền Bắc</v>
          </cell>
          <cell r="R1845" t="str">
            <v>WIN</v>
          </cell>
        </row>
        <row r="1846">
          <cell r="A1846" t="str">
            <v>WIN4122</v>
          </cell>
          <cell r="B1846" t="str">
            <v>CN HÀ NỘI - CÔNG TY CỔ PHẦN DỊCH VỤ THƯƠNG MẠI TỔNG HỢP WINCOMMERCE</v>
          </cell>
          <cell r="C1846" t="str">
            <v/>
          </cell>
          <cell r="D1846" t="str">
            <v>Thành phố Hà Nội</v>
          </cell>
          <cell r="E1846" t="str">
            <v>Huyện Đông Anh</v>
          </cell>
          <cell r="G1846" t="str">
            <v>HN003</v>
          </cell>
          <cell r="H1846" t="str">
            <v>Nguyễn Văn Thạch</v>
          </cell>
          <cell r="I1846" t="str">
            <v>MIENBAC;WIN</v>
          </cell>
          <cell r="J1846" t="str">
            <v/>
          </cell>
          <cell r="M1846" t="str">
            <v>Thôn Lỗ Khê, Xã Liên Hà, Huyện Đông Anh, HN</v>
          </cell>
          <cell r="N1846">
            <v>60</v>
          </cell>
          <cell r="O1846" t="b">
            <v>0</v>
          </cell>
          <cell r="P1846" t="str">
            <v>C6 HÀ NỘI</v>
          </cell>
          <cell r="Q1846" t="str">
            <v>Miền Bắc</v>
          </cell>
          <cell r="R1846" t="str">
            <v>WIN</v>
          </cell>
        </row>
        <row r="1847">
          <cell r="A1847" t="str">
            <v>WIN4124</v>
          </cell>
          <cell r="B1847" t="str">
            <v>CN HÀ NỘI - CÔNG TY CỔ PHẦN DỊCH VỤ THƯƠNG MẠI TỔNG HỢP WINCOMMERCE</v>
          </cell>
          <cell r="C1847" t="str">
            <v/>
          </cell>
          <cell r="D1847" t="str">
            <v>Thành phố Hà Nội</v>
          </cell>
          <cell r="E1847" t="str">
            <v>Huyện Gia Lâm</v>
          </cell>
          <cell r="G1847" t="str">
            <v>HN008</v>
          </cell>
          <cell r="H1847" t="str">
            <v>Nguyễn Minh Sơn</v>
          </cell>
          <cell r="I1847" t="str">
            <v>MIENBAC;WIN</v>
          </cell>
          <cell r="J1847" t="str">
            <v/>
          </cell>
          <cell r="M1847" t="str">
            <v>Thôn Công Đình, xã Đình Xuyên, huyện Gia Lâm, HN</v>
          </cell>
          <cell r="N1847">
            <v>60</v>
          </cell>
          <cell r="O1847" t="b">
            <v>0</v>
          </cell>
          <cell r="P1847" t="str">
            <v>C6 HÀ NỘI</v>
          </cell>
          <cell r="Q1847" t="str">
            <v>Miền Bắc</v>
          </cell>
          <cell r="R1847" t="str">
            <v>WIN</v>
          </cell>
        </row>
        <row r="1848">
          <cell r="A1848" t="str">
            <v>WIN4125</v>
          </cell>
          <cell r="B1848" t="str">
            <v>CN HÀ NỘI - CÔNG TY CỔ PHẦN DỊCH VỤ THƯƠNG MẠI TỔNG HỢP WINCOMMERCE</v>
          </cell>
          <cell r="C1848" t="str">
            <v/>
          </cell>
          <cell r="D1848" t="str">
            <v>Thành phố Hà Nội</v>
          </cell>
          <cell r="E1848" t="str">
            <v>Quận Ba Đình</v>
          </cell>
          <cell r="G1848" t="str">
            <v>HN008</v>
          </cell>
          <cell r="H1848" t="str">
            <v>Nguyễn Minh Sơn</v>
          </cell>
          <cell r="I1848" t="str">
            <v>MIENBAC;WIN</v>
          </cell>
          <cell r="J1848" t="str">
            <v/>
          </cell>
          <cell r="M1848" t="str">
            <v>Tầng 1, số 44 ngõ 260 đội cấn , phường Liễu Giai, quận Ba Đình, Hà Nội</v>
          </cell>
          <cell r="N1848">
            <v>60</v>
          </cell>
          <cell r="O1848" t="b">
            <v>0</v>
          </cell>
          <cell r="P1848" t="str">
            <v>C6 HÀ NỘI</v>
          </cell>
          <cell r="Q1848" t="str">
            <v>Miền Bắc</v>
          </cell>
          <cell r="R1848" t="str">
            <v>WIN</v>
          </cell>
        </row>
        <row r="1849">
          <cell r="A1849" t="str">
            <v>WIN4128</v>
          </cell>
          <cell r="B1849" t="str">
            <v>CN HÀ NỘI - CÔNG TY CỔ PHẦN DỊCH VỤ THƯƠNG MẠI TỔNG HỢP WINCOMMERCE</v>
          </cell>
          <cell r="C1849" t="str">
            <v/>
          </cell>
          <cell r="D1849" t="str">
            <v>Thành phố Hà Nội</v>
          </cell>
          <cell r="E1849" t="str">
            <v>Quận Tây Hồ</v>
          </cell>
          <cell r="G1849" t="str">
            <v>HN008</v>
          </cell>
          <cell r="H1849" t="str">
            <v>Nguyễn Minh Sơn</v>
          </cell>
          <cell r="I1849" t="str">
            <v>MIENBAC;WIN</v>
          </cell>
          <cell r="J1849" t="str">
            <v/>
          </cell>
          <cell r="M1849" t="str">
            <v>119 Đường Nước Phần lan, phường Tứ Liên, quận Tây Hồ, HN</v>
          </cell>
          <cell r="N1849">
            <v>60</v>
          </cell>
          <cell r="O1849" t="b">
            <v>0</v>
          </cell>
          <cell r="P1849" t="str">
            <v>C6 HÀ NỘI</v>
          </cell>
          <cell r="Q1849" t="str">
            <v>Miền Bắc</v>
          </cell>
          <cell r="R1849" t="str">
            <v>WIN</v>
          </cell>
        </row>
        <row r="1850">
          <cell r="A1850" t="str">
            <v>win4129</v>
          </cell>
          <cell r="B1850" t="str">
            <v>CN HÀ NỘI - wincommerce</v>
          </cell>
          <cell r="C1850" t="str">
            <v/>
          </cell>
          <cell r="D1850" t="str">
            <v>Thành phố Hà Nội</v>
          </cell>
          <cell r="E1850" t="str">
            <v>Thị xã Sơn Tây</v>
          </cell>
          <cell r="G1850" t="str">
            <v>HN004</v>
          </cell>
          <cell r="H1850" t="str">
            <v>Hoàng Thanh Huy</v>
          </cell>
          <cell r="I1850" t="str">
            <v>MIENBAC;WIN</v>
          </cell>
          <cell r="J1850" t="str">
            <v/>
          </cell>
          <cell r="M1850" t="str">
            <v>Số 22 Phố Hoàng Diệu, Phường Quang Trung, thị xã Sơn Tây, HN</v>
          </cell>
          <cell r="N1850">
            <v>60</v>
          </cell>
          <cell r="O1850" t="b">
            <v>0</v>
          </cell>
          <cell r="P1850" t="str">
            <v>C6 HÀ NỘI</v>
          </cell>
          <cell r="Q1850" t="str">
            <v>Miền Bắc</v>
          </cell>
          <cell r="R1850" t="str">
            <v>WIN</v>
          </cell>
        </row>
        <row r="1851">
          <cell r="A1851" t="str">
            <v>WIN4135</v>
          </cell>
          <cell r="B1851" t="str">
            <v>CN HÀ NỘI - CÔNG TY CỔ PHẦN DỊCH VỤ THƯƠNG MẠI TỔNG HỢP WINCOMMERCE</v>
          </cell>
          <cell r="C1851" t="str">
            <v/>
          </cell>
          <cell r="D1851" t="str">
            <v>Thành phố Hà Nội</v>
          </cell>
          <cell r="E1851" t="str">
            <v>Quận Hai Bà Trưng</v>
          </cell>
          <cell r="G1851" t="str">
            <v>HN003</v>
          </cell>
          <cell r="H1851" t="str">
            <v>Nguyễn Văn Thạch</v>
          </cell>
          <cell r="I1851" t="str">
            <v>MIENBAC;WIN</v>
          </cell>
          <cell r="J1851" t="str">
            <v/>
          </cell>
          <cell r="M1851" t="str">
            <v>134 Lò Đúc, phường Đống Mác, quận Hai Bà Trưng, HN</v>
          </cell>
          <cell r="N1851">
            <v>60</v>
          </cell>
          <cell r="O1851" t="b">
            <v>0</v>
          </cell>
          <cell r="P1851" t="str">
            <v>C6 HÀ NỘI</v>
          </cell>
          <cell r="Q1851" t="str">
            <v>Miền Bắc</v>
          </cell>
          <cell r="R1851" t="str">
            <v>WIN</v>
          </cell>
        </row>
        <row r="1852">
          <cell r="A1852" t="str">
            <v>WIN4136</v>
          </cell>
          <cell r="B1852" t="str">
            <v>CN HÀ NỘI - CÔNG TY CỔ PHẦN DỊCH VỤ THƯƠNG MẠI TỔNG HỢP WINCOMMERCE</v>
          </cell>
          <cell r="C1852" t="str">
            <v/>
          </cell>
          <cell r="D1852" t="str">
            <v>Thành phố Hà Nội</v>
          </cell>
          <cell r="E1852" t="str">
            <v>Quận Cầu Giấy</v>
          </cell>
          <cell r="G1852" t="str">
            <v>HN004</v>
          </cell>
          <cell r="H1852" t="str">
            <v>Hoàng Thanh Huy</v>
          </cell>
          <cell r="I1852" t="str">
            <v>MIENBAC;WIN</v>
          </cell>
          <cell r="J1852" t="str">
            <v/>
          </cell>
          <cell r="M1852" t="str">
            <v>30 Phạm Văn Đồng, phường Dịch Vọng, quận Cầu Giấy, HN</v>
          </cell>
          <cell r="N1852">
            <v>60</v>
          </cell>
          <cell r="O1852" t="b">
            <v>0</v>
          </cell>
          <cell r="P1852" t="str">
            <v>C6 HÀ NỘI</v>
          </cell>
          <cell r="Q1852" t="str">
            <v>Miền Bắc</v>
          </cell>
          <cell r="R1852" t="str">
            <v>WIN</v>
          </cell>
        </row>
        <row r="1853">
          <cell r="A1853" t="str">
            <v>win4138</v>
          </cell>
          <cell r="B1853" t="str">
            <v>CN HÀ NỘI - wincommerce</v>
          </cell>
          <cell r="C1853" t="str">
            <v/>
          </cell>
          <cell r="D1853" t="str">
            <v>Thành phố Hà Nội</v>
          </cell>
          <cell r="E1853" t="str">
            <v>Huyện Quốc Oai</v>
          </cell>
          <cell r="G1853" t="str">
            <v>HN003</v>
          </cell>
          <cell r="H1853" t="str">
            <v>Nguyễn Văn Thạch</v>
          </cell>
          <cell r="I1853" t="str">
            <v>MIENBAC;WIN</v>
          </cell>
          <cell r="J1853" t="str">
            <v/>
          </cell>
          <cell r="M1853" t="str">
            <v>Xóm 8, thôn Thụy Khuê, xã Sài Sơn, huyện Quốc Oai, HN</v>
          </cell>
          <cell r="N1853">
            <v>60</v>
          </cell>
          <cell r="O1853" t="b">
            <v>0</v>
          </cell>
          <cell r="P1853" t="str">
            <v>C6 HÀ NỘI</v>
          </cell>
          <cell r="Q1853" t="str">
            <v>Miền Bắc</v>
          </cell>
          <cell r="R1853" t="str">
            <v>WIN</v>
          </cell>
        </row>
        <row r="1854">
          <cell r="A1854" t="str">
            <v>WIN4140</v>
          </cell>
          <cell r="B1854" t="str">
            <v>CN HÀ NỘI - CÔNG TY CỔ PHẦN DỊCH VỤ THƯƠNG MẠI TỔNG HỢP WINCOMMERCE</v>
          </cell>
          <cell r="C1854" t="str">
            <v/>
          </cell>
          <cell r="D1854" t="str">
            <v>Thành phố Hà Nội</v>
          </cell>
          <cell r="E1854" t="str">
            <v>Quận Hoàng Mai</v>
          </cell>
          <cell r="G1854" t="str">
            <v>HN003</v>
          </cell>
          <cell r="H1854" t="str">
            <v>Nguyễn Văn Thạch</v>
          </cell>
          <cell r="I1854" t="str">
            <v>MIENBAC;WIN</v>
          </cell>
          <cell r="J1854" t="str">
            <v/>
          </cell>
          <cell r="M1854" t="str">
            <v>262 Lĩnh Nam, phường Lĩnh Nam, quận Hoàng Mai, HN</v>
          </cell>
          <cell r="N1854">
            <v>60</v>
          </cell>
          <cell r="O1854" t="b">
            <v>0</v>
          </cell>
          <cell r="P1854" t="str">
            <v>C6 HÀ NỘI</v>
          </cell>
          <cell r="Q1854" t="str">
            <v>Miền Bắc</v>
          </cell>
          <cell r="R1854" t="str">
            <v>WIN</v>
          </cell>
        </row>
        <row r="1855">
          <cell r="A1855" t="str">
            <v>win4144</v>
          </cell>
          <cell r="B1855" t="str">
            <v>CN HÀ NỘI - wincommerce</v>
          </cell>
          <cell r="C1855" t="str">
            <v/>
          </cell>
          <cell r="D1855" t="str">
            <v>Thành phố Hà Nội</v>
          </cell>
          <cell r="E1855" t="str">
            <v>Quận Hà Đông</v>
          </cell>
          <cell r="G1855" t="str">
            <v>HN004</v>
          </cell>
          <cell r="H1855" t="str">
            <v>Hoàng Thanh Huy</v>
          </cell>
          <cell r="I1855" t="str">
            <v>MIENBAC;WIN</v>
          </cell>
          <cell r="J1855" t="str">
            <v/>
          </cell>
          <cell r="M1855" t="str">
            <v>SH43, tầng 1, tòa K2, CT2, Khu Hi Brand, KĐTM Văn Phú (the K-Park), phường Phú La, quận Hà Đông, HN</v>
          </cell>
          <cell r="N1855">
            <v>60</v>
          </cell>
          <cell r="O1855" t="b">
            <v>0</v>
          </cell>
          <cell r="P1855" t="str">
            <v>C6 HÀ NỘI</v>
          </cell>
          <cell r="Q1855" t="str">
            <v>Miền Bắc</v>
          </cell>
          <cell r="R1855" t="str">
            <v>WIN</v>
          </cell>
        </row>
        <row r="1856">
          <cell r="A1856" t="str">
            <v>WIN4166</v>
          </cell>
          <cell r="B1856" t="str">
            <v>CN HÀ NỘI - CÔNG TY CỔ PHẦN DỊCH VỤ THƯƠNG MẠI TỔNG HỢP WINCOMMERCE</v>
          </cell>
          <cell r="C1856" t="str">
            <v/>
          </cell>
          <cell r="D1856" t="str">
            <v>Thành phố Hà Nội</v>
          </cell>
          <cell r="E1856" t="str">
            <v>Quận Thanh Xuân</v>
          </cell>
          <cell r="G1856" t="str">
            <v>HN008</v>
          </cell>
          <cell r="H1856" t="str">
            <v>Nguyễn Minh Sơn</v>
          </cell>
          <cell r="I1856" t="str">
            <v>MIENBAC;WIN</v>
          </cell>
          <cell r="J1856" t="str">
            <v/>
          </cell>
          <cell r="M1856" t="str">
            <v>SO-05, tầng 1, tòa R1, Royal City, 72A Nguyễn Trãi, Phường Thượng Đình, Quận Thanh Xuân, HN</v>
          </cell>
          <cell r="N1856">
            <v>60</v>
          </cell>
          <cell r="O1856" t="b">
            <v>0</v>
          </cell>
          <cell r="P1856" t="str">
            <v>C6 HÀ NỘI</v>
          </cell>
          <cell r="Q1856" t="str">
            <v>Miền Bắc</v>
          </cell>
          <cell r="R1856" t="str">
            <v>WIN</v>
          </cell>
        </row>
        <row r="1857">
          <cell r="A1857" t="str">
            <v>win4167</v>
          </cell>
          <cell r="B1857" t="str">
            <v>CN HÀ NỘI - wincommerce</v>
          </cell>
          <cell r="C1857" t="str">
            <v/>
          </cell>
          <cell r="D1857" t="str">
            <v>Thành phố Hà Nội</v>
          </cell>
          <cell r="E1857" t="str">
            <v>Huyện Quốc Oai</v>
          </cell>
          <cell r="G1857" t="str">
            <v>HN004</v>
          </cell>
          <cell r="H1857" t="str">
            <v>Hoàng Thanh Huy</v>
          </cell>
          <cell r="I1857" t="str">
            <v>MIENBAC;WIN</v>
          </cell>
          <cell r="J1857" t="str">
            <v/>
          </cell>
          <cell r="M1857" t="str">
            <v>Thôn Đồng Bụt, xã Ngọc Liệp, huyện Quốc Oai, Hà Nội</v>
          </cell>
          <cell r="N1857">
            <v>60</v>
          </cell>
          <cell r="O1857" t="b">
            <v>0</v>
          </cell>
          <cell r="P1857" t="str">
            <v>C6 HÀ NỘI</v>
          </cell>
          <cell r="Q1857" t="str">
            <v>Miền Bắc</v>
          </cell>
          <cell r="R1857" t="str">
            <v>WIN</v>
          </cell>
        </row>
        <row r="1858">
          <cell r="A1858" t="str">
            <v>WIN4168</v>
          </cell>
          <cell r="B1858" t="str">
            <v>CN HÀ NỘI - CÔNG TY CỔ PHẦN DỊCH VỤ THƯƠNG MẠI TỔNG HỢP WINCOMMERCE</v>
          </cell>
          <cell r="C1858" t="str">
            <v/>
          </cell>
          <cell r="D1858" t="str">
            <v>Thành phố Hà Nội</v>
          </cell>
          <cell r="E1858" t="str">
            <v>Quận Hoàng Mai</v>
          </cell>
          <cell r="G1858" t="str">
            <v>HN003</v>
          </cell>
          <cell r="H1858" t="str">
            <v>Nguyễn Văn Thạch</v>
          </cell>
          <cell r="I1858" t="str">
            <v>MIENBAC;WIN</v>
          </cell>
          <cell r="J1858" t="str">
            <v/>
          </cell>
          <cell r="M1858" t="str">
            <v>Ô 103, tầng 1, Tòa nhà HH An Bình 1, KĐTM Định Công, phường Định Công, quận Hoàng Mai, HN</v>
          </cell>
          <cell r="N1858">
            <v>60</v>
          </cell>
          <cell r="O1858" t="b">
            <v>0</v>
          </cell>
          <cell r="P1858" t="str">
            <v>C6 HÀ NỘI</v>
          </cell>
          <cell r="Q1858" t="str">
            <v>Miền Bắc</v>
          </cell>
          <cell r="R1858" t="str">
            <v>WIN</v>
          </cell>
        </row>
        <row r="1859">
          <cell r="A1859" t="str">
            <v>WIN4169</v>
          </cell>
          <cell r="B1859" t="str">
            <v>CN HÀ NỘI - CÔNG TY CỔ PHẦN DỊCH VỤ THƯƠNG MẠI TỔNG HỢP WINCOMMERCE</v>
          </cell>
          <cell r="C1859" t="str">
            <v/>
          </cell>
          <cell r="D1859" t="str">
            <v>Thành phố Hà Nội</v>
          </cell>
          <cell r="E1859" t="str">
            <v>Quận Thanh Xuân</v>
          </cell>
          <cell r="G1859" t="str">
            <v>HN008</v>
          </cell>
          <cell r="H1859" t="str">
            <v>Nguyễn Minh Sơn</v>
          </cell>
          <cell r="I1859" t="str">
            <v>MIENBAC;WIN</v>
          </cell>
          <cell r="J1859" t="str">
            <v/>
          </cell>
          <cell r="M1859" t="str">
            <v>Tầng 1 khối công trình TTTM và nhà ở cao tầng - Thống Nhất Complex, 
số 82 Nguyễn Tuân, phường Thanh Xuân Trung, quận Thanh Xuân, HN</v>
          </cell>
          <cell r="N1859">
            <v>60</v>
          </cell>
          <cell r="O1859" t="b">
            <v>0</v>
          </cell>
          <cell r="P1859" t="str">
            <v>C6 HÀ NỘI</v>
          </cell>
          <cell r="Q1859" t="str">
            <v>Miền Bắc</v>
          </cell>
          <cell r="R1859" t="str">
            <v>WIN</v>
          </cell>
        </row>
        <row r="1860">
          <cell r="A1860" t="str">
            <v>WIN4170</v>
          </cell>
          <cell r="B1860" t="str">
            <v>CN HÀ NỘI - CÔNG TY CỔ PHẦN DỊCH VỤ THƯƠNG MẠI TỔNG HỢP WINCOMMERCE</v>
          </cell>
          <cell r="C1860" t="str">
            <v/>
          </cell>
          <cell r="D1860" t="str">
            <v>Thành phố Hà Nội</v>
          </cell>
          <cell r="E1860" t="str">
            <v>Quận Thanh Xuân</v>
          </cell>
          <cell r="G1860" t="str">
            <v>HN008</v>
          </cell>
          <cell r="H1860" t="str">
            <v>Nguyễn Minh Sơn</v>
          </cell>
          <cell r="I1860" t="str">
            <v>MIENBAC;WIN</v>
          </cell>
          <cell r="J1860" t="str">
            <v/>
          </cell>
          <cell r="M1860" t="str">
            <v>3 Nguyễn Quý Đức, phường Thanh Xuân Bắc, quận Thanh Xuân, HN</v>
          </cell>
          <cell r="N1860">
            <v>60</v>
          </cell>
          <cell r="O1860" t="b">
            <v>0</v>
          </cell>
          <cell r="P1860" t="str">
            <v>C6 HÀ NỘI</v>
          </cell>
          <cell r="Q1860" t="str">
            <v>Miền Bắc</v>
          </cell>
          <cell r="R1860" t="str">
            <v>WIN</v>
          </cell>
        </row>
        <row r="1861">
          <cell r="A1861" t="str">
            <v>WIN4171</v>
          </cell>
          <cell r="B1861" t="str">
            <v>CN HÀ NỘI - CÔNG TY CỔ PHẦN DỊCH VỤ THƯƠNG MẠI TỔNG HỢP WINCOMMERCE</v>
          </cell>
          <cell r="C1861" t="str">
            <v/>
          </cell>
          <cell r="D1861" t="str">
            <v>Thành phố Hà Nội</v>
          </cell>
          <cell r="E1861" t="str">
            <v>Quận Cầu Giấy</v>
          </cell>
          <cell r="G1861" t="str">
            <v>HN004</v>
          </cell>
          <cell r="H1861" t="str">
            <v>Hoàng Thanh Huy</v>
          </cell>
          <cell r="I1861" t="str">
            <v>MIENBAC;WIN</v>
          </cell>
          <cell r="J1861" t="str">
            <v/>
          </cell>
          <cell r="M1861" t="str">
            <v>Tầng 1, tòa nhà a12, 136 Xuân Thủy, Phường Dịch Vọng Hậu, quận Cầu Giấy, HN</v>
          </cell>
          <cell r="N1861">
            <v>60</v>
          </cell>
          <cell r="O1861" t="b">
            <v>0</v>
          </cell>
          <cell r="P1861" t="str">
            <v>C6 HÀ NỘI</v>
          </cell>
          <cell r="Q1861" t="str">
            <v>Miền Bắc</v>
          </cell>
          <cell r="R1861" t="str">
            <v>WIN</v>
          </cell>
        </row>
        <row r="1862">
          <cell r="A1862" t="str">
            <v>win4172</v>
          </cell>
          <cell r="B1862" t="str">
            <v>CN HÀ NỘI - wincommerce</v>
          </cell>
          <cell r="C1862" t="str">
            <v/>
          </cell>
          <cell r="D1862" t="str">
            <v>Thành phố Hà Nội</v>
          </cell>
          <cell r="E1862" t="str">
            <v>Quận Bắc Từ Liêm</v>
          </cell>
          <cell r="G1862" t="str">
            <v>HN004</v>
          </cell>
          <cell r="H1862" t="str">
            <v>Hoàng Thanh Huy</v>
          </cell>
          <cell r="I1862" t="str">
            <v>MIENBAC;WIN</v>
          </cell>
          <cell r="J1862" t="str">
            <v/>
          </cell>
          <cell r="M1862" t="str">
            <v>Tầng 1, tầng 2 thuộc tòa nhà A6, dự án Bình City, Khu đô thị Thành phố Giao Lưu, 
phường Cổ Nhuế 2, quận Bắc Từ Liêm, HN</v>
          </cell>
          <cell r="N1862">
            <v>60</v>
          </cell>
          <cell r="O1862" t="b">
            <v>0</v>
          </cell>
          <cell r="P1862" t="str">
            <v>C6 HÀ NỘI</v>
          </cell>
          <cell r="Q1862" t="str">
            <v>Miền Bắc</v>
          </cell>
          <cell r="R1862" t="str">
            <v>WIN</v>
          </cell>
        </row>
        <row r="1863">
          <cell r="A1863" t="str">
            <v>win4174</v>
          </cell>
          <cell r="B1863" t="str">
            <v>CN HÀ NỘI - wincommerce</v>
          </cell>
          <cell r="C1863" t="str">
            <v/>
          </cell>
          <cell r="D1863" t="str">
            <v>Thành phố Hà Nội</v>
          </cell>
          <cell r="E1863" t="str">
            <v>Quận Hà Đông</v>
          </cell>
          <cell r="G1863" t="str">
            <v>HN004</v>
          </cell>
          <cell r="H1863" t="str">
            <v>Hoàng Thanh Huy</v>
          </cell>
          <cell r="I1863" t="str">
            <v>MIENBAC;WIN</v>
          </cell>
          <cell r="J1863" t="str">
            <v/>
          </cell>
          <cell r="M1863" t="str">
            <v>Tổ 6 ,Thanh Lãm, phường Phú Lãm, quận Hà Đông, HN</v>
          </cell>
          <cell r="N1863">
            <v>60</v>
          </cell>
          <cell r="O1863" t="b">
            <v>0</v>
          </cell>
          <cell r="P1863" t="str">
            <v>C6 HÀ NỘI</v>
          </cell>
          <cell r="Q1863" t="str">
            <v>Miền Bắc</v>
          </cell>
          <cell r="R1863" t="str">
            <v>WIN</v>
          </cell>
        </row>
        <row r="1864">
          <cell r="A1864" t="str">
            <v>WIN4179</v>
          </cell>
          <cell r="B1864" t="str">
            <v>CN HÀ NỘI - CÔNG TY CỔ PHẦN DỊCH VỤ THƯƠNG MẠI TỔNG HỢP WINCOMMERCE</v>
          </cell>
          <cell r="C1864" t="str">
            <v/>
          </cell>
          <cell r="D1864" t="str">
            <v>Thành phố Hà Nội</v>
          </cell>
          <cell r="E1864" t="str">
            <v>Quận Hà Đông</v>
          </cell>
          <cell r="G1864" t="str">
            <v>HN004</v>
          </cell>
          <cell r="H1864" t="str">
            <v>Hoàng Thanh Huy</v>
          </cell>
          <cell r="I1864" t="str">
            <v>MIENBAC;WIN</v>
          </cell>
          <cell r="J1864" t="str">
            <v/>
          </cell>
          <cell r="M1864" t="str">
            <v>20 Văn Phú, phường Phú La, quận Hà Đông, HN</v>
          </cell>
          <cell r="N1864">
            <v>60</v>
          </cell>
          <cell r="O1864" t="b">
            <v>0</v>
          </cell>
          <cell r="P1864" t="str">
            <v>C6 HÀ NỘI</v>
          </cell>
          <cell r="Q1864" t="str">
            <v>Miền Bắc</v>
          </cell>
          <cell r="R1864" t="str">
            <v>WIN</v>
          </cell>
        </row>
        <row r="1865">
          <cell r="A1865" t="str">
            <v>win4180</v>
          </cell>
          <cell r="B1865" t="str">
            <v>CN HÀ NỘI - wincommerce</v>
          </cell>
          <cell r="C1865" t="str">
            <v/>
          </cell>
          <cell r="D1865" t="str">
            <v>Thành phố Hà Nội</v>
          </cell>
          <cell r="E1865" t="str">
            <v>Huyện Thanh Oai</v>
          </cell>
          <cell r="G1865" t="str">
            <v>HN008</v>
          </cell>
          <cell r="H1865" t="str">
            <v>Nguyễn Minh Sơn</v>
          </cell>
          <cell r="I1865" t="str">
            <v>MIENBAC;WIN</v>
          </cell>
          <cell r="J1865" t="str">
            <v/>
          </cell>
          <cell r="M1865" t="str">
            <v>97 Phố Vác, xã Dân Hòa, huyện Thanh Oai, HN</v>
          </cell>
          <cell r="N1865">
            <v>60</v>
          </cell>
          <cell r="O1865" t="b">
            <v>0</v>
          </cell>
          <cell r="P1865" t="str">
            <v>C6 HÀ NỘI</v>
          </cell>
          <cell r="Q1865" t="str">
            <v>Miền Bắc</v>
          </cell>
          <cell r="R1865" t="str">
            <v>WIN</v>
          </cell>
        </row>
        <row r="1866">
          <cell r="A1866" t="str">
            <v>WIN4190</v>
          </cell>
          <cell r="B1866" t="str">
            <v>CN HÀ NỘI - CÔNG TY CỔ PHẦN DỊCH VỤ THƯƠNG MẠI TỔNG HỢP WINCOMMERCE</v>
          </cell>
          <cell r="C1866" t="str">
            <v/>
          </cell>
          <cell r="D1866" t="str">
            <v>Thành phố Hà Nội</v>
          </cell>
          <cell r="E1866" t="str">
            <v>Huyện Sóc Sơn</v>
          </cell>
          <cell r="G1866" t="str">
            <v>HN003</v>
          </cell>
          <cell r="H1866" t="str">
            <v>Nguyễn Văn Thạch</v>
          </cell>
          <cell r="I1866" t="str">
            <v>MIENBAC; WIN</v>
          </cell>
          <cell r="J1866" t="str">
            <v/>
          </cell>
          <cell r="M1866" t="str">
            <v>Số 121 Phú Minh ( khu 1, đường 2 xã Phú Minh), huyện Sóc Sơn, HN</v>
          </cell>
          <cell r="N1866">
            <v>60</v>
          </cell>
          <cell r="O1866" t="b">
            <v>0</v>
          </cell>
          <cell r="P1866" t="str">
            <v>C6 HÀ NỘI</v>
          </cell>
          <cell r="Q1866" t="str">
            <v>Miền Bắc</v>
          </cell>
          <cell r="R1866" t="str">
            <v>WIN</v>
          </cell>
        </row>
        <row r="1867">
          <cell r="A1867" t="str">
            <v>WIN4191</v>
          </cell>
          <cell r="B1867" t="str">
            <v>CN HÀ NỘI - CÔNG TY CỔ PHẦN DỊCH VỤ THƯƠNG MẠI TỔNG HỢP WINCOMMERCE</v>
          </cell>
          <cell r="C1867" t="str">
            <v/>
          </cell>
          <cell r="D1867" t="str">
            <v>Thành phố Hà Nội</v>
          </cell>
          <cell r="E1867" t="str">
            <v>Huyện Sóc Sơn</v>
          </cell>
          <cell r="G1867" t="str">
            <v>HN003</v>
          </cell>
          <cell r="H1867" t="str">
            <v>Nguyễn Văn Thạch</v>
          </cell>
          <cell r="I1867" t="str">
            <v>MIENBAC; WIN</v>
          </cell>
          <cell r="J1867" t="str">
            <v/>
          </cell>
          <cell r="M1867" t="str">
            <v>số 77, tổ 6, thị trấn Sóc Sơn, huyện Sóc Sơn, HN</v>
          </cell>
          <cell r="N1867">
            <v>60</v>
          </cell>
          <cell r="O1867" t="b">
            <v>0</v>
          </cell>
          <cell r="P1867" t="str">
            <v>C6 HÀ NỘI</v>
          </cell>
          <cell r="Q1867" t="str">
            <v>Miền Bắc</v>
          </cell>
          <cell r="R1867" t="str">
            <v>WIN</v>
          </cell>
        </row>
        <row r="1868">
          <cell r="A1868" t="str">
            <v>WIN4192</v>
          </cell>
          <cell r="B1868" t="str">
            <v>CN HÀ NỘI - CÔNG TY CỔ PHẦN DỊCH VỤ THƯƠNG MẠI TỔNG HỢP WINCOMMERCE</v>
          </cell>
          <cell r="C1868" t="str">
            <v/>
          </cell>
          <cell r="D1868" t="str">
            <v>Thành phố Hà Nội</v>
          </cell>
          <cell r="E1868" t="str">
            <v>Huyện Gia Lâm</v>
          </cell>
          <cell r="G1868" t="str">
            <v>HN008</v>
          </cell>
          <cell r="H1868" t="str">
            <v>Nguyễn Minh Sơn</v>
          </cell>
          <cell r="I1868" t="str">
            <v>MIENBAC;WIN</v>
          </cell>
          <cell r="J1868" t="str">
            <v/>
          </cell>
          <cell r="M1868" t="str">
            <v>Thôn 6 xã Ninh Hiệp, huyện Gia Lâm, Hà Nội</v>
          </cell>
          <cell r="N1868">
            <v>60</v>
          </cell>
          <cell r="O1868" t="b">
            <v>0</v>
          </cell>
          <cell r="P1868" t="str">
            <v>C6 HÀ NỘI</v>
          </cell>
          <cell r="Q1868" t="str">
            <v>Miền Bắc</v>
          </cell>
          <cell r="R1868" t="str">
            <v>WIN</v>
          </cell>
        </row>
        <row r="1869">
          <cell r="A1869" t="str">
            <v>WIN4197</v>
          </cell>
          <cell r="B1869" t="str">
            <v>CN HÀ NỘI - CÔNG TY CỔ PHẦN DỊCH VỤ THƯƠNG MẠI TỔNG HỢP WINCOMMERCE</v>
          </cell>
          <cell r="C1869" t="str">
            <v/>
          </cell>
          <cell r="D1869" t="str">
            <v>Thành phố Hà Nội</v>
          </cell>
          <cell r="E1869" t="str">
            <v>Huyện Đông Anh</v>
          </cell>
          <cell r="G1869" t="str">
            <v>HN003</v>
          </cell>
          <cell r="H1869" t="str">
            <v>Nguyễn Văn Thạch</v>
          </cell>
          <cell r="I1869" t="str">
            <v>MIENBAC;WIN</v>
          </cell>
          <cell r="J1869" t="str">
            <v/>
          </cell>
          <cell r="M1869" t="str">
            <v>Thôn Mai Châu, xã Đại Mạch, huyện Đông Anh, Hà Nội</v>
          </cell>
          <cell r="N1869">
            <v>60</v>
          </cell>
          <cell r="O1869" t="b">
            <v>0</v>
          </cell>
          <cell r="P1869" t="str">
            <v>C6 HÀ NỘI</v>
          </cell>
          <cell r="Q1869" t="str">
            <v>Miền Bắc</v>
          </cell>
          <cell r="R1869" t="str">
            <v>WIN</v>
          </cell>
        </row>
        <row r="1870">
          <cell r="A1870" t="str">
            <v>WIN4199</v>
          </cell>
          <cell r="B1870" t="str">
            <v>CN HÀ NỘI - CÔNG TY CỔ PHẦN DỊCH VỤ THƯƠNG MẠI TỔNG HỢP WINCOMMERCE</v>
          </cell>
          <cell r="C1870" t="str">
            <v/>
          </cell>
          <cell r="D1870" t="str">
            <v>Thành phố Hà Nội</v>
          </cell>
          <cell r="E1870" t="str">
            <v>Huyện Thanh Trì</v>
          </cell>
          <cell r="G1870" t="str">
            <v>HN008</v>
          </cell>
          <cell r="H1870" t="str">
            <v>Nguyễn Minh Sơn</v>
          </cell>
          <cell r="I1870" t="str">
            <v>MIENBAC;WIN</v>
          </cell>
          <cell r="J1870" t="str">
            <v/>
          </cell>
          <cell r="M1870" t="str">
            <v>Thôn Lưu Phái, Xã Ngũ Hiệp, Huyện Thanh Trì, HN</v>
          </cell>
          <cell r="N1870">
            <v>60</v>
          </cell>
          <cell r="O1870" t="b">
            <v>0</v>
          </cell>
          <cell r="P1870" t="str">
            <v>C6 HÀ NỘI</v>
          </cell>
          <cell r="Q1870" t="str">
            <v>Miền Bắc</v>
          </cell>
          <cell r="R1870" t="str">
            <v>WIN</v>
          </cell>
        </row>
        <row r="1871">
          <cell r="A1871" t="str">
            <v>win4210</v>
          </cell>
          <cell r="B1871" t="str">
            <v>CN HÀ NỘI - wincommerce</v>
          </cell>
          <cell r="C1871" t="str">
            <v/>
          </cell>
          <cell r="D1871" t="str">
            <v>Thành phố Hà Nội</v>
          </cell>
          <cell r="E1871" t="str">
            <v>Huyện Mê Linh</v>
          </cell>
          <cell r="G1871" t="str">
            <v>HN004</v>
          </cell>
          <cell r="H1871" t="str">
            <v>Hoàng Thanh Huy</v>
          </cell>
          <cell r="I1871" t="str">
            <v>MIENBAC;WIN</v>
          </cell>
          <cell r="J1871" t="str">
            <v/>
          </cell>
          <cell r="M1871" t="str">
            <v>Tổ dân phố số 6, thị trấn Quang Minh, huyện Mê Linh, Hà Nội</v>
          </cell>
          <cell r="N1871">
            <v>60</v>
          </cell>
          <cell r="O1871" t="b">
            <v>0</v>
          </cell>
          <cell r="P1871" t="str">
            <v>C6 HÀ NỘI</v>
          </cell>
          <cell r="Q1871" t="str">
            <v>Miền Bắc</v>
          </cell>
          <cell r="R1871" t="str">
            <v>WIN</v>
          </cell>
        </row>
        <row r="1872">
          <cell r="A1872" t="str">
            <v>win4211</v>
          </cell>
          <cell r="B1872" t="str">
            <v>CN HÀ NỘI - wincommerce</v>
          </cell>
          <cell r="C1872" t="str">
            <v/>
          </cell>
          <cell r="D1872" t="str">
            <v>Thành phố Hà Nội</v>
          </cell>
          <cell r="E1872" t="str">
            <v>Quận Bắc Từ Liêm</v>
          </cell>
          <cell r="G1872" t="str">
            <v>HN004</v>
          </cell>
          <cell r="H1872" t="str">
            <v>Hoàng Thanh Huy</v>
          </cell>
          <cell r="I1872" t="str">
            <v>MIENBAC;WIN</v>
          </cell>
          <cell r="J1872" t="str">
            <v/>
          </cell>
          <cell r="M1872" t="str">
            <v>A4-10 Tầng 1, tầng 2 thuộc tòa nhà A4, dự án Bình City, Khu đô thị Thành phố Giao Lưu, 
phường Cổ Nhuế 2, quận Bắc Từ Liêm, HN</v>
          </cell>
          <cell r="N1872">
            <v>60</v>
          </cell>
          <cell r="O1872" t="b">
            <v>0</v>
          </cell>
          <cell r="P1872" t="str">
            <v>C6 HÀ NỘI</v>
          </cell>
          <cell r="Q1872" t="str">
            <v>Miền Bắc</v>
          </cell>
          <cell r="R1872" t="str">
            <v>WIN</v>
          </cell>
        </row>
        <row r="1873">
          <cell r="A1873" t="str">
            <v>WIN4216</v>
          </cell>
          <cell r="B1873" t="str">
            <v>CN HÀ NỘI - CÔNG TY CỔ PHẦN DỊCH VỤ THƯƠNG MẠI TỔNG HỢP WINCOMMERCE</v>
          </cell>
          <cell r="C1873" t="str">
            <v/>
          </cell>
          <cell r="D1873" t="str">
            <v>Thành phố Hà Nội</v>
          </cell>
          <cell r="E1873" t="str">
            <v>Quận Thanh Xuân</v>
          </cell>
          <cell r="G1873" t="str">
            <v>HN008</v>
          </cell>
          <cell r="H1873" t="str">
            <v>Nguyễn Minh Sơn</v>
          </cell>
          <cell r="I1873" t="str">
            <v>MIENBAC;WIN</v>
          </cell>
          <cell r="J1873" t="str">
            <v/>
          </cell>
          <cell r="M1873" t="str">
            <v>2 Vương Thừa Vũ, phường Khương Trung, quận Thanh Xuân, HN</v>
          </cell>
          <cell r="N1873">
            <v>60</v>
          </cell>
          <cell r="O1873" t="b">
            <v>0</v>
          </cell>
          <cell r="P1873" t="str">
            <v>C6 HÀ NỘI</v>
          </cell>
          <cell r="Q1873" t="str">
            <v>Miền Bắc</v>
          </cell>
          <cell r="R1873" t="str">
            <v>WIN</v>
          </cell>
        </row>
        <row r="1874">
          <cell r="A1874" t="str">
            <v>win4217</v>
          </cell>
          <cell r="B1874" t="str">
            <v>CN HÀ NỘI - wincommerce</v>
          </cell>
          <cell r="C1874" t="str">
            <v/>
          </cell>
          <cell r="D1874" t="str">
            <v>Thành phố Hà Nội</v>
          </cell>
          <cell r="E1874" t="str">
            <v>Huyện Thanh Oai</v>
          </cell>
          <cell r="G1874" t="str">
            <v>HN008</v>
          </cell>
          <cell r="H1874" t="str">
            <v>Nguyễn Minh Sơn</v>
          </cell>
          <cell r="I1874" t="str">
            <v>MIENBAC;WIN</v>
          </cell>
          <cell r="J1874" t="str">
            <v/>
          </cell>
          <cell r="M1874" t="str">
            <v>543 Thanh Lương, xã Bích Hòa, huyện Thanh Oai, HN</v>
          </cell>
          <cell r="N1874">
            <v>60</v>
          </cell>
          <cell r="O1874" t="b">
            <v>0</v>
          </cell>
          <cell r="P1874" t="str">
            <v>C6 HÀ NỘI</v>
          </cell>
          <cell r="Q1874" t="str">
            <v>Miền Bắc</v>
          </cell>
          <cell r="R1874" t="str">
            <v>WIN</v>
          </cell>
        </row>
        <row r="1875">
          <cell r="A1875" t="str">
            <v>win4222</v>
          </cell>
          <cell r="B1875" t="str">
            <v>CN HÀ NỘI - wincommerce</v>
          </cell>
          <cell r="C1875" t="str">
            <v/>
          </cell>
          <cell r="D1875" t="str">
            <v>Thành phố Hà Nội</v>
          </cell>
          <cell r="E1875" t="str">
            <v>Thị xã Sơn Tây</v>
          </cell>
          <cell r="G1875" t="str">
            <v>HN004</v>
          </cell>
          <cell r="H1875" t="str">
            <v>Hoàng Thanh Huy</v>
          </cell>
          <cell r="I1875" t="str">
            <v>MIENBAC;WIN</v>
          </cell>
          <cell r="J1875" t="str">
            <v/>
          </cell>
          <cell r="M1875" t="str">
            <v>429 Chùa Thông, Phường Sơn Lộc, Thị xã Sơn Tây, HN</v>
          </cell>
          <cell r="N1875">
            <v>60</v>
          </cell>
          <cell r="O1875" t="b">
            <v>0</v>
          </cell>
          <cell r="P1875" t="str">
            <v>C6 HÀ NỘI</v>
          </cell>
          <cell r="Q1875" t="str">
            <v>Miền Bắc</v>
          </cell>
          <cell r="R1875" t="str">
            <v>WIN</v>
          </cell>
        </row>
        <row r="1876">
          <cell r="A1876" t="str">
            <v>WIN4236</v>
          </cell>
          <cell r="B1876" t="str">
            <v>CN HÀ NỘI - CÔNG TY CỔ PHẦN DỊCH VỤ THƯƠNG MẠI TỔNG HỢP WINCOMMERCE</v>
          </cell>
          <cell r="C1876" t="str">
            <v/>
          </cell>
          <cell r="D1876" t="str">
            <v>Thành phố Hà Nội</v>
          </cell>
          <cell r="E1876" t="str">
            <v>Huyện Sóc Sơn</v>
          </cell>
          <cell r="G1876" t="str">
            <v>HN004</v>
          </cell>
          <cell r="H1876" t="str">
            <v>Hoàng Thanh Huy</v>
          </cell>
          <cell r="I1876" t="str">
            <v>MIENBAC; WIN</v>
          </cell>
          <cell r="J1876" t="str">
            <v/>
          </cell>
          <cell r="M1876" t="str">
            <v>Phố Nỷ, xã Trung Giã, huyện Sóc Sơn, HN</v>
          </cell>
          <cell r="N1876">
            <v>60</v>
          </cell>
          <cell r="O1876" t="b">
            <v>0</v>
          </cell>
          <cell r="P1876" t="str">
            <v>C6 HÀ NỘI</v>
          </cell>
          <cell r="Q1876" t="str">
            <v>Miền Bắc</v>
          </cell>
          <cell r="R1876" t="str">
            <v>WIN</v>
          </cell>
        </row>
        <row r="1877">
          <cell r="A1877" t="str">
            <v>win4241</v>
          </cell>
          <cell r="B1877" t="str">
            <v>CN HÀ NỘI - wincommerce</v>
          </cell>
          <cell r="C1877" t="str">
            <v/>
          </cell>
          <cell r="D1877" t="str">
            <v>Thành phố Hà Nội</v>
          </cell>
          <cell r="E1877" t="str">
            <v>Huyện Quốc Oai</v>
          </cell>
          <cell r="G1877" t="str">
            <v>HN004</v>
          </cell>
          <cell r="H1877" t="str">
            <v>Hoàng Thanh Huy</v>
          </cell>
          <cell r="I1877" t="str">
            <v>MIENBAC;WIN</v>
          </cell>
          <cell r="J1877" t="str">
            <v/>
          </cell>
          <cell r="M1877" t="str">
            <v>TM 11-A, Tầng 1, Tòa CT9A (Bamboo Garden), KĐT Quốc Oai, xã Sài Sơn, 
huyện Quốc Oai, HN</v>
          </cell>
          <cell r="N1877">
            <v>60</v>
          </cell>
          <cell r="O1877" t="b">
            <v>0</v>
          </cell>
          <cell r="P1877" t="str">
            <v>C6 HÀ NỘI</v>
          </cell>
          <cell r="Q1877" t="str">
            <v>Miền Bắc</v>
          </cell>
          <cell r="R1877" t="str">
            <v>WIN</v>
          </cell>
        </row>
        <row r="1878">
          <cell r="A1878" t="str">
            <v>win4243</v>
          </cell>
          <cell r="B1878" t="str">
            <v>CN HÀ NỘI - wincommerce</v>
          </cell>
          <cell r="C1878" t="str">
            <v/>
          </cell>
          <cell r="D1878" t="str">
            <v>Thành phố Hà Nội</v>
          </cell>
          <cell r="E1878" t="str">
            <v>Quận Hà Đông</v>
          </cell>
          <cell r="G1878" t="str">
            <v>HN004</v>
          </cell>
          <cell r="H1878" t="str">
            <v>Hoàng Thanh Huy</v>
          </cell>
          <cell r="I1878" t="str">
            <v>MIENBAC;WIN</v>
          </cell>
          <cell r="J1878" t="str">
            <v/>
          </cell>
          <cell r="M1878" t="str">
            <v>106 CT2 - KĐT Văn Khê, đường Tố Hữu, phường La Khê, quận Hà Đông, HN</v>
          </cell>
          <cell r="N1878">
            <v>60</v>
          </cell>
          <cell r="O1878" t="b">
            <v>0</v>
          </cell>
          <cell r="P1878" t="str">
            <v>C6 HÀ NỘI</v>
          </cell>
          <cell r="Q1878" t="str">
            <v>Miền Bắc</v>
          </cell>
          <cell r="R1878" t="str">
            <v>WIN</v>
          </cell>
        </row>
        <row r="1879">
          <cell r="A1879" t="str">
            <v>WIN4244</v>
          </cell>
          <cell r="B1879" t="str">
            <v>CN HÀ NỘI - CÔNG TY CỔ PHẦN DỊCH VỤ THƯƠNG MẠI TỔNG HỢP WINCOMMERCE</v>
          </cell>
          <cell r="C1879" t="str">
            <v/>
          </cell>
          <cell r="D1879" t="str">
            <v>Thành phố Hà Nội</v>
          </cell>
          <cell r="E1879" t="str">
            <v>Quận Hoàng Mai</v>
          </cell>
          <cell r="G1879" t="str">
            <v>HN003</v>
          </cell>
          <cell r="H1879" t="str">
            <v>Nguyễn Văn Thạch</v>
          </cell>
          <cell r="I1879" t="str">
            <v>MIENBAC;WIN</v>
          </cell>
          <cell r="J1879" t="str">
            <v/>
          </cell>
          <cell r="M1879" t="str">
            <v>Số 1 đường Kim Đồng, phường Giáp Bát, quận Hoàng Mai, HN</v>
          </cell>
          <cell r="N1879">
            <v>60</v>
          </cell>
          <cell r="O1879" t="b">
            <v>0</v>
          </cell>
          <cell r="P1879" t="str">
            <v>C6 HÀ NỘI</v>
          </cell>
          <cell r="Q1879" t="str">
            <v>Miền Bắc</v>
          </cell>
          <cell r="R1879" t="str">
            <v>WIN</v>
          </cell>
        </row>
        <row r="1880">
          <cell r="A1880" t="str">
            <v>WIN4249</v>
          </cell>
          <cell r="B1880" t="str">
            <v>CN HÀ NỘI - CÔNG TY CỔ PHẦN DỊCH VỤ THƯƠNG MẠI TỔNG HỢP WINCOMMERCE</v>
          </cell>
          <cell r="C1880" t="str">
            <v/>
          </cell>
          <cell r="D1880" t="str">
            <v>Thành phố Hà Nội</v>
          </cell>
          <cell r="E1880" t="str">
            <v>Quận Thanh Xuân</v>
          </cell>
          <cell r="G1880" t="str">
            <v>HN008</v>
          </cell>
          <cell r="H1880" t="str">
            <v>Nguyễn Minh Sơn</v>
          </cell>
          <cell r="I1880" t="str">
            <v>MIENBAC;WIN</v>
          </cell>
          <cell r="J1880" t="str">
            <v/>
          </cell>
          <cell r="M1880" t="str">
            <v>P110 nhà G9, 1 ngõ 495 Nguyễn Trãi, Phường Thanh Xuân Nam, Quận Thanh Xuân, HN</v>
          </cell>
          <cell r="N1880">
            <v>60</v>
          </cell>
          <cell r="O1880" t="b">
            <v>0</v>
          </cell>
          <cell r="P1880" t="str">
            <v>C6 HÀ NỘI</v>
          </cell>
          <cell r="Q1880" t="str">
            <v>Miền Bắc</v>
          </cell>
          <cell r="R1880" t="str">
            <v>WIN</v>
          </cell>
        </row>
        <row r="1881">
          <cell r="A1881" t="str">
            <v>WIN4255</v>
          </cell>
          <cell r="B1881" t="str">
            <v>CN HÀ NỘI - CÔNG TY CỔ PHẦN DỊCH VỤ THƯƠNG MẠI TỔNG HỢP WINCOMMERCE</v>
          </cell>
          <cell r="C1881" t="str">
            <v/>
          </cell>
          <cell r="D1881" t="str">
            <v>Thành phố Hà Nội</v>
          </cell>
          <cell r="E1881" t="str">
            <v>Quận Đống Đa</v>
          </cell>
          <cell r="G1881" t="str">
            <v>HN004</v>
          </cell>
          <cell r="H1881" t="str">
            <v>Hoàng Thanh Huy</v>
          </cell>
          <cell r="I1881" t="str">
            <v>MIENBAC;WIN</v>
          </cell>
          <cell r="J1881" t="str">
            <v/>
          </cell>
          <cell r="M1881" t="str">
            <v>103 ngõ 4 Phương Mai, P.Phương Mai, Q.Đống Đa, TP.Hà Nội</v>
          </cell>
          <cell r="N1881">
            <v>60</v>
          </cell>
          <cell r="O1881" t="b">
            <v>0</v>
          </cell>
          <cell r="P1881" t="str">
            <v>C6 HÀ NỘI</v>
          </cell>
          <cell r="Q1881" t="str">
            <v>Miền Bắc</v>
          </cell>
          <cell r="R1881" t="str">
            <v>WIN</v>
          </cell>
        </row>
        <row r="1882">
          <cell r="A1882" t="str">
            <v>WIN4256</v>
          </cell>
          <cell r="B1882" t="str">
            <v>CN HÀ NỘI - CÔNG TY CỔ PHẦN DỊCH VỤ THƯƠNG MẠI TỔNG HỢP WINCOMMERCE</v>
          </cell>
          <cell r="C1882" t="str">
            <v/>
          </cell>
          <cell r="D1882" t="str">
            <v>Thành phố Hà Nội</v>
          </cell>
          <cell r="E1882" t="str">
            <v>Quận Bắc Từ Liêm</v>
          </cell>
          <cell r="G1882" t="str">
            <v>HN004</v>
          </cell>
          <cell r="H1882" t="str">
            <v>Hoàng Thanh Huy</v>
          </cell>
          <cell r="I1882" t="str">
            <v>MIENBAC;WIN</v>
          </cell>
          <cell r="J1882" t="str">
            <v/>
          </cell>
          <cell r="M1882" t="str">
            <v>Kiot 2-3, Tầng 1, Khu B, chung cư N04A-CC5, Khu Đoàn Ngoại Giao, 
P.Xuân Tảo, Q.Bắc Từ Liêm, HN</v>
          </cell>
          <cell r="N1882">
            <v>60</v>
          </cell>
          <cell r="O1882" t="b">
            <v>0</v>
          </cell>
          <cell r="P1882" t="str">
            <v>C6 HÀ NỘI</v>
          </cell>
          <cell r="Q1882" t="str">
            <v>Miền Bắc</v>
          </cell>
          <cell r="R1882" t="str">
            <v>WIN</v>
          </cell>
        </row>
        <row r="1883">
          <cell r="A1883" t="str">
            <v>win4258</v>
          </cell>
          <cell r="B1883" t="str">
            <v>CN HÀ NỘI - wincommerce</v>
          </cell>
          <cell r="C1883" t="str">
            <v/>
          </cell>
          <cell r="D1883" t="str">
            <v>Thành phố Hà Nội</v>
          </cell>
          <cell r="E1883" t="str">
            <v>Thị xã Sơn Tây</v>
          </cell>
          <cell r="G1883" t="str">
            <v>HN008</v>
          </cell>
          <cell r="H1883" t="str">
            <v>Nguyễn Minh Sơn</v>
          </cell>
          <cell r="I1883" t="str">
            <v>MIENBAC;WIN</v>
          </cell>
          <cell r="J1883" t="str">
            <v/>
          </cell>
          <cell r="M1883" t="str">
            <v>Số 1 La Thành, Phường Lê Lợi, Thị xã Sơn Tây, HN</v>
          </cell>
          <cell r="N1883">
            <v>60</v>
          </cell>
          <cell r="O1883" t="b">
            <v>0</v>
          </cell>
          <cell r="P1883" t="str">
            <v>C6 HÀ NỘI</v>
          </cell>
          <cell r="Q1883" t="str">
            <v>Miền Bắc</v>
          </cell>
          <cell r="R1883" t="str">
            <v>WIN</v>
          </cell>
        </row>
        <row r="1884">
          <cell r="A1884" t="str">
            <v>WIN4259</v>
          </cell>
          <cell r="B1884" t="str">
            <v>CN HÀ NỘI - CÔNG TY CỔ PHẦN DỊCH VỤ THƯƠNG MẠI TỔNG HỢP WINCOMMERCE</v>
          </cell>
          <cell r="C1884" t="str">
            <v/>
          </cell>
          <cell r="D1884" t="str">
            <v>Thành phố Hà Nội</v>
          </cell>
          <cell r="E1884" t="str">
            <v>Quận Thanh Xuân</v>
          </cell>
          <cell r="G1884" t="str">
            <v>HN008</v>
          </cell>
          <cell r="H1884" t="str">
            <v>Nguyễn Minh Sơn</v>
          </cell>
          <cell r="I1884" t="str">
            <v>MIENBAC;WIN</v>
          </cell>
          <cell r="J1884" t="str">
            <v/>
          </cell>
          <cell r="M1884" t="str">
            <v>N2-L1-04, Tầng 1, Tòa NƠ2, Gold Season, 47 Nguyễn Tuân, Phường Thanh Xuân Trung, Quận Thanh Xuân, HN</v>
          </cell>
          <cell r="N1884">
            <v>60</v>
          </cell>
          <cell r="O1884" t="b">
            <v>0</v>
          </cell>
          <cell r="P1884" t="str">
            <v>C6 HÀ NỘI</v>
          </cell>
          <cell r="Q1884" t="str">
            <v>Miền Bắc</v>
          </cell>
          <cell r="R1884" t="str">
            <v>WIN</v>
          </cell>
        </row>
        <row r="1885">
          <cell r="A1885" t="str">
            <v>WIN4260</v>
          </cell>
          <cell r="B1885" t="str">
            <v>CN HÀ NỘI - CÔNG TY CỔ PHẦN DỊCH VỤ THƯƠNG MẠI TỔNG HỢP WINCOMMERCE</v>
          </cell>
          <cell r="C1885" t="str">
            <v/>
          </cell>
          <cell r="D1885" t="str">
            <v>Thành phố Hà Nội</v>
          </cell>
          <cell r="E1885" t="str">
            <v>Quận Hà Đông</v>
          </cell>
          <cell r="G1885" t="str">
            <v>HN004</v>
          </cell>
          <cell r="H1885" t="str">
            <v>Hoàng Thanh Huy</v>
          </cell>
          <cell r="I1885" t="str">
            <v>MIENBAC;WIN</v>
          </cell>
          <cell r="J1885" t="str">
            <v/>
          </cell>
          <cell r="M1885" t="str">
            <v>Số 121 Ỷ La, P.Dương Nội, Q. Hà Đông, HN</v>
          </cell>
          <cell r="N1885">
            <v>60</v>
          </cell>
          <cell r="O1885" t="b">
            <v>0</v>
          </cell>
          <cell r="P1885" t="str">
            <v>C6 HÀ NỘI</v>
          </cell>
          <cell r="Q1885" t="str">
            <v>Miền Bắc</v>
          </cell>
          <cell r="R1885" t="str">
            <v>WIN</v>
          </cell>
        </row>
        <row r="1886">
          <cell r="A1886" t="str">
            <v>WIN4262</v>
          </cell>
          <cell r="B1886" t="str">
            <v>CN HÀ NỘI - CÔNG TY CỔ PHẦN DỊCH VỤ THƯƠNG MẠI TỔNG HỢP WINCOMMERCE</v>
          </cell>
          <cell r="C1886" t="str">
            <v/>
          </cell>
          <cell r="D1886" t="str">
            <v>Thành phố Hà Nội</v>
          </cell>
          <cell r="E1886" t="str">
            <v>Huyện Gia Lâm</v>
          </cell>
          <cell r="G1886" t="str">
            <v>HN008</v>
          </cell>
          <cell r="H1886" t="str">
            <v>Nguyễn Minh Sơn</v>
          </cell>
          <cell r="I1886" t="str">
            <v>MIENBAC;WIN</v>
          </cell>
          <cell r="J1886" t="str">
            <v/>
          </cell>
          <cell r="M1886" t="str">
            <v>18 Dốc Lã, Xã Yên Thường, Huyện Gia Lâm, TP.Hà Nội</v>
          </cell>
          <cell r="N1886">
            <v>60</v>
          </cell>
          <cell r="O1886" t="b">
            <v>0</v>
          </cell>
          <cell r="P1886" t="str">
            <v>C6 HÀ NỘI</v>
          </cell>
          <cell r="Q1886" t="str">
            <v>Miền Bắc</v>
          </cell>
          <cell r="R1886" t="str">
            <v>WIN</v>
          </cell>
        </row>
        <row r="1887">
          <cell r="A1887" t="str">
            <v>WIN4263</v>
          </cell>
          <cell r="B1887" t="str">
            <v>CN HÀ NỘI - CÔNG TY CỔ PHẦN DỊCH VỤ THƯƠNG MẠI TỔNG HỢP WINCOMMERCE</v>
          </cell>
          <cell r="C1887" t="str">
            <v/>
          </cell>
          <cell r="D1887" t="str">
            <v>Thành phố Hà Nội</v>
          </cell>
          <cell r="E1887" t="str">
            <v>Quận Cầu Giấy</v>
          </cell>
          <cell r="G1887" t="str">
            <v>HN004</v>
          </cell>
          <cell r="H1887" t="str">
            <v>Hoàng Thanh Huy</v>
          </cell>
          <cell r="I1887" t="str">
            <v>MIENBAC;WIN</v>
          </cell>
          <cell r="J1887" t="str">
            <v/>
          </cell>
          <cell r="M1887" t="str">
            <v>Tầng 1 Tháp B, Tòa nhà Central Point, 219 Trung Kính, Phường Yên Hòa, Quận Cầu Giấy, HN</v>
          </cell>
          <cell r="N1887">
            <v>60</v>
          </cell>
          <cell r="O1887" t="b">
            <v>0</v>
          </cell>
          <cell r="P1887" t="str">
            <v>C6 HÀ NỘI</v>
          </cell>
          <cell r="Q1887" t="str">
            <v>Miền Bắc</v>
          </cell>
          <cell r="R1887" t="str">
            <v>WIN</v>
          </cell>
        </row>
        <row r="1888">
          <cell r="A1888" t="str">
            <v>WIN4274</v>
          </cell>
          <cell r="B1888" t="str">
            <v>CN HÀ NỘI - CÔNG TY CỔ PHẦN DỊCH VỤ THƯƠNG MẠI TỔNG HỢP WINCOMMERCE</v>
          </cell>
          <cell r="C1888" t="str">
            <v/>
          </cell>
          <cell r="D1888" t="str">
            <v>Thành phố Hà Nội</v>
          </cell>
          <cell r="E1888" t="str">
            <v>Quận Thanh Xuân</v>
          </cell>
          <cell r="G1888" t="str">
            <v>HN008</v>
          </cell>
          <cell r="H1888" t="str">
            <v>Nguyễn Minh Sơn</v>
          </cell>
          <cell r="I1888" t="str">
            <v>MIENBAC;WIN</v>
          </cell>
          <cell r="J1888" t="str">
            <v/>
          </cell>
          <cell r="M1888" t="str">
            <v>Số 25-27 ngõ 214 Nguyễn Xiển, phường Hạ Đình, quận Thanh Xuân, HN</v>
          </cell>
          <cell r="N1888">
            <v>60</v>
          </cell>
          <cell r="O1888" t="b">
            <v>0</v>
          </cell>
          <cell r="P1888" t="str">
            <v>C6 HÀ NỘI</v>
          </cell>
          <cell r="Q1888" t="str">
            <v>Miền Bắc</v>
          </cell>
          <cell r="R1888" t="str">
            <v>WIN</v>
          </cell>
        </row>
        <row r="1889">
          <cell r="A1889" t="str">
            <v>win4275</v>
          </cell>
          <cell r="B1889" t="str">
            <v>CN HÀ NỘI - wincommerce</v>
          </cell>
          <cell r="C1889" t="str">
            <v/>
          </cell>
          <cell r="D1889" t="str">
            <v>Thành phố Hà Nội</v>
          </cell>
          <cell r="E1889" t="str">
            <v>Huyện Thanh Oai</v>
          </cell>
          <cell r="G1889" t="str">
            <v>HN008</v>
          </cell>
          <cell r="H1889" t="str">
            <v>Nguyễn Minh Sơn</v>
          </cell>
          <cell r="I1889" t="str">
            <v>MIENBAC;WIN</v>
          </cell>
          <cell r="J1889" t="str">
            <v/>
          </cell>
          <cell r="M1889" t="str">
            <v>Ki ốt số 38-40, tầng 1 thuộc tòa nhà B2.1.HH03D, Khu đô thị Thanh Hà - 
Cienco5, xã Cự Khê, huyện Thanh Oai, HN</v>
          </cell>
          <cell r="N1889">
            <v>60</v>
          </cell>
          <cell r="O1889" t="b">
            <v>0</v>
          </cell>
          <cell r="P1889" t="str">
            <v>C6 HÀ NỘI</v>
          </cell>
          <cell r="Q1889" t="str">
            <v>Miền Bắc</v>
          </cell>
          <cell r="R1889" t="str">
            <v>WIN</v>
          </cell>
        </row>
        <row r="1890">
          <cell r="A1890" t="str">
            <v>WIN4276</v>
          </cell>
          <cell r="B1890" t="str">
            <v>CN HÀ NỘI - CÔNG TY CỔ PHẦN DỊCH VỤ THƯƠNG MẠI TỔNG HỢP WINCOMMERCE</v>
          </cell>
          <cell r="C1890" t="str">
            <v/>
          </cell>
          <cell r="D1890" t="str">
            <v>Thành phố Hà Nội</v>
          </cell>
          <cell r="E1890" t="str">
            <v>Quận Long Biên</v>
          </cell>
          <cell r="G1890" t="str">
            <v>HN003</v>
          </cell>
          <cell r="H1890" t="str">
            <v>Nguyễn Văn Thạch</v>
          </cell>
          <cell r="I1890" t="str">
            <v>MIENBAC;WIN</v>
          </cell>
          <cell r="J1890" t="str">
            <v/>
          </cell>
          <cell r="M1890" t="str">
            <v>48 ngõ 99 Đức Giang, P.Thượng Thanh, Q.Long Biên, HN</v>
          </cell>
          <cell r="N1890">
            <v>60</v>
          </cell>
          <cell r="O1890" t="b">
            <v>0</v>
          </cell>
          <cell r="P1890" t="str">
            <v>C6 HÀ NỘI</v>
          </cell>
          <cell r="Q1890" t="str">
            <v>Miền Bắc</v>
          </cell>
          <cell r="R1890" t="str">
            <v>WIN</v>
          </cell>
        </row>
        <row r="1891">
          <cell r="A1891" t="str">
            <v>WIN4277</v>
          </cell>
          <cell r="B1891" t="str">
            <v>CN HÀ NỘI - CÔNG TY CỔ PHẦN DỊCH VỤ THƯƠNG MẠI TỔNG HỢP WINCOMMERCE</v>
          </cell>
          <cell r="C1891" t="str">
            <v/>
          </cell>
          <cell r="D1891" t="str">
            <v>Thành phố Hà Nội</v>
          </cell>
          <cell r="E1891" t="str">
            <v>Huyện Sóc Sơn</v>
          </cell>
          <cell r="G1891" t="str">
            <v>HN003</v>
          </cell>
          <cell r="H1891" t="str">
            <v>Nguyễn Văn Thạch</v>
          </cell>
          <cell r="I1891" t="str">
            <v>MIENBAC; WIN</v>
          </cell>
          <cell r="J1891" t="str">
            <v/>
          </cell>
          <cell r="M1891" t="str">
            <v>Số 67 Đường 2, khu 2 xã Phú Minh, huyện Sóc Sơn, HN</v>
          </cell>
          <cell r="N1891">
            <v>60</v>
          </cell>
          <cell r="O1891" t="b">
            <v>0</v>
          </cell>
          <cell r="P1891" t="str">
            <v>C6 HÀ NỘI</v>
          </cell>
          <cell r="Q1891" t="str">
            <v>Miền Bắc</v>
          </cell>
          <cell r="R1891" t="str">
            <v>WIN</v>
          </cell>
        </row>
        <row r="1892">
          <cell r="A1892" t="str">
            <v>WIN4280</v>
          </cell>
          <cell r="B1892" t="str">
            <v>CN HÀ NỘI - CÔNG TY CỔ PHẦN DỊCH VỤ THƯƠNG MẠI TỔNG HỢP WINCOMMERCE</v>
          </cell>
          <cell r="C1892" t="str">
            <v/>
          </cell>
          <cell r="D1892" t="str">
            <v>Thành phố Hà Nội</v>
          </cell>
          <cell r="E1892" t="str">
            <v>Quận Nam Từ Liêm</v>
          </cell>
          <cell r="G1892" t="str">
            <v>HN004</v>
          </cell>
          <cell r="H1892" t="str">
            <v>Hoàng Thanh Huy</v>
          </cell>
          <cell r="I1892" t="str">
            <v>MIENBAC;WIN</v>
          </cell>
          <cell r="J1892" t="str">
            <v/>
          </cell>
          <cell r="M1892" t="str">
            <v>L1-08, tầng 1 tòa HH3 - Khu chức năng đô thị Đại Mỗ (FLC Đại Mỗ), phường Đại Mỗ, quận Nam Từ Liêm, HN</v>
          </cell>
          <cell r="N1892">
            <v>60</v>
          </cell>
          <cell r="O1892" t="b">
            <v>0</v>
          </cell>
          <cell r="P1892" t="str">
            <v>C6 HÀ NỘI</v>
          </cell>
          <cell r="Q1892" t="str">
            <v>Miền Bắc</v>
          </cell>
          <cell r="R1892" t="str">
            <v>WIN</v>
          </cell>
        </row>
        <row r="1893">
          <cell r="A1893" t="str">
            <v>WIN4287</v>
          </cell>
          <cell r="B1893" t="str">
            <v>CN HÀ NỘI - CÔNG TY CỔ PHẦN DỊCH VỤ THƯƠNG MẠI TỔNG HỢP WINCOMMERCE</v>
          </cell>
          <cell r="C1893" t="str">
            <v/>
          </cell>
          <cell r="D1893" t="str">
            <v>Thành phố Hà Nội</v>
          </cell>
          <cell r="E1893" t="str">
            <v>Huyện Đông Anh</v>
          </cell>
          <cell r="G1893" t="str">
            <v>HN003</v>
          </cell>
          <cell r="H1893" t="str">
            <v>Nguyễn Văn Thạch</v>
          </cell>
          <cell r="I1893" t="str">
            <v>MIENBAC;WIN</v>
          </cell>
          <cell r="J1893" t="str">
            <v/>
          </cell>
          <cell r="M1893" t="str">
            <v>Xóm Tây, xã Vân Nội, Huyện Đông Anh, HN</v>
          </cell>
          <cell r="N1893">
            <v>60</v>
          </cell>
          <cell r="O1893" t="b">
            <v>0</v>
          </cell>
          <cell r="P1893" t="str">
            <v>C6 HÀ NỘI</v>
          </cell>
          <cell r="Q1893" t="str">
            <v>Miền Bắc</v>
          </cell>
          <cell r="R1893" t="str">
            <v>WIN</v>
          </cell>
        </row>
        <row r="1894">
          <cell r="A1894" t="str">
            <v>WIN4294</v>
          </cell>
          <cell r="B1894" t="str">
            <v>CN HÀ NỘI - CÔNG TY CỔ PHẦN DỊCH VỤ THƯƠNG MẠI TỔNG HỢP WINCOMMERCE</v>
          </cell>
          <cell r="C1894" t="str">
            <v/>
          </cell>
          <cell r="D1894" t="str">
            <v>Thành phố Hà Nội</v>
          </cell>
          <cell r="E1894" t="str">
            <v>Quận Đống Đa</v>
          </cell>
          <cell r="G1894" t="str">
            <v>HN003</v>
          </cell>
          <cell r="H1894" t="str">
            <v>Nguyễn Văn Thạch</v>
          </cell>
          <cell r="I1894" t="str">
            <v>MIENBAC;WIN</v>
          </cell>
          <cell r="J1894" t="str">
            <v/>
          </cell>
          <cell r="M1894" t="str">
            <v>83 An Trạch, phường Quốc Tử Giám, Quận Đống Đa, Hà Nội</v>
          </cell>
          <cell r="N1894">
            <v>60</v>
          </cell>
          <cell r="O1894" t="b">
            <v>0</v>
          </cell>
          <cell r="P1894" t="str">
            <v>C6 HÀ NỘI</v>
          </cell>
          <cell r="Q1894" t="str">
            <v>Miền Bắc</v>
          </cell>
          <cell r="R1894" t="str">
            <v>WIN</v>
          </cell>
        </row>
        <row r="1895">
          <cell r="A1895" t="str">
            <v>WIN4301</v>
          </cell>
          <cell r="B1895" t="str">
            <v>CN HÀ NỘI - CÔNG TY CỔ PHẦN DỊCH VỤ THƯƠNG MẠI TỔNG HỢP WINCOMMERCE</v>
          </cell>
          <cell r="C1895" t="str">
            <v/>
          </cell>
          <cell r="D1895" t="str">
            <v>Thành phố Hà Nội</v>
          </cell>
          <cell r="E1895" t="str">
            <v>Quận Nam Từ Liêm</v>
          </cell>
          <cell r="G1895" t="str">
            <v>HN004</v>
          </cell>
          <cell r="H1895" t="str">
            <v>Hoàng Thanh Huy</v>
          </cell>
          <cell r="I1895" t="str">
            <v>MIENBAC;WIN</v>
          </cell>
          <cell r="J1895" t="str">
            <v/>
          </cell>
          <cell r="K1895" t="str">
            <v>Tầng 1 Tòa nhà Cowa Tower, 199 Hồ Tùng Mậu, Phường Cầu Diễn, Quận Nam Từ Liêm, Thành phố Hà Nội</v>
          </cell>
          <cell r="M1895" t="str">
            <v>Tầng 1 Tòa nhà Cowa Tower, 199 Hồ Tùng Mậu, Phường Cầu Diễn, Quận Nam Từ Liêm, HN</v>
          </cell>
          <cell r="N1895">
            <v>60</v>
          </cell>
          <cell r="O1895" t="b">
            <v>0</v>
          </cell>
          <cell r="P1895" t="str">
            <v>C6 HÀ NỘI</v>
          </cell>
          <cell r="Q1895" t="str">
            <v>Miền Bắc</v>
          </cell>
          <cell r="R1895" t="str">
            <v>WIN</v>
          </cell>
        </row>
        <row r="1896">
          <cell r="A1896" t="str">
            <v>WIN4302</v>
          </cell>
          <cell r="B1896" t="str">
            <v>CN HÀ NỘI - CÔNG TY CỔ PHẦN DỊCH VỤ THƯƠNG MẠI TỔNG HỢP WINCOMMERCE</v>
          </cell>
          <cell r="C1896" t="str">
            <v/>
          </cell>
          <cell r="D1896" t="str">
            <v>Thành phố Hà Nội</v>
          </cell>
          <cell r="E1896" t="str">
            <v>Quận Bắc Từ Liêm</v>
          </cell>
          <cell r="G1896" t="str">
            <v>HN004</v>
          </cell>
          <cell r="H1896" t="str">
            <v>Hoàng Thanh Huy</v>
          </cell>
          <cell r="I1896" t="str">
            <v>MIENBAC;WIN</v>
          </cell>
          <cell r="J1896" t="str">
            <v/>
          </cell>
          <cell r="M1896" t="str">
            <v>Lô 01, Tầng 1, Tòa CT3, Dự án nhà ở XH CBCS Bộ Công an, 170 ngõ 43 Cổ Nhuế, 
phường Cổ Nhuế 2, quận Bắc Từ Liêm, HN</v>
          </cell>
          <cell r="N1896">
            <v>60</v>
          </cell>
          <cell r="O1896" t="b">
            <v>0</v>
          </cell>
          <cell r="P1896" t="str">
            <v>C6 HÀ NỘI</v>
          </cell>
          <cell r="Q1896" t="str">
            <v>Miền Bắc</v>
          </cell>
          <cell r="R1896" t="str">
            <v>WIN</v>
          </cell>
        </row>
        <row r="1897">
          <cell r="A1897" t="str">
            <v>WIN4305</v>
          </cell>
          <cell r="B1897" t="str">
            <v>CN HÀ NỘI - CÔNG TY CỔ PHẦN DỊCH VỤ THƯƠNG MẠI TỔNG HỢP WINCOMMERCE</v>
          </cell>
          <cell r="C1897" t="str">
            <v/>
          </cell>
          <cell r="D1897" t="str">
            <v>Thành phố Hà Nội</v>
          </cell>
          <cell r="E1897" t="str">
            <v>Quận Long Biên</v>
          </cell>
          <cell r="G1897" t="str">
            <v>HN003</v>
          </cell>
          <cell r="H1897" t="str">
            <v>Nguyễn Văn Thạch</v>
          </cell>
          <cell r="I1897" t="str">
            <v>MIENBAC;WIN</v>
          </cell>
          <cell r="J1897" t="str">
            <v/>
          </cell>
          <cell r="M1897" t="str">
            <v>PL01-11 Dự án Khu đô thị Vinhomes Riverside 2, khu Phong Lan 1
, đường Nguyễn Lam, phường Phúc Đồng, quận Long Biên, HN</v>
          </cell>
          <cell r="N1897">
            <v>60</v>
          </cell>
          <cell r="O1897" t="b">
            <v>0</v>
          </cell>
          <cell r="P1897" t="str">
            <v>C6 HÀ NỘI</v>
          </cell>
          <cell r="Q1897" t="str">
            <v>Miền Bắc</v>
          </cell>
          <cell r="R1897" t="str">
            <v>WIN</v>
          </cell>
        </row>
        <row r="1898">
          <cell r="A1898" t="str">
            <v>WIN4306</v>
          </cell>
          <cell r="B1898" t="str">
            <v>CN HÀ NỘI - CÔNG TY CỔ PHẦN DỊCH VỤ THƯƠNG MẠI TỔNG HỢP WINCOMMERCE</v>
          </cell>
          <cell r="C1898" t="str">
            <v/>
          </cell>
          <cell r="D1898" t="str">
            <v>Thành phố Hà Nội</v>
          </cell>
          <cell r="E1898" t="str">
            <v>Quận Cầu Giấy</v>
          </cell>
          <cell r="G1898" t="str">
            <v>HN004</v>
          </cell>
          <cell r="H1898" t="str">
            <v>Hoàng Thanh Huy</v>
          </cell>
          <cell r="I1898" t="str">
            <v>MIENBAC;WIN</v>
          </cell>
          <cell r="J1898" t="str">
            <v/>
          </cell>
          <cell r="M1898" t="str">
            <v>Số 35 ngõ 381 Nguyễn Khang, Tổ 17, P. Yên Hòa, Q. Cầu Giấy, HN</v>
          </cell>
          <cell r="N1898">
            <v>60</v>
          </cell>
          <cell r="O1898" t="b">
            <v>0</v>
          </cell>
          <cell r="P1898" t="str">
            <v>C6 HÀ NỘI</v>
          </cell>
          <cell r="Q1898" t="str">
            <v>Miền Bắc</v>
          </cell>
          <cell r="R1898" t="str">
            <v>WIN</v>
          </cell>
        </row>
        <row r="1899">
          <cell r="A1899" t="str">
            <v>win4307</v>
          </cell>
          <cell r="B1899" t="str">
            <v>CN HÀ NỘI - wincommerce</v>
          </cell>
          <cell r="C1899" t="str">
            <v/>
          </cell>
          <cell r="D1899" t="str">
            <v>Thành phố Hà Nội</v>
          </cell>
          <cell r="E1899" t="str">
            <v>Huyện Thanh Oai</v>
          </cell>
          <cell r="G1899" t="str">
            <v>HN008</v>
          </cell>
          <cell r="H1899" t="str">
            <v>Nguyễn Minh Sơn</v>
          </cell>
          <cell r="I1899" t="str">
            <v>MIENBAC;WIN</v>
          </cell>
          <cell r="J1899" t="str">
            <v/>
          </cell>
          <cell r="M1899" t="str">
            <v>Ki ốt số: 54-56, tầng 1, tòa nhà B1.4-HH02-2C, Khu đô thị Thanh Hà – 
Cienco5, xã Cự Khê, huyện Thanh Oai, HN</v>
          </cell>
          <cell r="N1899">
            <v>60</v>
          </cell>
          <cell r="O1899" t="b">
            <v>0</v>
          </cell>
          <cell r="P1899" t="str">
            <v>C6 HÀ NỘI</v>
          </cell>
          <cell r="Q1899" t="str">
            <v>Miền Bắc</v>
          </cell>
          <cell r="R1899" t="str">
            <v>WIN</v>
          </cell>
        </row>
        <row r="1900">
          <cell r="A1900" t="str">
            <v>WIN4317</v>
          </cell>
          <cell r="B1900" t="str">
            <v>CN HÀ NỘI - CÔNG TY CỔ PHẦN DỊCH VỤ THƯƠNG MẠI TỔNG HỢP WINCOMMERCE</v>
          </cell>
          <cell r="C1900" t="str">
            <v/>
          </cell>
          <cell r="D1900" t="str">
            <v>Thành phố Hà Nội</v>
          </cell>
          <cell r="E1900" t="str">
            <v>Quận Cầu Giấy</v>
          </cell>
          <cell r="G1900" t="str">
            <v>HN004</v>
          </cell>
          <cell r="H1900" t="str">
            <v>Hoàng Thanh Huy</v>
          </cell>
          <cell r="I1900" t="str">
            <v>MIENBAC;WIN</v>
          </cell>
          <cell r="J1900" t="str">
            <v/>
          </cell>
          <cell r="M1900" t="str">
            <v>SH05- Tầng 1 – Khối Đế, Tòa Tháp A,B, Tổ Hợp công trình thương mại, Dịch vụ, văn phòng, nhà ở và nhà trẻ - 
Starcity center tại ô đất Ký Hiệu HH, Khu Đô Thị Đông Nam, Đường Trần Duy Hưng, Phường Trung hòa, quận Cầu Giấy, HN</v>
          </cell>
          <cell r="N1900">
            <v>60</v>
          </cell>
          <cell r="O1900" t="b">
            <v>0</v>
          </cell>
          <cell r="P1900" t="str">
            <v>C6 HÀ NỘI</v>
          </cell>
          <cell r="Q1900" t="str">
            <v>Miền Bắc</v>
          </cell>
          <cell r="R1900" t="str">
            <v>WIN</v>
          </cell>
        </row>
        <row r="1901">
          <cell r="A1901" t="str">
            <v>win4326</v>
          </cell>
          <cell r="B1901" t="str">
            <v>CN HÀ NỘI - wincommerce</v>
          </cell>
          <cell r="C1901" t="str">
            <v/>
          </cell>
          <cell r="D1901" t="str">
            <v>Thành phố Hà Nội</v>
          </cell>
          <cell r="E1901" t="str">
            <v>Huyện Quốc Oai</v>
          </cell>
          <cell r="G1901" t="str">
            <v>HN004</v>
          </cell>
          <cell r="H1901" t="str">
            <v>Hoàng Thanh Huy</v>
          </cell>
          <cell r="I1901" t="str">
            <v>MIENBAC;WIN</v>
          </cell>
          <cell r="J1901" t="str">
            <v/>
          </cell>
          <cell r="M1901" t="str">
            <v>Xóm Mới, Ngọc Than, xã Ngọc Mỹ, huyện Quốc Oai, Hà Nội</v>
          </cell>
          <cell r="N1901">
            <v>60</v>
          </cell>
          <cell r="O1901" t="b">
            <v>0</v>
          </cell>
          <cell r="P1901" t="str">
            <v>C6 HÀ NỘI</v>
          </cell>
          <cell r="Q1901" t="str">
            <v>Miền Bắc</v>
          </cell>
          <cell r="R1901" t="str">
            <v>WIN</v>
          </cell>
        </row>
        <row r="1902">
          <cell r="A1902" t="str">
            <v>WIN4327</v>
          </cell>
          <cell r="B1902" t="str">
            <v>CN HÀ NỘI - CÔNG TY CỔ PHẦN DỊCH VỤ THƯƠNG MẠI TỔNG HỢP WINCOMMERCE</v>
          </cell>
          <cell r="C1902" t="str">
            <v/>
          </cell>
          <cell r="D1902" t="str">
            <v>Thành phố Hà Nội</v>
          </cell>
          <cell r="E1902" t="str">
            <v>Quận Cầu Giấy</v>
          </cell>
          <cell r="G1902" t="str">
            <v>HN004</v>
          </cell>
          <cell r="H1902" t="str">
            <v>Hoàng Thanh Huy</v>
          </cell>
          <cell r="I1902" t="str">
            <v>MIENBAC;WIN</v>
          </cell>
          <cell r="J1902" t="str">
            <v/>
          </cell>
          <cell r="M1902" t="str">
            <v>Số 183 Đường Nguyễn Ngọc Vũ, Tổ 6, phường Trung Hòa, Quận Cầu Giấy, HN</v>
          </cell>
          <cell r="N1902">
            <v>60</v>
          </cell>
          <cell r="O1902" t="b">
            <v>0</v>
          </cell>
          <cell r="P1902" t="str">
            <v>C6 HÀ NỘI</v>
          </cell>
          <cell r="Q1902" t="str">
            <v>Miền Bắc</v>
          </cell>
          <cell r="R1902" t="str">
            <v>WIN</v>
          </cell>
        </row>
        <row r="1903">
          <cell r="A1903" t="str">
            <v>WIN4328</v>
          </cell>
          <cell r="B1903" t="str">
            <v>CN HÀ NỘI - CÔNG TY CỔ PHẦN DỊCH VỤ THƯƠNG MẠI TỔNG HỢP WINCOMMERCE</v>
          </cell>
          <cell r="C1903" t="str">
            <v/>
          </cell>
          <cell r="D1903" t="str">
            <v>Thành phố Hà Nội</v>
          </cell>
          <cell r="E1903" t="str">
            <v>Quận Cầu Giấy</v>
          </cell>
          <cell r="G1903" t="str">
            <v>HN004</v>
          </cell>
          <cell r="H1903" t="str">
            <v>Hoàng Thanh Huy</v>
          </cell>
          <cell r="I1903" t="str">
            <v>MIENBAC;WIN</v>
          </cell>
          <cell r="J1903" t="str">
            <v/>
          </cell>
          <cell r="M1903" t="str">
            <v>Ô DVTM-04, tầng 1, khu B(361), tòa MHDI, ngõ 60 Hoàng Quốc Việt, P. Nghĩa Đô, Q. Cầu Giấy, Hà Nội</v>
          </cell>
          <cell r="N1903">
            <v>60</v>
          </cell>
          <cell r="O1903" t="b">
            <v>0</v>
          </cell>
          <cell r="P1903" t="str">
            <v>C6 HÀ NỘI</v>
          </cell>
          <cell r="Q1903" t="str">
            <v>Miền Bắc</v>
          </cell>
          <cell r="R1903" t="str">
            <v>WIN</v>
          </cell>
        </row>
        <row r="1904">
          <cell r="A1904" t="str">
            <v>WIN4331</v>
          </cell>
          <cell r="B1904" t="str">
            <v>CN HÀ NỘI - CÔNG TY CỔ PHẦN DỊCH VỤ THƯƠNG MẠI TỔNG HỢP WINCOMMERCE</v>
          </cell>
          <cell r="C1904" t="str">
            <v/>
          </cell>
          <cell r="D1904" t="str">
            <v>Thành phố Hà Nội</v>
          </cell>
          <cell r="E1904" t="str">
            <v>Quận Long Biên</v>
          </cell>
          <cell r="G1904" t="str">
            <v>HN003</v>
          </cell>
          <cell r="H1904" t="str">
            <v>Nguyễn Văn Thạch</v>
          </cell>
          <cell r="I1904" t="str">
            <v>MIENBAC;WIN</v>
          </cell>
          <cell r="J1904" t="str">
            <v/>
          </cell>
          <cell r="M1904" t="str">
            <v>Số 6 ngõ 22 Phú Viên, P. Bồ Đề, Q. Long Biên, Hà Nội</v>
          </cell>
          <cell r="N1904">
            <v>60</v>
          </cell>
          <cell r="O1904" t="b">
            <v>0</v>
          </cell>
          <cell r="P1904" t="str">
            <v>C6 HÀ NỘI</v>
          </cell>
          <cell r="Q1904" t="str">
            <v>Miền Bắc</v>
          </cell>
          <cell r="R1904" t="str">
            <v>WIN</v>
          </cell>
        </row>
        <row r="1905">
          <cell r="A1905" t="str">
            <v>WIN4340</v>
          </cell>
          <cell r="B1905" t="str">
            <v>CN HÀ NỘI - CÔNG TY CỔ PHẦN DỊCH VỤ THƯƠNG MẠI TỔNG HỢP WINCOMMERCE</v>
          </cell>
          <cell r="C1905" t="str">
            <v/>
          </cell>
          <cell r="D1905" t="str">
            <v>Thành phố Hà Nội</v>
          </cell>
          <cell r="E1905" t="str">
            <v>Quận Hai Bà Trưng</v>
          </cell>
          <cell r="G1905" t="str">
            <v>HN003</v>
          </cell>
          <cell r="H1905" t="str">
            <v>Nguyễn Văn Thạch</v>
          </cell>
          <cell r="I1905" t="str">
            <v>MIENBAC;WIN</v>
          </cell>
          <cell r="J1905" t="str">
            <v/>
          </cell>
          <cell r="M1905" t="str">
            <v>Số 171 đường Giải Phóng, phường Đồng Tâm, quận Hai Bà Trưng, HN</v>
          </cell>
          <cell r="N1905">
            <v>60</v>
          </cell>
          <cell r="O1905" t="b">
            <v>0</v>
          </cell>
          <cell r="P1905" t="str">
            <v>C6 HÀ NỘI</v>
          </cell>
          <cell r="Q1905" t="str">
            <v>Miền Bắc</v>
          </cell>
          <cell r="R1905" t="str">
            <v>WIN</v>
          </cell>
        </row>
        <row r="1906">
          <cell r="A1906" t="str">
            <v>WIN4356</v>
          </cell>
          <cell r="B1906" t="str">
            <v>CN HÀ NỘI - CÔNG TY CỔ PHẦN DỊCH VỤ THƯƠNG MẠI TỔNG HỢP WINCOMMERCE</v>
          </cell>
          <cell r="C1906" t="str">
            <v/>
          </cell>
          <cell r="D1906" t="str">
            <v>Thành phố Hà Nội</v>
          </cell>
          <cell r="E1906" t="str">
            <v>Huyện Sóc Sơn</v>
          </cell>
          <cell r="G1906" t="str">
            <v>HN003</v>
          </cell>
          <cell r="H1906" t="str">
            <v>Nguyễn Văn Thạch</v>
          </cell>
          <cell r="I1906" t="str">
            <v>MIENBAC; WIN</v>
          </cell>
          <cell r="J1906" t="str">
            <v/>
          </cell>
          <cell r="M1906" t="str">
            <v>Số 103- 105 đường Đa Phúc, thôn Dược Thượng, xã Tiên Dược, huyện Sóc Sơn, HN</v>
          </cell>
          <cell r="N1906">
            <v>60</v>
          </cell>
          <cell r="O1906" t="b">
            <v>0</v>
          </cell>
          <cell r="P1906" t="str">
            <v>C6 HÀ NỘI</v>
          </cell>
          <cell r="Q1906" t="str">
            <v>Miền Bắc</v>
          </cell>
          <cell r="R1906" t="str">
            <v>WIN</v>
          </cell>
        </row>
        <row r="1907">
          <cell r="A1907" t="str">
            <v>WIN4357</v>
          </cell>
          <cell r="B1907" t="str">
            <v>CN HÀ NỘI - CÔNG TY CỔ PHẦN DỊCH VỤ THƯƠNG MẠI TỔNG HỢP WINCOMMERCE</v>
          </cell>
          <cell r="C1907" t="str">
            <v/>
          </cell>
          <cell r="D1907" t="str">
            <v>Thành phố Hà Nội</v>
          </cell>
          <cell r="E1907" t="str">
            <v>Huyện Gia Lâm</v>
          </cell>
          <cell r="G1907" t="str">
            <v>HN008</v>
          </cell>
          <cell r="H1907" t="str">
            <v>Nguyễn Minh Sơn</v>
          </cell>
          <cell r="I1907" t="str">
            <v>MIENBAC;WIN</v>
          </cell>
          <cell r="J1907" t="str">
            <v/>
          </cell>
          <cell r="M1907" t="str">
            <v>Xóm Tự, Thôn Phù Đổng, Xã Phù Đổng, Huyện Gia Lâm, HN</v>
          </cell>
          <cell r="N1907">
            <v>60</v>
          </cell>
          <cell r="O1907" t="b">
            <v>0</v>
          </cell>
          <cell r="P1907" t="str">
            <v>C6 HÀ NỘI</v>
          </cell>
          <cell r="Q1907" t="str">
            <v>Miền Bắc</v>
          </cell>
          <cell r="R1907" t="str">
            <v>WIN</v>
          </cell>
        </row>
        <row r="1908">
          <cell r="A1908" t="str">
            <v>win4360</v>
          </cell>
          <cell r="B1908" t="str">
            <v>CN HÀ NỘI - wincommerce</v>
          </cell>
          <cell r="C1908" t="str">
            <v/>
          </cell>
          <cell r="D1908" t="str">
            <v>Thành phố Hà Nội</v>
          </cell>
          <cell r="E1908" t="str">
            <v>Huyện Mê Linh</v>
          </cell>
          <cell r="G1908" t="str">
            <v>HN004</v>
          </cell>
          <cell r="H1908" t="str">
            <v>Hoàng Thanh Huy</v>
          </cell>
          <cell r="I1908" t="str">
            <v>MIENBAC;WIN</v>
          </cell>
          <cell r="J1908" t="str">
            <v/>
          </cell>
          <cell r="M1908" t="str">
            <v>Tổ 1, TT Quang Minh, H. Mê Linh, TP Hà Nội</v>
          </cell>
          <cell r="N1908">
            <v>60</v>
          </cell>
          <cell r="O1908" t="b">
            <v>0</v>
          </cell>
          <cell r="P1908" t="str">
            <v>C6 HÀ NỘI</v>
          </cell>
          <cell r="Q1908" t="str">
            <v>Miền Bắc</v>
          </cell>
          <cell r="R1908" t="str">
            <v>WIN</v>
          </cell>
        </row>
        <row r="1909">
          <cell r="A1909" t="str">
            <v>WIN4361</v>
          </cell>
          <cell r="B1909" t="str">
            <v>CN HÀ NỘI - CÔNG TY CỔ PHẦN DỊCH VỤ THƯƠNG MẠI TỔNG HỢP WINCOMMERCE</v>
          </cell>
          <cell r="C1909" t="str">
            <v/>
          </cell>
          <cell r="D1909" t="str">
            <v>Thành phố Hà Nội</v>
          </cell>
          <cell r="E1909" t="str">
            <v>Quận Hà Đông</v>
          </cell>
          <cell r="G1909" t="str">
            <v>HN004</v>
          </cell>
          <cell r="H1909" t="str">
            <v>Hoàng Thanh Huy</v>
          </cell>
          <cell r="I1909" t="str">
            <v>MIENBAC;WIN</v>
          </cell>
          <cell r="J1909" t="str">
            <v/>
          </cell>
          <cell r="M1909" t="str">
            <v>19A Xa La, Phường Phúc La, Quận Hà Đông, HN</v>
          </cell>
          <cell r="N1909">
            <v>60</v>
          </cell>
          <cell r="O1909" t="b">
            <v>0</v>
          </cell>
          <cell r="P1909" t="str">
            <v>C6 HÀ NỘI</v>
          </cell>
          <cell r="Q1909" t="str">
            <v>Miền Bắc</v>
          </cell>
          <cell r="R1909" t="str">
            <v>WIN</v>
          </cell>
        </row>
        <row r="1910">
          <cell r="A1910" t="str">
            <v>win4364</v>
          </cell>
          <cell r="B1910" t="str">
            <v>CN HÀ NỘI - wincommerce</v>
          </cell>
          <cell r="C1910" t="str">
            <v/>
          </cell>
          <cell r="D1910" t="str">
            <v>Thành phố Hà Nội</v>
          </cell>
          <cell r="E1910" t="str">
            <v>Huyện Hoài Đức</v>
          </cell>
          <cell r="G1910" t="str">
            <v>HN004</v>
          </cell>
          <cell r="H1910" t="str">
            <v>Hoàng Thanh Huy</v>
          </cell>
          <cell r="I1910" t="str">
            <v>MIENBAC;WIN</v>
          </cell>
          <cell r="J1910" t="str">
            <v/>
          </cell>
          <cell r="M1910" t="str">
            <v>Thôn An Hạ, xã An Thượng, huyện Hoài Đức, Hà Nội (trên đường 72 cũ)</v>
          </cell>
          <cell r="N1910">
            <v>60</v>
          </cell>
          <cell r="O1910" t="b">
            <v>0</v>
          </cell>
          <cell r="P1910" t="str">
            <v>C6 HÀ NỘI</v>
          </cell>
          <cell r="Q1910" t="str">
            <v>Miền Bắc</v>
          </cell>
          <cell r="R1910" t="str">
            <v>WIN</v>
          </cell>
        </row>
        <row r="1911">
          <cell r="A1911" t="str">
            <v>WIN4404</v>
          </cell>
          <cell r="B1911" t="str">
            <v>CN HÀ NỘI - CÔNG TY CỔ PHẦN DỊCH VỤ THƯƠNG MẠI TỔNG HỢP WINCOMMERCE</v>
          </cell>
          <cell r="C1911" t="str">
            <v/>
          </cell>
          <cell r="D1911" t="str">
            <v>Thành phố Hà Nội</v>
          </cell>
          <cell r="E1911" t="str">
            <v>Quận Hoàng Mai</v>
          </cell>
          <cell r="G1911" t="str">
            <v>HN003</v>
          </cell>
          <cell r="H1911" t="str">
            <v>Nguyễn Văn Thạch</v>
          </cell>
          <cell r="I1911" t="str">
            <v>MIENBAC;WIN</v>
          </cell>
          <cell r="J1911" t="str">
            <v/>
          </cell>
          <cell r="M1911" t="str">
            <v>Kiot 82, tầng 1, tòa HH3C, Khu DV TH và nhà ở Hồ Linh Đàm, P.Hoàng Liệt, Q.Hoàng Mai, HN</v>
          </cell>
          <cell r="N1911">
            <v>60</v>
          </cell>
          <cell r="O1911" t="b">
            <v>0</v>
          </cell>
          <cell r="P1911" t="str">
            <v>C6 HÀ NỘI</v>
          </cell>
          <cell r="Q1911" t="str">
            <v>Miền Bắc</v>
          </cell>
          <cell r="R1911" t="str">
            <v>WIN</v>
          </cell>
        </row>
        <row r="1912">
          <cell r="A1912" t="str">
            <v>WIN4409</v>
          </cell>
          <cell r="B1912" t="str">
            <v>CN HÀ NỘI - CÔNG TY CỔ PHẦN DỊCH VỤ THƯƠNG MẠI TỔNG HỢP WINCOMMERCE</v>
          </cell>
          <cell r="C1912" t="str">
            <v/>
          </cell>
          <cell r="D1912" t="str">
            <v>Thành phố Hà Nội</v>
          </cell>
          <cell r="E1912" t="str">
            <v>Quận Nam Từ Liêm</v>
          </cell>
          <cell r="G1912" t="str">
            <v>HN004</v>
          </cell>
          <cell r="H1912" t="str">
            <v>Hoàng Thanh Huy</v>
          </cell>
          <cell r="I1912" t="str">
            <v>MIENBAC;WIN</v>
          </cell>
          <cell r="J1912" t="str">
            <v/>
          </cell>
          <cell r="M1912" t="str">
            <v>Lô số 06, tầng 1, tòa nhà CT1- AB, Mễ trì, Q.Nam Từ Liêm, Hà Nội</v>
          </cell>
          <cell r="N1912">
            <v>60</v>
          </cell>
          <cell r="O1912" t="b">
            <v>0</v>
          </cell>
          <cell r="P1912" t="str">
            <v>C6 HÀ NỘI</v>
          </cell>
          <cell r="Q1912" t="str">
            <v>Miền Bắc</v>
          </cell>
          <cell r="R1912" t="str">
            <v>WIN</v>
          </cell>
        </row>
        <row r="1913">
          <cell r="A1913" t="str">
            <v>WIN4411</v>
          </cell>
          <cell r="B1913" t="str">
            <v>CN HÀ NỘI - CÔNG TY CỔ PHẦN DỊCH VỤ THƯƠNG MẠI TỔNG HỢP WINCOMMERCE</v>
          </cell>
          <cell r="C1913" t="str">
            <v/>
          </cell>
          <cell r="D1913" t="str">
            <v>Thành phố Hà Nội</v>
          </cell>
          <cell r="E1913" t="str">
            <v>Quận Long Biên</v>
          </cell>
          <cell r="G1913" t="str">
            <v>HN004</v>
          </cell>
          <cell r="H1913" t="str">
            <v>Hoàng Thanh Huy</v>
          </cell>
          <cell r="I1913" t="str">
            <v>MIENBAC;WIN</v>
          </cell>
          <cell r="J1913" t="str">
            <v/>
          </cell>
          <cell r="M1913" t="str">
            <v>Tầng 1, Tòa A, Lô CT-21B, KĐTM Việt Hưng, Đào Văn Tập
, phường Giang Biên, quận Long Biên, HN</v>
          </cell>
          <cell r="N1913">
            <v>60</v>
          </cell>
          <cell r="O1913" t="b">
            <v>0</v>
          </cell>
          <cell r="P1913" t="str">
            <v>C6 HÀ NỘI</v>
          </cell>
          <cell r="Q1913" t="str">
            <v>Miền Bắc</v>
          </cell>
          <cell r="R1913" t="str">
            <v>WIN</v>
          </cell>
        </row>
        <row r="1914">
          <cell r="A1914" t="str">
            <v>win4414</v>
          </cell>
          <cell r="B1914" t="str">
            <v>CN HÀ NỘI - wincommerce</v>
          </cell>
          <cell r="C1914" t="str">
            <v/>
          </cell>
          <cell r="D1914" t="str">
            <v>Thành phố Hà Nội</v>
          </cell>
          <cell r="E1914" t="str">
            <v>Quận Hà Đông</v>
          </cell>
          <cell r="G1914" t="str">
            <v>HN004</v>
          </cell>
          <cell r="H1914" t="str">
            <v>Hoàng Thanh Huy</v>
          </cell>
          <cell r="I1914" t="str">
            <v>MIENBAC;WIN</v>
          </cell>
          <cell r="J1914" t="str">
            <v/>
          </cell>
          <cell r="M1914" t="str">
            <v>Lô số 03A, Tòa nhà H thuộc Dự Án HH2 khu đô thị mới Dương Nội, Hà Đông, Hà Nội.</v>
          </cell>
          <cell r="N1914">
            <v>60</v>
          </cell>
          <cell r="O1914" t="b">
            <v>0</v>
          </cell>
          <cell r="P1914" t="str">
            <v>C6 HÀ NỘI</v>
          </cell>
          <cell r="Q1914" t="str">
            <v>Miền Bắc</v>
          </cell>
          <cell r="R1914" t="str">
            <v>WIN</v>
          </cell>
        </row>
        <row r="1915">
          <cell r="A1915" t="str">
            <v>win4417</v>
          </cell>
          <cell r="B1915" t="str">
            <v>CN HÀ NỘI - wincommerce</v>
          </cell>
          <cell r="C1915" t="str">
            <v/>
          </cell>
          <cell r="D1915" t="str">
            <v>Thành phố Hà Nội</v>
          </cell>
          <cell r="E1915" t="str">
            <v>Huyện Mê Linh</v>
          </cell>
          <cell r="G1915" t="str">
            <v>HN008</v>
          </cell>
          <cell r="H1915" t="str">
            <v>Nguyễn Minh Sơn</v>
          </cell>
          <cell r="I1915" t="str">
            <v>MIENBAC;WIN</v>
          </cell>
          <cell r="J1915" t="str">
            <v/>
          </cell>
          <cell r="M1915" t="str">
            <v>Khu 7 - Phố Yên- Tiền Phong- Mê Linh - Hà Nội</v>
          </cell>
          <cell r="N1915">
            <v>60</v>
          </cell>
          <cell r="O1915" t="b">
            <v>0</v>
          </cell>
          <cell r="P1915" t="str">
            <v>C6 HÀ NỘI</v>
          </cell>
          <cell r="Q1915" t="str">
            <v>Miền Bắc</v>
          </cell>
          <cell r="R1915" t="str">
            <v>WIN</v>
          </cell>
        </row>
        <row r="1916">
          <cell r="A1916" t="str">
            <v>WIN4418</v>
          </cell>
          <cell r="B1916" t="str">
            <v>CN HÀ NỘI - CÔNG TY CỔ PHẦN DỊCH VỤ THƯƠNG MẠI TỔNG HỢP WINCOMMERCE</v>
          </cell>
          <cell r="C1916" t="str">
            <v/>
          </cell>
          <cell r="D1916" t="str">
            <v>Thành phố Hà Nội</v>
          </cell>
          <cell r="E1916" t="str">
            <v>Quận Hoàng Mai</v>
          </cell>
          <cell r="G1916" t="str">
            <v>HN003</v>
          </cell>
          <cell r="H1916" t="str">
            <v>Nguyễn Văn Thạch</v>
          </cell>
          <cell r="I1916" t="str">
            <v>MIENBAC;WIN</v>
          </cell>
          <cell r="J1916" t="str">
            <v/>
          </cell>
          <cell r="M1916" t="str">
            <v>Lô 05, tầng 1, tòa N01, New Horizon city, 87 Lĩnh Nam, P.Mai Động, Q.Hoàng Mai, Hà Nội</v>
          </cell>
          <cell r="N1916">
            <v>60</v>
          </cell>
          <cell r="O1916" t="b">
            <v>0</v>
          </cell>
          <cell r="P1916" t="str">
            <v>C6 HÀ NỘI</v>
          </cell>
          <cell r="Q1916" t="str">
            <v>Miền Bắc</v>
          </cell>
          <cell r="R1916" t="str">
            <v>WIN</v>
          </cell>
        </row>
        <row r="1917">
          <cell r="A1917" t="str">
            <v>WIN4419</v>
          </cell>
          <cell r="B1917" t="str">
            <v>CN HÀ NỘI - CÔNG TY CỔ PHẦN DỊCH VỤ THƯƠNG MẠI TỔNG HỢP WINCOMMERCE</v>
          </cell>
          <cell r="C1917" t="str">
            <v/>
          </cell>
          <cell r="D1917" t="str">
            <v>Thành phố Hà Nội</v>
          </cell>
          <cell r="E1917" t="str">
            <v>Quận Nam Từ Liêm</v>
          </cell>
          <cell r="G1917" t="str">
            <v>HN004</v>
          </cell>
          <cell r="H1917" t="str">
            <v>Hoàng Thanh Huy</v>
          </cell>
          <cell r="I1917" t="str">
            <v>MIENBAC;WIN</v>
          </cell>
          <cell r="J1917" t="str">
            <v/>
          </cell>
          <cell r="M1917" t="str">
            <v>R2.101, tòa nhà R2, 28 Lô X3, đường Trần Hữu Dực, P.Cầu Diễn, Q.Nam Từ Liêm, Hà Nội</v>
          </cell>
          <cell r="N1917">
            <v>60</v>
          </cell>
          <cell r="O1917" t="b">
            <v>0</v>
          </cell>
          <cell r="P1917" t="str">
            <v>C6 HÀ NỘI</v>
          </cell>
          <cell r="Q1917" t="str">
            <v>Miền Bắc</v>
          </cell>
          <cell r="R1917" t="str">
            <v>WIN</v>
          </cell>
        </row>
        <row r="1918">
          <cell r="A1918" t="str">
            <v>WIN4424</v>
          </cell>
          <cell r="B1918" t="str">
            <v>CN HÀ NỘI - CÔNG TY CỔ PHẦN DỊCH VỤ THƯƠNG MẠI TỔNG HỢP WINCOMMERCE</v>
          </cell>
          <cell r="C1918" t="str">
            <v/>
          </cell>
          <cell r="D1918" t="str">
            <v>Thành phố Hà Nội</v>
          </cell>
          <cell r="E1918" t="str">
            <v>Quận Long Biên</v>
          </cell>
          <cell r="G1918" t="str">
            <v>HN003</v>
          </cell>
          <cell r="H1918" t="str">
            <v>Nguyễn Văn Thạch</v>
          </cell>
          <cell r="I1918" t="str">
            <v>MIENBAC;WIN</v>
          </cell>
          <cell r="J1918" t="str">
            <v/>
          </cell>
          <cell r="M1918" t="str">
            <v>Số 153 - 155 phố Thanh Am, Tổ 23, P.Thượng Thanh, Q.Long Biên, HN</v>
          </cell>
          <cell r="N1918">
            <v>60</v>
          </cell>
          <cell r="O1918" t="b">
            <v>0</v>
          </cell>
          <cell r="P1918" t="str">
            <v>C6 HÀ NỘI</v>
          </cell>
          <cell r="Q1918" t="str">
            <v>Miền Bắc</v>
          </cell>
          <cell r="R1918" t="str">
            <v>WIN</v>
          </cell>
        </row>
        <row r="1919">
          <cell r="A1919" t="str">
            <v>WIN4425</v>
          </cell>
          <cell r="B1919" t="str">
            <v>CN HÀ NỘI - CÔNG TY CỔ PHẦN DỊCH VỤ THƯƠNG MẠI TỔNG HỢP WINCOMMERCE</v>
          </cell>
          <cell r="C1919" t="str">
            <v/>
          </cell>
          <cell r="D1919" t="str">
            <v>Thành phố Hà Nội</v>
          </cell>
          <cell r="E1919" t="str">
            <v>Quận Cầu Giấy</v>
          </cell>
          <cell r="G1919" t="str">
            <v>HN004</v>
          </cell>
          <cell r="H1919" t="str">
            <v>Hoàng Thanh Huy</v>
          </cell>
          <cell r="I1919" t="str">
            <v>MIENBAC;WIN</v>
          </cell>
          <cell r="J1919" t="str">
            <v/>
          </cell>
          <cell r="M1919" t="str">
            <v>Tầng 1, Eurowindow Multicomplex, 27 Trần Duy Hưng, P. Trung Hòa, Q.Cầu Giấy, HN</v>
          </cell>
          <cell r="N1919">
            <v>60</v>
          </cell>
          <cell r="O1919" t="b">
            <v>0</v>
          </cell>
          <cell r="P1919" t="str">
            <v>C6 HÀ NỘI</v>
          </cell>
          <cell r="Q1919" t="str">
            <v>Miền Bắc</v>
          </cell>
          <cell r="R1919" t="str">
            <v>WIN</v>
          </cell>
        </row>
        <row r="1920">
          <cell r="A1920" t="str">
            <v>win4436</v>
          </cell>
          <cell r="B1920" t="str">
            <v>CN HÀ NỘI - wincommerce</v>
          </cell>
          <cell r="C1920" t="str">
            <v/>
          </cell>
          <cell r="D1920" t="str">
            <v>Thành phố Hà Nội</v>
          </cell>
          <cell r="E1920" t="str">
            <v>Thị xã Sơn Tây</v>
          </cell>
          <cell r="G1920" t="str">
            <v>HN004</v>
          </cell>
          <cell r="H1920" t="str">
            <v>Hoàng Thanh Huy</v>
          </cell>
          <cell r="I1920" t="str">
            <v>MIENBAC;WIN</v>
          </cell>
          <cell r="J1920" t="str">
            <v/>
          </cell>
          <cell r="M1920" t="str">
            <v>56B Đinh Tiên Hoàng, Phường Ngô Quyền, Thị xã Sơn Tây, HN</v>
          </cell>
          <cell r="N1920">
            <v>60</v>
          </cell>
          <cell r="O1920" t="b">
            <v>0</v>
          </cell>
          <cell r="P1920" t="str">
            <v>C6 HÀ NỘI</v>
          </cell>
          <cell r="Q1920" t="str">
            <v>Miền Bắc</v>
          </cell>
          <cell r="R1920" t="str">
            <v>WIN</v>
          </cell>
        </row>
        <row r="1921">
          <cell r="A1921" t="str">
            <v>win4437</v>
          </cell>
          <cell r="B1921" t="str">
            <v>CN HÀ NỘI - wincommerce</v>
          </cell>
          <cell r="C1921" t="str">
            <v/>
          </cell>
          <cell r="D1921" t="str">
            <v>Thành phố Hà Nội</v>
          </cell>
          <cell r="E1921" t="str">
            <v>Quận Bắc Từ Liêm</v>
          </cell>
          <cell r="G1921" t="str">
            <v>HN004</v>
          </cell>
          <cell r="H1921" t="str">
            <v>Hoàng Thanh Huy</v>
          </cell>
          <cell r="I1921" t="str">
            <v>MIENBAC;WIN</v>
          </cell>
          <cell r="J1921" t="str">
            <v/>
          </cell>
          <cell r="M1921" t="str">
            <v>56 ngõ 43 Cổ Nhuế, Phường Cổ Nhuế 2, Q. Bắc Từ Liêm, HN</v>
          </cell>
          <cell r="N1921">
            <v>60</v>
          </cell>
          <cell r="O1921" t="b">
            <v>0</v>
          </cell>
          <cell r="P1921" t="str">
            <v>C6 HÀ NỘI</v>
          </cell>
          <cell r="Q1921" t="str">
            <v>Miền Bắc</v>
          </cell>
          <cell r="R1921" t="str">
            <v>WIN</v>
          </cell>
        </row>
        <row r="1922">
          <cell r="A1922" t="str">
            <v>WIN4442</v>
          </cell>
          <cell r="B1922" t="str">
            <v>CN HÀ NỘI - CÔNG TY CỔ PHẦN DỊCH VỤ THƯƠNG MẠI TỔNG HỢP WINCOMMERCE</v>
          </cell>
          <cell r="C1922" t="str">
            <v/>
          </cell>
          <cell r="D1922" t="str">
            <v>Thành phố Hà Nội</v>
          </cell>
          <cell r="E1922" t="str">
            <v>Huyện Gia Lâm</v>
          </cell>
          <cell r="G1922" t="str">
            <v>HN008</v>
          </cell>
          <cell r="H1922" t="str">
            <v>Nguyễn Minh Sơn</v>
          </cell>
          <cell r="I1922" t="str">
            <v>MIENBAC;WIN</v>
          </cell>
          <cell r="J1922" t="str">
            <v/>
          </cell>
          <cell r="M1922" t="str">
            <v>Thôn Kiêu Kỵ, Xã Kiêu Kỵ, Huyện Gia Lâm, HN</v>
          </cell>
          <cell r="N1922">
            <v>60</v>
          </cell>
          <cell r="O1922" t="b">
            <v>0</v>
          </cell>
          <cell r="P1922" t="str">
            <v>C6 HÀ NỘI</v>
          </cell>
          <cell r="Q1922" t="str">
            <v>Miền Bắc</v>
          </cell>
          <cell r="R1922" t="str">
            <v>WIN</v>
          </cell>
        </row>
        <row r="1923">
          <cell r="A1923" t="str">
            <v>WIN4444</v>
          </cell>
          <cell r="B1923" t="str">
            <v>CN HÀ NỘI - CÔNG TY CỔ PHẦN DỊCH VỤ THƯƠNG MẠI TỔNG HỢP WINCOMMERCE</v>
          </cell>
          <cell r="C1923" t="str">
            <v/>
          </cell>
          <cell r="D1923" t="str">
            <v>Thành phố Hà Nội</v>
          </cell>
          <cell r="E1923" t="str">
            <v>Huyện Sóc Sơn</v>
          </cell>
          <cell r="G1923" t="str">
            <v>HN003</v>
          </cell>
          <cell r="H1923" t="str">
            <v>Nguyễn Văn Thạch</v>
          </cell>
          <cell r="I1923" t="str">
            <v>MIENBAC; WIN</v>
          </cell>
          <cell r="J1923" t="str">
            <v/>
          </cell>
          <cell r="M1923" t="str">
            <v>Số 78 đường quốc lộ 3, xã Phù Lỗ, huyện Sóc Sơn, Hà Nội</v>
          </cell>
          <cell r="N1923">
            <v>60</v>
          </cell>
          <cell r="O1923" t="b">
            <v>0</v>
          </cell>
          <cell r="P1923" t="str">
            <v>C6 HÀ NỘI</v>
          </cell>
          <cell r="Q1923" t="str">
            <v>Miền Bắc</v>
          </cell>
          <cell r="R1923" t="str">
            <v>WIN</v>
          </cell>
        </row>
        <row r="1924">
          <cell r="A1924" t="str">
            <v>WIN4449</v>
          </cell>
          <cell r="B1924" t="str">
            <v>CN HÀ NỘI - CÔNG TY CỔ PHẦN DỊCH VỤ THƯƠNG MẠI TỔNG HỢP WINCOMMERCE</v>
          </cell>
          <cell r="C1924" t="str">
            <v/>
          </cell>
          <cell r="D1924" t="str">
            <v>Thành phố Hà Nội</v>
          </cell>
          <cell r="E1924" t="str">
            <v>Quận Hoàng Mai</v>
          </cell>
          <cell r="G1924" t="str">
            <v>HN003</v>
          </cell>
          <cell r="H1924" t="str">
            <v>Nguyễn Văn Thạch</v>
          </cell>
          <cell r="I1924" t="str">
            <v>MIENBAC;WIN</v>
          </cell>
          <cell r="J1924" t="str">
            <v/>
          </cell>
          <cell r="M1924" t="str">
            <v>Ô số 38 BT1, Khu ĐTM Pháp Vân - Tứ Hiệp, phường Hoàng Liệt, quận Hoàng Mai, HN</v>
          </cell>
          <cell r="N1924">
            <v>60</v>
          </cell>
          <cell r="O1924" t="b">
            <v>0</v>
          </cell>
          <cell r="P1924" t="str">
            <v>C6 HÀ NỘI</v>
          </cell>
          <cell r="Q1924" t="str">
            <v>Miền Bắc</v>
          </cell>
          <cell r="R1924" t="str">
            <v>WIN</v>
          </cell>
        </row>
        <row r="1925">
          <cell r="A1925" t="str">
            <v>WIN4450</v>
          </cell>
          <cell r="B1925" t="str">
            <v>CN HÀ NỘI - CÔNG TY CỔ PHẦN DỊCH VỤ THƯƠNG MẠI TỔNG HỢP WINCOMMERCE</v>
          </cell>
          <cell r="C1925" t="str">
            <v/>
          </cell>
          <cell r="D1925" t="str">
            <v>Thành phố Hà Nội</v>
          </cell>
          <cell r="E1925" t="str">
            <v>Quận Nam Từ Liêm</v>
          </cell>
          <cell r="G1925" t="str">
            <v>HN004</v>
          </cell>
          <cell r="H1925" t="str">
            <v>Hoàng Thanh Huy</v>
          </cell>
          <cell r="I1925" t="str">
            <v>MIENBAC;WIN</v>
          </cell>
          <cell r="J1925" t="str">
            <v/>
          </cell>
          <cell r="M1925" t="str">
            <v>LK01-01 Dự án Tổ hợp thương mại dịch vụ và căn hộ cao cấp Hải Phát Plaza, phường Đại Mỗ, quận Nam Từ Liêm, HN</v>
          </cell>
          <cell r="N1925">
            <v>60</v>
          </cell>
          <cell r="O1925" t="b">
            <v>0</v>
          </cell>
          <cell r="P1925" t="str">
            <v>C6 HÀ NỘI</v>
          </cell>
          <cell r="Q1925" t="str">
            <v>Miền Bắc</v>
          </cell>
          <cell r="R1925" t="str">
            <v>WIN</v>
          </cell>
        </row>
        <row r="1926">
          <cell r="A1926" t="str">
            <v>WIN4455</v>
          </cell>
          <cell r="B1926" t="str">
            <v>CN HÀ NỘI - CÔNG TY CỔ PHẦN DỊCH VỤ THƯƠNG MẠI TỔNG HỢP WINCOMMERCE</v>
          </cell>
          <cell r="C1926" t="str">
            <v/>
          </cell>
          <cell r="D1926" t="str">
            <v>Thành phố Hà Nội</v>
          </cell>
          <cell r="E1926" t="str">
            <v>Quận Nam Từ Liêm</v>
          </cell>
          <cell r="G1926" t="str">
            <v>HN004</v>
          </cell>
          <cell r="H1926" t="str">
            <v>Hoàng Thanh Huy</v>
          </cell>
          <cell r="I1926" t="str">
            <v>MIENBAC;WIN</v>
          </cell>
          <cell r="J1926" t="str">
            <v/>
          </cell>
          <cell r="M1926" t="str">
            <v>Tầng 01 - Toà nhà BIDHOMES THE GARDEN HILL , Số 99 Trần Bình, phường Mỹ Đình 2, Quận Nam Từ Liêm, HN</v>
          </cell>
          <cell r="N1926">
            <v>60</v>
          </cell>
          <cell r="O1926" t="b">
            <v>0</v>
          </cell>
          <cell r="P1926" t="str">
            <v>C6 HÀ NỘI</v>
          </cell>
          <cell r="Q1926" t="str">
            <v>Miền Bắc</v>
          </cell>
          <cell r="R1926" t="str">
            <v>WIN</v>
          </cell>
        </row>
        <row r="1927">
          <cell r="A1927" t="str">
            <v>WIN4479</v>
          </cell>
          <cell r="B1927" t="str">
            <v>CN HÀ NỘI - CÔNG TY CỔ PHẦN DỊCH VỤ THƯƠNG MẠI TỔNG HỢP WINCOMMERCE</v>
          </cell>
          <cell r="C1927" t="str">
            <v/>
          </cell>
          <cell r="D1927" t="str">
            <v>Thành phố Hà Nội</v>
          </cell>
          <cell r="E1927" t="str">
            <v>Quận Nam Từ Liêm</v>
          </cell>
          <cell r="G1927" t="str">
            <v>HN004</v>
          </cell>
          <cell r="H1927" t="str">
            <v>Hoàng Thanh Huy</v>
          </cell>
          <cell r="I1927" t="str">
            <v>MIENBAC;WIN</v>
          </cell>
          <cell r="J1927" t="str">
            <v/>
          </cell>
          <cell r="M1927" t="str">
            <v>G116 – Tầng 1, Lô HH Chung cư G1, Vinhomes Greenbay, Đường Lương thế vinh kéo dài, Phường mễ trì, Quận Nam Từ Liêm, Hà Nội</v>
          </cell>
          <cell r="N1927">
            <v>60</v>
          </cell>
          <cell r="O1927" t="b">
            <v>0</v>
          </cell>
          <cell r="P1927" t="str">
            <v>C6 HÀ NỘI</v>
          </cell>
          <cell r="Q1927" t="str">
            <v>Miền Bắc</v>
          </cell>
          <cell r="R1927" t="str">
            <v>WIN</v>
          </cell>
        </row>
        <row r="1928">
          <cell r="A1928" t="str">
            <v>WIN4484</v>
          </cell>
          <cell r="B1928" t="str">
            <v>CN HÀ NỘI - CÔNG TY CỔ PHẦN DỊCH VỤ THƯƠNG MẠI TỔNG HỢP WINCOMMERCE</v>
          </cell>
          <cell r="C1928" t="str">
            <v/>
          </cell>
          <cell r="D1928" t="str">
            <v>Thành phố Hà Nội</v>
          </cell>
          <cell r="E1928" t="str">
            <v>Huyện Đông Anh</v>
          </cell>
          <cell r="G1928" t="str">
            <v>HN003</v>
          </cell>
          <cell r="H1928" t="str">
            <v>Nguyễn Văn Thạch</v>
          </cell>
          <cell r="I1928" t="str">
            <v>MIENBAC;WIN</v>
          </cell>
          <cell r="J1928" t="str">
            <v/>
          </cell>
          <cell r="M1928" t="str">
            <v>Khu Chợ Kim, Xã Xuân Nộn, Huyện Đông Anh, HN</v>
          </cell>
          <cell r="N1928">
            <v>60</v>
          </cell>
          <cell r="O1928" t="b">
            <v>0</v>
          </cell>
          <cell r="P1928" t="str">
            <v>C6 HÀ NỘI</v>
          </cell>
          <cell r="Q1928" t="str">
            <v>Miền Bắc</v>
          </cell>
          <cell r="R1928" t="str">
            <v>WIN</v>
          </cell>
        </row>
        <row r="1929">
          <cell r="A1929" t="str">
            <v>WIN4503</v>
          </cell>
          <cell r="B1929" t="str">
            <v>CN HÀ NỘI - CÔNG TY CỔ PHẦN DỊCH VỤ THƯƠNG MẠI TỔNG HỢP WINCOMMERCE</v>
          </cell>
          <cell r="C1929" t="str">
            <v/>
          </cell>
          <cell r="D1929" t="str">
            <v>Thành phố Hà Nội</v>
          </cell>
          <cell r="E1929" t="str">
            <v>Quận Long Biên</v>
          </cell>
          <cell r="G1929" t="str">
            <v>HN003</v>
          </cell>
          <cell r="H1929" t="str">
            <v>Nguyễn Văn Thạch</v>
          </cell>
          <cell r="I1929" t="str">
            <v>MIENBAC;WIN</v>
          </cell>
          <cell r="J1929" t="str">
            <v/>
          </cell>
          <cell r="M1929" t="str">
            <v>Tầng 1, tòa nhà 18 tầng One 18 tại 19 ngõ 298 đường Ngọc Lâm, Long Biên, Hà Nội</v>
          </cell>
          <cell r="N1929">
            <v>60</v>
          </cell>
          <cell r="O1929" t="b">
            <v>0</v>
          </cell>
          <cell r="P1929" t="str">
            <v>C6 HÀ NỘI</v>
          </cell>
          <cell r="Q1929" t="str">
            <v>Miền Bắc</v>
          </cell>
          <cell r="R1929" t="str">
            <v>WIN</v>
          </cell>
        </row>
        <row r="1930">
          <cell r="A1930" t="str">
            <v>WIN4504</v>
          </cell>
          <cell r="B1930" t="str">
            <v>CN HÀ NỘI - CÔNG TY CỔ PHẦN DỊCH VỤ THƯƠNG MẠI TỔNG HỢP WINCOMMERCE</v>
          </cell>
          <cell r="C1930" t="str">
            <v/>
          </cell>
          <cell r="D1930" t="str">
            <v>Thành phố Hà Nội</v>
          </cell>
          <cell r="E1930" t="str">
            <v>Huyện Gia Lâm</v>
          </cell>
          <cell r="G1930" t="str">
            <v>HN008</v>
          </cell>
          <cell r="H1930" t="str">
            <v>Nguyễn Minh Sơn</v>
          </cell>
          <cell r="I1930" t="str">
            <v>MIENBAC;WIN</v>
          </cell>
          <cell r="J1930" t="str">
            <v/>
          </cell>
          <cell r="M1930" t="str">
            <v>Xóm 4, Xã Đông Dư, Huyện Gia Lâm, HN</v>
          </cell>
          <cell r="N1930">
            <v>60</v>
          </cell>
          <cell r="O1930" t="b">
            <v>0</v>
          </cell>
          <cell r="P1930" t="str">
            <v>C6 HÀ NỘI</v>
          </cell>
          <cell r="Q1930" t="str">
            <v>Miền Bắc</v>
          </cell>
          <cell r="R1930" t="str">
            <v>WIN</v>
          </cell>
        </row>
        <row r="1931">
          <cell r="A1931" t="str">
            <v>WIN4511</v>
          </cell>
          <cell r="B1931" t="str">
            <v>CN HÀ NỘI - CÔNG TY CỔ PHẦN DỊCH VỤ THƯƠNG MẠI TỔNG HỢP WINCOMMERCE</v>
          </cell>
          <cell r="C1931" t="str">
            <v/>
          </cell>
          <cell r="D1931" t="str">
            <v>Thành phố Hà Nội</v>
          </cell>
          <cell r="E1931" t="str">
            <v>Quận Đống Đa</v>
          </cell>
          <cell r="G1931" t="str">
            <v>HN003</v>
          </cell>
          <cell r="H1931" t="str">
            <v>Nguyễn Văn Thạch</v>
          </cell>
          <cell r="I1931" t="str">
            <v>MIENBAC;WIN</v>
          </cell>
          <cell r="J1931" t="str">
            <v/>
          </cell>
          <cell r="M1931" t="str">
            <v>Số 45 Ngõ Thịnh Hào 1 Tôn Đức Thắng, phường Hàng Bột, Quận Đống Đa, HN</v>
          </cell>
          <cell r="N1931">
            <v>60</v>
          </cell>
          <cell r="O1931" t="b">
            <v>0</v>
          </cell>
          <cell r="P1931" t="str">
            <v>C6 HÀ NỘI</v>
          </cell>
          <cell r="Q1931" t="str">
            <v>Miền Bắc</v>
          </cell>
          <cell r="R1931" t="str">
            <v>WIN</v>
          </cell>
        </row>
        <row r="1932">
          <cell r="A1932" t="str">
            <v>WIN4512</v>
          </cell>
          <cell r="B1932" t="str">
            <v>CN HÀ NỘI - CÔNG TY CỔ PHẦN DỊCH VỤ THƯƠNG MẠI TỔNG HỢP WINCOMMERCE</v>
          </cell>
          <cell r="C1932" t="str">
            <v/>
          </cell>
          <cell r="D1932" t="str">
            <v>Thành phố Hà Nội</v>
          </cell>
          <cell r="E1932" t="str">
            <v>Quận Nam Từ Liêm</v>
          </cell>
          <cell r="G1932" t="str">
            <v>HN004</v>
          </cell>
          <cell r="H1932" t="str">
            <v>Hoàng Thanh Huy</v>
          </cell>
          <cell r="I1932" t="str">
            <v>MIENBAC;WIN</v>
          </cell>
          <cell r="J1932" t="str">
            <v/>
          </cell>
          <cell r="M1932" t="str">
            <v>Gian Hàng Thương Mại 10+ 11, Tầng 1, Tòa Nhà Pearl 1, số 01 đường Châu Văn Liêm, phường Phú Đô, quận Nam Từ Liêm, HN</v>
          </cell>
          <cell r="N1932">
            <v>60</v>
          </cell>
          <cell r="O1932" t="b">
            <v>0</v>
          </cell>
          <cell r="P1932" t="str">
            <v>C6 HÀ NỘI</v>
          </cell>
          <cell r="Q1932" t="str">
            <v>Miền Bắc</v>
          </cell>
          <cell r="R1932" t="str">
            <v>WIN</v>
          </cell>
        </row>
        <row r="1933">
          <cell r="A1933" t="str">
            <v>WIN4513</v>
          </cell>
          <cell r="B1933" t="str">
            <v>CN HÀ NỘI - CÔNG TY CỔ PHẦN DỊCH VỤ THƯƠNG MẠI TỔNG HỢP WINCOMMERCE</v>
          </cell>
          <cell r="C1933" t="str">
            <v/>
          </cell>
          <cell r="D1933" t="str">
            <v>Thành phố Hà Nội</v>
          </cell>
          <cell r="E1933" t="str">
            <v>Quận Hà Đông</v>
          </cell>
          <cell r="G1933" t="str">
            <v>HN004</v>
          </cell>
          <cell r="H1933" t="str">
            <v>Hoàng Thanh Huy</v>
          </cell>
          <cell r="I1933" t="str">
            <v>MIENBAC;WIN</v>
          </cell>
          <cell r="J1933" t="str">
            <v/>
          </cell>
          <cell r="M1933" t="str">
            <v>Sân vận động trung tâm đường Quang Lãm, phường Phú Lãm, Quận Hà Đông, HN</v>
          </cell>
          <cell r="N1933">
            <v>60</v>
          </cell>
          <cell r="O1933" t="b">
            <v>0</v>
          </cell>
          <cell r="P1933" t="str">
            <v>C6 HÀ NỘI</v>
          </cell>
          <cell r="Q1933" t="str">
            <v>Miền Bắc</v>
          </cell>
          <cell r="R1933" t="str">
            <v>WIN</v>
          </cell>
        </row>
        <row r="1934">
          <cell r="A1934" t="str">
            <v>WIN4515</v>
          </cell>
          <cell r="B1934" t="str">
            <v>CN HÀ NỘI - CÔNG TY CỔ PHẦN DỊCH VỤ THƯƠNG MẠI TỔNG HỢP WINCOMMERCE</v>
          </cell>
          <cell r="C1934" t="str">
            <v/>
          </cell>
          <cell r="D1934" t="str">
            <v>Thành phố Hà Nội</v>
          </cell>
          <cell r="E1934" t="str">
            <v>Quận Thanh Xuân</v>
          </cell>
          <cell r="G1934" t="str">
            <v>HN008</v>
          </cell>
          <cell r="H1934" t="str">
            <v>Nguyễn Minh Sơn</v>
          </cell>
          <cell r="I1934" t="str">
            <v>MIENBAC;WIN</v>
          </cell>
          <cell r="J1934" t="str">
            <v/>
          </cell>
          <cell r="M1934" t="str">
            <v>Gian hàng 110, tầng 1, Tòa nhà N01C Trung tâm Thương Mại và Dịch vụ Golden Land, 
số 275 Nguyễn Trãi, P. Thanh Xuân Trung, Q. Thanh Xuân, HN</v>
          </cell>
          <cell r="N1934">
            <v>60</v>
          </cell>
          <cell r="O1934" t="b">
            <v>0</v>
          </cell>
          <cell r="P1934" t="str">
            <v>C6 HÀ NỘI</v>
          </cell>
          <cell r="Q1934" t="str">
            <v>Miền Bắc</v>
          </cell>
          <cell r="R1934" t="str">
            <v>WIN</v>
          </cell>
        </row>
        <row r="1935">
          <cell r="A1935" t="str">
            <v>WIN4517</v>
          </cell>
          <cell r="B1935" t="str">
            <v>CN HÀ NỘI - CÔNG TY CỔ PHẦN DỊCH VỤ THƯƠNG MẠI TỔNG HỢP WINCOMMERCE</v>
          </cell>
          <cell r="C1935" t="str">
            <v/>
          </cell>
          <cell r="D1935" t="str">
            <v>Thành phố Hà Nội</v>
          </cell>
          <cell r="E1935" t="str">
            <v>Quận Long Biên</v>
          </cell>
          <cell r="G1935" t="str">
            <v>HN003</v>
          </cell>
          <cell r="H1935" t="str">
            <v>Nguyễn Văn Thạch</v>
          </cell>
          <cell r="I1935" t="str">
            <v>MIENBAC;WIN</v>
          </cell>
          <cell r="J1935" t="str">
            <v/>
          </cell>
          <cell r="M1935" t="str">
            <v>Số 321 Lâm Du, phường Bồ Đề, Quận Long Biên, Hà Nội</v>
          </cell>
          <cell r="N1935">
            <v>60</v>
          </cell>
          <cell r="O1935" t="b">
            <v>0</v>
          </cell>
          <cell r="P1935" t="str">
            <v>C6 HÀ NỘI</v>
          </cell>
          <cell r="Q1935" t="str">
            <v>Miền Bắc</v>
          </cell>
          <cell r="R1935" t="str">
            <v>WIN</v>
          </cell>
        </row>
        <row r="1936">
          <cell r="A1936" t="str">
            <v>win4520</v>
          </cell>
          <cell r="B1936" t="str">
            <v>CN HÀ NỘI - wincommerce</v>
          </cell>
          <cell r="C1936" t="str">
            <v/>
          </cell>
          <cell r="D1936" t="str">
            <v>Thành phố Hà Nội</v>
          </cell>
          <cell r="E1936" t="str">
            <v>Huyện Hoài Đức</v>
          </cell>
          <cell r="G1936" t="str">
            <v>HN004</v>
          </cell>
          <cell r="H1936" t="str">
            <v>Hoàng Thanh Huy</v>
          </cell>
          <cell r="I1936" t="str">
            <v>MIENBAC;WIN</v>
          </cell>
          <cell r="J1936" t="str">
            <v/>
          </cell>
          <cell r="M1936" t="str">
            <v>Thôn Ngãi Cầu, xã An Khánh, huyện Hoài Đức,TP Hà Nội  (991 đường 72 cũ)</v>
          </cell>
          <cell r="N1936">
            <v>60</v>
          </cell>
          <cell r="O1936" t="b">
            <v>0</v>
          </cell>
          <cell r="P1936" t="str">
            <v>C6 HÀ NỘI</v>
          </cell>
          <cell r="Q1936" t="str">
            <v>Miền Bắc</v>
          </cell>
          <cell r="R1936" t="str">
            <v>WIN</v>
          </cell>
        </row>
        <row r="1937">
          <cell r="A1937" t="str">
            <v>win4521</v>
          </cell>
          <cell r="B1937" t="str">
            <v>CN HÀ NỘI - wincommerce</v>
          </cell>
          <cell r="C1937" t="str">
            <v/>
          </cell>
          <cell r="D1937" t="str">
            <v>Thành phố Hà Nội</v>
          </cell>
          <cell r="E1937" t="str">
            <v>Huyện Hoài Đức</v>
          </cell>
          <cell r="G1937" t="str">
            <v>HN003</v>
          </cell>
          <cell r="H1937" t="str">
            <v>Nguyễn Văn Thạch</v>
          </cell>
          <cell r="I1937" t="str">
            <v>MIENBAC;WIN</v>
          </cell>
          <cell r="J1937" t="str">
            <v/>
          </cell>
          <cell r="M1937" t="str">
            <v>Thôn 06, xã Song Phương, huyện Hoài Đức, HN</v>
          </cell>
          <cell r="N1937">
            <v>60</v>
          </cell>
          <cell r="O1937" t="b">
            <v>0</v>
          </cell>
          <cell r="P1937" t="str">
            <v>C6 HÀ NỘI</v>
          </cell>
          <cell r="Q1937" t="str">
            <v>Miền Bắc</v>
          </cell>
          <cell r="R1937" t="str">
            <v>WIN</v>
          </cell>
        </row>
        <row r="1938">
          <cell r="A1938" t="str">
            <v>WIN4525</v>
          </cell>
          <cell r="B1938" t="str">
            <v>CN HÀ NỘI - CÔNG TY CỔ PHẦN DỊCH VỤ THƯƠNG MẠI TỔNG HỢP WINCOMMERCE</v>
          </cell>
          <cell r="C1938" t="str">
            <v/>
          </cell>
          <cell r="D1938" t="str">
            <v>Thành phố Hà Nội</v>
          </cell>
          <cell r="E1938" t="str">
            <v>Quận Hoàng Mai</v>
          </cell>
          <cell r="G1938" t="str">
            <v>HN003</v>
          </cell>
          <cell r="H1938" t="str">
            <v>Nguyễn Văn Thạch</v>
          </cell>
          <cell r="I1938" t="str">
            <v>MIENBAC;WIN</v>
          </cell>
          <cell r="J1938" t="str">
            <v/>
          </cell>
          <cell r="M1938" t="str">
            <v>Kiot 30 -32, tầng 1 tòa nhà Văn phòng Hồ Linh Đàm, phường Hoàng Liệt, quận Hoàng Mai, HN</v>
          </cell>
          <cell r="N1938">
            <v>60</v>
          </cell>
          <cell r="O1938" t="b">
            <v>0</v>
          </cell>
          <cell r="P1938" t="str">
            <v>C6 HÀ NỘI</v>
          </cell>
          <cell r="Q1938" t="str">
            <v>Miền Bắc</v>
          </cell>
          <cell r="R1938" t="str">
            <v>WIN</v>
          </cell>
        </row>
        <row r="1939">
          <cell r="A1939" t="str">
            <v>WIN4526</v>
          </cell>
          <cell r="B1939" t="str">
            <v>CN HÀ NỘI - CÔNG TY CỔ PHẦN DỊCH VỤ THƯƠNG MẠI TỔNG HỢP WINCOMMERCE</v>
          </cell>
          <cell r="C1939" t="str">
            <v/>
          </cell>
          <cell r="D1939" t="str">
            <v>Thành phố Hà Nội</v>
          </cell>
          <cell r="E1939" t="str">
            <v>Quận Hai Bà Trưng</v>
          </cell>
          <cell r="G1939" t="str">
            <v>HN003</v>
          </cell>
          <cell r="H1939" t="str">
            <v>Nguyễn Văn Thạch</v>
          </cell>
          <cell r="I1939" t="str">
            <v>MIENBAC;WIN</v>
          </cell>
          <cell r="J1939" t="str">
            <v/>
          </cell>
          <cell r="M1939" t="str">
            <v>Số 65B Nguyễn Công Trứ, phường Đồng Nhân, quận Hai Bà Trưng, HN</v>
          </cell>
          <cell r="N1939">
            <v>60</v>
          </cell>
          <cell r="O1939" t="b">
            <v>0</v>
          </cell>
          <cell r="P1939" t="str">
            <v>C6 HÀ NỘI</v>
          </cell>
          <cell r="Q1939" t="str">
            <v>Miền Bắc</v>
          </cell>
          <cell r="R1939" t="str">
            <v>WIN</v>
          </cell>
        </row>
        <row r="1940">
          <cell r="A1940" t="str">
            <v>WIN4531</v>
          </cell>
          <cell r="B1940" t="str">
            <v>CN HÀ NỘI - CÔNG TY CỔ PHẦN DỊCH VỤ THƯƠNG MẠI TỔNG HỢP WINCOMMERCE</v>
          </cell>
          <cell r="C1940" t="str">
            <v/>
          </cell>
          <cell r="D1940" t="str">
            <v>Thành phố Hà Nội</v>
          </cell>
          <cell r="E1940" t="str">
            <v>Quận Nam Từ Liêm</v>
          </cell>
          <cell r="G1940" t="str">
            <v>HN004</v>
          </cell>
          <cell r="H1940" t="str">
            <v>Hoàng Thanh Huy</v>
          </cell>
          <cell r="I1940" t="str">
            <v>MIENBAC;WIN</v>
          </cell>
          <cell r="J1940" t="str">
            <v/>
          </cell>
          <cell r="M1940" t="str">
            <v>83 Quang Tiến, Phường Đại Mỗ, Quận Nam Từ Liêm, HN</v>
          </cell>
          <cell r="N1940">
            <v>60</v>
          </cell>
          <cell r="O1940" t="b">
            <v>0</v>
          </cell>
          <cell r="P1940" t="str">
            <v>C6 HÀ NỘI</v>
          </cell>
          <cell r="Q1940" t="str">
            <v>Miền Bắc</v>
          </cell>
          <cell r="R1940" t="str">
            <v>WIN</v>
          </cell>
        </row>
        <row r="1941">
          <cell r="A1941" t="str">
            <v>WIN4534</v>
          </cell>
          <cell r="B1941" t="str">
            <v>CN HÀ NỘI - CÔNG TY CỔ PHẦN DỊCH VỤ THƯƠNG MẠI TỔNG HỢP WINCOMMERCE</v>
          </cell>
          <cell r="C1941" t="str">
            <v/>
          </cell>
          <cell r="D1941" t="str">
            <v>Thành phố Hà Nội</v>
          </cell>
          <cell r="E1941" t="str">
            <v>Quận Long Biên</v>
          </cell>
          <cell r="G1941" t="str">
            <v>HN003</v>
          </cell>
          <cell r="H1941" t="str">
            <v>Nguyễn Văn Thạch</v>
          </cell>
          <cell r="I1941" t="str">
            <v>MIENBAC;WIN</v>
          </cell>
          <cell r="J1941" t="str">
            <v/>
          </cell>
          <cell r="M1941" t="str">
            <v>Số 20 tổ 3, phường Giang Biên, Q.Long Biên, HN</v>
          </cell>
          <cell r="N1941">
            <v>60</v>
          </cell>
          <cell r="O1941" t="b">
            <v>0</v>
          </cell>
          <cell r="P1941" t="str">
            <v>C6 HÀ NỘI</v>
          </cell>
          <cell r="Q1941" t="str">
            <v>Miền Bắc</v>
          </cell>
          <cell r="R1941" t="str">
            <v>WIN</v>
          </cell>
        </row>
        <row r="1942">
          <cell r="A1942" t="str">
            <v>WIN4535</v>
          </cell>
          <cell r="B1942" t="str">
            <v>CN HÀ NỘI - CÔNG TY CỔ PHẦN DỊCH VỤ THƯƠNG MẠI TỔNG HỢP WINCOMMERCE</v>
          </cell>
          <cell r="C1942" t="str">
            <v/>
          </cell>
          <cell r="D1942" t="str">
            <v>Thành phố Hà Nội</v>
          </cell>
          <cell r="E1942" t="str">
            <v>Huyện Sóc Sơn</v>
          </cell>
          <cell r="G1942" t="str">
            <v>HN003</v>
          </cell>
          <cell r="H1942" t="str">
            <v>Nguyễn Văn Thạch</v>
          </cell>
          <cell r="I1942" t="str">
            <v>MIENBAC; WIN</v>
          </cell>
          <cell r="J1942" t="str">
            <v/>
          </cell>
          <cell r="M1942" t="str">
            <v>120 Phố Mã, Phù Linh, Sóc Sơn, Hà Nội</v>
          </cell>
          <cell r="N1942">
            <v>60</v>
          </cell>
          <cell r="O1942" t="b">
            <v>0</v>
          </cell>
          <cell r="P1942" t="str">
            <v>C6 HÀ NỘI</v>
          </cell>
          <cell r="Q1942" t="str">
            <v>Miền Bắc</v>
          </cell>
          <cell r="R1942" t="str">
            <v>WIN</v>
          </cell>
        </row>
        <row r="1943">
          <cell r="A1943" t="str">
            <v>WIN4539</v>
          </cell>
          <cell r="B1943" t="str">
            <v>CN HÀ NỘI - CÔNG TY CỔ PHẦN DỊCH VỤ THƯƠNG MẠI TỔNG HỢP WINCOMMERCE</v>
          </cell>
          <cell r="C1943" t="str">
            <v/>
          </cell>
          <cell r="D1943" t="str">
            <v>Thành phố Hà Nội</v>
          </cell>
          <cell r="E1943" t="str">
            <v>Quận Long Biên</v>
          </cell>
          <cell r="G1943" t="str">
            <v>HN003</v>
          </cell>
          <cell r="H1943" t="str">
            <v>Nguyễn Văn Thạch</v>
          </cell>
          <cell r="I1943" t="str">
            <v>MIENBAC;WIN</v>
          </cell>
          <cell r="J1943" t="str">
            <v/>
          </cell>
          <cell r="M1943" t="str">
            <v>Căn hộ A2 – Lô BT04 – Đô thị mới Việt Hưng, phường Giang Biên, quận Long Biên , Hà Nội</v>
          </cell>
          <cell r="N1943">
            <v>60</v>
          </cell>
          <cell r="O1943" t="b">
            <v>0</v>
          </cell>
          <cell r="P1943" t="str">
            <v>C6 HÀ NỘI</v>
          </cell>
          <cell r="Q1943" t="str">
            <v>Miền Bắc</v>
          </cell>
          <cell r="R1943" t="str">
            <v>WIN</v>
          </cell>
        </row>
        <row r="1944">
          <cell r="A1944" t="str">
            <v>WIN4540</v>
          </cell>
          <cell r="B1944" t="str">
            <v>CN HÀ NỘI - CÔNG TY CỔ PHẦN DỊCH VỤ THƯƠNG MẠI TỔNG HỢP WINCOMMERCE</v>
          </cell>
          <cell r="C1944" t="str">
            <v/>
          </cell>
          <cell r="D1944" t="str">
            <v>Thành phố Hà Nội</v>
          </cell>
          <cell r="E1944" t="str">
            <v>Quận Hoàn Kiếm</v>
          </cell>
          <cell r="G1944" t="str">
            <v>HN008</v>
          </cell>
          <cell r="H1944" t="str">
            <v>Nguyễn Minh Sơn</v>
          </cell>
          <cell r="I1944" t="str">
            <v>MIENBAC;WIN</v>
          </cell>
          <cell r="J1944" t="str">
            <v/>
          </cell>
          <cell r="M1944" t="str">
            <v>Số 25 phố Phúc Tân, phường Phúc Tân, quận Hoàn Kiếm, HN</v>
          </cell>
          <cell r="N1944">
            <v>60</v>
          </cell>
          <cell r="O1944" t="b">
            <v>0</v>
          </cell>
          <cell r="P1944" t="str">
            <v>C6 HÀ NỘI</v>
          </cell>
          <cell r="Q1944" t="str">
            <v>Miền Bắc</v>
          </cell>
          <cell r="R1944" t="str">
            <v>WIN</v>
          </cell>
        </row>
        <row r="1945">
          <cell r="A1945" t="str">
            <v>win4553</v>
          </cell>
          <cell r="B1945" t="str">
            <v>CN HÀ NỘI - wincommerce</v>
          </cell>
          <cell r="C1945" t="str">
            <v/>
          </cell>
          <cell r="D1945" t="str">
            <v>Thành phố Hà Nội</v>
          </cell>
          <cell r="E1945" t="str">
            <v>Huyện Thanh Oai</v>
          </cell>
          <cell r="G1945" t="str">
            <v>HN008</v>
          </cell>
          <cell r="H1945" t="str">
            <v>Nguyễn Minh Sơn</v>
          </cell>
          <cell r="I1945" t="str">
            <v>MIENBAC;WIN</v>
          </cell>
          <cell r="J1945" t="str">
            <v/>
          </cell>
          <cell r="M1945" t="str">
            <v>Ki ốt số 02-04, tầng 1 thuộc tòa nhà B2.1.HH03B, Khu đô thị Thanh Hà - 
Cienco5, xã Cự Khê, huyện Thanh Oai, HN</v>
          </cell>
          <cell r="N1945">
            <v>60</v>
          </cell>
          <cell r="O1945" t="b">
            <v>0</v>
          </cell>
          <cell r="P1945" t="str">
            <v>C6 HÀ NỘI</v>
          </cell>
          <cell r="Q1945" t="str">
            <v>Miền Bắc</v>
          </cell>
          <cell r="R1945" t="str">
            <v>WIN</v>
          </cell>
        </row>
        <row r="1946">
          <cell r="A1946" t="str">
            <v>WIN4554</v>
          </cell>
          <cell r="B1946" t="str">
            <v>CN HÀ NỘI - CÔNG TY CỔ PHẦN DỊCH VỤ THƯƠNG MẠI TỔNG HỢP WINCOMMERCE</v>
          </cell>
          <cell r="C1946" t="str">
            <v/>
          </cell>
          <cell r="D1946" t="str">
            <v>Thành phố Hà Nội</v>
          </cell>
          <cell r="E1946" t="str">
            <v>Huyện Thanh Trì</v>
          </cell>
          <cell r="G1946" t="str">
            <v>HN008</v>
          </cell>
          <cell r="H1946" t="str">
            <v>Nguyễn Minh Sơn</v>
          </cell>
          <cell r="I1946" t="str">
            <v>MIENBAC;WIN</v>
          </cell>
          <cell r="J1946" t="str">
            <v/>
          </cell>
          <cell r="M1946" t="str">
            <v>Đội 7 Ngọc Hồi, Xã Ngọc Hồi, Huyện Thanh Trì, HN</v>
          </cell>
          <cell r="N1946">
            <v>60</v>
          </cell>
          <cell r="O1946" t="b">
            <v>0</v>
          </cell>
          <cell r="P1946" t="str">
            <v>C6 HÀ NỘI</v>
          </cell>
          <cell r="Q1946" t="str">
            <v>Miền Bắc</v>
          </cell>
          <cell r="R1946" t="str">
            <v>WIN</v>
          </cell>
        </row>
        <row r="1947">
          <cell r="A1947" t="str">
            <v>WIN4565</v>
          </cell>
          <cell r="B1947" t="str">
            <v>CN HÀ NỘI - CÔNG TY CỔ PHẦN DỊCH VỤ THƯƠNG MẠI TỔNG HỢP WINCOMMERCE</v>
          </cell>
          <cell r="C1947" t="str">
            <v/>
          </cell>
          <cell r="D1947" t="str">
            <v>Thành phố Hà Nội</v>
          </cell>
          <cell r="E1947" t="str">
            <v>Quận Hoàng Mai</v>
          </cell>
          <cell r="G1947" t="str">
            <v>HN003</v>
          </cell>
          <cell r="H1947" t="str">
            <v>Nguyễn Văn Thạch</v>
          </cell>
          <cell r="I1947" t="str">
            <v>MIENBAC;WIN</v>
          </cell>
          <cell r="J1947" t="str">
            <v/>
          </cell>
          <cell r="M1947" t="str">
            <v>Số 48 ngõ 467 Lĩnh Nam, phường Lĩnh Nam, quận Hoàng Mai, HN</v>
          </cell>
          <cell r="N1947">
            <v>60</v>
          </cell>
          <cell r="O1947" t="b">
            <v>0</v>
          </cell>
          <cell r="P1947" t="str">
            <v>C6 HÀ NỘI</v>
          </cell>
          <cell r="Q1947" t="str">
            <v>Miền Bắc</v>
          </cell>
          <cell r="R1947" t="str">
            <v>WIN</v>
          </cell>
        </row>
        <row r="1948">
          <cell r="A1948" t="str">
            <v>WIN4566</v>
          </cell>
          <cell r="B1948" t="str">
            <v>CN HÀ NỘI - CÔNG TY CỔ PHẦN DỊCH VỤ THƯƠNG MẠI TỔNG HỢP WINCOMMERCE</v>
          </cell>
          <cell r="C1948" t="str">
            <v/>
          </cell>
          <cell r="D1948" t="str">
            <v>Thành phố Hà Nội</v>
          </cell>
          <cell r="E1948" t="str">
            <v>Huyện Gia Lâm</v>
          </cell>
          <cell r="G1948" t="str">
            <v>HN008</v>
          </cell>
          <cell r="H1948" t="str">
            <v>Nguyễn Minh Sơn</v>
          </cell>
          <cell r="I1948" t="str">
            <v>MIENBAC;WIN</v>
          </cell>
          <cell r="J1948" t="str">
            <v/>
          </cell>
          <cell r="M1948" t="str">
            <v>BT4-B-1.3-7-Khu đô thị mới Đặng Xá II, Gia Lâm, Hà Nội</v>
          </cell>
          <cell r="N1948">
            <v>60</v>
          </cell>
          <cell r="O1948" t="b">
            <v>0</v>
          </cell>
          <cell r="P1948" t="str">
            <v>C6 HÀ NỘI</v>
          </cell>
          <cell r="Q1948" t="str">
            <v>Miền Bắc</v>
          </cell>
          <cell r="R1948" t="str">
            <v>WIN</v>
          </cell>
        </row>
        <row r="1949">
          <cell r="A1949" t="str">
            <v>win4583</v>
          </cell>
          <cell r="B1949" t="str">
            <v>CN HÀ NỘI - wincommerce</v>
          </cell>
          <cell r="C1949" t="str">
            <v/>
          </cell>
          <cell r="D1949" t="str">
            <v>Thành phố Hà Nội</v>
          </cell>
          <cell r="E1949" t="str">
            <v>Thị xã Sơn Tây</v>
          </cell>
          <cell r="G1949" t="str">
            <v>HN008</v>
          </cell>
          <cell r="H1949" t="str">
            <v>Nguyễn Minh Sơn</v>
          </cell>
          <cell r="I1949" t="str">
            <v>MIENBAC;WIN</v>
          </cell>
          <cell r="J1949" t="str">
            <v/>
          </cell>
          <cell r="M1949" t="str">
            <v>38 đường Ngô Quyền, Phường Ngô Quyền, Thị xã Sơn Tây, HN</v>
          </cell>
          <cell r="N1949">
            <v>60</v>
          </cell>
          <cell r="O1949" t="b">
            <v>0</v>
          </cell>
          <cell r="P1949" t="str">
            <v>C6 HÀ NỘI</v>
          </cell>
          <cell r="Q1949" t="str">
            <v>Miền Bắc</v>
          </cell>
          <cell r="R1949" t="str">
            <v>WIN</v>
          </cell>
        </row>
        <row r="1950">
          <cell r="A1950" t="str">
            <v>WIN4584</v>
          </cell>
          <cell r="B1950" t="str">
            <v>CN HÀ NỘI - CÔNG TY CỔ PHẦN DỊCH VỤ THƯƠNG MẠI TỔNG HỢP WINCOMMERCE</v>
          </cell>
          <cell r="C1950" t="str">
            <v/>
          </cell>
          <cell r="D1950" t="str">
            <v>Thành phố Hà Nội</v>
          </cell>
          <cell r="E1950" t="str">
            <v>Quận Thanh Xuân</v>
          </cell>
          <cell r="G1950" t="str">
            <v>HN008</v>
          </cell>
          <cell r="H1950" t="str">
            <v>Nguyễn Minh Sơn</v>
          </cell>
          <cell r="I1950" t="str">
            <v>MIENBAC;WIN</v>
          </cell>
          <cell r="J1950" t="str">
            <v/>
          </cell>
          <cell r="M1950" t="str">
            <v>Tầng 1, Khu A, tòa Viet Duc Complex, ngõ 164 Khuất Duy Tiến, phường Nhân Chính, quận Thanh Xuân, Hà Nội</v>
          </cell>
          <cell r="N1950">
            <v>60</v>
          </cell>
          <cell r="O1950" t="b">
            <v>0</v>
          </cell>
          <cell r="P1950" t="str">
            <v>C6 HÀ NỘI</v>
          </cell>
          <cell r="Q1950" t="str">
            <v>Miền Bắc</v>
          </cell>
          <cell r="R1950" t="str">
            <v>WIN</v>
          </cell>
        </row>
        <row r="1951">
          <cell r="A1951" t="str">
            <v>WIN4588</v>
          </cell>
          <cell r="B1951" t="str">
            <v>CN HÀ NỘI - CÔNG TY CỔ PHẦN DỊCH VỤ THƯƠNG MẠI TỔNG HỢP WINCOMMERCE</v>
          </cell>
          <cell r="C1951" t="str">
            <v/>
          </cell>
          <cell r="D1951" t="str">
            <v>Thành phố Hà Nội</v>
          </cell>
          <cell r="E1951" t="str">
            <v>Huyện Thạch Thất</v>
          </cell>
          <cell r="G1951" t="str">
            <v>HN008</v>
          </cell>
          <cell r="H1951" t="str">
            <v>Nguyễn Minh Sơn</v>
          </cell>
          <cell r="I1951" t="str">
            <v>MIENBAC;WIN</v>
          </cell>
          <cell r="J1951" t="str">
            <v/>
          </cell>
          <cell r="M1951" t="str">
            <v>161 Khu Phố, Thị trấn Liên Quan, Huyện Thạch Thất, HN</v>
          </cell>
          <cell r="N1951">
            <v>60</v>
          </cell>
          <cell r="O1951" t="b">
            <v>0</v>
          </cell>
          <cell r="P1951" t="str">
            <v>C6 HÀ NỘI</v>
          </cell>
          <cell r="Q1951" t="str">
            <v>Miền Bắc</v>
          </cell>
          <cell r="R1951" t="str">
            <v>WIN</v>
          </cell>
        </row>
        <row r="1952">
          <cell r="A1952" t="str">
            <v>WIN4589</v>
          </cell>
          <cell r="B1952" t="str">
            <v>CN HÀ NỘI - CÔNG TY CỔ PHẦN DỊCH VỤ THƯƠNG MẠI TỔNG HỢP WINCOMMERCE</v>
          </cell>
          <cell r="C1952" t="str">
            <v/>
          </cell>
          <cell r="D1952" t="str">
            <v>Thành phố Hà Nội</v>
          </cell>
          <cell r="E1952" t="str">
            <v>Huyện Thạch Thất</v>
          </cell>
          <cell r="G1952" t="str">
            <v>HN008</v>
          </cell>
          <cell r="H1952" t="str">
            <v>Nguyễn Minh Sơn</v>
          </cell>
          <cell r="I1952" t="str">
            <v>MIENBAC;WIN</v>
          </cell>
          <cell r="J1952" t="str">
            <v/>
          </cell>
          <cell r="M1952" t="str">
            <v>Thôn 6, Xã Thạch Xá, Thạch Thất, HN</v>
          </cell>
          <cell r="N1952">
            <v>60</v>
          </cell>
          <cell r="O1952" t="b">
            <v>0</v>
          </cell>
          <cell r="P1952" t="str">
            <v>C6 HÀ NỘI</v>
          </cell>
          <cell r="Q1952" t="str">
            <v>Miền Bắc</v>
          </cell>
          <cell r="R1952" t="str">
            <v>WIN</v>
          </cell>
        </row>
        <row r="1953">
          <cell r="A1953" t="str">
            <v>WIN4594</v>
          </cell>
          <cell r="B1953" t="str">
            <v>CN HÀ NỘI - CÔNG TY CỔ PHẦN DỊCH VỤ THƯƠNG MẠI TỔNG HỢP WINCOMMERCE</v>
          </cell>
          <cell r="C1953" t="str">
            <v/>
          </cell>
          <cell r="D1953" t="str">
            <v>Thành phố Hà Nội</v>
          </cell>
          <cell r="E1953" t="str">
            <v>Quận Hà Đông</v>
          </cell>
          <cell r="G1953" t="str">
            <v>HN004</v>
          </cell>
          <cell r="H1953" t="str">
            <v>Hoàng Thanh Huy</v>
          </cell>
          <cell r="I1953" t="str">
            <v>MIENBAC;WIN</v>
          </cell>
          <cell r="J1953" t="str">
            <v/>
          </cell>
          <cell r="M1953" t="str">
            <v>Ô thương mại dịch vụ số 5 - tầng 01, Tòa nhà NewSkyline, Lô CC2 Khu đô thị mới Văn Quán - Yên Phúc, Phường Văn Quán, Quận Hà Đông, HN</v>
          </cell>
          <cell r="N1953">
            <v>60</v>
          </cell>
          <cell r="O1953" t="b">
            <v>0</v>
          </cell>
          <cell r="P1953" t="str">
            <v>C6 HÀ NỘI</v>
          </cell>
          <cell r="Q1953" t="str">
            <v>Miền Bắc</v>
          </cell>
          <cell r="R1953" t="str">
            <v>WIN</v>
          </cell>
        </row>
        <row r="1954">
          <cell r="A1954" t="str">
            <v>WIN4601</v>
          </cell>
          <cell r="B1954" t="str">
            <v>CN HÀ NỘI - CÔNG TY CỔ PHẦN DỊCH VỤ THƯƠNG MẠI TỔNG HỢP WINCOMMERCE</v>
          </cell>
          <cell r="C1954" t="str">
            <v/>
          </cell>
          <cell r="D1954" t="str">
            <v>Thành phố Hà Nội</v>
          </cell>
          <cell r="E1954" t="str">
            <v>Huyện Thanh Trì</v>
          </cell>
          <cell r="G1954" t="str">
            <v>HN008</v>
          </cell>
          <cell r="H1954" t="str">
            <v>Nguyễn Minh Sơn</v>
          </cell>
          <cell r="I1954" t="str">
            <v>MIENBAC;WIN</v>
          </cell>
          <cell r="J1954" t="str">
            <v/>
          </cell>
          <cell r="M1954" t="str">
            <v>Kiot 103, tầng 1 tòa nhà CT13 Khu Đô thị mới Tứ Hiệp, xã Tứ Hiệp, Huyện Thanh Trì, HN</v>
          </cell>
          <cell r="N1954">
            <v>60</v>
          </cell>
          <cell r="O1954" t="b">
            <v>0</v>
          </cell>
          <cell r="P1954" t="str">
            <v>C6 HÀ NỘI</v>
          </cell>
          <cell r="Q1954" t="str">
            <v>Miền Bắc</v>
          </cell>
          <cell r="R1954" t="str">
            <v>WIN</v>
          </cell>
        </row>
        <row r="1955">
          <cell r="A1955" t="str">
            <v>win4603</v>
          </cell>
          <cell r="B1955" t="str">
            <v>CN HÀ NỘI - wincommerce</v>
          </cell>
          <cell r="C1955" t="str">
            <v/>
          </cell>
          <cell r="D1955" t="str">
            <v>Thành phố Hà Nội</v>
          </cell>
          <cell r="E1955" t="str">
            <v>Thị xã Sơn Tây</v>
          </cell>
          <cell r="G1955" t="str">
            <v>HN004</v>
          </cell>
          <cell r="H1955" t="str">
            <v>Hoàng Thanh Huy</v>
          </cell>
          <cell r="I1955" t="str">
            <v>MIENBAC;WIN</v>
          </cell>
          <cell r="J1955" t="str">
            <v/>
          </cell>
          <cell r="M1955" t="str">
            <v>Số 31 phố Tùng Thiện, Phường Trung Sơn Trầm, Thị xã Sơn Tây, HN</v>
          </cell>
          <cell r="N1955">
            <v>60</v>
          </cell>
          <cell r="O1955" t="b">
            <v>0</v>
          </cell>
          <cell r="P1955" t="str">
            <v>C6 HÀ NỘI</v>
          </cell>
          <cell r="Q1955" t="str">
            <v>Miền Bắc</v>
          </cell>
          <cell r="R1955" t="str">
            <v>WIN</v>
          </cell>
        </row>
        <row r="1956">
          <cell r="A1956" t="str">
            <v>WIN4610</v>
          </cell>
          <cell r="B1956" t="str">
            <v>CN HÀ NỘI - CÔNG TY CỔ PHẦN DỊCH VỤ THƯƠNG MẠI TỔNG HỢP WINCOMMERCE</v>
          </cell>
          <cell r="C1956" t="str">
            <v/>
          </cell>
          <cell r="D1956" t="str">
            <v>Thành phố Hà Nội</v>
          </cell>
          <cell r="E1956" t="str">
            <v>Quận Hà Đông</v>
          </cell>
          <cell r="G1956" t="str">
            <v>HN004</v>
          </cell>
          <cell r="H1956" t="str">
            <v>Hoàng Thanh Huy</v>
          </cell>
          <cell r="I1956" t="str">
            <v>MIENBAC;WIN</v>
          </cell>
          <cell r="J1956" t="str">
            <v/>
          </cell>
          <cell r="M1956" t="str">
            <v>Số 126 Thanh Lãm, phường Phú Lãm, quận Hà Đông, Hà Nội</v>
          </cell>
          <cell r="N1956">
            <v>60</v>
          </cell>
          <cell r="O1956" t="b">
            <v>0</v>
          </cell>
          <cell r="P1956" t="str">
            <v>C6 HÀ NỘI</v>
          </cell>
          <cell r="Q1956" t="str">
            <v>Miền Bắc</v>
          </cell>
          <cell r="R1956" t="str">
            <v>WIN</v>
          </cell>
        </row>
        <row r="1957">
          <cell r="A1957" t="str">
            <v>WIN4611</v>
          </cell>
          <cell r="B1957" t="str">
            <v>CN HÀ NỘI - CÔNG TY CỔ PHẦN DỊCH VỤ THƯƠNG MẠI TỔNG HỢP WINCOMMERCE</v>
          </cell>
          <cell r="C1957" t="str">
            <v/>
          </cell>
          <cell r="D1957" t="str">
            <v>Thành phố Hà Nội</v>
          </cell>
          <cell r="E1957" t="str">
            <v>Quận Long Biên</v>
          </cell>
          <cell r="G1957" t="str">
            <v>HN003</v>
          </cell>
          <cell r="H1957" t="str">
            <v>Nguyễn Văn Thạch</v>
          </cell>
          <cell r="I1957" t="str">
            <v>MIENBAC;WIN</v>
          </cell>
          <cell r="J1957" t="str">
            <v/>
          </cell>
          <cell r="M1957" t="str">
            <v>Số 72 ngõ 56 Thạch Cầu, Quận Long Biên, HN</v>
          </cell>
          <cell r="N1957">
            <v>60</v>
          </cell>
          <cell r="O1957" t="b">
            <v>0</v>
          </cell>
          <cell r="P1957" t="str">
            <v>C6 HÀ NỘI</v>
          </cell>
          <cell r="Q1957" t="str">
            <v>Miền Bắc</v>
          </cell>
          <cell r="R1957" t="str">
            <v>WIN</v>
          </cell>
        </row>
        <row r="1958">
          <cell r="A1958" t="str">
            <v>WIN4634</v>
          </cell>
          <cell r="B1958" t="str">
            <v>CN HÀ NỘI - CÔNG TY CỔ PHẦN DỊCH VỤ THƯƠNG MẠI TỔNG HỢP WINCOMMERCE</v>
          </cell>
          <cell r="C1958" t="str">
            <v/>
          </cell>
          <cell r="D1958" t="str">
            <v>Thành phố Hà Nội</v>
          </cell>
          <cell r="E1958" t="str">
            <v>Huyện Sóc Sơn</v>
          </cell>
          <cell r="G1958" t="str">
            <v>HN003</v>
          </cell>
          <cell r="H1958" t="str">
            <v>Nguyễn Văn Thạch</v>
          </cell>
          <cell r="I1958" t="str">
            <v>MIENBAC; WIN</v>
          </cell>
          <cell r="J1958" t="str">
            <v/>
          </cell>
          <cell r="M1958" t="str">
            <v>47 Quốc Lộ 2, khối 2, Phù Lỗ, Sóc Sơn, Hà Nội</v>
          </cell>
          <cell r="N1958">
            <v>60</v>
          </cell>
          <cell r="O1958" t="b">
            <v>0</v>
          </cell>
          <cell r="P1958" t="str">
            <v>C6 HÀ NỘI</v>
          </cell>
          <cell r="Q1958" t="str">
            <v>Miền Bắc</v>
          </cell>
          <cell r="R1958" t="str">
            <v>WIN</v>
          </cell>
        </row>
        <row r="1959">
          <cell r="A1959" t="str">
            <v>win4636</v>
          </cell>
          <cell r="B1959" t="str">
            <v>CN HÀ NỘI - wincommerce</v>
          </cell>
          <cell r="C1959" t="str">
            <v/>
          </cell>
          <cell r="D1959" t="str">
            <v>Thành phố Hà Nội</v>
          </cell>
          <cell r="E1959" t="str">
            <v>Thị xã Sơn Tây</v>
          </cell>
          <cell r="G1959" t="str">
            <v>HN004</v>
          </cell>
          <cell r="H1959" t="str">
            <v>Hoàng Thanh Huy</v>
          </cell>
          <cell r="I1959" t="str">
            <v>MIENBAC;WIN</v>
          </cell>
          <cell r="J1959" t="str">
            <v/>
          </cell>
          <cell r="M1959" t="str">
            <v>236 đường Xuân Khanh, Xuân Khanh, Thị xã Sơn Tây, HN</v>
          </cell>
          <cell r="N1959">
            <v>60</v>
          </cell>
          <cell r="O1959" t="b">
            <v>0</v>
          </cell>
          <cell r="P1959" t="str">
            <v>C6 HÀ NỘI</v>
          </cell>
          <cell r="Q1959" t="str">
            <v>Miền Bắc</v>
          </cell>
          <cell r="R1959" t="str">
            <v>WIN</v>
          </cell>
        </row>
        <row r="1960">
          <cell r="A1960" t="str">
            <v>WIN4639</v>
          </cell>
          <cell r="B1960" t="str">
            <v>CN HÀ NỘI - CÔNG TY CỔ PHẦN DỊCH VỤ THƯƠNG MẠI TỔNG HỢP WINCOMMERCE</v>
          </cell>
          <cell r="C1960" t="str">
            <v/>
          </cell>
          <cell r="D1960" t="str">
            <v>Thành phố Hà Nội</v>
          </cell>
          <cell r="E1960" t="str">
            <v>Huyện Thường Tín</v>
          </cell>
          <cell r="G1960" t="str">
            <v>HN008</v>
          </cell>
          <cell r="H1960" t="str">
            <v>Nguyễn Minh Sơn</v>
          </cell>
          <cell r="I1960" t="str">
            <v>MIENBAC;WIN</v>
          </cell>
          <cell r="J1960" t="str">
            <v/>
          </cell>
          <cell r="M1960" t="str">
            <v>50 phố tía , tô hiệu, thường tín, hà nội</v>
          </cell>
          <cell r="N1960">
            <v>60</v>
          </cell>
          <cell r="O1960" t="b">
            <v>0</v>
          </cell>
          <cell r="P1960" t="str">
            <v>C6 HÀ NỘI</v>
          </cell>
          <cell r="Q1960" t="str">
            <v>Miền Bắc</v>
          </cell>
          <cell r="R1960" t="str">
            <v>WIN</v>
          </cell>
        </row>
        <row r="1961">
          <cell r="A1961" t="str">
            <v>WIN4640</v>
          </cell>
          <cell r="B1961" t="str">
            <v>CN HÀ NỘI - CÔNG TY CỔ PHẦN DỊCH VỤ THƯƠNG MẠI TỔNG HỢP WINCOMMERCE</v>
          </cell>
          <cell r="C1961" t="str">
            <v/>
          </cell>
          <cell r="D1961" t="str">
            <v>Thành phố Hà Nội</v>
          </cell>
          <cell r="E1961" t="str">
            <v>Quận Hà Đông</v>
          </cell>
          <cell r="G1961" t="str">
            <v>HN004</v>
          </cell>
          <cell r="H1961" t="str">
            <v>Hoàng Thanh Huy</v>
          </cell>
          <cell r="I1961" t="str">
            <v>MIENBAC;WIN</v>
          </cell>
          <cell r="J1961" t="str">
            <v/>
          </cell>
          <cell r="M1961" t="str">
            <v>Số 1 Yên Phúc, Phường Phúc La, Quận Hà Đông, Hà Nội</v>
          </cell>
          <cell r="N1961">
            <v>60</v>
          </cell>
          <cell r="O1961" t="b">
            <v>0</v>
          </cell>
          <cell r="P1961" t="str">
            <v>C6 HÀ NỘI</v>
          </cell>
          <cell r="Q1961" t="str">
            <v>Miền Bắc</v>
          </cell>
          <cell r="R1961" t="str">
            <v>WIN</v>
          </cell>
        </row>
        <row r="1962">
          <cell r="A1962" t="str">
            <v>WIN4641</v>
          </cell>
          <cell r="B1962" t="str">
            <v>CN HÀ NỘI - CÔNG TY CỔ PHẦN DỊCH VỤ THƯƠNG MẠI TỔNG HỢP WINCOMMERCE</v>
          </cell>
          <cell r="C1962" t="str">
            <v/>
          </cell>
          <cell r="D1962" t="str">
            <v>Thành phố Hà Nội</v>
          </cell>
          <cell r="E1962" t="str">
            <v>Huyện Thanh Trì</v>
          </cell>
          <cell r="G1962" t="str">
            <v>HN008</v>
          </cell>
          <cell r="H1962" t="str">
            <v>Nguyễn Minh Sơn</v>
          </cell>
          <cell r="I1962" t="str">
            <v>MIENBAC;WIN</v>
          </cell>
          <cell r="J1962" t="str">
            <v/>
          </cell>
          <cell r="M1962" t="str">
            <v>Chân cầu Tự Khoát, Xã Ngũ Hiệp, Huyện Thanh Trì, HN</v>
          </cell>
          <cell r="N1962">
            <v>60</v>
          </cell>
          <cell r="O1962" t="b">
            <v>0</v>
          </cell>
          <cell r="P1962" t="str">
            <v>C6 HÀ NỘI</v>
          </cell>
          <cell r="Q1962" t="str">
            <v>Miền Bắc</v>
          </cell>
          <cell r="R1962" t="str">
            <v>WIN</v>
          </cell>
        </row>
        <row r="1963">
          <cell r="A1963" t="str">
            <v>win4656</v>
          </cell>
          <cell r="B1963" t="str">
            <v>CN HÀ NỘI - wincommerce</v>
          </cell>
          <cell r="C1963" t="str">
            <v/>
          </cell>
          <cell r="D1963" t="str">
            <v>Thành phố Hà Nội</v>
          </cell>
          <cell r="E1963" t="str">
            <v>Thị xã Sơn Tây</v>
          </cell>
          <cell r="G1963" t="str">
            <v>HN003</v>
          </cell>
          <cell r="H1963" t="str">
            <v>Nguyễn Văn Thạch</v>
          </cell>
          <cell r="I1963" t="str">
            <v>MIENBAC;WIN</v>
          </cell>
          <cell r="J1963" t="str">
            <v/>
          </cell>
          <cell r="M1963" t="str">
            <v>126A Thanh Vị, Phường Sơn Lộc, Thị xã Sơn Tây, HN</v>
          </cell>
          <cell r="N1963">
            <v>60</v>
          </cell>
          <cell r="O1963" t="b">
            <v>0</v>
          </cell>
          <cell r="P1963" t="str">
            <v>C6 HÀ NỘI</v>
          </cell>
          <cell r="Q1963" t="str">
            <v>Miền Bắc</v>
          </cell>
          <cell r="R1963" t="str">
            <v>WIN</v>
          </cell>
        </row>
        <row r="1964">
          <cell r="A1964" t="str">
            <v>WIN4667</v>
          </cell>
          <cell r="B1964" t="str">
            <v>CN HÀ NỘI - CÔNG TY CỔ PHẦN DỊCH VỤ THƯƠNG MẠI TỔNG HỢP WINCOMMERCE</v>
          </cell>
          <cell r="C1964" t="str">
            <v/>
          </cell>
          <cell r="D1964" t="str">
            <v>Thành phố Hà Nội</v>
          </cell>
          <cell r="E1964" t="str">
            <v>Quận Hoàng Mai</v>
          </cell>
          <cell r="G1964" t="str">
            <v>HN003</v>
          </cell>
          <cell r="H1964" t="str">
            <v>Nguyễn Văn Thạch</v>
          </cell>
          <cell r="I1964" t="str">
            <v>MIENBAC;WIN</v>
          </cell>
          <cell r="J1964" t="str">
            <v/>
          </cell>
          <cell r="M1964" t="str">
            <v>DVTM-05, tầng 1+2 tòa nhà CT1 Khu đô thị Gelexia Riverside
, 885 Tam Trinh, phường Yên Sở, quận Hoàng Mai, HN</v>
          </cell>
          <cell r="N1964">
            <v>60</v>
          </cell>
          <cell r="O1964" t="b">
            <v>0</v>
          </cell>
          <cell r="P1964" t="str">
            <v>C6 HÀ NỘI</v>
          </cell>
          <cell r="Q1964" t="str">
            <v>Miền Bắc</v>
          </cell>
          <cell r="R1964" t="str">
            <v>WIN</v>
          </cell>
        </row>
        <row r="1965">
          <cell r="A1965" t="str">
            <v>WIN4671</v>
          </cell>
          <cell r="B1965" t="str">
            <v>CN HÀ NỘI - CÔNG TY CỔ PHẦN DỊCH VỤ THƯƠNG MẠI TỔNG HỢP WINCOMMERCE</v>
          </cell>
          <cell r="C1965" t="str">
            <v/>
          </cell>
          <cell r="D1965" t="str">
            <v>Thành phố Hà Nội</v>
          </cell>
          <cell r="E1965" t="str">
            <v>Huyện Thanh Trì</v>
          </cell>
          <cell r="G1965" t="str">
            <v>HN008</v>
          </cell>
          <cell r="H1965" t="str">
            <v>Nguyễn Minh Sơn</v>
          </cell>
          <cell r="I1965" t="str">
            <v>MIENBAC;WIN</v>
          </cell>
          <cell r="J1965" t="str">
            <v/>
          </cell>
          <cell r="M1965" t="str">
            <v>Thôn Tương Chúc (Chân cầu Tự Khoát), Xã Ngũ Hiệp, Huyện Thanh Trì, HN</v>
          </cell>
          <cell r="N1965">
            <v>60</v>
          </cell>
          <cell r="O1965" t="b">
            <v>0</v>
          </cell>
          <cell r="P1965" t="str">
            <v>C6 HÀ NỘI</v>
          </cell>
          <cell r="Q1965" t="str">
            <v>Miền Bắc</v>
          </cell>
          <cell r="R1965" t="str">
            <v>WIN</v>
          </cell>
        </row>
        <row r="1966">
          <cell r="A1966" t="str">
            <v>WIN4680</v>
          </cell>
          <cell r="B1966" t="str">
            <v>CN HÀ NỘI - CÔNG TY CỔ PHẦN DỊCH VỤ THƯƠNG MẠI TỔNG HỢP WINCOMMERCE</v>
          </cell>
          <cell r="C1966" t="str">
            <v/>
          </cell>
          <cell r="D1966" t="str">
            <v>Thành phố Hà Nội</v>
          </cell>
          <cell r="E1966" t="str">
            <v>Huyện Thường Tín</v>
          </cell>
          <cell r="G1966" t="str">
            <v>HN008</v>
          </cell>
          <cell r="H1966" t="str">
            <v>Nguyễn Minh Sơn</v>
          </cell>
          <cell r="I1966" t="str">
            <v>MIENBAC;WIN</v>
          </cell>
          <cell r="J1966" t="str">
            <v/>
          </cell>
          <cell r="M1966" t="str">
            <v>Xóm 5 văn phú ,thường tín, hà nội</v>
          </cell>
          <cell r="N1966">
            <v>60</v>
          </cell>
          <cell r="O1966" t="b">
            <v>0</v>
          </cell>
          <cell r="P1966" t="str">
            <v>C6 HÀ NỘI</v>
          </cell>
          <cell r="Q1966" t="str">
            <v>Miền Bắc</v>
          </cell>
          <cell r="R1966" t="str">
            <v>WIN</v>
          </cell>
        </row>
        <row r="1967">
          <cell r="A1967" t="str">
            <v>WIN4681</v>
          </cell>
          <cell r="B1967" t="str">
            <v>CN HÀ NỘI - CÔNG TY CỔ PHẦN DỊCH VỤ THƯƠNG MẠI TỔNG HỢP WINCOMMERCE</v>
          </cell>
          <cell r="C1967" t="str">
            <v/>
          </cell>
          <cell r="D1967" t="str">
            <v>Thành phố Hà Nội</v>
          </cell>
          <cell r="E1967" t="str">
            <v>Huyện Thường Tín</v>
          </cell>
          <cell r="G1967" t="str">
            <v>HN008</v>
          </cell>
          <cell r="H1967" t="str">
            <v>Nguyễn Minh Sơn</v>
          </cell>
          <cell r="I1967" t="str">
            <v>MIENBAC;WIN</v>
          </cell>
          <cell r="J1967" t="str">
            <v/>
          </cell>
          <cell r="M1967" t="str">
            <v>Thôn Xâm Dương 3, xã Ninh Sở, huyện Thường Tín, HN</v>
          </cell>
          <cell r="N1967">
            <v>60</v>
          </cell>
          <cell r="O1967" t="b">
            <v>0</v>
          </cell>
          <cell r="P1967" t="str">
            <v>C6 HÀ NỘI</v>
          </cell>
          <cell r="Q1967" t="str">
            <v>Miền Bắc</v>
          </cell>
          <cell r="R1967" t="str">
            <v>WIN</v>
          </cell>
        </row>
        <row r="1968">
          <cell r="A1968" t="str">
            <v>WIN4750</v>
          </cell>
          <cell r="B1968" t="str">
            <v>CN HÀ NỘI - CÔNG TY CỔ PHẦN DỊCH VỤ THƯƠNG MẠI TỔNG HỢP WINCOMMERCE</v>
          </cell>
          <cell r="C1968" t="str">
            <v/>
          </cell>
          <cell r="D1968" t="str">
            <v>Thành phố Hà Nội</v>
          </cell>
          <cell r="E1968" t="str">
            <v>Huyện Thường Tín</v>
          </cell>
          <cell r="G1968" t="str">
            <v>HN008</v>
          </cell>
          <cell r="H1968" t="str">
            <v>Nguyễn Minh Sơn</v>
          </cell>
          <cell r="I1968" t="str">
            <v>MIENBAC;WIN</v>
          </cell>
          <cell r="J1968" t="str">
            <v/>
          </cell>
          <cell r="M1968" t="str">
            <v>Đội 2, Xã Tự Nhiên, Huyện Thường Tín, HN</v>
          </cell>
          <cell r="N1968">
            <v>60</v>
          </cell>
          <cell r="O1968" t="b">
            <v>0</v>
          </cell>
          <cell r="P1968" t="str">
            <v>C6 HÀ NỘI</v>
          </cell>
          <cell r="Q1968" t="str">
            <v>Miền Bắc</v>
          </cell>
          <cell r="R1968" t="str">
            <v>WIN</v>
          </cell>
        </row>
        <row r="1969">
          <cell r="A1969" t="str">
            <v>WIN4764</v>
          </cell>
          <cell r="B1969" t="str">
            <v>CN HÀ NỘI - CÔNG TY CỔ PHẦN DỊCH VỤ THƯƠNG MẠI TỔNG HỢP WINCOMMERCE</v>
          </cell>
          <cell r="C1969" t="str">
            <v/>
          </cell>
          <cell r="D1969" t="str">
            <v>Thành phố Hà Nội</v>
          </cell>
          <cell r="E1969" t="str">
            <v>Huyện Thường Tín</v>
          </cell>
          <cell r="G1969" t="str">
            <v>HN008</v>
          </cell>
          <cell r="H1969" t="str">
            <v>Nguyễn Minh Sơn</v>
          </cell>
          <cell r="I1969" t="str">
            <v>MIENBAC;WIN</v>
          </cell>
          <cell r="J1969" t="str">
            <v/>
          </cell>
          <cell r="M1969" t="str">
            <v>Số 7 Xóm Đinh Tiên Hoàng, Xã Hà Hồi, Huyện Thường Tín, HN</v>
          </cell>
          <cell r="N1969">
            <v>60</v>
          </cell>
          <cell r="O1969" t="b">
            <v>0</v>
          </cell>
          <cell r="P1969" t="str">
            <v>C6 HÀ NỘI</v>
          </cell>
          <cell r="Q1969" t="str">
            <v>Miền Bắc</v>
          </cell>
          <cell r="R1969" t="str">
            <v>WIN</v>
          </cell>
        </row>
        <row r="1970">
          <cell r="A1970" t="str">
            <v>win4766</v>
          </cell>
          <cell r="B1970" t="str">
            <v>CN HÀ NỘI - wincommerce</v>
          </cell>
          <cell r="C1970" t="str">
            <v/>
          </cell>
          <cell r="D1970" t="str">
            <v>Thành phố Hà Nội</v>
          </cell>
          <cell r="E1970" t="str">
            <v>Thị xã Sơn Tây</v>
          </cell>
          <cell r="G1970" t="str">
            <v>HN004</v>
          </cell>
          <cell r="H1970" t="str">
            <v>Hoàng Thanh Huy</v>
          </cell>
          <cell r="I1970" t="str">
            <v>MIENBAC;WIN</v>
          </cell>
          <cell r="J1970" t="str">
            <v/>
          </cell>
          <cell r="K1970" t="str">
            <v>Khu Thá, xã Xuân Giang, huyện Sóc Sơn, Hà Nội</v>
          </cell>
          <cell r="M1970" t="str">
            <v>78 Cầu Trì, Phường Sơn Lộc, Thị xã Sơn Tây, HN</v>
          </cell>
          <cell r="N1970">
            <v>60</v>
          </cell>
          <cell r="O1970" t="b">
            <v>0</v>
          </cell>
          <cell r="P1970" t="str">
            <v>C6 HÀ NỘI</v>
          </cell>
          <cell r="Q1970" t="str">
            <v>Miền Bắc</v>
          </cell>
          <cell r="R1970" t="str">
            <v>WIN</v>
          </cell>
        </row>
        <row r="1971">
          <cell r="A1971" t="str">
            <v>win4767</v>
          </cell>
          <cell r="B1971" t="str">
            <v>CN HÀ NỘI - wincommerce</v>
          </cell>
          <cell r="C1971" t="str">
            <v/>
          </cell>
          <cell r="D1971" t="str">
            <v>Thành phố Hà Nội</v>
          </cell>
          <cell r="E1971" t="str">
            <v>Huyện Hoài Đức</v>
          </cell>
          <cell r="G1971" t="str">
            <v>HN004</v>
          </cell>
          <cell r="H1971" t="str">
            <v>Hoàng Thanh Huy</v>
          </cell>
          <cell r="I1971" t="str">
            <v>MIENBAC;WIN</v>
          </cell>
          <cell r="J1971" t="str">
            <v/>
          </cell>
          <cell r="M1971" t="str">
            <v>31-LK41 Khu Đô Thị Vân Canh, Xã Vân Canh, Huyện Hoài Đức, HN</v>
          </cell>
          <cell r="N1971">
            <v>60</v>
          </cell>
          <cell r="O1971" t="b">
            <v>0</v>
          </cell>
          <cell r="P1971" t="str">
            <v>C6 HÀ NỘI</v>
          </cell>
          <cell r="Q1971" t="str">
            <v>Miền Bắc</v>
          </cell>
          <cell r="R1971" t="str">
            <v>WIN</v>
          </cell>
        </row>
        <row r="1972">
          <cell r="A1972" t="str">
            <v>WIN4776</v>
          </cell>
          <cell r="B1972" t="str">
            <v>CN HÀ NỘI - CÔNG TY CỔ PHẦN DỊCH VỤ THƯƠNG MẠI TỔNG HỢP WINCOMMERCE</v>
          </cell>
          <cell r="C1972" t="str">
            <v/>
          </cell>
          <cell r="D1972" t="str">
            <v>Thành phố Hà Nội</v>
          </cell>
          <cell r="E1972" t="str">
            <v>Quận Nam Từ Liêm</v>
          </cell>
          <cell r="G1972" t="str">
            <v>HN004</v>
          </cell>
          <cell r="H1972" t="str">
            <v>Hoàng Thanh Huy</v>
          </cell>
          <cell r="I1972" t="str">
            <v>MIENBAC;WIN</v>
          </cell>
          <cell r="J1972" t="str">
            <v/>
          </cell>
          <cell r="M1972" t="str">
            <v>28 Hòe Thị, Phường Phương Canh, Quận Nam Từ Liêm, Hà Nội</v>
          </cell>
          <cell r="N1972">
            <v>60</v>
          </cell>
          <cell r="O1972" t="b">
            <v>0</v>
          </cell>
          <cell r="P1972" t="str">
            <v>C6 HÀ NỘI</v>
          </cell>
          <cell r="Q1972" t="str">
            <v>Miền Bắc</v>
          </cell>
          <cell r="R1972" t="str">
            <v>WIN</v>
          </cell>
        </row>
        <row r="1973">
          <cell r="A1973" t="str">
            <v>WIN4777</v>
          </cell>
          <cell r="B1973" t="str">
            <v>CN HÀ NỘI - CÔNG TY CỔ PHẦN DỊCH VỤ THƯƠNG MẠI TỔNG HỢP WINCOMMERCE</v>
          </cell>
          <cell r="C1973" t="str">
            <v/>
          </cell>
          <cell r="D1973" t="str">
            <v>Thành phố Hà Nội</v>
          </cell>
          <cell r="E1973" t="str">
            <v>Quận Nam Từ Liêm</v>
          </cell>
          <cell r="G1973" t="str">
            <v>HN004</v>
          </cell>
          <cell r="H1973" t="str">
            <v>Hoàng Thanh Huy</v>
          </cell>
          <cell r="I1973" t="str">
            <v>MIENBAC;WIN</v>
          </cell>
          <cell r="J1973" t="str">
            <v/>
          </cell>
          <cell r="M1973" t="str">
            <v>79 Ngọc Đại, Phường Đại Mỗ, Quận Nam Từ Liêm, Hà Nôi</v>
          </cell>
          <cell r="N1973">
            <v>60</v>
          </cell>
          <cell r="O1973" t="b">
            <v>0</v>
          </cell>
          <cell r="P1973" t="str">
            <v>C6 HÀ NỘI</v>
          </cell>
          <cell r="Q1973" t="str">
            <v>Miền Bắc</v>
          </cell>
          <cell r="R1973" t="str">
            <v>WIN</v>
          </cell>
        </row>
        <row r="1974">
          <cell r="A1974" t="str">
            <v>WIN4781</v>
          </cell>
          <cell r="B1974" t="str">
            <v>CN HÀ NỘI - CÔNG TY CỔ PHẦN DỊCH VỤ THƯƠNG MẠI TỔNG HỢP WINCOMMERCE</v>
          </cell>
          <cell r="C1974" t="str">
            <v/>
          </cell>
          <cell r="D1974" t="str">
            <v>Thành phố Hà Nội</v>
          </cell>
          <cell r="E1974" t="str">
            <v>Quận Bắc Từ Liêm</v>
          </cell>
          <cell r="G1974" t="str">
            <v>HN004</v>
          </cell>
          <cell r="H1974" t="str">
            <v>Hoàng Thanh Huy</v>
          </cell>
          <cell r="I1974" t="str">
            <v>MIENBAC;WIN</v>
          </cell>
          <cell r="J1974" t="str">
            <v/>
          </cell>
          <cell r="M1974" t="str">
            <v>314 Trần Cung, Phường Cổ Nhuế 1, Quận Bắc Từ Liêm, Hà Nội</v>
          </cell>
          <cell r="N1974">
            <v>60</v>
          </cell>
          <cell r="O1974" t="b">
            <v>0</v>
          </cell>
          <cell r="P1974" t="str">
            <v>C6 HÀ NỘI</v>
          </cell>
          <cell r="Q1974" t="str">
            <v>Miền Bắc</v>
          </cell>
          <cell r="R1974" t="str">
            <v>WIN</v>
          </cell>
        </row>
        <row r="1975">
          <cell r="A1975" t="str">
            <v>WIN4799</v>
          </cell>
          <cell r="B1975" t="str">
            <v>CN HÀ NỘI - CÔNG TY CỔ PHẦN DỊCH VỤ THƯƠNG MẠI TỔNG HỢP WINCOMMERCE</v>
          </cell>
          <cell r="C1975" t="str">
            <v/>
          </cell>
          <cell r="D1975" t="str">
            <v>Thành phố Hà Nội</v>
          </cell>
          <cell r="E1975" t="str">
            <v>Quận Hai Bà Trưng</v>
          </cell>
          <cell r="G1975" t="str">
            <v>HN003</v>
          </cell>
          <cell r="H1975" t="str">
            <v>Nguyễn Văn Thạch</v>
          </cell>
          <cell r="I1975" t="str">
            <v>MIENBAC;WIN</v>
          </cell>
          <cell r="J1975" t="str">
            <v/>
          </cell>
          <cell r="M1975" t="str">
            <v>Tầng 1 Tòa nhà Kinh Đô, số 93 Lò Đúc, phường Phạm Đình Hổ, quận Hai Bà Trưng, HN</v>
          </cell>
          <cell r="N1975">
            <v>60</v>
          </cell>
          <cell r="O1975" t="b">
            <v>0</v>
          </cell>
          <cell r="P1975" t="str">
            <v>C6 HÀ NỘI</v>
          </cell>
          <cell r="Q1975" t="str">
            <v>Miền Bắc</v>
          </cell>
          <cell r="R1975" t="str">
            <v>WIN</v>
          </cell>
        </row>
        <row r="1976">
          <cell r="A1976" t="str">
            <v>WIN4800</v>
          </cell>
          <cell r="B1976" t="str">
            <v>CN HÀ NỘI - CÔNG TY CỔ PHẦN DỊCH VỤ THƯƠNG MẠI TỔNG HỢP WINCOMMERCE</v>
          </cell>
          <cell r="C1976" t="str">
            <v/>
          </cell>
          <cell r="D1976" t="str">
            <v>Thành phố Hà Nội</v>
          </cell>
          <cell r="E1976" t="str">
            <v>Quận Long Biên</v>
          </cell>
          <cell r="G1976" t="str">
            <v>HN003</v>
          </cell>
          <cell r="H1976" t="str">
            <v>Nguyễn Văn Thạch</v>
          </cell>
          <cell r="I1976" t="str">
            <v>MIENBAC;WIN</v>
          </cell>
          <cell r="J1976" t="str">
            <v/>
          </cell>
          <cell r="M1976" t="str">
            <v>344 Ngọc Thụy, Phường Ngọc Thụy, Quận Long Biên, HN</v>
          </cell>
          <cell r="N1976">
            <v>60</v>
          </cell>
          <cell r="O1976" t="b">
            <v>0</v>
          </cell>
          <cell r="P1976" t="str">
            <v>C6 HÀ NỘI</v>
          </cell>
          <cell r="Q1976" t="str">
            <v>Miền Bắc</v>
          </cell>
          <cell r="R1976" t="str">
            <v>WIN</v>
          </cell>
        </row>
        <row r="1977">
          <cell r="A1977" t="str">
            <v>WIN4801</v>
          </cell>
          <cell r="B1977" t="str">
            <v>CN HÀ NỘI - CÔNG TY CỔ PHẦN DỊCH VỤ THƯƠNG MẠI TỔNG HỢP WINCOMMERCE</v>
          </cell>
          <cell r="C1977" t="str">
            <v/>
          </cell>
          <cell r="D1977" t="str">
            <v>Thành phố Hà Nội</v>
          </cell>
          <cell r="E1977" t="str">
            <v>Huyện Gia Lâm</v>
          </cell>
          <cell r="G1977" t="str">
            <v>HN008</v>
          </cell>
          <cell r="H1977" t="str">
            <v>Nguyễn Minh Sơn</v>
          </cell>
          <cell r="I1977" t="str">
            <v>MIENBAC;WIN</v>
          </cell>
          <cell r="J1977" t="str">
            <v/>
          </cell>
          <cell r="M1977" t="str">
            <v>Số 2 ngõ 239 đường Trâu Quỳ, TDP An Đào, thị trấn Trâu Quỳ, huyện Gia Lâm, Hà Nội</v>
          </cell>
          <cell r="N1977">
            <v>60</v>
          </cell>
          <cell r="O1977" t="b">
            <v>0</v>
          </cell>
          <cell r="P1977" t="str">
            <v>C6 HÀ NỘI</v>
          </cell>
          <cell r="Q1977" t="str">
            <v>Miền Bắc</v>
          </cell>
          <cell r="R1977" t="str">
            <v>WIN</v>
          </cell>
        </row>
        <row r="1978">
          <cell r="A1978" t="str">
            <v>WIN4810</v>
          </cell>
          <cell r="B1978" t="str">
            <v>CN HÀ NỘI - CÔNG TY CỔ PHẦN DỊCH VỤ THƯƠNG MẠI TỔNG HỢP WINCOMMERCE</v>
          </cell>
          <cell r="C1978" t="str">
            <v/>
          </cell>
          <cell r="D1978" t="str">
            <v>Thành phố Hà Nội</v>
          </cell>
          <cell r="E1978" t="str">
            <v>Quận Hai Bà Trưng</v>
          </cell>
          <cell r="G1978" t="str">
            <v>HN003</v>
          </cell>
          <cell r="H1978" t="str">
            <v>Nguyễn Văn Thạch</v>
          </cell>
          <cell r="I1978" t="str">
            <v>MIENBAC;WIN</v>
          </cell>
          <cell r="J1978" t="str">
            <v/>
          </cell>
          <cell r="M1978" t="str">
            <v>106 Nguyễn Hiền, phường Bách Khoa, quận Hai Bà Trưng, HN</v>
          </cell>
          <cell r="N1978">
            <v>60</v>
          </cell>
          <cell r="O1978" t="b">
            <v>0</v>
          </cell>
          <cell r="P1978" t="str">
            <v>C6 HÀ NỘI</v>
          </cell>
          <cell r="Q1978" t="str">
            <v>Miền Bắc</v>
          </cell>
          <cell r="R1978" t="str">
            <v>WIN</v>
          </cell>
        </row>
        <row r="1979">
          <cell r="A1979" t="str">
            <v>WIN4816</v>
          </cell>
          <cell r="B1979" t="str">
            <v>CN HÀ NỘI - CÔNG TY CỔ PHẦN DỊCH VỤ THƯƠNG MẠI TỔNG HỢP WINCOMMERCE</v>
          </cell>
          <cell r="C1979" t="str">
            <v/>
          </cell>
          <cell r="D1979" t="str">
            <v>Thành phố Hà Nội</v>
          </cell>
          <cell r="E1979" t="str">
            <v>Quận Bắc Từ Liêm</v>
          </cell>
          <cell r="G1979" t="str">
            <v>HN004</v>
          </cell>
          <cell r="H1979" t="str">
            <v>Hoàng Thanh Huy</v>
          </cell>
          <cell r="I1979" t="str">
            <v>MIENBAC;WIN</v>
          </cell>
          <cell r="J1979" t="str">
            <v/>
          </cell>
          <cell r="M1979" t="str">
            <v>Lô 04, Tầng 1, nhà chung cư số CT1, 
phường Cổ Nhuế 2, quận Bắc Từ Liêm, HN</v>
          </cell>
          <cell r="N1979">
            <v>60</v>
          </cell>
          <cell r="O1979" t="b">
            <v>0</v>
          </cell>
          <cell r="P1979" t="str">
            <v>C6 HÀ NỘI</v>
          </cell>
          <cell r="Q1979" t="str">
            <v>Miền Bắc</v>
          </cell>
          <cell r="R1979" t="str">
            <v>WIN</v>
          </cell>
        </row>
        <row r="1980">
          <cell r="A1980" t="str">
            <v>WIN4826</v>
          </cell>
          <cell r="B1980" t="str">
            <v>CN HÀ NỘI - CÔNG TY CỔ PHẦN DỊCH VỤ THƯƠNG MẠI TỔNG HỢP WINCOMMERCE</v>
          </cell>
          <cell r="C1980" t="str">
            <v/>
          </cell>
          <cell r="D1980" t="str">
            <v>Thành phố Hà Nội</v>
          </cell>
          <cell r="E1980" t="str">
            <v>Huyện Sóc Sơn</v>
          </cell>
          <cell r="G1980" t="str">
            <v>HN004</v>
          </cell>
          <cell r="H1980" t="str">
            <v>Hoàng Thanh Huy</v>
          </cell>
          <cell r="I1980" t="str">
            <v>MIENBAC; WIN</v>
          </cell>
          <cell r="J1980" t="str">
            <v/>
          </cell>
          <cell r="M1980" t="str">
            <v>98 Miếu Thờ, Xã Tiên Dược, Huyện Sóc Sơn, Hà Nội</v>
          </cell>
          <cell r="N1980">
            <v>60</v>
          </cell>
          <cell r="O1980" t="b">
            <v>0</v>
          </cell>
          <cell r="P1980" t="str">
            <v>C6 HÀ NỘI</v>
          </cell>
          <cell r="Q1980" t="str">
            <v>Miền Bắc</v>
          </cell>
          <cell r="R1980" t="str">
            <v>WIN</v>
          </cell>
        </row>
        <row r="1981">
          <cell r="A1981" t="str">
            <v>WIN4831</v>
          </cell>
          <cell r="B1981" t="str">
            <v>CN HÀ NỘI - CÔNG TY CỔ PHẦN DỊCH VỤ THƯƠNG MẠI TỔNG HỢP WINCOMMERCE</v>
          </cell>
          <cell r="C1981" t="str">
            <v/>
          </cell>
          <cell r="D1981" t="str">
            <v>Thành phố Hà Nội</v>
          </cell>
          <cell r="E1981" t="str">
            <v>Huyện Sóc Sơn</v>
          </cell>
          <cell r="G1981" t="str">
            <v>HN003</v>
          </cell>
          <cell r="H1981" t="str">
            <v>Nguyễn Văn Thạch</v>
          </cell>
          <cell r="I1981" t="str">
            <v>MIENBAC; WIN</v>
          </cell>
          <cell r="J1981" t="str">
            <v/>
          </cell>
          <cell r="M1981" t="str">
            <v>B12 Chợ Phú Cường, Xã Phú Cường, Huyện Sóc Sơn, Hà Nội</v>
          </cell>
          <cell r="N1981">
            <v>60</v>
          </cell>
          <cell r="O1981" t="b">
            <v>0</v>
          </cell>
          <cell r="P1981" t="str">
            <v>C6 HÀ NỘI</v>
          </cell>
          <cell r="Q1981" t="str">
            <v>Miền Bắc</v>
          </cell>
          <cell r="R1981" t="str">
            <v>WIN</v>
          </cell>
        </row>
        <row r="1982">
          <cell r="A1982" t="str">
            <v>win4832</v>
          </cell>
          <cell r="B1982" t="str">
            <v>CN HÀ NỘI - wincommerce</v>
          </cell>
          <cell r="C1982" t="str">
            <v/>
          </cell>
          <cell r="D1982" t="str">
            <v>Thành phố Hà Nội</v>
          </cell>
          <cell r="E1982" t="str">
            <v>Huyện Mê Linh</v>
          </cell>
          <cell r="G1982" t="str">
            <v>HN004</v>
          </cell>
          <cell r="H1982" t="str">
            <v>Hoàng Thanh Huy</v>
          </cell>
          <cell r="I1982" t="str">
            <v>MIENBAC;WIN</v>
          </cell>
          <cell r="J1982" t="str">
            <v/>
          </cell>
          <cell r="M1982" t="str">
            <v>Khu 10 Chợ Phố Hạ, Xã Mê Linh, Huyện Mê Linh, Hà Nội</v>
          </cell>
          <cell r="N1982">
            <v>60</v>
          </cell>
          <cell r="O1982" t="b">
            <v>0</v>
          </cell>
          <cell r="P1982" t="str">
            <v>C6 HÀ NỘI</v>
          </cell>
          <cell r="Q1982" t="str">
            <v>Miền Bắc</v>
          </cell>
          <cell r="R1982" t="str">
            <v>WIN</v>
          </cell>
        </row>
        <row r="1983">
          <cell r="A1983" t="str">
            <v>win4863</v>
          </cell>
          <cell r="B1983" t="str">
            <v>CN HÀ NỘI - wincommerce</v>
          </cell>
          <cell r="C1983" t="str">
            <v/>
          </cell>
          <cell r="D1983" t="str">
            <v>Thành phố Hà Nội</v>
          </cell>
          <cell r="E1983" t="str">
            <v>Quận Hà Đông</v>
          </cell>
          <cell r="G1983" t="str">
            <v>HN004</v>
          </cell>
          <cell r="H1983" t="str">
            <v>Hoàng Thanh Huy</v>
          </cell>
          <cell r="I1983" t="str">
            <v>MIENBAC;WIN</v>
          </cell>
          <cell r="J1983" t="str">
            <v/>
          </cell>
          <cell r="M1983" t="str">
            <v>Khu A - Khu đất dịch vụ Do Lộ, Yên Nghĩa, Hà Đông, Hà Nội</v>
          </cell>
          <cell r="N1983">
            <v>60</v>
          </cell>
          <cell r="O1983" t="b">
            <v>0</v>
          </cell>
          <cell r="P1983" t="str">
            <v>C6 HÀ NỘI</v>
          </cell>
          <cell r="Q1983" t="str">
            <v>Miền Bắc</v>
          </cell>
          <cell r="R1983" t="str">
            <v>WIN</v>
          </cell>
        </row>
        <row r="1984">
          <cell r="A1984" t="str">
            <v>WIN4864</v>
          </cell>
          <cell r="B1984" t="str">
            <v>CN HÀ NỘI - CÔNG TY CỔ PHẦN DỊCH VỤ THƯƠNG MẠI TỔNG HỢP WINCOMMERCE</v>
          </cell>
          <cell r="C1984" t="str">
            <v/>
          </cell>
          <cell r="D1984" t="str">
            <v>Thành phố Hà Nội</v>
          </cell>
          <cell r="E1984" t="str">
            <v>Huyện Gia Lâm</v>
          </cell>
          <cell r="G1984" t="str">
            <v>HN003</v>
          </cell>
          <cell r="H1984" t="str">
            <v>Nguyễn Văn Thạch</v>
          </cell>
          <cell r="I1984" t="str">
            <v>MIENBAC;WIN</v>
          </cell>
          <cell r="J1984" t="str">
            <v/>
          </cell>
          <cell r="M1984" t="str">
            <v>138 Thị trân văn giang</v>
          </cell>
          <cell r="N1984">
            <v>60</v>
          </cell>
          <cell r="O1984" t="b">
            <v>0</v>
          </cell>
          <cell r="P1984" t="str">
            <v>C6 HÀ NỘI</v>
          </cell>
          <cell r="Q1984" t="str">
            <v>Miền Bắc</v>
          </cell>
          <cell r="R1984" t="str">
            <v>WIN</v>
          </cell>
        </row>
        <row r="1985">
          <cell r="A1985" t="str">
            <v>WIN4870</v>
          </cell>
          <cell r="B1985" t="str">
            <v>CN HÀ NỘI - CÔNG TY CỔ PHẦN DỊCH VỤ THƯƠNG MẠI TỔNG HỢP WINCOMMERCE</v>
          </cell>
          <cell r="C1985" t="str">
            <v/>
          </cell>
          <cell r="D1985" t="str">
            <v>Thành phố Hà Nội</v>
          </cell>
          <cell r="E1985" t="str">
            <v>Quận Đống Đa</v>
          </cell>
          <cell r="G1985" t="str">
            <v>HN003</v>
          </cell>
          <cell r="H1985" t="str">
            <v>Nguyễn Văn Thạch</v>
          </cell>
          <cell r="I1985" t="str">
            <v>MIENBAC;WIN</v>
          </cell>
          <cell r="J1985" t="str">
            <v/>
          </cell>
          <cell r="M1985" t="str">
            <v>14 Trần Quý Cáp, Phường Văn Miếu, Quận Đống Đa, HN</v>
          </cell>
          <cell r="N1985">
            <v>60</v>
          </cell>
          <cell r="O1985" t="b">
            <v>0</v>
          </cell>
          <cell r="P1985" t="str">
            <v>C6 HÀ NỘI</v>
          </cell>
          <cell r="Q1985" t="str">
            <v>Miền Bắc</v>
          </cell>
          <cell r="R1985" t="str">
            <v>WIN</v>
          </cell>
        </row>
        <row r="1986">
          <cell r="A1986" t="str">
            <v>WIN4878</v>
          </cell>
          <cell r="B1986" t="str">
            <v>CN HÀ NỘI - CÔNG TY CỔ PHẦN DỊCH VỤ THƯƠNG MẠI TỔNG HỢP WINCOMMERCE</v>
          </cell>
          <cell r="C1986" t="str">
            <v/>
          </cell>
          <cell r="D1986" t="str">
            <v>Thành phố Hà Nội</v>
          </cell>
          <cell r="E1986" t="str">
            <v>Huyện Thanh Trì</v>
          </cell>
          <cell r="G1986" t="str">
            <v>HN008</v>
          </cell>
          <cell r="H1986" t="str">
            <v>Nguyễn Minh Sơn</v>
          </cell>
          <cell r="I1986" t="str">
            <v>MIENBAC;WIN</v>
          </cell>
          <cell r="J1986" t="str">
            <v/>
          </cell>
          <cell r="M1986" t="str">
            <v>Xã Ngũ Hiệp, Huyện Thanh Trì, HN</v>
          </cell>
          <cell r="N1986">
            <v>60</v>
          </cell>
          <cell r="O1986" t="b">
            <v>0</v>
          </cell>
          <cell r="P1986" t="str">
            <v>C6 HÀ NỘI</v>
          </cell>
          <cell r="Q1986" t="str">
            <v>Miền Bắc</v>
          </cell>
          <cell r="R1986" t="str">
            <v>WIN</v>
          </cell>
        </row>
        <row r="1987">
          <cell r="A1987" t="str">
            <v>WIN4880</v>
          </cell>
          <cell r="B1987" t="str">
            <v>CN HÀ NỘI - CÔNG TY CỔ PHẦN DỊCH VỤ THƯƠNG MẠI TỔNG HỢP WINCOMMERCE</v>
          </cell>
          <cell r="C1987" t="str">
            <v/>
          </cell>
          <cell r="D1987" t="str">
            <v>Thành phố Hà Nội</v>
          </cell>
          <cell r="E1987" t="str">
            <v>Huyện Gia Lâm</v>
          </cell>
          <cell r="G1987" t="str">
            <v>HN003</v>
          </cell>
          <cell r="H1987" t="str">
            <v>Nguyễn Văn Thạch</v>
          </cell>
          <cell r="I1987" t="str">
            <v>MIENBAC;WIN</v>
          </cell>
          <cell r="J1987" t="str">
            <v/>
          </cell>
          <cell r="M1987" t="str">
            <v>Thôn bên  363 thị trân văn giang</v>
          </cell>
          <cell r="N1987">
            <v>60</v>
          </cell>
          <cell r="O1987" t="b">
            <v>0</v>
          </cell>
          <cell r="P1987" t="str">
            <v>C6 HÀ NỘI</v>
          </cell>
          <cell r="Q1987" t="str">
            <v>Miền Bắc</v>
          </cell>
          <cell r="R1987" t="str">
            <v>WIN</v>
          </cell>
        </row>
        <row r="1988">
          <cell r="A1988" t="str">
            <v>WIN4887</v>
          </cell>
          <cell r="B1988" t="str">
            <v>CN HÀ NỘI - CÔNG TY CỔ PHẦN DỊCH VỤ THƯƠNG MẠI TỔNG HỢP WINCOMMERCE</v>
          </cell>
          <cell r="C1988" t="str">
            <v/>
          </cell>
          <cell r="D1988" t="str">
            <v>Thành phố Hà Nội</v>
          </cell>
          <cell r="E1988" t="str">
            <v>Huyện Phúc Thọ</v>
          </cell>
          <cell r="G1988" t="str">
            <v>HN008</v>
          </cell>
          <cell r="H1988" t="str">
            <v>Nguyễn Minh Sơn</v>
          </cell>
          <cell r="I1988" t="str">
            <v>MIENBAC;WIN</v>
          </cell>
          <cell r="J1988" t="str">
            <v/>
          </cell>
          <cell r="M1988" t="str">
            <v>Cụm 6 Thị trấn Phúc Thọ, Huyện Phúc Thọ, HN</v>
          </cell>
          <cell r="N1988">
            <v>60</v>
          </cell>
          <cell r="O1988" t="b">
            <v>0</v>
          </cell>
          <cell r="P1988" t="str">
            <v>C6 HÀ NỘI</v>
          </cell>
          <cell r="Q1988" t="str">
            <v>Miền Bắc</v>
          </cell>
          <cell r="R1988" t="str">
            <v>WIN</v>
          </cell>
        </row>
        <row r="1989">
          <cell r="A1989" t="str">
            <v>WIN4912</v>
          </cell>
          <cell r="B1989" t="str">
            <v>CN HÀ NỘI - CÔNG TY CỔ PHẦN DỊCH VỤ THƯƠNG MẠI TỔNG HỢP WINCOMMERCE</v>
          </cell>
          <cell r="C1989" t="str">
            <v/>
          </cell>
          <cell r="D1989" t="str">
            <v>Thành phố Hà Nội</v>
          </cell>
          <cell r="E1989" t="str">
            <v>Quận Long Biên</v>
          </cell>
          <cell r="G1989" t="str">
            <v>HN003</v>
          </cell>
          <cell r="H1989" t="str">
            <v>Nguyễn Văn Thạch</v>
          </cell>
          <cell r="I1989" t="str">
            <v>MIENBAC;WIN</v>
          </cell>
          <cell r="J1989" t="str">
            <v/>
          </cell>
          <cell r="M1989" t="str">
            <v>186 và 188 Tư Đình, Phường Long Biên, Quận Long Biên, Hà Nội</v>
          </cell>
          <cell r="N1989">
            <v>60</v>
          </cell>
          <cell r="O1989" t="b">
            <v>0</v>
          </cell>
          <cell r="P1989" t="str">
            <v>C6 HÀ NỘI</v>
          </cell>
          <cell r="Q1989" t="str">
            <v>Miền Bắc</v>
          </cell>
          <cell r="R1989" t="str">
            <v>WIN</v>
          </cell>
        </row>
        <row r="1990">
          <cell r="A1990" t="str">
            <v>WIN4918</v>
          </cell>
          <cell r="B1990" t="str">
            <v>CN HÀ NỘI - CÔNG TY CỔ PHẦN DỊCH VỤ THƯƠNG MẠI TỔNG HỢP WINCOMMERCE</v>
          </cell>
          <cell r="C1990" t="str">
            <v/>
          </cell>
          <cell r="D1990" t="str">
            <v>Thành phố Hà Nội</v>
          </cell>
          <cell r="E1990" t="str">
            <v>Quận Hoàng Mai</v>
          </cell>
          <cell r="G1990" t="str">
            <v>HN003</v>
          </cell>
          <cell r="H1990" t="str">
            <v>Nguyễn Văn Thạch</v>
          </cell>
          <cell r="I1990" t="str">
            <v>MIENBAC;WIN</v>
          </cell>
          <cell r="J1990" t="str">
            <v/>
          </cell>
          <cell r="M1990" t="str">
            <v>SH6B+SH7B, Tầng 1 Tòa nhà HH3, Số 32 Phố Đại Từ, Phường Đại Kim, Quận Hoàng Mai, HN</v>
          </cell>
          <cell r="N1990">
            <v>60</v>
          </cell>
          <cell r="O1990" t="b">
            <v>0</v>
          </cell>
          <cell r="P1990" t="str">
            <v>C6 HÀ NỘI</v>
          </cell>
          <cell r="Q1990" t="str">
            <v>Miền Bắc</v>
          </cell>
          <cell r="R1990" t="str">
            <v>WIN</v>
          </cell>
        </row>
        <row r="1991">
          <cell r="A1991" t="str">
            <v>win4924</v>
          </cell>
          <cell r="B1991" t="str">
            <v>CN HÀ NỘI - wincommerce</v>
          </cell>
          <cell r="C1991" t="str">
            <v/>
          </cell>
          <cell r="D1991" t="str">
            <v>Thành phố Hà Nội</v>
          </cell>
          <cell r="E1991" t="str">
            <v>Huyện Hoài Đức</v>
          </cell>
          <cell r="G1991" t="str">
            <v>HN004</v>
          </cell>
          <cell r="H1991" t="str">
            <v>Hoàng Thanh Huy</v>
          </cell>
          <cell r="I1991" t="str">
            <v>MIENBAC;WIN</v>
          </cell>
          <cell r="J1991" t="str">
            <v/>
          </cell>
          <cell r="M1991" t="str">
            <v>Xóm Dền, Xã Di Trạch, Huyện Hoài Đức, HN</v>
          </cell>
          <cell r="N1991">
            <v>60</v>
          </cell>
          <cell r="O1991" t="b">
            <v>0</v>
          </cell>
          <cell r="P1991" t="str">
            <v>C6 HÀ NỘI</v>
          </cell>
          <cell r="Q1991" t="str">
            <v>Miền Bắc</v>
          </cell>
          <cell r="R1991" t="str">
            <v>WIN</v>
          </cell>
        </row>
        <row r="1992">
          <cell r="A1992" t="str">
            <v>win4927</v>
          </cell>
          <cell r="B1992" t="str">
            <v>CN HÀ NỘI - wincommerce</v>
          </cell>
          <cell r="C1992" t="str">
            <v/>
          </cell>
          <cell r="D1992" t="str">
            <v>Thành phố Hà Nội</v>
          </cell>
          <cell r="E1992" t="str">
            <v>Huyện Mê Linh</v>
          </cell>
          <cell r="G1992" t="str">
            <v>HN008</v>
          </cell>
          <cell r="H1992" t="str">
            <v>Nguyễn Minh Sơn</v>
          </cell>
          <cell r="I1992" t="str">
            <v>MIENBAC;WIN</v>
          </cell>
          <cell r="J1992" t="str">
            <v/>
          </cell>
          <cell r="M1992" t="str">
            <v>Khu 10 Thôn Thường Lệ, Xã Đại Thịnh, Huyện Mê Linh, HN</v>
          </cell>
          <cell r="N1992">
            <v>60</v>
          </cell>
          <cell r="O1992" t="b">
            <v>0</v>
          </cell>
          <cell r="P1992" t="str">
            <v>C6 HÀ NỘI</v>
          </cell>
          <cell r="Q1992" t="str">
            <v>Miền Bắc</v>
          </cell>
          <cell r="R1992" t="str">
            <v>WIN</v>
          </cell>
        </row>
        <row r="1993">
          <cell r="A1993" t="str">
            <v>WIN4959</v>
          </cell>
          <cell r="B1993" t="str">
            <v>CN HÀ NỘI - CÔNG TY CỔ PHẦN DỊCH VỤ THƯƠNG MẠI TỔNG HỢP WINCOMMERCE</v>
          </cell>
          <cell r="C1993" t="str">
            <v/>
          </cell>
          <cell r="D1993" t="str">
            <v>Thành phố Hà Nội</v>
          </cell>
          <cell r="E1993" t="str">
            <v>Quận Long Biên</v>
          </cell>
          <cell r="G1993" t="str">
            <v>HN003</v>
          </cell>
          <cell r="H1993" t="str">
            <v>Nguyễn Văn Thạch</v>
          </cell>
          <cell r="I1993" t="str">
            <v>MIENBAC;WIN</v>
          </cell>
          <cell r="J1993" t="str">
            <v/>
          </cell>
          <cell r="M1993" t="str">
            <v>Kiot 03 - Tầng 01, chung cư CT4, KĐTM Thạch Bàn, Phường Thạch Bàn, Quận Long Biên, Hà Nội</v>
          </cell>
          <cell r="N1993">
            <v>60</v>
          </cell>
          <cell r="O1993" t="b">
            <v>0</v>
          </cell>
          <cell r="P1993" t="str">
            <v>C6 HÀ NỘI</v>
          </cell>
          <cell r="Q1993" t="str">
            <v>Miền Bắc</v>
          </cell>
          <cell r="R1993" t="str">
            <v>WIN</v>
          </cell>
        </row>
        <row r="1994">
          <cell r="A1994" t="str">
            <v>WIN4967</v>
          </cell>
          <cell r="B1994" t="str">
            <v>CN HÀ NỘI - CÔNG TY CỔ PHẦN DỊCH VỤ THƯƠNG MẠI TỔNG HỢP WINCOMMERCE</v>
          </cell>
          <cell r="C1994" t="str">
            <v/>
          </cell>
          <cell r="D1994" t="str">
            <v>Thành phố Hà Nội</v>
          </cell>
          <cell r="E1994" t="str">
            <v>Quận Thanh Xuân</v>
          </cell>
          <cell r="G1994" t="str">
            <v>HN008</v>
          </cell>
          <cell r="H1994" t="str">
            <v>Nguyễn Minh Sơn</v>
          </cell>
          <cell r="I1994" t="str">
            <v>MIENBAC;WIN</v>
          </cell>
          <cell r="J1994" t="str">
            <v/>
          </cell>
          <cell r="M1994" t="str">
            <v>Tầng 1, Tòa nhà Golden West, Số 2 Lê Văn Thiêm, Phường Nhân Chính, Quận Thanh Xuân, HN</v>
          </cell>
          <cell r="N1994">
            <v>60</v>
          </cell>
          <cell r="O1994" t="b">
            <v>0</v>
          </cell>
          <cell r="P1994" t="str">
            <v>C6 HÀ NỘI</v>
          </cell>
          <cell r="Q1994" t="str">
            <v>Miền Bắc</v>
          </cell>
          <cell r="R1994" t="str">
            <v>WIN</v>
          </cell>
        </row>
        <row r="1995">
          <cell r="A1995" t="str">
            <v>WIN4968</v>
          </cell>
          <cell r="B1995" t="str">
            <v>CN HÀ NỘI - CÔNG TY CỔ PHẦN DỊCH VỤ THƯƠNG MẠI TỔNG HỢP WINCOMMERCE</v>
          </cell>
          <cell r="C1995" t="str">
            <v/>
          </cell>
          <cell r="D1995" t="str">
            <v>Thành phố Hà Nội</v>
          </cell>
          <cell r="E1995" t="str">
            <v>Huyện Đông Anh</v>
          </cell>
          <cell r="G1995" t="str">
            <v>HN003</v>
          </cell>
          <cell r="H1995" t="str">
            <v>Nguyễn Văn Thạch</v>
          </cell>
          <cell r="I1995" t="str">
            <v>MIENBAC;WIN</v>
          </cell>
          <cell r="J1995" t="str">
            <v/>
          </cell>
          <cell r="M1995" t="str">
            <v>QL3 Phố Lộc Hà, Xã Mai Lâm, Huyện Đông Anh, Hà Nội</v>
          </cell>
          <cell r="N1995">
            <v>60</v>
          </cell>
          <cell r="O1995" t="b">
            <v>0</v>
          </cell>
          <cell r="P1995" t="str">
            <v>C6 HÀ NỘI</v>
          </cell>
          <cell r="Q1995" t="str">
            <v>Miền Bắc</v>
          </cell>
          <cell r="R1995" t="str">
            <v>WIN</v>
          </cell>
        </row>
        <row r="1996">
          <cell r="A1996" t="str">
            <v>WIN4972</v>
          </cell>
          <cell r="B1996" t="str">
            <v>CN HÀ NỘI - CÔNG TY CỔ PHẦN DỊCH VỤ THƯƠNG MẠI TỔNG HỢP WINCOMMERCE</v>
          </cell>
          <cell r="C1996" t="str">
            <v/>
          </cell>
          <cell r="D1996" t="str">
            <v>Thành phố Hà Nội</v>
          </cell>
          <cell r="E1996" t="str">
            <v>Huyện Sóc Sơn</v>
          </cell>
          <cell r="G1996" t="str">
            <v>HN003</v>
          </cell>
          <cell r="H1996" t="str">
            <v>Nguyễn Văn Thạch</v>
          </cell>
          <cell r="I1996" t="str">
            <v>MIENBAC; WIN</v>
          </cell>
          <cell r="J1996" t="str">
            <v/>
          </cell>
          <cell r="M1996" t="str">
            <v>Ngã Ba Yên Tàng, Thôn Yên Tàng, Xã Bắc Phú, Huyện Sóc Sơn, HN</v>
          </cell>
          <cell r="N1996">
            <v>60</v>
          </cell>
          <cell r="O1996" t="b">
            <v>0</v>
          </cell>
          <cell r="P1996" t="str">
            <v>C6 HÀ NỘI</v>
          </cell>
          <cell r="Q1996" t="str">
            <v>Miền Bắc</v>
          </cell>
          <cell r="R1996" t="str">
            <v>WIN</v>
          </cell>
        </row>
        <row r="1997">
          <cell r="A1997" t="str">
            <v>WIN4983</v>
          </cell>
          <cell r="B1997" t="str">
            <v>CN HÀ NỘI - CÔNG TY CỔ PHẦN DỊCH VỤ THƯƠNG MẠI TỔNG HỢP WINCOMMERCE</v>
          </cell>
          <cell r="C1997" t="str">
            <v/>
          </cell>
          <cell r="D1997" t="str">
            <v>Thành phố Hà Nội</v>
          </cell>
          <cell r="E1997" t="str">
            <v>Quận Nam Từ Liêm</v>
          </cell>
          <cell r="G1997" t="str">
            <v>HN004</v>
          </cell>
          <cell r="H1997" t="str">
            <v>Hoàng Thanh Huy</v>
          </cell>
          <cell r="I1997" t="str">
            <v>MIENBAC;WIN</v>
          </cell>
          <cell r="J1997" t="str">
            <v/>
          </cell>
          <cell r="M1997" t="str">
            <v>LK11-Lô 6, Dự án nhà ở Phùng Khoang, Phường Trung Văn, Quận Nam Từ Liêm, Hà Nội</v>
          </cell>
          <cell r="N1997">
            <v>60</v>
          </cell>
          <cell r="O1997" t="b">
            <v>0</v>
          </cell>
          <cell r="P1997" t="str">
            <v>C6 HÀ NỘI</v>
          </cell>
          <cell r="Q1997" t="str">
            <v>Miền Bắc</v>
          </cell>
          <cell r="R1997" t="str">
            <v>WIN</v>
          </cell>
        </row>
        <row r="1998">
          <cell r="A1998" t="str">
            <v>WIN4986</v>
          </cell>
          <cell r="B1998" t="str">
            <v>CN HÀ NỘI - CÔNG TY CỔ PHẦN DỊCH VỤ THƯƠNG MẠI TỔNG HỢP WINCOMMERCE</v>
          </cell>
          <cell r="C1998" t="str">
            <v/>
          </cell>
          <cell r="D1998" t="str">
            <v>Thành phố Hà Nội</v>
          </cell>
          <cell r="E1998" t="str">
            <v>Huyện Đông Anh</v>
          </cell>
          <cell r="G1998" t="str">
            <v>HN003</v>
          </cell>
          <cell r="H1998" t="str">
            <v>Nguyễn Văn Thạch</v>
          </cell>
          <cell r="I1998" t="str">
            <v>MIENBAC;WIN</v>
          </cell>
          <cell r="J1998" t="str">
            <v/>
          </cell>
          <cell r="M1998" t="str">
            <v>Thôn Đìa, Xã Nam Hồng, Huyện Đông Anh, Hà Nội</v>
          </cell>
          <cell r="N1998">
            <v>60</v>
          </cell>
          <cell r="O1998" t="b">
            <v>0</v>
          </cell>
          <cell r="P1998" t="str">
            <v>C6 HÀ NỘI</v>
          </cell>
          <cell r="Q1998" t="str">
            <v>Miền Bắc</v>
          </cell>
          <cell r="R1998" t="str">
            <v>WIN</v>
          </cell>
        </row>
        <row r="1999">
          <cell r="A1999" t="str">
            <v>WIN5008</v>
          </cell>
          <cell r="B1999" t="str">
            <v>CN HÀ NỘI - CÔNG TY CỔ PHẦN DỊCH VỤ THƯƠNG MẠI TỔNG HỢP WINCOMMERCE</v>
          </cell>
          <cell r="C1999" t="str">
            <v/>
          </cell>
          <cell r="D1999" t="str">
            <v>Thành phố Hà Nội</v>
          </cell>
          <cell r="E1999" t="str">
            <v>Huyện Thường Tín</v>
          </cell>
          <cell r="G1999" t="str">
            <v>HN008</v>
          </cell>
          <cell r="H1999" t="str">
            <v>Nguyễn Minh Sơn</v>
          </cell>
          <cell r="I1999" t="str">
            <v>MIENBAC;WIN</v>
          </cell>
          <cell r="J1999" t="str">
            <v/>
          </cell>
          <cell r="M1999" t="str">
            <v>Thôn Quất Động, Xã Quất Động, Huyện Thường Tín, HN</v>
          </cell>
          <cell r="N1999">
            <v>60</v>
          </cell>
          <cell r="O1999" t="b">
            <v>0</v>
          </cell>
          <cell r="P1999" t="str">
            <v>C6 HÀ NỘI</v>
          </cell>
          <cell r="Q1999" t="str">
            <v>Miền Bắc</v>
          </cell>
          <cell r="R1999" t="str">
            <v>WIN</v>
          </cell>
        </row>
        <row r="2000">
          <cell r="A2000" t="str">
            <v>WIN5020</v>
          </cell>
          <cell r="B2000" t="str">
            <v>CN HÀ NỘI - CÔNG TY CỔ PHẦN DỊCH VỤ THƯƠNG MẠI TỔNG HỢP WINCOMMERCE</v>
          </cell>
          <cell r="C2000" t="str">
            <v/>
          </cell>
          <cell r="D2000" t="str">
            <v>Thành phố Hà Nội</v>
          </cell>
          <cell r="E2000" t="str">
            <v>Quận Hà Đông</v>
          </cell>
          <cell r="G2000" t="str">
            <v>HN004</v>
          </cell>
          <cell r="H2000" t="str">
            <v>Hoàng Thanh Huy</v>
          </cell>
          <cell r="I2000" t="str">
            <v>MIENBAC;WIN</v>
          </cell>
          <cell r="J2000" t="str">
            <v/>
          </cell>
          <cell r="M2000" t="str">
            <v>Số 38 Khu Tái Định Cư Ngô Thì Nhậm, Đường Phan Đình Giót, Phường La Khê, Quận Hà Đông, HN</v>
          </cell>
          <cell r="N2000">
            <v>60</v>
          </cell>
          <cell r="O2000" t="b">
            <v>0</v>
          </cell>
          <cell r="P2000" t="str">
            <v>C6 HÀ NỘI</v>
          </cell>
          <cell r="Q2000" t="str">
            <v>Miền Bắc</v>
          </cell>
          <cell r="R2000" t="str">
            <v>WIN</v>
          </cell>
        </row>
        <row r="2001">
          <cell r="A2001" t="str">
            <v>WIN5045</v>
          </cell>
          <cell r="B2001" t="str">
            <v>CN HÀ NỘI - CÔNG TY CỔ PHẦN DỊCH VỤ THƯƠNG MẠI TỔNG HỢP WINCOMMERCE</v>
          </cell>
          <cell r="C2001" t="str">
            <v/>
          </cell>
          <cell r="D2001" t="str">
            <v>Thành phố Hà Nội</v>
          </cell>
          <cell r="E2001" t="str">
            <v>Huyện Thạch Thất</v>
          </cell>
          <cell r="G2001" t="str">
            <v>HN008</v>
          </cell>
          <cell r="H2001" t="str">
            <v>Nguyễn Minh Sơn</v>
          </cell>
          <cell r="I2001" t="str">
            <v>MIENBAC;WIN</v>
          </cell>
          <cell r="J2001" t="str">
            <v/>
          </cell>
          <cell r="M2001" t="str">
            <v>Thôn 9, Xã Phùng Xá, Huyện Thạch Thất, HN</v>
          </cell>
          <cell r="N2001">
            <v>60</v>
          </cell>
          <cell r="O2001" t="b">
            <v>0</v>
          </cell>
          <cell r="P2001" t="str">
            <v>C6 HÀ NỘI</v>
          </cell>
          <cell r="Q2001" t="str">
            <v>Miền Bắc</v>
          </cell>
          <cell r="R2001" t="str">
            <v>WIN</v>
          </cell>
        </row>
        <row r="2002">
          <cell r="A2002" t="str">
            <v>WIN5054</v>
          </cell>
          <cell r="B2002" t="str">
            <v>CN HÀ NỘI - CÔNG TY CỔ PHẦN DỊCH VỤ THƯƠNG MẠI TỔNG HỢP WINCOMMERCE</v>
          </cell>
          <cell r="C2002" t="str">
            <v/>
          </cell>
          <cell r="D2002" t="str">
            <v>Thành phố Hà Nội</v>
          </cell>
          <cell r="E2002" t="str">
            <v>Quận Nam Từ Liêm</v>
          </cell>
          <cell r="G2002" t="str">
            <v>HN004</v>
          </cell>
          <cell r="H2002" t="str">
            <v>Hoàng Thanh Huy</v>
          </cell>
          <cell r="I2002" t="str">
            <v>MIENBAC;WIN</v>
          </cell>
          <cell r="J2002" t="str">
            <v/>
          </cell>
          <cell r="M2002" t="str">
            <v>BT25, Lô TT2, Khu nhà ở C37 BCA, Khu đô thị mới Phùng Khoang, Phường Trung Văn, Quận Nam Từ Liêm, HN</v>
          </cell>
          <cell r="N2002">
            <v>60</v>
          </cell>
          <cell r="O2002" t="b">
            <v>0</v>
          </cell>
          <cell r="P2002" t="str">
            <v>C6 HÀ NỘI</v>
          </cell>
          <cell r="Q2002" t="str">
            <v>Miền Bắc</v>
          </cell>
          <cell r="R2002" t="str">
            <v>WIN</v>
          </cell>
        </row>
        <row r="2003">
          <cell r="A2003" t="str">
            <v>WIN5055</v>
          </cell>
          <cell r="B2003" t="str">
            <v>CN HÀ NỘI - CÔNG TY CỔ PHẦN DỊCH VỤ THƯƠNG MẠI TỔNG HỢP WINCOMMERCE</v>
          </cell>
          <cell r="C2003" t="str">
            <v/>
          </cell>
          <cell r="D2003" t="str">
            <v>Thành phố Hà Nội</v>
          </cell>
          <cell r="E2003" t="str">
            <v>Quận Hà Đông</v>
          </cell>
          <cell r="G2003" t="str">
            <v>HN004</v>
          </cell>
          <cell r="H2003" t="str">
            <v>Hoàng Thanh Huy</v>
          </cell>
          <cell r="I2003" t="str">
            <v>MIENBAC;WIN</v>
          </cell>
          <cell r="J2003" t="str">
            <v/>
          </cell>
          <cell r="M2003" t="str">
            <v>Số 67+69 Đường Ngô Đình Mẫn, Phường La Khê, Quận Hà Đông, HN</v>
          </cell>
          <cell r="N2003">
            <v>60</v>
          </cell>
          <cell r="O2003" t="b">
            <v>0</v>
          </cell>
          <cell r="P2003" t="str">
            <v>C6 HÀ NỘI</v>
          </cell>
          <cell r="Q2003" t="str">
            <v>Miền Bắc</v>
          </cell>
          <cell r="R2003" t="str">
            <v>WIN</v>
          </cell>
        </row>
        <row r="2004">
          <cell r="A2004" t="str">
            <v>WIN5062</v>
          </cell>
          <cell r="B2004" t="str">
            <v>CN HÀ NỘI - CÔNG TY CỔ PHẦN DỊCH VỤ THƯƠNG MẠI TỔNG HỢP WINCOMMERCE</v>
          </cell>
          <cell r="C2004" t="str">
            <v/>
          </cell>
          <cell r="D2004" t="str">
            <v>Thành phố Hà Nội</v>
          </cell>
          <cell r="E2004" t="str">
            <v>Huyện Thường Tín</v>
          </cell>
          <cell r="G2004" t="str">
            <v>HN008</v>
          </cell>
          <cell r="H2004" t="str">
            <v>Nguyễn Minh Sơn</v>
          </cell>
          <cell r="I2004" t="str">
            <v>MIENBAC;WIN</v>
          </cell>
          <cell r="J2004" t="str">
            <v/>
          </cell>
          <cell r="M2004" t="str">
            <v>Thôn Thọ Giáo, Xã Tân Minh, Huyện Thường Tín, HN</v>
          </cell>
          <cell r="N2004">
            <v>60</v>
          </cell>
          <cell r="O2004" t="b">
            <v>0</v>
          </cell>
          <cell r="P2004" t="str">
            <v>C6 HÀ NỘI</v>
          </cell>
          <cell r="Q2004" t="str">
            <v>Miền Bắc</v>
          </cell>
          <cell r="R2004" t="str">
            <v>WIN</v>
          </cell>
        </row>
        <row r="2005">
          <cell r="A2005" t="str">
            <v>WIN5063</v>
          </cell>
          <cell r="B2005" t="str">
            <v>CN HÀ NỘI - CÔNG TY CỔ PHẦN DỊCH VỤ THƯƠNG MẠI TỔNG HỢP WINCOMMERCE</v>
          </cell>
          <cell r="C2005" t="str">
            <v/>
          </cell>
          <cell r="D2005" t="str">
            <v>Thành phố Hà Nội</v>
          </cell>
          <cell r="E2005" t="str">
            <v>Huyện Chương Mỹ</v>
          </cell>
          <cell r="G2005" t="str">
            <v>HN008</v>
          </cell>
          <cell r="H2005" t="str">
            <v>Nguyễn Minh Sơn</v>
          </cell>
          <cell r="I2005" t="str">
            <v>MIENBAC;WIN</v>
          </cell>
          <cell r="J2005" t="str">
            <v/>
          </cell>
          <cell r="M2005" t="str">
            <v>Số 16 Hòa Sơn, Thị trấn Chúc Sơn, Huyện Chương Mỹ, HN</v>
          </cell>
          <cell r="N2005">
            <v>60</v>
          </cell>
          <cell r="O2005" t="b">
            <v>0</v>
          </cell>
          <cell r="P2005" t="str">
            <v>C6 HÀ NỘI</v>
          </cell>
          <cell r="Q2005" t="str">
            <v>Miền Bắc</v>
          </cell>
          <cell r="R2005" t="str">
            <v>WIN</v>
          </cell>
        </row>
        <row r="2006">
          <cell r="A2006" t="str">
            <v>win5075</v>
          </cell>
          <cell r="B2006" t="str">
            <v>CN HÀ NỘI - WINCOMMERCE</v>
          </cell>
          <cell r="C2006" t="str">
            <v/>
          </cell>
          <cell r="D2006" t="str">
            <v>Thành phố Hà Nội</v>
          </cell>
          <cell r="E2006" t="str">
            <v>Huyện Thạch Thất</v>
          </cell>
          <cell r="G2006" t="str">
            <v>HN008</v>
          </cell>
          <cell r="H2006" t="str">
            <v>Nguyễn Minh Sơn</v>
          </cell>
          <cell r="I2006" t="str">
            <v>MIENBAC;WIN</v>
          </cell>
          <cell r="J2006" t="str">
            <v/>
          </cell>
          <cell r="M2006" t="str">
            <v>Thôn Thái Hòa, Xã Bình Phú, Huyện Thạch Thất, HN</v>
          </cell>
          <cell r="N2006">
            <v>60</v>
          </cell>
          <cell r="O2006" t="b">
            <v>0</v>
          </cell>
          <cell r="P2006" t="str">
            <v>C6 HÀ NỘI</v>
          </cell>
          <cell r="Q2006" t="str">
            <v>Miền Bắc</v>
          </cell>
          <cell r="R2006" t="str">
            <v>WIN</v>
          </cell>
        </row>
        <row r="2007">
          <cell r="A2007" t="str">
            <v>WIN5088</v>
          </cell>
          <cell r="B2007" t="str">
            <v>CN HÀ NỘI - CÔNG TY CỔ PHẦN DỊCH VỤ THƯƠNG MẠI TỔNG HỢP WINCOMMERCE</v>
          </cell>
          <cell r="C2007" t="str">
            <v/>
          </cell>
          <cell r="D2007" t="str">
            <v>Thành phố Hà Nội</v>
          </cell>
          <cell r="E2007" t="str">
            <v>Quận Nam Từ Liêm</v>
          </cell>
          <cell r="G2007" t="str">
            <v>HN004</v>
          </cell>
          <cell r="H2007" t="str">
            <v>Hoàng Thanh Huy</v>
          </cell>
          <cell r="I2007" t="str">
            <v>MIENBAC;WIN</v>
          </cell>
          <cell r="J2007" t="str">
            <v/>
          </cell>
          <cell r="M2007" t="str">
            <v>Kiot dịch vụ số 2, Tầng 1, Tòa nhà B, Dự án X2, Phường Cầu Diễn, Nam Từ Liêm, Hà Nội</v>
          </cell>
          <cell r="N2007">
            <v>60</v>
          </cell>
          <cell r="O2007" t="b">
            <v>0</v>
          </cell>
          <cell r="P2007" t="str">
            <v>C6 HÀ NỘI</v>
          </cell>
          <cell r="Q2007" t="str">
            <v>Miền Bắc</v>
          </cell>
          <cell r="R2007" t="str">
            <v>WIN</v>
          </cell>
        </row>
        <row r="2008">
          <cell r="A2008" t="str">
            <v>WIN5089</v>
          </cell>
          <cell r="B2008" t="str">
            <v>CN HÀ NỘI - CÔNG TY CỔ PHẦN DỊCH VỤ THƯƠNG MẠI TỔNG HỢP WINCOMMERCE</v>
          </cell>
          <cell r="C2008" t="str">
            <v/>
          </cell>
          <cell r="D2008" t="str">
            <v>Thành phố Hà Nội</v>
          </cell>
          <cell r="E2008" t="str">
            <v>Quận Hà Đông</v>
          </cell>
          <cell r="G2008" t="str">
            <v>HN004</v>
          </cell>
          <cell r="H2008" t="str">
            <v>Hoàng Thanh Huy</v>
          </cell>
          <cell r="I2008" t="str">
            <v>MIENBAC;WIN</v>
          </cell>
          <cell r="J2008" t="str">
            <v/>
          </cell>
          <cell r="M2008" t="str">
            <v>Số 42 Đường Nghĩa Lộ, Phường Yên Nghĩa, Quận Hà Đông, HN</v>
          </cell>
          <cell r="N2008">
            <v>60</v>
          </cell>
          <cell r="O2008" t="b">
            <v>0</v>
          </cell>
          <cell r="P2008" t="str">
            <v>C6 HÀ NỘI</v>
          </cell>
          <cell r="Q2008" t="str">
            <v>Miền Bắc</v>
          </cell>
          <cell r="R2008" t="str">
            <v>WIN</v>
          </cell>
        </row>
        <row r="2009">
          <cell r="A2009" t="str">
            <v>WIN5090</v>
          </cell>
          <cell r="B2009" t="str">
            <v>CN HÀ NỘI - CÔNG TY CỔ PHẦN DỊCH VỤ THƯƠNG MẠI TỔNG HỢP WINCOMMERCE</v>
          </cell>
          <cell r="C2009" t="str">
            <v/>
          </cell>
          <cell r="D2009" t="str">
            <v>Thành phố Hà Nội</v>
          </cell>
          <cell r="E2009" t="str">
            <v>Huyện Đông Anh</v>
          </cell>
          <cell r="G2009" t="str">
            <v>HN004</v>
          </cell>
          <cell r="H2009" t="str">
            <v>Hoàng Thanh Huy</v>
          </cell>
          <cell r="I2009" t="str">
            <v>MIENBAC;WIN</v>
          </cell>
          <cell r="J2009" t="str">
            <v/>
          </cell>
          <cell r="M2009" t="str">
            <v>Số 83, Ngõ 384, Đường Đông Hội, Xã Đông Hội, Huyện Đông Anh, Hà Nội</v>
          </cell>
          <cell r="N2009">
            <v>60</v>
          </cell>
          <cell r="O2009" t="b">
            <v>0</v>
          </cell>
          <cell r="P2009" t="str">
            <v>C6 HÀ NỘI</v>
          </cell>
          <cell r="Q2009" t="str">
            <v>Miền Bắc</v>
          </cell>
          <cell r="R2009" t="str">
            <v>WIN</v>
          </cell>
        </row>
        <row r="2010">
          <cell r="A2010" t="str">
            <v>WIN5097</v>
          </cell>
          <cell r="B2010" t="str">
            <v>CN HÀ NỘI - CÔNG TY CỔ PHẦN DỊCH VỤ THƯƠNG MẠI TỔNG HỢP WINCOMMERCE</v>
          </cell>
          <cell r="C2010" t="str">
            <v/>
          </cell>
          <cell r="D2010" t="str">
            <v>Thành phố Hà Nội</v>
          </cell>
          <cell r="E2010" t="str">
            <v>Quận Nam Từ Liêm</v>
          </cell>
          <cell r="G2010" t="str">
            <v>HN004</v>
          </cell>
          <cell r="H2010" t="str">
            <v>Hoàng Thanh Huy</v>
          </cell>
          <cell r="I2010" t="str">
            <v>MIENBAC;WIN</v>
          </cell>
          <cell r="J2010" t="str">
            <v/>
          </cell>
          <cell r="M2010" t="str">
            <v>55 Cầu Cốc, Phường Tây Mỗ, Nam Từ Liêm, Hà Nội</v>
          </cell>
          <cell r="N2010">
            <v>60</v>
          </cell>
          <cell r="O2010" t="b">
            <v>0</v>
          </cell>
          <cell r="P2010" t="str">
            <v>C6 HÀ NỘI</v>
          </cell>
          <cell r="Q2010" t="str">
            <v>Miền Bắc</v>
          </cell>
          <cell r="R2010" t="str">
            <v>WIN</v>
          </cell>
        </row>
        <row r="2011">
          <cell r="A2011" t="str">
            <v>win5101</v>
          </cell>
          <cell r="B2011" t="str">
            <v>CN HÀ NỘI - wincommerce</v>
          </cell>
          <cell r="C2011" t="str">
            <v/>
          </cell>
          <cell r="D2011" t="str">
            <v>Thành phố Hà Nội</v>
          </cell>
          <cell r="E2011" t="str">
            <v>Huyện Thanh Oai</v>
          </cell>
          <cell r="G2011" t="str">
            <v>HN008</v>
          </cell>
          <cell r="H2011" t="str">
            <v>Nguyễn Minh Sơn</v>
          </cell>
          <cell r="I2011" t="str">
            <v>MIENBAC;WIN</v>
          </cell>
          <cell r="J2011" t="str">
            <v/>
          </cell>
          <cell r="M2011" t="str">
            <v>Số 168 Thôn Mới, Xã Cao Dương, Huyện Thanh Oai, HN</v>
          </cell>
          <cell r="N2011">
            <v>60</v>
          </cell>
          <cell r="O2011" t="b">
            <v>0</v>
          </cell>
          <cell r="P2011" t="str">
            <v>C6 HÀ NỘI</v>
          </cell>
          <cell r="Q2011" t="str">
            <v>Miền Bắc</v>
          </cell>
          <cell r="R2011" t="str">
            <v>WIN</v>
          </cell>
        </row>
        <row r="2012">
          <cell r="A2012" t="str">
            <v>WIN5155</v>
          </cell>
          <cell r="B2012" t="str">
            <v>CN HÀ NỘI - CÔNG TY CỔ PHẦN DỊCH VỤ THƯƠNG MẠI TỔNG HỢP WINCOMMERCE</v>
          </cell>
          <cell r="C2012" t="str">
            <v/>
          </cell>
          <cell r="D2012" t="str">
            <v>Thành phố Hà Nội</v>
          </cell>
          <cell r="E2012" t="str">
            <v>Huyện Thanh Trì</v>
          </cell>
          <cell r="G2012" t="str">
            <v>HN008</v>
          </cell>
          <cell r="H2012" t="str">
            <v>Nguyễn Minh Sơn</v>
          </cell>
          <cell r="I2012" t="str">
            <v>MIENBAC;WIN</v>
          </cell>
          <cell r="J2012" t="str">
            <v/>
          </cell>
          <cell r="M2012" t="str">
            <v>Thôn Yên Ngưu, Xã Tam Hiệp, Huyện Thanh Trì, HN</v>
          </cell>
          <cell r="N2012">
            <v>60</v>
          </cell>
          <cell r="O2012" t="b">
            <v>0</v>
          </cell>
          <cell r="P2012" t="str">
            <v>C6 HÀ NỘI</v>
          </cell>
          <cell r="Q2012" t="str">
            <v>Miền Bắc</v>
          </cell>
          <cell r="R2012" t="str">
            <v>WIN</v>
          </cell>
        </row>
        <row r="2013">
          <cell r="A2013" t="str">
            <v>win5161</v>
          </cell>
          <cell r="B2013" t="str">
            <v>CN HÀ NỘI - wincommerce</v>
          </cell>
          <cell r="C2013" t="str">
            <v/>
          </cell>
          <cell r="D2013" t="str">
            <v>Thành phố Hà Nội</v>
          </cell>
          <cell r="E2013" t="str">
            <v>Huyện Thanh Oai</v>
          </cell>
          <cell r="G2013" t="str">
            <v>HN008</v>
          </cell>
          <cell r="H2013" t="str">
            <v>Nguyễn Minh Sơn</v>
          </cell>
          <cell r="I2013" t="str">
            <v>MIENBAC;WIN</v>
          </cell>
          <cell r="J2013" t="str">
            <v/>
          </cell>
          <cell r="M2013" t="str">
            <v>248 Chợ Chiều Chuông, Xã Phương Trung, Huyện Thanh Oai, HN</v>
          </cell>
          <cell r="N2013">
            <v>60</v>
          </cell>
          <cell r="O2013" t="b">
            <v>0</v>
          </cell>
          <cell r="P2013" t="str">
            <v>C6 HÀ NỘI</v>
          </cell>
          <cell r="Q2013" t="str">
            <v>Miền Bắc</v>
          </cell>
          <cell r="R2013" t="str">
            <v>WIN</v>
          </cell>
        </row>
        <row r="2014">
          <cell r="A2014" t="str">
            <v>win5162</v>
          </cell>
          <cell r="B2014" t="str">
            <v>CN HÀ NỘI - wincommerce</v>
          </cell>
          <cell r="C2014" t="str">
            <v/>
          </cell>
          <cell r="D2014" t="str">
            <v>Thành phố Hà Nội</v>
          </cell>
          <cell r="E2014" t="str">
            <v>Huyện Thanh Oai</v>
          </cell>
          <cell r="G2014" t="str">
            <v>HN008</v>
          </cell>
          <cell r="H2014" t="str">
            <v>Nguyễn Minh Sơn</v>
          </cell>
          <cell r="I2014" t="str">
            <v>MIENBAC;WIN</v>
          </cell>
          <cell r="J2014" t="str">
            <v/>
          </cell>
          <cell r="M2014" t="str">
            <v>Số 120 QL21, Thôn Tảo Dương, Xã Hồng Dương, Huyện Thanh Oai, HN</v>
          </cell>
          <cell r="N2014">
            <v>60</v>
          </cell>
          <cell r="O2014" t="b">
            <v>0</v>
          </cell>
          <cell r="P2014" t="str">
            <v>C6 HÀ NỘI</v>
          </cell>
          <cell r="Q2014" t="str">
            <v>Miền Bắc</v>
          </cell>
          <cell r="R2014" t="str">
            <v>WIN</v>
          </cell>
        </row>
        <row r="2015">
          <cell r="A2015" t="str">
            <v>win5176</v>
          </cell>
          <cell r="B2015" t="str">
            <v>CN HÀ NỘI - wincommerce</v>
          </cell>
          <cell r="C2015" t="str">
            <v/>
          </cell>
          <cell r="D2015" t="str">
            <v>Thành phố Hà Nội</v>
          </cell>
          <cell r="E2015" t="str">
            <v>Huyện Thanh Oai</v>
          </cell>
          <cell r="G2015" t="str">
            <v>HN008</v>
          </cell>
          <cell r="H2015" t="str">
            <v>Nguyễn Minh Sơn</v>
          </cell>
          <cell r="I2015" t="str">
            <v>MIENBAC;WIN</v>
          </cell>
          <cell r="J2015" t="str">
            <v/>
          </cell>
          <cell r="M2015" t="str">
            <v>37 Thôn Chằm, Xã Bình Minh, Huyện Thanh Oai, HN</v>
          </cell>
          <cell r="N2015">
            <v>60</v>
          </cell>
          <cell r="O2015" t="b">
            <v>0</v>
          </cell>
          <cell r="P2015" t="str">
            <v>C6 HÀ NỘI</v>
          </cell>
          <cell r="Q2015" t="str">
            <v>Miền Bắc</v>
          </cell>
          <cell r="R2015" t="str">
            <v>WIN</v>
          </cell>
        </row>
        <row r="2016">
          <cell r="A2016" t="str">
            <v>WIN5177</v>
          </cell>
          <cell r="B2016" t="str">
            <v>CN HÀ NỘI - CÔNG TY CỔ PHẦN DỊCH VỤ THƯƠNG MẠI TỔNG HỢP WINCOMMERCE</v>
          </cell>
          <cell r="C2016" t="str">
            <v/>
          </cell>
          <cell r="D2016" t="str">
            <v>Thành phố Hà Nội</v>
          </cell>
          <cell r="E2016" t="str">
            <v>Huyện Đông Anh</v>
          </cell>
          <cell r="G2016" t="str">
            <v>HN003</v>
          </cell>
          <cell r="H2016" t="str">
            <v>Nguyễn Văn Thạch</v>
          </cell>
          <cell r="I2016" t="str">
            <v>MIENBAC;WIN</v>
          </cell>
          <cell r="J2016" t="str">
            <v/>
          </cell>
          <cell r="M2016" t="str">
            <v>Thôn Cổ Dương, Xã Tiên Dương, Huyện Đông Anh, HN</v>
          </cell>
          <cell r="N2016">
            <v>60</v>
          </cell>
          <cell r="O2016" t="b">
            <v>0</v>
          </cell>
          <cell r="P2016" t="str">
            <v>C6 HÀ NỘI</v>
          </cell>
          <cell r="Q2016" t="str">
            <v>Miền Bắc</v>
          </cell>
          <cell r="R2016" t="str">
            <v>WIN</v>
          </cell>
        </row>
        <row r="2017">
          <cell r="A2017" t="str">
            <v>WIN5190</v>
          </cell>
          <cell r="B2017" t="str">
            <v>CN HÀ NỘI - CÔNG TY CỔ PHẦN DỊCH VỤ THƯƠNG MẠI TỔNG HỢP WINCOMMERCE</v>
          </cell>
          <cell r="C2017" t="str">
            <v/>
          </cell>
          <cell r="D2017" t="str">
            <v>Thành phố Hà Nội</v>
          </cell>
          <cell r="E2017" t="str">
            <v>Huyện Đông Anh</v>
          </cell>
          <cell r="G2017" t="str">
            <v>HN003</v>
          </cell>
          <cell r="H2017" t="str">
            <v>Nguyễn Văn Thạch</v>
          </cell>
          <cell r="I2017" t="str">
            <v>MIENBAC;WIN</v>
          </cell>
          <cell r="J2017" t="str">
            <v/>
          </cell>
          <cell r="M2017" t="str">
            <v>Thôn Ngọc Chi ( Ngã tư Chợ Ngọc Chi), Xã Vĩnh Ngọc, Huyện Đông Anh, HN</v>
          </cell>
          <cell r="N2017">
            <v>60</v>
          </cell>
          <cell r="O2017" t="b">
            <v>0</v>
          </cell>
          <cell r="P2017" t="str">
            <v>C6 HÀ NỘI</v>
          </cell>
          <cell r="Q2017" t="str">
            <v>Miền Bắc</v>
          </cell>
          <cell r="R2017" t="str">
            <v>WIN</v>
          </cell>
        </row>
        <row r="2018">
          <cell r="A2018" t="str">
            <v>WIN5191</v>
          </cell>
          <cell r="B2018" t="str">
            <v>CN HÀ NỘI - CÔNG TY CỔ PHẦN DỊCH VỤ THƯƠNG MẠI TỔNG HỢP WINCOMMERCE</v>
          </cell>
          <cell r="C2018" t="str">
            <v/>
          </cell>
          <cell r="D2018" t="str">
            <v>Thành phố Hà Nội</v>
          </cell>
          <cell r="E2018" t="str">
            <v>Quận Hoàng Mai</v>
          </cell>
          <cell r="G2018" t="str">
            <v>HN003</v>
          </cell>
          <cell r="H2018" t="str">
            <v>Nguyễn Văn Thạch</v>
          </cell>
          <cell r="I2018" t="str">
            <v>MIENBAC;WIN</v>
          </cell>
          <cell r="J2018" t="str">
            <v/>
          </cell>
          <cell r="M2018" t="str">
            <v>Số 9 Nam Dư, Phường Lĩnh Nam, Quận Hoàng Mai, HN</v>
          </cell>
          <cell r="N2018">
            <v>60</v>
          </cell>
          <cell r="O2018" t="b">
            <v>0</v>
          </cell>
          <cell r="P2018" t="str">
            <v>C6 HÀ NỘI</v>
          </cell>
          <cell r="Q2018" t="str">
            <v>Miền Bắc</v>
          </cell>
          <cell r="R2018" t="str">
            <v>WIN</v>
          </cell>
        </row>
        <row r="2019">
          <cell r="A2019" t="str">
            <v>WIN5207</v>
          </cell>
          <cell r="B2019" t="str">
            <v>CN HÀ NỘI - CÔNG TY CỔ PHẦN DỊCH VỤ THƯƠNG MẠI TỔNG HỢP WINCOMMERCE</v>
          </cell>
          <cell r="C2019" t="str">
            <v/>
          </cell>
          <cell r="D2019" t="str">
            <v>Thành phố Hà Nội</v>
          </cell>
          <cell r="E2019" t="str">
            <v>Huyện Đông Anh</v>
          </cell>
          <cell r="G2019" t="str">
            <v>HN003</v>
          </cell>
          <cell r="H2019" t="str">
            <v>Nguyễn Văn Thạch</v>
          </cell>
          <cell r="I2019" t="str">
            <v>MIENBAC;WIN</v>
          </cell>
          <cell r="J2019" t="str">
            <v/>
          </cell>
          <cell r="M2019" t="str">
            <v>Khu dân cư Bắc Thăng Long, Xã Hải Bối, Huyện Đông Anh, HN</v>
          </cell>
          <cell r="N2019">
            <v>60</v>
          </cell>
          <cell r="O2019" t="b">
            <v>0</v>
          </cell>
          <cell r="P2019" t="str">
            <v>C6 HÀ NỘI</v>
          </cell>
          <cell r="Q2019" t="str">
            <v>Miền Bắc</v>
          </cell>
          <cell r="R2019" t="str">
            <v>WIN</v>
          </cell>
        </row>
        <row r="2020">
          <cell r="A2020" t="str">
            <v>WIN5208</v>
          </cell>
          <cell r="B2020" t="str">
            <v>CN HÀ NỘI - CÔNG TY CỔ PHẦN DỊCH VỤ THƯƠNG MẠI TỔNG HỢP WINCOMMERCE</v>
          </cell>
          <cell r="C2020" t="str">
            <v/>
          </cell>
          <cell r="D2020" t="str">
            <v>Thành phố Hà Nội</v>
          </cell>
          <cell r="E2020" t="str">
            <v>Huyện Sóc Sơn</v>
          </cell>
          <cell r="G2020" t="str">
            <v>HN003</v>
          </cell>
          <cell r="H2020" t="str">
            <v>Nguyễn Văn Thạch</v>
          </cell>
          <cell r="I2020" t="str">
            <v>MIENBAC; WIN</v>
          </cell>
          <cell r="J2020" t="str">
            <v/>
          </cell>
          <cell r="M2020" t="str">
            <v>Thôn Bình An, Xã Trung Giã, Huyện Sóc Sơn, HN</v>
          </cell>
          <cell r="N2020">
            <v>60</v>
          </cell>
          <cell r="O2020" t="b">
            <v>0</v>
          </cell>
          <cell r="P2020" t="str">
            <v>C6 HÀ NỘI</v>
          </cell>
          <cell r="Q2020" t="str">
            <v>Miền Bắc</v>
          </cell>
          <cell r="R2020" t="str">
            <v>WIN</v>
          </cell>
        </row>
        <row r="2021">
          <cell r="A2021" t="str">
            <v>WIN5219</v>
          </cell>
          <cell r="B2021" t="str">
            <v>CN HÀ NỘI - CÔNG TY CỔ PHẦN DỊCH VỤ THƯƠNG MẠI TỔNG HỢP WINCOMMERCE</v>
          </cell>
          <cell r="C2021" t="str">
            <v/>
          </cell>
          <cell r="D2021" t="str">
            <v>Thành phố Hà Nội</v>
          </cell>
          <cell r="E2021" t="str">
            <v>Quận Cầu Giấy</v>
          </cell>
          <cell r="G2021" t="str">
            <v>HN004</v>
          </cell>
          <cell r="H2021" t="str">
            <v>Hoàng Thanh Huy</v>
          </cell>
          <cell r="I2021" t="str">
            <v>MIENBAC;WIN</v>
          </cell>
          <cell r="J2021" t="str">
            <v/>
          </cell>
          <cell r="M2021" t="str">
            <v>Số 1, TT Tổng Công ty Dược Việt Nam, tổ 1, phường Quan Hoa, quận Cầu Giấy, Hà Nội</v>
          </cell>
          <cell r="N2021">
            <v>60</v>
          </cell>
          <cell r="O2021" t="b">
            <v>0</v>
          </cell>
          <cell r="P2021" t="str">
            <v>C6 HÀ NỘI</v>
          </cell>
          <cell r="Q2021" t="str">
            <v>Miền Bắc</v>
          </cell>
          <cell r="R2021" t="str">
            <v>WIN</v>
          </cell>
        </row>
        <row r="2022">
          <cell r="A2022" t="str">
            <v>WIN5224</v>
          </cell>
          <cell r="B2022" t="str">
            <v>CN HÀ NỘI - CÔNG TY CỔ PHẦN DỊCH VỤ THƯƠNG MẠI TỔNG HỢP WINCOMMERCE</v>
          </cell>
          <cell r="C2022" t="str">
            <v/>
          </cell>
          <cell r="D2022" t="str">
            <v>Thành phố Hà Nội</v>
          </cell>
          <cell r="E2022" t="str">
            <v>Quận Hoàng Mai</v>
          </cell>
          <cell r="G2022" t="str">
            <v>HN003</v>
          </cell>
          <cell r="H2022" t="str">
            <v>Nguyễn Văn Thạch</v>
          </cell>
          <cell r="I2022" t="str">
            <v>MIENBAC;WIN</v>
          </cell>
          <cell r="J2022" t="str">
            <v/>
          </cell>
          <cell r="M2022" t="str">
            <v>Tầng 1, Tòa Trung Yên Smile, Khu A, Lô 19.NO và 20.BT KĐTM Bắc Đại Kim
, Số 1 Nguyễn Cảnh Dị, Phường Định Công, Quận Hoàng Mai, HN</v>
          </cell>
          <cell r="N2022">
            <v>60</v>
          </cell>
          <cell r="O2022" t="b">
            <v>0</v>
          </cell>
          <cell r="P2022" t="str">
            <v>C6 HÀ NỘI</v>
          </cell>
          <cell r="Q2022" t="str">
            <v>Miền Bắc</v>
          </cell>
          <cell r="R2022" t="str">
            <v>WIN</v>
          </cell>
        </row>
        <row r="2023">
          <cell r="A2023" t="str">
            <v>WIN5225</v>
          </cell>
          <cell r="B2023" t="str">
            <v>CN HÀ NỘI - CÔNG TY CỔ PHẦN DỊCH VỤ THƯƠNG MẠI TỔNG HỢP WINCOMMERCE</v>
          </cell>
          <cell r="C2023" t="str">
            <v/>
          </cell>
          <cell r="D2023" t="str">
            <v>Thành phố Hà Nội</v>
          </cell>
          <cell r="E2023" t="str">
            <v>Quận Hoàng Mai</v>
          </cell>
          <cell r="G2023" t="str">
            <v>HN003</v>
          </cell>
          <cell r="H2023" t="str">
            <v>Nguyễn Văn Thạch</v>
          </cell>
          <cell r="I2023" t="str">
            <v>MIENBAC;WIN</v>
          </cell>
          <cell r="J2023" t="str">
            <v/>
          </cell>
          <cell r="M2023" t="str">
            <v>Ô DVTM-07, Tầng 1+2 tòa nhà CT3 Khu đô thị Gelexia Riverside
, Ngõ 885 Tam Trinh, Phường Yên Sở, Quận Hoàng Mai, HN</v>
          </cell>
          <cell r="N2023">
            <v>60</v>
          </cell>
          <cell r="O2023" t="b">
            <v>0</v>
          </cell>
          <cell r="P2023" t="str">
            <v>C6 HÀ NỘI</v>
          </cell>
          <cell r="Q2023" t="str">
            <v>Miền Bắc</v>
          </cell>
          <cell r="R2023" t="str">
            <v>WIN</v>
          </cell>
        </row>
        <row r="2024">
          <cell r="A2024" t="str">
            <v>WIN5247</v>
          </cell>
          <cell r="B2024" t="str">
            <v>CN HÀ NỘI - CÔNG TY CỔ PHẦN DỊCH VỤ THƯƠNG MẠI TỔNG HỢP WINCOMMERCE</v>
          </cell>
          <cell r="C2024" t="str">
            <v/>
          </cell>
          <cell r="D2024" t="str">
            <v>Thành phố Hà Nội</v>
          </cell>
          <cell r="E2024" t="str">
            <v>Quận Thanh Xuân</v>
          </cell>
          <cell r="G2024" t="str">
            <v>HN008</v>
          </cell>
          <cell r="H2024" t="str">
            <v>Nguyễn Minh Sơn</v>
          </cell>
          <cell r="I2024" t="str">
            <v>MIENBAC;WIN</v>
          </cell>
          <cell r="J2024" t="str">
            <v/>
          </cell>
          <cell r="M2024" t="str">
            <v>Căn B4 Số 23 Phố Cự Lộc, P.Thượng Đình, Q.Thanh Xuân, HN</v>
          </cell>
          <cell r="N2024">
            <v>60</v>
          </cell>
          <cell r="O2024" t="b">
            <v>0</v>
          </cell>
          <cell r="P2024" t="str">
            <v>C6 HÀ NỘI</v>
          </cell>
          <cell r="Q2024" t="str">
            <v>Miền Bắc</v>
          </cell>
          <cell r="R2024" t="str">
            <v>WIN</v>
          </cell>
        </row>
        <row r="2025">
          <cell r="A2025" t="str">
            <v>win5255</v>
          </cell>
          <cell r="B2025" t="str">
            <v>CN HÀ NỘI - wincommerce</v>
          </cell>
          <cell r="C2025" t="str">
            <v/>
          </cell>
          <cell r="D2025" t="str">
            <v>Thành phố Hà Nội</v>
          </cell>
          <cell r="E2025" t="str">
            <v>Huyện Mê Linh</v>
          </cell>
          <cell r="G2025" t="str">
            <v>HN008</v>
          </cell>
          <cell r="H2025" t="str">
            <v>Nguyễn Minh Sơn</v>
          </cell>
          <cell r="I2025" t="str">
            <v>MIENBAC;WIN</v>
          </cell>
          <cell r="J2025" t="str">
            <v/>
          </cell>
          <cell r="M2025" t="str">
            <v>Đội 4 Thôn 1 Xã Thạch Đà, Huyện Mê Linh, HN</v>
          </cell>
          <cell r="N2025">
            <v>60</v>
          </cell>
          <cell r="O2025" t="b">
            <v>0</v>
          </cell>
          <cell r="P2025" t="str">
            <v>C6 HÀ NỘI</v>
          </cell>
          <cell r="Q2025" t="str">
            <v>Miền Bắc</v>
          </cell>
          <cell r="R2025" t="str">
            <v>WIN</v>
          </cell>
        </row>
        <row r="2026">
          <cell r="A2026" t="str">
            <v>win5266</v>
          </cell>
          <cell r="B2026" t="str">
            <v>CN HÀ NỘI - wincommerce</v>
          </cell>
          <cell r="C2026" t="str">
            <v/>
          </cell>
          <cell r="D2026" t="str">
            <v>Thành phố Hà Nội</v>
          </cell>
          <cell r="E2026" t="str">
            <v>Huyện Mê Linh</v>
          </cell>
          <cell r="G2026" t="str">
            <v>HN008</v>
          </cell>
          <cell r="H2026" t="str">
            <v>Nguyễn Minh Sơn</v>
          </cell>
          <cell r="I2026" t="str">
            <v>MIENBAC;WIN</v>
          </cell>
          <cell r="J2026" t="str">
            <v/>
          </cell>
          <cell r="M2026" t="str">
            <v>Khu 14 Thôn Yên Nhân, Xã Tiền Phong, Huyện Mê Linh, HN</v>
          </cell>
          <cell r="N2026">
            <v>60</v>
          </cell>
          <cell r="O2026" t="b">
            <v>0</v>
          </cell>
          <cell r="P2026" t="str">
            <v>C6 HÀ NỘI</v>
          </cell>
          <cell r="Q2026" t="str">
            <v>Miền Bắc</v>
          </cell>
          <cell r="R2026" t="str">
            <v>WIN</v>
          </cell>
        </row>
        <row r="2027">
          <cell r="A2027" t="str">
            <v>win5267</v>
          </cell>
          <cell r="B2027" t="str">
            <v>CN HÀ NỘI - wincommerce</v>
          </cell>
          <cell r="C2027" t="str">
            <v/>
          </cell>
          <cell r="D2027" t="str">
            <v>Thành phố Hà Nội</v>
          </cell>
          <cell r="E2027" t="str">
            <v>Huyện Mê Linh</v>
          </cell>
          <cell r="G2027" t="str">
            <v>HN008</v>
          </cell>
          <cell r="H2027" t="str">
            <v>Nguyễn Minh Sơn</v>
          </cell>
          <cell r="I2027" t="str">
            <v>MIENBAC;WIN</v>
          </cell>
          <cell r="J2027" t="str">
            <v/>
          </cell>
          <cell r="M2027" t="str">
            <v>Khu 5 Thôn Do Hạ, Xã Tiền Phong, Huyện Mê Linh, HN</v>
          </cell>
          <cell r="N2027">
            <v>60</v>
          </cell>
          <cell r="O2027" t="b">
            <v>0</v>
          </cell>
          <cell r="P2027" t="str">
            <v>C6 HÀ NỘI</v>
          </cell>
          <cell r="Q2027" t="str">
            <v>Miền Bắc</v>
          </cell>
          <cell r="R2027" t="str">
            <v>WIN</v>
          </cell>
        </row>
        <row r="2028">
          <cell r="A2028" t="str">
            <v>win5268</v>
          </cell>
          <cell r="B2028" t="str">
            <v>CN HÀ NỘI - wincommerce</v>
          </cell>
          <cell r="C2028" t="str">
            <v/>
          </cell>
          <cell r="D2028" t="str">
            <v>Thành phố Hà Nội</v>
          </cell>
          <cell r="E2028" t="str">
            <v>Quận Bắc Từ Liêm</v>
          </cell>
          <cell r="G2028" t="str">
            <v>HN004</v>
          </cell>
          <cell r="H2028" t="str">
            <v>Hoàng Thanh Huy</v>
          </cell>
          <cell r="I2028" t="str">
            <v>MIENBAC;WIN</v>
          </cell>
          <cell r="J2028" t="str">
            <v/>
          </cell>
          <cell r="M2028" t="str">
            <v>134 Hoàng Tăng Bí, TDP Tân Nhuệ, Thụy Phương, Quận Bắc Từ Liêm, Hà Nội</v>
          </cell>
          <cell r="N2028">
            <v>60</v>
          </cell>
          <cell r="O2028" t="b">
            <v>0</v>
          </cell>
          <cell r="P2028" t="str">
            <v>C6 HÀ NỘI</v>
          </cell>
          <cell r="Q2028" t="str">
            <v>Miền Bắc</v>
          </cell>
          <cell r="R2028" t="str">
            <v>WIN</v>
          </cell>
        </row>
        <row r="2029">
          <cell r="A2029" t="str">
            <v>WIN5272</v>
          </cell>
          <cell r="B2029" t="str">
            <v>CN HÀ NỘI - CÔNG TY CỔ PHẦN DỊCH VỤ THƯƠNG MẠI TỔNG HỢP WINCOMMERCE</v>
          </cell>
          <cell r="C2029" t="str">
            <v/>
          </cell>
          <cell r="D2029" t="str">
            <v>Thành phố Hà Nội</v>
          </cell>
          <cell r="E2029" t="str">
            <v>Huyện Sóc Sơn</v>
          </cell>
          <cell r="G2029" t="str">
            <v>HN003</v>
          </cell>
          <cell r="H2029" t="str">
            <v>Nguyễn Văn Thạch</v>
          </cell>
          <cell r="I2029" t="str">
            <v>MIENBAC; WIN</v>
          </cell>
          <cell r="J2029" t="str">
            <v/>
          </cell>
          <cell r="M2029" t="str">
            <v>Khu đấu giá Tổ 1 Thị trấn Sóc Sơn, Huyện Sóc Sơn, TP Hà Nội</v>
          </cell>
          <cell r="N2029">
            <v>60</v>
          </cell>
          <cell r="O2029" t="b">
            <v>0</v>
          </cell>
          <cell r="P2029" t="str">
            <v>C6 HÀ NỘI</v>
          </cell>
          <cell r="Q2029" t="str">
            <v>Miền Bắc</v>
          </cell>
          <cell r="R2029" t="str">
            <v>WIN</v>
          </cell>
        </row>
        <row r="2030">
          <cell r="A2030" t="str">
            <v>WIN5284</v>
          </cell>
          <cell r="B2030" t="str">
            <v>CN HÀ NỘI - CÔNG TY CỔ PHẦN DỊCH VỤ THƯƠNG MẠI TỔNG HỢP WINCOMMERCE</v>
          </cell>
          <cell r="C2030" t="str">
            <v/>
          </cell>
          <cell r="D2030" t="str">
            <v>Thành phố Hà Nội</v>
          </cell>
          <cell r="E2030" t="str">
            <v>Huyện Đông Anh</v>
          </cell>
          <cell r="G2030" t="str">
            <v>HN003</v>
          </cell>
          <cell r="H2030" t="str">
            <v>Nguyễn Văn Thạch</v>
          </cell>
          <cell r="I2030" t="str">
            <v>MIENBAC;WIN</v>
          </cell>
          <cell r="J2030" t="str">
            <v/>
          </cell>
          <cell r="M2030" t="str">
            <v>Thôn Bến Trung, Xã Bắc Hồng, Huyện Đông Anh, HN</v>
          </cell>
          <cell r="N2030">
            <v>60</v>
          </cell>
          <cell r="O2030" t="b">
            <v>0</v>
          </cell>
          <cell r="P2030" t="str">
            <v>C6 HÀ NỘI</v>
          </cell>
          <cell r="Q2030" t="str">
            <v>Miền Bắc</v>
          </cell>
          <cell r="R2030" t="str">
            <v>WIN</v>
          </cell>
        </row>
        <row r="2031">
          <cell r="A2031" t="str">
            <v>WIN5285</v>
          </cell>
          <cell r="B2031" t="str">
            <v>CN HÀ NỘI - CÔNG TY CỔ PHẦN DỊCH VỤ THƯƠNG MẠI TỔNG HỢP WINCOMMERCE</v>
          </cell>
          <cell r="C2031" t="str">
            <v/>
          </cell>
          <cell r="D2031" t="str">
            <v>Thành phố Hà Nội</v>
          </cell>
          <cell r="E2031" t="str">
            <v>Huyện Gia Lâm</v>
          </cell>
          <cell r="G2031" t="str">
            <v>HN008</v>
          </cell>
          <cell r="H2031" t="str">
            <v>Nguyễn Minh Sơn</v>
          </cell>
          <cell r="I2031" t="str">
            <v>MIENBAC;WIN</v>
          </cell>
          <cell r="J2031" t="str">
            <v/>
          </cell>
          <cell r="M2031" t="str">
            <v>Thôn Lã Côi, Xã Yên Viên, Huyện Gia Lâm, HN</v>
          </cell>
          <cell r="N2031">
            <v>60</v>
          </cell>
          <cell r="O2031" t="b">
            <v>0</v>
          </cell>
          <cell r="P2031" t="str">
            <v>C6 HÀ NỘI</v>
          </cell>
          <cell r="Q2031" t="str">
            <v>Miền Bắc</v>
          </cell>
          <cell r="R2031" t="str">
            <v>WIN</v>
          </cell>
        </row>
        <row r="2032">
          <cell r="A2032" t="str">
            <v>WIN5286</v>
          </cell>
          <cell r="B2032" t="str">
            <v>CN HÀ NỘI - CÔNG TY CỔ PHẦN DỊCH VỤ THƯƠNG MẠI TỔNG HỢP WINCOMMERCE</v>
          </cell>
          <cell r="C2032" t="str">
            <v/>
          </cell>
          <cell r="D2032" t="str">
            <v>Thành phố Hà Nội</v>
          </cell>
          <cell r="E2032" t="str">
            <v>Huyện ứng Hòa</v>
          </cell>
          <cell r="G2032" t="str">
            <v>HN004</v>
          </cell>
          <cell r="H2032" t="str">
            <v>Hoàng Thanh Huy</v>
          </cell>
          <cell r="I2032" t="str">
            <v>MIENBAC;WIN</v>
          </cell>
          <cell r="J2032" t="str">
            <v/>
          </cell>
          <cell r="M2032" t="str">
            <v>95 Ba Thá, Xã Viên An, Huyện Ứng Hòa, HN</v>
          </cell>
          <cell r="N2032">
            <v>60</v>
          </cell>
          <cell r="O2032" t="b">
            <v>0</v>
          </cell>
          <cell r="P2032" t="str">
            <v>C6 HÀ NỘI</v>
          </cell>
          <cell r="Q2032" t="str">
            <v>Miền Bắc</v>
          </cell>
          <cell r="R2032" t="str">
            <v>WIN</v>
          </cell>
        </row>
        <row r="2033">
          <cell r="A2033" t="str">
            <v>WIN5287</v>
          </cell>
          <cell r="B2033" t="str">
            <v>CN HÀ NỘI - CÔNG TY CỔ PHẦN DỊCH VỤ THƯƠNG MẠI TỔNG HỢP WINCOMMERCE</v>
          </cell>
          <cell r="C2033" t="str">
            <v/>
          </cell>
          <cell r="D2033" t="str">
            <v>Thành phố Hà Nội</v>
          </cell>
          <cell r="E2033" t="str">
            <v>Huyện ứng Hòa</v>
          </cell>
          <cell r="G2033" t="str">
            <v>HN004</v>
          </cell>
          <cell r="H2033" t="str">
            <v>Hoàng Thanh Huy</v>
          </cell>
          <cell r="I2033" t="str">
            <v>MIENBAC;WIN</v>
          </cell>
          <cell r="J2033" t="str">
            <v/>
          </cell>
          <cell r="M2033" t="str">
            <v>85 Lê Lợi, Thị Trấn Vân Đình, Huyện Ứng Hòa, HN</v>
          </cell>
          <cell r="N2033">
            <v>60</v>
          </cell>
          <cell r="O2033" t="b">
            <v>0</v>
          </cell>
          <cell r="P2033" t="str">
            <v>C6 HÀ NỘI</v>
          </cell>
          <cell r="Q2033" t="str">
            <v>Miền Bắc</v>
          </cell>
          <cell r="R2033" t="str">
            <v>WIN</v>
          </cell>
        </row>
        <row r="2034">
          <cell r="A2034" t="str">
            <v>WIN5288</v>
          </cell>
          <cell r="B2034" t="str">
            <v>CN HÀ NỘI - CÔNG TY CỔ PHẦN DỊCH VỤ THƯƠNG MẠI TỔNG HỢP WINCOMMERCE</v>
          </cell>
          <cell r="C2034" t="str">
            <v/>
          </cell>
          <cell r="D2034" t="str">
            <v>Thành phố Hà Nội</v>
          </cell>
          <cell r="E2034" t="str">
            <v>Quận Hoàng Mai</v>
          </cell>
          <cell r="G2034" t="str">
            <v>HN003</v>
          </cell>
          <cell r="H2034" t="str">
            <v>Nguyễn Văn Thạch</v>
          </cell>
          <cell r="I2034" t="str">
            <v>MIENBAC;WIN</v>
          </cell>
          <cell r="J2034" t="str">
            <v/>
          </cell>
          <cell r="M2034" t="str">
            <v>Tổ dân phố số 17, Phường Thanh Trì, Quận Hoàng Mai, HN</v>
          </cell>
          <cell r="N2034">
            <v>60</v>
          </cell>
          <cell r="O2034" t="b">
            <v>0</v>
          </cell>
          <cell r="P2034" t="str">
            <v>C6 HÀ NỘI</v>
          </cell>
          <cell r="Q2034" t="str">
            <v>Miền Bắc</v>
          </cell>
          <cell r="R2034" t="str">
            <v>WIN</v>
          </cell>
        </row>
        <row r="2035">
          <cell r="A2035" t="str">
            <v>WIN5290</v>
          </cell>
          <cell r="B2035" t="str">
            <v>CN HÀ NỘI - CÔNG TY CỔ PHẦN DỊCH VỤ THƯƠNG MẠI TỔNG HỢP WINCOMMERCE</v>
          </cell>
          <cell r="C2035" t="str">
            <v/>
          </cell>
          <cell r="D2035" t="str">
            <v>Thành phố Hà Nội</v>
          </cell>
          <cell r="E2035" t="str">
            <v>Quận Nam Từ Liêm</v>
          </cell>
          <cell r="G2035" t="str">
            <v>HN004</v>
          </cell>
          <cell r="H2035" t="str">
            <v>Hoàng Thanh Huy</v>
          </cell>
          <cell r="I2035" t="str">
            <v>MIENBAC;WIN</v>
          </cell>
          <cell r="J2035" t="str">
            <v/>
          </cell>
          <cell r="M2035" t="str">
            <v>71 Ngõ 180 Tây Mỗ, Quận Nam Từ Liêm, Hà Nội</v>
          </cell>
          <cell r="N2035">
            <v>60</v>
          </cell>
          <cell r="O2035" t="b">
            <v>0</v>
          </cell>
          <cell r="P2035" t="str">
            <v>C6 HÀ NỘI</v>
          </cell>
          <cell r="Q2035" t="str">
            <v>Miền Bắc</v>
          </cell>
          <cell r="R2035" t="str">
            <v>WIN</v>
          </cell>
        </row>
        <row r="2036">
          <cell r="A2036" t="str">
            <v>win5295</v>
          </cell>
          <cell r="B2036" t="str">
            <v>CN HÀ NỘI - WINCOMMERCE</v>
          </cell>
          <cell r="C2036" t="str">
            <v/>
          </cell>
          <cell r="D2036" t="str">
            <v>Thành phố Hà Nội</v>
          </cell>
          <cell r="E2036" t="str">
            <v>Huyện Phú Xuyên</v>
          </cell>
          <cell r="G2036" t="str">
            <v>HN008</v>
          </cell>
          <cell r="H2036" t="str">
            <v>Nguyễn Minh Sơn</v>
          </cell>
          <cell r="I2036" t="str">
            <v>MIENBAC;WIN</v>
          </cell>
          <cell r="J2036" t="str">
            <v/>
          </cell>
          <cell r="M2036" t="str">
            <v>Số 158 Tiểu khu Phú Thịnh, Thị trấn Phú Minh, Huyện Phú Xuyên, HN</v>
          </cell>
          <cell r="N2036">
            <v>60</v>
          </cell>
          <cell r="O2036" t="b">
            <v>0</v>
          </cell>
          <cell r="P2036" t="str">
            <v>C6 HÀ NỘI</v>
          </cell>
          <cell r="Q2036" t="str">
            <v>Miền Bắc</v>
          </cell>
          <cell r="R2036" t="str">
            <v>WIN</v>
          </cell>
        </row>
        <row r="2037">
          <cell r="A2037" t="str">
            <v>WIN5303</v>
          </cell>
          <cell r="B2037" t="str">
            <v>CN HÀ NỘI - CÔNG TY CỔ PHẦN DỊCH VỤ THƯƠNG MẠI TỔNG HỢP WINCOMMERCE</v>
          </cell>
          <cell r="C2037" t="str">
            <v/>
          </cell>
          <cell r="D2037" t="str">
            <v>Thành phố Hà Nội</v>
          </cell>
          <cell r="E2037" t="str">
            <v>Quận Đống Đa</v>
          </cell>
          <cell r="G2037" t="str">
            <v>HN003</v>
          </cell>
          <cell r="H2037" t="str">
            <v>Nguyễn Văn Thạch</v>
          </cell>
          <cell r="I2037" t="str">
            <v>MIENBAC;WIN</v>
          </cell>
          <cell r="J2037" t="str">
            <v/>
          </cell>
          <cell r="M2037" t="str">
            <v>114 Ngõ Văn Chương 2, Phường Văn Chương, Quận Đống Đa, Hà Nội</v>
          </cell>
          <cell r="N2037">
            <v>60</v>
          </cell>
          <cell r="O2037" t="b">
            <v>0</v>
          </cell>
          <cell r="P2037" t="str">
            <v>C6 HÀ NỘI</v>
          </cell>
          <cell r="Q2037" t="str">
            <v>Miền Bắc</v>
          </cell>
          <cell r="R2037" t="str">
            <v>WIN</v>
          </cell>
        </row>
        <row r="2038">
          <cell r="A2038" t="str">
            <v>WIN5304</v>
          </cell>
          <cell r="B2038" t="str">
            <v>CN HÀ NỘI - CÔNG TY CỔ PHẦN DỊCH VỤ THƯƠNG MẠI TỔNG HỢP WINCOMMERCE</v>
          </cell>
          <cell r="C2038" t="str">
            <v/>
          </cell>
          <cell r="D2038" t="str">
            <v>Thành phố Hà Nội</v>
          </cell>
          <cell r="E2038" t="str">
            <v>Quận Hai Bà Trưng</v>
          </cell>
          <cell r="G2038" t="str">
            <v>HN003</v>
          </cell>
          <cell r="H2038" t="str">
            <v>Nguyễn Văn Thạch</v>
          </cell>
          <cell r="I2038" t="str">
            <v>MIENBAC;WIN</v>
          </cell>
          <cell r="J2038" t="str">
            <v/>
          </cell>
          <cell r="M2038" t="str">
            <v>Tầng 1, Tòa nhà UDIC Riverside 1, Ngõ 122 Vĩnh Tuy, Phường Vĩnh Tuy, Quận Hai Bà Trưng, HN</v>
          </cell>
          <cell r="N2038">
            <v>60</v>
          </cell>
          <cell r="O2038" t="b">
            <v>0</v>
          </cell>
          <cell r="P2038" t="str">
            <v>C6 HÀ NỘI</v>
          </cell>
          <cell r="Q2038" t="str">
            <v>Miền Bắc</v>
          </cell>
          <cell r="R2038" t="str">
            <v>WIN</v>
          </cell>
        </row>
        <row r="2039">
          <cell r="A2039" t="str">
            <v>WIN5305</v>
          </cell>
          <cell r="B2039" t="str">
            <v>CN HÀ NỘI - CÔNG TY CỔ PHẦN DỊCH VỤ THƯƠNG MẠI TỔNG HỢP WINCOMMERCE</v>
          </cell>
          <cell r="C2039" t="str">
            <v/>
          </cell>
          <cell r="D2039" t="str">
            <v>Thành phố Hà Nội</v>
          </cell>
          <cell r="E2039" t="str">
            <v>Quận Hoàng Mai</v>
          </cell>
          <cell r="G2039" t="str">
            <v>HN003</v>
          </cell>
          <cell r="H2039" t="str">
            <v>Nguyễn Văn Thạch</v>
          </cell>
          <cell r="I2039" t="str">
            <v>MIENBAC;WIN</v>
          </cell>
          <cell r="J2039" t="str">
            <v/>
          </cell>
          <cell r="M2039" t="str">
            <v>Số 110 ngõ 553 Đường Giải Phóng, Phường Giáp Bát, Quận Hoàng Mai, HN</v>
          </cell>
          <cell r="N2039">
            <v>60</v>
          </cell>
          <cell r="O2039" t="b">
            <v>0</v>
          </cell>
          <cell r="P2039" t="str">
            <v>C6 HÀ NỘI</v>
          </cell>
          <cell r="Q2039" t="str">
            <v>Miền Bắc</v>
          </cell>
          <cell r="R2039" t="str">
            <v>WIN</v>
          </cell>
        </row>
        <row r="2040">
          <cell r="A2040" t="str">
            <v>win5308</v>
          </cell>
          <cell r="B2040" t="str">
            <v>CN HÀ NỘI - wincommerce</v>
          </cell>
          <cell r="C2040" t="str">
            <v/>
          </cell>
          <cell r="D2040" t="str">
            <v>Thành phố Hà Nội</v>
          </cell>
          <cell r="E2040" t="str">
            <v>Huyện Mê Linh</v>
          </cell>
          <cell r="G2040" t="str">
            <v>HN008</v>
          </cell>
          <cell r="H2040" t="str">
            <v>Nguyễn Minh Sơn</v>
          </cell>
          <cell r="I2040" t="str">
            <v>MIENBAC;WIN</v>
          </cell>
          <cell r="J2040" t="str">
            <v/>
          </cell>
          <cell r="M2040" t="str">
            <v>QL35 Thôn Phú Nhi, xã Thanh Lâm, huyện Mê Linh, HN</v>
          </cell>
          <cell r="N2040">
            <v>60</v>
          </cell>
          <cell r="O2040" t="b">
            <v>0</v>
          </cell>
          <cell r="P2040" t="str">
            <v>C6 HÀ NỘI</v>
          </cell>
          <cell r="Q2040" t="str">
            <v>Miền Bắc</v>
          </cell>
          <cell r="R2040" t="str">
            <v>WIN</v>
          </cell>
        </row>
        <row r="2041">
          <cell r="A2041" t="str">
            <v>WIN5313</v>
          </cell>
          <cell r="B2041" t="str">
            <v>CN HÀ NỘI - CÔNG TY CỔ PHẦN DỊCH VỤ THƯƠNG MẠI TỔNG HỢP WINCOMMERCE</v>
          </cell>
          <cell r="C2041" t="str">
            <v/>
          </cell>
          <cell r="D2041" t="str">
            <v>Thành phố Hà Nội</v>
          </cell>
          <cell r="E2041" t="str">
            <v>Huyện Đông Anh</v>
          </cell>
          <cell r="G2041" t="str">
            <v>HN003</v>
          </cell>
          <cell r="H2041" t="str">
            <v>Nguyễn Văn Thạch</v>
          </cell>
          <cell r="I2041" t="str">
            <v>MIENBAC;WIN</v>
          </cell>
          <cell r="J2041" t="str">
            <v/>
          </cell>
          <cell r="M2041" t="str">
            <v>32 Sáp Mai, Xã Võng La, Huyện Đông Anh, HN</v>
          </cell>
          <cell r="N2041">
            <v>60</v>
          </cell>
          <cell r="O2041" t="b">
            <v>0</v>
          </cell>
          <cell r="P2041" t="str">
            <v>C6 HÀ NỘI</v>
          </cell>
          <cell r="Q2041" t="str">
            <v>Miền Bắc</v>
          </cell>
          <cell r="R2041" t="str">
            <v>WIN</v>
          </cell>
        </row>
        <row r="2042">
          <cell r="A2042" t="str">
            <v>win5323</v>
          </cell>
          <cell r="B2042" t="str">
            <v>CN HÀ NỘI - wincommerce</v>
          </cell>
          <cell r="C2042" t="str">
            <v/>
          </cell>
          <cell r="D2042" t="str">
            <v>Thành phố Hà Nội</v>
          </cell>
          <cell r="E2042" t="str">
            <v>Huyện Quốc Oai</v>
          </cell>
          <cell r="G2042" t="str">
            <v>HN004</v>
          </cell>
          <cell r="H2042" t="str">
            <v>Hoàng Thanh Huy</v>
          </cell>
          <cell r="I2042" t="str">
            <v>MIENBAC;WIN</v>
          </cell>
          <cell r="J2042" t="str">
            <v/>
          </cell>
          <cell r="M2042" t="str">
            <v>Thôn 5 Xã Cộng Hòa, Huyện Quốc Oai, HN</v>
          </cell>
          <cell r="N2042">
            <v>60</v>
          </cell>
          <cell r="O2042" t="b">
            <v>0</v>
          </cell>
          <cell r="P2042" t="str">
            <v>C6 HÀ NỘI</v>
          </cell>
          <cell r="Q2042" t="str">
            <v>Miền Bắc</v>
          </cell>
          <cell r="R2042" t="str">
            <v>WIN</v>
          </cell>
        </row>
        <row r="2043">
          <cell r="A2043" t="str">
            <v>win5324</v>
          </cell>
          <cell r="B2043" t="str">
            <v>CN HÀ NỘI - wincommerce</v>
          </cell>
          <cell r="C2043" t="str">
            <v/>
          </cell>
          <cell r="D2043" t="str">
            <v>Thành phố Hà Nội</v>
          </cell>
          <cell r="E2043" t="str">
            <v>Huyện Quốc Oai</v>
          </cell>
          <cell r="G2043" t="str">
            <v>HN004</v>
          </cell>
          <cell r="H2043" t="str">
            <v>Hoàng Thanh Huy</v>
          </cell>
          <cell r="I2043" t="str">
            <v>MIENBAC;WIN</v>
          </cell>
          <cell r="J2043" t="str">
            <v/>
          </cell>
          <cell r="M2043" t="str">
            <v>254 Phố Huyện, TT Quốc Oai, Huyện Quốc Oai, HN</v>
          </cell>
          <cell r="N2043">
            <v>60</v>
          </cell>
          <cell r="O2043" t="b">
            <v>0</v>
          </cell>
          <cell r="P2043" t="str">
            <v>C6 HÀ NỘI</v>
          </cell>
          <cell r="Q2043" t="str">
            <v>Miền Bắc</v>
          </cell>
          <cell r="R2043" t="str">
            <v>WIN</v>
          </cell>
        </row>
        <row r="2044">
          <cell r="A2044" t="str">
            <v>WIN5327</v>
          </cell>
          <cell r="B2044" t="str">
            <v>CN HÀ NỘI - CÔNG TY CỔ PHẦN DỊCH VỤ THƯƠNG MẠI TỔNG HỢP WINCOMMERCE</v>
          </cell>
          <cell r="C2044" t="str">
            <v/>
          </cell>
          <cell r="D2044" t="str">
            <v>Thành phố Hà Nội</v>
          </cell>
          <cell r="E2044" t="str">
            <v>Quận Tây Hồ</v>
          </cell>
          <cell r="G2044" t="str">
            <v>HN008</v>
          </cell>
          <cell r="H2044" t="str">
            <v>Nguyễn Minh Sơn</v>
          </cell>
          <cell r="I2044" t="str">
            <v>MIENBAC;WIN</v>
          </cell>
          <cell r="J2044" t="str">
            <v/>
          </cell>
          <cell r="M2044" t="str">
            <v>Kiot TM02 - Tầng 1, 
số 50 ngõ 28 đường Xuân La, Phường Xuân La, Quận Tây Hồ, Hà Nội</v>
          </cell>
          <cell r="N2044">
            <v>60</v>
          </cell>
          <cell r="O2044" t="b">
            <v>0</v>
          </cell>
          <cell r="P2044" t="str">
            <v>C6 HÀ NỘI</v>
          </cell>
          <cell r="Q2044" t="str">
            <v>Miền Bắc</v>
          </cell>
          <cell r="R2044" t="str">
            <v>WIN</v>
          </cell>
        </row>
        <row r="2045">
          <cell r="A2045" t="str">
            <v>WIN5340</v>
          </cell>
          <cell r="B2045" t="str">
            <v>CN HÀ NỘI - CÔNG TY CỔ PHẦN DỊCH VỤ THƯƠNG MẠI TỔNG HỢP WINCOMMERCE</v>
          </cell>
          <cell r="C2045" t="str">
            <v/>
          </cell>
          <cell r="D2045" t="str">
            <v>Thành phố Hà Nội</v>
          </cell>
          <cell r="E2045" t="str">
            <v>Quận Cầu Giấy</v>
          </cell>
          <cell r="G2045" t="str">
            <v>HN004</v>
          </cell>
          <cell r="H2045" t="str">
            <v>Hoàng Thanh Huy</v>
          </cell>
          <cell r="I2045" t="str">
            <v>MIENBAC;WIN</v>
          </cell>
          <cell r="J2045" t="str">
            <v/>
          </cell>
          <cell r="M2045" t="str">
            <v>17 Ngõ 75 Hồ Tùng Mậu, Phường Mai Dịch, Quận Cầu Giấy, HN</v>
          </cell>
          <cell r="N2045">
            <v>60</v>
          </cell>
          <cell r="O2045" t="b">
            <v>0</v>
          </cell>
          <cell r="P2045" t="str">
            <v>C6 HÀ NỘI</v>
          </cell>
          <cell r="Q2045" t="str">
            <v>Miền Bắc</v>
          </cell>
          <cell r="R2045" t="str">
            <v>WIN</v>
          </cell>
        </row>
        <row r="2046">
          <cell r="A2046" t="str">
            <v>win5341</v>
          </cell>
          <cell r="B2046" t="str">
            <v>CN HÀ NỘI - wincommerce</v>
          </cell>
          <cell r="C2046" t="str">
            <v/>
          </cell>
          <cell r="D2046" t="str">
            <v>Thành phố Hà Nội</v>
          </cell>
          <cell r="E2046" t="str">
            <v>Huyện Quốc Oai</v>
          </cell>
          <cell r="G2046" t="str">
            <v>HN004</v>
          </cell>
          <cell r="H2046" t="str">
            <v>Hoàng Thanh Huy</v>
          </cell>
          <cell r="I2046" t="str">
            <v>MIENBAC;WIN</v>
          </cell>
          <cell r="J2046" t="str">
            <v/>
          </cell>
          <cell r="M2046" t="str">
            <v>Thôn 3 Xã Phượng Cách, Huyện Quốc Oai, HN</v>
          </cell>
          <cell r="N2046">
            <v>60</v>
          </cell>
          <cell r="O2046" t="b">
            <v>0</v>
          </cell>
          <cell r="P2046" t="str">
            <v>C6 HÀ NỘI</v>
          </cell>
          <cell r="Q2046" t="str">
            <v>Miền Bắc</v>
          </cell>
          <cell r="R2046" t="str">
            <v>WIN</v>
          </cell>
        </row>
        <row r="2047">
          <cell r="A2047" t="str">
            <v>WIN5342</v>
          </cell>
          <cell r="B2047" t="str">
            <v>CN HÀ NỘI - CÔNG TY CỔ PHẦN DỊCH VỤ THƯƠNG MẠI TỔNG HỢP WINCOMMERCE</v>
          </cell>
          <cell r="C2047" t="str">
            <v/>
          </cell>
          <cell r="D2047" t="str">
            <v>Thành phố Hà Nội</v>
          </cell>
          <cell r="E2047" t="str">
            <v>Quận Cầu Giấy</v>
          </cell>
          <cell r="G2047" t="str">
            <v>HN004</v>
          </cell>
          <cell r="H2047" t="str">
            <v>Hoàng Thanh Huy</v>
          </cell>
          <cell r="I2047" t="str">
            <v>MIENBAC;WIN</v>
          </cell>
          <cell r="J2047" t="str">
            <v/>
          </cell>
          <cell r="M2047" t="str">
            <v>Số 8 Trương Công Giai, tổ 21, phường Dịch Vọng, quận Cầu Giấy, Hà Nội.</v>
          </cell>
          <cell r="N2047">
            <v>60</v>
          </cell>
          <cell r="O2047" t="b">
            <v>0</v>
          </cell>
          <cell r="P2047" t="str">
            <v>C6 HÀ NỘI</v>
          </cell>
          <cell r="Q2047" t="str">
            <v>Miền Bắc</v>
          </cell>
          <cell r="R2047" t="str">
            <v>WIN</v>
          </cell>
        </row>
        <row r="2048">
          <cell r="A2048" t="str">
            <v>WIN5343</v>
          </cell>
          <cell r="B2048" t="str">
            <v>CN HÀ NỘI - CÔNG TY CỔ PHẦN DỊCH VỤ THƯƠNG MẠI TỔNG HỢP WINCOMMERCE</v>
          </cell>
          <cell r="C2048" t="str">
            <v/>
          </cell>
          <cell r="D2048" t="str">
            <v>Thành phố Hà Nội</v>
          </cell>
          <cell r="E2048" t="str">
            <v>Quận Bắc Từ Liêm</v>
          </cell>
          <cell r="G2048" t="str">
            <v>HN004</v>
          </cell>
          <cell r="H2048" t="str">
            <v>Hoàng Thanh Huy</v>
          </cell>
          <cell r="I2048" t="str">
            <v>MIENBAC;WIN</v>
          </cell>
          <cell r="J2048" t="str">
            <v/>
          </cell>
          <cell r="M2048" t="str">
            <v>"Tầng 1 Nhà ở chung cư cao cấp N01-T1, phường Xuân Tảo, quận Bắc Từ Liêm, Hà Nội</v>
          </cell>
          <cell r="N2048">
            <v>60</v>
          </cell>
          <cell r="O2048" t="b">
            <v>0</v>
          </cell>
          <cell r="P2048" t="str">
            <v>C6 HÀ NỘI</v>
          </cell>
          <cell r="Q2048" t="str">
            <v>Miền Bắc</v>
          </cell>
          <cell r="R2048" t="str">
            <v>WIN</v>
          </cell>
        </row>
        <row r="2049">
          <cell r="A2049" t="str">
            <v>win5346</v>
          </cell>
          <cell r="B2049" t="str">
            <v>CN HÀ NỘI - WINCOMMERCE</v>
          </cell>
          <cell r="C2049" t="str">
            <v/>
          </cell>
          <cell r="D2049" t="str">
            <v>Thành phố Hà Nội</v>
          </cell>
          <cell r="E2049" t="str">
            <v>Huyện Phú Xuyên</v>
          </cell>
          <cell r="G2049" t="str">
            <v>HN008</v>
          </cell>
          <cell r="H2049" t="str">
            <v>Nguyễn Minh Sơn</v>
          </cell>
          <cell r="I2049" t="str">
            <v>MIENBAC;WIN</v>
          </cell>
          <cell r="J2049" t="str">
            <v/>
          </cell>
          <cell r="M2049" t="str">
            <v>Thôn Bái Đô, Xã Tri Thủy, Huyện Phú Xuyên, HN</v>
          </cell>
          <cell r="N2049">
            <v>60</v>
          </cell>
          <cell r="O2049" t="b">
            <v>0</v>
          </cell>
          <cell r="P2049" t="str">
            <v>C6 HÀ NỘI</v>
          </cell>
          <cell r="Q2049" t="str">
            <v>Miền Bắc</v>
          </cell>
          <cell r="R2049" t="str">
            <v>WIN</v>
          </cell>
        </row>
        <row r="2050">
          <cell r="A2050" t="str">
            <v>WIN5347</v>
          </cell>
          <cell r="B2050" t="str">
            <v>CN HÀ NỘI - CÔNG TY CỔ PHẦN DỊCH VỤ THƯƠNG MẠI TỔNG HỢP WINCOMMERCE</v>
          </cell>
          <cell r="C2050" t="str">
            <v/>
          </cell>
          <cell r="D2050" t="str">
            <v>Thành phố Hà Nội</v>
          </cell>
          <cell r="E2050" t="str">
            <v>Huyện Gia Lâm</v>
          </cell>
          <cell r="G2050" t="str">
            <v>HN004</v>
          </cell>
          <cell r="H2050" t="str">
            <v>Hoàng Thanh Huy</v>
          </cell>
          <cell r="I2050" t="str">
            <v>MIENBAC;WIN</v>
          </cell>
          <cell r="J2050" t="str">
            <v/>
          </cell>
          <cell r="M2050" t="str">
            <v>Khu Ao ông Sáu, Xã Trung Mầu, Huyện Gia Lâm, HN</v>
          </cell>
          <cell r="N2050">
            <v>60</v>
          </cell>
          <cell r="O2050" t="b">
            <v>0</v>
          </cell>
          <cell r="P2050" t="str">
            <v>C6 HÀ NỘI</v>
          </cell>
          <cell r="Q2050" t="str">
            <v>Miền Bắc</v>
          </cell>
          <cell r="R2050" t="str">
            <v>WIN</v>
          </cell>
        </row>
        <row r="2051">
          <cell r="A2051" t="str">
            <v>win5351</v>
          </cell>
          <cell r="B2051" t="str">
            <v>CN HÀ NỘI - wincommerce</v>
          </cell>
          <cell r="C2051" t="str">
            <v/>
          </cell>
          <cell r="D2051" t="str">
            <v>Thành phố Hà Nội</v>
          </cell>
          <cell r="E2051" t="str">
            <v>Quận Hà Đông</v>
          </cell>
          <cell r="G2051" t="str">
            <v>HN004</v>
          </cell>
          <cell r="H2051" t="str">
            <v>Hoàng Thanh Huy</v>
          </cell>
          <cell r="I2051" t="str">
            <v>MIENBAC;WIN</v>
          </cell>
          <cell r="J2051" t="str">
            <v/>
          </cell>
          <cell r="M2051" t="str">
            <v>Lô 03C, tầng 1 Tòa L, Phường Dương Nội, Quận Hà Đông, HN</v>
          </cell>
          <cell r="N2051">
            <v>60</v>
          </cell>
          <cell r="O2051" t="b">
            <v>0</v>
          </cell>
          <cell r="P2051" t="str">
            <v>C6 HÀ NỘI</v>
          </cell>
          <cell r="Q2051" t="str">
            <v>Miền Bắc</v>
          </cell>
          <cell r="R2051" t="str">
            <v>WIN</v>
          </cell>
        </row>
        <row r="2052">
          <cell r="A2052" t="str">
            <v>WIN5366</v>
          </cell>
          <cell r="B2052" t="str">
            <v>CN HÀ NỘI - CÔNG TY CỔ PHẦN DỊCH VỤ THƯƠNG MẠI TỔNG HỢP WINCOMMERCE</v>
          </cell>
          <cell r="C2052" t="str">
            <v/>
          </cell>
          <cell r="D2052" t="str">
            <v>Thành phố Hà Nội</v>
          </cell>
          <cell r="E2052" t="str">
            <v>Quận Cầu Giấy</v>
          </cell>
          <cell r="G2052" t="str">
            <v>HN004</v>
          </cell>
          <cell r="H2052" t="str">
            <v>Hoàng Thanh Huy</v>
          </cell>
          <cell r="I2052" t="str">
            <v>MIENBAC;WIN</v>
          </cell>
          <cell r="J2052" t="str">
            <v/>
          </cell>
          <cell r="M2052" t="str">
            <v>B (SH4), Ô đất B4, Khu đô thị mới Nam Trung Yên, phường Yên Hòa, quận Cầu Giấy, HN</v>
          </cell>
          <cell r="N2052">
            <v>60</v>
          </cell>
          <cell r="O2052" t="b">
            <v>0</v>
          </cell>
          <cell r="P2052" t="str">
            <v>C6 HÀ NỘI</v>
          </cell>
          <cell r="Q2052" t="str">
            <v>Miền Bắc</v>
          </cell>
          <cell r="R2052" t="str">
            <v>WIN</v>
          </cell>
        </row>
        <row r="2053">
          <cell r="A2053" t="str">
            <v>WIN5368</v>
          </cell>
          <cell r="B2053" t="str">
            <v>CN HÀ NỘI - CÔNG TY CỔ PHẦN DỊCH VỤ THƯƠNG MẠI TỔNG HỢP WINCOMMERCE</v>
          </cell>
          <cell r="C2053" t="str">
            <v/>
          </cell>
          <cell r="D2053" t="str">
            <v>Thành phố Hà Nội</v>
          </cell>
          <cell r="E2053" t="str">
            <v>Huyện Sóc Sơn</v>
          </cell>
          <cell r="G2053" t="str">
            <v>HN003</v>
          </cell>
          <cell r="H2053" t="str">
            <v>Nguyễn Văn Thạch</v>
          </cell>
          <cell r="I2053" t="str">
            <v>MIENBAC; WIN</v>
          </cell>
          <cell r="J2053" t="str">
            <v/>
          </cell>
          <cell r="M2053" t="str">
            <v>Chợ Cầu Xây, thôn Thanh Vân, xã Tân Dân, huyện Sóc Sơn , HN</v>
          </cell>
          <cell r="N2053">
            <v>60</v>
          </cell>
          <cell r="O2053" t="b">
            <v>0</v>
          </cell>
          <cell r="P2053" t="str">
            <v>C6 HÀ NỘI</v>
          </cell>
          <cell r="Q2053" t="str">
            <v>Miền Bắc</v>
          </cell>
          <cell r="R2053" t="str">
            <v>WIN</v>
          </cell>
        </row>
        <row r="2054">
          <cell r="A2054" t="str">
            <v>WIN5369</v>
          </cell>
          <cell r="B2054" t="str">
            <v>CN HÀ NỘI - CÔNG TY CỔ PHẦN DỊCH VỤ THƯƠNG MẠI TỔNG HỢP WINCOMMERCE</v>
          </cell>
          <cell r="C2054" t="str">
            <v/>
          </cell>
          <cell r="D2054" t="str">
            <v>Thành phố Hà Nội</v>
          </cell>
          <cell r="E2054" t="str">
            <v>Huyện Thạch Thất</v>
          </cell>
          <cell r="G2054" t="str">
            <v>HN008</v>
          </cell>
          <cell r="H2054" t="str">
            <v>Nguyễn Minh Sơn</v>
          </cell>
          <cell r="I2054" t="str">
            <v>MIENBAC;WIN</v>
          </cell>
          <cell r="J2054" t="str">
            <v/>
          </cell>
          <cell r="M2054" t="str">
            <v>Khu phố, thị trấn Liên Quan, Huyện Thạch Thất, HN</v>
          </cell>
          <cell r="N2054">
            <v>60</v>
          </cell>
          <cell r="O2054" t="b">
            <v>0</v>
          </cell>
          <cell r="P2054" t="str">
            <v>C6 HÀ NỘI</v>
          </cell>
          <cell r="Q2054" t="str">
            <v>Miền Bắc</v>
          </cell>
          <cell r="R2054" t="str">
            <v>WIN</v>
          </cell>
        </row>
        <row r="2055">
          <cell r="A2055" t="str">
            <v>WIN5377</v>
          </cell>
          <cell r="B2055" t="str">
            <v>CN HÀ NỘI - CÔNG TY CỔ PHẦN DỊCH VỤ THƯƠNG MẠI TỔNG HỢP WINCOMMERCE</v>
          </cell>
          <cell r="C2055" t="str">
            <v/>
          </cell>
          <cell r="D2055" t="str">
            <v>Thành phố Hà Nội</v>
          </cell>
          <cell r="E2055" t="str">
            <v>Quận Hà Đông</v>
          </cell>
          <cell r="G2055" t="str">
            <v>HN004</v>
          </cell>
          <cell r="H2055" t="str">
            <v>Hoàng Thanh Huy</v>
          </cell>
          <cell r="I2055" t="str">
            <v>MIENBAC;WIN</v>
          </cell>
          <cell r="J2055" t="str">
            <v/>
          </cell>
          <cell r="M2055" t="str">
            <v>Nhà số 4+5, Block 1, Ô H-TT1, Khu nhà ở Hi Brand, Khu đô thị mới Văn Phú, Phường Phú La, Quận Hà Đông, HN</v>
          </cell>
          <cell r="N2055">
            <v>60</v>
          </cell>
          <cell r="O2055" t="b">
            <v>0</v>
          </cell>
          <cell r="P2055" t="str">
            <v>C6 HÀ NỘI</v>
          </cell>
          <cell r="Q2055" t="str">
            <v>Miền Bắc</v>
          </cell>
          <cell r="R2055" t="str">
            <v>WIN</v>
          </cell>
        </row>
        <row r="2056">
          <cell r="A2056" t="str">
            <v>WIN5378</v>
          </cell>
          <cell r="B2056" t="str">
            <v>CN HÀ NỘI - CÔNG TY CỔ PHẦN DỊCH VỤ THƯƠNG MẠI TỔNG HỢP WINCOMMERCE</v>
          </cell>
          <cell r="C2056" t="str">
            <v/>
          </cell>
          <cell r="D2056" t="str">
            <v>Thành phố Hà Nội</v>
          </cell>
          <cell r="E2056" t="str">
            <v>Huyện Thanh Trì</v>
          </cell>
          <cell r="G2056" t="str">
            <v>HN008</v>
          </cell>
          <cell r="H2056" t="str">
            <v>Nguyễn Minh Sơn</v>
          </cell>
          <cell r="I2056" t="str">
            <v>MIENBAC;WIN</v>
          </cell>
          <cell r="J2056" t="str">
            <v/>
          </cell>
          <cell r="M2056" t="str">
            <v>Tầng 1 Khu căn hộ Tecco Skyville Tower, Xã Tứ Hiệp, Huyện Thanh Trì, HN</v>
          </cell>
          <cell r="N2056">
            <v>60</v>
          </cell>
          <cell r="O2056" t="b">
            <v>0</v>
          </cell>
          <cell r="P2056" t="str">
            <v>C6 HÀ NỘI</v>
          </cell>
          <cell r="Q2056" t="str">
            <v>Miền Bắc</v>
          </cell>
          <cell r="R2056" t="str">
            <v>WIN</v>
          </cell>
        </row>
        <row r="2057">
          <cell r="A2057" t="str">
            <v>WIN5380</v>
          </cell>
          <cell r="B2057" t="str">
            <v>CN HÀ NỘI - CÔNG TY CỔ PHẦN DỊCH VỤ THƯƠNG MẠI TỔNG HỢP WINCOMMERCE</v>
          </cell>
          <cell r="C2057" t="str">
            <v/>
          </cell>
          <cell r="D2057" t="str">
            <v>Thành phố Hà Nội</v>
          </cell>
          <cell r="E2057" t="str">
            <v>Huyện Đông Anh</v>
          </cell>
          <cell r="G2057" t="str">
            <v>HN003</v>
          </cell>
          <cell r="H2057" t="str">
            <v>Nguyễn Văn Thạch</v>
          </cell>
          <cell r="I2057" t="str">
            <v>MIENBAC;WIN</v>
          </cell>
          <cell r="J2057" t="str">
            <v/>
          </cell>
          <cell r="M2057" t="str">
            <v>53 Hậu Dưỡng, Xã Kim Chung, Huyện Đông Anh, HN</v>
          </cell>
          <cell r="N2057">
            <v>60</v>
          </cell>
          <cell r="O2057" t="b">
            <v>0</v>
          </cell>
          <cell r="P2057" t="str">
            <v>C6 HÀ NỘI</v>
          </cell>
          <cell r="Q2057" t="str">
            <v>Miền Bắc</v>
          </cell>
          <cell r="R2057" t="str">
            <v>WIN</v>
          </cell>
        </row>
        <row r="2058">
          <cell r="A2058" t="str">
            <v>WIN5385</v>
          </cell>
          <cell r="B2058" t="str">
            <v>CN HÀ NỘI - CÔNG TY CỔ PHẦN DỊCH VỤ THƯƠNG MẠI TỔNG HỢP WINCOMMERCE</v>
          </cell>
          <cell r="C2058" t="str">
            <v/>
          </cell>
          <cell r="D2058" t="str">
            <v>Thành phố Hà Nội</v>
          </cell>
          <cell r="E2058" t="str">
            <v>Quận Bắc Từ Liêm</v>
          </cell>
          <cell r="G2058" t="str">
            <v>HN004</v>
          </cell>
          <cell r="H2058" t="str">
            <v>Hoàng Thanh Huy</v>
          </cell>
          <cell r="I2058" t="str">
            <v>MIENBAC;WIN</v>
          </cell>
          <cell r="J2058" t="str">
            <v/>
          </cell>
          <cell r="M2058" t="str">
            <v>Tầng 1, tòa nhà CT1B , phường Cổ Nhuế 1, quận Bắc Từ Liêm, Hà Nội</v>
          </cell>
          <cell r="N2058">
            <v>60</v>
          </cell>
          <cell r="O2058" t="b">
            <v>0</v>
          </cell>
          <cell r="P2058" t="str">
            <v>C6 HÀ NỘI</v>
          </cell>
          <cell r="Q2058" t="str">
            <v>Miền Bắc</v>
          </cell>
          <cell r="R2058" t="str">
            <v>WIN</v>
          </cell>
        </row>
        <row r="2059">
          <cell r="A2059" t="str">
            <v>WIN5394</v>
          </cell>
          <cell r="B2059" t="str">
            <v>CN HÀ NỘI - CÔNG TY CỔ PHẦN DỊCH VỤ THƯƠNG MẠI TỔNG HỢP WINCOMMERCE</v>
          </cell>
          <cell r="C2059" t="str">
            <v/>
          </cell>
          <cell r="D2059" t="str">
            <v>Thành phố Hà Nội</v>
          </cell>
          <cell r="E2059" t="str">
            <v>Huyện Đông Anh</v>
          </cell>
          <cell r="G2059" t="str">
            <v>HN003</v>
          </cell>
          <cell r="H2059" t="str">
            <v>Nguyễn Văn Thạch</v>
          </cell>
          <cell r="I2059" t="str">
            <v>MIENBAC;WIN</v>
          </cell>
          <cell r="J2059" t="str">
            <v/>
          </cell>
          <cell r="M2059" t="str">
            <v>Thôn Tằng My, Xã Nam Hồng, Huyện Đông Anh, HN</v>
          </cell>
          <cell r="N2059">
            <v>60</v>
          </cell>
          <cell r="O2059" t="b">
            <v>0</v>
          </cell>
          <cell r="P2059" t="str">
            <v>C6 HÀ NỘI</v>
          </cell>
          <cell r="Q2059" t="str">
            <v>Miền Bắc</v>
          </cell>
          <cell r="R2059" t="str">
            <v>WIN</v>
          </cell>
        </row>
        <row r="2060">
          <cell r="A2060" t="str">
            <v>WIN5408</v>
          </cell>
          <cell r="B2060" t="str">
            <v>CN HÀ NỘI - CÔNG TY CỔ PHẦN DỊCH VỤ THƯƠNG MẠI TỔNG HỢP WINCOMMERCE</v>
          </cell>
          <cell r="C2060" t="str">
            <v/>
          </cell>
          <cell r="D2060" t="str">
            <v>Thành phố Hà Nội</v>
          </cell>
          <cell r="E2060" t="str">
            <v>Quận Long Biên</v>
          </cell>
          <cell r="G2060" t="str">
            <v>HN003</v>
          </cell>
          <cell r="H2060" t="str">
            <v>Nguyễn Văn Thạch</v>
          </cell>
          <cell r="I2060" t="str">
            <v>MIENBAC;WIN</v>
          </cell>
          <cell r="J2060" t="str">
            <v/>
          </cell>
          <cell r="M2060" t="str">
            <v>Lô góc tầng 1, Tòa B1, Chung cư Ruby CT3 Phúc Lợi, Quận Long Biên, HN</v>
          </cell>
          <cell r="N2060">
            <v>60</v>
          </cell>
          <cell r="O2060" t="b">
            <v>0</v>
          </cell>
          <cell r="P2060" t="str">
            <v>C6 HÀ NỘI</v>
          </cell>
          <cell r="Q2060" t="str">
            <v>Miền Bắc</v>
          </cell>
          <cell r="R2060" t="str">
            <v>WIN</v>
          </cell>
        </row>
        <row r="2061">
          <cell r="A2061" t="str">
            <v>WIN5415</v>
          </cell>
          <cell r="B2061" t="str">
            <v>CN HÀ NỘI - CÔNG TY CỔ PHẦN DỊCH VỤ THƯƠNG MẠI TỔNG HỢP WINCOMMERCE</v>
          </cell>
          <cell r="C2061" t="str">
            <v/>
          </cell>
          <cell r="D2061" t="str">
            <v>Thành phố Hà Nội</v>
          </cell>
          <cell r="E2061" t="str">
            <v>Quận Cầu Giấy</v>
          </cell>
          <cell r="G2061" t="str">
            <v>HN004</v>
          </cell>
          <cell r="H2061" t="str">
            <v>Hoàng Thanh Huy</v>
          </cell>
          <cell r="I2061" t="str">
            <v>MIENBAC;WIN</v>
          </cell>
          <cell r="J2061" t="str">
            <v/>
          </cell>
          <cell r="M2061" t="str">
            <v>Tháp G, 
Khu đô thị Đông Nam đường Trần Duy Hưng, phường Trung Hòa, quận Cầu Giấy, HN</v>
          </cell>
          <cell r="N2061">
            <v>60</v>
          </cell>
          <cell r="O2061" t="b">
            <v>0</v>
          </cell>
          <cell r="P2061" t="str">
            <v>C6 HÀ NỘI</v>
          </cell>
          <cell r="Q2061" t="str">
            <v>Miền Bắc</v>
          </cell>
          <cell r="R2061" t="str">
            <v>WIN</v>
          </cell>
        </row>
        <row r="2062">
          <cell r="A2062" t="str">
            <v>win5422</v>
          </cell>
          <cell r="B2062" t="str">
            <v>CN HÀ NỘI - wincommerce</v>
          </cell>
          <cell r="C2062" t="str">
            <v/>
          </cell>
          <cell r="D2062" t="str">
            <v>Thành phố Hà Nội</v>
          </cell>
          <cell r="E2062" t="str">
            <v>Huyện Quốc Oai</v>
          </cell>
          <cell r="G2062" t="str">
            <v>HN004</v>
          </cell>
          <cell r="H2062" t="str">
            <v>Hoàng Thanh Huy</v>
          </cell>
          <cell r="I2062" t="str">
            <v>MIENBAC;WIN</v>
          </cell>
          <cell r="J2062" t="str">
            <v/>
          </cell>
          <cell r="M2062" t="str">
            <v>Thôn Đồng Lư, xã Đồng Quang, huyện Quốc Oai, TP Hà Nội</v>
          </cell>
          <cell r="N2062">
            <v>60</v>
          </cell>
          <cell r="O2062" t="b">
            <v>0</v>
          </cell>
          <cell r="P2062" t="str">
            <v>C6 HÀ NỘI</v>
          </cell>
          <cell r="Q2062" t="str">
            <v>Miền Bắc</v>
          </cell>
          <cell r="R2062" t="str">
            <v>WIN</v>
          </cell>
        </row>
        <row r="2063">
          <cell r="A2063" t="str">
            <v>WIN5423</v>
          </cell>
          <cell r="B2063" t="str">
            <v>CN HÀ NỘI - CÔNG TY CỔ PHẦN DỊCH VỤ THƯƠNG MẠI TỔNG HỢP WINCOMMERCE</v>
          </cell>
          <cell r="C2063" t="str">
            <v/>
          </cell>
          <cell r="D2063" t="str">
            <v>Thành phố Hà Nội</v>
          </cell>
          <cell r="E2063" t="str">
            <v>Huyện Phúc Thọ</v>
          </cell>
          <cell r="G2063" t="str">
            <v>HN008</v>
          </cell>
          <cell r="H2063" t="str">
            <v>Nguyễn Minh Sơn</v>
          </cell>
          <cell r="I2063" t="str">
            <v>MIENBAC;WIN</v>
          </cell>
          <cell r="J2063" t="str">
            <v/>
          </cell>
          <cell r="M2063" t="str">
            <v>Cụm 5, xã Phụng Thượng, Huyện Phúc Thọ, HN</v>
          </cell>
          <cell r="N2063">
            <v>60</v>
          </cell>
          <cell r="O2063" t="b">
            <v>0</v>
          </cell>
          <cell r="P2063" t="str">
            <v>C6 HÀ NỘI</v>
          </cell>
          <cell r="Q2063" t="str">
            <v>Miền Bắc</v>
          </cell>
          <cell r="R2063" t="str">
            <v>WIN</v>
          </cell>
        </row>
        <row r="2064">
          <cell r="A2064" t="str">
            <v>win5429</v>
          </cell>
          <cell r="B2064" t="str">
            <v>CN HÀ NỘI - WINCOMMERCE</v>
          </cell>
          <cell r="C2064" t="str">
            <v/>
          </cell>
          <cell r="D2064" t="str">
            <v>Thành phố Hà Nội</v>
          </cell>
          <cell r="E2064" t="str">
            <v>Huyện Phú Xuyên</v>
          </cell>
          <cell r="G2064" t="str">
            <v>HN008</v>
          </cell>
          <cell r="H2064" t="str">
            <v>Nguyễn Minh Sơn</v>
          </cell>
          <cell r="I2064" t="str">
            <v>MIENBAC;WIN</v>
          </cell>
          <cell r="J2064" t="str">
            <v/>
          </cell>
          <cell r="M2064" t="str">
            <v>Xóm Cầu, Thôn Hòa Mỹ, Xã Hồng Minh, Huyện Phú Xuyên, HN</v>
          </cell>
          <cell r="N2064">
            <v>60</v>
          </cell>
          <cell r="O2064" t="b">
            <v>0</v>
          </cell>
          <cell r="P2064" t="str">
            <v>C6 HÀ NỘI</v>
          </cell>
          <cell r="Q2064" t="str">
            <v>Miền Bắc</v>
          </cell>
          <cell r="R2064" t="str">
            <v>WIN</v>
          </cell>
        </row>
        <row r="2065">
          <cell r="A2065" t="str">
            <v>WIN5430</v>
          </cell>
          <cell r="B2065" t="str">
            <v>CN HÀ NỘI - CÔNG TY CỔ PHẦN DỊCH VỤ THƯƠNG MẠI TỔNG HỢP WINCOMMERCE</v>
          </cell>
          <cell r="C2065" t="str">
            <v/>
          </cell>
          <cell r="D2065" t="str">
            <v>Thành phố Hà Nội</v>
          </cell>
          <cell r="E2065" t="str">
            <v>Quận Long Biên</v>
          </cell>
          <cell r="G2065" t="str">
            <v>HN003</v>
          </cell>
          <cell r="H2065" t="str">
            <v>Nguyễn Văn Thạch</v>
          </cell>
          <cell r="I2065" t="str">
            <v>MIENBAC;WIN</v>
          </cell>
          <cell r="J2065" t="str">
            <v/>
          </cell>
          <cell r="M2065" t="str">
            <v>Tổ 10, Phường Thạch Bàn, Quận Long Biên, HN</v>
          </cell>
          <cell r="N2065">
            <v>60</v>
          </cell>
          <cell r="O2065" t="b">
            <v>0</v>
          </cell>
          <cell r="P2065" t="str">
            <v>C6 HÀ NỘI</v>
          </cell>
          <cell r="Q2065" t="str">
            <v>Miền Bắc</v>
          </cell>
          <cell r="R2065" t="str">
            <v>WIN</v>
          </cell>
        </row>
        <row r="2066">
          <cell r="A2066" t="str">
            <v>WIN5431</v>
          </cell>
          <cell r="B2066" t="str">
            <v>CN HÀ NỘI - CÔNG TY CỔ PHẦN DỊCH VỤ THƯƠNG MẠI TỔNG HỢP WINCOMMERCE</v>
          </cell>
          <cell r="C2066" t="str">
            <v/>
          </cell>
          <cell r="D2066" t="str">
            <v>Thành phố Hà Nội</v>
          </cell>
          <cell r="E2066" t="str">
            <v>Huyện Gia Lâm</v>
          </cell>
          <cell r="G2066" t="str">
            <v>HN008</v>
          </cell>
          <cell r="H2066" t="str">
            <v>Nguyễn Minh Sơn</v>
          </cell>
          <cell r="I2066" t="str">
            <v>MIENBAC;WIN</v>
          </cell>
          <cell r="J2066" t="str">
            <v/>
          </cell>
          <cell r="M2066" t="str">
            <v>BT1.SH-A(07), Khu đô thị mới Đặng Xá, Xã Đặng Xá, Huyện Gia Lâm, HN</v>
          </cell>
          <cell r="N2066">
            <v>60</v>
          </cell>
          <cell r="O2066" t="b">
            <v>0</v>
          </cell>
          <cell r="P2066" t="str">
            <v>C6 HÀ NỘI</v>
          </cell>
          <cell r="Q2066" t="str">
            <v>Miền Bắc</v>
          </cell>
          <cell r="R2066" t="str">
            <v>WIN</v>
          </cell>
        </row>
        <row r="2067">
          <cell r="A2067" t="str">
            <v>WIN5434</v>
          </cell>
          <cell r="B2067" t="str">
            <v>CN HÀ NỘI - CÔNG TY CỔ PHẦN DỊCH VỤ THƯƠNG MẠI TỔNG HỢP WINCOMMERCE</v>
          </cell>
          <cell r="C2067" t="str">
            <v/>
          </cell>
          <cell r="D2067" t="str">
            <v>Thành phố Hà Nội</v>
          </cell>
          <cell r="E2067" t="str">
            <v>Quận Đống Đa</v>
          </cell>
          <cell r="G2067" t="str">
            <v>HN003</v>
          </cell>
          <cell r="H2067" t="str">
            <v>Nguyễn Văn Thạch</v>
          </cell>
          <cell r="I2067" t="str">
            <v>MIENBAC;WIN</v>
          </cell>
          <cell r="J2067" t="str">
            <v/>
          </cell>
          <cell r="M2067" t="str">
            <v>Số 18 ngách 1 ngõ 119 Hồ Đắc Di, phường Nam Đồng, quận Đống Đa, Hà Nội</v>
          </cell>
          <cell r="N2067">
            <v>60</v>
          </cell>
          <cell r="O2067" t="b">
            <v>0</v>
          </cell>
          <cell r="P2067" t="str">
            <v>C6 HÀ NỘI</v>
          </cell>
          <cell r="Q2067" t="str">
            <v>Miền Bắc</v>
          </cell>
          <cell r="R2067" t="str">
            <v>WIN</v>
          </cell>
        </row>
        <row r="2068">
          <cell r="A2068" t="str">
            <v>WIN5439</v>
          </cell>
          <cell r="B2068" t="str">
            <v>CN HÀ NỘI - CÔNG TY CỔ PHẦN DỊCH VỤ THƯƠNG MẠI TỔNG HỢP WINCOMMERCE</v>
          </cell>
          <cell r="C2068" t="str">
            <v/>
          </cell>
          <cell r="D2068" t="str">
            <v>Thành phố Hà Nội</v>
          </cell>
          <cell r="E2068" t="str">
            <v>Quận Ba Đình</v>
          </cell>
          <cell r="G2068" t="str">
            <v>HN008</v>
          </cell>
          <cell r="H2068" t="str">
            <v>Nguyễn Minh Sơn</v>
          </cell>
          <cell r="I2068" t="str">
            <v>MIENBAC;WIN</v>
          </cell>
          <cell r="J2068" t="str">
            <v/>
          </cell>
          <cell r="M2068" t="str">
            <v>17A, Ngõ 9 Nguyễn Tri Phương , phường Điện Biên, quận Ba Đình, HN</v>
          </cell>
          <cell r="N2068">
            <v>60</v>
          </cell>
          <cell r="O2068" t="b">
            <v>0</v>
          </cell>
          <cell r="P2068" t="str">
            <v>C6 HÀ NỘI</v>
          </cell>
          <cell r="Q2068" t="str">
            <v>Miền Bắc</v>
          </cell>
          <cell r="R2068" t="str">
            <v>WIN</v>
          </cell>
        </row>
        <row r="2069">
          <cell r="A2069" t="str">
            <v>WIN5453</v>
          </cell>
          <cell r="B2069" t="str">
            <v>CN HÀ NỘI - CÔNG TY CỔ PHẦN DỊCH VỤ THƯƠNG MẠI TỔNG HỢP WINCOMMERCE</v>
          </cell>
          <cell r="C2069" t="str">
            <v/>
          </cell>
          <cell r="D2069" t="str">
            <v>Thành phố Hà Nội</v>
          </cell>
          <cell r="E2069" t="str">
            <v>Quận Đống Đa</v>
          </cell>
          <cell r="G2069" t="str">
            <v>HN003</v>
          </cell>
          <cell r="H2069" t="str">
            <v>Nguyễn Văn Thạch</v>
          </cell>
          <cell r="I2069" t="str">
            <v>MIENBAC;WIN</v>
          </cell>
          <cell r="J2069" t="str">
            <v/>
          </cell>
          <cell r="M2069" t="str">
            <v>48 Bích Câu, Phường Quốc Tử Giám, Quận Đống Đa, HN</v>
          </cell>
          <cell r="N2069">
            <v>60</v>
          </cell>
          <cell r="O2069" t="b">
            <v>0</v>
          </cell>
          <cell r="P2069" t="str">
            <v>C6 HÀ NỘI</v>
          </cell>
          <cell r="Q2069" t="str">
            <v>Miền Bắc</v>
          </cell>
          <cell r="R2069" t="str">
            <v>WIN</v>
          </cell>
        </row>
        <row r="2070">
          <cell r="A2070" t="str">
            <v>win5454</v>
          </cell>
          <cell r="B2070" t="str">
            <v>CN HÀ NỘI - wincommerce</v>
          </cell>
          <cell r="C2070" t="str">
            <v/>
          </cell>
          <cell r="D2070" t="str">
            <v>Thành phố Hà Nội</v>
          </cell>
          <cell r="E2070" t="str">
            <v>Thị xã Sơn Tây</v>
          </cell>
          <cell r="G2070" t="str">
            <v>HN004</v>
          </cell>
          <cell r="H2070" t="str">
            <v>Hoàng Thanh Huy</v>
          </cell>
          <cell r="I2070" t="str">
            <v>MIENBAC;WIN</v>
          </cell>
          <cell r="J2070" t="str">
            <v/>
          </cell>
          <cell r="M2070" t="str">
            <v>Ngã tư Cổ Đông, Xóm 10, Thôn Đoàn Kết, Xã Cổ Đông, Thị xã Sơn Tây, HN</v>
          </cell>
          <cell r="N2070">
            <v>60</v>
          </cell>
          <cell r="O2070" t="b">
            <v>0</v>
          </cell>
          <cell r="P2070" t="str">
            <v>C6 HÀ NỘI</v>
          </cell>
          <cell r="Q2070" t="str">
            <v>Miền Bắc</v>
          </cell>
          <cell r="R2070" t="str">
            <v>WIN</v>
          </cell>
        </row>
        <row r="2071">
          <cell r="A2071" t="str">
            <v>WIN5456</v>
          </cell>
          <cell r="B2071" t="str">
            <v>CN HÀ NỘI - CÔNG TY CỔ PHẦN DỊCH VỤ THƯƠNG MẠI TỔNG HỢP WINCOMMERCE</v>
          </cell>
          <cell r="C2071" t="str">
            <v/>
          </cell>
          <cell r="D2071" t="str">
            <v>Thành phố Hà Nội</v>
          </cell>
          <cell r="E2071" t="str">
            <v>Huyện Sóc Sơn</v>
          </cell>
          <cell r="G2071" t="str">
            <v>HN003</v>
          </cell>
          <cell r="H2071" t="str">
            <v>Nguyễn Văn Thạch</v>
          </cell>
          <cell r="I2071" t="str">
            <v>MIENBAC; WIN</v>
          </cell>
          <cell r="J2071" t="str">
            <v/>
          </cell>
          <cell r="M2071" t="str">
            <v>Đội 2, thôn Xuân Bách, xã Quang Tiến, huyện Sóc Sơn, HN</v>
          </cell>
          <cell r="N2071">
            <v>60</v>
          </cell>
          <cell r="O2071" t="b">
            <v>0</v>
          </cell>
          <cell r="P2071" t="str">
            <v>C6 HÀ NỘI</v>
          </cell>
          <cell r="Q2071" t="str">
            <v>Miền Bắc</v>
          </cell>
          <cell r="R2071" t="str">
            <v>WIN</v>
          </cell>
        </row>
        <row r="2072">
          <cell r="A2072" t="str">
            <v>WIN5465</v>
          </cell>
          <cell r="B2072" t="str">
            <v>CN HÀ NỘI - CÔNG TY CỔ PHẦN DỊCH VỤ THƯƠNG MẠI TỔNG HỢP WINCOMMERCE</v>
          </cell>
          <cell r="C2072" t="str">
            <v/>
          </cell>
          <cell r="D2072" t="str">
            <v>Thành phố Hà Nội</v>
          </cell>
          <cell r="E2072" t="str">
            <v>Quận Thanh Xuân</v>
          </cell>
          <cell r="G2072" t="str">
            <v>HN008</v>
          </cell>
          <cell r="H2072" t="str">
            <v>Nguyễn Minh Sơn</v>
          </cell>
          <cell r="I2072" t="str">
            <v>MIENBAC;WIN</v>
          </cell>
          <cell r="J2072" t="str">
            <v/>
          </cell>
          <cell r="M2072" t="str">
            <v>Lô A1.2, tầng 1 tòa nhà A, tổ hợp văn phòng, nhà ở cao cấp kết hợp dịch vụ thương mại HBI, 
Số 203 Nguyễn Huy Tưởng, Phương Thanh Xuân Trung, quận Thanh Xuân, HN</v>
          </cell>
          <cell r="N2072">
            <v>60</v>
          </cell>
          <cell r="O2072" t="b">
            <v>0</v>
          </cell>
          <cell r="P2072" t="str">
            <v>C6 HÀ NỘI</v>
          </cell>
          <cell r="Q2072" t="str">
            <v>Miền Bắc</v>
          </cell>
          <cell r="R2072" t="str">
            <v>WIN</v>
          </cell>
        </row>
        <row r="2073">
          <cell r="A2073" t="str">
            <v>WIN5467</v>
          </cell>
          <cell r="B2073" t="str">
            <v>CN HÀ NỘI - CÔNG TY CỔ PHẦN DỊCH VỤ THƯƠNG MẠI TỔNG HỢP WINCOMMERCE</v>
          </cell>
          <cell r="C2073" t="str">
            <v/>
          </cell>
          <cell r="D2073" t="str">
            <v>Thành phố Hà Nội</v>
          </cell>
          <cell r="E2073" t="str">
            <v>Quận Đống Đa</v>
          </cell>
          <cell r="G2073" t="str">
            <v>HN003</v>
          </cell>
          <cell r="H2073" t="str">
            <v>Nguyễn Văn Thạch</v>
          </cell>
          <cell r="I2073" t="str">
            <v>MIENBAC;WIN</v>
          </cell>
          <cell r="J2073" t="str">
            <v/>
          </cell>
          <cell r="M2073" t="str">
            <v>Số 12 ngõ 4D Đặng Văn Ngữ, phường Trung Tự, quận Đống Đa, HN</v>
          </cell>
          <cell r="N2073">
            <v>60</v>
          </cell>
          <cell r="O2073" t="b">
            <v>0</v>
          </cell>
          <cell r="P2073" t="str">
            <v>C6 HÀ NỘI</v>
          </cell>
          <cell r="Q2073" t="str">
            <v>Miền Bắc</v>
          </cell>
          <cell r="R2073" t="str">
            <v>WIN</v>
          </cell>
        </row>
        <row r="2074">
          <cell r="A2074" t="str">
            <v>WIN5468</v>
          </cell>
          <cell r="B2074" t="str">
            <v>CN HÀ NỘI - CÔNG TY CỔ PHẦN DỊCH VỤ THƯƠNG MẠI TỔNG HỢP WINCOMMERCE</v>
          </cell>
          <cell r="C2074" t="str">
            <v/>
          </cell>
          <cell r="D2074" t="str">
            <v>Thành phố Hà Nội</v>
          </cell>
          <cell r="E2074" t="str">
            <v>Quận Đống Đa</v>
          </cell>
          <cell r="G2074" t="str">
            <v>HN003</v>
          </cell>
          <cell r="H2074" t="str">
            <v>Nguyễn Văn Thạch</v>
          </cell>
          <cell r="I2074" t="str">
            <v>MIENBAC;WIN</v>
          </cell>
          <cell r="J2074" t="str">
            <v/>
          </cell>
          <cell r="M2074" t="str">
            <v>33-35 Ngõ Quan Thổ 1, Phường Tôn Đức Thức, Quận Đống Đa, HN</v>
          </cell>
          <cell r="N2074">
            <v>60</v>
          </cell>
          <cell r="O2074" t="b">
            <v>0</v>
          </cell>
          <cell r="P2074" t="str">
            <v>C6 HÀ NỘI</v>
          </cell>
          <cell r="Q2074" t="str">
            <v>Miền Bắc</v>
          </cell>
          <cell r="R2074" t="str">
            <v>WIN</v>
          </cell>
        </row>
        <row r="2075">
          <cell r="A2075" t="str">
            <v>win5470</v>
          </cell>
          <cell r="B2075" t="str">
            <v>CN HÀ NỘI - wincommerce</v>
          </cell>
          <cell r="C2075" t="str">
            <v/>
          </cell>
          <cell r="D2075" t="str">
            <v>Thành phố Hà Nội</v>
          </cell>
          <cell r="E2075" t="str">
            <v>Huyện Mỹ Đức</v>
          </cell>
          <cell r="G2075" t="str">
            <v>HN008</v>
          </cell>
          <cell r="H2075" t="str">
            <v>Nguyễn Minh Sơn</v>
          </cell>
          <cell r="I2075" t="str">
            <v>MIENBAC;WIN</v>
          </cell>
          <cell r="J2075" t="str">
            <v/>
          </cell>
          <cell r="M2075" t="str">
            <v>Thôn Vài, Xã Hợp Thanh, Huyện Mỹ Đức, HN</v>
          </cell>
          <cell r="N2075">
            <v>60</v>
          </cell>
          <cell r="O2075" t="b">
            <v>0</v>
          </cell>
          <cell r="P2075" t="str">
            <v>C6 HÀ NỘI</v>
          </cell>
          <cell r="Q2075" t="str">
            <v>Miền Bắc</v>
          </cell>
          <cell r="R2075" t="str">
            <v>WIN</v>
          </cell>
        </row>
        <row r="2076">
          <cell r="A2076" t="str">
            <v>WIN5472</v>
          </cell>
          <cell r="B2076" t="str">
            <v>CN HÀ NỘI - CÔNG TY CỔ PHẦN DỊCH VỤ THƯƠNG MẠI TỔNG HỢP WINCOMMERCE</v>
          </cell>
          <cell r="C2076" t="str">
            <v/>
          </cell>
          <cell r="D2076" t="str">
            <v>Thành phố Hà Nội</v>
          </cell>
          <cell r="E2076" t="str">
            <v>Quận Nam Từ Liêm</v>
          </cell>
          <cell r="G2076" t="str">
            <v>HN004</v>
          </cell>
          <cell r="H2076" t="str">
            <v>Hoàng Thanh Huy</v>
          </cell>
          <cell r="I2076" t="str">
            <v>MIENBAC;WIN</v>
          </cell>
          <cell r="J2076" t="str">
            <v/>
          </cell>
          <cell r="M2076" t="str">
            <v>Số 87 Ngõ 322 Mỹ Đình, phường Mỹ Đình, Nam Từ Liêm, Hà Nội</v>
          </cell>
          <cell r="N2076">
            <v>60</v>
          </cell>
          <cell r="O2076" t="b">
            <v>0</v>
          </cell>
          <cell r="P2076" t="str">
            <v>C6 HÀ NỘI</v>
          </cell>
          <cell r="Q2076" t="str">
            <v>Miền Bắc</v>
          </cell>
          <cell r="R2076" t="str">
            <v>WIN</v>
          </cell>
        </row>
        <row r="2077">
          <cell r="A2077" t="str">
            <v>WIN5473</v>
          </cell>
          <cell r="B2077" t="str">
            <v>CN HÀ NỘI - CÔNG TY CỔ PHẦN DỊCH VỤ THƯƠNG MẠI TỔNG HỢP WINCOMMERCE</v>
          </cell>
          <cell r="C2077" t="str">
            <v/>
          </cell>
          <cell r="D2077" t="str">
            <v>Thành phố Hà Nội</v>
          </cell>
          <cell r="E2077" t="str">
            <v>Quận Tây Hồ</v>
          </cell>
          <cell r="G2077" t="str">
            <v>HN008</v>
          </cell>
          <cell r="H2077" t="str">
            <v>Nguyễn Minh Sơn</v>
          </cell>
          <cell r="I2077" t="str">
            <v>MIENBAC;WIN</v>
          </cell>
          <cell r="J2077" t="str">
            <v/>
          </cell>
          <cell r="M2077" t="str">
            <v>33 Võng Thị, Phường Bưởi, Quận Tây Hồ, TP Hà Nội</v>
          </cell>
          <cell r="N2077">
            <v>60</v>
          </cell>
          <cell r="O2077" t="b">
            <v>0</v>
          </cell>
          <cell r="P2077" t="str">
            <v>C6 HÀ NỘI</v>
          </cell>
          <cell r="Q2077" t="str">
            <v>Miền Bắc</v>
          </cell>
          <cell r="R2077" t="str">
            <v>WIN</v>
          </cell>
        </row>
        <row r="2078">
          <cell r="A2078" t="str">
            <v>WIN5474</v>
          </cell>
          <cell r="B2078" t="str">
            <v>CN HÀ NỘI - CÔNG TY CỔ PHẦN DỊCH VỤ THƯƠNG MẠI TỔNG HỢP WINCOMMERCE</v>
          </cell>
          <cell r="C2078" t="str">
            <v/>
          </cell>
          <cell r="D2078" t="str">
            <v>Thành phố Hà Nội</v>
          </cell>
          <cell r="E2078" t="str">
            <v>Quận Nam Từ Liêm</v>
          </cell>
          <cell r="G2078" t="str">
            <v>HN004</v>
          </cell>
          <cell r="H2078" t="str">
            <v>Hoàng Thanh Huy</v>
          </cell>
          <cell r="I2078" t="str">
            <v>MIENBAC;WIN</v>
          </cell>
          <cell r="J2078" t="str">
            <v/>
          </cell>
          <cell r="M2078" t="str">
            <v>Tầng 1, tòa nhà CT1B Hateco Apolo, phường Phương Canh, Quận Nam Từ Liêm, Hà Nội</v>
          </cell>
          <cell r="N2078">
            <v>60</v>
          </cell>
          <cell r="O2078" t="b">
            <v>0</v>
          </cell>
          <cell r="P2078" t="str">
            <v>C6 HÀ NỘI</v>
          </cell>
          <cell r="Q2078" t="str">
            <v>Miền Bắc</v>
          </cell>
          <cell r="R2078" t="str">
            <v>WIN</v>
          </cell>
        </row>
        <row r="2079">
          <cell r="A2079" t="str">
            <v>WIN5475</v>
          </cell>
          <cell r="B2079" t="str">
            <v>CN HÀ NỘI - CÔNG TY CỔ PHẦN DỊCH VỤ THƯƠNG MẠI TỔNG HỢP WINCOMMERCE</v>
          </cell>
          <cell r="C2079" t="str">
            <v/>
          </cell>
          <cell r="D2079" t="str">
            <v>Thành phố Hà Nội</v>
          </cell>
          <cell r="E2079" t="str">
            <v>Quận Thanh Xuân</v>
          </cell>
          <cell r="G2079" t="str">
            <v>HN008</v>
          </cell>
          <cell r="H2079" t="str">
            <v>Nguyễn Minh Sơn</v>
          </cell>
          <cell r="I2079" t="str">
            <v>MIENBAC;WIN</v>
          </cell>
          <cell r="J2079" t="str">
            <v/>
          </cell>
          <cell r="M2079" t="str">
            <v>273 Vũ Tông Phan, Phường Khương Trung, Quận Thanh Xuân, Hà Nội</v>
          </cell>
          <cell r="N2079">
            <v>60</v>
          </cell>
          <cell r="O2079" t="b">
            <v>0</v>
          </cell>
          <cell r="P2079" t="str">
            <v>C6 HÀ NỘI</v>
          </cell>
          <cell r="Q2079" t="str">
            <v>Miền Bắc</v>
          </cell>
          <cell r="R2079" t="str">
            <v>WIN</v>
          </cell>
        </row>
        <row r="2080">
          <cell r="A2080" t="str">
            <v>WIN5484</v>
          </cell>
          <cell r="B2080" t="str">
            <v>CN HÀ NỘI - CÔNG TY CỔ PHẦN DỊCH VỤ THƯƠNG MẠI TỔNG HỢP WINCOMMERCE</v>
          </cell>
          <cell r="C2080" t="str">
            <v/>
          </cell>
          <cell r="D2080" t="str">
            <v>Thành phố Hà Nội</v>
          </cell>
          <cell r="E2080" t="str">
            <v>Huyện Thường Tín</v>
          </cell>
          <cell r="G2080" t="str">
            <v>HN008</v>
          </cell>
          <cell r="H2080" t="str">
            <v>Nguyễn Minh Sơn</v>
          </cell>
          <cell r="I2080" t="str">
            <v>MIENBAC;WIN</v>
          </cell>
          <cell r="J2080" t="str">
            <v/>
          </cell>
          <cell r="M2080" t="str">
            <v>Thôn An Duyên, Xã Tô Hiệu, Huyện Thường Tín, HN</v>
          </cell>
          <cell r="N2080">
            <v>60</v>
          </cell>
          <cell r="O2080" t="b">
            <v>0</v>
          </cell>
          <cell r="P2080" t="str">
            <v>C6 HÀ NỘI</v>
          </cell>
          <cell r="Q2080" t="str">
            <v>Miền Bắc</v>
          </cell>
          <cell r="R2080" t="str">
            <v>WIN</v>
          </cell>
        </row>
        <row r="2081">
          <cell r="A2081" t="str">
            <v>win5487</v>
          </cell>
          <cell r="B2081" t="str">
            <v>CN HÀ NỘI - wincommerce</v>
          </cell>
          <cell r="C2081" t="str">
            <v/>
          </cell>
          <cell r="D2081" t="str">
            <v>Thành phố Hà Nội</v>
          </cell>
          <cell r="E2081" t="str">
            <v>Huyện Thanh Oai</v>
          </cell>
          <cell r="G2081" t="str">
            <v>HN008</v>
          </cell>
          <cell r="H2081" t="str">
            <v>Nguyễn Minh Sơn</v>
          </cell>
          <cell r="I2081" t="str">
            <v>MIENBAC;WIN</v>
          </cell>
          <cell r="J2081" t="str">
            <v/>
          </cell>
          <cell r="M2081" t="str">
            <v>Số 155 Xóm Đậu, Thôn Vỹ, Xã Cao Viên, Huyện Thanh Oai, HN</v>
          </cell>
          <cell r="N2081">
            <v>60</v>
          </cell>
          <cell r="O2081" t="b">
            <v>0</v>
          </cell>
          <cell r="P2081" t="str">
            <v>C6 HÀ NỘI</v>
          </cell>
          <cell r="Q2081" t="str">
            <v>Miền Bắc</v>
          </cell>
          <cell r="R2081" t="str">
            <v>WIN</v>
          </cell>
        </row>
        <row r="2082">
          <cell r="A2082" t="str">
            <v>WIN5488</v>
          </cell>
          <cell r="B2082" t="str">
            <v>CN HÀ NỘI - CÔNG TY CỔ PHẦN DỊCH VỤ THƯƠNG MẠI TỔNG HỢP WINCOMMERCE</v>
          </cell>
          <cell r="C2082" t="str">
            <v/>
          </cell>
          <cell r="D2082" t="str">
            <v>Thành phố Hà Nội</v>
          </cell>
          <cell r="E2082" t="str">
            <v>Huyện Gia Lâm</v>
          </cell>
          <cell r="G2082" t="str">
            <v>HN008</v>
          </cell>
          <cell r="H2082" t="str">
            <v>Nguyễn Minh Sơn</v>
          </cell>
          <cell r="I2082" t="str">
            <v>MIENBAC;WIN</v>
          </cell>
          <cell r="J2082" t="str">
            <v/>
          </cell>
          <cell r="M2082" t="str">
            <v>Thôn Thuận Tiến, Xã Dương Xá, Huyện Gia Lâm, HN</v>
          </cell>
          <cell r="N2082">
            <v>60</v>
          </cell>
          <cell r="O2082" t="b">
            <v>0</v>
          </cell>
          <cell r="P2082" t="str">
            <v>C6 HÀ NỘI</v>
          </cell>
          <cell r="Q2082" t="str">
            <v>Miền Bắc</v>
          </cell>
          <cell r="R2082" t="str">
            <v>WIN</v>
          </cell>
        </row>
        <row r="2083">
          <cell r="A2083" t="str">
            <v>WIN5489</v>
          </cell>
          <cell r="B2083" t="str">
            <v>CN HÀ NỘI - CÔNG TY CỔ PHẦN DỊCH VỤ THƯƠNG MẠI TỔNG HỢP WINCOMMERCE</v>
          </cell>
          <cell r="C2083" t="str">
            <v/>
          </cell>
          <cell r="D2083" t="str">
            <v>Thành phố Hà Nội</v>
          </cell>
          <cell r="E2083" t="str">
            <v>Quận Hai Bà Trưng</v>
          </cell>
          <cell r="G2083" t="str">
            <v>HN003</v>
          </cell>
          <cell r="H2083" t="str">
            <v>Nguyễn Văn Thạch</v>
          </cell>
          <cell r="I2083" t="str">
            <v>MIENBAC;WIN</v>
          </cell>
          <cell r="J2083" t="str">
            <v/>
          </cell>
          <cell r="M2083" t="str">
            <v>Tầng 1, Ô I-HH, Dự án Green Pearl, 378 Minh Khai, Phường Vĩnh Tuy, Quận Hai Bà Trưng, HN</v>
          </cell>
          <cell r="N2083">
            <v>60</v>
          </cell>
          <cell r="O2083" t="b">
            <v>0</v>
          </cell>
          <cell r="P2083" t="str">
            <v>C6 HÀ NỘI</v>
          </cell>
          <cell r="Q2083" t="str">
            <v>Miền Bắc</v>
          </cell>
          <cell r="R2083" t="str">
            <v>WIN</v>
          </cell>
        </row>
        <row r="2084">
          <cell r="A2084" t="str">
            <v>win5490</v>
          </cell>
          <cell r="B2084" t="str">
            <v>CN HÀ NỘI - wincommerce</v>
          </cell>
          <cell r="C2084" t="str">
            <v/>
          </cell>
          <cell r="D2084" t="str">
            <v>Thành phố Hà Nội</v>
          </cell>
          <cell r="E2084" t="str">
            <v>Huyện Thanh Oai</v>
          </cell>
          <cell r="G2084" t="str">
            <v>HN008</v>
          </cell>
          <cell r="H2084" t="str">
            <v>Nguyễn Minh Sơn</v>
          </cell>
          <cell r="I2084" t="str">
            <v>MIENBAC;WIN</v>
          </cell>
          <cell r="J2084" t="str">
            <v/>
          </cell>
          <cell r="M2084" t="str">
            <v>Số 94 Phố Kim Bài, Thị trấn Kim Bài, Huyện Thanh Oai, HN</v>
          </cell>
          <cell r="N2084">
            <v>60</v>
          </cell>
          <cell r="O2084" t="b">
            <v>0</v>
          </cell>
          <cell r="P2084" t="str">
            <v>C6 HÀ NỘI</v>
          </cell>
          <cell r="Q2084" t="str">
            <v>Miền Bắc</v>
          </cell>
          <cell r="R2084" t="str">
            <v>WIN</v>
          </cell>
        </row>
        <row r="2085">
          <cell r="A2085" t="str">
            <v>WIN5495</v>
          </cell>
          <cell r="B2085" t="str">
            <v>CN HÀ NỘI - CÔNG TY CỔ PHẦN DỊCH VỤ THƯƠNG MẠI TỔNG HỢP WINCOMMERCE</v>
          </cell>
          <cell r="C2085" t="str">
            <v/>
          </cell>
          <cell r="D2085" t="str">
            <v>Thành phố Hà Nội</v>
          </cell>
          <cell r="E2085" t="str">
            <v>Huyện Thanh Trì</v>
          </cell>
          <cell r="G2085" t="str">
            <v>HN008</v>
          </cell>
          <cell r="H2085" t="str">
            <v>Nguyễn Minh Sơn</v>
          </cell>
          <cell r="I2085" t="str">
            <v>MIENBAC;WIN</v>
          </cell>
          <cell r="J2085" t="str">
            <v/>
          </cell>
          <cell r="M2085" t="str">
            <v>Kiot 03A+03B+04, Tầng 1 Tòa nhà chung cư CT6,  Xã Tứ Hiệp, Huyện Thanh Trì, HN</v>
          </cell>
          <cell r="N2085">
            <v>60</v>
          </cell>
          <cell r="O2085" t="b">
            <v>0</v>
          </cell>
          <cell r="P2085" t="str">
            <v>C6 HÀ NỘI</v>
          </cell>
          <cell r="Q2085" t="str">
            <v>Miền Bắc</v>
          </cell>
          <cell r="R2085" t="str">
            <v>WIN</v>
          </cell>
        </row>
        <row r="2086">
          <cell r="A2086" t="str">
            <v>WIN5501</v>
          </cell>
          <cell r="B2086" t="str">
            <v>CN HÀ NỘI - CÔNG TY CỔ PHẦN DỊCH VỤ THƯƠNG MẠI TỔNG HỢP WINCOMMERCE</v>
          </cell>
          <cell r="C2086" t="str">
            <v/>
          </cell>
          <cell r="D2086" t="str">
            <v>Thành phố Hà Nội</v>
          </cell>
          <cell r="E2086" t="str">
            <v>Huyện Đông Anh</v>
          </cell>
          <cell r="G2086" t="str">
            <v>HN003</v>
          </cell>
          <cell r="H2086" t="str">
            <v>Nguyễn Văn Thạch</v>
          </cell>
          <cell r="I2086" t="str">
            <v>MIENBAC;WIN</v>
          </cell>
          <cell r="J2086" t="str">
            <v/>
          </cell>
          <cell r="M2086" t="str">
            <v>Thôn Thiết Úng, Xã Vân Hà, Huyện Đông Anh, HN</v>
          </cell>
          <cell r="N2086">
            <v>60</v>
          </cell>
          <cell r="O2086" t="b">
            <v>0</v>
          </cell>
          <cell r="P2086" t="str">
            <v>C6 HÀ NỘI</v>
          </cell>
          <cell r="Q2086" t="str">
            <v>Miền Bắc</v>
          </cell>
          <cell r="R2086" t="str">
            <v>WIN</v>
          </cell>
        </row>
        <row r="2087">
          <cell r="A2087" t="str">
            <v>WIN5504</v>
          </cell>
          <cell r="B2087" t="str">
            <v>CN HÀ NỘI - CÔNG TY CỔ PHẦN DỊCH VỤ THƯƠNG MẠI TỔNG HỢP WINCOMMERCE</v>
          </cell>
          <cell r="C2087" t="str">
            <v/>
          </cell>
          <cell r="D2087" t="str">
            <v>Thành phố Hà Nội</v>
          </cell>
          <cell r="E2087" t="str">
            <v>Quận Ba Đình</v>
          </cell>
          <cell r="G2087" t="str">
            <v>HN008</v>
          </cell>
          <cell r="H2087" t="str">
            <v>Nguyễn Minh Sơn</v>
          </cell>
          <cell r="I2087" t="str">
            <v>MIENBAC;WIN</v>
          </cell>
          <cell r="J2087" t="str">
            <v/>
          </cell>
          <cell r="M2087" t="str">
            <v>105 Thành Công, Phường Thành Công, Quận Ba Đình, Hà Nội</v>
          </cell>
          <cell r="N2087">
            <v>60</v>
          </cell>
          <cell r="O2087" t="b">
            <v>0</v>
          </cell>
          <cell r="P2087" t="str">
            <v>C6 HÀ NỘI</v>
          </cell>
          <cell r="Q2087" t="str">
            <v>Miền Bắc</v>
          </cell>
          <cell r="R2087" t="str">
            <v>WIN</v>
          </cell>
        </row>
        <row r="2088">
          <cell r="A2088" t="str">
            <v>WIN5505</v>
          </cell>
          <cell r="B2088" t="str">
            <v>CN HÀ NỘI - CÔNG TY CỔ PHẦN DỊCH VỤ THƯƠNG MẠI TỔNG HỢP WINCOMMERCE</v>
          </cell>
          <cell r="C2088" t="str">
            <v/>
          </cell>
          <cell r="D2088" t="str">
            <v>Thành phố Hà Nội</v>
          </cell>
          <cell r="E2088" t="str">
            <v>Quận Ba Đình</v>
          </cell>
          <cell r="G2088" t="str">
            <v>HN008</v>
          </cell>
          <cell r="H2088" t="str">
            <v>Nguyễn Minh Sơn</v>
          </cell>
          <cell r="I2088" t="str">
            <v>MIENBAC;WIN</v>
          </cell>
          <cell r="J2088" t="str">
            <v/>
          </cell>
          <cell r="M2088" t="str">
            <v>106 Dốc Chợ Thành Công, Phường Thành Công, Quận Ba Đình, Hà Nội</v>
          </cell>
          <cell r="N2088">
            <v>60</v>
          </cell>
          <cell r="O2088" t="b">
            <v>0</v>
          </cell>
          <cell r="P2088" t="str">
            <v>C6 HÀ NỘI</v>
          </cell>
          <cell r="Q2088" t="str">
            <v>Miền Bắc</v>
          </cell>
          <cell r="R2088" t="str">
            <v>WIN</v>
          </cell>
        </row>
        <row r="2089">
          <cell r="A2089" t="str">
            <v>win5509</v>
          </cell>
          <cell r="B2089" t="str">
            <v>CN HÀ NỘI - wincommerce</v>
          </cell>
          <cell r="C2089" t="str">
            <v/>
          </cell>
          <cell r="D2089" t="str">
            <v>Thành phố Hà Nội</v>
          </cell>
          <cell r="E2089" t="str">
            <v>Huyện Hoài Đức</v>
          </cell>
          <cell r="G2089" t="str">
            <v>HN004</v>
          </cell>
          <cell r="H2089" t="str">
            <v>Hoàng Thanh Huy</v>
          </cell>
          <cell r="I2089" t="str">
            <v>MIENBAC;WIN</v>
          </cell>
          <cell r="J2089" t="str">
            <v/>
          </cell>
          <cell r="M2089" t="str">
            <v>Thôn 4 Xã Cát Quế, Huyện Hoài Đức, Hà Nội</v>
          </cell>
          <cell r="N2089">
            <v>60</v>
          </cell>
          <cell r="O2089" t="b">
            <v>0</v>
          </cell>
          <cell r="P2089" t="str">
            <v>C6 HÀ NỘI</v>
          </cell>
          <cell r="Q2089" t="str">
            <v>Miền Bắc</v>
          </cell>
          <cell r="R2089" t="str">
            <v>WIN</v>
          </cell>
        </row>
        <row r="2090">
          <cell r="A2090" t="str">
            <v>win5511</v>
          </cell>
          <cell r="B2090" t="str">
            <v>CN HÀ NỘI - wincommerce</v>
          </cell>
          <cell r="C2090" t="str">
            <v/>
          </cell>
          <cell r="D2090" t="str">
            <v>Thành phố Hà Nội</v>
          </cell>
          <cell r="E2090" t="str">
            <v>Quận Bắc Từ Liêm</v>
          </cell>
          <cell r="G2090" t="str">
            <v>HN004</v>
          </cell>
          <cell r="H2090" t="str">
            <v>Hoàng Thanh Huy</v>
          </cell>
          <cell r="I2090" t="str">
            <v>MIENBAC;WIN</v>
          </cell>
          <cell r="J2090" t="str">
            <v/>
          </cell>
          <cell r="M2090" t="str">
            <v>Tầng 1, tòa nhà C2 thuộc Dự án Khu nhà ở Xuân Đỉnh, phường Xuân Đỉnh, Quận Bắc Từ Liêm, Hà Nội</v>
          </cell>
          <cell r="N2090">
            <v>60</v>
          </cell>
          <cell r="O2090" t="b">
            <v>0</v>
          </cell>
          <cell r="P2090" t="str">
            <v>C6 HÀ NỘI</v>
          </cell>
          <cell r="Q2090" t="str">
            <v>Miền Bắc</v>
          </cell>
          <cell r="R2090" t="str">
            <v>WIN</v>
          </cell>
        </row>
        <row r="2091">
          <cell r="A2091" t="str">
            <v>WIN5513</v>
          </cell>
          <cell r="B2091" t="str">
            <v>CN HÀ NỘI - CÔNG TY CỔ PHẦN DỊCH VỤ THƯƠNG MẠI TỔNG HỢP WINCOMMERCE</v>
          </cell>
          <cell r="C2091" t="str">
            <v/>
          </cell>
          <cell r="D2091" t="str">
            <v>Thành phố Hà Nội</v>
          </cell>
          <cell r="E2091" t="str">
            <v>Huyện Thường Tín</v>
          </cell>
          <cell r="G2091" t="str">
            <v>HN008</v>
          </cell>
          <cell r="H2091" t="str">
            <v>Nguyễn Minh Sơn</v>
          </cell>
          <cell r="I2091" t="str">
            <v>MIENBAC;WIN</v>
          </cell>
          <cell r="J2091" t="str">
            <v/>
          </cell>
          <cell r="M2091" t="str">
            <v>Đội 7, Thôn Đỗ Xá, Xã Vạn Điểm, Huyện Thường Tín, HN</v>
          </cell>
          <cell r="N2091">
            <v>60</v>
          </cell>
          <cell r="O2091" t="b">
            <v>0</v>
          </cell>
          <cell r="P2091" t="str">
            <v>C6 HÀ NỘI</v>
          </cell>
          <cell r="Q2091" t="str">
            <v>Miền Bắc</v>
          </cell>
          <cell r="R2091" t="str">
            <v>WIN</v>
          </cell>
        </row>
        <row r="2092">
          <cell r="A2092" t="str">
            <v>WIN5524</v>
          </cell>
          <cell r="B2092" t="str">
            <v>CN HÀ NỘI - CÔNG TY CỔ PHẦN DỊCH VỤ THƯƠNG MẠI TỔNG HỢP WINCOMMERCE</v>
          </cell>
          <cell r="C2092" t="str">
            <v/>
          </cell>
          <cell r="D2092" t="str">
            <v>Thành phố Hà Nội</v>
          </cell>
          <cell r="E2092" t="str">
            <v>Quận Long Biên</v>
          </cell>
          <cell r="G2092" t="str">
            <v>HN003</v>
          </cell>
          <cell r="H2092" t="str">
            <v>Nguyễn Văn Thạch</v>
          </cell>
          <cell r="I2092" t="str">
            <v>MIENBAC;WIN</v>
          </cell>
          <cell r="J2092" t="str">
            <v/>
          </cell>
          <cell r="M2092" t="str">
            <v>Số 79 ngõ 94 Thượng Thanh, Tổ 14 Phường Thượng Thanh, Quận Long Biên, HN</v>
          </cell>
          <cell r="N2092">
            <v>60</v>
          </cell>
          <cell r="O2092" t="b">
            <v>0</v>
          </cell>
          <cell r="P2092" t="str">
            <v>C6 HÀ NỘI</v>
          </cell>
          <cell r="Q2092" t="str">
            <v>Miền Bắc</v>
          </cell>
          <cell r="R2092" t="str">
            <v>WIN</v>
          </cell>
        </row>
        <row r="2093">
          <cell r="A2093" t="str">
            <v>win5535</v>
          </cell>
          <cell r="B2093" t="str">
            <v>CN HÀ NỘI - wincommerce</v>
          </cell>
          <cell r="C2093" t="str">
            <v/>
          </cell>
          <cell r="D2093" t="str">
            <v>Thành phố Hà Nội</v>
          </cell>
          <cell r="E2093" t="str">
            <v>Huyện Đan Phượng</v>
          </cell>
          <cell r="G2093" t="str">
            <v>HN004</v>
          </cell>
          <cell r="H2093" t="str">
            <v>Hoàng Thanh Huy</v>
          </cell>
          <cell r="I2093" t="str">
            <v>MIENBAC;WIN</v>
          </cell>
          <cell r="J2093" t="str">
            <v/>
          </cell>
          <cell r="M2093" t="str">
            <v>174 – 176 Hạ Hội, Xã Tân Lập, Huyện Đan Phượng, HN</v>
          </cell>
          <cell r="N2093">
            <v>60</v>
          </cell>
          <cell r="O2093" t="b">
            <v>0</v>
          </cell>
          <cell r="P2093" t="str">
            <v>C6 HÀ NỘI</v>
          </cell>
          <cell r="Q2093" t="str">
            <v>Miền Bắc</v>
          </cell>
          <cell r="R2093" t="str">
            <v>WIN</v>
          </cell>
        </row>
        <row r="2094">
          <cell r="A2094" t="str">
            <v>WIN5539</v>
          </cell>
          <cell r="B2094" t="str">
            <v>CN HÀ NỘI - CÔNG TY CỔ PHẦN DỊCH VỤ THƯƠNG MẠI TỔNG HỢP WINCOMMERCE</v>
          </cell>
          <cell r="C2094" t="str">
            <v/>
          </cell>
          <cell r="D2094" t="str">
            <v>Thành phố Hà Nội</v>
          </cell>
          <cell r="E2094" t="str">
            <v>Huyện ứng Hòa</v>
          </cell>
          <cell r="G2094" t="str">
            <v>HN004</v>
          </cell>
          <cell r="H2094" t="str">
            <v>Hoàng Thanh Huy</v>
          </cell>
          <cell r="I2094" t="str">
            <v>MIENBAC;WIN</v>
          </cell>
          <cell r="J2094" t="str">
            <v/>
          </cell>
          <cell r="M2094" t="str">
            <v>124 Thanh Ấm, Thị trấn Vân Đình, Huyện Ứng Hòa, HN</v>
          </cell>
          <cell r="N2094">
            <v>60</v>
          </cell>
          <cell r="O2094" t="b">
            <v>0</v>
          </cell>
          <cell r="P2094" t="str">
            <v>C6 HÀ NỘI</v>
          </cell>
          <cell r="Q2094" t="str">
            <v>Miền Bắc</v>
          </cell>
          <cell r="R2094" t="str">
            <v>WIN</v>
          </cell>
        </row>
        <row r="2095">
          <cell r="A2095" t="str">
            <v>WIN5542</v>
          </cell>
          <cell r="B2095" t="str">
            <v>CN HÀ NỘI - CÔNG TY CỔ PHẦN DỊCH VỤ THƯƠNG MẠI TỔNG HỢP WINCOMMERCE</v>
          </cell>
          <cell r="C2095" t="str">
            <v/>
          </cell>
          <cell r="D2095" t="str">
            <v>Thành phố Hà Nội</v>
          </cell>
          <cell r="E2095" t="str">
            <v>Quận Long Biên</v>
          </cell>
          <cell r="G2095" t="str">
            <v>HN003</v>
          </cell>
          <cell r="H2095" t="str">
            <v>Nguyễn Văn Thạch</v>
          </cell>
          <cell r="I2095" t="str">
            <v>MIENBAC;WIN</v>
          </cell>
          <cell r="J2095" t="str">
            <v/>
          </cell>
          <cell r="M2095" t="str">
            <v>Số 324 phố Đồng Dinh,Tổ 13, Phường Thạch Bàn, Quận Long Biên, HN</v>
          </cell>
          <cell r="N2095">
            <v>60</v>
          </cell>
          <cell r="O2095" t="b">
            <v>0</v>
          </cell>
          <cell r="P2095" t="str">
            <v>C6 HÀ NỘI</v>
          </cell>
          <cell r="Q2095" t="str">
            <v>Miền Bắc</v>
          </cell>
          <cell r="R2095" t="str">
            <v>WIN</v>
          </cell>
        </row>
        <row r="2096">
          <cell r="A2096" t="str">
            <v>win5546</v>
          </cell>
          <cell r="B2096" t="str">
            <v>CN HÀ NỘI - wincommerce</v>
          </cell>
          <cell r="C2096" t="str">
            <v/>
          </cell>
          <cell r="D2096" t="str">
            <v>Thành phố Hà Nội</v>
          </cell>
          <cell r="E2096" t="str">
            <v>Huyện Quốc Oai</v>
          </cell>
          <cell r="G2096" t="str">
            <v>HN004</v>
          </cell>
          <cell r="H2096" t="str">
            <v>Hoàng Thanh Huy</v>
          </cell>
          <cell r="I2096" t="str">
            <v>MIENBAC;WIN</v>
          </cell>
          <cell r="J2096" t="str">
            <v/>
          </cell>
          <cell r="M2096" t="str">
            <v>Xóm 6,Thôn 3 Xã Thạch Thán, Huyện Quốc Oai, TP Hà Nội</v>
          </cell>
          <cell r="N2096">
            <v>60</v>
          </cell>
          <cell r="O2096" t="b">
            <v>0</v>
          </cell>
          <cell r="P2096" t="str">
            <v>C6 HÀ NỘI</v>
          </cell>
          <cell r="Q2096" t="str">
            <v>Miền Bắc</v>
          </cell>
          <cell r="R2096" t="str">
            <v>WIN</v>
          </cell>
        </row>
        <row r="2097">
          <cell r="A2097" t="str">
            <v>WIN5553</v>
          </cell>
          <cell r="B2097" t="str">
            <v>CN HÀ NỘI - CÔNG TY CỔ PHẦN DỊCH VỤ THƯƠNG MẠI TỔNG HỢP WINCOMMERCE</v>
          </cell>
          <cell r="C2097" t="str">
            <v/>
          </cell>
          <cell r="D2097" t="str">
            <v>Thành phố Hà Nội</v>
          </cell>
          <cell r="E2097" t="str">
            <v>Quận Thanh Xuân</v>
          </cell>
          <cell r="G2097" t="str">
            <v>HN008</v>
          </cell>
          <cell r="H2097" t="str">
            <v>Nguyễn Minh Sơn</v>
          </cell>
          <cell r="I2097" t="str">
            <v>MIENBAC;WIN</v>
          </cell>
          <cell r="J2097" t="str">
            <v/>
          </cell>
          <cell r="M2097" t="str">
            <v>32 Phan Đình Giót, Phường Phương Liệt, Quận Thanh Xuân, TP Hà Nội</v>
          </cell>
          <cell r="N2097">
            <v>60</v>
          </cell>
          <cell r="O2097" t="b">
            <v>0</v>
          </cell>
          <cell r="P2097" t="str">
            <v>C6 HÀ NỘI</v>
          </cell>
          <cell r="Q2097" t="str">
            <v>Miền Bắc</v>
          </cell>
          <cell r="R2097" t="str">
            <v>WIN</v>
          </cell>
        </row>
        <row r="2098">
          <cell r="A2098" t="str">
            <v>WIN5554</v>
          </cell>
          <cell r="B2098" t="str">
            <v>CN HÀ NỘI - CÔNG TY CỔ PHẦN DỊCH VỤ THƯƠNG MẠI TỔNG HỢP WINCOMMERCE</v>
          </cell>
          <cell r="C2098" t="str">
            <v/>
          </cell>
          <cell r="D2098" t="str">
            <v>Thành phố Hà Nội</v>
          </cell>
          <cell r="E2098" t="str">
            <v>Quận Hai Bà Trưng</v>
          </cell>
          <cell r="G2098" t="str">
            <v>HN003</v>
          </cell>
          <cell r="H2098" t="str">
            <v>Nguyễn Văn Thạch</v>
          </cell>
          <cell r="I2098" t="str">
            <v>MIENBAC;WIN</v>
          </cell>
          <cell r="J2098" t="str">
            <v/>
          </cell>
          <cell r="M2098" t="str">
            <v>B12A, tầng 1, Tòa B, 423 Minh Khai, Phường Vĩnh Tuy, Quận Hai Bà Trưng, HN</v>
          </cell>
          <cell r="N2098">
            <v>60</v>
          </cell>
          <cell r="O2098" t="b">
            <v>0</v>
          </cell>
          <cell r="P2098" t="str">
            <v>C6 HÀ NỘI</v>
          </cell>
          <cell r="Q2098" t="str">
            <v>Miền Bắc</v>
          </cell>
          <cell r="R2098" t="str">
            <v>WIN</v>
          </cell>
        </row>
        <row r="2099">
          <cell r="A2099" t="str">
            <v>WIN5555</v>
          </cell>
          <cell r="B2099" t="str">
            <v>CN HÀ NỘI - CÔNG TY CỔ PHẦN DỊCH VỤ THƯƠNG MẠI TỔNG HỢP WINCOMMERCE</v>
          </cell>
          <cell r="C2099" t="str">
            <v/>
          </cell>
          <cell r="D2099" t="str">
            <v>Thành phố Hà Nội</v>
          </cell>
          <cell r="E2099" t="str">
            <v>Quận Bắc Từ Liêm</v>
          </cell>
          <cell r="G2099" t="str">
            <v>HN004</v>
          </cell>
          <cell r="H2099" t="str">
            <v>Hoàng Thanh Huy</v>
          </cell>
          <cell r="I2099" t="str">
            <v>MIENBAC;WIN</v>
          </cell>
          <cell r="J2099" t="str">
            <v/>
          </cell>
          <cell r="M2099" t="str">
            <v>Tầng 1, tòa nhà CT2B, phường Cổ Nhuế 1, quận Bắc Từ Liêm, Hà Nội</v>
          </cell>
          <cell r="N2099">
            <v>60</v>
          </cell>
          <cell r="O2099" t="b">
            <v>0</v>
          </cell>
          <cell r="P2099" t="str">
            <v>C6 HÀ NỘI</v>
          </cell>
          <cell r="Q2099" t="str">
            <v>Miền Bắc</v>
          </cell>
          <cell r="R2099" t="str">
            <v>WIN</v>
          </cell>
        </row>
        <row r="2100">
          <cell r="A2100" t="str">
            <v>WIN5567</v>
          </cell>
          <cell r="B2100" t="str">
            <v>CN HÀ NỘI - CÔNG TY CỔ PHẦN DỊCH VỤ THƯƠNG MẠI TỔNG HỢP WINCOMMERCE</v>
          </cell>
          <cell r="C2100" t="str">
            <v/>
          </cell>
          <cell r="D2100" t="str">
            <v>Thành phố Hà Nội</v>
          </cell>
          <cell r="E2100" t="str">
            <v>Quận Hoàn Kiếm</v>
          </cell>
          <cell r="G2100" t="str">
            <v>HN008</v>
          </cell>
          <cell r="H2100" t="str">
            <v>Nguyễn Minh Sơn</v>
          </cell>
          <cell r="I2100" t="str">
            <v>MIENBAC;WIN</v>
          </cell>
          <cell r="J2100" t="str">
            <v/>
          </cell>
          <cell r="M2100" t="str">
            <v>265 Bạch Đằng, Phường Chương Dương, Quận Hoàn Kiếm, HN</v>
          </cell>
          <cell r="N2100">
            <v>60</v>
          </cell>
          <cell r="O2100" t="b">
            <v>0</v>
          </cell>
          <cell r="P2100" t="str">
            <v>C6 HÀ NỘI</v>
          </cell>
          <cell r="Q2100" t="str">
            <v>Miền Bắc</v>
          </cell>
          <cell r="R2100" t="str">
            <v>WIN</v>
          </cell>
        </row>
        <row r="2101">
          <cell r="A2101" t="str">
            <v>WIN5569</v>
          </cell>
          <cell r="B2101" t="str">
            <v>CN HÀ NỘI - CÔNG TY CỔ PHẦN DỊCH VỤ THƯƠNG MẠI TỔNG HỢP WINCOMMERCE</v>
          </cell>
          <cell r="C2101" t="str">
            <v/>
          </cell>
          <cell r="D2101" t="str">
            <v>Thành phố Hà Nội</v>
          </cell>
          <cell r="E2101" t="str">
            <v>Huyện Sóc Sơn</v>
          </cell>
          <cell r="G2101" t="str">
            <v>HN003</v>
          </cell>
          <cell r="H2101" t="str">
            <v>Nguyễn Văn Thạch</v>
          </cell>
          <cell r="I2101" t="str">
            <v>MIENBAC; WIN</v>
          </cell>
          <cell r="J2101" t="str">
            <v/>
          </cell>
          <cell r="M2101" t="str">
            <v>Khu Thá, xã Xuân Giang, huyện Sóc Sơn, Hà Nội</v>
          </cell>
          <cell r="N2101">
            <v>60</v>
          </cell>
          <cell r="O2101" t="b">
            <v>0</v>
          </cell>
          <cell r="P2101" t="str">
            <v>C6 HÀ NỘI</v>
          </cell>
          <cell r="Q2101" t="str">
            <v>Miền Bắc</v>
          </cell>
          <cell r="R2101" t="str">
            <v>WIN</v>
          </cell>
        </row>
        <row r="2102">
          <cell r="A2102" t="str">
            <v>WIN5570</v>
          </cell>
          <cell r="B2102" t="str">
            <v>CN HÀ NỘI - CÔNG TY CỔ PHẦN DỊCH VỤ THƯƠNG MẠI TỔNG HỢP WINCOMMERCE</v>
          </cell>
          <cell r="C2102" t="str">
            <v/>
          </cell>
          <cell r="D2102" t="str">
            <v>Thành phố Hà Nội</v>
          </cell>
          <cell r="E2102" t="str">
            <v>Huyện Thanh Trì</v>
          </cell>
          <cell r="G2102" t="str">
            <v>HN008</v>
          </cell>
          <cell r="H2102" t="str">
            <v>Nguyễn Minh Sơn</v>
          </cell>
          <cell r="I2102" t="str">
            <v>MIENBAC;WIN</v>
          </cell>
          <cell r="J2102" t="str">
            <v/>
          </cell>
          <cell r="M2102" t="str">
            <v>125 đường Đông Mỹ, Xã Đông Mỹ, Huyện Thanh Trì, HN</v>
          </cell>
          <cell r="N2102">
            <v>60</v>
          </cell>
          <cell r="O2102" t="b">
            <v>0</v>
          </cell>
          <cell r="P2102" t="str">
            <v>C6 HÀ NỘI</v>
          </cell>
          <cell r="Q2102" t="str">
            <v>Miền Bắc</v>
          </cell>
          <cell r="R2102" t="str">
            <v>WIN</v>
          </cell>
        </row>
        <row r="2103">
          <cell r="A2103" t="str">
            <v>WIN5572</v>
          </cell>
          <cell r="B2103" t="str">
            <v>CN HÀ NỘI - CÔNG TY CỔ PHẦN DỊCH VỤ THƯƠNG MẠI TỔNG HỢP WINCOMMERCE</v>
          </cell>
          <cell r="C2103" t="str">
            <v/>
          </cell>
          <cell r="D2103" t="str">
            <v>Thành phố Hà Nội</v>
          </cell>
          <cell r="E2103" t="str">
            <v>Huyện Sóc Sơn</v>
          </cell>
          <cell r="G2103" t="str">
            <v>HN003</v>
          </cell>
          <cell r="H2103" t="str">
            <v>Nguyễn Văn Thạch</v>
          </cell>
          <cell r="I2103" t="str">
            <v>MIENBAC; WIN</v>
          </cell>
          <cell r="J2103" t="str">
            <v/>
          </cell>
          <cell r="M2103" t="str">
            <v>thôn Kim Thượng, Xã Kim Lũ, huyện Sóc Sơn, Hà Nội</v>
          </cell>
          <cell r="N2103">
            <v>60</v>
          </cell>
          <cell r="O2103" t="b">
            <v>0</v>
          </cell>
          <cell r="P2103" t="str">
            <v>C6 HÀ NỘI</v>
          </cell>
          <cell r="Q2103" t="str">
            <v>Miền Bắc</v>
          </cell>
          <cell r="R2103" t="str">
            <v>WIN</v>
          </cell>
        </row>
        <row r="2104">
          <cell r="A2104" t="str">
            <v>WIN5573</v>
          </cell>
          <cell r="B2104" t="str">
            <v>CN HÀ NỘI - CÔNG TY CỔ PHẦN DỊCH VỤ THƯƠNG MẠI TỔNG HỢP WINCOMMERCE</v>
          </cell>
          <cell r="C2104" t="str">
            <v/>
          </cell>
          <cell r="D2104" t="str">
            <v>Thành phố Hà Nội</v>
          </cell>
          <cell r="E2104" t="str">
            <v>Quận Nam Từ Liêm</v>
          </cell>
          <cell r="G2104" t="str">
            <v>HN004</v>
          </cell>
          <cell r="H2104" t="str">
            <v>Hoàng Thanh Huy</v>
          </cell>
          <cell r="I2104" t="str">
            <v>MIENBAC;WIN</v>
          </cell>
          <cell r="J2104" t="str">
            <v/>
          </cell>
          <cell r="M2104" t="str">
            <v>Số 36 Đình Thôn, Phường Mỹ Đình 1, Quận Nam Từ Liêm, Hà Nội</v>
          </cell>
          <cell r="N2104">
            <v>60</v>
          </cell>
          <cell r="O2104" t="b">
            <v>0</v>
          </cell>
          <cell r="P2104" t="str">
            <v>C6 HÀ NỘI</v>
          </cell>
          <cell r="Q2104" t="str">
            <v>Miền Bắc</v>
          </cell>
          <cell r="R2104" t="str">
            <v>WIN</v>
          </cell>
        </row>
        <row r="2105">
          <cell r="A2105" t="str">
            <v>WIN5574</v>
          </cell>
          <cell r="B2105" t="str">
            <v>CN HÀ NỘI - CÔNG TY CỔ PHẦN DỊCH VỤ THƯƠNG MẠI TỔNG HỢP WINCOMMERCE</v>
          </cell>
          <cell r="C2105" t="str">
            <v/>
          </cell>
          <cell r="D2105" t="str">
            <v>Thành phố Hà Nội</v>
          </cell>
          <cell r="E2105" t="str">
            <v>Quận Bắc Từ Liêm</v>
          </cell>
          <cell r="G2105" t="str">
            <v>HN004</v>
          </cell>
          <cell r="H2105" t="str">
            <v>Hoàng Thanh Huy</v>
          </cell>
          <cell r="I2105" t="str">
            <v>MIENBAC;WIN</v>
          </cell>
          <cell r="J2105" t="str">
            <v/>
          </cell>
          <cell r="M2105" t="str">
            <v>Số 2 Kỳ Vũ, Phường Thượng Cát, Quận Bắc Từ Liêm, TP.Hà Nội</v>
          </cell>
          <cell r="N2105">
            <v>60</v>
          </cell>
          <cell r="O2105" t="b">
            <v>0</v>
          </cell>
          <cell r="P2105" t="str">
            <v>C6 HÀ NỘI</v>
          </cell>
          <cell r="Q2105" t="str">
            <v>Miền Bắc</v>
          </cell>
          <cell r="R2105" t="str">
            <v>WIN</v>
          </cell>
        </row>
        <row r="2106">
          <cell r="A2106" t="str">
            <v>WIN5576</v>
          </cell>
          <cell r="B2106" t="str">
            <v>CN HÀ NỘI - CÔNG TY CỔ PHẦN DỊCH VỤ THƯƠNG MẠI TỔNG HỢP WINCOMMERCE</v>
          </cell>
          <cell r="C2106" t="str">
            <v/>
          </cell>
          <cell r="D2106" t="str">
            <v>Thành phố Hà Nội</v>
          </cell>
          <cell r="E2106" t="str">
            <v>Quận Cầu Giấy</v>
          </cell>
          <cell r="G2106" t="str">
            <v>HN004</v>
          </cell>
          <cell r="H2106" t="str">
            <v>Hoàng Thanh Huy</v>
          </cell>
          <cell r="I2106" t="str">
            <v>MIENBAC;WIN</v>
          </cell>
          <cell r="J2106" t="str">
            <v/>
          </cell>
          <cell r="M2106" t="str">
            <v>Số 15 Dịch Vọng Hậu, phường Dịch Vọng Hậu, quận Cầu Giấy, HN</v>
          </cell>
          <cell r="N2106">
            <v>60</v>
          </cell>
          <cell r="O2106" t="b">
            <v>0</v>
          </cell>
          <cell r="P2106" t="str">
            <v>C6 HÀ NỘI</v>
          </cell>
          <cell r="Q2106" t="str">
            <v>Miền Bắc</v>
          </cell>
          <cell r="R2106" t="str">
            <v>WIN</v>
          </cell>
        </row>
        <row r="2107">
          <cell r="A2107" t="str">
            <v>WIN5577</v>
          </cell>
          <cell r="B2107" t="str">
            <v>CN HÀ NỘI - CÔNG TY CỔ PHẦN DỊCH VỤ THƯƠNG MẠI TỔNG HỢP WINCOMMERCE</v>
          </cell>
          <cell r="C2107" t="str">
            <v/>
          </cell>
          <cell r="D2107" t="str">
            <v>Thành phố Hà Nội</v>
          </cell>
          <cell r="E2107" t="str">
            <v>Quận Nam Từ Liêm</v>
          </cell>
          <cell r="G2107" t="str">
            <v>HN004</v>
          </cell>
          <cell r="H2107" t="str">
            <v>Hoàng Thanh Huy</v>
          </cell>
          <cell r="I2107" t="str">
            <v>MIENBAC;WIN</v>
          </cell>
          <cell r="J2107" t="str">
            <v/>
          </cell>
          <cell r="M2107" t="str">
            <v>TDP 2 Mễ Trì Thượng, phường Mễ Trì, quận Nam Từ Liêm, Hà Nội</v>
          </cell>
          <cell r="N2107">
            <v>60</v>
          </cell>
          <cell r="O2107" t="b">
            <v>0</v>
          </cell>
          <cell r="P2107" t="str">
            <v>C6 HÀ NỘI</v>
          </cell>
          <cell r="Q2107" t="str">
            <v>Miền Bắc</v>
          </cell>
          <cell r="R2107" t="str">
            <v>WIN</v>
          </cell>
        </row>
        <row r="2108">
          <cell r="A2108" t="str">
            <v>WIN5578</v>
          </cell>
          <cell r="B2108" t="str">
            <v>CN HÀ NỘI - CÔNG TY CỔ PHẦN DỊCH VỤ THƯƠNG MẠI TỔNG HỢP WINCOMMERCE</v>
          </cell>
          <cell r="C2108" t="str">
            <v/>
          </cell>
          <cell r="D2108" t="str">
            <v>Thành phố Hà Nội</v>
          </cell>
          <cell r="E2108" t="str">
            <v>Quận Nam Từ Liêm</v>
          </cell>
          <cell r="G2108" t="str">
            <v>HN004</v>
          </cell>
          <cell r="H2108" t="str">
            <v>Hoàng Thanh Huy</v>
          </cell>
          <cell r="I2108" t="str">
            <v>MIENBAC;WIN</v>
          </cell>
          <cell r="J2108" t="str">
            <v/>
          </cell>
          <cell r="M2108" t="str">
            <v>Lô 1-3/E-F, Tòa nhà MD Complex Tower, 68 Nguyễn Cơ Thạch, P. Cầu Diễn, Q. Nam Từ Liêm, Hà Nội.</v>
          </cell>
          <cell r="N2108">
            <v>60</v>
          </cell>
          <cell r="O2108" t="b">
            <v>0</v>
          </cell>
          <cell r="P2108" t="str">
            <v>C6 HÀ NỘI</v>
          </cell>
          <cell r="Q2108" t="str">
            <v>Miền Bắc</v>
          </cell>
          <cell r="R2108" t="str">
            <v>WIN</v>
          </cell>
        </row>
        <row r="2109">
          <cell r="A2109" t="str">
            <v>win5579</v>
          </cell>
          <cell r="B2109" t="str">
            <v>CN HÀ NỘI - wincommerce</v>
          </cell>
          <cell r="C2109" t="str">
            <v/>
          </cell>
          <cell r="D2109" t="str">
            <v>Thành phố Hà Nội</v>
          </cell>
          <cell r="E2109" t="str">
            <v>Huyện Đan Phượng</v>
          </cell>
          <cell r="G2109" t="str">
            <v>HN004</v>
          </cell>
          <cell r="H2109" t="str">
            <v>Hoàng Thanh Huy</v>
          </cell>
          <cell r="I2109" t="str">
            <v>MIENBAC;WIN</v>
          </cell>
          <cell r="J2109" t="str">
            <v/>
          </cell>
          <cell r="M2109" t="str">
            <v>43-45 Phan Xích, Xã Tân Hội, Huyện Đan Phương, HN</v>
          </cell>
          <cell r="N2109">
            <v>60</v>
          </cell>
          <cell r="O2109" t="b">
            <v>0</v>
          </cell>
          <cell r="P2109" t="str">
            <v>C6 HÀ NỘI</v>
          </cell>
          <cell r="Q2109" t="str">
            <v>Miền Bắc</v>
          </cell>
          <cell r="R2109" t="str">
            <v>WIN</v>
          </cell>
        </row>
        <row r="2110">
          <cell r="A2110" t="str">
            <v>WIN5580</v>
          </cell>
          <cell r="B2110" t="str">
            <v>CN HÀ NỘI - CÔNG TY CỔ PHẦN DỊCH VỤ THƯƠNG MẠI TỔNG HỢP WINCOMMERCE</v>
          </cell>
          <cell r="C2110" t="str">
            <v/>
          </cell>
          <cell r="D2110" t="str">
            <v>Thành phố Hà Nội</v>
          </cell>
          <cell r="E2110" t="str">
            <v>Huyện Gia Lâm</v>
          </cell>
          <cell r="G2110" t="str">
            <v>HN008</v>
          </cell>
          <cell r="H2110" t="str">
            <v>Nguyễn Minh Sơn</v>
          </cell>
          <cell r="I2110" t="str">
            <v>MIENBAC;WIN</v>
          </cell>
          <cell r="J2110" t="str">
            <v/>
          </cell>
          <cell r="M2110" t="str">
            <v>Dốc Đa TốnThôn Thuận Tốn, Xã Đa Tốn, Huyện Gia Lâm, HN</v>
          </cell>
          <cell r="N2110">
            <v>60</v>
          </cell>
          <cell r="O2110" t="b">
            <v>0</v>
          </cell>
          <cell r="P2110" t="str">
            <v>C6 HÀ NỘI</v>
          </cell>
          <cell r="Q2110" t="str">
            <v>Miền Bắc</v>
          </cell>
          <cell r="R2110" t="str">
            <v>WIN</v>
          </cell>
        </row>
        <row r="2111">
          <cell r="A2111" t="str">
            <v>WIN5581</v>
          </cell>
          <cell r="B2111" t="str">
            <v>CN HÀ NỘI - CÔNG TY CỔ PHẦN DỊCH VỤ THƯƠNG MẠI TỔNG HỢP WINCOMMERCE</v>
          </cell>
          <cell r="C2111" t="str">
            <v/>
          </cell>
          <cell r="D2111" t="str">
            <v>Thành phố Hà Nội</v>
          </cell>
          <cell r="E2111" t="str">
            <v>Huyện Sóc Sơn</v>
          </cell>
          <cell r="G2111" t="str">
            <v>HN003</v>
          </cell>
          <cell r="H2111" t="str">
            <v>Nguyễn Văn Thạch</v>
          </cell>
          <cell r="I2111" t="str">
            <v>MIENBAC; WIN</v>
          </cell>
          <cell r="J2111" t="str">
            <v/>
          </cell>
          <cell r="M2111" t="str">
            <v>Xóm Mới, thôn Đức Hậu, xã Đức Hòa, huyện Sóc Sơn, Hà Nội</v>
          </cell>
          <cell r="N2111">
            <v>60</v>
          </cell>
          <cell r="O2111" t="b">
            <v>0</v>
          </cell>
          <cell r="P2111" t="str">
            <v>C6 HÀ NỘI</v>
          </cell>
          <cell r="Q2111" t="str">
            <v>Miền Bắc</v>
          </cell>
          <cell r="R2111" t="str">
            <v>WIN</v>
          </cell>
        </row>
        <row r="2112">
          <cell r="A2112" t="str">
            <v>WIN5582</v>
          </cell>
          <cell r="B2112" t="str">
            <v>CN HÀ NỘI - CÔNG TY CỔ PHẦN DỊCH VỤ THƯƠNG MẠI TỔNG HỢP WINCOMMERCE</v>
          </cell>
          <cell r="C2112" t="str">
            <v/>
          </cell>
          <cell r="D2112" t="str">
            <v>Thành phố Hà Nội</v>
          </cell>
          <cell r="E2112" t="str">
            <v>Huyện Gia Lâm</v>
          </cell>
          <cell r="G2112" t="str">
            <v>HN008</v>
          </cell>
          <cell r="H2112" t="str">
            <v>Nguyễn Minh Sơn</v>
          </cell>
          <cell r="I2112" t="str">
            <v>MIENBAC;WIN</v>
          </cell>
          <cell r="J2112" t="str">
            <v/>
          </cell>
          <cell r="M2112" t="str">
            <v>1S5A, Tầng 1 Tòa nhà số P06, Dự án Vinhomes Ocean Park, Thị trấn Trâu Quỳ, Huyện Gia Lâm, HN</v>
          </cell>
          <cell r="N2112">
            <v>60</v>
          </cell>
          <cell r="O2112" t="b">
            <v>0</v>
          </cell>
          <cell r="P2112" t="str">
            <v>C6 HÀ NỘI</v>
          </cell>
          <cell r="Q2112" t="str">
            <v>Miền Bắc</v>
          </cell>
          <cell r="R2112" t="str">
            <v>WIN</v>
          </cell>
        </row>
        <row r="2113">
          <cell r="A2113" t="str">
            <v>WIN5584</v>
          </cell>
          <cell r="B2113" t="str">
            <v>CN HÀ NỘI - CÔNG TY CỔ PHẦN DỊCH VỤ THƯƠNG MẠI TỔNG HỢP WINCOMMERCE</v>
          </cell>
          <cell r="C2113" t="str">
            <v/>
          </cell>
          <cell r="D2113" t="str">
            <v>Thành phố Hà Nội</v>
          </cell>
          <cell r="E2113" t="str">
            <v>Quận Hoàng Mai</v>
          </cell>
          <cell r="G2113" t="str">
            <v>HN003</v>
          </cell>
          <cell r="H2113" t="str">
            <v>Nguyễn Văn Thạch</v>
          </cell>
          <cell r="I2113" t="str">
            <v>MIENBAC;WIN</v>
          </cell>
          <cell r="J2113" t="str">
            <v/>
          </cell>
          <cell r="M2113" t="str">
            <v>số 50 Thúy lĩnh, Hoàng Mai hà nội</v>
          </cell>
          <cell r="N2113">
            <v>60</v>
          </cell>
          <cell r="O2113" t="b">
            <v>0</v>
          </cell>
          <cell r="P2113" t="str">
            <v>C6 HÀ NỘI</v>
          </cell>
          <cell r="Q2113" t="str">
            <v>Miền Bắc</v>
          </cell>
          <cell r="R2113" t="str">
            <v>WIN</v>
          </cell>
        </row>
        <row r="2114">
          <cell r="A2114" t="str">
            <v>WIN5585</v>
          </cell>
          <cell r="B2114" t="str">
            <v>CN HÀ NỘI - CÔNG TY CỔ PHẦN DỊCH VỤ THƯƠNG MẠI TỔNG HỢP WINCOMMERCE</v>
          </cell>
          <cell r="C2114" t="str">
            <v/>
          </cell>
          <cell r="D2114" t="str">
            <v>Thành phố Hà Nội</v>
          </cell>
          <cell r="E2114" t="str">
            <v>Quận Thanh Xuân</v>
          </cell>
          <cell r="G2114" t="str">
            <v>HN008</v>
          </cell>
          <cell r="H2114" t="str">
            <v>Nguyễn Minh Sơn</v>
          </cell>
          <cell r="I2114" t="str">
            <v>MIENBAC;WIN</v>
          </cell>
          <cell r="J2114" t="str">
            <v/>
          </cell>
          <cell r="M2114" t="str">
            <v>Lô DTM01, Tầng 1, Tòa D Viet Duc Complex, ngõ 164 Khuất Duy Tiến, P.Nhân Chính, Q.Thanh Xuân, HN</v>
          </cell>
          <cell r="N2114">
            <v>60</v>
          </cell>
          <cell r="O2114" t="b">
            <v>0</v>
          </cell>
          <cell r="P2114" t="str">
            <v>C6 HÀ NỘI</v>
          </cell>
          <cell r="Q2114" t="str">
            <v>Miền Bắc</v>
          </cell>
          <cell r="R2114" t="str">
            <v>WIN</v>
          </cell>
        </row>
        <row r="2115">
          <cell r="A2115" t="str">
            <v>win5586</v>
          </cell>
          <cell r="B2115" t="str">
            <v>CN HÀ NỘI - wincommerce</v>
          </cell>
          <cell r="C2115" t="str">
            <v/>
          </cell>
          <cell r="D2115" t="str">
            <v>Thành phố Hà Nội</v>
          </cell>
          <cell r="E2115" t="str">
            <v>Huyện Hoài Đức</v>
          </cell>
          <cell r="G2115" t="str">
            <v>HN004</v>
          </cell>
          <cell r="H2115" t="str">
            <v>Hoàng Thanh Huy</v>
          </cell>
          <cell r="I2115" t="str">
            <v>MIENBAC;WIN</v>
          </cell>
          <cell r="J2115" t="str">
            <v/>
          </cell>
          <cell r="M2115" t="str">
            <v>Thôn 2, Xã Lại Yên, Huyện Hoài Đức, HN</v>
          </cell>
          <cell r="N2115">
            <v>60</v>
          </cell>
          <cell r="O2115" t="b">
            <v>0</v>
          </cell>
          <cell r="P2115" t="str">
            <v>C6 HÀ NỘI</v>
          </cell>
          <cell r="Q2115" t="str">
            <v>Miền Bắc</v>
          </cell>
          <cell r="R2115" t="str">
            <v>WIN</v>
          </cell>
        </row>
        <row r="2116">
          <cell r="A2116" t="str">
            <v>WIN5589</v>
          </cell>
          <cell r="B2116" t="str">
            <v>CN HÀ NỘI - CÔNG TY CỔ PHẦN DỊCH VỤ THƯƠNG MẠI TỔNG HỢP WINCOMMERCE</v>
          </cell>
          <cell r="C2116" t="str">
            <v/>
          </cell>
          <cell r="D2116" t="str">
            <v>Thành phố Hà Nội</v>
          </cell>
          <cell r="E2116" t="str">
            <v>Quận Thanh Xuân</v>
          </cell>
          <cell r="G2116" t="str">
            <v>HN008</v>
          </cell>
          <cell r="H2116" t="str">
            <v>Nguyễn Minh Sơn</v>
          </cell>
          <cell r="I2116" t="str">
            <v>MIENBAC;WIN</v>
          </cell>
          <cell r="J2116" t="str">
            <v/>
          </cell>
          <cell r="M2116" t="str">
            <v>102 Hoàng Đạo Thành, kim giang, Thanh Xuân, Hà nội</v>
          </cell>
          <cell r="N2116">
            <v>60</v>
          </cell>
          <cell r="O2116" t="b">
            <v>0</v>
          </cell>
          <cell r="P2116" t="str">
            <v>C6 HÀ NỘI</v>
          </cell>
          <cell r="Q2116" t="str">
            <v>Miền Bắc</v>
          </cell>
          <cell r="R2116" t="str">
            <v>WIN</v>
          </cell>
        </row>
        <row r="2117">
          <cell r="A2117" t="str">
            <v>WIN5595</v>
          </cell>
          <cell r="B2117" t="str">
            <v>CN HÀ NỘI - CÔNG TY CỔ PHẦN DỊCH VỤ THƯƠNG MẠI TỔNG HỢP WINCOMMERCE</v>
          </cell>
          <cell r="C2117" t="str">
            <v/>
          </cell>
          <cell r="D2117" t="str">
            <v>Thành phố Hà Nội</v>
          </cell>
          <cell r="E2117" t="str">
            <v>Quận Tây Hồ</v>
          </cell>
          <cell r="G2117" t="str">
            <v>HN008</v>
          </cell>
          <cell r="H2117" t="str">
            <v>Nguyễn Minh Sơn</v>
          </cell>
          <cell r="I2117" t="str">
            <v>MIENBAC;WIN</v>
          </cell>
          <cell r="J2117" t="str">
            <v/>
          </cell>
          <cell r="M2117" t="str">
            <v>200 Hoàng Hoa Thám, phường Thụy Khuê , Quận Tây Hồ, HN</v>
          </cell>
          <cell r="N2117">
            <v>60</v>
          </cell>
          <cell r="O2117" t="b">
            <v>0</v>
          </cell>
          <cell r="P2117" t="str">
            <v>C6 HÀ NỘI</v>
          </cell>
          <cell r="Q2117" t="str">
            <v>Miền Bắc</v>
          </cell>
          <cell r="R2117" t="str">
            <v>WIN</v>
          </cell>
        </row>
        <row r="2118">
          <cell r="A2118" t="str">
            <v>WIN5602</v>
          </cell>
          <cell r="B2118" t="str">
            <v>CN HÀ NỘI - CÔNG TY CỔ PHẦN DỊCH VỤ THƯƠNG MẠI TỔNG HỢP WINCOMMERCE</v>
          </cell>
          <cell r="C2118" t="str">
            <v/>
          </cell>
          <cell r="D2118" t="str">
            <v>Thành phố Hà Nội</v>
          </cell>
          <cell r="E2118" t="str">
            <v>Quận Hoàng Mai</v>
          </cell>
          <cell r="G2118" t="str">
            <v>HN003</v>
          </cell>
          <cell r="H2118" t="str">
            <v>Nguyễn Văn Thạch</v>
          </cell>
          <cell r="I2118" t="str">
            <v>MIENBAC;WIN</v>
          </cell>
          <cell r="J2118" t="str">
            <v/>
          </cell>
          <cell r="M2118" t="str">
            <v>88,90 kim Giang, hoàng Mai</v>
          </cell>
          <cell r="N2118">
            <v>60</v>
          </cell>
          <cell r="O2118" t="b">
            <v>0</v>
          </cell>
          <cell r="P2118" t="str">
            <v>C6 HÀ NỘI</v>
          </cell>
          <cell r="Q2118" t="str">
            <v>Miền Bắc</v>
          </cell>
          <cell r="R2118" t="str">
            <v>WIN</v>
          </cell>
        </row>
        <row r="2119">
          <cell r="A2119" t="str">
            <v>WIN5604</v>
          </cell>
          <cell r="B2119" t="str">
            <v>CN HÀ NỘI - CÔNG TY CỔ PHẦN DỊCH VỤ THƯƠNG MẠI TỔNG HỢP WINCOMMERCE</v>
          </cell>
          <cell r="C2119" t="str">
            <v>CHI NHÁNH HÀ NỘI - CÔNG TY CỔ PHẦN DỊCH VỤ THƯƠNG MẠI TỔNG HỢP WINCOMMERCE</v>
          </cell>
          <cell r="D2119" t="str">
            <v>Thành phố Hà Nội</v>
          </cell>
          <cell r="E2119" t="str">
            <v>Quận Thanh Xuân</v>
          </cell>
          <cell r="G2119" t="str">
            <v>HN008</v>
          </cell>
          <cell r="H2119" t="str">
            <v>Nguyễn Minh Sơn</v>
          </cell>
          <cell r="I2119" t="str">
            <v>MIENBAC;WIN</v>
          </cell>
          <cell r="J2119" t="str">
            <v/>
          </cell>
          <cell r="M2119" t="str">
            <v>Số 101 Ngõ 52 Lương Thế Vinh, Phường Thanh Xuân Bắc, Quận Thanh Xuân, Hà Nội Việt Nam</v>
          </cell>
          <cell r="N2119">
            <v>60</v>
          </cell>
          <cell r="O2119" t="b">
            <v>0</v>
          </cell>
          <cell r="P2119" t="str">
            <v>C6 HÀ NỘI</v>
          </cell>
          <cell r="Q2119" t="str">
            <v>Miền Bắc</v>
          </cell>
          <cell r="R2119" t="str">
            <v>WIN</v>
          </cell>
        </row>
        <row r="2120">
          <cell r="A2120" t="str">
            <v>WIN5605</v>
          </cell>
          <cell r="B2120" t="str">
            <v>CN HÀ NỘI - CÔNG TY CỔ PHẦN DỊCH VỤ THƯƠNG MẠI TỔNG HỢP WINCOMMERCE</v>
          </cell>
          <cell r="C2120" t="str">
            <v/>
          </cell>
          <cell r="D2120" t="str">
            <v>Thành phố Hà Nội</v>
          </cell>
          <cell r="E2120" t="str">
            <v>Huyện Gia Lâm</v>
          </cell>
          <cell r="G2120" t="str">
            <v>HN008</v>
          </cell>
          <cell r="H2120" t="str">
            <v>Nguyễn Minh Sơn</v>
          </cell>
          <cell r="I2120" t="str">
            <v>MIENBAC;WIN</v>
          </cell>
          <cell r="J2120" t="str">
            <v/>
          </cell>
          <cell r="M2120" t="str">
            <v>1S09 tầng 1 tòa nhà S2.09 dự án vinhomes oceanpark, xã đa tốn gia lâm</v>
          </cell>
          <cell r="N2120">
            <v>60</v>
          </cell>
          <cell r="O2120" t="b">
            <v>0</v>
          </cell>
          <cell r="P2120" t="str">
            <v>C6 HÀ NỘI</v>
          </cell>
          <cell r="Q2120" t="str">
            <v>Miền Bắc</v>
          </cell>
          <cell r="R2120" t="str">
            <v>WIN</v>
          </cell>
        </row>
        <row r="2121">
          <cell r="A2121" t="str">
            <v>WIN5609</v>
          </cell>
          <cell r="B2121" t="str">
            <v>CN HÀ NỘI - CÔNG TY CỔ PHẦN DỊCH VỤ THƯƠNG MẠI TỔNG HỢP WINCOMMERCE</v>
          </cell>
          <cell r="C2121" t="str">
            <v/>
          </cell>
          <cell r="D2121" t="str">
            <v>Thành phố Hà Nội</v>
          </cell>
          <cell r="E2121" t="str">
            <v>Huyện Gia Lâm</v>
          </cell>
          <cell r="G2121" t="str">
            <v>HN008</v>
          </cell>
          <cell r="H2121" t="str">
            <v>Nguyễn Minh Sơn</v>
          </cell>
          <cell r="I2121" t="str">
            <v>MIENBAC;WIN</v>
          </cell>
          <cell r="J2121" t="str">
            <v/>
          </cell>
          <cell r="M2121" t="str">
            <v>1S5A tầng 1 tòa s2.16 vin homes ocean park gia lâm</v>
          </cell>
          <cell r="N2121">
            <v>60</v>
          </cell>
          <cell r="O2121" t="b">
            <v>0</v>
          </cell>
          <cell r="P2121" t="str">
            <v>C6 HÀ NỘI</v>
          </cell>
          <cell r="Q2121" t="str">
            <v>Miền Bắc</v>
          </cell>
          <cell r="R2121" t="str">
            <v>WIN</v>
          </cell>
        </row>
        <row r="2122">
          <cell r="A2122" t="str">
            <v>WIN5612</v>
          </cell>
          <cell r="B2122" t="str">
            <v>CN HÀ NỘI - CÔNG TY CỔ PHẦN DỊCH VỤ THƯƠNG MẠI TỔNG HỢP WINCOMMERCE</v>
          </cell>
          <cell r="C2122" t="str">
            <v/>
          </cell>
          <cell r="D2122" t="str">
            <v>Thành phố Hà Nội</v>
          </cell>
          <cell r="E2122" t="str">
            <v>Quận Hai Bà Trưng</v>
          </cell>
          <cell r="G2122" t="str">
            <v>HN003</v>
          </cell>
          <cell r="H2122" t="str">
            <v>Nguyễn Văn Thạch</v>
          </cell>
          <cell r="I2122" t="str">
            <v>MIENBAC;WIN</v>
          </cell>
          <cell r="J2122" t="str">
            <v/>
          </cell>
          <cell r="M2122" t="str">
            <v>D10+D11 Tầng 1 Khối nhà A, 423 Minh Khai, Phường Vĩnh Tuy, Quận Hai Bà Trưng, HN</v>
          </cell>
          <cell r="N2122">
            <v>60</v>
          </cell>
          <cell r="O2122" t="b">
            <v>0</v>
          </cell>
          <cell r="P2122" t="str">
            <v>C6 HÀ NỘI</v>
          </cell>
          <cell r="Q2122" t="str">
            <v>Miền Bắc</v>
          </cell>
          <cell r="R2122" t="str">
            <v>WIN</v>
          </cell>
        </row>
        <row r="2123">
          <cell r="A2123" t="str">
            <v>WIN5613</v>
          </cell>
          <cell r="B2123" t="str">
            <v>CN HÀ NỘI - CÔNG TY CỔ PHẦN DỊCH VỤ THƯƠNG MẠI TỔNG HỢP WINCOMMERCE</v>
          </cell>
          <cell r="C2123" t="str">
            <v/>
          </cell>
          <cell r="D2123" t="str">
            <v>Thành phố Hà Nội</v>
          </cell>
          <cell r="E2123" t="str">
            <v>Quận Nam Từ Liêm</v>
          </cell>
          <cell r="G2123" t="str">
            <v>HN004</v>
          </cell>
          <cell r="H2123" t="str">
            <v>Hoàng Thanh Huy</v>
          </cell>
          <cell r="I2123" t="str">
            <v>MIENBAC;WIN</v>
          </cell>
          <cell r="J2123" t="str">
            <v/>
          </cell>
          <cell r="M2123" t="str">
            <v>291 TDP 5 Xuân Phương, Nam Từ Liêm, Hà Nội</v>
          </cell>
          <cell r="N2123">
            <v>60</v>
          </cell>
          <cell r="O2123" t="b">
            <v>0</v>
          </cell>
          <cell r="P2123" t="str">
            <v>C6 HÀ NỘI</v>
          </cell>
          <cell r="Q2123" t="str">
            <v>Miền Bắc</v>
          </cell>
          <cell r="R2123" t="str">
            <v>WIN</v>
          </cell>
        </row>
        <row r="2124">
          <cell r="A2124" t="str">
            <v>WIN5614</v>
          </cell>
          <cell r="B2124" t="str">
            <v>CN HÀ NỘI - CÔNG TY CỔ PHẦN DỊCH VỤ THƯƠNG MẠI TỔNG HỢP WINCOMMERCE</v>
          </cell>
          <cell r="C2124" t="str">
            <v/>
          </cell>
          <cell r="D2124" t="str">
            <v>Thành phố Hà Nội</v>
          </cell>
          <cell r="E2124" t="str">
            <v>Quận Ba Đình</v>
          </cell>
          <cell r="G2124" t="str">
            <v>HN008</v>
          </cell>
          <cell r="H2124" t="str">
            <v>Nguyễn Minh Sơn</v>
          </cell>
          <cell r="I2124" t="str">
            <v>MIENBAC;WIN</v>
          </cell>
          <cell r="J2124" t="str">
            <v/>
          </cell>
          <cell r="M2124" t="str">
            <v>78 ngõ 179 Hoàng Hoa Thám, Ba Đình , Hà Nội</v>
          </cell>
          <cell r="N2124">
            <v>60</v>
          </cell>
          <cell r="O2124" t="b">
            <v>0</v>
          </cell>
          <cell r="P2124" t="str">
            <v>C6 HÀ NỘI</v>
          </cell>
          <cell r="Q2124" t="str">
            <v>Miền Bắc</v>
          </cell>
          <cell r="R2124" t="str">
            <v>WIN</v>
          </cell>
        </row>
        <row r="2125">
          <cell r="A2125" t="str">
            <v>WIN5615</v>
          </cell>
          <cell r="B2125" t="str">
            <v>CN HÀ NỘI - CÔNG TY CỔ PHẦN DỊCH VỤ THƯƠNG MẠI TỔNG HỢP WINCOMMERCE</v>
          </cell>
          <cell r="C2125" t="str">
            <v/>
          </cell>
          <cell r="D2125" t="str">
            <v>Thành phố Hà Nội</v>
          </cell>
          <cell r="E2125" t="str">
            <v>Quận Cầu Giấy</v>
          </cell>
          <cell r="G2125" t="str">
            <v>HN004</v>
          </cell>
          <cell r="H2125" t="str">
            <v>Hoàng Thanh Huy</v>
          </cell>
          <cell r="I2125" t="str">
            <v>MIENBAC;WIN</v>
          </cell>
          <cell r="J2125" t="str">
            <v/>
          </cell>
          <cell r="M2125" t="str">
            <v>Lô đất 14 C, Ô đất 10 C, kdt Nam Trung Yên, HN</v>
          </cell>
          <cell r="N2125">
            <v>60</v>
          </cell>
          <cell r="O2125" t="b">
            <v>0</v>
          </cell>
          <cell r="P2125" t="str">
            <v>C6 HÀ NỘI</v>
          </cell>
          <cell r="Q2125" t="str">
            <v>Miền Bắc</v>
          </cell>
          <cell r="R2125" t="str">
            <v>WIN</v>
          </cell>
        </row>
        <row r="2126">
          <cell r="A2126" t="str">
            <v>WIN5616</v>
          </cell>
          <cell r="B2126" t="str">
            <v>CN HÀ NỘI - CÔNG TY CỔ PHẦN DỊCH VỤ THƯƠNG MẠI TỔNG HỢP WINCOMMERCE</v>
          </cell>
          <cell r="C2126" t="str">
            <v/>
          </cell>
          <cell r="D2126" t="str">
            <v>Thành phố Hà Nội</v>
          </cell>
          <cell r="E2126" t="str">
            <v>Huyện Gia Lâm</v>
          </cell>
          <cell r="G2126" t="str">
            <v>HN008</v>
          </cell>
          <cell r="H2126" t="str">
            <v>Nguyễn Minh Sơn</v>
          </cell>
          <cell r="I2126" t="str">
            <v>MIENBAC;WIN</v>
          </cell>
          <cell r="J2126" t="str">
            <v/>
          </cell>
          <cell r="M2126" t="str">
            <v>1S02, Tầng 1 Tòa nhà số S2.03, Dự án Vinhomes Ocean Park, Xã Đa Tốn, Huyện Gia Lâm, HN</v>
          </cell>
          <cell r="N2126">
            <v>60</v>
          </cell>
          <cell r="O2126" t="b">
            <v>0</v>
          </cell>
          <cell r="P2126" t="str">
            <v>C6 HÀ NỘI</v>
          </cell>
          <cell r="Q2126" t="str">
            <v>Miền Bắc</v>
          </cell>
          <cell r="R2126" t="str">
            <v>WIN</v>
          </cell>
        </row>
        <row r="2127">
          <cell r="A2127" t="str">
            <v>WIN5617</v>
          </cell>
          <cell r="B2127" t="str">
            <v>CN HÀ NỘI - CÔNG TY CỔ PHẦN DỊCH VỤ THƯƠNG MẠI TỔNG HỢP WINCOMMERCE</v>
          </cell>
          <cell r="C2127" t="str">
            <v/>
          </cell>
          <cell r="D2127" t="str">
            <v>Thành phố Hà Nội</v>
          </cell>
          <cell r="E2127" t="str">
            <v>Huyện Gia Lâm</v>
          </cell>
          <cell r="G2127" t="str">
            <v>HN008</v>
          </cell>
          <cell r="H2127" t="str">
            <v>Nguyễn Minh Sơn</v>
          </cell>
          <cell r="I2127" t="str">
            <v>MIENBAC;WIN</v>
          </cell>
          <cell r="J2127" t="str">
            <v/>
          </cell>
          <cell r="M2127" t="str">
            <v>1 S16 tầng 1 tòa s2,01 dự ánvinhomes oceanpark đa tốn gia lâm</v>
          </cell>
          <cell r="N2127">
            <v>60</v>
          </cell>
          <cell r="O2127" t="b">
            <v>0</v>
          </cell>
          <cell r="P2127" t="str">
            <v>C6 HÀ NỘI</v>
          </cell>
          <cell r="Q2127" t="str">
            <v>Miền Bắc</v>
          </cell>
          <cell r="R2127" t="str">
            <v>WIN</v>
          </cell>
        </row>
        <row r="2128">
          <cell r="A2128" t="str">
            <v>WIN5618</v>
          </cell>
          <cell r="B2128" t="str">
            <v>CN HÀ NỘI - CÔNG TY CỔ PHẦN DỊCH VỤ THƯƠNG MẠI TỔNG HỢP WINCOMMERCE</v>
          </cell>
          <cell r="C2128" t="str">
            <v/>
          </cell>
          <cell r="D2128" t="str">
            <v>Thành phố Hà Nội</v>
          </cell>
          <cell r="E2128" t="str">
            <v>Quận Bắc Từ Liêm</v>
          </cell>
          <cell r="G2128" t="str">
            <v>HN004</v>
          </cell>
          <cell r="H2128" t="str">
            <v>Hoàng Thanh Huy</v>
          </cell>
          <cell r="I2128" t="str">
            <v>MIENBAC;WIN</v>
          </cell>
          <cell r="J2128" t="str">
            <v/>
          </cell>
          <cell r="M2128" t="str">
            <v>Tầng 1 dự án Newtatco, 161 Xuân La, Xuân Đỉnh, Bắc Từ Liêm, Hà Nội</v>
          </cell>
          <cell r="N2128">
            <v>60</v>
          </cell>
          <cell r="O2128" t="b">
            <v>0</v>
          </cell>
          <cell r="P2128" t="str">
            <v>C6 HÀ NỘI</v>
          </cell>
          <cell r="Q2128" t="str">
            <v>Miền Bắc</v>
          </cell>
          <cell r="R2128" t="str">
            <v>WIN</v>
          </cell>
        </row>
        <row r="2129">
          <cell r="A2129" t="str">
            <v>WIN5619</v>
          </cell>
          <cell r="B2129" t="str">
            <v>CN HÀ NỘI - CÔNG TY CỔ PHẦN DỊCH VỤ THƯƠNG MẠI TỔNG HỢP WINCOMMERCE</v>
          </cell>
          <cell r="C2129" t="str">
            <v/>
          </cell>
          <cell r="D2129" t="str">
            <v>Thành phố Hà Nội</v>
          </cell>
          <cell r="E2129" t="str">
            <v>Huyện Đông Anh</v>
          </cell>
          <cell r="G2129" t="str">
            <v>HN003</v>
          </cell>
          <cell r="H2129" t="str">
            <v>Nguyễn Văn Thạch</v>
          </cell>
          <cell r="I2129" t="str">
            <v>MIENBAC;WIN</v>
          </cell>
          <cell r="J2129" t="str">
            <v/>
          </cell>
          <cell r="M2129" t="str">
            <v>Số nhà 07-09 đường Cổ Vân, thôn Dục Nội, xã Việt Hùng, huyện Đông Anh, HN</v>
          </cell>
          <cell r="N2129">
            <v>60</v>
          </cell>
          <cell r="O2129" t="b">
            <v>0</v>
          </cell>
          <cell r="P2129" t="str">
            <v>C6 HÀ NỘI</v>
          </cell>
          <cell r="Q2129" t="str">
            <v>Miền Bắc</v>
          </cell>
          <cell r="R2129" t="str">
            <v>WIN</v>
          </cell>
        </row>
        <row r="2130">
          <cell r="A2130" t="str">
            <v>WIN5621</v>
          </cell>
          <cell r="B2130" t="str">
            <v>CN HÀ NỘI - CÔNG TY CỔ PHẦN DỊCH VỤ THƯƠNG MẠI TỔNG HỢP WINCOMMERCE</v>
          </cell>
          <cell r="C2130" t="str">
            <v/>
          </cell>
          <cell r="D2130" t="str">
            <v>Thành phố Hà Nội</v>
          </cell>
          <cell r="E2130" t="str">
            <v>Huyện Gia Lâm</v>
          </cell>
          <cell r="G2130" t="str">
            <v>HN008</v>
          </cell>
          <cell r="H2130" t="str">
            <v>Nguyễn Minh Sơn</v>
          </cell>
          <cell r="I2130" t="str">
            <v>MIENBAC;WIN</v>
          </cell>
          <cell r="J2130" t="str">
            <v/>
          </cell>
          <cell r="M2130" t="str">
            <v>1S17, Tầng 1 Tòa nhà số S2.10, Dự án Vinhomes Ocean Park, Xã Đa Tốn, Huyện Gia Lâm, HN</v>
          </cell>
          <cell r="N2130">
            <v>60</v>
          </cell>
          <cell r="O2130" t="b">
            <v>0</v>
          </cell>
          <cell r="P2130" t="str">
            <v>C6 HÀ NỘI</v>
          </cell>
          <cell r="Q2130" t="str">
            <v>Miền Bắc</v>
          </cell>
          <cell r="R2130" t="str">
            <v>WIN</v>
          </cell>
        </row>
        <row r="2131">
          <cell r="A2131" t="str">
            <v>WIN5622</v>
          </cell>
          <cell r="B2131" t="str">
            <v>CN HÀ NỘI - CÔNG TY CỔ PHẦN DỊCH VỤ THƯƠNG MẠI TỔNG HỢP WINCOMMERCE</v>
          </cell>
          <cell r="C2131" t="str">
            <v/>
          </cell>
          <cell r="D2131" t="str">
            <v>Thành phố Hà Nội</v>
          </cell>
          <cell r="E2131" t="str">
            <v>Huyện Gia Lâm</v>
          </cell>
          <cell r="G2131" t="str">
            <v>HN008</v>
          </cell>
          <cell r="H2131" t="str">
            <v>Nguyễn Minh Sơn</v>
          </cell>
          <cell r="I2131" t="str">
            <v>MIENBAC;WIN</v>
          </cell>
          <cell r="J2131" t="str">
            <v/>
          </cell>
          <cell r="M2131" t="str">
            <v>S1,11 Ocean park, tầng 1 tòa nhà S1,11 dự an vinhomes oceanpark đa tốn gia lâm</v>
          </cell>
          <cell r="N2131">
            <v>60</v>
          </cell>
          <cell r="O2131" t="b">
            <v>0</v>
          </cell>
          <cell r="P2131" t="str">
            <v>C6 HÀ NỘI</v>
          </cell>
          <cell r="Q2131" t="str">
            <v>Miền Bắc</v>
          </cell>
          <cell r="R2131" t="str">
            <v>WIN</v>
          </cell>
        </row>
        <row r="2132">
          <cell r="A2132" t="str">
            <v>WIN5629</v>
          </cell>
          <cell r="B2132" t="str">
            <v>CN HÀ NỘI - CÔNG TY CỔ PHẦN DỊCH VỤ THƯƠNG MẠI TỔNG HỢP WINCOMMERCE</v>
          </cell>
          <cell r="C2132" t="str">
            <v/>
          </cell>
          <cell r="D2132" t="str">
            <v>Thành phố Hà Nội</v>
          </cell>
          <cell r="E2132" t="str">
            <v>Quận Long Biên</v>
          </cell>
          <cell r="G2132" t="str">
            <v>HN003</v>
          </cell>
          <cell r="H2132" t="str">
            <v>Nguyễn Văn Thạch</v>
          </cell>
          <cell r="I2132" t="str">
            <v>MIENBAC;WIN</v>
          </cell>
          <cell r="J2132" t="str">
            <v/>
          </cell>
          <cell r="M2132" t="str">
            <v>Ô 1S05 Tầng 1 Tòa Nhà Số S3, VinHomes Symphony, đường Hoa Phượng, Phường Phúc Lợi Quận Long Biên, HN</v>
          </cell>
          <cell r="N2132">
            <v>60</v>
          </cell>
          <cell r="O2132" t="b">
            <v>0</v>
          </cell>
          <cell r="P2132" t="str">
            <v>C6 HÀ NỘI</v>
          </cell>
          <cell r="Q2132" t="str">
            <v>Miền Bắc</v>
          </cell>
          <cell r="R2132" t="str">
            <v>WIN</v>
          </cell>
        </row>
        <row r="2133">
          <cell r="A2133" t="str">
            <v>win5634</v>
          </cell>
          <cell r="B2133" t="str">
            <v>CN HÀ NỘI - wincommerce</v>
          </cell>
          <cell r="C2133" t="str">
            <v/>
          </cell>
          <cell r="D2133" t="str">
            <v>Thành phố Hà Nội</v>
          </cell>
          <cell r="E2133" t="str">
            <v>Quận Bắc Từ Liêm</v>
          </cell>
          <cell r="G2133" t="str">
            <v>HN004</v>
          </cell>
          <cell r="H2133" t="str">
            <v>Hoàng Thanh Huy</v>
          </cell>
          <cell r="I2133" t="str">
            <v>MIENBAC;WIN</v>
          </cell>
          <cell r="J2133" t="str">
            <v/>
          </cell>
          <cell r="M2133" t="str">
            <v>Số 167 Phú Diễn, tổ 13, phường Phú Diễn, quận Bắc Từ Liêm, HN</v>
          </cell>
          <cell r="N2133">
            <v>60</v>
          </cell>
          <cell r="O2133" t="b">
            <v>0</v>
          </cell>
          <cell r="P2133" t="str">
            <v>C6 HÀ NỘI</v>
          </cell>
          <cell r="Q2133" t="str">
            <v>Miền Bắc</v>
          </cell>
          <cell r="R2133" t="str">
            <v>WIN</v>
          </cell>
        </row>
        <row r="2134">
          <cell r="A2134" t="str">
            <v>WIN5635</v>
          </cell>
          <cell r="B2134" t="str">
            <v>CN HÀ NỘI - CÔNG TY CỔ PHẦN DỊCH VỤ THƯƠNG MẠI TỔNG HỢP WINCOMMERCE</v>
          </cell>
          <cell r="C2134" t="str">
            <v/>
          </cell>
          <cell r="D2134" t="str">
            <v>Thành phố Hà Nội</v>
          </cell>
          <cell r="E2134" t="str">
            <v>Huyện Gia Lâm</v>
          </cell>
          <cell r="G2134" t="str">
            <v>HN008</v>
          </cell>
          <cell r="H2134" t="str">
            <v>Nguyễn Minh Sơn</v>
          </cell>
          <cell r="I2134" t="str">
            <v>MIENBAC;WIN</v>
          </cell>
          <cell r="J2134" t="str">
            <v/>
          </cell>
          <cell r="M2134" t="str">
            <v>1S12 tầng 1 tòa S1.05 vin homes ocean park gia lâm</v>
          </cell>
          <cell r="N2134">
            <v>60</v>
          </cell>
          <cell r="O2134" t="b">
            <v>0</v>
          </cell>
          <cell r="P2134" t="str">
            <v>C6 HÀ NỘI</v>
          </cell>
          <cell r="Q2134" t="str">
            <v>Miền Bắc</v>
          </cell>
          <cell r="R2134" t="str">
            <v>WIN</v>
          </cell>
        </row>
        <row r="2135">
          <cell r="A2135" t="str">
            <v>WIN5636</v>
          </cell>
          <cell r="B2135" t="str">
            <v>CN HÀ NỘI - CÔNG TY CỔ PHẦN DỊCH VỤ THƯƠNG MẠI TỔNG HỢP WINCOMMERCE</v>
          </cell>
          <cell r="C2135" t="str">
            <v/>
          </cell>
          <cell r="D2135" t="str">
            <v>Thành phố Hà Nội</v>
          </cell>
          <cell r="E2135" t="str">
            <v>Huyện Gia Lâm</v>
          </cell>
          <cell r="G2135" t="str">
            <v>HN004</v>
          </cell>
          <cell r="H2135" t="str">
            <v>Hoàng Thanh Huy</v>
          </cell>
          <cell r="I2135" t="str">
            <v>MIENBAC;WIN</v>
          </cell>
          <cell r="J2135" t="str">
            <v/>
          </cell>
          <cell r="M2135" t="str">
            <v>1S18 tầng 1 tòa S1.09 vinhomes Ocean park đa tốn gia lâm</v>
          </cell>
          <cell r="N2135">
            <v>60</v>
          </cell>
          <cell r="O2135" t="b">
            <v>0</v>
          </cell>
          <cell r="P2135" t="str">
            <v>C6 HÀ NỘI</v>
          </cell>
          <cell r="Q2135" t="str">
            <v>Miền Bắc</v>
          </cell>
          <cell r="R2135" t="str">
            <v>WIN</v>
          </cell>
        </row>
        <row r="2136">
          <cell r="A2136" t="str">
            <v>WIN5640</v>
          </cell>
          <cell r="B2136" t="str">
            <v>CN HÀ NỘI - CÔNG TY CỔ PHẦN DỊCH VỤ THƯƠNG MẠI TỔNG HỢP WINCOMMERCE</v>
          </cell>
          <cell r="C2136" t="str">
            <v/>
          </cell>
          <cell r="D2136" t="str">
            <v>Thành phố Hà Nội</v>
          </cell>
          <cell r="E2136" t="str">
            <v>Quận Bắc Từ Liêm</v>
          </cell>
          <cell r="G2136" t="str">
            <v>HN004</v>
          </cell>
          <cell r="H2136" t="str">
            <v>Hoàng Thanh Huy</v>
          </cell>
          <cell r="I2136" t="str">
            <v>MIENBAC;WIN</v>
          </cell>
          <cell r="J2136" t="str">
            <v/>
          </cell>
          <cell r="M2136" t="str">
            <v>tầng N01-T8 Khu Ngoại Giao Đoàn, P. Xuân Tảo, Q. Bắc Từ Liêm TP. Hà Nội</v>
          </cell>
          <cell r="N2136">
            <v>60</v>
          </cell>
          <cell r="O2136" t="b">
            <v>0</v>
          </cell>
          <cell r="P2136" t="str">
            <v>C6 HÀ NỘI</v>
          </cell>
          <cell r="Q2136" t="str">
            <v>Miền Bắc</v>
          </cell>
          <cell r="R2136" t="str">
            <v>WIN</v>
          </cell>
        </row>
        <row r="2137">
          <cell r="A2137" t="str">
            <v>WIN5643</v>
          </cell>
          <cell r="B2137" t="str">
            <v>CN HÀ NỘI - CÔNG TY CỔ PHẦN DỊCH VỤ THƯƠNG MẠI TỔNG HỢP WINCOMMERCE</v>
          </cell>
          <cell r="C2137" t="str">
            <v/>
          </cell>
          <cell r="D2137" t="str">
            <v>Thành phố Hà Nội</v>
          </cell>
          <cell r="E2137" t="str">
            <v>Quận Cầu Giấy</v>
          </cell>
          <cell r="G2137" t="str">
            <v>HN004</v>
          </cell>
          <cell r="H2137" t="str">
            <v>Hoàng Thanh Huy</v>
          </cell>
          <cell r="I2137" t="str">
            <v>MIENBAC;WIN</v>
          </cell>
          <cell r="J2137" t="str">
            <v/>
          </cell>
          <cell r="M2137" t="str">
            <v>77 Trần Quốc Vượng, phường Dịch vọng Hậu, Cầu Giấy, Hà Nội</v>
          </cell>
          <cell r="N2137">
            <v>60</v>
          </cell>
          <cell r="O2137" t="b">
            <v>0</v>
          </cell>
          <cell r="P2137" t="str">
            <v>C6 HÀ NỘI</v>
          </cell>
          <cell r="Q2137" t="str">
            <v>Miền Bắc</v>
          </cell>
          <cell r="R2137" t="str">
            <v>WIN</v>
          </cell>
        </row>
        <row r="2138">
          <cell r="A2138" t="str">
            <v>WIN5644</v>
          </cell>
          <cell r="B2138" t="str">
            <v>CN HÀ NỘI - CÔNG TY CỔ PHẦN DỊCH VỤ THƯƠNG MẠI TỔNG HỢP WINCOMMERCE</v>
          </cell>
          <cell r="C2138" t="str">
            <v/>
          </cell>
          <cell r="D2138" t="str">
            <v>Thành phố Hà Nội</v>
          </cell>
          <cell r="E2138" t="str">
            <v>Quận Ba Đình</v>
          </cell>
          <cell r="G2138" t="str">
            <v>HN008</v>
          </cell>
          <cell r="H2138" t="str">
            <v>Nguyễn Minh Sơn</v>
          </cell>
          <cell r="I2138" t="str">
            <v>MIENBAC;WIN</v>
          </cell>
          <cell r="J2138" t="str">
            <v/>
          </cell>
          <cell r="M2138" t="str">
            <v>số 8 núi trúc ba đình hà nội</v>
          </cell>
          <cell r="N2138">
            <v>60</v>
          </cell>
          <cell r="O2138" t="b">
            <v>0</v>
          </cell>
          <cell r="P2138" t="str">
            <v>C6 HÀ NỘI</v>
          </cell>
          <cell r="Q2138" t="str">
            <v>Miền Bắc</v>
          </cell>
          <cell r="R2138" t="str">
            <v>WIN</v>
          </cell>
        </row>
        <row r="2139">
          <cell r="A2139" t="str">
            <v>WIN5654</v>
          </cell>
          <cell r="B2139" t="str">
            <v>CN HÀ NỘI - CÔNG TY CỔ PHẦN DỊCH VỤ THƯƠNG MẠI TỔNG HỢP WINCOMMERCE</v>
          </cell>
          <cell r="C2139" t="str">
            <v/>
          </cell>
          <cell r="D2139" t="str">
            <v>Thành phố Hà Nội</v>
          </cell>
          <cell r="E2139" t="str">
            <v>Huyện Thường Tín</v>
          </cell>
          <cell r="G2139" t="str">
            <v>HN008</v>
          </cell>
          <cell r="H2139" t="str">
            <v>Nguyễn Minh Sơn</v>
          </cell>
          <cell r="I2139" t="str">
            <v>MIENBAC;WIN</v>
          </cell>
          <cell r="J2139" t="str">
            <v/>
          </cell>
          <cell r="M2139" t="str">
            <v>132 Trần Phú, Thị trấn Thường Tín, Huyện Thường Tín, HN</v>
          </cell>
          <cell r="N2139">
            <v>60</v>
          </cell>
          <cell r="O2139" t="b">
            <v>0</v>
          </cell>
          <cell r="P2139" t="str">
            <v>C6 HÀ NỘI</v>
          </cell>
          <cell r="Q2139" t="str">
            <v>Miền Bắc</v>
          </cell>
          <cell r="R2139" t="str">
            <v>WIN</v>
          </cell>
        </row>
        <row r="2140">
          <cell r="A2140" t="str">
            <v>WIN5659</v>
          </cell>
          <cell r="B2140" t="str">
            <v>CN HÀ NỘI - CÔNG TY CỔ PHẦN DỊCH VỤ THƯƠNG MẠI TỔNG HỢP WINCOMMERCE</v>
          </cell>
          <cell r="C2140" t="str">
            <v/>
          </cell>
          <cell r="D2140" t="str">
            <v>Thành phố Hà Nội</v>
          </cell>
          <cell r="E2140" t="str">
            <v>Quận Thanh Xuân</v>
          </cell>
          <cell r="G2140" t="str">
            <v>HN008</v>
          </cell>
          <cell r="H2140" t="str">
            <v>Nguyễn Minh Sơn</v>
          </cell>
          <cell r="I2140" t="str">
            <v>MIENBAC;WIN</v>
          </cell>
          <cell r="J2140" t="str">
            <v/>
          </cell>
          <cell r="M2140" t="str">
            <v>92 Tô Vĩnh Diện, Phường Khương Trung, Thanh Xuân, Hà Nội</v>
          </cell>
          <cell r="N2140">
            <v>60</v>
          </cell>
          <cell r="O2140" t="b">
            <v>0</v>
          </cell>
          <cell r="P2140" t="str">
            <v>C6 HÀ NỘI</v>
          </cell>
          <cell r="Q2140" t="str">
            <v>Miền Bắc</v>
          </cell>
          <cell r="R2140" t="str">
            <v>WIN</v>
          </cell>
        </row>
        <row r="2141">
          <cell r="A2141" t="str">
            <v>WIN5660</v>
          </cell>
          <cell r="B2141" t="str">
            <v>CN HÀ NỘI - CÔNG TY CỔ PHẦN DỊCH VỤ THƯƠNG MẠI TỔNG HỢP WINCOMMERCE</v>
          </cell>
          <cell r="C2141" t="str">
            <v/>
          </cell>
          <cell r="D2141" t="str">
            <v>Thành phố Hà Nội</v>
          </cell>
          <cell r="E2141" t="str">
            <v>Huyện Gia Lâm</v>
          </cell>
          <cell r="G2141" t="str">
            <v>HN003</v>
          </cell>
          <cell r="H2141" t="str">
            <v>Nguyễn Văn Thạch</v>
          </cell>
          <cell r="I2141" t="str">
            <v>MIENBAC;WIN</v>
          </cell>
          <cell r="J2141" t="str">
            <v/>
          </cell>
          <cell r="M2141" t="str">
            <v>số 463 Thị trân văn giang</v>
          </cell>
          <cell r="N2141">
            <v>60</v>
          </cell>
          <cell r="O2141" t="b">
            <v>0</v>
          </cell>
          <cell r="P2141" t="str">
            <v>C6 HÀ NỘI</v>
          </cell>
          <cell r="Q2141" t="str">
            <v>Miền Bắc</v>
          </cell>
          <cell r="R2141" t="str">
            <v>WIN</v>
          </cell>
        </row>
        <row r="2142">
          <cell r="A2142" t="str">
            <v>win5662</v>
          </cell>
          <cell r="B2142" t="str">
            <v>CN HÀ NỘI - wincommerce</v>
          </cell>
          <cell r="C2142" t="str">
            <v/>
          </cell>
          <cell r="D2142" t="str">
            <v>Thành phố Hà Nội</v>
          </cell>
          <cell r="E2142" t="str">
            <v>Huyện Ba Vì</v>
          </cell>
          <cell r="G2142" t="str">
            <v>HN004</v>
          </cell>
          <cell r="H2142" t="str">
            <v>Hoàng Thanh Huy</v>
          </cell>
          <cell r="I2142" t="str">
            <v>MIENBAC;WIN</v>
          </cell>
          <cell r="J2142" t="str">
            <v/>
          </cell>
          <cell r="M2142" t="str">
            <v>Thôn Đức Thịnh, xã Tản Lĩnh, huyện Ba Vì, HN</v>
          </cell>
          <cell r="N2142">
            <v>60</v>
          </cell>
          <cell r="O2142" t="b">
            <v>0</v>
          </cell>
          <cell r="P2142" t="str">
            <v>C6 HÀ NỘI</v>
          </cell>
          <cell r="Q2142" t="str">
            <v>Miền Bắc</v>
          </cell>
          <cell r="R2142" t="str">
            <v>WIN</v>
          </cell>
        </row>
        <row r="2143">
          <cell r="A2143" t="str">
            <v>WIN5664</v>
          </cell>
          <cell r="B2143" t="str">
            <v>CN HÀ NỘI - CÔNG TY CỔ PHẦN DỊCH VỤ THƯƠNG MẠI TỔNG HỢP WINCOMMERCE</v>
          </cell>
          <cell r="C2143" t="str">
            <v/>
          </cell>
          <cell r="D2143" t="str">
            <v>Thành phố Hà Nội</v>
          </cell>
          <cell r="E2143" t="str">
            <v>Quận Tây Hồ</v>
          </cell>
          <cell r="G2143" t="str">
            <v>HN008</v>
          </cell>
          <cell r="H2143" t="str">
            <v>Nguyễn Minh Sơn</v>
          </cell>
          <cell r="I2143" t="str">
            <v>MIENBAC;WIN</v>
          </cell>
          <cell r="J2143" t="str">
            <v/>
          </cell>
          <cell r="M2143" t="str">
            <v>Số 117 – 119 Yên Phụ, phường Yên Phụ, quận Tây Hồ, HN</v>
          </cell>
          <cell r="N2143">
            <v>60</v>
          </cell>
          <cell r="O2143" t="b">
            <v>0</v>
          </cell>
          <cell r="P2143" t="str">
            <v>C6 HÀ NỘI</v>
          </cell>
          <cell r="Q2143" t="str">
            <v>Miền Bắc</v>
          </cell>
          <cell r="R2143" t="str">
            <v>WIN</v>
          </cell>
        </row>
        <row r="2144">
          <cell r="A2144" t="str">
            <v>WIN5665</v>
          </cell>
          <cell r="B2144" t="str">
            <v>CN HÀ NỘI - CÔNG TY CỔ PHẦN DỊCH VỤ THƯƠNG MẠI TỔNG HỢP WINCOMMERCE</v>
          </cell>
          <cell r="C2144" t="str">
            <v/>
          </cell>
          <cell r="D2144" t="str">
            <v>Thành phố Hà Nội</v>
          </cell>
          <cell r="E2144" t="str">
            <v>Huyện Gia Lâm</v>
          </cell>
          <cell r="G2144" t="str">
            <v>HN003</v>
          </cell>
          <cell r="H2144" t="str">
            <v>Nguyễn Văn Thạch</v>
          </cell>
          <cell r="I2144" t="str">
            <v>MIENBAC;WIN</v>
          </cell>
          <cell r="J2144" t="str">
            <v/>
          </cell>
          <cell r="M2144" t="str">
            <v>256 Giang Cao bát tràng</v>
          </cell>
          <cell r="N2144">
            <v>60</v>
          </cell>
          <cell r="O2144" t="b">
            <v>0</v>
          </cell>
          <cell r="P2144" t="str">
            <v>C6 HÀ NỘI</v>
          </cell>
          <cell r="Q2144" t="str">
            <v>Miền Bắc</v>
          </cell>
          <cell r="R2144" t="str">
            <v>WIN</v>
          </cell>
        </row>
        <row r="2145">
          <cell r="A2145" t="str">
            <v>WIN5666</v>
          </cell>
          <cell r="B2145" t="str">
            <v>CN HÀ NỘI - CÔNG TY CỔ PHẦN DỊCH VỤ THƯƠNG MẠI TỔNG HỢP WINCOMMERCE</v>
          </cell>
          <cell r="C2145" t="str">
            <v/>
          </cell>
          <cell r="D2145" t="str">
            <v>Thành phố Hà Nội</v>
          </cell>
          <cell r="E2145" t="str">
            <v>Huyện Gia Lâm</v>
          </cell>
          <cell r="G2145" t="str">
            <v>HN008</v>
          </cell>
          <cell r="H2145" t="str">
            <v>Nguyễn Minh Sơn</v>
          </cell>
          <cell r="I2145" t="str">
            <v>MIENBAC;WIN</v>
          </cell>
          <cell r="J2145" t="str">
            <v/>
          </cell>
          <cell r="M2145" t="str">
            <v>thôn dương đá, xã dương xá , gia lâm</v>
          </cell>
          <cell r="N2145">
            <v>60</v>
          </cell>
          <cell r="O2145" t="b">
            <v>0</v>
          </cell>
          <cell r="P2145" t="str">
            <v>C6 HÀ NỘI</v>
          </cell>
          <cell r="Q2145" t="str">
            <v>Miền Bắc</v>
          </cell>
          <cell r="R2145" t="str">
            <v>WIN</v>
          </cell>
        </row>
        <row r="2146">
          <cell r="A2146" t="str">
            <v>WIN5667</v>
          </cell>
          <cell r="B2146" t="str">
            <v>CN HÀ NỘI - CÔNG TY CỔ PHẦN DỊCH VỤ THƯƠNG MẠI TỔNG HỢP WINCOMMERCE</v>
          </cell>
          <cell r="C2146" t="str">
            <v/>
          </cell>
          <cell r="D2146" t="str">
            <v>Thành phố Hà Nội</v>
          </cell>
          <cell r="E2146" t="str">
            <v>Huyện Gia Lâm</v>
          </cell>
          <cell r="G2146" t="str">
            <v>HN008</v>
          </cell>
          <cell r="H2146" t="str">
            <v>Nguyễn Minh Sơn</v>
          </cell>
          <cell r="I2146" t="str">
            <v>MIENBAC;WIN</v>
          </cell>
          <cell r="J2146" t="str">
            <v/>
          </cell>
          <cell r="M2146" t="str">
            <v>thôn trùng quán yên thường gia lâm</v>
          </cell>
          <cell r="N2146">
            <v>60</v>
          </cell>
          <cell r="O2146" t="b">
            <v>0</v>
          </cell>
          <cell r="P2146" t="str">
            <v>C6 HÀ NỘI</v>
          </cell>
          <cell r="Q2146" t="str">
            <v>Miền Bắc</v>
          </cell>
          <cell r="R2146" t="str">
            <v>WIN</v>
          </cell>
        </row>
        <row r="2147">
          <cell r="A2147" t="str">
            <v>WIN5669</v>
          </cell>
          <cell r="B2147" t="str">
            <v>CN HÀ NỘI - CÔNG TY CỔ PHẦN DỊCH VỤ THƯƠNG MẠI TỔNG HỢP WINCOMMERCE</v>
          </cell>
          <cell r="C2147" t="str">
            <v/>
          </cell>
          <cell r="D2147" t="str">
            <v>Thành phố Hà Nội</v>
          </cell>
          <cell r="E2147" t="str">
            <v>Huyện Sóc Sơn</v>
          </cell>
          <cell r="G2147" t="str">
            <v>HN003</v>
          </cell>
          <cell r="H2147" t="str">
            <v>Nguyễn Văn Thạch</v>
          </cell>
          <cell r="I2147" t="str">
            <v>MIENBAC; WIN</v>
          </cell>
          <cell r="J2147" t="str">
            <v/>
          </cell>
          <cell r="M2147" t="str">
            <v>Số nhà 15 Xóm chợ Yêm, Xã Đông Xuân, Huyện Sóc Sơn, HN</v>
          </cell>
          <cell r="N2147">
            <v>60</v>
          </cell>
          <cell r="O2147" t="b">
            <v>0</v>
          </cell>
          <cell r="P2147" t="str">
            <v>C6 HÀ NỘI</v>
          </cell>
          <cell r="Q2147" t="str">
            <v>Miền Bắc</v>
          </cell>
          <cell r="R2147" t="str">
            <v>WIN</v>
          </cell>
        </row>
        <row r="2148">
          <cell r="A2148" t="str">
            <v>win5674</v>
          </cell>
          <cell r="B2148" t="str">
            <v>CN HÀ NỘI - wincommerce</v>
          </cell>
          <cell r="C2148" t="str">
            <v/>
          </cell>
          <cell r="D2148" t="str">
            <v>Thành phố Hà Nội</v>
          </cell>
          <cell r="E2148" t="str">
            <v>Huyện Mê Linh</v>
          </cell>
          <cell r="G2148" t="str">
            <v>HN008</v>
          </cell>
          <cell r="H2148" t="str">
            <v>Nguyễn Minh Sơn</v>
          </cell>
          <cell r="I2148" t="str">
            <v>MIENBAC;WIN</v>
          </cell>
          <cell r="J2148" t="str">
            <v/>
          </cell>
          <cell r="M2148" t="str">
            <v>Xóm 8, thôn 2 chợ Thạch Đà, Mê Linh, HN</v>
          </cell>
          <cell r="N2148">
            <v>60</v>
          </cell>
          <cell r="O2148" t="b">
            <v>0</v>
          </cell>
          <cell r="P2148" t="str">
            <v>C6 HÀ NỘI</v>
          </cell>
          <cell r="Q2148" t="str">
            <v>Miền Bắc</v>
          </cell>
          <cell r="R2148" t="str">
            <v>WIN</v>
          </cell>
        </row>
        <row r="2149">
          <cell r="A2149" t="str">
            <v>WIN5675</v>
          </cell>
          <cell r="B2149" t="str">
            <v>CN HÀ NỘI - CÔNG TY CỔ PHẦN DỊCH VỤ THƯƠNG MẠI TỔNG HỢP WINCOMMERCE</v>
          </cell>
          <cell r="C2149" t="str">
            <v/>
          </cell>
          <cell r="D2149" t="str">
            <v>Thành phố Hà Nội</v>
          </cell>
          <cell r="E2149" t="str">
            <v>Quận Nam Từ Liêm</v>
          </cell>
          <cell r="G2149" t="str">
            <v>HN004</v>
          </cell>
          <cell r="H2149" t="str">
            <v>Hoàng Thanh Huy</v>
          </cell>
          <cell r="I2149" t="str">
            <v>MIENBAC;WIN</v>
          </cell>
          <cell r="J2149" t="str">
            <v/>
          </cell>
          <cell r="M2149" t="str">
            <v>Căn 01-02 SH12, tầng 1 + tầng 2 tòa nhà S1.01, KĐTM Tây Mỗ Đại Mỗ - Vinhomes Park, Q.Nam Từ Liêm, HN</v>
          </cell>
          <cell r="N2149">
            <v>60</v>
          </cell>
          <cell r="O2149" t="b">
            <v>0</v>
          </cell>
          <cell r="P2149" t="str">
            <v>C6 HÀ NỘI</v>
          </cell>
          <cell r="Q2149" t="str">
            <v>Miền Bắc</v>
          </cell>
          <cell r="R2149" t="str">
            <v>WIN</v>
          </cell>
        </row>
        <row r="2150">
          <cell r="A2150" t="str">
            <v>WIN5677</v>
          </cell>
          <cell r="B2150" t="str">
            <v>CN HÀ NỘI - CÔNG TY CỔ PHẦN DỊCH VỤ THƯƠNG MẠI TỔNG HỢP WINCOMMERCE</v>
          </cell>
          <cell r="C2150" t="str">
            <v/>
          </cell>
          <cell r="D2150" t="str">
            <v>Thành phố Hà Nội</v>
          </cell>
          <cell r="E2150" t="str">
            <v>Quận Bắc Từ Liêm</v>
          </cell>
          <cell r="G2150" t="str">
            <v>HN004</v>
          </cell>
          <cell r="H2150" t="str">
            <v>Hoàng Thanh Huy</v>
          </cell>
          <cell r="I2150" t="str">
            <v>MIENBAC;WIN</v>
          </cell>
          <cell r="J2150" t="str">
            <v/>
          </cell>
          <cell r="M2150" t="str">
            <v>Ki ốt 05-06, Ô đất OCT5, Khu đô thị mới Cổ Nhuế - Xuân Đỉnh, phường Cổ Nhuế 2, quận Bắc Từ Liêm, HN</v>
          </cell>
          <cell r="N2150">
            <v>60</v>
          </cell>
          <cell r="O2150" t="b">
            <v>0</v>
          </cell>
          <cell r="P2150" t="str">
            <v>C6 HÀ NỘI</v>
          </cell>
          <cell r="Q2150" t="str">
            <v>Miền Bắc</v>
          </cell>
          <cell r="R2150" t="str">
            <v>WIN</v>
          </cell>
        </row>
        <row r="2151">
          <cell r="A2151" t="str">
            <v>WIN5680</v>
          </cell>
          <cell r="B2151" t="str">
            <v>CN HÀ NỘI - CÔNG TY CỔ PHẦN DỊCH VỤ THƯƠNG MẠI TỔNG HỢP WINCOMMERCE</v>
          </cell>
          <cell r="C2151" t="str">
            <v/>
          </cell>
          <cell r="D2151" t="str">
            <v>Thành phố Hà Nội</v>
          </cell>
          <cell r="E2151" t="str">
            <v>Quận Đống Đa</v>
          </cell>
          <cell r="G2151" t="str">
            <v>HN003</v>
          </cell>
          <cell r="H2151" t="str">
            <v>Nguyễn Văn Thạch</v>
          </cell>
          <cell r="I2151" t="str">
            <v>MIENBAC;WIN</v>
          </cell>
          <cell r="J2151" t="str">
            <v/>
          </cell>
          <cell r="M2151" t="str">
            <v>Số 55 ngách 159 ngõ 354 Trường Chinh, P.Khương Thượng, Q.Đống Đa, HN</v>
          </cell>
          <cell r="N2151">
            <v>60</v>
          </cell>
          <cell r="O2151" t="b">
            <v>0</v>
          </cell>
          <cell r="P2151" t="str">
            <v>C6 HÀ NỘI</v>
          </cell>
          <cell r="Q2151" t="str">
            <v>Miền Bắc</v>
          </cell>
          <cell r="R2151" t="str">
            <v>WIN</v>
          </cell>
        </row>
        <row r="2152">
          <cell r="A2152" t="str">
            <v>WIN5681</v>
          </cell>
          <cell r="B2152" t="str">
            <v>CN HÀ NỘI - CÔNG TY CỔ PHẦN DỊCH VỤ THƯƠNG MẠI TỔNG HỢP WINCOMMERCE</v>
          </cell>
          <cell r="C2152" t="str">
            <v/>
          </cell>
          <cell r="D2152" t="str">
            <v>Thành phố Hà Nội</v>
          </cell>
          <cell r="E2152" t="str">
            <v>Quận Đống Đa</v>
          </cell>
          <cell r="G2152" t="str">
            <v>HN003</v>
          </cell>
          <cell r="H2152" t="str">
            <v>Nguyễn Văn Thạch</v>
          </cell>
          <cell r="I2152" t="str">
            <v>MIENBAC;WIN</v>
          </cell>
          <cell r="J2152" t="str">
            <v/>
          </cell>
          <cell r="M2152" t="str">
            <v>Số 73 phố Vũ Ngọc Phan, Phường Láng Hạ, Quận Đống Đa, HN</v>
          </cell>
          <cell r="N2152">
            <v>60</v>
          </cell>
          <cell r="O2152" t="b">
            <v>0</v>
          </cell>
          <cell r="P2152" t="str">
            <v>C6 HÀ NỘI</v>
          </cell>
          <cell r="Q2152" t="str">
            <v>Miền Bắc</v>
          </cell>
          <cell r="R2152" t="str">
            <v>WIN</v>
          </cell>
        </row>
        <row r="2153">
          <cell r="A2153" t="str">
            <v>WIN5685</v>
          </cell>
          <cell r="B2153" t="str">
            <v>CN HÀ NỘI - CÔNG TY CỔ PHẦN DỊCH VỤ THƯƠNG MẠI TỔNG HỢP WINCOMMERCE</v>
          </cell>
          <cell r="C2153" t="str">
            <v/>
          </cell>
          <cell r="D2153" t="str">
            <v>Thành phố Hà Nội</v>
          </cell>
          <cell r="E2153" t="str">
            <v>Huyện Thạch Thất</v>
          </cell>
          <cell r="G2153" t="str">
            <v>HN008</v>
          </cell>
          <cell r="H2153" t="str">
            <v>Nguyễn Minh Sơn</v>
          </cell>
          <cell r="I2153" t="str">
            <v>MIENBAC;WIN</v>
          </cell>
          <cell r="J2153" t="str">
            <v/>
          </cell>
          <cell r="M2153" t="str">
            <v>Thôn 4, Xã Canh Nậu, Huyện Thạch Thất, HN</v>
          </cell>
          <cell r="N2153">
            <v>60</v>
          </cell>
          <cell r="O2153" t="b">
            <v>0</v>
          </cell>
          <cell r="P2153" t="str">
            <v>C6 HÀ NỘI</v>
          </cell>
          <cell r="Q2153" t="str">
            <v>Miền Bắc</v>
          </cell>
          <cell r="R2153" t="str">
            <v>WIN</v>
          </cell>
        </row>
        <row r="2154">
          <cell r="A2154" t="str">
            <v>win5686</v>
          </cell>
          <cell r="B2154" t="str">
            <v>CN HÀ NỘI - wincommerce</v>
          </cell>
          <cell r="C2154" t="str">
            <v/>
          </cell>
          <cell r="D2154" t="str">
            <v>Thành phố Hà Nội</v>
          </cell>
          <cell r="E2154" t="str">
            <v>Huyện Mỹ Đức</v>
          </cell>
          <cell r="G2154" t="str">
            <v>HN008</v>
          </cell>
          <cell r="H2154" t="str">
            <v>Nguyễn Minh Sơn</v>
          </cell>
          <cell r="I2154" t="str">
            <v>MIENBAC;WIN</v>
          </cell>
          <cell r="J2154" t="str">
            <v/>
          </cell>
          <cell r="M2154" t="str">
            <v>Xóm 4, Thôn Đoan Nữ, Xã An Mỹ, Huyện Mỹ Đức, HN</v>
          </cell>
          <cell r="N2154">
            <v>60</v>
          </cell>
          <cell r="O2154" t="b">
            <v>0</v>
          </cell>
          <cell r="P2154" t="str">
            <v>C6 HÀ NỘI</v>
          </cell>
          <cell r="Q2154" t="str">
            <v>Miền Bắc</v>
          </cell>
          <cell r="R2154" t="str">
            <v>WIN</v>
          </cell>
        </row>
        <row r="2155">
          <cell r="A2155" t="str">
            <v>win5690</v>
          </cell>
          <cell r="B2155" t="str">
            <v>CN HÀ NỘI - WINCOMMERCE</v>
          </cell>
          <cell r="C2155" t="str">
            <v/>
          </cell>
          <cell r="D2155" t="str">
            <v>Thành phố Hà Nội</v>
          </cell>
          <cell r="E2155" t="str">
            <v>Huyện Phú Xuyên</v>
          </cell>
          <cell r="G2155" t="str">
            <v>HN008</v>
          </cell>
          <cell r="H2155" t="str">
            <v>Nguyễn Minh Sơn</v>
          </cell>
          <cell r="I2155" t="str">
            <v>MIENBAC;WIN</v>
          </cell>
          <cell r="J2155" t="str">
            <v/>
          </cell>
          <cell r="M2155" t="str">
            <v>Thôn Tri Lễ, xã quang trung, Huyện Phú Xuyên, HN</v>
          </cell>
          <cell r="N2155">
            <v>60</v>
          </cell>
          <cell r="O2155" t="b">
            <v>0</v>
          </cell>
          <cell r="P2155" t="str">
            <v>C6 HÀ NỘI</v>
          </cell>
          <cell r="Q2155" t="str">
            <v>Miền Bắc</v>
          </cell>
          <cell r="R2155" t="str">
            <v>WIN</v>
          </cell>
        </row>
        <row r="2156">
          <cell r="A2156" t="str">
            <v>WIN5698</v>
          </cell>
          <cell r="B2156" t="str">
            <v>CN HÀ NỘI - CÔNG TY CỔ PHẦN DỊCH VỤ THƯƠNG MẠI TỔNG HỢP WINCOMMERCE</v>
          </cell>
          <cell r="C2156" t="str">
            <v/>
          </cell>
          <cell r="D2156" t="str">
            <v>Thành phố Hà Nội</v>
          </cell>
          <cell r="E2156" t="str">
            <v>Quận Nam Từ Liêm</v>
          </cell>
          <cell r="G2156" t="str">
            <v>HN004</v>
          </cell>
          <cell r="H2156" t="str">
            <v>Hoàng Thanh Huy</v>
          </cell>
          <cell r="I2156" t="str">
            <v>MIENBAC;WIN</v>
          </cell>
          <cell r="J2156" t="str">
            <v/>
          </cell>
          <cell r="M2156" t="str">
            <v>Số 242 Đường Mỹ Đình, phường Mỹ Đình 2 Q. Nam Từ Liêm, HN</v>
          </cell>
          <cell r="N2156">
            <v>60</v>
          </cell>
          <cell r="O2156" t="b">
            <v>0</v>
          </cell>
          <cell r="P2156" t="str">
            <v>C6 HÀ NỘI</v>
          </cell>
          <cell r="Q2156" t="str">
            <v>Miền Bắc</v>
          </cell>
          <cell r="R2156" t="str">
            <v>WIN</v>
          </cell>
        </row>
        <row r="2157">
          <cell r="A2157" t="str">
            <v>WIN5710</v>
          </cell>
          <cell r="B2157" t="str">
            <v>CN HÀ NỘI - CÔNG TY CỔ PHẦN DỊCH VỤ THƯƠNG MẠI TỔNG HỢP WINCOMMERCE</v>
          </cell>
          <cell r="C2157" t="str">
            <v/>
          </cell>
          <cell r="D2157" t="str">
            <v>Thành phố Hà Nội</v>
          </cell>
          <cell r="E2157" t="str">
            <v>Quận Nam Từ Liêm</v>
          </cell>
          <cell r="G2157" t="str">
            <v>HN004</v>
          </cell>
          <cell r="H2157" t="str">
            <v>Hoàng Thanh Huy</v>
          </cell>
          <cell r="I2157" t="str">
            <v>MIENBAC;WIN</v>
          </cell>
          <cell r="J2157" t="str">
            <v/>
          </cell>
          <cell r="M2157" t="str">
            <v>L1 - 07, Tòa nhà FLC COMPLEX, Số 36 đường Phạm Hùng, phường Mỹ Đình 2, quận Nam Từ Liêm, HN</v>
          </cell>
          <cell r="N2157">
            <v>60</v>
          </cell>
          <cell r="O2157" t="b">
            <v>0</v>
          </cell>
          <cell r="P2157" t="str">
            <v>C6 HÀ NỘI</v>
          </cell>
          <cell r="Q2157" t="str">
            <v>Miền Bắc</v>
          </cell>
          <cell r="R2157" t="str">
            <v>WIN</v>
          </cell>
        </row>
        <row r="2158">
          <cell r="A2158" t="str">
            <v>WIN5714</v>
          </cell>
          <cell r="B2158" t="str">
            <v>CN HÀ NỘI - CÔNG TY CỔ PHẦN DỊCH VỤ THƯƠNG MẠI TỔNG HỢP WINCOMMERCE</v>
          </cell>
          <cell r="C2158" t="str">
            <v/>
          </cell>
          <cell r="D2158" t="str">
            <v>Thành phố Hà Nội</v>
          </cell>
          <cell r="E2158" t="str">
            <v>Quận Ba Đình</v>
          </cell>
          <cell r="G2158" t="str">
            <v>HN008</v>
          </cell>
          <cell r="H2158" t="str">
            <v>Nguyễn Minh Sơn</v>
          </cell>
          <cell r="I2158" t="str">
            <v>MIENBAC;WIN</v>
          </cell>
          <cell r="J2158" t="str">
            <v/>
          </cell>
          <cell r="M2158" t="str">
            <v>Số 25 ngách 173/24 đường Hoàng Hoa Thám, phường Ngọc Hà, Quận Ba Đình, HN</v>
          </cell>
          <cell r="N2158">
            <v>60</v>
          </cell>
          <cell r="O2158" t="b">
            <v>0</v>
          </cell>
          <cell r="P2158" t="str">
            <v>C6 HÀ NỘI</v>
          </cell>
          <cell r="Q2158" t="str">
            <v>Miền Bắc</v>
          </cell>
          <cell r="R2158" t="str">
            <v>WIN</v>
          </cell>
        </row>
        <row r="2159">
          <cell r="A2159" t="str">
            <v>WIN5720</v>
          </cell>
          <cell r="B2159" t="str">
            <v>CN HÀ NỘI - CÔNG TY CỔ PHẦN DỊCH VỤ THƯƠNG MẠI TỔNG HỢP WINCOMMERCE</v>
          </cell>
          <cell r="C2159" t="str">
            <v/>
          </cell>
          <cell r="D2159" t="str">
            <v>Thành phố Hà Nội</v>
          </cell>
          <cell r="E2159" t="str">
            <v>Quận Thanh Xuân</v>
          </cell>
          <cell r="G2159" t="str">
            <v>HN008</v>
          </cell>
          <cell r="H2159" t="str">
            <v>Nguyễn Minh Sơn</v>
          </cell>
          <cell r="I2159" t="str">
            <v>MIENBAC;WIN</v>
          </cell>
          <cell r="J2159" t="str">
            <v/>
          </cell>
          <cell r="M2159" t="str">
            <v>Số 414 Đường Khương Đình, Phường Hạ Đình, Quận Thanh Xuân, HN</v>
          </cell>
          <cell r="N2159">
            <v>60</v>
          </cell>
          <cell r="O2159" t="b">
            <v>0</v>
          </cell>
          <cell r="P2159" t="str">
            <v>C6 HÀ NỘI</v>
          </cell>
          <cell r="Q2159" t="str">
            <v>Miền Bắc</v>
          </cell>
          <cell r="R2159" t="str">
            <v>WIN</v>
          </cell>
        </row>
        <row r="2160">
          <cell r="A2160" t="str">
            <v>WIN5721</v>
          </cell>
          <cell r="B2160" t="str">
            <v>CN HÀ NỘI - CÔNG TY CỔ PHẦN DỊCH VỤ THƯƠNG MẠI TỔNG HỢP WINCOMMERCE</v>
          </cell>
          <cell r="C2160" t="str">
            <v/>
          </cell>
          <cell r="D2160" t="str">
            <v>Thành phố Hà Nội</v>
          </cell>
          <cell r="E2160" t="str">
            <v>Quận Long Biên</v>
          </cell>
          <cell r="G2160" t="str">
            <v>HN003</v>
          </cell>
          <cell r="H2160" t="str">
            <v>Nguyễn Văn Thạch</v>
          </cell>
          <cell r="I2160" t="str">
            <v>MIENBAC;WIN</v>
          </cell>
          <cell r="J2160" t="str">
            <v/>
          </cell>
          <cell r="M2160" t="str">
            <v>Kiot 25, Tầng 1, Tòa CT2B, P.Thượng Thanh Q.Long Biên, HN</v>
          </cell>
          <cell r="N2160">
            <v>60</v>
          </cell>
          <cell r="O2160" t="b">
            <v>0</v>
          </cell>
          <cell r="P2160" t="str">
            <v>C6 HÀ NỘI</v>
          </cell>
          <cell r="Q2160" t="str">
            <v>Miền Bắc</v>
          </cell>
          <cell r="R2160" t="str">
            <v>WIN</v>
          </cell>
        </row>
        <row r="2161">
          <cell r="A2161" t="str">
            <v>WIN5722</v>
          </cell>
          <cell r="B2161" t="str">
            <v>CN HÀ NỘI - CÔNG TY CỔ PHẦN DỊCH VỤ THƯƠNG MẠI TỔNG HỢP WINCOMMERCE</v>
          </cell>
          <cell r="C2161" t="str">
            <v/>
          </cell>
          <cell r="D2161" t="str">
            <v>Thành phố Hà Nội</v>
          </cell>
          <cell r="E2161" t="str">
            <v>Huyện Phúc Thọ</v>
          </cell>
          <cell r="G2161" t="str">
            <v>HN008</v>
          </cell>
          <cell r="H2161" t="str">
            <v>Nguyễn Minh Sơn</v>
          </cell>
          <cell r="I2161" t="str">
            <v>MIENBAC;WIN</v>
          </cell>
          <cell r="J2161" t="str">
            <v/>
          </cell>
          <cell r="M2161" t="str">
            <v>Thôn 6 xã Tam Hiệp, huyện Phúc Thọ Thành phố Hà Nội Việt Nam</v>
          </cell>
          <cell r="N2161">
            <v>60</v>
          </cell>
          <cell r="O2161" t="b">
            <v>0</v>
          </cell>
          <cell r="P2161" t="str">
            <v>C6 HÀ NỘI</v>
          </cell>
          <cell r="Q2161" t="str">
            <v>Miền Bắc</v>
          </cell>
          <cell r="R2161" t="str">
            <v>WIN</v>
          </cell>
        </row>
        <row r="2162">
          <cell r="A2162" t="str">
            <v>WIN5727</v>
          </cell>
          <cell r="B2162" t="str">
            <v>CN HÀ NỘI - CÔNG TY CỔ PHẦN DỊCH VỤ THƯƠNG MẠI TỔNG HỢP WINCOMMERCE</v>
          </cell>
          <cell r="C2162" t="str">
            <v/>
          </cell>
          <cell r="D2162" t="str">
            <v>Thành phố Hà Nội</v>
          </cell>
          <cell r="E2162" t="str">
            <v>Quận Cầu Giấy</v>
          </cell>
          <cell r="G2162" t="str">
            <v>HN004</v>
          </cell>
          <cell r="H2162" t="str">
            <v>Hoàng Thanh Huy</v>
          </cell>
          <cell r="I2162" t="str">
            <v>MIENBAC;WIN</v>
          </cell>
          <cell r="J2162" t="str">
            <v/>
          </cell>
          <cell r="M2162" t="str">
            <v>96 Trần Bình, Phường Mai Dịch, Quận Cầu Giấy, Thành phố Hà Nội</v>
          </cell>
          <cell r="N2162">
            <v>60</v>
          </cell>
          <cell r="O2162" t="b">
            <v>0</v>
          </cell>
          <cell r="P2162" t="str">
            <v>C6 HÀ NỘI</v>
          </cell>
          <cell r="Q2162" t="str">
            <v>Miền Bắc</v>
          </cell>
          <cell r="R2162" t="str">
            <v>WIN</v>
          </cell>
        </row>
        <row r="2163">
          <cell r="A2163" t="str">
            <v>WIN5740</v>
          </cell>
          <cell r="B2163" t="str">
            <v>CN HÀ NỘI - CÔNG TY CỔ PHẦN DỊCH VỤ THƯƠNG MẠI TỔNG HỢP WINCOMMERCE</v>
          </cell>
          <cell r="C2163" t="str">
            <v/>
          </cell>
          <cell r="D2163" t="str">
            <v>Thành phố Hà Nội</v>
          </cell>
          <cell r="E2163" t="str">
            <v>Quận Long Biên</v>
          </cell>
          <cell r="G2163" t="str">
            <v>HN003</v>
          </cell>
          <cell r="H2163" t="str">
            <v>Nguyễn Văn Thạch</v>
          </cell>
          <cell r="I2163" t="str">
            <v>MIENBAC;WIN</v>
          </cell>
          <cell r="J2163" t="str">
            <v/>
          </cell>
          <cell r="M2163" t="str">
            <v>M17, Tầng 1+2 Tòa H1, P.Phúc Đồng, q. Long Biên, HN</v>
          </cell>
          <cell r="N2163">
            <v>60</v>
          </cell>
          <cell r="O2163" t="b">
            <v>0</v>
          </cell>
          <cell r="P2163" t="str">
            <v>C6 HÀ NỘI</v>
          </cell>
          <cell r="Q2163" t="str">
            <v>Miền Bắc</v>
          </cell>
          <cell r="R2163" t="str">
            <v>WIN</v>
          </cell>
        </row>
        <row r="2164">
          <cell r="A2164" t="str">
            <v>win5741</v>
          </cell>
          <cell r="B2164" t="str">
            <v>CN HÀ NỘI - wincommerce</v>
          </cell>
          <cell r="C2164" t="str">
            <v/>
          </cell>
          <cell r="D2164" t="str">
            <v>Thành phố Hà Nội</v>
          </cell>
          <cell r="E2164" t="str">
            <v>Huyện Ba Vì</v>
          </cell>
          <cell r="G2164" t="str">
            <v>HN004</v>
          </cell>
          <cell r="H2164" t="str">
            <v>Hoàng Thanh Huy</v>
          </cell>
          <cell r="I2164" t="str">
            <v>MIENBAC;WIN</v>
          </cell>
          <cell r="J2164" t="str">
            <v/>
          </cell>
          <cell r="M2164" t="str">
            <v>Số 329 Phố Mới, thôn Vĩnh Phệ, xã Chu Minh, huyện Ba Vì, HN</v>
          </cell>
          <cell r="N2164">
            <v>60</v>
          </cell>
          <cell r="O2164" t="b">
            <v>0</v>
          </cell>
          <cell r="P2164" t="str">
            <v>C6 HÀ NỘI</v>
          </cell>
          <cell r="Q2164" t="str">
            <v>Miền Bắc</v>
          </cell>
          <cell r="R2164" t="str">
            <v>WIN</v>
          </cell>
        </row>
        <row r="2165">
          <cell r="A2165" t="str">
            <v>WIN5746</v>
          </cell>
          <cell r="B2165" t="str">
            <v>CN HÀ NỘI - CÔNG TY CỔ PHẦN DỊCH VỤ THƯƠNG MẠI TỔNG HỢP WINCOMMERCE</v>
          </cell>
          <cell r="C2165" t="str">
            <v/>
          </cell>
          <cell r="D2165" t="str">
            <v>Thành phố Hà Nội</v>
          </cell>
          <cell r="E2165" t="str">
            <v>Huyện Thường Tín</v>
          </cell>
          <cell r="G2165" t="str">
            <v>HN008</v>
          </cell>
          <cell r="H2165" t="str">
            <v>Nguyễn Minh Sơn</v>
          </cell>
          <cell r="I2165" t="str">
            <v>MIENBAC;WIN</v>
          </cell>
          <cell r="J2165" t="str">
            <v/>
          </cell>
          <cell r="M2165" t="str">
            <v>70 tân dân, phú xuyên hà nội</v>
          </cell>
          <cell r="N2165">
            <v>60</v>
          </cell>
          <cell r="O2165" t="b">
            <v>0</v>
          </cell>
          <cell r="P2165" t="str">
            <v>C6 HÀ NỘI</v>
          </cell>
          <cell r="Q2165" t="str">
            <v>Miền Bắc</v>
          </cell>
          <cell r="R2165" t="str">
            <v>WIN</v>
          </cell>
        </row>
        <row r="2166">
          <cell r="A2166" t="str">
            <v>WIN5749</v>
          </cell>
          <cell r="B2166" t="str">
            <v>CN HÀ NỘI - CÔNG TY CỔ PHẦN DỊCH VỤ THƯƠNG MẠI TỔNG HỢP WINCOMMERCE</v>
          </cell>
          <cell r="C2166" t="str">
            <v/>
          </cell>
          <cell r="D2166" t="str">
            <v>Thành phố Hà Nội</v>
          </cell>
          <cell r="E2166" t="str">
            <v>Quận Thanh Xuân</v>
          </cell>
          <cell r="G2166" t="str">
            <v>HN008</v>
          </cell>
          <cell r="H2166" t="str">
            <v>Nguyễn Minh Sơn</v>
          </cell>
          <cell r="I2166" t="str">
            <v>MIENBAC;WIN</v>
          </cell>
          <cell r="J2166" t="str">
            <v/>
          </cell>
          <cell r="M2166" t="str">
            <v>Sàn TM D1.1, Khối nhà B, Số203 Nguyễn Huy Tưởng P.Thanh Xuân Trung, Q. Thanh Xuân, HN</v>
          </cell>
          <cell r="N2166">
            <v>60</v>
          </cell>
          <cell r="O2166" t="b">
            <v>0</v>
          </cell>
          <cell r="P2166" t="str">
            <v>C6 HÀ NỘI</v>
          </cell>
          <cell r="Q2166" t="str">
            <v>Miền Bắc</v>
          </cell>
          <cell r="R2166" t="str">
            <v>WIN</v>
          </cell>
        </row>
        <row r="2167">
          <cell r="A2167" t="str">
            <v>win5750</v>
          </cell>
          <cell r="B2167" t="str">
            <v>CN HÀ NỘI - wincommerce</v>
          </cell>
          <cell r="C2167" t="str">
            <v/>
          </cell>
          <cell r="D2167" t="str">
            <v>Thành phố Hà Nội</v>
          </cell>
          <cell r="E2167" t="str">
            <v>Huyện Thanh Trì</v>
          </cell>
          <cell r="G2167" t="str">
            <v>HN008</v>
          </cell>
          <cell r="H2167" t="str">
            <v>Nguyễn Minh Sơn</v>
          </cell>
          <cell r="I2167" t="str">
            <v>MIENBAC;WIN</v>
          </cell>
          <cell r="J2167" t="str">
            <v/>
          </cell>
          <cell r="M2167" t="str">
            <v>Số 65 Đường Cổ Điển, Thị trấn Văn Điển, Huyện Thanh Trì, HN</v>
          </cell>
          <cell r="N2167">
            <v>60</v>
          </cell>
          <cell r="O2167" t="b">
            <v>0</v>
          </cell>
          <cell r="P2167" t="str">
            <v>C6 HÀ NỘI</v>
          </cell>
          <cell r="Q2167" t="str">
            <v>Miền Bắc</v>
          </cell>
          <cell r="R2167" t="str">
            <v>WIN</v>
          </cell>
        </row>
        <row r="2168">
          <cell r="A2168" t="str">
            <v>WIN5752</v>
          </cell>
          <cell r="B2168" t="str">
            <v>CN HÀ NỘI - CÔNG TY CỔ PHẦN DỊCH VỤ THƯƠNG MẠI TỔNG HỢP WINCOMMERCE</v>
          </cell>
          <cell r="C2168" t="str">
            <v/>
          </cell>
          <cell r="D2168" t="str">
            <v>Thành phố Hà Nội</v>
          </cell>
          <cell r="E2168" t="str">
            <v>Huyện Sóc Sơn</v>
          </cell>
          <cell r="G2168" t="str">
            <v>HN003</v>
          </cell>
          <cell r="H2168" t="str">
            <v>Nguyễn Văn Thạch</v>
          </cell>
          <cell r="I2168" t="str">
            <v>MIENBAC; WIN</v>
          </cell>
          <cell r="J2168" t="str">
            <v/>
          </cell>
          <cell r="M2168" t="str">
            <v>Thôn Nam Lý, xã Bắc Sơn, huyện Sóc Sơn, HN</v>
          </cell>
          <cell r="N2168">
            <v>60</v>
          </cell>
          <cell r="O2168" t="b">
            <v>0</v>
          </cell>
          <cell r="P2168" t="str">
            <v>C6 HÀ NỘI</v>
          </cell>
          <cell r="Q2168" t="str">
            <v>Miền Bắc</v>
          </cell>
          <cell r="R2168" t="str">
            <v>WIN</v>
          </cell>
        </row>
        <row r="2169">
          <cell r="A2169" t="str">
            <v>WIN5765</v>
          </cell>
          <cell r="B2169" t="str">
            <v>CN HÀ NỘI - CÔNG TY CỔ PHẦN DỊCH VỤ THƯƠNG MẠI TỔNG HỢP WINCOMMERCE</v>
          </cell>
          <cell r="C2169" t="str">
            <v/>
          </cell>
          <cell r="D2169" t="str">
            <v>Thành phố Hà Nội</v>
          </cell>
          <cell r="E2169" t="str">
            <v>Huyện Sóc Sơn</v>
          </cell>
          <cell r="G2169" t="str">
            <v>HN003</v>
          </cell>
          <cell r="H2169" t="str">
            <v>Nguyễn Văn Thạch</v>
          </cell>
          <cell r="I2169" t="str">
            <v>MIENBAC; WIN</v>
          </cell>
          <cell r="J2169" t="str">
            <v/>
          </cell>
          <cell r="M2169" t="str">
            <v>Thôn Xuân Tảo, xã Xuân Giang, huyện Sóc Sơn, HN</v>
          </cell>
          <cell r="N2169">
            <v>60</v>
          </cell>
          <cell r="O2169" t="b">
            <v>0</v>
          </cell>
          <cell r="P2169" t="str">
            <v>C6 HÀ NỘI</v>
          </cell>
          <cell r="Q2169" t="str">
            <v>Miền Bắc</v>
          </cell>
          <cell r="R2169" t="str">
            <v>WIN</v>
          </cell>
        </row>
        <row r="2170">
          <cell r="A2170" t="str">
            <v>win5768</v>
          </cell>
          <cell r="B2170" t="str">
            <v>CN HÀ NỘI - wincommerce</v>
          </cell>
          <cell r="C2170" t="str">
            <v/>
          </cell>
          <cell r="D2170" t="str">
            <v>Thành phố Hà Nội</v>
          </cell>
          <cell r="E2170" t="str">
            <v>Quận Bắc Từ Liêm</v>
          </cell>
          <cell r="G2170" t="str">
            <v>HN004</v>
          </cell>
          <cell r="H2170" t="str">
            <v>Hoàng Thanh Huy</v>
          </cell>
          <cell r="I2170" t="str">
            <v>MIENBAC;WIN</v>
          </cell>
          <cell r="J2170" t="str">
            <v/>
          </cell>
          <cell r="M2170" t="str">
            <v>DVTM-15, tầng 1 đến tầng 2 thuộc Tò tại Ô đất B11-HH2, Bắc Cổ Nhuế-Chèm P.Đông Ngạc, Q.Bắc Từ Liêm, HN</v>
          </cell>
          <cell r="N2170">
            <v>60</v>
          </cell>
          <cell r="O2170" t="b">
            <v>0</v>
          </cell>
          <cell r="P2170" t="str">
            <v>C6 HÀ NỘI</v>
          </cell>
          <cell r="Q2170" t="str">
            <v>Miền Bắc</v>
          </cell>
          <cell r="R2170" t="str">
            <v>WIN</v>
          </cell>
        </row>
        <row r="2171">
          <cell r="A2171" t="str">
            <v>WIN5772</v>
          </cell>
          <cell r="B2171" t="str">
            <v>CN HÀ NỘI - CÔNG TY CỔ PHẦN DỊCH VỤ THƯƠNG MẠI TỔNG HỢP WINCOMMERCE</v>
          </cell>
          <cell r="C2171" t="str">
            <v/>
          </cell>
          <cell r="D2171" t="str">
            <v>Thành phố Hà Nội</v>
          </cell>
          <cell r="E2171" t="str">
            <v>Quận Nam Từ Liêm</v>
          </cell>
          <cell r="G2171" t="str">
            <v>HN004</v>
          </cell>
          <cell r="H2171" t="str">
            <v>Hoàng Thanh Huy</v>
          </cell>
          <cell r="I2171" t="str">
            <v>MIENBAC;WIN</v>
          </cell>
          <cell r="J2171" t="str">
            <v/>
          </cell>
          <cell r="M2171" t="str">
            <v>Ô SH1- t1 tòa nhà CT4, ANTHTM, VP v đ.K2, P.Cầu Diễn, Q.Nam Từ Liêm, HN</v>
          </cell>
          <cell r="N2171">
            <v>60</v>
          </cell>
          <cell r="O2171" t="b">
            <v>0</v>
          </cell>
          <cell r="P2171" t="str">
            <v>C6 HÀ NỘI</v>
          </cell>
          <cell r="Q2171" t="str">
            <v>Miền Bắc</v>
          </cell>
          <cell r="R2171" t="str">
            <v>WIN</v>
          </cell>
        </row>
        <row r="2172">
          <cell r="A2172" t="str">
            <v>WIN5777</v>
          </cell>
          <cell r="B2172" t="str">
            <v>CN HÀ NỘI - CÔNG TY CỔ PHẦN DỊCH VỤ THƯƠNG MẠI TỔNG HỢP WINCOMMERCE</v>
          </cell>
          <cell r="C2172" t="str">
            <v/>
          </cell>
          <cell r="D2172" t="str">
            <v>Thành phố Hà Nội</v>
          </cell>
          <cell r="E2172" t="str">
            <v>Huyện Thường Tín</v>
          </cell>
          <cell r="G2172" t="str">
            <v>HN008</v>
          </cell>
          <cell r="H2172" t="str">
            <v>Nguyễn Minh Sơn</v>
          </cell>
          <cell r="I2172" t="str">
            <v>MIENBAC;WIN</v>
          </cell>
          <cell r="J2172" t="str">
            <v/>
          </cell>
          <cell r="M2172" t="str">
            <v>chợ Giường, xóm gốc gạo, thôn Duyên Trường, Duyên thái, Thường Tín</v>
          </cell>
          <cell r="N2172">
            <v>60</v>
          </cell>
          <cell r="O2172" t="b">
            <v>0</v>
          </cell>
          <cell r="P2172" t="str">
            <v>C6 HÀ NỘI</v>
          </cell>
          <cell r="Q2172" t="str">
            <v>Miền Bắc</v>
          </cell>
          <cell r="R2172" t="str">
            <v>WIN</v>
          </cell>
        </row>
        <row r="2173">
          <cell r="A2173" t="str">
            <v>WIN5788</v>
          </cell>
          <cell r="B2173" t="str">
            <v>CN HÀ NỘI - CÔNG TY CỔ PHẦN DỊCH VỤ THƯƠNG MẠI TỔNG HỢP WINCOMMERCE</v>
          </cell>
          <cell r="C2173" t="str">
            <v/>
          </cell>
          <cell r="D2173" t="str">
            <v>Thành phố Hà Nội</v>
          </cell>
          <cell r="E2173" t="str">
            <v>Huyện Sóc Sơn</v>
          </cell>
          <cell r="G2173" t="str">
            <v>HN003</v>
          </cell>
          <cell r="H2173" t="str">
            <v>Nguyễn Văn Thạch</v>
          </cell>
          <cell r="I2173" t="str">
            <v>MIENBAC; WIN</v>
          </cell>
          <cell r="J2173" t="str">
            <v/>
          </cell>
          <cell r="M2173" t="str">
            <v>Thôn Cả, Xã Đông Xuân, Huyện Sóc Sơn, HN</v>
          </cell>
          <cell r="N2173">
            <v>60</v>
          </cell>
          <cell r="O2173" t="b">
            <v>0</v>
          </cell>
          <cell r="P2173" t="str">
            <v>C6 HÀ NỘI</v>
          </cell>
          <cell r="Q2173" t="str">
            <v>Miền Bắc</v>
          </cell>
          <cell r="R2173" t="str">
            <v>WIN</v>
          </cell>
        </row>
        <row r="2174">
          <cell r="A2174" t="str">
            <v>WIN5792</v>
          </cell>
          <cell r="B2174" t="str">
            <v>CN HÀ NỘI - CÔNG TY CỔ PHẦN DỊCH VỤ THƯƠNG MẠI TỔNG HỢP WINCOMMERCE</v>
          </cell>
          <cell r="C2174" t="str">
            <v/>
          </cell>
          <cell r="D2174" t="str">
            <v>Thành phố Hà Nội</v>
          </cell>
          <cell r="E2174" t="str">
            <v>Huyện Đông Anh</v>
          </cell>
          <cell r="G2174" t="str">
            <v>HN003</v>
          </cell>
          <cell r="H2174" t="str">
            <v>Nguyễn Văn Thạch</v>
          </cell>
          <cell r="I2174" t="str">
            <v>MIENBAC;WIN</v>
          </cell>
          <cell r="J2174" t="str">
            <v/>
          </cell>
          <cell r="M2174" t="str">
            <v>Số 107, tổ 8, Thị trấn Đông Anh, Huyện Đông Anh, HN</v>
          </cell>
          <cell r="N2174">
            <v>60</v>
          </cell>
          <cell r="O2174" t="b">
            <v>0</v>
          </cell>
          <cell r="P2174" t="str">
            <v>C6 HÀ NỘI</v>
          </cell>
          <cell r="Q2174" t="str">
            <v>Miền Bắc</v>
          </cell>
          <cell r="R2174" t="str">
            <v>WIN</v>
          </cell>
        </row>
        <row r="2175">
          <cell r="A2175" t="str">
            <v>WIN5800</v>
          </cell>
          <cell r="B2175" t="str">
            <v>CN HÀ NỘI - CÔNG TY CỔ PHẦN DỊCH VỤ THƯƠNG MẠI TỔNG HỢP WINCOMMERCE</v>
          </cell>
          <cell r="C2175" t="str">
            <v/>
          </cell>
          <cell r="D2175" t="str">
            <v>Thành phố Hà Nội</v>
          </cell>
          <cell r="E2175" t="str">
            <v>Quận Nam Từ Liêm</v>
          </cell>
          <cell r="G2175" t="str">
            <v>HN004</v>
          </cell>
          <cell r="H2175" t="str">
            <v>Hoàng Thanh Huy</v>
          </cell>
          <cell r="I2175" t="str">
            <v>MIENBAC;WIN</v>
          </cell>
          <cell r="J2175" t="str">
            <v/>
          </cell>
          <cell r="M2175" t="str">
            <v>01SH01-02 SH01, Tòa S2.03 – Z34.1(F1-CH03-1) Vinhomes Smart City, P.Tây Mỗ, Q.Nam Từ Liêm, HN</v>
          </cell>
          <cell r="N2175">
            <v>60</v>
          </cell>
          <cell r="O2175" t="b">
            <v>0</v>
          </cell>
          <cell r="P2175" t="str">
            <v>C6 HÀ NỘI</v>
          </cell>
          <cell r="Q2175" t="str">
            <v>Miền Bắc</v>
          </cell>
          <cell r="R2175" t="str">
            <v>WIN</v>
          </cell>
        </row>
        <row r="2176">
          <cell r="A2176" t="str">
            <v>win5803</v>
          </cell>
          <cell r="B2176" t="str">
            <v>CN HÀ NỘI - WINCOMMERCE</v>
          </cell>
          <cell r="C2176" t="str">
            <v/>
          </cell>
          <cell r="D2176" t="str">
            <v>Thành phố Hà Nội</v>
          </cell>
          <cell r="E2176" t="str">
            <v>Huyện Chương Mỹ</v>
          </cell>
          <cell r="G2176" t="str">
            <v>HN008</v>
          </cell>
          <cell r="H2176" t="str">
            <v>Nguyễn Minh Sơn</v>
          </cell>
          <cell r="I2176" t="str">
            <v>MIENBAC;WIN</v>
          </cell>
          <cell r="J2176" t="str">
            <v/>
          </cell>
          <cell r="M2176" t="str">
            <v>Xóm Tân Minh, Thôn Yên Trường 2, Xã Trường Yên, Huyện Chương Mỹ, HN</v>
          </cell>
          <cell r="N2176">
            <v>60</v>
          </cell>
          <cell r="O2176" t="b">
            <v>0</v>
          </cell>
          <cell r="P2176" t="str">
            <v>C6 HÀ NỘI</v>
          </cell>
          <cell r="Q2176" t="str">
            <v>Miền Bắc</v>
          </cell>
          <cell r="R2176" t="str">
            <v>WIN</v>
          </cell>
        </row>
        <row r="2177">
          <cell r="A2177" t="str">
            <v>win5804</v>
          </cell>
          <cell r="B2177" t="str">
            <v>CN HÀ NỘI - WINCOMMERCE</v>
          </cell>
          <cell r="C2177" t="str">
            <v/>
          </cell>
          <cell r="D2177" t="str">
            <v>Thành phố Hà Nội</v>
          </cell>
          <cell r="E2177" t="str">
            <v>Huyện Phú Xuyên</v>
          </cell>
          <cell r="G2177" t="str">
            <v>HN008</v>
          </cell>
          <cell r="H2177" t="str">
            <v>Nguyễn Minh Sơn</v>
          </cell>
          <cell r="I2177" t="str">
            <v>MIENBAC;WIN</v>
          </cell>
          <cell r="J2177" t="str">
            <v/>
          </cell>
          <cell r="M2177" t="str">
            <v>Thôn Đại Nghiệp, Xã Tân Dân, Huyện Phú Xuyên, HN</v>
          </cell>
          <cell r="N2177">
            <v>60</v>
          </cell>
          <cell r="O2177" t="b">
            <v>0</v>
          </cell>
          <cell r="P2177" t="str">
            <v>C6 HÀ NỘI</v>
          </cell>
          <cell r="Q2177" t="str">
            <v>Miền Bắc</v>
          </cell>
          <cell r="R2177" t="str">
            <v>WIN</v>
          </cell>
        </row>
        <row r="2178">
          <cell r="A2178" t="str">
            <v>WIN5805</v>
          </cell>
          <cell r="B2178" t="str">
            <v>CN HÀ NỘI - CÔNG TY CỔ PHẦN DỊCH VỤ THƯƠNG MẠI TỔNG HỢP WINCOMMERCE</v>
          </cell>
          <cell r="C2178" t="str">
            <v/>
          </cell>
          <cell r="D2178" t="str">
            <v>Thành phố Hà Nội</v>
          </cell>
          <cell r="E2178" t="str">
            <v>Quận Hoàng Mai</v>
          </cell>
          <cell r="G2178" t="str">
            <v>HN003</v>
          </cell>
          <cell r="H2178" t="str">
            <v>Nguyễn Văn Thạch</v>
          </cell>
          <cell r="I2178" t="str">
            <v>MIENBAC;WIN</v>
          </cell>
          <cell r="J2178" t="str">
            <v/>
          </cell>
          <cell r="M2178" t="str">
            <v>55 Bùi Huy Bích, P.Hoàng Liệt, Q.Hoàng Mai, Hà Nội</v>
          </cell>
          <cell r="N2178">
            <v>60</v>
          </cell>
          <cell r="O2178" t="b">
            <v>0</v>
          </cell>
          <cell r="P2178" t="str">
            <v>C6 HÀ NỘI</v>
          </cell>
          <cell r="Q2178" t="str">
            <v>Miền Bắc</v>
          </cell>
          <cell r="R2178" t="str">
            <v>WIN</v>
          </cell>
        </row>
        <row r="2179">
          <cell r="A2179" t="str">
            <v>WIN5807</v>
          </cell>
          <cell r="B2179" t="str">
            <v>CN HÀ NỘI - CÔNG TY CỔ PHẦN DỊCH VỤ THƯƠNG MẠI TỔNG HỢP WINCOMMERCE</v>
          </cell>
          <cell r="C2179" t="str">
            <v/>
          </cell>
          <cell r="D2179" t="str">
            <v>Thành phố Hà Nội</v>
          </cell>
          <cell r="E2179" t="str">
            <v>Huyện Sóc Sơn</v>
          </cell>
          <cell r="G2179" t="str">
            <v>HN003</v>
          </cell>
          <cell r="H2179" t="str">
            <v>Nguyễn Văn Thạch</v>
          </cell>
          <cell r="I2179" t="str">
            <v>MIENBAC; WIN</v>
          </cell>
          <cell r="J2179" t="str">
            <v/>
          </cell>
          <cell r="M2179" t="str">
            <v>Thôn Thắng Trí, xã Minh Trí, huyện Sóc Sơn, HN</v>
          </cell>
          <cell r="N2179">
            <v>60</v>
          </cell>
          <cell r="O2179" t="b">
            <v>0</v>
          </cell>
          <cell r="P2179" t="str">
            <v>C6 HÀ NỘI</v>
          </cell>
          <cell r="Q2179" t="str">
            <v>Miền Bắc</v>
          </cell>
          <cell r="R2179" t="str">
            <v>WIN</v>
          </cell>
        </row>
        <row r="2180">
          <cell r="A2180" t="str">
            <v>WIN5812</v>
          </cell>
          <cell r="B2180" t="str">
            <v>CN HÀ NỘI - CÔNG TY CỔ PHẦN DỊCH VỤ THƯƠNG MẠI TỔNG HỢP WINCOMMERCE</v>
          </cell>
          <cell r="C2180" t="str">
            <v/>
          </cell>
          <cell r="D2180" t="str">
            <v>Thành phố Hà Nội</v>
          </cell>
          <cell r="E2180" t="str">
            <v>Huyện Gia Lâm</v>
          </cell>
          <cell r="G2180" t="str">
            <v>HN008</v>
          </cell>
          <cell r="H2180" t="str">
            <v>Nguyễn Minh Sơn</v>
          </cell>
          <cell r="I2180" t="str">
            <v>MIENBAC;WIN</v>
          </cell>
          <cell r="J2180" t="str">
            <v/>
          </cell>
          <cell r="M2180" t="str">
            <v>số 211 thôn 3 giang cao bát tràng, gia lâm</v>
          </cell>
          <cell r="N2180">
            <v>60</v>
          </cell>
          <cell r="O2180" t="b">
            <v>0</v>
          </cell>
          <cell r="P2180" t="str">
            <v>C6 HÀ NỘI</v>
          </cell>
          <cell r="Q2180" t="str">
            <v>Miền Bắc</v>
          </cell>
          <cell r="R2180" t="str">
            <v>WIN</v>
          </cell>
        </row>
        <row r="2181">
          <cell r="A2181" t="str">
            <v>WIN5813</v>
          </cell>
          <cell r="B2181" t="str">
            <v>CN HÀ NỘI - CÔNG TY CỔ PHẦN DỊCH VỤ THƯƠNG MẠI TỔNG HỢP WINCOMMERCE</v>
          </cell>
          <cell r="C2181" t="str">
            <v/>
          </cell>
          <cell r="D2181" t="str">
            <v>Thành phố Hà Nội</v>
          </cell>
          <cell r="E2181" t="str">
            <v>Huyện Sóc Sơn</v>
          </cell>
          <cell r="G2181" t="str">
            <v>HN003</v>
          </cell>
          <cell r="H2181" t="str">
            <v>Nguyễn Văn Thạch</v>
          </cell>
          <cell r="I2181" t="str">
            <v>MIENBAC; WIN</v>
          </cell>
          <cell r="J2181" t="str">
            <v/>
          </cell>
          <cell r="M2181" t="str">
            <v>Thôn Nội Phật, xã Mai Đình, huyện Sóc Sơn, HN</v>
          </cell>
          <cell r="N2181">
            <v>60</v>
          </cell>
          <cell r="O2181" t="b">
            <v>0</v>
          </cell>
          <cell r="P2181" t="str">
            <v>C6 HÀ NỘI</v>
          </cell>
          <cell r="Q2181" t="str">
            <v>Miền Bắc</v>
          </cell>
          <cell r="R2181" t="str">
            <v>WIN</v>
          </cell>
        </row>
        <row r="2182">
          <cell r="A2182" t="str">
            <v>WIN5815</v>
          </cell>
          <cell r="B2182" t="str">
            <v>CN HÀ NỘI - CÔNG TY CỔ PHẦN DỊCH VỤ THƯƠNG MẠI TỔNG HỢP WINCOMMERCE</v>
          </cell>
          <cell r="C2182" t="str">
            <v/>
          </cell>
          <cell r="D2182" t="str">
            <v>Thành phố Hà Nội</v>
          </cell>
          <cell r="E2182" t="str">
            <v>Huyện Thường Tín</v>
          </cell>
          <cell r="G2182" t="str">
            <v>HN008</v>
          </cell>
          <cell r="H2182" t="str">
            <v>Nguyễn Minh Sơn</v>
          </cell>
          <cell r="I2182" t="str">
            <v>MIENBAC;WIN</v>
          </cell>
          <cell r="J2182" t="str">
            <v/>
          </cell>
          <cell r="M2182" t="str">
            <v>Xóm Bùng, Xã Dũng Tiến, Huyện Thường Tín, HN</v>
          </cell>
          <cell r="N2182">
            <v>60</v>
          </cell>
          <cell r="O2182" t="b">
            <v>0</v>
          </cell>
          <cell r="P2182" t="str">
            <v>C6 HÀ NỘI</v>
          </cell>
          <cell r="Q2182" t="str">
            <v>Miền Bắc</v>
          </cell>
          <cell r="R2182" t="str">
            <v>WIN</v>
          </cell>
        </row>
        <row r="2183">
          <cell r="A2183" t="str">
            <v>win5817</v>
          </cell>
          <cell r="B2183" t="str">
            <v>CN HÀ NỘI - CÔNG TY CỔ PHẦN DỊCH VỤ THƯƠNG MẠI TỔNG HỢP WINCOMMERCE</v>
          </cell>
          <cell r="C2183" t="str">
            <v/>
          </cell>
          <cell r="D2183" t="str">
            <v>Thành phố Hà Nội</v>
          </cell>
          <cell r="E2183" t="str">
            <v>Huyện Chương Mỹ</v>
          </cell>
          <cell r="G2183" t="str">
            <v>HN008</v>
          </cell>
          <cell r="H2183" t="str">
            <v>Nguyễn Minh Sơn</v>
          </cell>
          <cell r="I2183" t="str">
            <v>MIENBAC;WIN</v>
          </cell>
          <cell r="J2183" t="str">
            <v/>
          </cell>
          <cell r="M2183" t="str">
            <v>Thôn Xuân Trung, Xã Thủy Xuân Tiên, Huyện Chương Mỹ, HN</v>
          </cell>
          <cell r="N2183">
            <v>60</v>
          </cell>
          <cell r="O2183" t="b">
            <v>0</v>
          </cell>
          <cell r="P2183" t="str">
            <v>C6 HÀ NỘI</v>
          </cell>
          <cell r="Q2183" t="str">
            <v>Miền Bắc</v>
          </cell>
          <cell r="R2183" t="str">
            <v>WIN</v>
          </cell>
        </row>
        <row r="2184">
          <cell r="A2184" t="str">
            <v>WIN5818</v>
          </cell>
          <cell r="B2184" t="str">
            <v>CN HÀ NỘI - CÔNG TY CỔ PHẦN DỊCH VỤ THƯƠNG MẠI TỔNG HỢP WINCOMMERCE</v>
          </cell>
          <cell r="C2184" t="str">
            <v/>
          </cell>
          <cell r="D2184" t="str">
            <v>Thành phố Hà Nội</v>
          </cell>
          <cell r="E2184" t="str">
            <v>Huyện Sóc Sơn</v>
          </cell>
          <cell r="G2184" t="str">
            <v>HN003</v>
          </cell>
          <cell r="H2184" t="str">
            <v>Nguyễn Văn Thạch</v>
          </cell>
          <cell r="I2184" t="str">
            <v>MIENBAC; WIN</v>
          </cell>
          <cell r="J2184" t="str">
            <v/>
          </cell>
          <cell r="M2184" t="str">
            <v>Thôn Tân Trại, xã Phú Cường, huyện Sóc Sơn, HN</v>
          </cell>
          <cell r="N2184">
            <v>60</v>
          </cell>
          <cell r="O2184" t="b">
            <v>0</v>
          </cell>
          <cell r="P2184" t="str">
            <v>C6 HÀ NỘI</v>
          </cell>
          <cell r="Q2184" t="str">
            <v>Miền Bắc</v>
          </cell>
          <cell r="R2184" t="str">
            <v>WIN</v>
          </cell>
        </row>
        <row r="2185">
          <cell r="A2185" t="str">
            <v>WIN5819</v>
          </cell>
          <cell r="B2185" t="str">
            <v>CN HÀ NỘI - CÔNG TY CỔ PHẦN DỊCH VỤ THƯƠNG MẠI TỔNG HỢP WINCOMMERCE</v>
          </cell>
          <cell r="C2185" t="str">
            <v/>
          </cell>
          <cell r="D2185" t="str">
            <v>Thành phố Hà Nội</v>
          </cell>
          <cell r="E2185" t="str">
            <v>Quận Nam Từ Liêm</v>
          </cell>
          <cell r="G2185" t="str">
            <v>HN004</v>
          </cell>
          <cell r="H2185" t="str">
            <v>Hoàng Thanh Huy</v>
          </cell>
          <cell r="I2185" t="str">
            <v>MIENBAC;WIN</v>
          </cell>
          <cell r="J2185" t="str">
            <v/>
          </cell>
          <cell r="M2185" t="str">
            <v>W201S05 Tòa Shop và TMDV Vinhomes West Point, Đường Phạm Hùng, P.Mễ Trì, Q.Nam Từ Liêm, HN</v>
          </cell>
          <cell r="N2185">
            <v>60</v>
          </cell>
          <cell r="O2185" t="b">
            <v>0</v>
          </cell>
          <cell r="P2185" t="str">
            <v>C6 HÀ NỘI</v>
          </cell>
          <cell r="Q2185" t="str">
            <v>Miền Bắc</v>
          </cell>
          <cell r="R2185" t="str">
            <v>WIN</v>
          </cell>
        </row>
        <row r="2186">
          <cell r="A2186" t="str">
            <v>WIN5831</v>
          </cell>
          <cell r="B2186" t="str">
            <v>CN HÀ NỘI - CÔNG TY CỔ PHẦN DỊCH VỤ THƯƠNG MẠI TỔNG HỢP WINCOMMERCE</v>
          </cell>
          <cell r="C2186" t="str">
            <v/>
          </cell>
          <cell r="D2186" t="str">
            <v>Thành phố Hà Nội</v>
          </cell>
          <cell r="E2186" t="str">
            <v>Huyện Sóc Sơn</v>
          </cell>
          <cell r="G2186" t="str">
            <v>HN003</v>
          </cell>
          <cell r="H2186" t="str">
            <v>Nguyễn Văn Thạch</v>
          </cell>
          <cell r="I2186" t="str">
            <v>MIENBAC; WIN</v>
          </cell>
          <cell r="J2186" t="str">
            <v/>
          </cell>
          <cell r="M2186" t="str">
            <v>Thôn đường 3, xã Phù Lỗ, Huyện Sóc Sơn, HN</v>
          </cell>
          <cell r="N2186">
            <v>60</v>
          </cell>
          <cell r="O2186" t="b">
            <v>0</v>
          </cell>
          <cell r="P2186" t="str">
            <v>C6 HÀ NỘI</v>
          </cell>
          <cell r="Q2186" t="str">
            <v>Miền Bắc</v>
          </cell>
          <cell r="R2186" t="str">
            <v>WIN</v>
          </cell>
        </row>
        <row r="2187">
          <cell r="A2187" t="str">
            <v>WIN5832</v>
          </cell>
          <cell r="B2187" t="str">
            <v>CN HÀ NỘI - CÔNG TY CỔ PHẦN DỊCH VỤ THƯƠNG MẠI TỔNG HỢP WINCOMMERCE</v>
          </cell>
          <cell r="C2187" t="str">
            <v/>
          </cell>
          <cell r="D2187" t="str">
            <v>Thành phố Hà Nội</v>
          </cell>
          <cell r="E2187" t="str">
            <v>Quận Hà Đông</v>
          </cell>
          <cell r="G2187" t="str">
            <v>HN004</v>
          </cell>
          <cell r="H2187" t="str">
            <v>Hoàng Thanh Huy</v>
          </cell>
          <cell r="I2187" t="str">
            <v>MIENBAC;WIN</v>
          </cell>
          <cell r="J2187" t="str">
            <v/>
          </cell>
          <cell r="M2187" t="str">
            <v>SH A7, Tòa A, Anland Premium Khu ĐTM Dương Nội, Lê Văn Lương kéo dài, P.La Khê, Q.Hà Đông, HN</v>
          </cell>
          <cell r="N2187">
            <v>60</v>
          </cell>
          <cell r="O2187" t="b">
            <v>0</v>
          </cell>
          <cell r="P2187" t="str">
            <v>C6 HÀ NỘI</v>
          </cell>
          <cell r="Q2187" t="str">
            <v>Miền Bắc</v>
          </cell>
          <cell r="R2187" t="str">
            <v>WIN</v>
          </cell>
        </row>
        <row r="2188">
          <cell r="A2188" t="str">
            <v>WIN5835</v>
          </cell>
          <cell r="B2188" t="str">
            <v>CN HÀ NỘI - CÔNG TY CỔ PHẦN DỊCH VỤ THƯƠNG MẠI TỔNG HỢP WINCOMMERCE</v>
          </cell>
          <cell r="C2188" t="str">
            <v/>
          </cell>
          <cell r="D2188" t="str">
            <v>Thành phố Hà Nội</v>
          </cell>
          <cell r="E2188" t="str">
            <v>Huyện Sóc Sơn</v>
          </cell>
          <cell r="G2188" t="str">
            <v>HN003</v>
          </cell>
          <cell r="H2188" t="str">
            <v>Nguyễn Văn Thạch</v>
          </cell>
          <cell r="I2188" t="str">
            <v>MIENBAC; WIN</v>
          </cell>
          <cell r="J2188" t="str">
            <v/>
          </cell>
          <cell r="M2188" t="str">
            <v>Khu Chợ, xã Hiền Ninh, huyện Sóc Sơn, HN</v>
          </cell>
          <cell r="N2188">
            <v>60</v>
          </cell>
          <cell r="O2188" t="b">
            <v>0</v>
          </cell>
          <cell r="P2188" t="str">
            <v>C6 HÀ NỘI</v>
          </cell>
          <cell r="Q2188" t="str">
            <v>Miền Bắc</v>
          </cell>
          <cell r="R2188" t="str">
            <v>WIN</v>
          </cell>
        </row>
        <row r="2189">
          <cell r="A2189" t="str">
            <v>WIN5837</v>
          </cell>
          <cell r="B2189" t="str">
            <v>CN HÀ NỘI - CÔNG TY CỔ PHẦN DỊCH VỤ THƯƠNG MẠI TỔNG HỢP WINCOMMERCE</v>
          </cell>
          <cell r="C2189" t="str">
            <v/>
          </cell>
          <cell r="D2189" t="str">
            <v>Thành phố Hà Nội</v>
          </cell>
          <cell r="E2189" t="str">
            <v>Quận Nam Từ Liêm</v>
          </cell>
          <cell r="G2189" t="str">
            <v>HN004</v>
          </cell>
          <cell r="H2189" t="str">
            <v>Hoàng Thanh Huy</v>
          </cell>
          <cell r="I2189" t="str">
            <v>MIENBAC;WIN</v>
          </cell>
          <cell r="J2189" t="str">
            <v/>
          </cell>
          <cell r="M2189" t="str">
            <v>R2.119, số 28 lô X3 đường Trần Hữu Dực, phường Cầu Diễn, quận Nam Từ Liêm, HN</v>
          </cell>
          <cell r="N2189">
            <v>60</v>
          </cell>
          <cell r="O2189" t="b">
            <v>0</v>
          </cell>
          <cell r="P2189" t="str">
            <v>C6 HÀ NỘI</v>
          </cell>
          <cell r="Q2189" t="str">
            <v>Miền Bắc</v>
          </cell>
          <cell r="R2189" t="str">
            <v>WIN</v>
          </cell>
        </row>
        <row r="2190">
          <cell r="A2190" t="str">
            <v>WIN5855</v>
          </cell>
          <cell r="B2190" t="str">
            <v>CN HÀ NỘI - CÔNG TY CỔ PHẦN DỊCH VỤ THƯƠNG MẠI TỔNG HỢP WINCOMMERCE</v>
          </cell>
          <cell r="C2190" t="str">
            <v/>
          </cell>
          <cell r="D2190" t="str">
            <v>Thành phố Hà Nội</v>
          </cell>
          <cell r="E2190" t="str">
            <v>Quận Hoàng Mai</v>
          </cell>
          <cell r="G2190" t="str">
            <v>HN003</v>
          </cell>
          <cell r="H2190" t="str">
            <v>Nguyễn Văn Thạch</v>
          </cell>
          <cell r="I2190" t="str">
            <v>MIENBAC;WIN</v>
          </cell>
          <cell r="J2190" t="str">
            <v/>
          </cell>
          <cell r="M2190" t="str">
            <v>Lô 01, Tầng 1 Tòa NO-DV02 CC Rose Town, Km 9 Ngọc Hồi, Phường Hoàng Liệt, quận Hoàng Mai, HN</v>
          </cell>
          <cell r="N2190">
            <v>60</v>
          </cell>
          <cell r="O2190" t="b">
            <v>0</v>
          </cell>
          <cell r="P2190" t="str">
            <v>C6 HÀ NỘI</v>
          </cell>
          <cell r="Q2190" t="str">
            <v>Miền Bắc</v>
          </cell>
          <cell r="R2190" t="str">
            <v>WIN</v>
          </cell>
        </row>
        <row r="2191">
          <cell r="A2191" t="str">
            <v>WIN5856</v>
          </cell>
          <cell r="B2191" t="str">
            <v>CN HÀ NỘI - CÔNG TY CỔ PHẦN DỊCH VỤ THƯƠNG MẠI TỔNG HỢP WINCOMMERCE</v>
          </cell>
          <cell r="C2191" t="str">
            <v/>
          </cell>
          <cell r="D2191" t="str">
            <v>Thành phố Hà Nội</v>
          </cell>
          <cell r="E2191" t="str">
            <v>Quận Hai Bà Trưng</v>
          </cell>
          <cell r="G2191" t="str">
            <v>HN003</v>
          </cell>
          <cell r="H2191" t="str">
            <v>Nguyễn Văn Thạch</v>
          </cell>
          <cell r="I2191" t="str">
            <v>MIENBAC;WIN</v>
          </cell>
          <cell r="J2191" t="str">
            <v/>
          </cell>
          <cell r="M2191" t="str">
            <v>92 Lạc Trung, Phường Vĩnh Tuy, Quận Hai Bà Trưng, HN</v>
          </cell>
          <cell r="N2191">
            <v>60</v>
          </cell>
          <cell r="O2191" t="b">
            <v>0</v>
          </cell>
          <cell r="P2191" t="str">
            <v>C6 HÀ NỘI</v>
          </cell>
          <cell r="Q2191" t="str">
            <v>Miền Bắc</v>
          </cell>
          <cell r="R2191" t="str">
            <v>WIN</v>
          </cell>
        </row>
        <row r="2192">
          <cell r="A2192" t="str">
            <v>WIN5857</v>
          </cell>
          <cell r="B2192" t="str">
            <v>CN HÀ NỘI - CÔNG TY CỔ PHẦN DỊCH VỤ THƯƠNG MẠI TỔNG HỢP WINCOMMERCE</v>
          </cell>
          <cell r="C2192" t="str">
            <v/>
          </cell>
          <cell r="D2192" t="str">
            <v>Thành phố Hà Nội</v>
          </cell>
          <cell r="E2192" t="str">
            <v>Quận Hà Đông</v>
          </cell>
          <cell r="G2192" t="str">
            <v>HN004</v>
          </cell>
          <cell r="H2192" t="str">
            <v>Hoàng Thanh Huy</v>
          </cell>
          <cell r="I2192" t="str">
            <v>MIENBAC;WIN</v>
          </cell>
          <cell r="J2192" t="str">
            <v/>
          </cell>
          <cell r="M2192" t="str">
            <v>Tổ 13 phường Phú Lương, Quận Hà Đông, HN</v>
          </cell>
          <cell r="N2192">
            <v>60</v>
          </cell>
          <cell r="O2192" t="b">
            <v>0</v>
          </cell>
          <cell r="P2192" t="str">
            <v>C6 HÀ NỘI</v>
          </cell>
          <cell r="Q2192" t="str">
            <v>Miền Bắc</v>
          </cell>
          <cell r="R2192" t="str">
            <v>WIN</v>
          </cell>
        </row>
        <row r="2193">
          <cell r="A2193" t="str">
            <v>WIN5859</v>
          </cell>
          <cell r="B2193" t="str">
            <v>CN HÀ NỘI - CÔNG TY CỔ PHẦN DỊCH VỤ THƯƠNG MẠI TỔNG HỢP WINCOMMERCE</v>
          </cell>
          <cell r="C2193" t="str">
            <v/>
          </cell>
          <cell r="D2193" t="str">
            <v>Thành phố Hà Nội</v>
          </cell>
          <cell r="E2193" t="str">
            <v>Huyện Đông Anh</v>
          </cell>
          <cell r="G2193" t="str">
            <v>HN003</v>
          </cell>
          <cell r="H2193" t="str">
            <v>Nguyễn Văn Thạch</v>
          </cell>
          <cell r="I2193" t="str">
            <v>MIENBAC;WIN</v>
          </cell>
          <cell r="J2193" t="str">
            <v/>
          </cell>
          <cell r="M2193" t="str">
            <v>SH P2-07, Tòa nhà Park 2 Khu Tái Định Cư Đông Hội, xã Đông Hội, huyện Đông Anh, HN</v>
          </cell>
          <cell r="N2193">
            <v>60</v>
          </cell>
          <cell r="O2193" t="b">
            <v>0</v>
          </cell>
          <cell r="P2193" t="str">
            <v>C6 HÀ NỘI</v>
          </cell>
          <cell r="Q2193" t="str">
            <v>Miền Bắc</v>
          </cell>
          <cell r="R2193" t="str">
            <v>WIN</v>
          </cell>
        </row>
        <row r="2194">
          <cell r="A2194" t="str">
            <v>WIN5865</v>
          </cell>
          <cell r="B2194" t="str">
            <v>CN HÀ NỘI - CÔNG TY CỔ PHẦN DỊCH VỤ THƯƠNG MẠI TỔNG HỢP WINCOMMERCE</v>
          </cell>
          <cell r="C2194" t="str">
            <v/>
          </cell>
          <cell r="D2194" t="str">
            <v>Thành phố Hà Nội</v>
          </cell>
          <cell r="E2194" t="str">
            <v>Huyện Thường Tín</v>
          </cell>
          <cell r="G2194" t="str">
            <v>HN008</v>
          </cell>
          <cell r="H2194" t="str">
            <v>Nguyễn Minh Sơn</v>
          </cell>
          <cell r="I2194" t="str">
            <v>MIENBAC;WIN</v>
          </cell>
          <cell r="J2194" t="str">
            <v/>
          </cell>
          <cell r="M2194" t="str">
            <v>số 79 quán chè , khoái nội, thắng lợi, thường tín</v>
          </cell>
          <cell r="N2194">
            <v>60</v>
          </cell>
          <cell r="O2194" t="b">
            <v>0</v>
          </cell>
          <cell r="P2194" t="str">
            <v>C6 HÀ NỘI</v>
          </cell>
          <cell r="Q2194" t="str">
            <v>Miền Bắc</v>
          </cell>
          <cell r="R2194" t="str">
            <v>WIN</v>
          </cell>
        </row>
        <row r="2195">
          <cell r="A2195" t="str">
            <v>win5874</v>
          </cell>
          <cell r="B2195" t="str">
            <v>CN HÀ NỘI - wincommerce</v>
          </cell>
          <cell r="C2195" t="str">
            <v/>
          </cell>
          <cell r="D2195" t="str">
            <v>Thành phố Hà Nội</v>
          </cell>
          <cell r="E2195" t="str">
            <v>Huyện Mỹ Đức</v>
          </cell>
          <cell r="G2195" t="str">
            <v>HN008</v>
          </cell>
          <cell r="H2195" t="str">
            <v>Nguyễn Minh Sơn</v>
          </cell>
          <cell r="I2195" t="str">
            <v>MIENBAC;WIN</v>
          </cell>
          <cell r="J2195" t="str">
            <v/>
          </cell>
          <cell r="M2195" t="str">
            <v>Số 99 Đường Đại Nghĩa, Thị Trấn Đại Nghĩa, Huyện Mỹ Đức, HN</v>
          </cell>
          <cell r="N2195">
            <v>60</v>
          </cell>
          <cell r="O2195" t="b">
            <v>0</v>
          </cell>
          <cell r="P2195" t="str">
            <v>C6 HÀ NỘI</v>
          </cell>
          <cell r="Q2195" t="str">
            <v>Miền Bắc</v>
          </cell>
          <cell r="R2195" t="str">
            <v>WIN</v>
          </cell>
        </row>
        <row r="2196">
          <cell r="A2196" t="str">
            <v>WIN5877</v>
          </cell>
          <cell r="B2196" t="str">
            <v>CN HÀ NỘI - CÔNG TY CỔ PHẦN DỊCH VỤ THƯƠNG MẠI TỔNG HỢP WINCOMMERCE</v>
          </cell>
          <cell r="C2196" t="str">
            <v/>
          </cell>
          <cell r="D2196" t="str">
            <v>Thành phố Hà Nội</v>
          </cell>
          <cell r="E2196" t="str">
            <v>Quận Thanh Xuân</v>
          </cell>
          <cell r="G2196" t="str">
            <v>HN008</v>
          </cell>
          <cell r="H2196" t="str">
            <v>Nguyễn Minh Sơn</v>
          </cell>
          <cell r="I2196" t="str">
            <v>MIENBAC;WIN</v>
          </cell>
          <cell r="J2196" t="str">
            <v/>
          </cell>
          <cell r="M2196" t="str">
            <v>Số 77, Phố Bùi Xương Trạch, Phường Khương Đình, Quận Thanh Xuân, HN</v>
          </cell>
          <cell r="N2196">
            <v>60</v>
          </cell>
          <cell r="O2196" t="b">
            <v>0</v>
          </cell>
          <cell r="P2196" t="str">
            <v>C6 HÀ NỘI</v>
          </cell>
          <cell r="Q2196" t="str">
            <v>Miền Bắc</v>
          </cell>
          <cell r="R2196" t="str">
            <v>WIN</v>
          </cell>
        </row>
        <row r="2197">
          <cell r="A2197" t="str">
            <v>win5878</v>
          </cell>
          <cell r="B2197" t="str">
            <v>CN HÀ NỘI - wincommerce</v>
          </cell>
          <cell r="C2197" t="str">
            <v/>
          </cell>
          <cell r="D2197" t="str">
            <v>Thành phố Hà Nội</v>
          </cell>
          <cell r="E2197" t="str">
            <v>Thị xã Sơn Tây</v>
          </cell>
          <cell r="G2197" t="str">
            <v>HN004</v>
          </cell>
          <cell r="H2197" t="str">
            <v>Hoàng Thanh Huy</v>
          </cell>
          <cell r="I2197" t="str">
            <v>MIENBAC;WIN</v>
          </cell>
          <cell r="J2197" t="str">
            <v/>
          </cell>
          <cell r="M2197" t="str">
            <v>Thôn Khoang Sau, xã Sơn Đông, th xã Sơn Tây, HN</v>
          </cell>
          <cell r="N2197">
            <v>60</v>
          </cell>
          <cell r="O2197" t="b">
            <v>0</v>
          </cell>
          <cell r="P2197" t="str">
            <v>C6 HÀ NỘI</v>
          </cell>
          <cell r="Q2197" t="str">
            <v>Miền Bắc</v>
          </cell>
          <cell r="R2197" t="str">
            <v>WIN</v>
          </cell>
        </row>
        <row r="2198">
          <cell r="A2198" t="str">
            <v>WIN5879</v>
          </cell>
          <cell r="B2198" t="str">
            <v>CN HÀ NỘI - CÔNG TY CỔ PHẦN DỊCH VỤ THƯƠNG MẠI TỔNG HỢP WINCOMMERCE</v>
          </cell>
          <cell r="C2198" t="str">
            <v/>
          </cell>
          <cell r="D2198" t="str">
            <v>Thành phố Hà Nội</v>
          </cell>
          <cell r="E2198" t="str">
            <v>Quận Cầu Giấy</v>
          </cell>
          <cell r="G2198" t="str">
            <v>HN004</v>
          </cell>
          <cell r="H2198" t="str">
            <v>Hoàng Thanh Huy</v>
          </cell>
          <cell r="I2198" t="str">
            <v>MIENBAC;WIN</v>
          </cell>
          <cell r="J2198" t="str">
            <v/>
          </cell>
          <cell r="M2198" t="str">
            <v>Số 14 Ngõ 59 Dương Khuê, Dịch Vọng, Cầu Giấy, TP. Hà Nội</v>
          </cell>
          <cell r="N2198">
            <v>60</v>
          </cell>
          <cell r="O2198" t="b">
            <v>0</v>
          </cell>
          <cell r="P2198" t="str">
            <v>C6 HÀ NỘI</v>
          </cell>
          <cell r="Q2198" t="str">
            <v>Miền Bắc</v>
          </cell>
          <cell r="R2198" t="str">
            <v>WIN</v>
          </cell>
        </row>
        <row r="2199">
          <cell r="A2199" t="str">
            <v>WIN5895</v>
          </cell>
          <cell r="B2199" t="str">
            <v>CN HÀ NỘI - CÔNG TY CỔ PHẦN DỊCH VỤ THƯƠNG MẠI TỔNG HỢP WINCOMMERCE</v>
          </cell>
          <cell r="C2199" t="str">
            <v/>
          </cell>
          <cell r="D2199" t="str">
            <v>Thành phố Hà Nội</v>
          </cell>
          <cell r="E2199" t="str">
            <v>Quận Cầu Giấy</v>
          </cell>
          <cell r="G2199" t="str">
            <v>HN004</v>
          </cell>
          <cell r="H2199" t="str">
            <v>Hoàng Thanh Huy</v>
          </cell>
          <cell r="I2199" t="str">
            <v>MIENBAC;WIN</v>
          </cell>
          <cell r="J2199" t="str">
            <v/>
          </cell>
          <cell r="M2199" t="str">
            <v>Số 80 Trần Quốc Vượng, phường Dịch Vọng Hậu, quận Cầu Giấy, HN</v>
          </cell>
          <cell r="N2199">
            <v>60</v>
          </cell>
          <cell r="O2199" t="b">
            <v>0</v>
          </cell>
          <cell r="P2199" t="str">
            <v>C6 HÀ NỘI</v>
          </cell>
          <cell r="Q2199" t="str">
            <v>Miền Bắc</v>
          </cell>
          <cell r="R2199" t="str">
            <v>WIN</v>
          </cell>
        </row>
        <row r="2200">
          <cell r="A2200" t="str">
            <v>win5896</v>
          </cell>
          <cell r="B2200" t="str">
            <v>CN HÀ NỘI - WINCOMMERCE</v>
          </cell>
          <cell r="C2200" t="str">
            <v/>
          </cell>
          <cell r="D2200" t="str">
            <v>Thành phố Hà Nội</v>
          </cell>
          <cell r="E2200" t="str">
            <v>Huyện Phú Xuyên</v>
          </cell>
          <cell r="G2200" t="str">
            <v>HN008</v>
          </cell>
          <cell r="H2200" t="str">
            <v>Nguyễn Minh Sơn</v>
          </cell>
          <cell r="I2200" t="str">
            <v>MIENBAC;WIN</v>
          </cell>
          <cell r="J2200" t="str">
            <v/>
          </cell>
          <cell r="M2200" t="str">
            <v>Thôn Giẽ Thượng, Xã Phú Yên, Huyện Phú Xuyên, HN</v>
          </cell>
          <cell r="N2200">
            <v>60</v>
          </cell>
          <cell r="O2200" t="b">
            <v>0</v>
          </cell>
          <cell r="P2200" t="str">
            <v>C6 HÀ NỘI</v>
          </cell>
          <cell r="Q2200" t="str">
            <v>Miền Bắc</v>
          </cell>
          <cell r="R2200" t="str">
            <v>WIN</v>
          </cell>
        </row>
        <row r="2201">
          <cell r="A2201" t="str">
            <v>WIN5906</v>
          </cell>
          <cell r="B2201" t="str">
            <v>CN HÀ NỘI - CÔNG TY CỔ PHẦN DỊCH VỤ THƯƠNG MẠI TỔNG HỢP WINCOMMERCE</v>
          </cell>
          <cell r="C2201" t="str">
            <v/>
          </cell>
          <cell r="D2201" t="str">
            <v>Thành phố Hà Nội</v>
          </cell>
          <cell r="E2201" t="str">
            <v>Huyện Đông Anh</v>
          </cell>
          <cell r="G2201" t="str">
            <v>HN003</v>
          </cell>
          <cell r="H2201" t="str">
            <v>Nguyễn Văn Thạch</v>
          </cell>
          <cell r="I2201" t="str">
            <v>MIENBAC;WIN</v>
          </cell>
          <cell r="J2201" t="str">
            <v/>
          </cell>
          <cell r="M2201" t="str">
            <v>Số 15, Tổ 4, Thị trấn Đông Anh, Huyện Đông Anh, HN</v>
          </cell>
          <cell r="N2201">
            <v>60</v>
          </cell>
          <cell r="O2201" t="b">
            <v>0</v>
          </cell>
          <cell r="P2201" t="str">
            <v>C6 HÀ NỘI</v>
          </cell>
          <cell r="Q2201" t="str">
            <v>Miền Bắc</v>
          </cell>
          <cell r="R2201" t="str">
            <v>WIN</v>
          </cell>
        </row>
        <row r="2202">
          <cell r="A2202" t="str">
            <v>WIN5907</v>
          </cell>
          <cell r="B2202" t="str">
            <v>CN HÀ NỘI - CÔNG TY CỔ PHẦN DỊCH VỤ THƯƠNG MẠI TỔNG HỢP WINCOMMERCE</v>
          </cell>
          <cell r="C2202" t="str">
            <v/>
          </cell>
          <cell r="D2202" t="str">
            <v>Thành phố Hà Nội</v>
          </cell>
          <cell r="E2202" t="str">
            <v>Quận Long Biên</v>
          </cell>
          <cell r="G2202" t="str">
            <v>HN003</v>
          </cell>
          <cell r="H2202" t="str">
            <v>Nguyễn Văn Thạch</v>
          </cell>
          <cell r="I2202" t="str">
            <v>MIENBAC;WIN</v>
          </cell>
          <cell r="J2202" t="str">
            <v/>
          </cell>
          <cell r="M2202" t="str">
            <v>Số 462 Ngô Gia Tự, phường Đức Giang, quận Long Biên, HN</v>
          </cell>
          <cell r="N2202">
            <v>60</v>
          </cell>
          <cell r="O2202" t="b">
            <v>0</v>
          </cell>
          <cell r="P2202" t="str">
            <v>C6 HÀ NỘI</v>
          </cell>
          <cell r="Q2202" t="str">
            <v>Miền Bắc</v>
          </cell>
          <cell r="R2202" t="str">
            <v>WIN</v>
          </cell>
        </row>
        <row r="2203">
          <cell r="A2203" t="str">
            <v>WIN5925</v>
          </cell>
          <cell r="B2203" t="str">
            <v>CN HÀ NỘI - CÔNG TY CỔ PHẦN DỊCH VỤ THƯƠNG MẠI TỔNG HỢP WINCOMMERCE</v>
          </cell>
          <cell r="C2203" t="str">
            <v/>
          </cell>
          <cell r="D2203" t="str">
            <v>Thành phố Hà Nội</v>
          </cell>
          <cell r="E2203" t="str">
            <v>Huyện Gia Lâm</v>
          </cell>
          <cell r="G2203" t="str">
            <v>HN004</v>
          </cell>
          <cell r="H2203" t="str">
            <v>Hoàng Thanh Huy</v>
          </cell>
          <cell r="I2203" t="str">
            <v>MIENBAC;WIN</v>
          </cell>
          <cell r="J2203" t="str">
            <v/>
          </cell>
          <cell r="M2203" t="str">
            <v>Thôn yên Thường, xã yên thường, Gia Lâm, hà nội</v>
          </cell>
          <cell r="N2203">
            <v>60</v>
          </cell>
          <cell r="O2203" t="b">
            <v>0</v>
          </cell>
          <cell r="P2203" t="str">
            <v>C6 HÀ NỘI</v>
          </cell>
          <cell r="Q2203" t="str">
            <v>Miền Bắc</v>
          </cell>
          <cell r="R2203" t="str">
            <v>WIN</v>
          </cell>
        </row>
        <row r="2204">
          <cell r="A2204" t="str">
            <v>WIN5929</v>
          </cell>
          <cell r="B2204" t="str">
            <v>CN HÀ NỘI - CÔNG TY CỔ PHẦN DỊCH VỤ THƯƠNG MẠI TỔNG HỢP WINCOMMERCE</v>
          </cell>
          <cell r="C2204" t="str">
            <v/>
          </cell>
          <cell r="D2204" t="str">
            <v>Thành phố Hà Nội</v>
          </cell>
          <cell r="E2204" t="str">
            <v>Quận Bắc Từ Liêm</v>
          </cell>
          <cell r="G2204" t="str">
            <v>HN004</v>
          </cell>
          <cell r="H2204" t="str">
            <v>Hoàng Thanh Huy</v>
          </cell>
          <cell r="I2204" t="str">
            <v>MIENBAC;WIN</v>
          </cell>
          <cell r="J2204" t="str">
            <v/>
          </cell>
          <cell r="M2204" t="str">
            <v>A8-09 Tòa nhà A8 chung cư An Bình City, KĐT Thành phố Giao Lưu, P.Cổ Nhuế 1, Q.Bắc Từ Liêm, HN</v>
          </cell>
          <cell r="N2204">
            <v>60</v>
          </cell>
          <cell r="O2204" t="b">
            <v>0</v>
          </cell>
          <cell r="P2204" t="str">
            <v>C6 HÀ NỘI</v>
          </cell>
          <cell r="Q2204" t="str">
            <v>Miền Bắc</v>
          </cell>
          <cell r="R2204" t="str">
            <v>WIN</v>
          </cell>
        </row>
        <row r="2205">
          <cell r="A2205" t="str">
            <v>WIN5936</v>
          </cell>
          <cell r="B2205" t="str">
            <v>CN HÀ NỘI - CÔNG TY CỔ PHẦN DỊCH VỤ THƯƠNG MẠI TỔNG HỢP WINCOMMERCE</v>
          </cell>
          <cell r="C2205" t="str">
            <v/>
          </cell>
          <cell r="D2205" t="str">
            <v>Thành phố Hà Nội</v>
          </cell>
          <cell r="E2205" t="str">
            <v>Huyện Đông Anh</v>
          </cell>
          <cell r="G2205" t="str">
            <v>HN003</v>
          </cell>
          <cell r="H2205" t="str">
            <v>Nguyễn Văn Thạch</v>
          </cell>
          <cell r="I2205" t="str">
            <v>MIENBAC;WIN</v>
          </cell>
          <cell r="J2205" t="str">
            <v/>
          </cell>
          <cell r="M2205" t="str">
            <v>Thôn Đông, Xã Tầm Xá, Huyện Đông Anh, HN</v>
          </cell>
          <cell r="N2205">
            <v>60</v>
          </cell>
          <cell r="O2205" t="b">
            <v>0</v>
          </cell>
          <cell r="P2205" t="str">
            <v>C6 HÀ NỘI</v>
          </cell>
          <cell r="Q2205" t="str">
            <v>Miền Bắc</v>
          </cell>
          <cell r="R2205" t="str">
            <v>WIN</v>
          </cell>
        </row>
        <row r="2206">
          <cell r="A2206" t="str">
            <v>win5945</v>
          </cell>
          <cell r="B2206" t="str">
            <v>CN HÀ NỘI - wincommerce</v>
          </cell>
          <cell r="C2206" t="str">
            <v/>
          </cell>
          <cell r="D2206" t="str">
            <v>Thành phố Hà Nội</v>
          </cell>
          <cell r="E2206" t="str">
            <v>Huyện Mỹ Đức</v>
          </cell>
          <cell r="G2206" t="str">
            <v>HN008</v>
          </cell>
          <cell r="H2206" t="str">
            <v>Nguyễn Minh Sơn</v>
          </cell>
          <cell r="I2206" t="str">
            <v>MIENBAC;WIN</v>
          </cell>
          <cell r="J2206" t="str">
            <v/>
          </cell>
          <cell r="M2206" t="str">
            <v>Xóm 1A, Thôn Hoành, xã Đồng Tâm, huyện Mỹ Đức, HN</v>
          </cell>
          <cell r="N2206">
            <v>60</v>
          </cell>
          <cell r="O2206" t="b">
            <v>0</v>
          </cell>
          <cell r="P2206" t="str">
            <v>C6 HÀ NỘI</v>
          </cell>
          <cell r="Q2206" t="str">
            <v>Miền Bắc</v>
          </cell>
          <cell r="R2206" t="str">
            <v>WIN</v>
          </cell>
        </row>
        <row r="2207">
          <cell r="A2207" t="str">
            <v>WIN5950</v>
          </cell>
          <cell r="B2207" t="str">
            <v>CN HÀ NỘI - CÔNG TY CỔ PHẦN DỊCH VỤ THƯƠNG MẠI TỔNG HỢP WINCOMMERCE</v>
          </cell>
          <cell r="C2207" t="str">
            <v/>
          </cell>
          <cell r="D2207" t="str">
            <v>Thành phố Hà Nội</v>
          </cell>
          <cell r="E2207" t="str">
            <v>Quận Đống Đa</v>
          </cell>
          <cell r="G2207" t="str">
            <v>HN003</v>
          </cell>
          <cell r="H2207" t="str">
            <v>Nguyễn Văn Thạch</v>
          </cell>
          <cell r="I2207" t="str">
            <v>MIENBAC;WIN</v>
          </cell>
          <cell r="J2207" t="str">
            <v/>
          </cell>
          <cell r="M2207" t="str">
            <v>Số 41 ngõ 203 Tôn Đức Thắng, Phường Hàng Bột, quận Đống Đa, HN</v>
          </cell>
          <cell r="N2207">
            <v>60</v>
          </cell>
          <cell r="O2207" t="b">
            <v>0</v>
          </cell>
          <cell r="P2207" t="str">
            <v>C6 HÀ NỘI</v>
          </cell>
          <cell r="Q2207" t="str">
            <v>Miền Bắc</v>
          </cell>
          <cell r="R2207" t="str">
            <v>WIN</v>
          </cell>
        </row>
        <row r="2208">
          <cell r="A2208" t="str">
            <v>win5952</v>
          </cell>
          <cell r="B2208" t="str">
            <v>CN HÀ NỘI - wincommerce</v>
          </cell>
          <cell r="C2208" t="str">
            <v/>
          </cell>
          <cell r="D2208" t="str">
            <v>Thành phố Hà Nội</v>
          </cell>
          <cell r="E2208" t="str">
            <v>Huyện Ba Vì</v>
          </cell>
          <cell r="G2208" t="str">
            <v>HN004</v>
          </cell>
          <cell r="H2208" t="str">
            <v>Hoàng Thanh Huy</v>
          </cell>
          <cell r="I2208" t="str">
            <v>MIENBAC;WIN</v>
          </cell>
          <cell r="J2208" t="str">
            <v/>
          </cell>
          <cell r="M2208" t="str">
            <v>Thôn Nhông Nương Tụ, Xã Phú Sơn, Huyện Ba Vì, HN</v>
          </cell>
          <cell r="N2208">
            <v>60</v>
          </cell>
          <cell r="O2208" t="b">
            <v>0</v>
          </cell>
          <cell r="P2208" t="str">
            <v>C6 HÀ NỘI</v>
          </cell>
          <cell r="Q2208" t="str">
            <v>Miền Bắc</v>
          </cell>
          <cell r="R2208" t="str">
            <v>WIN</v>
          </cell>
        </row>
        <row r="2209">
          <cell r="A2209" t="str">
            <v>WIN5959</v>
          </cell>
          <cell r="B2209" t="str">
            <v>CN HÀ NỘI - CÔNG TY CỔ PHẦN DỊCH VỤ THƯƠNG MẠI TỔNG HỢP WINCOMMERCE</v>
          </cell>
          <cell r="C2209" t="str">
            <v/>
          </cell>
          <cell r="D2209" t="str">
            <v>Thành phố Hà Nội</v>
          </cell>
          <cell r="E2209" t="str">
            <v>Quận Thanh Xuân</v>
          </cell>
          <cell r="G2209" t="str">
            <v>HN008</v>
          </cell>
          <cell r="H2209" t="str">
            <v>Nguyễn Minh Sơn</v>
          </cell>
          <cell r="I2209" t="str">
            <v>MIENBAC;WIN</v>
          </cell>
          <cell r="J2209" t="str">
            <v/>
          </cell>
          <cell r="M2209" t="str">
            <v>69 Phố Hạ Đình, Phường Thanh Xuân Trung, Quận Thanh Xuân, HN</v>
          </cell>
          <cell r="N2209">
            <v>60</v>
          </cell>
          <cell r="O2209" t="b">
            <v>0</v>
          </cell>
          <cell r="P2209" t="str">
            <v>C6 HÀ NỘI</v>
          </cell>
          <cell r="Q2209" t="str">
            <v>Miền Bắc</v>
          </cell>
          <cell r="R2209" t="str">
            <v>WIN</v>
          </cell>
        </row>
        <row r="2210">
          <cell r="A2210" t="str">
            <v>WIN5968</v>
          </cell>
          <cell r="B2210" t="str">
            <v>CN HÀ NỘI - CÔNG TY CỔ PHẦN DỊCH VỤ THƯƠNG MẠI TỔNG HỢP WINCOMMERCE</v>
          </cell>
          <cell r="C2210" t="str">
            <v/>
          </cell>
          <cell r="D2210" t="str">
            <v>Thành phố Hà Nội</v>
          </cell>
          <cell r="E2210" t="str">
            <v>Quận Bắc Từ Liêm</v>
          </cell>
          <cell r="G2210" t="str">
            <v>HN004</v>
          </cell>
          <cell r="H2210" t="str">
            <v>Hoàng Thanh Huy</v>
          </cell>
          <cell r="I2210" t="str">
            <v>MIENBAC;WIN</v>
          </cell>
          <cell r="J2210" t="str">
            <v/>
          </cell>
          <cell r="M2210" t="str">
            <v>Số 44 Phúc Diễn, phường Phúc Diễn, quận Bắc Từ Liêm, HN</v>
          </cell>
          <cell r="N2210">
            <v>60</v>
          </cell>
          <cell r="O2210" t="b">
            <v>0</v>
          </cell>
          <cell r="P2210" t="str">
            <v>C6 HÀ NỘI</v>
          </cell>
          <cell r="Q2210" t="str">
            <v>Miền Bắc</v>
          </cell>
          <cell r="R2210" t="str">
            <v>WIN</v>
          </cell>
        </row>
        <row r="2211">
          <cell r="A2211" t="str">
            <v>win5976</v>
          </cell>
          <cell r="B2211" t="str">
            <v>CN HÀ NỘI - CÔNG TY CỔ PHẦN DỊCH VỤ THƯƠNG MẠI TỔNG HỢP WINCOMMERCE</v>
          </cell>
          <cell r="C2211" t="str">
            <v/>
          </cell>
          <cell r="D2211" t="str">
            <v>Thành phố Hà Nội</v>
          </cell>
          <cell r="E2211" t="str">
            <v>Huyện Sóc Sơn</v>
          </cell>
          <cell r="G2211" t="str">
            <v>HN003</v>
          </cell>
          <cell r="H2211" t="str">
            <v>Nguyễn Văn Thạch</v>
          </cell>
          <cell r="I2211" t="str">
            <v>MIENBAC; WIN</v>
          </cell>
          <cell r="J2211" t="str">
            <v/>
          </cell>
          <cell r="M2211" t="str">
            <v>Thôn Thanh Trí, xã Minh Phú, huyện Sóc Sơn, HN</v>
          </cell>
          <cell r="N2211">
            <v>60</v>
          </cell>
          <cell r="O2211" t="b">
            <v>0</v>
          </cell>
          <cell r="P2211" t="str">
            <v>C6 HÀ NỘI</v>
          </cell>
          <cell r="Q2211" t="str">
            <v>Miền Bắc</v>
          </cell>
          <cell r="R2211" t="str">
            <v>WIN</v>
          </cell>
        </row>
        <row r="2212">
          <cell r="A2212" t="str">
            <v>WIN5987</v>
          </cell>
          <cell r="B2212" t="str">
            <v>CN HÀ NỘI - CÔNG TY CỔ PHẦN DỊCH VỤ THƯƠNG MẠI TỔNG HỢP WINCOMMERCE</v>
          </cell>
          <cell r="C2212" t="str">
            <v/>
          </cell>
          <cell r="D2212" t="str">
            <v>Thành phố Hà Nội</v>
          </cell>
          <cell r="E2212" t="str">
            <v>Quận Đống Đa</v>
          </cell>
          <cell r="G2212" t="str">
            <v>HN003</v>
          </cell>
          <cell r="H2212" t="str">
            <v>Nguyễn Văn Thạch</v>
          </cell>
          <cell r="I2212" t="str">
            <v>MIENBAC;WIN</v>
          </cell>
          <cell r="J2212" t="str">
            <v/>
          </cell>
          <cell r="M2212" t="str">
            <v>102 Hoàng Ngọc Phách, Phường Láng Hạ, Quận Đống Đa, HN</v>
          </cell>
          <cell r="N2212">
            <v>60</v>
          </cell>
          <cell r="O2212" t="b">
            <v>0</v>
          </cell>
          <cell r="P2212" t="str">
            <v>C6 HÀ NỘI</v>
          </cell>
          <cell r="Q2212" t="str">
            <v>Miền Bắc</v>
          </cell>
          <cell r="R2212" t="str">
            <v>WIN</v>
          </cell>
        </row>
        <row r="2213">
          <cell r="A2213" t="str">
            <v>WIN5993</v>
          </cell>
          <cell r="B2213" t="str">
            <v>CN HÀ NỘI - CÔNG TY CỔ PHẦN DỊCH VỤ THƯƠNG MẠI TỔNG HỢP WINCOMMERCE</v>
          </cell>
          <cell r="C2213" t="str">
            <v/>
          </cell>
          <cell r="D2213" t="str">
            <v>Thành phố Hà Nội</v>
          </cell>
          <cell r="E2213" t="str">
            <v>Huyện Sóc Sơn</v>
          </cell>
          <cell r="G2213" t="str">
            <v>HN003</v>
          </cell>
          <cell r="H2213" t="str">
            <v>Nguyễn Văn Thạch</v>
          </cell>
          <cell r="I2213" t="str">
            <v>MIENBAC; WIN</v>
          </cell>
          <cell r="J2213" t="str">
            <v/>
          </cell>
          <cell r="M2213" t="str">
            <v>Thôn Thống Nhất, xã trung giã, huyện Sóc sơn, hà nội</v>
          </cell>
          <cell r="N2213">
            <v>60</v>
          </cell>
          <cell r="O2213" t="b">
            <v>0</v>
          </cell>
          <cell r="P2213" t="str">
            <v>C6 HÀ NỘI</v>
          </cell>
          <cell r="Q2213" t="str">
            <v>Miền Bắc</v>
          </cell>
          <cell r="R2213" t="str">
            <v>WIN</v>
          </cell>
        </row>
        <row r="2214">
          <cell r="A2214" t="str">
            <v>win6014</v>
          </cell>
          <cell r="B2214" t="str">
            <v>CN HÀ NỘI - wincommerce</v>
          </cell>
          <cell r="C2214" t="str">
            <v/>
          </cell>
          <cell r="D2214" t="str">
            <v>Thành phố Hà Nội</v>
          </cell>
          <cell r="E2214" t="str">
            <v>Quận Bắc Từ Liêm</v>
          </cell>
          <cell r="G2214" t="str">
            <v>HN004</v>
          </cell>
          <cell r="H2214" t="str">
            <v>Hoàng Thanh Huy</v>
          </cell>
          <cell r="I2214" t="str">
            <v>MIENBAC;WIN</v>
          </cell>
          <cell r="J2214" t="str">
            <v/>
          </cell>
          <cell r="M2214" t="str">
            <v>Số nhà 34 Phố Mạc Xá, phường Liên Mạc, quận Bắc Từ Liêm, HN</v>
          </cell>
          <cell r="N2214">
            <v>60</v>
          </cell>
          <cell r="O2214" t="b">
            <v>0</v>
          </cell>
          <cell r="P2214" t="str">
            <v>C6 HÀ NỘI</v>
          </cell>
          <cell r="Q2214" t="str">
            <v>Miền Bắc</v>
          </cell>
          <cell r="R2214" t="str">
            <v>WIN</v>
          </cell>
        </row>
        <row r="2215">
          <cell r="A2215" t="str">
            <v>WIN6016</v>
          </cell>
          <cell r="B2215" t="str">
            <v>CN HÀ NỘI - CÔNG TY CỔ PHẦN DỊCH VỤ THƯƠNG MẠI TỔNG HỢP WINCOMMERCE</v>
          </cell>
          <cell r="C2215" t="str">
            <v/>
          </cell>
          <cell r="D2215" t="str">
            <v>Thành phố Hà Nội</v>
          </cell>
          <cell r="E2215" t="str">
            <v>Huyện Sóc Sơn</v>
          </cell>
          <cell r="G2215" t="str">
            <v>HN003</v>
          </cell>
          <cell r="H2215" t="str">
            <v>Nguyễn Văn Thạch</v>
          </cell>
          <cell r="I2215" t="str">
            <v>MIENBAC; WIN</v>
          </cell>
          <cell r="J2215" t="str">
            <v/>
          </cell>
          <cell r="M2215" t="str">
            <v>Thôn Đan Tảo, xã Tân Minh, huyện Sóc Sơn, HN</v>
          </cell>
          <cell r="N2215">
            <v>60</v>
          </cell>
          <cell r="O2215" t="b">
            <v>0</v>
          </cell>
          <cell r="P2215" t="str">
            <v>C6 HÀ NỘI</v>
          </cell>
          <cell r="Q2215" t="str">
            <v>Miền Bắc</v>
          </cell>
          <cell r="R2215" t="str">
            <v>WIN</v>
          </cell>
        </row>
        <row r="2216">
          <cell r="A2216" t="str">
            <v>WIN6017</v>
          </cell>
          <cell r="B2216" t="str">
            <v>CN HÀ NỘI - CÔNG TY CỔ PHẦN DỊCH VỤ THƯƠNG MẠI TỔNG HỢP WINCOMMERCE</v>
          </cell>
          <cell r="C2216" t="str">
            <v/>
          </cell>
          <cell r="D2216" t="str">
            <v>Thành phố Hà Nội</v>
          </cell>
          <cell r="E2216" t="str">
            <v>Quận Hà Đông</v>
          </cell>
          <cell r="G2216" t="str">
            <v>HN004</v>
          </cell>
          <cell r="H2216" t="str">
            <v>Hoàng Thanh Huy</v>
          </cell>
          <cell r="I2216" t="str">
            <v>MIENBAC;WIN</v>
          </cell>
          <cell r="J2216" t="str">
            <v/>
          </cell>
          <cell r="M2216" t="str">
            <v>M7-108 Mipec City View, đường Hoàng Công, Kiến Hưng, Hà Đông, HN</v>
          </cell>
          <cell r="N2216">
            <v>60</v>
          </cell>
          <cell r="O2216" t="b">
            <v>0</v>
          </cell>
          <cell r="P2216" t="str">
            <v>C6 HÀ NỘI</v>
          </cell>
          <cell r="Q2216" t="str">
            <v>Miền Bắc</v>
          </cell>
          <cell r="R2216" t="str">
            <v>WIN</v>
          </cell>
        </row>
        <row r="2217">
          <cell r="A2217" t="str">
            <v>WIN6044</v>
          </cell>
          <cell r="B2217" t="str">
            <v>CN HÀ NỘI - CÔNG TY CỔ PHẦN DỊCH VỤ THƯƠNG MẠI TỔNG HỢP WINCOMMERCE</v>
          </cell>
          <cell r="C2217" t="str">
            <v/>
          </cell>
          <cell r="D2217" t="str">
            <v>Thành phố Hà Nội</v>
          </cell>
          <cell r="E2217" t="str">
            <v>Quận Cầu Giấy</v>
          </cell>
          <cell r="G2217" t="str">
            <v>HN004</v>
          </cell>
          <cell r="H2217" t="str">
            <v>Hoàng Thanh Huy</v>
          </cell>
          <cell r="I2217" t="str">
            <v>MIENBAC;WIN</v>
          </cell>
          <cell r="J2217" t="str">
            <v/>
          </cell>
          <cell r="M2217" t="str">
            <v>Số 27 phố Phùng Chí Kiên, phường Nghĩa Đô, quận Cầu Giấy, TP. Hà Nội Việt Nam</v>
          </cell>
          <cell r="N2217">
            <v>60</v>
          </cell>
          <cell r="O2217" t="b">
            <v>0</v>
          </cell>
          <cell r="P2217" t="str">
            <v>C6 HÀ NỘI</v>
          </cell>
          <cell r="Q2217" t="str">
            <v>Miền Bắc</v>
          </cell>
          <cell r="R2217" t="str">
            <v>WIN</v>
          </cell>
        </row>
        <row r="2218">
          <cell r="A2218" t="str">
            <v>win6050</v>
          </cell>
          <cell r="B2218" t="str">
            <v>CN HÀ NỘI - wincommerce</v>
          </cell>
          <cell r="C2218" t="str">
            <v/>
          </cell>
          <cell r="D2218" t="str">
            <v>Thành phố Hà Nội</v>
          </cell>
          <cell r="E2218" t="str">
            <v>Huyện Ba Vì</v>
          </cell>
          <cell r="G2218" t="str">
            <v>HN004</v>
          </cell>
          <cell r="H2218" t="str">
            <v>Hoàng Thanh Huy</v>
          </cell>
          <cell r="I2218" t="str">
            <v>MIENBAC;WIN</v>
          </cell>
          <cell r="J2218" t="str">
            <v/>
          </cell>
          <cell r="M2218" t="str">
            <v>Số nhà 188 đường Quảng Oai, Thị trấn Tây Đằng, Huyện Ba Vì, HN</v>
          </cell>
          <cell r="N2218">
            <v>60</v>
          </cell>
          <cell r="O2218" t="b">
            <v>0</v>
          </cell>
          <cell r="P2218" t="str">
            <v>C6 HÀ NỘI</v>
          </cell>
          <cell r="Q2218" t="str">
            <v>Miền Bắc</v>
          </cell>
          <cell r="R2218" t="str">
            <v>WIN</v>
          </cell>
        </row>
        <row r="2219">
          <cell r="A2219" t="str">
            <v>win6054</v>
          </cell>
          <cell r="B2219" t="str">
            <v>CN HÀ NỘI - wincommerce</v>
          </cell>
          <cell r="C2219" t="str">
            <v/>
          </cell>
          <cell r="D2219" t="str">
            <v>Thành phố Hà Nội</v>
          </cell>
          <cell r="E2219" t="str">
            <v>Huyện Đan Phượng</v>
          </cell>
          <cell r="G2219" t="str">
            <v>HN004</v>
          </cell>
          <cell r="H2219" t="str">
            <v>Hoàng Thanh Huy</v>
          </cell>
          <cell r="I2219" t="str">
            <v>MIENBAC;WIN</v>
          </cell>
          <cell r="J2219" t="str">
            <v/>
          </cell>
          <cell r="M2219" t="str">
            <v>Số 8, ngõ 62, phố Thụy Ứng, Thị trấn Phùng, Huyện Đan Phượng, HN</v>
          </cell>
          <cell r="N2219">
            <v>60</v>
          </cell>
          <cell r="O2219" t="b">
            <v>0</v>
          </cell>
          <cell r="P2219" t="str">
            <v>C6 HÀ NỘI</v>
          </cell>
          <cell r="Q2219" t="str">
            <v>Miền Bắc</v>
          </cell>
          <cell r="R2219" t="str">
            <v>WIN</v>
          </cell>
        </row>
        <row r="2220">
          <cell r="A2220" t="str">
            <v>WIN6063</v>
          </cell>
          <cell r="B2220" t="str">
            <v>CN HÀ NỘI - CÔNG TY CỔ PHẦN DỊCH VỤ THƯƠNG MẠI TỔNG HỢP WINCOMMERCE</v>
          </cell>
          <cell r="C2220" t="str">
            <v/>
          </cell>
          <cell r="D2220" t="str">
            <v>Thành phố Hà Nội</v>
          </cell>
          <cell r="E2220" t="str">
            <v>Huyện Thạch Thất</v>
          </cell>
          <cell r="G2220" t="str">
            <v>HN008</v>
          </cell>
          <cell r="H2220" t="str">
            <v>Nguyễn Minh Sơn</v>
          </cell>
          <cell r="I2220" t="str">
            <v>MIENBAC;WIN</v>
          </cell>
          <cell r="J2220" t="str">
            <v/>
          </cell>
          <cell r="M2220" t="str">
            <v>Số 51, Kim Quan, TL84, huyện Thạch Thất, HN</v>
          </cell>
          <cell r="N2220">
            <v>60</v>
          </cell>
          <cell r="O2220" t="b">
            <v>0</v>
          </cell>
          <cell r="P2220" t="str">
            <v>C6 HÀ NỘI</v>
          </cell>
          <cell r="Q2220" t="str">
            <v>Miền Bắc</v>
          </cell>
          <cell r="R2220" t="str">
            <v>WIN</v>
          </cell>
        </row>
        <row r="2221">
          <cell r="A2221" t="str">
            <v>win6072</v>
          </cell>
          <cell r="B2221" t="str">
            <v>CN HÀ NỘI - wincommerce</v>
          </cell>
          <cell r="C2221" t="str">
            <v/>
          </cell>
          <cell r="D2221" t="str">
            <v>Thành phố Hà Nội</v>
          </cell>
          <cell r="E2221" t="str">
            <v>Huyện Ba Vì</v>
          </cell>
          <cell r="G2221" t="str">
            <v>HN004</v>
          </cell>
          <cell r="H2221" t="str">
            <v>Hoàng Thanh Huy</v>
          </cell>
          <cell r="I2221" t="str">
            <v>MIENBAC;WIN</v>
          </cell>
          <cell r="J2221" t="str">
            <v/>
          </cell>
          <cell r="M2221" t="str">
            <v>Thôn Chợ Mơ, Xã Vạn Thắng, Huyện Ba Vì, HN</v>
          </cell>
          <cell r="N2221">
            <v>60</v>
          </cell>
          <cell r="O2221" t="b">
            <v>0</v>
          </cell>
          <cell r="P2221" t="str">
            <v>C6 HÀ NỘI</v>
          </cell>
          <cell r="Q2221" t="str">
            <v>Miền Bắc</v>
          </cell>
          <cell r="R2221" t="str">
            <v>WIN</v>
          </cell>
        </row>
        <row r="2222">
          <cell r="A2222" t="str">
            <v>WIN6074</v>
          </cell>
          <cell r="B2222" t="str">
            <v>CN HÀ NỘI - CÔNG TY CỔ PHẦN DỊCH VỤ THƯƠNG MẠI TỔNG HỢP WINCOMMERCE</v>
          </cell>
          <cell r="C2222" t="str">
            <v/>
          </cell>
          <cell r="D2222" t="str">
            <v>Thành phố Hà Nội</v>
          </cell>
          <cell r="E2222" t="str">
            <v>Quận Long Biên</v>
          </cell>
          <cell r="G2222" t="str">
            <v>HN003</v>
          </cell>
          <cell r="H2222" t="str">
            <v>Nguyễn Văn Thạch</v>
          </cell>
          <cell r="I2222" t="str">
            <v>MIENBAC;WIN</v>
          </cell>
          <cell r="J2222" t="str">
            <v/>
          </cell>
          <cell r="M2222" t="str">
            <v>41 Long Biên 1, Phường Ngọc Lâm, Quận Long Biên, HN</v>
          </cell>
          <cell r="N2222">
            <v>60</v>
          </cell>
          <cell r="O2222" t="b">
            <v>0</v>
          </cell>
          <cell r="P2222" t="str">
            <v>C6 HÀ NỘI</v>
          </cell>
          <cell r="Q2222" t="str">
            <v>Miền Bắc</v>
          </cell>
          <cell r="R2222" t="str">
            <v>WIN</v>
          </cell>
        </row>
        <row r="2223">
          <cell r="A2223" t="str">
            <v>win6075</v>
          </cell>
          <cell r="B2223" t="str">
            <v>CN HÀ NỘI - wincommerce</v>
          </cell>
          <cell r="C2223" t="str">
            <v/>
          </cell>
          <cell r="D2223" t="str">
            <v>Thành phố Hà Nội</v>
          </cell>
          <cell r="E2223" t="str">
            <v>Huyện Hoài Đức</v>
          </cell>
          <cell r="G2223" t="str">
            <v>HN004</v>
          </cell>
          <cell r="H2223" t="str">
            <v>Hoàng Thanh Huy</v>
          </cell>
          <cell r="I2223" t="str">
            <v>MIENBAC;WIN</v>
          </cell>
          <cell r="J2223" t="str">
            <v/>
          </cell>
          <cell r="M2223" t="str">
            <v>Số 74 Thôn Yên Vĩnh, Xã Kim Chung, Huyện Hoài Đức, HN</v>
          </cell>
          <cell r="N2223">
            <v>60</v>
          </cell>
          <cell r="O2223" t="b">
            <v>0</v>
          </cell>
          <cell r="P2223" t="str">
            <v>C6 HÀ NỘI</v>
          </cell>
          <cell r="Q2223" t="str">
            <v>Miền Bắc</v>
          </cell>
          <cell r="R2223" t="str">
            <v>WIN</v>
          </cell>
        </row>
        <row r="2224">
          <cell r="A2224" t="str">
            <v>win6076</v>
          </cell>
          <cell r="B2224" t="str">
            <v>CN HÀ NỘI - wincommerce</v>
          </cell>
          <cell r="C2224" t="str">
            <v/>
          </cell>
          <cell r="D2224" t="str">
            <v>Thành phố Hà Nội</v>
          </cell>
          <cell r="E2224" t="str">
            <v>Huyện Ba Vì</v>
          </cell>
          <cell r="G2224" t="str">
            <v>HN004</v>
          </cell>
          <cell r="H2224" t="str">
            <v>Hoàng Thanh Huy</v>
          </cell>
          <cell r="I2224" t="str">
            <v>MIENBAC;WIN</v>
          </cell>
          <cell r="J2224" t="str">
            <v/>
          </cell>
          <cell r="M2224" t="str">
            <v>Thôn Liên Minh, Xã Thụy An, Huyện Ba Vì, HN</v>
          </cell>
          <cell r="N2224">
            <v>60</v>
          </cell>
          <cell r="O2224" t="b">
            <v>0</v>
          </cell>
          <cell r="P2224" t="str">
            <v>C6 HÀ NỘI</v>
          </cell>
          <cell r="Q2224" t="str">
            <v>Miền Bắc</v>
          </cell>
          <cell r="R2224" t="str">
            <v>WIN</v>
          </cell>
        </row>
        <row r="2225">
          <cell r="A2225" t="str">
            <v>WIN6081</v>
          </cell>
          <cell r="B2225" t="str">
            <v>CN HÀ NỘI - CÔNG TY CỔ PHẦN DỊCH VỤ THƯƠNG MẠI TỔNG HỢP WINCOMMERCE</v>
          </cell>
          <cell r="C2225" t="str">
            <v/>
          </cell>
          <cell r="D2225" t="str">
            <v>Thành phố Hà Nội</v>
          </cell>
          <cell r="E2225" t="str">
            <v>Quận Hà Đông</v>
          </cell>
          <cell r="G2225" t="str">
            <v>HN004</v>
          </cell>
          <cell r="H2225" t="str">
            <v>Hoàng Thanh Huy</v>
          </cell>
          <cell r="I2225" t="str">
            <v>MIENBAC;WIN</v>
          </cell>
          <cell r="J2225" t="str">
            <v/>
          </cell>
          <cell r="M2225" t="str">
            <v>Số 138, tổ 8 Phường Phú Lãm, Quận Hà Đông, HN</v>
          </cell>
          <cell r="N2225">
            <v>60</v>
          </cell>
          <cell r="O2225" t="b">
            <v>0</v>
          </cell>
          <cell r="P2225" t="str">
            <v>C6 HÀ NỘI</v>
          </cell>
          <cell r="Q2225" t="str">
            <v>Miền Bắc</v>
          </cell>
          <cell r="R2225" t="str">
            <v>WIN</v>
          </cell>
        </row>
        <row r="2226">
          <cell r="A2226" t="str">
            <v>WIN6091</v>
          </cell>
          <cell r="B2226" t="str">
            <v>CN HÀ NỘI - CÔNG TY CỔ PHẦN DỊCH VỤ THƯƠNG MẠI TỔNG HỢP WINCOMMERCE</v>
          </cell>
          <cell r="C2226" t="str">
            <v/>
          </cell>
          <cell r="D2226" t="str">
            <v>Thành phố Hà Nội</v>
          </cell>
          <cell r="E2226" t="str">
            <v>Quận Hai Bà Trưng</v>
          </cell>
          <cell r="G2226" t="str">
            <v>HN003</v>
          </cell>
          <cell r="H2226" t="str">
            <v>Nguyễn Văn Thạch</v>
          </cell>
          <cell r="I2226" t="str">
            <v>MIENBAC;WIN</v>
          </cell>
          <cell r="J2226" t="str">
            <v/>
          </cell>
          <cell r="M2226" t="str">
            <v>102E Lê Thanh Nghị, Phường Bách Khoa, Quận Hai Bà Trưng, HN</v>
          </cell>
          <cell r="N2226">
            <v>60</v>
          </cell>
          <cell r="O2226" t="b">
            <v>0</v>
          </cell>
          <cell r="P2226" t="str">
            <v>C6 HÀ NỘI</v>
          </cell>
          <cell r="Q2226" t="str">
            <v>Miền Bắc</v>
          </cell>
          <cell r="R2226" t="str">
            <v>WIN</v>
          </cell>
        </row>
        <row r="2227">
          <cell r="A2227" t="str">
            <v>WIN6094</v>
          </cell>
          <cell r="B2227" t="str">
            <v>CN HÀ NỘI - CÔNG TY CỔ PHẦN DỊCH VỤ THƯƠNG MẠI TỔNG HỢP WINCOMMERCE</v>
          </cell>
          <cell r="C2227" t="str">
            <v/>
          </cell>
          <cell r="D2227" t="str">
            <v>Thành phố Hà Nội</v>
          </cell>
          <cell r="E2227" t="str">
            <v>Huyện Đông Anh</v>
          </cell>
          <cell r="G2227" t="str">
            <v>HN003</v>
          </cell>
          <cell r="H2227" t="str">
            <v>Nguyễn Văn Thạch</v>
          </cell>
          <cell r="I2227" t="str">
            <v>MIENBAC;WIN</v>
          </cell>
          <cell r="J2227" t="str">
            <v/>
          </cell>
          <cell r="M2227" t="str">
            <v>Thôn Đại Đồng, Xã Đại Mạch, Huyện Đông Anh, HN</v>
          </cell>
          <cell r="N2227">
            <v>60</v>
          </cell>
          <cell r="O2227" t="b">
            <v>0</v>
          </cell>
          <cell r="P2227" t="str">
            <v>C6 HÀ NỘI</v>
          </cell>
          <cell r="Q2227" t="str">
            <v>Miền Bắc</v>
          </cell>
          <cell r="R2227" t="str">
            <v>WIN</v>
          </cell>
        </row>
        <row r="2228">
          <cell r="A2228" t="str">
            <v>WIN6095</v>
          </cell>
          <cell r="B2228" t="str">
            <v>CN HÀ NỘI - CÔNG TY CỔ PHẦN DỊCH VỤ THƯƠNG MẠI TỔNG HỢP WINCOMMERCE</v>
          </cell>
          <cell r="C2228" t="str">
            <v/>
          </cell>
          <cell r="D2228" t="str">
            <v>Thành phố Hà Nội</v>
          </cell>
          <cell r="E2228" t="str">
            <v>Quận Nam Từ Liêm</v>
          </cell>
          <cell r="G2228" t="str">
            <v>HN004</v>
          </cell>
          <cell r="H2228" t="str">
            <v>Hoàng Thanh Huy</v>
          </cell>
          <cell r="I2228" t="str">
            <v>MIENBAC;WIN</v>
          </cell>
          <cell r="J2228" t="str">
            <v/>
          </cell>
          <cell r="M2228" t="str">
            <v>01SH02-02SH02, Tòa S3.03 – DA KĐT mới Tây Mỗ, Đại Mỗ - Vinhomes Park,  P.Tây Mỗ, Q.Nam Từ Liêm, HN</v>
          </cell>
          <cell r="N2228">
            <v>60</v>
          </cell>
          <cell r="O2228" t="b">
            <v>0</v>
          </cell>
          <cell r="P2228" t="str">
            <v>C6 HÀ NỘI</v>
          </cell>
          <cell r="Q2228" t="str">
            <v>Miền Bắc</v>
          </cell>
          <cell r="R2228" t="str">
            <v>WIN</v>
          </cell>
        </row>
        <row r="2229">
          <cell r="A2229" t="str">
            <v>WIN6101</v>
          </cell>
          <cell r="B2229" t="str">
            <v>CN HÀ NỘI - CÔNG TY CỔ PHẦN DỊCH VỤ THƯƠNG MẠI TỔNG HỢP WINCOMMERCE</v>
          </cell>
          <cell r="C2229" t="str">
            <v/>
          </cell>
          <cell r="D2229" t="str">
            <v>Thành phố Hà Nội</v>
          </cell>
          <cell r="E2229" t="str">
            <v>Quận Nam Từ Liêm</v>
          </cell>
          <cell r="G2229" t="str">
            <v>HN004</v>
          </cell>
          <cell r="H2229" t="str">
            <v>Hoàng Thanh Huy</v>
          </cell>
          <cell r="I2229" t="str">
            <v>MIENBAC;WIN</v>
          </cell>
          <cell r="J2229" t="str">
            <v/>
          </cell>
          <cell r="M2229" t="str">
            <v>Số 8 ngõ 63 Lê Đức Thọ, Phường Mỹ Đình 2, Quận Nam Từ Liêm, HN</v>
          </cell>
          <cell r="N2229">
            <v>60</v>
          </cell>
          <cell r="O2229" t="b">
            <v>0</v>
          </cell>
          <cell r="P2229" t="str">
            <v>C6 HÀ NỘI</v>
          </cell>
          <cell r="Q2229" t="str">
            <v>Miền Bắc</v>
          </cell>
          <cell r="R2229" t="str">
            <v>WIN</v>
          </cell>
        </row>
        <row r="2230">
          <cell r="A2230" t="str">
            <v>win6108</v>
          </cell>
          <cell r="B2230" t="str">
            <v>CN HÀ NỘI - wincommerce</v>
          </cell>
          <cell r="C2230" t="str">
            <v/>
          </cell>
          <cell r="D2230" t="str">
            <v>Thành phố Hà Nội</v>
          </cell>
          <cell r="E2230" t="str">
            <v>Huyện Quốc Oai</v>
          </cell>
          <cell r="G2230" t="str">
            <v>HN004</v>
          </cell>
          <cell r="H2230" t="str">
            <v>Hoàng Thanh Huy</v>
          </cell>
          <cell r="I2230" t="str">
            <v>MIENBAC;WIN</v>
          </cell>
          <cell r="J2230" t="str">
            <v/>
          </cell>
          <cell r="M2230" t="str">
            <v>Xóm Đông, Thôn Phú Mỹ, Xã Ngọc Mỹ, H.Quốc Oai, HN</v>
          </cell>
          <cell r="N2230">
            <v>60</v>
          </cell>
          <cell r="O2230" t="b">
            <v>0</v>
          </cell>
          <cell r="P2230" t="str">
            <v>C6 HÀ NỘI</v>
          </cell>
          <cell r="Q2230" t="str">
            <v>Miền Bắc</v>
          </cell>
          <cell r="R2230" t="str">
            <v>WIN</v>
          </cell>
        </row>
        <row r="2231">
          <cell r="A2231" t="str">
            <v>WIN6116</v>
          </cell>
          <cell r="B2231" t="str">
            <v>CN HÀ NỘI - CÔNG TY CỔ PHẦN DỊCH VỤ THƯƠNG MẠI TỔNG HỢP WINCOMMERCE</v>
          </cell>
          <cell r="C2231" t="str">
            <v/>
          </cell>
          <cell r="D2231" t="str">
            <v>Thành phố Hà Nội</v>
          </cell>
          <cell r="E2231" t="str">
            <v>Quận Nam Từ Liêm</v>
          </cell>
          <cell r="G2231" t="str">
            <v>HN004</v>
          </cell>
          <cell r="H2231" t="str">
            <v>Hoàng Thanh Huy</v>
          </cell>
          <cell r="I2231" t="str">
            <v>MIENBAC;WIN</v>
          </cell>
          <cell r="J2231" t="str">
            <v/>
          </cell>
          <cell r="M2231" t="str">
            <v>01 SH02 - 02 SH02, Tòa S1.06 (Z34M.1) - Vinhomes Park, P.Tây Mỗ, Q.Nam Từ Liêm, HN</v>
          </cell>
          <cell r="N2231">
            <v>60</v>
          </cell>
          <cell r="O2231" t="b">
            <v>0</v>
          </cell>
          <cell r="P2231" t="str">
            <v>C6 HÀ NỘI</v>
          </cell>
          <cell r="Q2231" t="str">
            <v>Miền Bắc</v>
          </cell>
          <cell r="R2231" t="str">
            <v>WIN</v>
          </cell>
        </row>
        <row r="2232">
          <cell r="A2232" t="str">
            <v>WIN6119</v>
          </cell>
          <cell r="B2232" t="str">
            <v>CN HÀ NỘI - CÔNG TY CỔ PHẦN DỊCH VỤ THƯƠNG MẠI TỔNG HỢP WINCOMMERCE</v>
          </cell>
          <cell r="C2232" t="str">
            <v/>
          </cell>
          <cell r="D2232" t="str">
            <v>Thành phố Hà Nội</v>
          </cell>
          <cell r="E2232" t="str">
            <v>Quận Hà Đông</v>
          </cell>
          <cell r="G2232" t="str">
            <v>HN004</v>
          </cell>
          <cell r="H2232" t="str">
            <v>Hoàng Thanh Huy</v>
          </cell>
          <cell r="I2232" t="str">
            <v>MIENBAC;WIN</v>
          </cell>
          <cell r="J2232" t="str">
            <v/>
          </cell>
          <cell r="M2232" t="str">
            <v>D04-L16 khu A khu ĐTM Dương Nội, P. Dương Nội, Q. Hà Đông, HN</v>
          </cell>
          <cell r="N2232">
            <v>60</v>
          </cell>
          <cell r="O2232" t="b">
            <v>0</v>
          </cell>
          <cell r="P2232" t="str">
            <v>C6 HÀ NỘI</v>
          </cell>
          <cell r="Q2232" t="str">
            <v>Miền Bắc</v>
          </cell>
          <cell r="R2232" t="str">
            <v>WIN</v>
          </cell>
        </row>
        <row r="2233">
          <cell r="A2233" t="str">
            <v>WIN6128</v>
          </cell>
          <cell r="B2233" t="str">
            <v>CN HÀ NỘI - CÔNG TY CỔ PHẦN DỊCH VỤ THƯƠNG MẠI TỔNG HỢP WINCOMMERCE</v>
          </cell>
          <cell r="C2233" t="str">
            <v/>
          </cell>
          <cell r="D2233" t="str">
            <v>Thành phố Hà Nội</v>
          </cell>
          <cell r="E2233" t="str">
            <v>Huyện Đông Anh</v>
          </cell>
          <cell r="G2233" t="str">
            <v>HN003</v>
          </cell>
          <cell r="H2233" t="str">
            <v>Nguyễn Văn Thạch</v>
          </cell>
          <cell r="I2233" t="str">
            <v>MIENBAC;WIN</v>
          </cell>
          <cell r="J2233" t="str">
            <v/>
          </cell>
          <cell r="M2233" t="str">
            <v>Thôn Mạch Lũng, Xã Đại Mạch, Huyện Đông Anh, HN</v>
          </cell>
          <cell r="N2233">
            <v>60</v>
          </cell>
          <cell r="O2233" t="b">
            <v>0</v>
          </cell>
          <cell r="P2233" t="str">
            <v>C6 HÀ NỘI</v>
          </cell>
          <cell r="Q2233" t="str">
            <v>Miền Bắc</v>
          </cell>
          <cell r="R2233" t="str">
            <v>WIN</v>
          </cell>
        </row>
        <row r="2234">
          <cell r="A2234" t="str">
            <v>WIN6131</v>
          </cell>
          <cell r="B2234" t="str">
            <v>CN HÀ NỘI - CÔNG TY CỔ PHẦN DỊCH VỤ THƯƠNG MẠI TỔNG HỢP WINCOMMERCE</v>
          </cell>
          <cell r="C2234" t="str">
            <v/>
          </cell>
          <cell r="D2234" t="str">
            <v>Thành phố Hà Nội</v>
          </cell>
          <cell r="E2234" t="str">
            <v>Huyện Chương Mỹ</v>
          </cell>
          <cell r="G2234" t="str">
            <v>HN008</v>
          </cell>
          <cell r="H2234" t="str">
            <v>Nguyễn Minh Sơn</v>
          </cell>
          <cell r="I2234" t="str">
            <v>MIENBAC;WIN</v>
          </cell>
          <cell r="J2234" t="str">
            <v/>
          </cell>
          <cell r="M2234" t="str">
            <v>Thôn Phượng Đồng, xã Phụng Châu, huyện Chương Mỹ, HN</v>
          </cell>
          <cell r="N2234">
            <v>60</v>
          </cell>
          <cell r="O2234" t="b">
            <v>0</v>
          </cell>
          <cell r="P2234" t="str">
            <v>C6 HÀ NỘI</v>
          </cell>
          <cell r="Q2234" t="str">
            <v>Miền Bắc</v>
          </cell>
          <cell r="R2234" t="str">
            <v>WIN</v>
          </cell>
        </row>
        <row r="2235">
          <cell r="A2235" t="str">
            <v>WIN6136</v>
          </cell>
          <cell r="B2235" t="str">
            <v>CN HÀ NỘI - CÔNG TY CỔ PHẦN DỊCH VỤ THƯƠNG MẠI TỔNG HỢP WINCOMMERCE</v>
          </cell>
          <cell r="C2235" t="str">
            <v/>
          </cell>
          <cell r="D2235" t="str">
            <v>Thành phố Hà Nội</v>
          </cell>
          <cell r="E2235" t="str">
            <v>Quận Nam Từ Liêm</v>
          </cell>
          <cell r="G2235" t="str">
            <v>HN004</v>
          </cell>
          <cell r="H2235" t="str">
            <v>Hoàng Thanh Huy</v>
          </cell>
          <cell r="I2235" t="str">
            <v>MIENBAC;WIN</v>
          </cell>
          <cell r="J2235" t="str">
            <v/>
          </cell>
          <cell r="M2235" t="str">
            <v>157 Đường Đình Thôn, Phường Mỹ Đình 1, Quận Nam Từ Liêm, HN</v>
          </cell>
          <cell r="N2235">
            <v>60</v>
          </cell>
          <cell r="O2235" t="b">
            <v>0</v>
          </cell>
          <cell r="P2235" t="str">
            <v>C6 HÀ NỘI</v>
          </cell>
          <cell r="Q2235" t="str">
            <v>Miền Bắc</v>
          </cell>
          <cell r="R2235" t="str">
            <v>WIN</v>
          </cell>
        </row>
        <row r="2236">
          <cell r="A2236" t="str">
            <v>win6142</v>
          </cell>
          <cell r="B2236" t="str">
            <v>CN HÀ NỘI - wincommerce</v>
          </cell>
          <cell r="C2236" t="str">
            <v/>
          </cell>
          <cell r="D2236" t="str">
            <v>Thành phố Hà Nội</v>
          </cell>
          <cell r="E2236" t="str">
            <v>Quận Hà Đông</v>
          </cell>
          <cell r="G2236" t="str">
            <v>HN008</v>
          </cell>
          <cell r="H2236" t="str">
            <v>Nguyễn Minh Sơn</v>
          </cell>
          <cell r="I2236" t="str">
            <v>MIENBAC;WIN</v>
          </cell>
          <cell r="J2236" t="str">
            <v/>
          </cell>
          <cell r="M2236" t="str">
            <v>12 Cổ Bản, Nhân Sơn, Đồng Mai, Hà Đông</v>
          </cell>
          <cell r="N2236">
            <v>60</v>
          </cell>
          <cell r="O2236" t="b">
            <v>0</v>
          </cell>
          <cell r="P2236" t="str">
            <v>C6 HÀ NỘI</v>
          </cell>
          <cell r="Q2236" t="str">
            <v>Miền Bắc</v>
          </cell>
          <cell r="R2236" t="str">
            <v>WIN</v>
          </cell>
        </row>
        <row r="2237">
          <cell r="A2237" t="str">
            <v>WIN6147</v>
          </cell>
          <cell r="B2237" t="str">
            <v>CN HÀ NỘI - CÔNG TY CỔ PHẦN DỊCH VỤ THƯƠNG MẠI TỔNG HỢP WINCOMMERCE</v>
          </cell>
          <cell r="C2237" t="str">
            <v/>
          </cell>
          <cell r="D2237" t="str">
            <v>Thành phố Hà Nội</v>
          </cell>
          <cell r="E2237" t="str">
            <v>Quận Hà Đông</v>
          </cell>
          <cell r="G2237" t="str">
            <v>HN004</v>
          </cell>
          <cell r="H2237" t="str">
            <v>Hoàng Thanh Huy</v>
          </cell>
          <cell r="I2237" t="str">
            <v>MIENBAC;WIN</v>
          </cell>
          <cell r="J2237" t="str">
            <v/>
          </cell>
          <cell r="M2237" t="str">
            <v>19T1 Kiến Hưng, KĐT Kiến Hưng, Hà Đông</v>
          </cell>
          <cell r="N2237">
            <v>60</v>
          </cell>
          <cell r="O2237" t="b">
            <v>0</v>
          </cell>
          <cell r="P2237" t="str">
            <v>C6 HÀ NỘI</v>
          </cell>
          <cell r="Q2237" t="str">
            <v>Miền Bắc</v>
          </cell>
          <cell r="R2237" t="str">
            <v>WIN</v>
          </cell>
        </row>
        <row r="2238">
          <cell r="A2238" t="str">
            <v>WIN6148</v>
          </cell>
          <cell r="B2238" t="str">
            <v>CN HÀ NỘI - CÔNG TY CỔ PHẦN DỊCH VỤ THƯƠNG MẠI TỔNG HỢP WINCOMMERCE</v>
          </cell>
          <cell r="C2238" t="str">
            <v/>
          </cell>
          <cell r="D2238" t="str">
            <v>Thành phố Hà Nội</v>
          </cell>
          <cell r="E2238" t="str">
            <v>Quận Hoàn Kiếm</v>
          </cell>
          <cell r="G2238" t="str">
            <v>HN003</v>
          </cell>
          <cell r="H2238" t="str">
            <v>Nguyễn Văn Thạch</v>
          </cell>
          <cell r="I2238" t="str">
            <v>MIENBAC;WIN</v>
          </cell>
          <cell r="J2238" t="str">
            <v/>
          </cell>
          <cell r="M2238" t="str">
            <v>Số 28A, phố Cửa Nam, P. Cửa Nam, Q. Hoàn Kiếm, Hà Nội</v>
          </cell>
          <cell r="N2238">
            <v>60</v>
          </cell>
          <cell r="O2238" t="b">
            <v>0</v>
          </cell>
          <cell r="P2238" t="str">
            <v>C6 HÀ NỘI</v>
          </cell>
          <cell r="Q2238" t="str">
            <v>Miền Bắc</v>
          </cell>
          <cell r="R2238" t="str">
            <v>WIN</v>
          </cell>
        </row>
        <row r="2239">
          <cell r="A2239" t="str">
            <v>WIN6152</v>
          </cell>
          <cell r="B2239" t="str">
            <v>CN HÀ NỘI - CÔNG TY CỔ PHẦN DỊCH VỤ THƯƠNG MẠI TỔNG HỢP WINCOMMERCE</v>
          </cell>
          <cell r="C2239" t="str">
            <v/>
          </cell>
          <cell r="D2239" t="str">
            <v>Thành phố Hà Nội</v>
          </cell>
          <cell r="E2239" t="str">
            <v>Quận Thanh Xuân</v>
          </cell>
          <cell r="G2239" t="str">
            <v>HN008</v>
          </cell>
          <cell r="H2239" t="str">
            <v>Nguyễn Minh Sơn</v>
          </cell>
          <cell r="I2239" t="str">
            <v>MIENBAC;WIN</v>
          </cell>
          <cell r="J2239" t="str">
            <v/>
          </cell>
          <cell r="M2239" t="str">
            <v>Ô B, Tầng 1, Tòa 17T4 Khu đô thị Trung Hòa – Nhân Chính, Phường Nhân Chính, Quận Thanh Xuân, HN</v>
          </cell>
          <cell r="N2239">
            <v>60</v>
          </cell>
          <cell r="O2239" t="b">
            <v>0</v>
          </cell>
          <cell r="P2239" t="str">
            <v>C6 HÀ NỘI</v>
          </cell>
          <cell r="Q2239" t="str">
            <v>Miền Bắc</v>
          </cell>
          <cell r="R2239" t="str">
            <v>WIN</v>
          </cell>
        </row>
        <row r="2240">
          <cell r="A2240" t="str">
            <v>WIN6153</v>
          </cell>
          <cell r="B2240" t="str">
            <v>CN HÀ NỘI - CÔNG TY CỔ PHẦN DỊCH VỤ THƯƠNG MẠI TỔNG HỢP WINCOMMERCE</v>
          </cell>
          <cell r="C2240" t="str">
            <v/>
          </cell>
          <cell r="D2240" t="str">
            <v>Thành phố Hà Nội</v>
          </cell>
          <cell r="E2240" t="str">
            <v>Huyện Đông Anh</v>
          </cell>
          <cell r="G2240" t="str">
            <v>HN003</v>
          </cell>
          <cell r="H2240" t="str">
            <v>Nguyễn Văn Thạch</v>
          </cell>
          <cell r="I2240" t="str">
            <v>MIENBAC;WIN</v>
          </cell>
          <cell r="J2240" t="str">
            <v/>
          </cell>
          <cell r="M2240" t="str">
            <v>Thôn Dục Tú, Xã Dục Tú, Huyện Đông Anh, HN</v>
          </cell>
          <cell r="N2240">
            <v>60</v>
          </cell>
          <cell r="O2240" t="b">
            <v>0</v>
          </cell>
          <cell r="P2240" t="str">
            <v>C6 HÀ NỘI</v>
          </cell>
          <cell r="Q2240" t="str">
            <v>Miền Bắc</v>
          </cell>
          <cell r="R2240" t="str">
            <v>WIN</v>
          </cell>
        </row>
        <row r="2241">
          <cell r="A2241" t="str">
            <v>WIN6156</v>
          </cell>
          <cell r="B2241" t="str">
            <v>CN HÀ NỘI - CÔNG TY CỔ PHẦN DỊCH VỤ THƯƠNG MẠI TỔNG HỢP WINCOMMERCE</v>
          </cell>
          <cell r="C2241" t="str">
            <v/>
          </cell>
          <cell r="D2241" t="str">
            <v>Thành phố Hà Nội</v>
          </cell>
          <cell r="E2241" t="str">
            <v>Quận Đống Đa</v>
          </cell>
          <cell r="G2241" t="str">
            <v>HN003</v>
          </cell>
          <cell r="H2241" t="str">
            <v>Nguyễn Văn Thạch</v>
          </cell>
          <cell r="I2241" t="str">
            <v>MIENBAC;WIN</v>
          </cell>
          <cell r="J2241" t="str">
            <v/>
          </cell>
          <cell r="M2241" t="str">
            <v>Số 16, ngõ 80, Chùa Láng, Phường Láng Thượng, Quận Đống Đa, HN</v>
          </cell>
          <cell r="N2241">
            <v>60</v>
          </cell>
          <cell r="O2241" t="b">
            <v>0</v>
          </cell>
          <cell r="P2241" t="str">
            <v>C6 HÀ NỘI</v>
          </cell>
          <cell r="Q2241" t="str">
            <v>Miền Bắc</v>
          </cell>
          <cell r="R2241" t="str">
            <v>WIN</v>
          </cell>
        </row>
        <row r="2242">
          <cell r="A2242" t="str">
            <v>WIN6157</v>
          </cell>
          <cell r="B2242" t="str">
            <v>CN HÀ NỘI - CÔNG TY CỔ PHẦN DỊCH VỤ THƯƠNG MẠI TỔNG HỢP WINCOMMERCE</v>
          </cell>
          <cell r="C2242" t="str">
            <v/>
          </cell>
          <cell r="D2242" t="str">
            <v>Thành phố Hà Nội</v>
          </cell>
          <cell r="E2242" t="str">
            <v>Huyện Chương Mỹ</v>
          </cell>
          <cell r="G2242" t="str">
            <v>HN008</v>
          </cell>
          <cell r="H2242" t="str">
            <v>Nguyễn Minh Sơn</v>
          </cell>
          <cell r="I2242" t="str">
            <v>MIENBAC;WIN</v>
          </cell>
          <cell r="J2242" t="str">
            <v/>
          </cell>
          <cell r="M2242" t="str">
            <v>Số 15 Yên Sơn, Thị Trấn Chúc Sơn, Huyện Chương Mỹ, HN</v>
          </cell>
          <cell r="N2242">
            <v>60</v>
          </cell>
          <cell r="O2242" t="b">
            <v>0</v>
          </cell>
          <cell r="P2242" t="str">
            <v>C6 HÀ NỘI</v>
          </cell>
          <cell r="Q2242" t="str">
            <v>Miền Bắc</v>
          </cell>
          <cell r="R2242" t="str">
            <v>WIN</v>
          </cell>
        </row>
        <row r="2243">
          <cell r="A2243" t="str">
            <v>win6163</v>
          </cell>
          <cell r="B2243" t="str">
            <v>CN HÀ NỘI - wincommerce</v>
          </cell>
          <cell r="C2243" t="str">
            <v/>
          </cell>
          <cell r="D2243" t="str">
            <v>Thành phố Hà Nội</v>
          </cell>
          <cell r="E2243" t="str">
            <v>Huyện Hoài Đức</v>
          </cell>
          <cell r="G2243" t="str">
            <v>HN004</v>
          </cell>
          <cell r="H2243" t="str">
            <v>Hoàng Thanh Huy</v>
          </cell>
          <cell r="I2243" t="str">
            <v>MIENBAC;WIN</v>
          </cell>
          <cell r="J2243" t="str">
            <v/>
          </cell>
          <cell r="M2243" t="str">
            <v>Xóm 1, Thôn Đông Nhân, xã Đông La, huyện Hoài Đức, HN</v>
          </cell>
          <cell r="N2243">
            <v>60</v>
          </cell>
          <cell r="O2243" t="b">
            <v>0</v>
          </cell>
          <cell r="P2243" t="str">
            <v>C6 HÀ NỘI</v>
          </cell>
          <cell r="Q2243" t="str">
            <v>Miền Bắc</v>
          </cell>
          <cell r="R2243" t="str">
            <v>WIN</v>
          </cell>
        </row>
        <row r="2244">
          <cell r="A2244" t="str">
            <v>WIN6165</v>
          </cell>
          <cell r="B2244" t="str">
            <v>CN HÀ NỘI - CÔNG TY CỔ PHẦN DỊCH VỤ THƯƠNG MẠI TỔNG HỢP WINCOMMERCE</v>
          </cell>
          <cell r="C2244" t="str">
            <v/>
          </cell>
          <cell r="D2244" t="str">
            <v>Thành phố Hà Nội</v>
          </cell>
          <cell r="E2244" t="str">
            <v>Quận Hà Đông</v>
          </cell>
          <cell r="G2244" t="str">
            <v>HN004</v>
          </cell>
          <cell r="H2244" t="str">
            <v>Hoàng Thanh Huy</v>
          </cell>
          <cell r="I2244" t="str">
            <v>MIENBAC;WIN</v>
          </cell>
          <cell r="J2244" t="str">
            <v/>
          </cell>
          <cell r="M2244" t="str">
            <v>19T4 Kiến Hưng, KĐT Kiến Hưng, Hà Đông</v>
          </cell>
          <cell r="N2244">
            <v>60</v>
          </cell>
          <cell r="O2244" t="b">
            <v>0</v>
          </cell>
          <cell r="P2244" t="str">
            <v>C6 HÀ NỘI</v>
          </cell>
          <cell r="Q2244" t="str">
            <v>Miền Bắc</v>
          </cell>
          <cell r="R2244" t="str">
            <v>WIN</v>
          </cell>
        </row>
        <row r="2245">
          <cell r="A2245" t="str">
            <v>WIN6171</v>
          </cell>
          <cell r="B2245" t="str">
            <v>CN HÀ NỘI - CÔNG TY CỔ PHẦN DỊCH VỤ THƯƠNG MẠI TỔNG HỢP WINCOMMERCE</v>
          </cell>
          <cell r="C2245" t="str">
            <v/>
          </cell>
          <cell r="D2245" t="str">
            <v>Thành phố Hà Nội</v>
          </cell>
          <cell r="E2245" t="str">
            <v>Quận Hà Đông</v>
          </cell>
          <cell r="G2245" t="str">
            <v>HN004</v>
          </cell>
          <cell r="H2245" t="str">
            <v>Hoàng Thanh Huy</v>
          </cell>
          <cell r="I2245" t="str">
            <v>MIENBAC;WIN</v>
          </cell>
          <cell r="J2245" t="str">
            <v/>
          </cell>
          <cell r="M2245" t="str">
            <v>BT12-VT9 và BT12-VT10 khu đô thị Xa La, P. Phúc La, Q. Hà Đông, HN</v>
          </cell>
          <cell r="N2245">
            <v>60</v>
          </cell>
          <cell r="O2245" t="b">
            <v>0</v>
          </cell>
          <cell r="P2245" t="str">
            <v>C6 HÀ NỘI</v>
          </cell>
          <cell r="Q2245" t="str">
            <v>Miền Bắc</v>
          </cell>
          <cell r="R2245" t="str">
            <v>WIN</v>
          </cell>
        </row>
        <row r="2246">
          <cell r="A2246" t="str">
            <v>win6172</v>
          </cell>
          <cell r="B2246" t="str">
            <v>WM+ HPG Kiền Bái, Thuỷ Nguyên</v>
          </cell>
          <cell r="D2246" t="str">
            <v>Hải Phòng</v>
          </cell>
          <cell r="E2246" t="str">
            <v>Huyện Thuỷ Nguyên</v>
          </cell>
          <cell r="I2246" t="str">
            <v>MIENBAC; WIN</v>
          </cell>
          <cell r="J2246" t="str">
            <v>6172 - WM+ HPG Kiền Bái, Thuỷ Nguyên</v>
          </cell>
          <cell r="K2246" t="str">
            <v>Thôn 6, Xã Kiền Bái, Huyện Thuỷ Nguyên, TP. Hải Phòng Việt Nam</v>
          </cell>
          <cell r="L2246" t="str">
            <v/>
          </cell>
          <cell r="M2246" t="str">
            <v>Thôn 6, Xã Kiền Bái, Huyện Thuỷ Nguyên, TP. Hải Phòng Việt Nam</v>
          </cell>
          <cell r="N2246">
            <v>60</v>
          </cell>
          <cell r="O2246" t="b">
            <v>0</v>
          </cell>
          <cell r="P2246" t="str">
            <v>CÔNG TY TNHH MTV THƯƠNG MẠI VÀ DỊCH VỤ NGỌC THƠM</v>
          </cell>
          <cell r="Q2246" t="str">
            <v>Miền Bắc</v>
          </cell>
          <cell r="R2246" t="str">
            <v>WIN</v>
          </cell>
        </row>
        <row r="2247">
          <cell r="A2247" t="str">
            <v>WIN6173</v>
          </cell>
          <cell r="B2247" t="str">
            <v>CN HÀ NỘI - CÔNG TY CỔ PHẦN DỊCH VỤ THƯƠNG MẠI TỔNG HỢP WINCOMMERCE</v>
          </cell>
          <cell r="C2247" t="str">
            <v/>
          </cell>
          <cell r="D2247" t="str">
            <v>Thành phố Hà Nội</v>
          </cell>
          <cell r="E2247" t="str">
            <v>Huyện Chương Mỹ</v>
          </cell>
          <cell r="G2247" t="str">
            <v>HN004</v>
          </cell>
          <cell r="H2247" t="str">
            <v>Hoàng Thanh Huy</v>
          </cell>
          <cell r="I2247" t="str">
            <v>MIENBAC;WIN</v>
          </cell>
          <cell r="J2247" t="str">
            <v/>
          </cell>
          <cell r="M2247" t="str">
            <v>Số 13, Tổ 3 Tân Xuân, TT Xuân Mai, Huyện Chương Mỹ, HN</v>
          </cell>
          <cell r="N2247">
            <v>60</v>
          </cell>
          <cell r="O2247" t="b">
            <v>0</v>
          </cell>
          <cell r="P2247" t="str">
            <v>C6 HÀ NỘI</v>
          </cell>
          <cell r="Q2247" t="str">
            <v>Miền Bắc</v>
          </cell>
          <cell r="R2247" t="str">
            <v>WIN</v>
          </cell>
        </row>
        <row r="2248">
          <cell r="A2248" t="str">
            <v>WIN6174</v>
          </cell>
          <cell r="B2248" t="str">
            <v>CN HÀ NỘI - CÔNG TY CỔ PHẦN DỊCH VỤ THƯƠNG MẠI TỔNG HỢP WINCOMMERCE</v>
          </cell>
          <cell r="C2248" t="str">
            <v/>
          </cell>
          <cell r="D2248" t="str">
            <v>Thành phố Hà Nội</v>
          </cell>
          <cell r="E2248" t="str">
            <v>Huyện Sóc Sơn</v>
          </cell>
          <cell r="G2248" t="str">
            <v>HN004</v>
          </cell>
          <cell r="H2248" t="str">
            <v>Hoàng Thanh Huy</v>
          </cell>
          <cell r="I2248" t="str">
            <v>MIENBAC; WIN</v>
          </cell>
          <cell r="J2248" t="str">
            <v/>
          </cell>
          <cell r="M2248" t="str">
            <v>Phù Mã, Xã Phù Linh, Huyện Sóc Sơn, HN</v>
          </cell>
          <cell r="N2248">
            <v>60</v>
          </cell>
          <cell r="O2248" t="b">
            <v>0</v>
          </cell>
          <cell r="P2248" t="str">
            <v>C6 HÀ NỘI</v>
          </cell>
          <cell r="Q2248" t="str">
            <v>Miền Bắc</v>
          </cell>
          <cell r="R2248" t="str">
            <v>WIN</v>
          </cell>
        </row>
        <row r="2249">
          <cell r="A2249" t="str">
            <v>WIN6180</v>
          </cell>
          <cell r="B2249" t="str">
            <v>CN HÀ NỘI - CÔNG TY CỔ PHẦN DỊCH VỤ THƯƠNG MẠI TỔNG HỢP WINCOMMERCE</v>
          </cell>
          <cell r="C2249" t="str">
            <v/>
          </cell>
          <cell r="D2249" t="str">
            <v>Thành phố Hà Nội</v>
          </cell>
          <cell r="E2249" t="str">
            <v>Quận Nam Từ Liêm</v>
          </cell>
          <cell r="G2249" t="str">
            <v>HN004</v>
          </cell>
          <cell r="H2249" t="str">
            <v>Hoàng Thanh Huy</v>
          </cell>
          <cell r="I2249" t="str">
            <v>MIENBAC;WIN</v>
          </cell>
          <cell r="J2249" t="str">
            <v/>
          </cell>
          <cell r="M2249" t="str">
            <v>8B7 Ngõ 64 Lưu Hữu Phước, Phường Mỹ Đình 1, Quận Nam Từ Liêm, HN</v>
          </cell>
          <cell r="N2249">
            <v>60</v>
          </cell>
          <cell r="O2249" t="b">
            <v>0</v>
          </cell>
          <cell r="P2249" t="str">
            <v>C6 HÀ NỘI</v>
          </cell>
          <cell r="Q2249" t="str">
            <v>Miền Bắc</v>
          </cell>
          <cell r="R2249" t="str">
            <v>WIN</v>
          </cell>
        </row>
        <row r="2250">
          <cell r="A2250" t="str">
            <v>WIN6184</v>
          </cell>
          <cell r="B2250" t="str">
            <v>CN HÀ NỘI - CÔNG TY CỔ PHẦN DỊCH VỤ THƯƠNG MẠI TỔNG HỢP WINCOMMERCE</v>
          </cell>
          <cell r="C2250" t="str">
            <v/>
          </cell>
          <cell r="D2250" t="str">
            <v>Thành phố Hà Nội</v>
          </cell>
          <cell r="E2250" t="str">
            <v>Huyện Chương Mỹ</v>
          </cell>
          <cell r="G2250" t="str">
            <v>HN008</v>
          </cell>
          <cell r="H2250" t="str">
            <v>Nguyễn Minh Sơn</v>
          </cell>
          <cell r="I2250" t="str">
            <v>MIENBAC;WIN</v>
          </cell>
          <cell r="J2250" t="str">
            <v/>
          </cell>
          <cell r="M2250" t="str">
            <v>Xóm Bến, Xã Tốt Động, Huyện Chương Mỹ, HN</v>
          </cell>
          <cell r="N2250">
            <v>60</v>
          </cell>
          <cell r="O2250" t="b">
            <v>0</v>
          </cell>
          <cell r="P2250" t="str">
            <v>C6 HÀ NỘI</v>
          </cell>
          <cell r="Q2250" t="str">
            <v>Miền Bắc</v>
          </cell>
          <cell r="R2250" t="str">
            <v>WIN</v>
          </cell>
        </row>
        <row r="2251">
          <cell r="A2251" t="str">
            <v>WIN6204</v>
          </cell>
          <cell r="B2251" t="str">
            <v>CN HÀ NỘI - CÔNG TY CỔ PHẦN DỊCH VỤ THƯƠNG MẠI TỔNG HỢP WINCOMMERCE</v>
          </cell>
          <cell r="C2251" t="str">
            <v/>
          </cell>
          <cell r="D2251" t="str">
            <v>Thành phố Hà Nội</v>
          </cell>
          <cell r="E2251" t="str">
            <v>Quận Thanh Xuân</v>
          </cell>
          <cell r="G2251" t="str">
            <v>HN008</v>
          </cell>
          <cell r="H2251" t="str">
            <v>Nguyễn Minh Sơn</v>
          </cell>
          <cell r="I2251" t="str">
            <v>MIENBAC;WIN</v>
          </cell>
          <cell r="J2251" t="str">
            <v/>
          </cell>
          <cell r="M2251" t="str">
            <v>Số 419 Vũ Tông Phan, Phường Khương Đình, Quận Thanh Xuân, HN</v>
          </cell>
          <cell r="N2251">
            <v>60</v>
          </cell>
          <cell r="O2251" t="b">
            <v>0</v>
          </cell>
          <cell r="P2251" t="str">
            <v>C6 HÀ NỘI</v>
          </cell>
          <cell r="Q2251" t="str">
            <v>Miền Bắc</v>
          </cell>
          <cell r="R2251" t="str">
            <v>WIN</v>
          </cell>
        </row>
        <row r="2252">
          <cell r="A2252" t="str">
            <v>WIN6212</v>
          </cell>
          <cell r="B2252" t="str">
            <v>CN HÀ NỘI - CÔNG TY CỔ PHẦN DỊCH VỤ THƯƠNG MẠI TỔNG HỢP WINCOMMERCE</v>
          </cell>
          <cell r="C2252" t="str">
            <v/>
          </cell>
          <cell r="D2252" t="str">
            <v>Thành phố Hà Nội</v>
          </cell>
          <cell r="E2252" t="str">
            <v>Quận Hoàn Kiếm</v>
          </cell>
          <cell r="G2252" t="str">
            <v>HN008</v>
          </cell>
          <cell r="H2252" t="str">
            <v>Nguyễn Minh Sơn</v>
          </cell>
          <cell r="I2252" t="str">
            <v>MIENBAC;WIN</v>
          </cell>
          <cell r="J2252" t="str">
            <v/>
          </cell>
          <cell r="M2252" t="str">
            <v>SỐ 1 LÊ PHỤNG HIỂU HOÀN KIẾM HÀ NỘI</v>
          </cell>
          <cell r="N2252">
            <v>60</v>
          </cell>
          <cell r="O2252" t="b">
            <v>0</v>
          </cell>
          <cell r="P2252" t="str">
            <v>C6 HÀ NỘI</v>
          </cell>
          <cell r="Q2252" t="str">
            <v>Miền Bắc</v>
          </cell>
          <cell r="R2252" t="str">
            <v>WIN</v>
          </cell>
        </row>
        <row r="2253">
          <cell r="A2253" t="str">
            <v>WIN6217</v>
          </cell>
          <cell r="B2253" t="str">
            <v>CN HÀ NỘI - CÔNG TY CỔ PHẦN DỊCH VỤ THƯƠNG MẠI TỔNG HỢP WINCOMMERCE</v>
          </cell>
          <cell r="C2253" t="str">
            <v/>
          </cell>
          <cell r="D2253" t="str">
            <v>Thành phố Hà Nội</v>
          </cell>
          <cell r="E2253" t="str">
            <v>Huyện Thạch Thất</v>
          </cell>
          <cell r="G2253" t="str">
            <v>HN008</v>
          </cell>
          <cell r="H2253" t="str">
            <v>Nguyễn Minh Sơn</v>
          </cell>
          <cell r="I2253" t="str">
            <v>MIENBAC;WIN</v>
          </cell>
          <cell r="J2253" t="str">
            <v/>
          </cell>
          <cell r="M2253" t="str">
            <v>Số 57 Đại Đồng, Xã Đại Đồng, Huyện Thạch Thất, HN</v>
          </cell>
          <cell r="N2253">
            <v>60</v>
          </cell>
          <cell r="O2253" t="b">
            <v>0</v>
          </cell>
          <cell r="P2253" t="str">
            <v>C6 HÀ NỘI</v>
          </cell>
          <cell r="Q2253" t="str">
            <v>Miền Bắc</v>
          </cell>
          <cell r="R2253" t="str">
            <v>WIN</v>
          </cell>
        </row>
        <row r="2254">
          <cell r="A2254" t="str">
            <v>WIN6219</v>
          </cell>
          <cell r="B2254" t="str">
            <v>CN HÀ NỘI - CÔNG TY CỔ PHẦN DỊCH VỤ THƯƠNG MẠI TỔNG HỢP WINCOMMERCE</v>
          </cell>
          <cell r="C2254" t="str">
            <v/>
          </cell>
          <cell r="D2254" t="str">
            <v>Thành phố Hà Nội</v>
          </cell>
          <cell r="E2254" t="str">
            <v>Quận Bắc Từ Liêm</v>
          </cell>
          <cell r="G2254" t="str">
            <v>HN004</v>
          </cell>
          <cell r="H2254" t="str">
            <v>Hoàng Thanh Huy</v>
          </cell>
          <cell r="I2254" t="str">
            <v>MIENBAC;WIN</v>
          </cell>
          <cell r="J2254" t="str">
            <v/>
          </cell>
          <cell r="M2254" t="str">
            <v>S4-02 Tòa Saphire 4, Tổ hợp Goldmark City, Số 136, Hồ Tùng Mậu, P. Phú Diễn, Q. Bắc Từ Liêm, HN</v>
          </cell>
          <cell r="N2254">
            <v>60</v>
          </cell>
          <cell r="O2254" t="b">
            <v>0</v>
          </cell>
          <cell r="P2254" t="str">
            <v>C6 HÀ NỘI</v>
          </cell>
          <cell r="Q2254" t="str">
            <v>Miền Bắc</v>
          </cell>
          <cell r="R2254" t="str">
            <v>WIN</v>
          </cell>
        </row>
        <row r="2255">
          <cell r="A2255" t="str">
            <v>WIN6221</v>
          </cell>
          <cell r="B2255" t="str">
            <v>CN HÀ NỘI - CÔNG TY CỔ PHẦN DỊCH VỤ THƯƠNG MẠI TỔNG HỢP WINCOMMERCE</v>
          </cell>
          <cell r="C2255" t="str">
            <v/>
          </cell>
          <cell r="D2255" t="str">
            <v>Thành phố Hà Nội</v>
          </cell>
          <cell r="E2255" t="str">
            <v>Quận Thanh Xuân</v>
          </cell>
          <cell r="G2255" t="str">
            <v>HN008</v>
          </cell>
          <cell r="H2255" t="str">
            <v>Nguyễn Minh Sơn</v>
          </cell>
          <cell r="I2255" t="str">
            <v>MIENBAC;WIN</v>
          </cell>
          <cell r="J2255" t="str">
            <v/>
          </cell>
          <cell r="M2255" t="str">
            <v>Số 271 Vũ Tông Phan, Phường Khương Trung, Quận Thanh Xuân, HN</v>
          </cell>
          <cell r="N2255">
            <v>60</v>
          </cell>
          <cell r="O2255" t="b">
            <v>0</v>
          </cell>
          <cell r="P2255" t="str">
            <v>C6 HÀ NỘI</v>
          </cell>
          <cell r="Q2255" t="str">
            <v>Miền Bắc</v>
          </cell>
          <cell r="R2255" t="str">
            <v>WIN</v>
          </cell>
        </row>
        <row r="2256">
          <cell r="A2256" t="str">
            <v>WIN6222</v>
          </cell>
          <cell r="B2256" t="str">
            <v>CN HÀ NỘI - CÔNG TY CỔ PHẦN DỊCH VỤ THƯƠNG MẠI TỔNG HỢP WINCOMMERCE</v>
          </cell>
          <cell r="C2256" t="str">
            <v/>
          </cell>
          <cell r="D2256" t="str">
            <v>Thành phố Hà Nội</v>
          </cell>
          <cell r="E2256" t="str">
            <v>Quận Hoàng Mai</v>
          </cell>
          <cell r="G2256" t="str">
            <v>HN003</v>
          </cell>
          <cell r="H2256" t="str">
            <v>Nguyễn Văn Thạch</v>
          </cell>
          <cell r="I2256" t="str">
            <v>MIENBAC;WIN</v>
          </cell>
          <cell r="J2256" t="str">
            <v/>
          </cell>
          <cell r="M2256" t="str">
            <v>Ki ốt 36, Chung cư HH1C Linh Đàm, Đường Nguyễn Phan Chánh, Phường Hoàng Liệt, Quận Hoàng Mai, HN</v>
          </cell>
          <cell r="N2256">
            <v>60</v>
          </cell>
          <cell r="O2256" t="b">
            <v>0</v>
          </cell>
          <cell r="P2256" t="str">
            <v>C6 HÀ NỘI</v>
          </cell>
          <cell r="Q2256" t="str">
            <v>Miền Bắc</v>
          </cell>
          <cell r="R2256" t="str">
            <v>WIN</v>
          </cell>
        </row>
        <row r="2257">
          <cell r="A2257" t="str">
            <v>WIN6225</v>
          </cell>
          <cell r="B2257" t="str">
            <v>CN HÀ NỘI - CÔNG TY CỔ PHẦN DỊCH VỤ THƯƠNG MẠI TỔNG HỢP WINCOMMERCE</v>
          </cell>
          <cell r="C2257" t="str">
            <v/>
          </cell>
          <cell r="D2257" t="str">
            <v>Thành phố Hà Nội</v>
          </cell>
          <cell r="E2257" t="str">
            <v>Huyện Gia Lâm</v>
          </cell>
          <cell r="G2257" t="str">
            <v>HN008</v>
          </cell>
          <cell r="H2257" t="str">
            <v>Nguyễn Minh Sơn</v>
          </cell>
          <cell r="I2257" t="str">
            <v>MIENBAC;WIN</v>
          </cell>
          <cell r="J2257" t="str">
            <v/>
          </cell>
          <cell r="M2257" t="str">
            <v>TDP TOÀN THẮNG XÃ LỆ CHI, GIA LÂM</v>
          </cell>
          <cell r="N2257">
            <v>60</v>
          </cell>
          <cell r="O2257" t="b">
            <v>0</v>
          </cell>
          <cell r="P2257" t="str">
            <v>C6 HÀ NỘI</v>
          </cell>
          <cell r="Q2257" t="str">
            <v>Miền Bắc</v>
          </cell>
          <cell r="R2257" t="str">
            <v>WIN</v>
          </cell>
        </row>
        <row r="2258">
          <cell r="A2258" t="str">
            <v>WIN6226</v>
          </cell>
          <cell r="B2258" t="str">
            <v>CN HÀ NỘI - CÔNG TY CỔ PHẦN DỊCH VỤ THƯƠNG MẠI TỔNG HỢP WINCOMMERCE</v>
          </cell>
          <cell r="C2258" t="str">
            <v/>
          </cell>
          <cell r="D2258" t="str">
            <v>Thành phố Hà Nội</v>
          </cell>
          <cell r="E2258" t="str">
            <v>Huyện Gia Lâm</v>
          </cell>
          <cell r="G2258" t="str">
            <v>HN008</v>
          </cell>
          <cell r="H2258" t="str">
            <v>Nguyễn Minh Sơn</v>
          </cell>
          <cell r="I2258" t="str">
            <v>MIENBAC;WIN</v>
          </cell>
          <cell r="J2258" t="str">
            <v/>
          </cell>
          <cell r="M2258" t="str">
            <v>Thôn 3, Xã Kim Lan, Huyện Gia Lâm, HN</v>
          </cell>
          <cell r="N2258">
            <v>60</v>
          </cell>
          <cell r="O2258" t="b">
            <v>0</v>
          </cell>
          <cell r="P2258" t="str">
            <v>C6 HÀ NỘI</v>
          </cell>
          <cell r="Q2258" t="str">
            <v>Miền Bắc</v>
          </cell>
          <cell r="R2258" t="str">
            <v>WIN</v>
          </cell>
        </row>
        <row r="2259">
          <cell r="A2259" t="str">
            <v>win6236</v>
          </cell>
          <cell r="B2259" t="str">
            <v>CN HÀ NỘI - wincommerce</v>
          </cell>
          <cell r="C2259" t="str">
            <v/>
          </cell>
          <cell r="D2259" t="str">
            <v>Thành phố Hà Nội</v>
          </cell>
          <cell r="E2259" t="str">
            <v>Huyện Quốc Oai</v>
          </cell>
          <cell r="G2259" t="str">
            <v>HN004</v>
          </cell>
          <cell r="H2259" t="str">
            <v>Hoàng Thanh Huy</v>
          </cell>
          <cell r="I2259" t="str">
            <v>MIENBAC;WIN</v>
          </cell>
          <cell r="J2259" t="str">
            <v/>
          </cell>
          <cell r="M2259" t="str">
            <v>Thôn 2, Tân Hòa,Quốc oai</v>
          </cell>
          <cell r="N2259">
            <v>60</v>
          </cell>
          <cell r="O2259" t="b">
            <v>0</v>
          </cell>
          <cell r="P2259" t="str">
            <v>C6 HÀ NỘI</v>
          </cell>
          <cell r="Q2259" t="str">
            <v>Miền Bắc</v>
          </cell>
          <cell r="R2259" t="str">
            <v>WIN</v>
          </cell>
        </row>
        <row r="2260">
          <cell r="A2260" t="str">
            <v>WIN6247</v>
          </cell>
          <cell r="B2260" t="str">
            <v>CN HÀ NỘI - CÔNG TY CỔ PHẦN DỊCH VỤ THƯƠNG MẠI TỔNG HỢP WINCOMMERCE</v>
          </cell>
          <cell r="C2260" t="str">
            <v/>
          </cell>
          <cell r="D2260" t="str">
            <v>Thành phố Hà Nội</v>
          </cell>
          <cell r="E2260" t="str">
            <v>Huyện Chương Mỹ</v>
          </cell>
          <cell r="G2260" t="str">
            <v>HN008</v>
          </cell>
          <cell r="H2260" t="str">
            <v>Nguyễn Minh Sơn</v>
          </cell>
          <cell r="I2260" t="str">
            <v>MIENBAC;WIN</v>
          </cell>
          <cell r="J2260" t="str">
            <v/>
          </cell>
          <cell r="M2260" t="str">
            <v>Số 68-70, Thôn 1, Xã Quảng Bị, Huyện Chương Mỹ, HN</v>
          </cell>
          <cell r="N2260">
            <v>60</v>
          </cell>
          <cell r="O2260" t="b">
            <v>0</v>
          </cell>
          <cell r="P2260" t="str">
            <v>C6 HÀ NỘI</v>
          </cell>
          <cell r="Q2260" t="str">
            <v>Miền Bắc</v>
          </cell>
          <cell r="R2260" t="str">
            <v>WIN</v>
          </cell>
        </row>
        <row r="2261">
          <cell r="A2261" t="str">
            <v>WIN6253</v>
          </cell>
          <cell r="B2261" t="str">
            <v>CN HÀ NỘI - CÔNG TY CỔ PHẦN DỊCH VỤ THƯƠNG MẠI TỔNG HỢP WINCOMMERCE</v>
          </cell>
          <cell r="C2261" t="str">
            <v/>
          </cell>
          <cell r="D2261" t="str">
            <v>Thành phố Hà Nội</v>
          </cell>
          <cell r="E2261" t="str">
            <v>Quận Ba Đình</v>
          </cell>
          <cell r="G2261" t="str">
            <v>HN008</v>
          </cell>
          <cell r="H2261" t="str">
            <v>Nguyễn Minh Sơn</v>
          </cell>
          <cell r="I2261" t="str">
            <v>MIENBAC;WIN</v>
          </cell>
          <cell r="J2261" t="str">
            <v/>
          </cell>
          <cell r="M2261" t="str">
            <v>Số 19 Ngõ 12 Láng Hạ, P.Thành Công, Q.Ba Đình, HN</v>
          </cell>
          <cell r="N2261">
            <v>60</v>
          </cell>
          <cell r="O2261" t="b">
            <v>0</v>
          </cell>
          <cell r="P2261" t="str">
            <v>C6 HÀ NỘI</v>
          </cell>
          <cell r="Q2261" t="str">
            <v>Miền Bắc</v>
          </cell>
          <cell r="R2261" t="str">
            <v>WIN</v>
          </cell>
        </row>
        <row r="2262">
          <cell r="A2262" t="str">
            <v>WIN6255</v>
          </cell>
          <cell r="B2262" t="str">
            <v>CN HÀ NỘI - CÔNG TY CỔ PHẦN DỊCH VỤ THƯƠNG MẠI TỔNG HỢP WINCOMMERCE</v>
          </cell>
          <cell r="C2262" t="str">
            <v/>
          </cell>
          <cell r="D2262" t="str">
            <v>Thành phố Hà Nội</v>
          </cell>
          <cell r="E2262" t="str">
            <v>Quận Nam Từ Liêm</v>
          </cell>
          <cell r="G2262" t="str">
            <v>HN004</v>
          </cell>
          <cell r="H2262" t="str">
            <v>Hoàng Thanh Huy</v>
          </cell>
          <cell r="I2262" t="str">
            <v>MIENBAC;WIN</v>
          </cell>
          <cell r="J2262" t="str">
            <v/>
          </cell>
          <cell r="M2262" t="str">
            <v>Số 128 Nguyễn Đổng Chi, Phường Cầu Diễn, Quận Nam Từ Liêm, HN</v>
          </cell>
          <cell r="N2262">
            <v>60</v>
          </cell>
          <cell r="O2262" t="b">
            <v>0</v>
          </cell>
          <cell r="P2262" t="str">
            <v>C6 HÀ NỘI</v>
          </cell>
          <cell r="Q2262" t="str">
            <v>Miền Bắc</v>
          </cell>
          <cell r="R2262" t="str">
            <v>WIN</v>
          </cell>
        </row>
        <row r="2263">
          <cell r="A2263" t="str">
            <v>win6262</v>
          </cell>
          <cell r="B2263" t="str">
            <v>CN HÀ NỘI - wincommerce</v>
          </cell>
          <cell r="C2263" t="str">
            <v/>
          </cell>
          <cell r="D2263" t="str">
            <v>Thành phố Hà Nội</v>
          </cell>
          <cell r="E2263" t="str">
            <v>Huyện Mê Linh</v>
          </cell>
          <cell r="G2263" t="str">
            <v>HN003</v>
          </cell>
          <cell r="H2263" t="str">
            <v>Nguyễn Văn Thạch</v>
          </cell>
          <cell r="I2263" t="str">
            <v>MIENBAC;WIN</v>
          </cell>
          <cell r="J2263" t="str">
            <v/>
          </cell>
          <cell r="M2263" t="str">
            <v>Thôn Xa Mạc, Xã Liên Mạc, Huyện Mê Linh, HN</v>
          </cell>
          <cell r="N2263">
            <v>60</v>
          </cell>
          <cell r="O2263" t="b">
            <v>0</v>
          </cell>
          <cell r="P2263" t="str">
            <v>C6 HÀ NỘI</v>
          </cell>
          <cell r="Q2263" t="str">
            <v>Miền Bắc</v>
          </cell>
          <cell r="R2263" t="str">
            <v>WIN</v>
          </cell>
        </row>
        <row r="2264">
          <cell r="A2264" t="str">
            <v>WIN6289</v>
          </cell>
          <cell r="B2264" t="str">
            <v>CN HÀ NỘI - CÔNG TY CỔ PHẦN DỊCH VỤ THƯƠNG MẠI TỔNG HỢP WINCOMMERCE</v>
          </cell>
          <cell r="C2264" t="str">
            <v/>
          </cell>
          <cell r="D2264" t="str">
            <v>Thành phố Hà Nội</v>
          </cell>
          <cell r="E2264" t="str">
            <v>Quận Cầu Giấy</v>
          </cell>
          <cell r="G2264" t="str">
            <v>HN004</v>
          </cell>
          <cell r="H2264" t="str">
            <v>Hoàng Thanh Huy</v>
          </cell>
          <cell r="I2264" t="str">
            <v>MIENBAC;WIN</v>
          </cell>
          <cell r="J2264" t="str">
            <v/>
          </cell>
          <cell r="M2264" t="str">
            <v>Tầng 1, Chân đế chung cư Thăng Long Tower đường Mạc Thái Tổ, Tổ 50, Phường Yên Hòa, Quận Cầu Giấy, HN</v>
          </cell>
          <cell r="N2264">
            <v>60</v>
          </cell>
          <cell r="O2264" t="b">
            <v>0</v>
          </cell>
          <cell r="P2264" t="str">
            <v>C6 HÀ NỘI</v>
          </cell>
          <cell r="Q2264" t="str">
            <v>Miền Bắc</v>
          </cell>
          <cell r="R2264" t="str">
            <v>WIN</v>
          </cell>
        </row>
        <row r="2265">
          <cell r="A2265" t="str">
            <v>win6293</v>
          </cell>
          <cell r="B2265" t="str">
            <v>CN HÀ NỘI - wincommerce</v>
          </cell>
          <cell r="C2265" t="str">
            <v/>
          </cell>
          <cell r="D2265" t="str">
            <v>Thành phố Hà Nội</v>
          </cell>
          <cell r="E2265" t="str">
            <v>Huyện Ba Vì</v>
          </cell>
          <cell r="G2265" t="str">
            <v>HN004</v>
          </cell>
          <cell r="H2265" t="str">
            <v>Hoàng Thanh Huy</v>
          </cell>
          <cell r="I2265" t="str">
            <v>MIENBAC;WIN</v>
          </cell>
          <cell r="J2265" t="str">
            <v/>
          </cell>
          <cell r="M2265" t="str">
            <v>Thôn Tân Phú Mỹ, Xã Vật Lại, Huyện Ba Vì, HN</v>
          </cell>
          <cell r="N2265">
            <v>60</v>
          </cell>
          <cell r="O2265" t="b">
            <v>0</v>
          </cell>
          <cell r="P2265" t="str">
            <v>C6 HÀ NỘI</v>
          </cell>
          <cell r="Q2265" t="str">
            <v>Miền Bắc</v>
          </cell>
          <cell r="R2265" t="str">
            <v>WIN</v>
          </cell>
        </row>
        <row r="2266">
          <cell r="A2266" t="str">
            <v>WIN6312</v>
          </cell>
          <cell r="B2266" t="str">
            <v>CHI NHÁNH HÀ NỘI - CÔNG TY CỔ PHẦN DỊCH VỤ THƯƠNG MẠI TỔNG HỢP WINCOMMERCE</v>
          </cell>
          <cell r="C2266" t="str">
            <v/>
          </cell>
          <cell r="D2266" t="str">
            <v>Thành phố Hà Nội</v>
          </cell>
          <cell r="E2266" t="str">
            <v>Huyện Đông Anh</v>
          </cell>
          <cell r="G2266" t="str">
            <v>HN003</v>
          </cell>
          <cell r="H2266" t="str">
            <v>Nguyễn Văn Thạch</v>
          </cell>
          <cell r="I2266" t="str">
            <v>MIENBAC;WIN</v>
          </cell>
          <cell r="J2266" t="str">
            <v/>
          </cell>
          <cell r="M2266" t="str">
            <v>Thôn Thiết Bình, Xã Vân Hà, H.Đông Anh, HN</v>
          </cell>
          <cell r="N2266">
            <v>60</v>
          </cell>
          <cell r="O2266" t="b">
            <v>0</v>
          </cell>
          <cell r="P2266" t="str">
            <v>C6 HÀ NỘI</v>
          </cell>
          <cell r="Q2266" t="str">
            <v>Miền Bắc</v>
          </cell>
          <cell r="R2266" t="str">
            <v>WIN</v>
          </cell>
        </row>
        <row r="2267">
          <cell r="A2267" t="str">
            <v>WIN6314</v>
          </cell>
          <cell r="B2267" t="str">
            <v>CN HÀ NỘI - CÔNG TY CỔ PHẦN DỊCH VỤ THƯƠNG MẠI TỔNG HỢP WINCOMMERCE</v>
          </cell>
          <cell r="C2267" t="str">
            <v/>
          </cell>
          <cell r="D2267" t="str">
            <v>Thành phố Hà Nội</v>
          </cell>
          <cell r="E2267" t="str">
            <v>Quận Long Biên</v>
          </cell>
          <cell r="G2267" t="str">
            <v>HN003</v>
          </cell>
          <cell r="H2267" t="str">
            <v>Nguyễn Văn Thạch</v>
          </cell>
          <cell r="I2267" t="str">
            <v>MIENBAC;WIN</v>
          </cell>
          <cell r="J2267" t="str">
            <v/>
          </cell>
          <cell r="M2267" t="str">
            <v>103 Sài Đồng, Phường Sài Đồng, Quận Long Biên, HN</v>
          </cell>
          <cell r="N2267">
            <v>60</v>
          </cell>
          <cell r="O2267" t="b">
            <v>0</v>
          </cell>
          <cell r="P2267" t="str">
            <v>C6 HÀ NỘI</v>
          </cell>
          <cell r="Q2267" t="str">
            <v>Miền Bắc</v>
          </cell>
          <cell r="R2267" t="str">
            <v>WIN</v>
          </cell>
        </row>
        <row r="2268">
          <cell r="A2268" t="str">
            <v>win6315</v>
          </cell>
          <cell r="B2268" t="str">
            <v>CN HÀ NỘI - wincommerce</v>
          </cell>
          <cell r="C2268" t="str">
            <v/>
          </cell>
          <cell r="D2268" t="str">
            <v>Thành phố Hà Nội</v>
          </cell>
          <cell r="E2268" t="str">
            <v>Huyện Thanh Trì</v>
          </cell>
          <cell r="G2268" t="str">
            <v>HN003</v>
          </cell>
          <cell r="H2268" t="str">
            <v>Nguyễn Văn Thạch</v>
          </cell>
          <cell r="I2268" t="str">
            <v>MIENBAC;WIN</v>
          </cell>
          <cell r="J2268" t="str">
            <v/>
          </cell>
          <cell r="M2268" t="str">
            <v>Thôn Quỳnh Đô, Xã Vĩnh Quỳnh, Huyện Thanh Trì, HN</v>
          </cell>
          <cell r="N2268">
            <v>60</v>
          </cell>
          <cell r="O2268" t="b">
            <v>0</v>
          </cell>
          <cell r="P2268" t="str">
            <v>C6 HÀ NỘI</v>
          </cell>
          <cell r="Q2268" t="str">
            <v>Miền Bắc</v>
          </cell>
          <cell r="R2268" t="str">
            <v>WIN</v>
          </cell>
        </row>
        <row r="2269">
          <cell r="A2269" t="str">
            <v>WIN6321</v>
          </cell>
          <cell r="B2269" t="str">
            <v>CN HÀ NỘI - CÔNG TY CỔ PHẦN DỊCH VỤ THƯƠNG MẠI TỔNG HỢP WINCOMMERCE</v>
          </cell>
          <cell r="C2269" t="str">
            <v/>
          </cell>
          <cell r="D2269" t="str">
            <v>Thành phố Hà Nội</v>
          </cell>
          <cell r="E2269" t="str">
            <v>Huyện Chương Mỹ</v>
          </cell>
          <cell r="G2269" t="str">
            <v>HN003</v>
          </cell>
          <cell r="H2269" t="str">
            <v>Nguyễn Văn Thạch</v>
          </cell>
          <cell r="I2269" t="str">
            <v>MIENBAC;WIN</v>
          </cell>
          <cell r="J2269" t="str">
            <v/>
          </cell>
          <cell r="M2269" t="str">
            <v>Số 118 Hòa Sơn, Thị Trấn Chúc Sơn, Huyện Chương Mỹ, HN</v>
          </cell>
          <cell r="N2269">
            <v>60</v>
          </cell>
          <cell r="O2269" t="b">
            <v>0</v>
          </cell>
          <cell r="P2269" t="str">
            <v>C6 HÀ NỘI</v>
          </cell>
          <cell r="Q2269" t="str">
            <v>Miền Bắc</v>
          </cell>
          <cell r="R2269" t="str">
            <v>WIN</v>
          </cell>
        </row>
        <row r="2270">
          <cell r="A2270" t="str">
            <v>win6322</v>
          </cell>
          <cell r="B2270" t="str">
            <v>CN HÀ NỘI - wincommerce</v>
          </cell>
          <cell r="C2270" t="str">
            <v/>
          </cell>
          <cell r="D2270" t="str">
            <v>Thành phố Hà Nội</v>
          </cell>
          <cell r="E2270" t="str">
            <v>Huyện Quốc Oai</v>
          </cell>
          <cell r="G2270" t="str">
            <v>HN004</v>
          </cell>
          <cell r="H2270" t="str">
            <v>Hoàng Thanh Huy</v>
          </cell>
          <cell r="I2270" t="str">
            <v>MIENBAC;WIN</v>
          </cell>
          <cell r="J2270" t="str">
            <v/>
          </cell>
          <cell r="M2270" t="str">
            <v>98 Đồng Hương, Thị trấn Quốc Oai, Huyện Quốc Oai, HN</v>
          </cell>
          <cell r="N2270">
            <v>60</v>
          </cell>
          <cell r="O2270" t="b">
            <v>0</v>
          </cell>
          <cell r="P2270" t="str">
            <v>C6 HÀ NỘI</v>
          </cell>
          <cell r="Q2270" t="str">
            <v>Miền Bắc</v>
          </cell>
          <cell r="R2270" t="str">
            <v>WIN</v>
          </cell>
        </row>
        <row r="2271">
          <cell r="A2271" t="str">
            <v>WIN6323</v>
          </cell>
          <cell r="B2271" t="str">
            <v>CN HÀ NỘI - CÔNG TY CỔ PHẦN DỊCH VỤ THƯƠNG MẠI TỔNG HỢP WINCOMMERCE</v>
          </cell>
          <cell r="C2271" t="str">
            <v/>
          </cell>
          <cell r="D2271" t="str">
            <v>Thành phố Hà Nội</v>
          </cell>
          <cell r="E2271" t="str">
            <v>Quận Bắc Từ Liêm</v>
          </cell>
          <cell r="G2271" t="str">
            <v>HN004</v>
          </cell>
          <cell r="H2271" t="str">
            <v>Hoàng Thanh Huy</v>
          </cell>
          <cell r="I2271" t="str">
            <v>MIENBAC;WIN</v>
          </cell>
          <cell r="J2271" t="str">
            <v/>
          </cell>
          <cell r="M2271" t="str">
            <v>Số 176 Ngõ 193 Phú Diễn, Phường Phú Diễn, Quận Bắc Từ Liêm, HN</v>
          </cell>
          <cell r="N2271">
            <v>60</v>
          </cell>
          <cell r="O2271" t="b">
            <v>0</v>
          </cell>
          <cell r="P2271" t="str">
            <v>C6 HÀ NỘI</v>
          </cell>
          <cell r="Q2271" t="str">
            <v>Miền Bắc</v>
          </cell>
          <cell r="R2271" t="str">
            <v>WIN</v>
          </cell>
        </row>
        <row r="2272">
          <cell r="A2272" t="str">
            <v>win6327</v>
          </cell>
          <cell r="B2272" t="str">
            <v>CN HÀ NỘI - wincommerce</v>
          </cell>
          <cell r="C2272" t="str">
            <v/>
          </cell>
          <cell r="D2272" t="str">
            <v>Thành phố Hà Nội</v>
          </cell>
          <cell r="E2272" t="str">
            <v>Thị xã Sơn Tây</v>
          </cell>
          <cell r="G2272" t="str">
            <v>HN004</v>
          </cell>
          <cell r="H2272" t="str">
            <v>Hoàng Thanh Huy</v>
          </cell>
          <cell r="I2272" t="str">
            <v>MIENBAC;WIN</v>
          </cell>
          <cell r="J2272" t="str">
            <v/>
          </cell>
          <cell r="M2272" t="str">
            <v>613 Phố Mía, Xã Đường Lâm, Thị xã Sơn Tây, HN</v>
          </cell>
          <cell r="N2272">
            <v>60</v>
          </cell>
          <cell r="O2272" t="b">
            <v>0</v>
          </cell>
          <cell r="P2272" t="str">
            <v>C6 HÀ NỘI</v>
          </cell>
          <cell r="Q2272" t="str">
            <v>Miền Bắc</v>
          </cell>
          <cell r="R2272" t="str">
            <v>WIN</v>
          </cell>
        </row>
        <row r="2273">
          <cell r="A2273" t="str">
            <v>win6332</v>
          </cell>
          <cell r="B2273" t="str">
            <v>CN HÀ NỘI - wincommerce</v>
          </cell>
          <cell r="C2273" t="str">
            <v/>
          </cell>
          <cell r="D2273" t="str">
            <v>Thành phố Hà Nội</v>
          </cell>
          <cell r="E2273" t="str">
            <v>Quận Bắc Từ Liêm</v>
          </cell>
          <cell r="G2273" t="str">
            <v>HN004</v>
          </cell>
          <cell r="H2273" t="str">
            <v>Hoàng Thanh Huy</v>
          </cell>
          <cell r="I2273" t="str">
            <v>MIENBAC;WIN</v>
          </cell>
          <cell r="J2273" t="str">
            <v/>
          </cell>
          <cell r="M2273" t="str">
            <v>Số 41 Đường Văn Tiến Dũng, P.Phúc Diễn, Q.Bắc Từ Liêm, HN</v>
          </cell>
          <cell r="N2273">
            <v>60</v>
          </cell>
          <cell r="O2273" t="b">
            <v>0</v>
          </cell>
          <cell r="P2273" t="str">
            <v>C6 HÀ NỘI</v>
          </cell>
          <cell r="Q2273" t="str">
            <v>Miền Bắc</v>
          </cell>
          <cell r="R2273" t="str">
            <v>WIN</v>
          </cell>
        </row>
        <row r="2274">
          <cell r="A2274" t="str">
            <v>WIN6368</v>
          </cell>
          <cell r="B2274" t="str">
            <v>CN HÀ NỘI - CÔNG TY CỔ PHẦN DỊCH VỤ THƯƠNG MẠI TỔNG HỢP WINCOMMERCE</v>
          </cell>
          <cell r="C2274" t="str">
            <v/>
          </cell>
          <cell r="D2274" t="str">
            <v>Thành phố Hà Nội</v>
          </cell>
          <cell r="E2274" t="str">
            <v>Huyện ứng Hòa</v>
          </cell>
          <cell r="G2274" t="str">
            <v>HN004</v>
          </cell>
          <cell r="H2274" t="str">
            <v>Hoàng Thanh Huy</v>
          </cell>
          <cell r="I2274" t="str">
            <v>MIENBAC;WIN</v>
          </cell>
          <cell r="J2274" t="str">
            <v/>
          </cell>
          <cell r="M2274" t="str">
            <v>Thôn Chẩn Kỳ, X. Trung Tú, H. Ứng Hòa, HN</v>
          </cell>
          <cell r="N2274">
            <v>60</v>
          </cell>
          <cell r="O2274" t="b">
            <v>0</v>
          </cell>
          <cell r="P2274" t="str">
            <v>C6 HÀ NỘI</v>
          </cell>
          <cell r="Q2274" t="str">
            <v>Miền Bắc</v>
          </cell>
          <cell r="R2274" t="str">
            <v>WIN</v>
          </cell>
        </row>
        <row r="2275">
          <cell r="A2275" t="str">
            <v>win6376</v>
          </cell>
          <cell r="B2275" t="str">
            <v>CN HÀ NỘI - wincommerce</v>
          </cell>
          <cell r="C2275" t="str">
            <v/>
          </cell>
          <cell r="D2275" t="str">
            <v>Thành phố Hà Nội</v>
          </cell>
          <cell r="E2275" t="str">
            <v>Quận Hà Đông</v>
          </cell>
          <cell r="G2275" t="str">
            <v>HN004</v>
          </cell>
          <cell r="H2275" t="str">
            <v>Hoàng Thanh Huy</v>
          </cell>
          <cell r="I2275" t="str">
            <v>MIENBAC;WIN</v>
          </cell>
          <cell r="J2275" t="str">
            <v/>
          </cell>
          <cell r="M2275" t="str">
            <v>Số 136 Yên Phúc, P. Phúc La, Q. Hà Đông, HN</v>
          </cell>
          <cell r="N2275">
            <v>60</v>
          </cell>
          <cell r="O2275" t="b">
            <v>0</v>
          </cell>
          <cell r="P2275" t="str">
            <v>C6 HÀ NỘI</v>
          </cell>
          <cell r="Q2275" t="str">
            <v>Miền Bắc</v>
          </cell>
          <cell r="R2275" t="str">
            <v>WIN</v>
          </cell>
        </row>
        <row r="2276">
          <cell r="A2276" t="str">
            <v>WIN6379</v>
          </cell>
          <cell r="B2276" t="str">
            <v>CN HÀ NỘI - CÔNG TY CỔ PHẦN DỊCH VỤ THƯƠNG MẠI TỔNG HỢP WINCOMMERCE</v>
          </cell>
          <cell r="C2276" t="str">
            <v/>
          </cell>
          <cell r="D2276" t="str">
            <v>Thành phố Hà Nội</v>
          </cell>
          <cell r="E2276" t="str">
            <v>Quận Bắc Từ Liêm</v>
          </cell>
          <cell r="G2276" t="str">
            <v>HN004</v>
          </cell>
          <cell r="H2276" t="str">
            <v>Hoàng Thanh Huy</v>
          </cell>
          <cell r="I2276" t="str">
            <v>MIENBAC;WIN</v>
          </cell>
          <cell r="J2276" t="str">
            <v/>
          </cell>
          <cell r="M2276" t="str">
            <v>SHA-110 Tầng 1 Tòa nhà A2, Khu đô thị Nam Thăng Long, Phường Đông Ngạc, Quận Bắc Từ Liêm, HN</v>
          </cell>
          <cell r="N2276">
            <v>60</v>
          </cell>
          <cell r="O2276" t="b">
            <v>0</v>
          </cell>
          <cell r="P2276" t="str">
            <v>C6 HÀ NỘI</v>
          </cell>
          <cell r="Q2276" t="str">
            <v>Miền Bắc</v>
          </cell>
          <cell r="R2276" t="str">
            <v>WIN</v>
          </cell>
        </row>
        <row r="2277">
          <cell r="A2277" t="str">
            <v>WIN6380</v>
          </cell>
          <cell r="B2277" t="str">
            <v>CN HÀ NỘI - CÔNG TY CỔ PHẦN DỊCH VỤ THƯƠNG MẠI TỔNG HỢP WINCOMMERCE</v>
          </cell>
          <cell r="C2277" t="str">
            <v/>
          </cell>
          <cell r="D2277" t="str">
            <v>Thành phố Hà Nội</v>
          </cell>
          <cell r="E2277" t="str">
            <v>Quận Hoàn Kiếm</v>
          </cell>
          <cell r="G2277" t="str">
            <v>HN008</v>
          </cell>
          <cell r="H2277" t="str">
            <v>Nguyễn Minh Sơn</v>
          </cell>
          <cell r="I2277" t="str">
            <v>MIENBAC;WIN</v>
          </cell>
          <cell r="J2277" t="str">
            <v/>
          </cell>
          <cell r="M2277" t="str">
            <v>Số 29 Đường Thành, Phường Cửa Đông, Quận Hoàn Kiếm, HN</v>
          </cell>
          <cell r="N2277">
            <v>60</v>
          </cell>
          <cell r="O2277" t="b">
            <v>0</v>
          </cell>
          <cell r="P2277" t="str">
            <v>C6 HÀ NỘI</v>
          </cell>
          <cell r="Q2277" t="str">
            <v>Miền Bắc</v>
          </cell>
          <cell r="R2277" t="str">
            <v>WIN</v>
          </cell>
        </row>
        <row r="2278">
          <cell r="A2278" t="str">
            <v>WIN6387</v>
          </cell>
          <cell r="B2278" t="str">
            <v>CN HÀ NỘI - CÔNG TY CỔ PHẦN DỊCH VỤ THƯƠNG MẠI TỔNG HỢP WINCOMMERCE</v>
          </cell>
          <cell r="C2278" t="str">
            <v/>
          </cell>
          <cell r="D2278" t="str">
            <v>Thành phố Hà Nội</v>
          </cell>
          <cell r="E2278" t="str">
            <v>Quận Hoàn Kiếm</v>
          </cell>
          <cell r="G2278" t="str">
            <v>HN008</v>
          </cell>
          <cell r="H2278" t="str">
            <v>Nguyễn Minh Sơn</v>
          </cell>
          <cell r="I2278" t="str">
            <v>MIENBAC;WIN</v>
          </cell>
          <cell r="J2278" t="str">
            <v/>
          </cell>
          <cell r="M2278" t="str">
            <v>Số 36C Lý Nam Đế, Phường Cửa Đông, Quận Hoàn Kiếm, HN</v>
          </cell>
          <cell r="N2278">
            <v>60</v>
          </cell>
          <cell r="O2278" t="b">
            <v>0</v>
          </cell>
          <cell r="P2278" t="str">
            <v>C6 HÀ NỘI</v>
          </cell>
          <cell r="Q2278" t="str">
            <v>Miền Bắc</v>
          </cell>
          <cell r="R2278" t="str">
            <v>WIN</v>
          </cell>
        </row>
        <row r="2279">
          <cell r="A2279" t="str">
            <v>WIN6394</v>
          </cell>
          <cell r="B2279" t="str">
            <v>CN HÀ NỘI - CÔNG TY CỔ PHẦN DỊCH VỤ THƯƠNG MẠI TỔNG HỢP WINCOMMERCE</v>
          </cell>
          <cell r="C2279" t="str">
            <v/>
          </cell>
          <cell r="D2279" t="str">
            <v>Thành phố Hà Nội</v>
          </cell>
          <cell r="E2279" t="str">
            <v>Quận Hà Đông</v>
          </cell>
          <cell r="G2279" t="str">
            <v>HN004</v>
          </cell>
          <cell r="H2279" t="str">
            <v>Hoàng Thanh Huy</v>
          </cell>
          <cell r="I2279" t="str">
            <v>MIENBAC;WIN</v>
          </cell>
          <cell r="J2279" t="str">
            <v/>
          </cell>
          <cell r="M2279" t="str">
            <v>BT01-6 , Khu Cổ Ngựa, KĐT Mỗ Lao, P.Mộ Lao, Hà Đông, HN</v>
          </cell>
          <cell r="N2279">
            <v>60</v>
          </cell>
          <cell r="O2279" t="b">
            <v>0</v>
          </cell>
          <cell r="P2279" t="str">
            <v>C6 HÀ NỘI</v>
          </cell>
          <cell r="Q2279" t="str">
            <v>Miền Bắc</v>
          </cell>
          <cell r="R2279" t="str">
            <v>WIN</v>
          </cell>
        </row>
        <row r="2280">
          <cell r="A2280" t="str">
            <v>WIN6400</v>
          </cell>
          <cell r="B2280" t="str">
            <v>CN HÀ NỘI - CÔNG TY CỔ PHẦN DỊCH VỤ THƯƠNG MẠI TỔNG HỢP WINCOMMERCE</v>
          </cell>
          <cell r="C2280" t="str">
            <v/>
          </cell>
          <cell r="D2280" t="str">
            <v>Thành phố Hà Nội</v>
          </cell>
          <cell r="E2280" t="str">
            <v>Huyện Đông Anh</v>
          </cell>
          <cell r="G2280" t="str">
            <v>HN003</v>
          </cell>
          <cell r="H2280" t="str">
            <v>Nguyễn Văn Thạch</v>
          </cell>
          <cell r="I2280" t="str">
            <v>MIENBAC;WIN</v>
          </cell>
          <cell r="J2280" t="str">
            <v/>
          </cell>
          <cell r="M2280" t="str">
            <v>Xóm Chợ, Xã Cổ Loa, Huyện Đông Anh, HN</v>
          </cell>
          <cell r="N2280">
            <v>60</v>
          </cell>
          <cell r="O2280" t="b">
            <v>0</v>
          </cell>
          <cell r="P2280" t="str">
            <v>C6 HÀ NỘI</v>
          </cell>
          <cell r="Q2280" t="str">
            <v>Miền Bắc</v>
          </cell>
          <cell r="R2280" t="str">
            <v>WIN</v>
          </cell>
        </row>
        <row r="2281">
          <cell r="A2281" t="str">
            <v>win6402</v>
          </cell>
          <cell r="B2281" t="str">
            <v>CN HÀ NỘI - wincommerce</v>
          </cell>
          <cell r="C2281" t="str">
            <v/>
          </cell>
          <cell r="D2281" t="str">
            <v>Thành phố Hà Nội</v>
          </cell>
          <cell r="E2281" t="str">
            <v>Huyện Mỹ Đức</v>
          </cell>
          <cell r="G2281" t="str">
            <v>HN008</v>
          </cell>
          <cell r="H2281" t="str">
            <v>Nguyễn Minh Sơn</v>
          </cell>
          <cell r="I2281" t="str">
            <v>MIENBAC;WIN</v>
          </cell>
          <cell r="J2281" t="str">
            <v/>
          </cell>
          <cell r="M2281" t="str">
            <v>Thôn Yến Vỹ, X.Hương Sơn, H.Mỹ Đức, HN</v>
          </cell>
          <cell r="N2281">
            <v>60</v>
          </cell>
          <cell r="O2281" t="b">
            <v>0</v>
          </cell>
          <cell r="P2281" t="str">
            <v>C6 HÀ NỘI</v>
          </cell>
          <cell r="Q2281" t="str">
            <v>Miền Bắc</v>
          </cell>
          <cell r="R2281" t="str">
            <v>WIN</v>
          </cell>
        </row>
        <row r="2282">
          <cell r="A2282" t="str">
            <v>WIN6403</v>
          </cell>
          <cell r="B2282" t="str">
            <v>CN HÀ NỘI - CÔNG TY CỔ PHẦN DỊCH VỤ THƯƠNG MẠI TỔNG HỢP WINCOMMERCE</v>
          </cell>
          <cell r="C2282" t="str">
            <v/>
          </cell>
          <cell r="D2282" t="str">
            <v>Thành phố Hà Nội</v>
          </cell>
          <cell r="E2282" t="str">
            <v>Huyện Chương Mỹ</v>
          </cell>
          <cell r="G2282" t="str">
            <v>HN008</v>
          </cell>
          <cell r="H2282" t="str">
            <v>Nguyễn Minh Sơn</v>
          </cell>
          <cell r="I2282" t="str">
            <v>MIENBAC;WIN</v>
          </cell>
          <cell r="J2282" t="str">
            <v/>
          </cell>
          <cell r="M2282" t="str">
            <v>Thôn Đông Viên, X.Hữu Văn, H.Chương Mỹ, HN</v>
          </cell>
          <cell r="N2282">
            <v>60</v>
          </cell>
          <cell r="O2282" t="b">
            <v>0</v>
          </cell>
          <cell r="P2282" t="str">
            <v>C6 HÀ NỘI</v>
          </cell>
          <cell r="Q2282" t="str">
            <v>Miền Bắc</v>
          </cell>
          <cell r="R2282" t="str">
            <v>WIN</v>
          </cell>
        </row>
        <row r="2283">
          <cell r="A2283" t="str">
            <v>win6405</v>
          </cell>
          <cell r="B2283" t="str">
            <v>CN HÀ NỘI - wincommerce</v>
          </cell>
          <cell r="C2283" t="str">
            <v/>
          </cell>
          <cell r="D2283" t="str">
            <v>Thành phố Hà Nội</v>
          </cell>
          <cell r="E2283" t="str">
            <v>Huyện Hoài Đức</v>
          </cell>
          <cell r="G2283" t="str">
            <v>HN004</v>
          </cell>
          <cell r="H2283" t="str">
            <v>Hoàng Thanh Huy</v>
          </cell>
          <cell r="I2283" t="str">
            <v>MIENBAC;WIN</v>
          </cell>
          <cell r="J2283" t="str">
            <v/>
          </cell>
          <cell r="M2283" t="str">
            <v>Số 40 Thôn Cao Trung, X.Đức Giang, H.Hoài Đức, HN</v>
          </cell>
          <cell r="N2283">
            <v>60</v>
          </cell>
          <cell r="O2283" t="b">
            <v>0</v>
          </cell>
          <cell r="P2283" t="str">
            <v>C6 HÀ NỘI</v>
          </cell>
          <cell r="Q2283" t="str">
            <v>Miền Bắc</v>
          </cell>
          <cell r="R2283" t="str">
            <v>WIN</v>
          </cell>
        </row>
        <row r="2284">
          <cell r="A2284" t="str">
            <v>win6423</v>
          </cell>
          <cell r="B2284" t="str">
            <v>CN HÀ NỘI - wincommerce</v>
          </cell>
          <cell r="C2284" t="str">
            <v/>
          </cell>
          <cell r="D2284" t="str">
            <v>Thành phố Hà Nội</v>
          </cell>
          <cell r="E2284" t="str">
            <v>Huyện Thanh Oai</v>
          </cell>
          <cell r="G2284" t="str">
            <v>HN008</v>
          </cell>
          <cell r="H2284" t="str">
            <v>Nguyễn Minh Sơn</v>
          </cell>
          <cell r="I2284" t="str">
            <v>MIENBAC;WIN</v>
          </cell>
          <cell r="J2284" t="str">
            <v/>
          </cell>
          <cell r="M2284" t="str">
            <v>Chợ Tam Hưng, Thôn Song Khê, x.Tam Hưng, h.Thanh Oai, HN</v>
          </cell>
          <cell r="N2284">
            <v>60</v>
          </cell>
          <cell r="O2284" t="b">
            <v>0</v>
          </cell>
          <cell r="P2284" t="str">
            <v>C6 HÀ NỘI</v>
          </cell>
          <cell r="Q2284" t="str">
            <v>Miền Bắc</v>
          </cell>
          <cell r="R2284" t="str">
            <v>WIN</v>
          </cell>
        </row>
        <row r="2285">
          <cell r="A2285" t="str">
            <v>WIN6424</v>
          </cell>
          <cell r="B2285" t="str">
            <v>CN HÀ NỘI - CÔNG TY CỔ PHẦN DỊCH VỤ THƯƠNG MẠI TỔNG HỢP WINCOMMERCE</v>
          </cell>
          <cell r="C2285" t="str">
            <v/>
          </cell>
          <cell r="D2285" t="str">
            <v>Thành phố Hà Nội</v>
          </cell>
          <cell r="E2285" t="str">
            <v>Huyện Thạch Thất</v>
          </cell>
          <cell r="G2285" t="str">
            <v>HN008</v>
          </cell>
          <cell r="H2285" t="str">
            <v>Nguyễn Minh Sơn</v>
          </cell>
          <cell r="I2285" t="str">
            <v>MIENBAC;WIN</v>
          </cell>
          <cell r="J2285" t="str">
            <v/>
          </cell>
          <cell r="M2285" t="str">
            <v>Thôn 4, Xã Hạ Bằng, Huyện Thạch Thất, HN</v>
          </cell>
          <cell r="N2285">
            <v>60</v>
          </cell>
          <cell r="O2285" t="b">
            <v>0</v>
          </cell>
          <cell r="P2285" t="str">
            <v>C6 HÀ NỘI</v>
          </cell>
          <cell r="Q2285" t="str">
            <v>Miền Bắc</v>
          </cell>
          <cell r="R2285" t="str">
            <v>WIN</v>
          </cell>
        </row>
        <row r="2286">
          <cell r="A2286" t="str">
            <v>WIN6430</v>
          </cell>
          <cell r="B2286" t="str">
            <v>CN HÀ NỘI - CÔNG TY CỔ PHẦN DỊCH VỤ THƯƠNG MẠI TỔNG HỢP WINCOMMERCE</v>
          </cell>
          <cell r="C2286" t="str">
            <v/>
          </cell>
          <cell r="D2286" t="str">
            <v>Thành phố Hà Nội</v>
          </cell>
          <cell r="E2286" t="str">
            <v>Huyện Sóc Sơn</v>
          </cell>
          <cell r="G2286" t="str">
            <v>HN003</v>
          </cell>
          <cell r="H2286" t="str">
            <v>Nguyễn Văn Thạch</v>
          </cell>
          <cell r="I2286" t="str">
            <v>MIENBAC; WIN</v>
          </cell>
          <cell r="J2286" t="str">
            <v/>
          </cell>
          <cell r="M2286" t="str">
            <v>Thôn Vệ Sơn Đông, Xã Tân Minh, Huyện Sóc Sơn, HN</v>
          </cell>
          <cell r="N2286">
            <v>60</v>
          </cell>
          <cell r="O2286" t="b">
            <v>0</v>
          </cell>
          <cell r="P2286" t="str">
            <v>C6 HÀ NỘI</v>
          </cell>
          <cell r="Q2286" t="str">
            <v>Miền Bắc</v>
          </cell>
          <cell r="R2286" t="str">
            <v>WIN</v>
          </cell>
        </row>
        <row r="2287">
          <cell r="A2287" t="str">
            <v>Win6435</v>
          </cell>
          <cell r="B2287" t="str">
            <v>CN HÀ NỘI - wincommerce</v>
          </cell>
          <cell r="D2287" t="str">
            <v>Thành phố Hà Nội</v>
          </cell>
          <cell r="E2287" t="str">
            <v>Huyện Thanh Oai</v>
          </cell>
          <cell r="G2287" t="str">
            <v>HN008</v>
          </cell>
          <cell r="H2287" t="str">
            <v>Nguyễn Minh Sơn</v>
          </cell>
          <cell r="I2287" t="str">
            <v>MIENBAC</v>
          </cell>
          <cell r="J2287" t="str">
            <v>6435 - WM+ HNI 343 Thanh Cao</v>
          </cell>
          <cell r="K2287" t="str">
            <v>343 Đường Xã Thanh Cao, Thôn Thanh Thần, Xã Thanh Cao, H. Thanh Oai TP. Hà Nội Việt Nam</v>
          </cell>
          <cell r="M2287" t="str">
            <v>343 Đường Xã Thanh Cao, Thôn Thanh Thần, Xã Thanh Cao, H. Thanh Oai TP. Hà Nội Việt Nam</v>
          </cell>
          <cell r="N2287">
            <v>60</v>
          </cell>
          <cell r="O2287" t="b">
            <v>0</v>
          </cell>
          <cell r="P2287" t="str">
            <v>CÔNG TY TNHH MTV THƯƠNG MẠI VÀ DỊCH VỤ NGỌC THƠM</v>
          </cell>
          <cell r="Q2287" t="str">
            <v>Miền Bắc</v>
          </cell>
          <cell r="R2287" t="str">
            <v>WIN</v>
          </cell>
        </row>
        <row r="2288">
          <cell r="A2288" t="str">
            <v>win6440</v>
          </cell>
          <cell r="B2288" t="str">
            <v>CN HÀ NỘI - wincommerce</v>
          </cell>
          <cell r="C2288" t="str">
            <v/>
          </cell>
          <cell r="D2288" t="str">
            <v>Thành phố Hà Nội</v>
          </cell>
          <cell r="E2288" t="str">
            <v>Thị xã Sơn Tây</v>
          </cell>
          <cell r="G2288" t="str">
            <v>HN004</v>
          </cell>
          <cell r="H2288" t="str">
            <v>Hoàng Thanh Huy</v>
          </cell>
          <cell r="I2288" t="str">
            <v>MIENBAC;WIN</v>
          </cell>
          <cell r="J2288" t="str">
            <v/>
          </cell>
          <cell r="M2288" t="str">
            <v>288 Đường Xuân Khanh, Phường Xuân Khanh, Thị xã Sơn Tây, HN</v>
          </cell>
          <cell r="N2288">
            <v>60</v>
          </cell>
          <cell r="O2288" t="b">
            <v>0</v>
          </cell>
          <cell r="P2288" t="str">
            <v>C6 HÀ NỘI</v>
          </cell>
          <cell r="Q2288" t="str">
            <v>Miền Bắc</v>
          </cell>
          <cell r="R2288" t="str">
            <v>WIN</v>
          </cell>
        </row>
        <row r="2289">
          <cell r="A2289" t="str">
            <v>win6441</v>
          </cell>
          <cell r="B2289" t="str">
            <v>CN HÀ NỘI - wincommerce</v>
          </cell>
          <cell r="C2289" t="str">
            <v/>
          </cell>
          <cell r="D2289" t="str">
            <v>Thành phố Hà Nội</v>
          </cell>
          <cell r="E2289" t="str">
            <v>Huyện Quốc Oai</v>
          </cell>
          <cell r="G2289" t="str">
            <v>HN004</v>
          </cell>
          <cell r="H2289" t="str">
            <v>Hoàng Thanh Huy</v>
          </cell>
          <cell r="I2289" t="str">
            <v>MIENBAC;WIN</v>
          </cell>
          <cell r="J2289" t="str">
            <v/>
          </cell>
          <cell r="M2289" t="str">
            <v>Xóm 3, Thôn Yên Nội, Xã Đồng Quang, Huyện Quốc Oai, HN</v>
          </cell>
          <cell r="N2289">
            <v>60</v>
          </cell>
          <cell r="O2289" t="b">
            <v>0</v>
          </cell>
          <cell r="P2289" t="str">
            <v>C6 HÀ NỘI</v>
          </cell>
          <cell r="Q2289" t="str">
            <v>Miền Bắc</v>
          </cell>
          <cell r="R2289" t="str">
            <v>WIN</v>
          </cell>
        </row>
        <row r="2290">
          <cell r="A2290" t="str">
            <v>WIN6443</v>
          </cell>
          <cell r="B2290" t="str">
            <v>CN HÀ NỘI - CÔNG TY CỔ PHẦN DỊCH VỤ THƯƠNG MẠI TỔNG HỢP WINCOMMERCE</v>
          </cell>
          <cell r="C2290" t="str">
            <v/>
          </cell>
          <cell r="D2290" t="str">
            <v>Thành phố Hà Nội</v>
          </cell>
          <cell r="E2290" t="str">
            <v>Huyện Chương Mỹ</v>
          </cell>
          <cell r="G2290" t="str">
            <v>HN008</v>
          </cell>
          <cell r="H2290" t="str">
            <v>Nguyễn Minh Sơn</v>
          </cell>
          <cell r="I2290" t="str">
            <v>MIENBAC;WIN</v>
          </cell>
          <cell r="J2290" t="str">
            <v/>
          </cell>
          <cell r="M2290" t="str">
            <v>Thôn 2, Xã Đại Yên, Huyện Chương Mỹ, HN</v>
          </cell>
          <cell r="N2290">
            <v>60</v>
          </cell>
          <cell r="O2290" t="b">
            <v>0</v>
          </cell>
          <cell r="P2290" t="str">
            <v>C6 HÀ NỘI</v>
          </cell>
          <cell r="Q2290" t="str">
            <v>Miền Bắc</v>
          </cell>
          <cell r="R2290" t="str">
            <v>WIN</v>
          </cell>
        </row>
        <row r="2291">
          <cell r="A2291" t="str">
            <v>win6444</v>
          </cell>
          <cell r="B2291" t="str">
            <v>CN HÀ NỘI - wincommerce</v>
          </cell>
          <cell r="C2291" t="str">
            <v/>
          </cell>
          <cell r="D2291" t="str">
            <v>Thành phố Hà Nội</v>
          </cell>
          <cell r="E2291" t="str">
            <v>Huyện Mỹ Đức</v>
          </cell>
          <cell r="G2291" t="str">
            <v>HN008</v>
          </cell>
          <cell r="H2291" t="str">
            <v>Nguyễn Minh Sơn</v>
          </cell>
          <cell r="I2291" t="str">
            <v>MIENBAC;WIN</v>
          </cell>
          <cell r="J2291" t="str">
            <v/>
          </cell>
          <cell r="M2291" t="str">
            <v>Thôn Trung, Xã Thượng Lâm, Huyện Mỹ Đức, HN</v>
          </cell>
          <cell r="N2291">
            <v>60</v>
          </cell>
          <cell r="O2291" t="b">
            <v>0</v>
          </cell>
          <cell r="P2291" t="str">
            <v>C6 HÀ NỘI</v>
          </cell>
          <cell r="Q2291" t="str">
            <v>Miền Bắc</v>
          </cell>
          <cell r="R2291" t="str">
            <v>WIN</v>
          </cell>
        </row>
        <row r="2292">
          <cell r="A2292" t="str">
            <v>WIN6453</v>
          </cell>
          <cell r="B2292" t="str">
            <v>CN HÀ NỘI - CÔNG TY CỔ PHẦN DỊCH VỤ THƯƠNG MẠI TỔNG HỢP WINCOMMERCE</v>
          </cell>
          <cell r="C2292" t="str">
            <v/>
          </cell>
          <cell r="D2292" t="str">
            <v>Thành phố Hà Nội</v>
          </cell>
          <cell r="E2292" t="str">
            <v>Quận Hà Đông</v>
          </cell>
          <cell r="G2292" t="str">
            <v>HN004</v>
          </cell>
          <cell r="H2292" t="str">
            <v>Hoàng Thanh Huy</v>
          </cell>
          <cell r="I2292" t="str">
            <v>MIENBAC;WIN</v>
          </cell>
          <cell r="J2292" t="str">
            <v/>
          </cell>
          <cell r="M2292" t="str">
            <v>Villa II-14, Dự án khu nhà ở và trung tâm Thương mại, P. Hà Cầu, Q. Hà Đông, TP. Hà Nội</v>
          </cell>
          <cell r="N2292">
            <v>60</v>
          </cell>
          <cell r="O2292" t="b">
            <v>0</v>
          </cell>
          <cell r="P2292" t="str">
            <v>C6 HÀ NỘI</v>
          </cell>
          <cell r="Q2292" t="str">
            <v>Miền Bắc</v>
          </cell>
          <cell r="R2292" t="str">
            <v>WIN</v>
          </cell>
        </row>
        <row r="2293">
          <cell r="A2293" t="str">
            <v>WIN6455</v>
          </cell>
          <cell r="B2293" t="str">
            <v>CN HÀ NỘI - CÔNG TY CỔ PHẦN DỊCH VỤ THƯƠNG MẠI TỔNG HỢP WINCOMMERCE</v>
          </cell>
          <cell r="C2293" t="str">
            <v/>
          </cell>
          <cell r="D2293" t="str">
            <v>Thành phố Hà Nội</v>
          </cell>
          <cell r="E2293" t="str">
            <v>Huyện Phúc Thọ</v>
          </cell>
          <cell r="G2293" t="str">
            <v>HN008</v>
          </cell>
          <cell r="H2293" t="str">
            <v>Nguyễn Minh Sơn</v>
          </cell>
          <cell r="I2293" t="str">
            <v>MIENBAC;WIN</v>
          </cell>
          <cell r="J2293" t="str">
            <v/>
          </cell>
          <cell r="M2293" t="str">
            <v>136 Phố Hát, Xã Hát Môn, Huyện Phúc Thọ, TP. Hà Nội H. Phúc Thọ, HN</v>
          </cell>
          <cell r="N2293">
            <v>60</v>
          </cell>
          <cell r="O2293" t="b">
            <v>0</v>
          </cell>
          <cell r="P2293" t="str">
            <v>C6 HÀ NỘI</v>
          </cell>
          <cell r="Q2293" t="str">
            <v>Miền Bắc</v>
          </cell>
          <cell r="R2293" t="str">
            <v>WIN</v>
          </cell>
        </row>
        <row r="2294">
          <cell r="A2294" t="str">
            <v>WIN6456</v>
          </cell>
          <cell r="B2294" t="str">
            <v>CN HÀ NỘI - CÔNG TY CỔ PHẦN DỊCH VỤ THƯƠNG MẠI TỔNG HỢP WINCOMMERCE</v>
          </cell>
          <cell r="C2294" t="str">
            <v/>
          </cell>
          <cell r="D2294" t="str">
            <v>Thành phố Hà Nội</v>
          </cell>
          <cell r="E2294" t="str">
            <v>Quận Đống Đa</v>
          </cell>
          <cell r="G2294" t="str">
            <v>HN008</v>
          </cell>
          <cell r="H2294" t="str">
            <v>Nguyễn Minh Sơn</v>
          </cell>
          <cell r="I2294" t="str">
            <v>MIENBAC;WIN</v>
          </cell>
          <cell r="J2294" t="str">
            <v/>
          </cell>
          <cell r="M2294" t="str">
            <v>116 C2 Trung Tự, Đ. Phạm Ngọc Thạch, P.Kim Liên, Q.Đống đa, HN</v>
          </cell>
          <cell r="N2294">
            <v>60</v>
          </cell>
          <cell r="O2294" t="b">
            <v>0</v>
          </cell>
          <cell r="P2294" t="str">
            <v>C6 HÀ NỘI</v>
          </cell>
          <cell r="Q2294" t="str">
            <v>Miền Bắc</v>
          </cell>
          <cell r="R2294" t="str">
            <v>WIN</v>
          </cell>
        </row>
        <row r="2295">
          <cell r="A2295" t="str">
            <v>win6462</v>
          </cell>
          <cell r="B2295" t="str">
            <v>CN HÀ NỘI - wincommerce</v>
          </cell>
          <cell r="C2295" t="str">
            <v/>
          </cell>
          <cell r="D2295" t="str">
            <v>Thành phố Hà Nội</v>
          </cell>
          <cell r="E2295" t="str">
            <v>Huyện Mê Linh</v>
          </cell>
          <cell r="G2295" t="str">
            <v>HN008</v>
          </cell>
          <cell r="H2295" t="str">
            <v>Nguyễn Minh Sơn</v>
          </cell>
          <cell r="I2295" t="str">
            <v>MIENBAC;WIN</v>
          </cell>
          <cell r="J2295" t="str">
            <v/>
          </cell>
          <cell r="M2295" t="str">
            <v>Thôn Khê Ngoại 1, Xã Văn Khê, Huyện Mê Linh, HN</v>
          </cell>
          <cell r="N2295">
            <v>60</v>
          </cell>
          <cell r="O2295" t="b">
            <v>0</v>
          </cell>
          <cell r="P2295" t="str">
            <v>C6 HÀ NỘI</v>
          </cell>
          <cell r="Q2295" t="str">
            <v>Miền Bắc</v>
          </cell>
          <cell r="R2295" t="str">
            <v>WIN</v>
          </cell>
        </row>
        <row r="2296">
          <cell r="A2296" t="str">
            <v>WIN6465</v>
          </cell>
          <cell r="B2296" t="str">
            <v>CN HÀ NỘI - CÔNG TY CỔ PHẦN DỊCH VỤ THƯƠNG MẠI TỔNG HỢP WINCOMMERCE</v>
          </cell>
          <cell r="C2296" t="str">
            <v/>
          </cell>
          <cell r="D2296" t="str">
            <v>Thành phố Hà Nội</v>
          </cell>
          <cell r="E2296" t="str">
            <v>Huyện Phúc Thọ</v>
          </cell>
          <cell r="G2296" t="str">
            <v>HN008</v>
          </cell>
          <cell r="H2296" t="str">
            <v>Nguyễn Minh Sơn</v>
          </cell>
          <cell r="I2296" t="str">
            <v>MIENBAC;WIN</v>
          </cell>
          <cell r="J2296" t="str">
            <v/>
          </cell>
          <cell r="M2296" t="str">
            <v>Cụm 11, Xã Võng Xuyên, H.Phúc Thọ, HN</v>
          </cell>
          <cell r="N2296">
            <v>60</v>
          </cell>
          <cell r="O2296" t="b">
            <v>0</v>
          </cell>
          <cell r="P2296" t="str">
            <v>C6 HÀ NỘI</v>
          </cell>
          <cell r="Q2296" t="str">
            <v>Miền Bắc</v>
          </cell>
          <cell r="R2296" t="str">
            <v>WIN</v>
          </cell>
        </row>
        <row r="2297">
          <cell r="A2297" t="str">
            <v>win6466</v>
          </cell>
          <cell r="B2297" t="str">
            <v>CN HÀ NỘI - wincommerce</v>
          </cell>
          <cell r="C2297" t="str">
            <v/>
          </cell>
          <cell r="D2297" t="str">
            <v>Thành phố Hà Nội</v>
          </cell>
          <cell r="E2297" t="str">
            <v>Huyện Quốc Oai</v>
          </cell>
          <cell r="G2297" t="str">
            <v>HN004</v>
          </cell>
          <cell r="H2297" t="str">
            <v>Hoàng Thanh Huy</v>
          </cell>
          <cell r="I2297" t="str">
            <v>MIENBAC;WIN</v>
          </cell>
          <cell r="J2297" t="str">
            <v/>
          </cell>
          <cell r="M2297" t="str">
            <v>Xóm 4 Tình Lam, Xã Đại Thành, Huyện Quốc Oai, HN</v>
          </cell>
          <cell r="N2297">
            <v>60</v>
          </cell>
          <cell r="O2297" t="b">
            <v>0</v>
          </cell>
          <cell r="P2297" t="str">
            <v>C6 HÀ NỘI</v>
          </cell>
          <cell r="Q2297" t="str">
            <v>Miền Bắc</v>
          </cell>
          <cell r="R2297" t="str">
            <v>WIN</v>
          </cell>
        </row>
        <row r="2298">
          <cell r="A2298" t="str">
            <v>win6476</v>
          </cell>
          <cell r="B2298" t="str">
            <v>CN HÀ NỘI - wincommerce</v>
          </cell>
          <cell r="C2298" t="str">
            <v/>
          </cell>
          <cell r="D2298" t="str">
            <v>Thành phố Hà Nội</v>
          </cell>
          <cell r="E2298" t="str">
            <v>Huyện Mê Linh</v>
          </cell>
          <cell r="G2298" t="str">
            <v>HN008</v>
          </cell>
          <cell r="H2298" t="str">
            <v>Nguyễn Minh Sơn</v>
          </cell>
          <cell r="I2298" t="str">
            <v>MIENBAC;WIN</v>
          </cell>
          <cell r="J2298" t="str">
            <v/>
          </cell>
          <cell r="M2298" t="str">
            <v>Thôn Bạch Trữ, Xã Tiến Thắng, Huyện Mê Linh, HN</v>
          </cell>
          <cell r="N2298">
            <v>60</v>
          </cell>
          <cell r="O2298" t="b">
            <v>0</v>
          </cell>
          <cell r="P2298" t="str">
            <v>C6 HÀ NỘI</v>
          </cell>
          <cell r="Q2298" t="str">
            <v>Miền Bắc</v>
          </cell>
          <cell r="R2298" t="str">
            <v>WIN</v>
          </cell>
        </row>
        <row r="2299">
          <cell r="A2299" t="str">
            <v>WIN6477</v>
          </cell>
          <cell r="B2299" t="str">
            <v>CN HÀ NỘI - CÔNG TY CỔ PHẦN DỊCH VỤ THƯƠNG MẠI TỔNG HỢP WINCOMMERCE</v>
          </cell>
          <cell r="C2299" t="str">
            <v/>
          </cell>
          <cell r="D2299" t="str">
            <v>Thành phố Hà Nội</v>
          </cell>
          <cell r="E2299" t="str">
            <v>Huyện ứng Hòa</v>
          </cell>
          <cell r="G2299" t="str">
            <v>HN004</v>
          </cell>
          <cell r="H2299" t="str">
            <v>Hoàng Thanh Huy</v>
          </cell>
          <cell r="I2299" t="str">
            <v>MIENBAC;WIN</v>
          </cell>
          <cell r="J2299" t="str">
            <v/>
          </cell>
          <cell r="M2299" t="str">
            <v>Xóm 4, Thôn Đinh Xuyên, Xã Hòa Nam, Huyện Ứng Hòa, HN</v>
          </cell>
          <cell r="N2299">
            <v>60</v>
          </cell>
          <cell r="O2299" t="b">
            <v>0</v>
          </cell>
          <cell r="P2299" t="str">
            <v>C6 HÀ NỘI</v>
          </cell>
          <cell r="Q2299" t="str">
            <v>Miền Bắc</v>
          </cell>
          <cell r="R2299" t="str">
            <v>WIN</v>
          </cell>
        </row>
        <row r="2300">
          <cell r="A2300" t="str">
            <v>win6481</v>
          </cell>
          <cell r="B2300" t="str">
            <v>CN HÀ NỘI - wincommerce</v>
          </cell>
          <cell r="C2300" t="str">
            <v/>
          </cell>
          <cell r="D2300" t="str">
            <v>Thành phố Hà Nội</v>
          </cell>
          <cell r="E2300" t="str">
            <v>Huyện Đan Phượng</v>
          </cell>
          <cell r="G2300" t="str">
            <v>HN004</v>
          </cell>
          <cell r="H2300" t="str">
            <v>Hoàng Thanh Huy</v>
          </cell>
          <cell r="I2300" t="str">
            <v>MIENBAC;WIN</v>
          </cell>
          <cell r="J2300" t="str">
            <v/>
          </cell>
          <cell r="M2300" t="str">
            <v>42 Đường Trung Tâm, Xã Thọ An, Huyện Đan Phượng, HN</v>
          </cell>
          <cell r="N2300">
            <v>60</v>
          </cell>
          <cell r="O2300" t="b">
            <v>0</v>
          </cell>
          <cell r="P2300" t="str">
            <v>C6 HÀ NỘI</v>
          </cell>
          <cell r="Q2300" t="str">
            <v>Miền Bắc</v>
          </cell>
          <cell r="R2300" t="str">
            <v>WIN</v>
          </cell>
        </row>
        <row r="2301">
          <cell r="A2301" t="str">
            <v>win6482</v>
          </cell>
          <cell r="B2301" t="str">
            <v>CN HÀ NỘI - wincommerce</v>
          </cell>
          <cell r="C2301" t="str">
            <v/>
          </cell>
          <cell r="D2301" t="str">
            <v>Thành phố Hà Nội</v>
          </cell>
          <cell r="E2301" t="str">
            <v>Huyện Quốc Oai</v>
          </cell>
          <cell r="G2301" t="str">
            <v>HN004</v>
          </cell>
          <cell r="H2301" t="str">
            <v>Hoàng Thanh Huy</v>
          </cell>
          <cell r="I2301" t="str">
            <v>MIENBAC;WIN</v>
          </cell>
          <cell r="J2301" t="str">
            <v/>
          </cell>
          <cell r="M2301" t="str">
            <v>Chợ Cấn Thượng, Xã Cấn Hữu, Huyện Quốc Oai, HN</v>
          </cell>
          <cell r="N2301">
            <v>60</v>
          </cell>
          <cell r="O2301" t="b">
            <v>0</v>
          </cell>
          <cell r="P2301" t="str">
            <v>C6 HÀ NỘI</v>
          </cell>
          <cell r="Q2301" t="str">
            <v>Miền Bắc</v>
          </cell>
          <cell r="R2301" t="str">
            <v>WIN</v>
          </cell>
        </row>
        <row r="2302">
          <cell r="A2302" t="str">
            <v>WIN6485</v>
          </cell>
          <cell r="B2302" t="str">
            <v>CN HÀ NỘI - CÔNG TY CỔ PHẦN DỊCH VỤ THƯƠNG MẠI TỔNG HỢP WINCOMMERCE</v>
          </cell>
          <cell r="C2302" t="str">
            <v/>
          </cell>
          <cell r="D2302" t="str">
            <v>Thành phố Hà Nội</v>
          </cell>
          <cell r="E2302" t="str">
            <v>Huyện Gia Lâm</v>
          </cell>
          <cell r="G2302" t="str">
            <v>HN008</v>
          </cell>
          <cell r="H2302" t="str">
            <v>Nguyễn Minh Sơn</v>
          </cell>
          <cell r="I2302" t="str">
            <v>MIENBAC;WIN</v>
          </cell>
          <cell r="J2302" t="str">
            <v/>
          </cell>
          <cell r="M2302" t="str">
            <v>Số 95 Giang Cao, Xã Bát Tràng, Huyện Gia Lâm, HN</v>
          </cell>
          <cell r="N2302">
            <v>60</v>
          </cell>
          <cell r="O2302" t="b">
            <v>0</v>
          </cell>
          <cell r="P2302" t="str">
            <v>C6 HÀ NỘI</v>
          </cell>
          <cell r="Q2302" t="str">
            <v>Miền Bắc</v>
          </cell>
          <cell r="R2302" t="str">
            <v>WIN</v>
          </cell>
        </row>
        <row r="2303">
          <cell r="A2303" t="str">
            <v>win6486</v>
          </cell>
          <cell r="B2303" t="str">
            <v>CN HÀ NỘI - wincommerce</v>
          </cell>
          <cell r="C2303" t="str">
            <v/>
          </cell>
          <cell r="D2303" t="str">
            <v>Thành phố Hà Nội</v>
          </cell>
          <cell r="E2303" t="str">
            <v>Huyện Đan Phượng</v>
          </cell>
          <cell r="G2303" t="str">
            <v>HN004</v>
          </cell>
          <cell r="H2303" t="str">
            <v>Hoàng Thanh Huy</v>
          </cell>
          <cell r="I2303" t="str">
            <v>MIENBAC;WIN</v>
          </cell>
          <cell r="J2303" t="str">
            <v/>
          </cell>
          <cell r="M2303" t="str">
            <v>Số 165 Đường Hồng Hà, Xã Hồng Hà, Huyện Đan Phượng, TP. Hà Nội</v>
          </cell>
          <cell r="N2303">
            <v>60</v>
          </cell>
          <cell r="O2303" t="b">
            <v>0</v>
          </cell>
          <cell r="P2303" t="str">
            <v>C6 HÀ NỘI</v>
          </cell>
          <cell r="Q2303" t="str">
            <v>Miền Bắc</v>
          </cell>
          <cell r="R2303" t="str">
            <v>WIN</v>
          </cell>
        </row>
        <row r="2304">
          <cell r="A2304" t="str">
            <v>WIN6489</v>
          </cell>
          <cell r="B2304" t="str">
            <v>CN HÀ NỘI - CÔNG TY CỔ PHẦN DỊCH VỤ THƯƠNG MẠI TỔNG HỢP WINCOMMERCE</v>
          </cell>
          <cell r="C2304" t="str">
            <v/>
          </cell>
          <cell r="D2304" t="str">
            <v>Thành phố Hà Nội</v>
          </cell>
          <cell r="E2304" t="str">
            <v>Huyện Sóc Sơn</v>
          </cell>
          <cell r="G2304" t="str">
            <v>HN003</v>
          </cell>
          <cell r="H2304" t="str">
            <v>Nguyễn Văn Thạch</v>
          </cell>
          <cell r="I2304" t="str">
            <v>MIENBAC; WIN</v>
          </cell>
          <cell r="J2304" t="str">
            <v/>
          </cell>
          <cell r="M2304" t="str">
            <v>Xóm Đồng Thố, Thôn 4, Xã Hồng Kỳ, Huyện Sóc Sơn, HN</v>
          </cell>
          <cell r="N2304">
            <v>60</v>
          </cell>
          <cell r="O2304" t="b">
            <v>0</v>
          </cell>
          <cell r="P2304" t="str">
            <v>C6 HÀ NỘI</v>
          </cell>
          <cell r="Q2304" t="str">
            <v>Miền Bắc</v>
          </cell>
          <cell r="R2304" t="str">
            <v>WIN</v>
          </cell>
        </row>
        <row r="2305">
          <cell r="A2305" t="str">
            <v>win6502</v>
          </cell>
          <cell r="B2305" t="str">
            <v>CN HÀ NỘI - wincommerce</v>
          </cell>
          <cell r="C2305" t="str">
            <v/>
          </cell>
          <cell r="D2305" t="str">
            <v>Thành phố Hà Nội</v>
          </cell>
          <cell r="E2305" t="str">
            <v>Huyện Thanh Trì</v>
          </cell>
          <cell r="G2305" t="str">
            <v>HN008</v>
          </cell>
          <cell r="H2305" t="str">
            <v>Nguyễn Minh Sơn</v>
          </cell>
          <cell r="I2305" t="str">
            <v>MIENBAC;WIN</v>
          </cell>
          <cell r="J2305" t="str">
            <v/>
          </cell>
          <cell r="M2305" t="str">
            <v>Shophouse CT3DV-TM24,25 IEC Residences, Xã Tứ Hiệp, Huyện Thanh Trì, HN</v>
          </cell>
          <cell r="N2305">
            <v>60</v>
          </cell>
          <cell r="O2305" t="b">
            <v>0</v>
          </cell>
          <cell r="P2305" t="str">
            <v>C6 HÀ NỘI</v>
          </cell>
          <cell r="Q2305" t="str">
            <v>Miền Bắc</v>
          </cell>
          <cell r="R2305" t="str">
            <v>WIN</v>
          </cell>
        </row>
        <row r="2306">
          <cell r="A2306" t="str">
            <v>WIN6528</v>
          </cell>
          <cell r="B2306" t="str">
            <v>CN HÀ NỘI - CÔNG TY CỔ PHẦN DỊCH VỤ THƯƠNG MẠI TỔNG HỢP WINCOMMERCE</v>
          </cell>
          <cell r="C2306" t="str">
            <v/>
          </cell>
          <cell r="D2306" t="str">
            <v>Thành phố Hà Nội</v>
          </cell>
          <cell r="E2306" t="str">
            <v>Huyện Chương Mỹ</v>
          </cell>
          <cell r="G2306" t="str">
            <v>HN008</v>
          </cell>
          <cell r="H2306" t="str">
            <v>Nguyễn Minh Sơn</v>
          </cell>
          <cell r="I2306" t="str">
            <v>MIENBAC;WIN</v>
          </cell>
          <cell r="J2306" t="str">
            <v/>
          </cell>
          <cell r="M2306" t="str">
            <v>Thôn Đồng Du, Xã Hợp Đồng, Huyện Chương Mỹ, TP. Hà Nội</v>
          </cell>
          <cell r="N2306">
            <v>60</v>
          </cell>
          <cell r="O2306" t="b">
            <v>0</v>
          </cell>
          <cell r="P2306" t="str">
            <v>C6 HÀ NỘI</v>
          </cell>
          <cell r="Q2306" t="str">
            <v>Miền Bắc</v>
          </cell>
          <cell r="R2306" t="str">
            <v>WIN</v>
          </cell>
        </row>
        <row r="2307">
          <cell r="A2307" t="str">
            <v>WIN6542</v>
          </cell>
          <cell r="B2307" t="str">
            <v>CN HÀ NỘI - CÔNG TY CỔ PHẦN DỊCH VỤ THƯƠNG MẠI TỔNG HỢP WINCOMMERCE</v>
          </cell>
          <cell r="C2307" t="str">
            <v/>
          </cell>
          <cell r="D2307" t="str">
            <v>Thành phố Hà Nội</v>
          </cell>
          <cell r="E2307" t="str">
            <v>Quận Bắc Từ Liêm</v>
          </cell>
          <cell r="G2307" t="str">
            <v>HN004</v>
          </cell>
          <cell r="H2307" t="str">
            <v>Hoàng Thanh Huy</v>
          </cell>
          <cell r="I2307" t="str">
            <v>MIENBAC;WIN</v>
          </cell>
          <cell r="J2307" t="str">
            <v/>
          </cell>
          <cell r="M2307" t="str">
            <v>Ô 05 tầng 1 tòa nhà B Dự án Cụm công trình nhà ở IA20 khu đô thị Nam Thăng Long, Phường Đông Ngạc, Q.Bắc Từ Liêm, HN</v>
          </cell>
          <cell r="N2307">
            <v>60</v>
          </cell>
          <cell r="O2307" t="b">
            <v>0</v>
          </cell>
          <cell r="P2307" t="str">
            <v>C6 HÀ NỘI</v>
          </cell>
          <cell r="Q2307" t="str">
            <v>Miền Bắc</v>
          </cell>
          <cell r="R2307" t="str">
            <v>WIN</v>
          </cell>
        </row>
        <row r="2308">
          <cell r="A2308" t="str">
            <v>WIN6543</v>
          </cell>
          <cell r="B2308" t="str">
            <v>CN HÀ NỘI - CÔNG TY CỔ PHẦN DỊCH VỤ THƯƠNG MẠI TỔNG HỢP WINCOMMERCE</v>
          </cell>
          <cell r="C2308" t="str">
            <v/>
          </cell>
          <cell r="D2308" t="str">
            <v>Thành phố Hà Nội</v>
          </cell>
          <cell r="E2308" t="str">
            <v>Huyện Phúc Thọ</v>
          </cell>
          <cell r="G2308" t="str">
            <v>HN008</v>
          </cell>
          <cell r="H2308" t="str">
            <v>Nguyễn Minh Sơn</v>
          </cell>
          <cell r="I2308" t="str">
            <v>MIENBAC;WIN</v>
          </cell>
          <cell r="J2308" t="str">
            <v/>
          </cell>
          <cell r="M2308" t="str">
            <v>Thôn 5, Xã Vân Phúc, Huyện Phúc Thọ, HN</v>
          </cell>
          <cell r="N2308">
            <v>60</v>
          </cell>
          <cell r="O2308" t="b">
            <v>0</v>
          </cell>
          <cell r="P2308" t="str">
            <v>C6 HÀ NỘI</v>
          </cell>
          <cell r="Q2308" t="str">
            <v>Miền Bắc</v>
          </cell>
          <cell r="R2308" t="str">
            <v>WIN</v>
          </cell>
        </row>
        <row r="2309">
          <cell r="A2309" t="str">
            <v>WIN6546</v>
          </cell>
          <cell r="B2309" t="str">
            <v>CN HÀ NỘI - CÔNG TY CỔ PHẦN DỊCH VỤ THƯƠNG MẠI TỔNG HỢP WINCOMMERCE</v>
          </cell>
          <cell r="C2309" t="str">
            <v/>
          </cell>
          <cell r="D2309" t="str">
            <v>Thành phố Hà Nội</v>
          </cell>
          <cell r="E2309" t="str">
            <v>Quận Hà Đông</v>
          </cell>
          <cell r="G2309" t="str">
            <v>HN004</v>
          </cell>
          <cell r="H2309" t="str">
            <v>Hoàng Thanh Huy</v>
          </cell>
          <cell r="I2309" t="str">
            <v>MIENBAC;WIN</v>
          </cell>
          <cell r="J2309" t="str">
            <v/>
          </cell>
          <cell r="M2309" t="str">
            <v>200 Quyết Thắng, Tổ 8, Phường Yên Nghĩa, Quận Hà Đông, HN</v>
          </cell>
          <cell r="N2309">
            <v>60</v>
          </cell>
          <cell r="O2309" t="b">
            <v>0</v>
          </cell>
          <cell r="P2309" t="str">
            <v>C6 HÀ NỘI</v>
          </cell>
          <cell r="Q2309" t="str">
            <v>Miền Bắc</v>
          </cell>
          <cell r="R2309" t="str">
            <v>WIN</v>
          </cell>
        </row>
        <row r="2310">
          <cell r="A2310" t="str">
            <v>win6548</v>
          </cell>
          <cell r="B2310" t="str">
            <v>CN HÀ NỘI - wincommerce</v>
          </cell>
          <cell r="C2310" t="str">
            <v/>
          </cell>
          <cell r="D2310" t="str">
            <v>Thành phố Hà Nội</v>
          </cell>
          <cell r="E2310" t="str">
            <v>Huyện Thanh Oai</v>
          </cell>
          <cell r="G2310" t="str">
            <v>HN008</v>
          </cell>
          <cell r="H2310" t="str">
            <v>Nguyễn Minh Sơn</v>
          </cell>
          <cell r="I2310" t="str">
            <v>MIENBAC;WIN</v>
          </cell>
          <cell r="J2310" t="str">
            <v/>
          </cell>
          <cell r="M2310" t="str">
            <v>Số nhà 366, Xóm Liên Kết, Thôn Trung, Xã Cao Viên, huyện Thanh Oai, Hà Nội</v>
          </cell>
          <cell r="N2310">
            <v>60</v>
          </cell>
          <cell r="O2310" t="b">
            <v>0</v>
          </cell>
          <cell r="P2310" t="str">
            <v>C6 HÀ NỘI</v>
          </cell>
          <cell r="Q2310" t="str">
            <v>Miền Bắc</v>
          </cell>
          <cell r="R2310" t="str">
            <v>WIN</v>
          </cell>
        </row>
        <row r="2311">
          <cell r="A2311" t="str">
            <v>win6569</v>
          </cell>
          <cell r="B2311" t="str">
            <v>CN HÀ NỘI - wincommerce</v>
          </cell>
          <cell r="C2311" t="str">
            <v/>
          </cell>
          <cell r="D2311" t="str">
            <v>Thành phố Hà Nội</v>
          </cell>
          <cell r="E2311" t="str">
            <v>Huyện Mê Linh</v>
          </cell>
          <cell r="G2311" t="str">
            <v>HN003</v>
          </cell>
          <cell r="H2311" t="str">
            <v>Nguyễn Văn Thạch</v>
          </cell>
          <cell r="I2311" t="str">
            <v>MIENBAC;WIN</v>
          </cell>
          <cell r="J2311" t="str">
            <v/>
          </cell>
          <cell r="M2311" t="str">
            <v>Thôn Nội Đồng, Xã Đại Thịnh, Huyện Mê Linh, HN</v>
          </cell>
          <cell r="N2311">
            <v>60</v>
          </cell>
          <cell r="O2311" t="b">
            <v>0</v>
          </cell>
          <cell r="P2311" t="str">
            <v>C6 HÀ NỘI</v>
          </cell>
          <cell r="Q2311" t="str">
            <v>Miền Bắc</v>
          </cell>
          <cell r="R2311" t="str">
            <v>WIN</v>
          </cell>
        </row>
        <row r="2312">
          <cell r="A2312" t="str">
            <v>WIN6570</v>
          </cell>
          <cell r="B2312" t="str">
            <v>CN HÀ NỘI - CÔNG TY CỔ PHẦN DỊCH VỤ THƯƠNG MẠI TỔNG HỢP WINCOMMERCE</v>
          </cell>
          <cell r="C2312" t="str">
            <v/>
          </cell>
          <cell r="D2312" t="str">
            <v>Thành phố Hà Nội</v>
          </cell>
          <cell r="E2312" t="str">
            <v>Huyện ứng Hòa</v>
          </cell>
          <cell r="G2312" t="str">
            <v>HN004</v>
          </cell>
          <cell r="H2312" t="str">
            <v>Hoàng Thanh Huy</v>
          </cell>
          <cell r="I2312" t="str">
            <v>MIENBAC;WIN</v>
          </cell>
          <cell r="J2312" t="str">
            <v/>
          </cell>
          <cell r="M2312" t="str">
            <v>Thôn Động Phí, Xã Phương Tú, Huyện Ứng Hòa, HN</v>
          </cell>
          <cell r="N2312">
            <v>60</v>
          </cell>
          <cell r="O2312" t="b">
            <v>0</v>
          </cell>
          <cell r="P2312" t="str">
            <v>C6 HÀ NỘI</v>
          </cell>
          <cell r="Q2312" t="str">
            <v>Miền Bắc</v>
          </cell>
          <cell r="R2312" t="str">
            <v>WIN</v>
          </cell>
        </row>
        <row r="2313">
          <cell r="A2313" t="str">
            <v>WIN6585</v>
          </cell>
          <cell r="B2313" t="str">
            <v>CN HÀ NỘI - CÔNG TY CỔ PHẦN DỊCH VỤ THƯƠNG MẠI TỔNG HỢP WINCOMMERCE</v>
          </cell>
          <cell r="C2313" t="str">
            <v/>
          </cell>
          <cell r="D2313" t="str">
            <v>Thành phố Hà Nội</v>
          </cell>
          <cell r="E2313" t="str">
            <v>Huyện Đông Anh</v>
          </cell>
          <cell r="G2313" t="str">
            <v>HN003</v>
          </cell>
          <cell r="H2313" t="str">
            <v>Nguyễn Văn Thạch</v>
          </cell>
          <cell r="I2313" t="str">
            <v>MIENBAC;WIN</v>
          </cell>
          <cell r="J2313" t="str">
            <v/>
          </cell>
          <cell r="M2313" t="str">
            <v>Thôn Nhồi Dưới, Xã Cổ Loa, Huyện Đông Anh, HN</v>
          </cell>
          <cell r="N2313">
            <v>60</v>
          </cell>
          <cell r="O2313" t="b">
            <v>0</v>
          </cell>
          <cell r="P2313" t="str">
            <v>C6 HÀ NỘI</v>
          </cell>
          <cell r="Q2313" t="str">
            <v>Miền Bắc</v>
          </cell>
          <cell r="R2313" t="str">
            <v>WIN</v>
          </cell>
        </row>
        <row r="2314">
          <cell r="A2314" t="str">
            <v>win6610</v>
          </cell>
          <cell r="B2314" t="str">
            <v>CN HÀ NỘI - wincommerce</v>
          </cell>
          <cell r="C2314" t="str">
            <v/>
          </cell>
          <cell r="D2314" t="str">
            <v>Thành phố Hà Nội</v>
          </cell>
          <cell r="E2314" t="str">
            <v>Huyện Mỹ Đức</v>
          </cell>
          <cell r="G2314" t="str">
            <v>HN008</v>
          </cell>
          <cell r="H2314" t="str">
            <v>Nguyễn Minh Sơn</v>
          </cell>
          <cell r="I2314" t="str">
            <v>MIENBAC;WIN</v>
          </cell>
          <cell r="J2314" t="str">
            <v/>
          </cell>
          <cell r="M2314" t="str">
            <v>Thôn Bờ Thồng, Xã Tuy Lai, Huyện Mỹ Đức, HN</v>
          </cell>
          <cell r="N2314">
            <v>60</v>
          </cell>
          <cell r="O2314" t="b">
            <v>0</v>
          </cell>
          <cell r="P2314" t="str">
            <v>C6 HÀ NỘI</v>
          </cell>
          <cell r="Q2314" t="str">
            <v>Miền Bắc</v>
          </cell>
          <cell r="R2314" t="str">
            <v>WIN</v>
          </cell>
        </row>
        <row r="2315">
          <cell r="A2315" t="str">
            <v>win6613</v>
          </cell>
          <cell r="B2315" t="str">
            <v>CN HÀ NỘI - wincommerce</v>
          </cell>
          <cell r="C2315" t="str">
            <v/>
          </cell>
          <cell r="D2315" t="str">
            <v>Thành phố Hà Nội</v>
          </cell>
          <cell r="E2315" t="str">
            <v>Huyện Đan Phượng</v>
          </cell>
          <cell r="G2315" t="str">
            <v>HN004</v>
          </cell>
          <cell r="H2315" t="str">
            <v>Hoàng Thanh Huy</v>
          </cell>
          <cell r="I2315" t="str">
            <v>MIENBAC;WIN</v>
          </cell>
          <cell r="J2315" t="str">
            <v/>
          </cell>
          <cell r="M2315" t="str">
            <v>Số 35 Đông Khê, Cụm 3, Xã Đan Phượng, Huyện Đan Phượng, HN</v>
          </cell>
          <cell r="N2315">
            <v>60</v>
          </cell>
          <cell r="O2315" t="b">
            <v>0</v>
          </cell>
          <cell r="P2315" t="str">
            <v>C6 HÀ NỘI</v>
          </cell>
          <cell r="Q2315" t="str">
            <v>Miền Bắc</v>
          </cell>
          <cell r="R2315" t="str">
            <v>WIN</v>
          </cell>
        </row>
        <row r="2316">
          <cell r="A2316" t="str">
            <v>WIN6614</v>
          </cell>
          <cell r="B2316" t="str">
            <v>CN HÀ NỘI - CÔNG TY CỔ PHẦN DỊCH VỤ THƯƠNG MẠI TỔNG HỢP WINCOMMERCE</v>
          </cell>
          <cell r="C2316" t="str">
            <v/>
          </cell>
          <cell r="D2316" t="str">
            <v>Thành phố Hà Nội</v>
          </cell>
          <cell r="E2316" t="str">
            <v>Huyện ứng Hòa</v>
          </cell>
          <cell r="G2316" t="str">
            <v>HN004</v>
          </cell>
          <cell r="H2316" t="str">
            <v>Hoàng Thanh Huy</v>
          </cell>
          <cell r="I2316" t="str">
            <v>MIENBAC;WIN</v>
          </cell>
          <cell r="J2316" t="str">
            <v/>
          </cell>
          <cell r="M2316" t="str">
            <v>Thôn Bặt Ngõ, Xã Liên Bạt, Huyện Ứng Hòa, HN</v>
          </cell>
          <cell r="N2316">
            <v>60</v>
          </cell>
          <cell r="O2316" t="b">
            <v>0</v>
          </cell>
          <cell r="P2316" t="str">
            <v>C6 HÀ NỘI</v>
          </cell>
          <cell r="Q2316" t="str">
            <v>Miền Bắc</v>
          </cell>
          <cell r="R2316" t="str">
            <v>WIN</v>
          </cell>
        </row>
        <row r="2317">
          <cell r="A2317" t="str">
            <v>WIN6629</v>
          </cell>
          <cell r="B2317" t="str">
            <v>CN HÀ NỘI - CÔNG TY CỔ PHẦN DỊCH VỤ THƯƠNG MẠI TỔNG HỢP WINCOMMERCE</v>
          </cell>
          <cell r="C2317" t="str">
            <v/>
          </cell>
          <cell r="D2317" t="str">
            <v>Thành phố Hà Nội</v>
          </cell>
          <cell r="E2317" t="str">
            <v>Huyện Đông Anh</v>
          </cell>
          <cell r="G2317" t="str">
            <v>HN003</v>
          </cell>
          <cell r="H2317" t="str">
            <v>Nguyễn Văn Thạch</v>
          </cell>
          <cell r="I2317" t="str">
            <v>MIENBAC;WIN</v>
          </cell>
          <cell r="J2317" t="str">
            <v/>
          </cell>
          <cell r="M2317" t="str">
            <v>Thôn Ấp Tó, Xã Uy Nỗ, Huyện Đông Anh, HN</v>
          </cell>
          <cell r="N2317">
            <v>60</v>
          </cell>
          <cell r="O2317" t="b">
            <v>0</v>
          </cell>
          <cell r="P2317" t="str">
            <v>C6 HÀ NỘI</v>
          </cell>
          <cell r="Q2317" t="str">
            <v>Miền Bắc</v>
          </cell>
          <cell r="R2317" t="str">
            <v>WIN</v>
          </cell>
        </row>
        <row r="2318">
          <cell r="A2318" t="str">
            <v>win6634</v>
          </cell>
          <cell r="B2318" t="str">
            <v>CN HÀ NỘI - wincommerce</v>
          </cell>
          <cell r="C2318" t="str">
            <v/>
          </cell>
          <cell r="D2318" t="str">
            <v>Thành phố Hà Nội</v>
          </cell>
          <cell r="E2318" t="str">
            <v>Quận Hà Đông</v>
          </cell>
          <cell r="G2318" t="str">
            <v>HN004</v>
          </cell>
          <cell r="H2318" t="str">
            <v>Hoàng Thanh Huy</v>
          </cell>
          <cell r="I2318" t="str">
            <v>MIENBAC;WIN</v>
          </cell>
          <cell r="J2318" t="str">
            <v/>
          </cell>
          <cell r="M2318" t="str">
            <v>V3–B01, Khu đô thị mới An Hưng, Phường La Khê, Quận Hà Đông, HN</v>
          </cell>
          <cell r="N2318">
            <v>60</v>
          </cell>
          <cell r="O2318" t="b">
            <v>0</v>
          </cell>
          <cell r="P2318" t="str">
            <v>C6 HÀ NỘI</v>
          </cell>
          <cell r="Q2318" t="str">
            <v>Miền Bắc</v>
          </cell>
          <cell r="R2318" t="str">
            <v>WIN</v>
          </cell>
        </row>
        <row r="2319">
          <cell r="A2319" t="str">
            <v>win6639</v>
          </cell>
          <cell r="B2319" t="str">
            <v>CN HÀ NỘI - WINCOMMERCE</v>
          </cell>
          <cell r="C2319" t="str">
            <v/>
          </cell>
          <cell r="D2319" t="str">
            <v>Thành phố Hà Nội</v>
          </cell>
          <cell r="E2319" t="str">
            <v>Quận Hai Bà Trưng</v>
          </cell>
          <cell r="G2319" t="str">
            <v>HN003</v>
          </cell>
          <cell r="H2319" t="str">
            <v>Nguyễn Văn Thạch</v>
          </cell>
          <cell r="I2319" t="str">
            <v>MIENBAC;WIN</v>
          </cell>
          <cell r="J2319" t="str">
            <v/>
          </cell>
          <cell r="M2319" t="str">
            <v>114 Ngõ 14 Quỳnh Lôi, Phường Quỳnh Mai, Quận Hai Bà Trưng, HN</v>
          </cell>
          <cell r="N2319">
            <v>60</v>
          </cell>
          <cell r="O2319" t="b">
            <v>0</v>
          </cell>
          <cell r="P2319" t="str">
            <v>C6 HÀ NỘI</v>
          </cell>
          <cell r="Q2319" t="str">
            <v>Miền Bắc</v>
          </cell>
          <cell r="R2319" t="str">
            <v>WIN</v>
          </cell>
        </row>
        <row r="2320">
          <cell r="A2320" t="str">
            <v>WIN6646</v>
          </cell>
          <cell r="B2320" t="str">
            <v>CN HÀ NỘI - CÔNG TY CỔ PHẦN DỊCH VỤ THƯƠNG MẠI TỔNG HỢP WINCOMMERCE</v>
          </cell>
          <cell r="C2320" t="str">
            <v/>
          </cell>
          <cell r="D2320" t="str">
            <v>Thành phố Hà Nội</v>
          </cell>
          <cell r="E2320" t="str">
            <v>Quận Thanh Xuân</v>
          </cell>
          <cell r="G2320" t="str">
            <v>HN008</v>
          </cell>
          <cell r="H2320" t="str">
            <v>Nguyễn Minh Sơn</v>
          </cell>
          <cell r="I2320" t="str">
            <v>MIENBAC;WIN</v>
          </cell>
          <cell r="J2320" t="str">
            <v/>
          </cell>
          <cell r="M2320" t="str">
            <v>Số 60 Lê Trọng Tấn, Phường Khương Mai, Quận Thanh Xuân, HN</v>
          </cell>
          <cell r="N2320">
            <v>60</v>
          </cell>
          <cell r="O2320" t="b">
            <v>0</v>
          </cell>
          <cell r="P2320" t="str">
            <v>C6 HÀ NỘI</v>
          </cell>
          <cell r="Q2320" t="str">
            <v>Miền Bắc</v>
          </cell>
          <cell r="R2320" t="str">
            <v>WIN</v>
          </cell>
        </row>
        <row r="2321">
          <cell r="A2321" t="str">
            <v>win6663</v>
          </cell>
          <cell r="B2321" t="str">
            <v>CN HÀ NỘI - wincommerce</v>
          </cell>
          <cell r="C2321" t="str">
            <v/>
          </cell>
          <cell r="D2321" t="str">
            <v>Thành phố Hà Nội</v>
          </cell>
          <cell r="E2321" t="str">
            <v>Quận Hà Đông</v>
          </cell>
          <cell r="G2321" t="str">
            <v>HN004</v>
          </cell>
          <cell r="H2321" t="str">
            <v>Hoàng Thanh Huy</v>
          </cell>
          <cell r="I2321" t="str">
            <v>MIENBAC;WIN</v>
          </cell>
          <cell r="J2321" t="str">
            <v/>
          </cell>
          <cell r="M2321" t="str">
            <v>SH B4 tòa CT6B, Khu đô thị mới Dương Nội, Phường Dương Nội, Quận Hà Đông, HN</v>
          </cell>
          <cell r="N2321">
            <v>60</v>
          </cell>
          <cell r="O2321" t="b">
            <v>0</v>
          </cell>
          <cell r="P2321" t="str">
            <v>C6 HÀ NỘI</v>
          </cell>
          <cell r="Q2321" t="str">
            <v>Miền Bắc</v>
          </cell>
          <cell r="R2321" t="str">
            <v>WIN</v>
          </cell>
        </row>
        <row r="2322">
          <cell r="A2322" t="str">
            <v>win6664</v>
          </cell>
          <cell r="B2322" t="str">
            <v>CN HÀ NỘI - CÔNG TY CỔ PHẦN DỊCH VỤ THƯƠNG MẠI TỔNG HỢP WINCOMMERCE</v>
          </cell>
          <cell r="C2322" t="str">
            <v/>
          </cell>
          <cell r="D2322" t="str">
            <v>Thành phố Hà Nội</v>
          </cell>
          <cell r="E2322" t="str">
            <v>Huyện Chương Mỹ</v>
          </cell>
          <cell r="G2322" t="str">
            <v>HN008</v>
          </cell>
          <cell r="H2322" t="str">
            <v>Nguyễn Minh Sơn</v>
          </cell>
          <cell r="I2322" t="str">
            <v>MIENBAC;WIN</v>
          </cell>
          <cell r="J2322" t="str">
            <v/>
          </cell>
          <cell r="M2322" t="str">
            <v>Thôn Hòa Bình, Xã Hoàng Văn Thụ, Huyện Chương Mỹ, HN</v>
          </cell>
          <cell r="N2322">
            <v>60</v>
          </cell>
          <cell r="O2322" t="b">
            <v>0</v>
          </cell>
          <cell r="P2322" t="str">
            <v>C6 HÀ NỘI</v>
          </cell>
          <cell r="Q2322" t="str">
            <v>Miền Bắc</v>
          </cell>
          <cell r="R2322" t="str">
            <v>WIN</v>
          </cell>
        </row>
        <row r="2323">
          <cell r="A2323" t="str">
            <v>win6668</v>
          </cell>
          <cell r="B2323" t="str">
            <v>CN HÀ NỘI - wincommerce</v>
          </cell>
          <cell r="C2323" t="str">
            <v/>
          </cell>
          <cell r="D2323" t="str">
            <v>Thành phố Hà Nội</v>
          </cell>
          <cell r="E2323" t="str">
            <v>Huyện Thanh Oai</v>
          </cell>
          <cell r="G2323" t="str">
            <v>HN008</v>
          </cell>
          <cell r="H2323" t="str">
            <v>Nguyễn Minh Sơn</v>
          </cell>
          <cell r="I2323" t="str">
            <v>MIENBAC;WIN</v>
          </cell>
          <cell r="J2323" t="str">
            <v/>
          </cell>
          <cell r="M2323" t="str">
            <v>Số 94, Thôn Dũng Tiến, Xã Kim Thư, Huyện Thanh Oai, HN</v>
          </cell>
          <cell r="N2323">
            <v>60</v>
          </cell>
          <cell r="O2323" t="b">
            <v>0</v>
          </cell>
          <cell r="P2323" t="str">
            <v>C6 HÀ NỘI</v>
          </cell>
          <cell r="Q2323" t="str">
            <v>Miền Bắc</v>
          </cell>
          <cell r="R2323" t="str">
            <v>WIN</v>
          </cell>
        </row>
        <row r="2324">
          <cell r="A2324" t="str">
            <v>WIN6671</v>
          </cell>
          <cell r="B2324" t="str">
            <v>CN HÀ NỘI - CÔNG TY CỔ PHẦN DỊCH VỤ THƯƠNG MẠI TỔNG HỢP WINCOMMERCE</v>
          </cell>
          <cell r="C2324" t="str">
            <v/>
          </cell>
          <cell r="D2324" t="str">
            <v>Thành phố Hà Nội</v>
          </cell>
          <cell r="E2324" t="str">
            <v>Huyện Sóc Sơn</v>
          </cell>
          <cell r="G2324" t="str">
            <v>HN008</v>
          </cell>
          <cell r="H2324" t="str">
            <v>Nguyễn Minh Sơn</v>
          </cell>
          <cell r="I2324" t="str">
            <v>MIENBAC; WIN</v>
          </cell>
          <cell r="J2324" t="str">
            <v/>
          </cell>
          <cell r="M2324" t="str">
            <v>Số 150 Phố Kim Anh, Xã Thanh Xuân, Huyện Sóc Sơn, HN</v>
          </cell>
          <cell r="N2324">
            <v>60</v>
          </cell>
          <cell r="O2324" t="b">
            <v>0</v>
          </cell>
          <cell r="P2324" t="str">
            <v>C6 HÀ NỘI</v>
          </cell>
          <cell r="Q2324" t="str">
            <v>Miền Bắc</v>
          </cell>
          <cell r="R2324" t="str">
            <v>WIN</v>
          </cell>
        </row>
        <row r="2325">
          <cell r="A2325" t="str">
            <v>win6676</v>
          </cell>
          <cell r="B2325" t="str">
            <v>CN HÀ NỘI - wincommerce</v>
          </cell>
          <cell r="C2325" t="str">
            <v/>
          </cell>
          <cell r="D2325" t="str">
            <v>Thành phố Hà Nội</v>
          </cell>
          <cell r="E2325" t="str">
            <v>Huyện Ba Vì</v>
          </cell>
          <cell r="G2325" t="str">
            <v>HN004</v>
          </cell>
          <cell r="H2325" t="str">
            <v>Hoàng Thanh Huy</v>
          </cell>
          <cell r="I2325" t="str">
            <v>MIENBAC;WIN</v>
          </cell>
          <cell r="J2325" t="str">
            <v/>
          </cell>
          <cell r="M2325" t="str">
            <v>Thôn Yên Thành, Xã Tản Lĩnh, Huyện Ba Vì, HN</v>
          </cell>
          <cell r="N2325">
            <v>60</v>
          </cell>
          <cell r="O2325" t="b">
            <v>0</v>
          </cell>
          <cell r="P2325" t="str">
            <v>C6 HÀ NỘI</v>
          </cell>
          <cell r="Q2325" t="str">
            <v>Miền Bắc</v>
          </cell>
          <cell r="R2325" t="str">
            <v>WIN</v>
          </cell>
        </row>
        <row r="2326">
          <cell r="A2326" t="str">
            <v>win6677</v>
          </cell>
          <cell r="B2326" t="str">
            <v>CN HÀ NỘI - WINCOMMERCE</v>
          </cell>
          <cell r="C2326" t="str">
            <v/>
          </cell>
          <cell r="D2326" t="str">
            <v>Thành phố Hà Nội</v>
          </cell>
          <cell r="E2326" t="str">
            <v>Huyện Thạch Thất</v>
          </cell>
          <cell r="G2326" t="str">
            <v>HN008</v>
          </cell>
          <cell r="H2326" t="str">
            <v>Nguyễn Minh Sơn</v>
          </cell>
          <cell r="I2326" t="str">
            <v>MIENBAC;WIN</v>
          </cell>
          <cell r="J2326" t="str">
            <v/>
          </cell>
          <cell r="M2326" t="str">
            <v>Thôn Yên Lạc 1, Xã Cần Kiệm, Huyện Thạch Thất, HN</v>
          </cell>
          <cell r="N2326">
            <v>60</v>
          </cell>
          <cell r="O2326" t="b">
            <v>0</v>
          </cell>
          <cell r="P2326" t="str">
            <v>C6 HÀ NỘI</v>
          </cell>
          <cell r="Q2326" t="str">
            <v>Miền Bắc</v>
          </cell>
          <cell r="R2326" t="str">
            <v>WIN</v>
          </cell>
        </row>
        <row r="2327">
          <cell r="A2327" t="str">
            <v>win6683</v>
          </cell>
          <cell r="B2327" t="str">
            <v>CN HÀ NỘI - WINCOMMERCE</v>
          </cell>
          <cell r="C2327" t="str">
            <v/>
          </cell>
          <cell r="D2327" t="str">
            <v>Thành phố Hà Nội</v>
          </cell>
          <cell r="E2327" t="str">
            <v>Huyện Chương Mỹ</v>
          </cell>
          <cell r="G2327" t="str">
            <v>HN008</v>
          </cell>
          <cell r="H2327" t="str">
            <v>Nguyễn Minh Sơn</v>
          </cell>
          <cell r="I2327" t="str">
            <v>MIENBAC;WIN</v>
          </cell>
          <cell r="J2327" t="str">
            <v/>
          </cell>
          <cell r="M2327" t="str">
            <v>Thôn Ứng Hòa, Xã Lam Điền, Huyện Chương Mỹ, HN</v>
          </cell>
          <cell r="N2327">
            <v>60</v>
          </cell>
          <cell r="O2327" t="b">
            <v>0</v>
          </cell>
          <cell r="P2327" t="str">
            <v>C6 HÀ NỘI</v>
          </cell>
          <cell r="Q2327" t="str">
            <v>Miền Bắc</v>
          </cell>
          <cell r="R2327" t="str">
            <v>WIN</v>
          </cell>
        </row>
        <row r="2328">
          <cell r="A2328" t="str">
            <v>win6684</v>
          </cell>
          <cell r="B2328" t="str">
            <v>CN HÀ NỘI - WINCOMMERCE</v>
          </cell>
          <cell r="C2328" t="str">
            <v/>
          </cell>
          <cell r="D2328" t="str">
            <v>Thành phố Hà Nội</v>
          </cell>
          <cell r="E2328" t="str">
            <v>Quận Đống Đa</v>
          </cell>
          <cell r="G2328" t="str">
            <v>HN003</v>
          </cell>
          <cell r="H2328" t="str">
            <v>Nguyễn Văn Thạch</v>
          </cell>
          <cell r="I2328" t="str">
            <v>MIENBAC;WIN</v>
          </cell>
          <cell r="J2328" t="str">
            <v/>
          </cell>
          <cell r="M2328" t="str">
            <v>Số 4 Ngõ 167 Phương Mai, Phường Phương Mai, Quận Đống Đa, HN</v>
          </cell>
          <cell r="N2328">
            <v>60</v>
          </cell>
          <cell r="O2328" t="b">
            <v>0</v>
          </cell>
          <cell r="P2328" t="str">
            <v>C6 HÀ NỘI</v>
          </cell>
          <cell r="Q2328" t="str">
            <v>Miền Bắc</v>
          </cell>
          <cell r="R2328" t="str">
            <v>WIN</v>
          </cell>
        </row>
        <row r="2329">
          <cell r="A2329" t="str">
            <v>win6689</v>
          </cell>
          <cell r="B2329" t="str">
            <v>CN HÀ NỘI - wincommerce</v>
          </cell>
          <cell r="C2329" t="str">
            <v/>
          </cell>
          <cell r="D2329" t="str">
            <v>Thành phố Hà Nội</v>
          </cell>
          <cell r="E2329" t="str">
            <v>Quận Hà Đông</v>
          </cell>
          <cell r="G2329" t="str">
            <v>HN004</v>
          </cell>
          <cell r="H2329" t="str">
            <v>Hoàng Thanh Huy</v>
          </cell>
          <cell r="I2329" t="str">
            <v>MIENBAC;WIN</v>
          </cell>
          <cell r="J2329" t="str">
            <v/>
          </cell>
          <cell r="M2329" t="str">
            <v>LK9-39 Khu Đô Thị mới Văn Phú, Phường Phú La, Quận Hà Đông, HN</v>
          </cell>
          <cell r="N2329">
            <v>60</v>
          </cell>
          <cell r="O2329" t="b">
            <v>0</v>
          </cell>
          <cell r="P2329" t="str">
            <v>C6 HÀ NỘI</v>
          </cell>
          <cell r="Q2329" t="str">
            <v>Miền Bắc</v>
          </cell>
          <cell r="R2329" t="str">
            <v>WIN</v>
          </cell>
        </row>
        <row r="2330">
          <cell r="A2330" t="str">
            <v>win6697</v>
          </cell>
          <cell r="B2330" t="str">
            <v>CN HÀ NỘI - WINCOMMERCE</v>
          </cell>
          <cell r="C2330" t="str">
            <v/>
          </cell>
          <cell r="D2330" t="str">
            <v>Thành phố Hà Nội</v>
          </cell>
          <cell r="E2330" t="str">
            <v>Quận Ba Đình</v>
          </cell>
          <cell r="G2330" t="str">
            <v>HN008</v>
          </cell>
          <cell r="H2330" t="str">
            <v>Nguyễn Minh Sơn</v>
          </cell>
          <cell r="I2330" t="str">
            <v>MIENBAC;WIN</v>
          </cell>
          <cell r="J2330" t="str">
            <v/>
          </cell>
          <cell r="M2330" t="str">
            <v>18 Hàng Than, Phường Nguyễn Trung Trực, Quận Ba Đình, HN</v>
          </cell>
          <cell r="N2330">
            <v>60</v>
          </cell>
          <cell r="O2330" t="b">
            <v>0</v>
          </cell>
          <cell r="P2330" t="str">
            <v>C6 HÀ NỘI</v>
          </cell>
          <cell r="Q2330" t="str">
            <v>Miền Bắc</v>
          </cell>
          <cell r="R2330" t="str">
            <v>WIN</v>
          </cell>
        </row>
        <row r="2331">
          <cell r="A2331" t="str">
            <v>win6713</v>
          </cell>
          <cell r="B2331" t="str">
            <v>CN HÀ NỘI - WINCOMMERCE</v>
          </cell>
          <cell r="C2331" t="str">
            <v/>
          </cell>
          <cell r="D2331" t="str">
            <v>Thành phố Hà Nội</v>
          </cell>
          <cell r="E2331" t="str">
            <v>Quận Long Biên</v>
          </cell>
          <cell r="G2331" t="str">
            <v>HN003</v>
          </cell>
          <cell r="H2331" t="str">
            <v>Nguyễn Văn Thạch</v>
          </cell>
          <cell r="I2331" t="str">
            <v>MIENBAC;WIN</v>
          </cell>
          <cell r="J2331" t="str">
            <v/>
          </cell>
          <cell r="M2331" t="str">
            <v>Kiot 01,02,25,26, Tầng 1 - Tòa CT1B, trục đường 5 kéo dài, Phường Thượng Thanh, Quận Long Biên, HN</v>
          </cell>
          <cell r="N2331">
            <v>60</v>
          </cell>
          <cell r="O2331" t="b">
            <v>0</v>
          </cell>
          <cell r="P2331" t="str">
            <v>C6 HÀ NỘI</v>
          </cell>
          <cell r="Q2331" t="str">
            <v>Miền Bắc</v>
          </cell>
          <cell r="R2331" t="str">
            <v>WIN</v>
          </cell>
        </row>
        <row r="2332">
          <cell r="A2332" t="str">
            <v>win6722</v>
          </cell>
          <cell r="B2332" t="str">
            <v>CN HÀ NỘI - wincommerce</v>
          </cell>
          <cell r="C2332" t="str">
            <v/>
          </cell>
          <cell r="D2332" t="str">
            <v>Thành phố Hà Nội</v>
          </cell>
          <cell r="E2332" t="str">
            <v>Quận Hà Đông</v>
          </cell>
          <cell r="G2332" t="str">
            <v>HN004</v>
          </cell>
          <cell r="H2332" t="str">
            <v>Hoàng Thanh Huy</v>
          </cell>
          <cell r="I2332" t="str">
            <v>MIENBAC;WIN</v>
          </cell>
          <cell r="J2332" t="str">
            <v/>
          </cell>
          <cell r="M2332" t="str">
            <v>số B3-Lô B-TT1, Khu nhà ở Bộ Tư lệnh Thủ Đô Hà Nội, Phường Yên Nghĩa, Quận Hà Đông, HN</v>
          </cell>
          <cell r="N2332">
            <v>60</v>
          </cell>
          <cell r="O2332" t="b">
            <v>0</v>
          </cell>
          <cell r="P2332" t="str">
            <v>C6 HÀ NỘI</v>
          </cell>
          <cell r="Q2332" t="str">
            <v>Miền Bắc</v>
          </cell>
          <cell r="R2332" t="str">
            <v>WIN</v>
          </cell>
        </row>
        <row r="2333">
          <cell r="A2333" t="str">
            <v>win6728</v>
          </cell>
          <cell r="B2333" t="str">
            <v>CN HÀ NỘI - wincommerce</v>
          </cell>
          <cell r="C2333" t="str">
            <v/>
          </cell>
          <cell r="D2333" t="str">
            <v>Thành phố Hà Nội</v>
          </cell>
          <cell r="E2333" t="str">
            <v>Huyện Đan Phượng</v>
          </cell>
          <cell r="G2333" t="str">
            <v>HN004</v>
          </cell>
          <cell r="H2333" t="str">
            <v>Hoàng Thanh Huy</v>
          </cell>
          <cell r="I2333" t="str">
            <v>MIENBAC;WIN</v>
          </cell>
          <cell r="J2333" t="str">
            <v/>
          </cell>
          <cell r="M2333" t="str">
            <v>Số 55 Đường 422 Xã Tân Lập, Huyện Đan Phượng, HN</v>
          </cell>
          <cell r="N2333">
            <v>60</v>
          </cell>
          <cell r="O2333" t="b">
            <v>0</v>
          </cell>
          <cell r="P2333" t="str">
            <v>C6 HÀ NỘI</v>
          </cell>
          <cell r="Q2333" t="str">
            <v>Miền Bắc</v>
          </cell>
          <cell r="R2333" t="str">
            <v>WIN</v>
          </cell>
        </row>
        <row r="2334">
          <cell r="A2334" t="str">
            <v>win6738</v>
          </cell>
          <cell r="B2334" t="str">
            <v>CN HÀ NỘI - wincommerce</v>
          </cell>
          <cell r="C2334" t="str">
            <v/>
          </cell>
          <cell r="D2334" t="str">
            <v>Thành phố Hà Nội</v>
          </cell>
          <cell r="E2334" t="str">
            <v>Quận Bắc Từ Liêm</v>
          </cell>
          <cell r="G2334" t="str">
            <v>HN004</v>
          </cell>
          <cell r="H2334" t="str">
            <v>Hoàng Thanh Huy</v>
          </cell>
          <cell r="I2334" t="str">
            <v>MIENBAC;WIN</v>
          </cell>
          <cell r="J2334" t="str">
            <v/>
          </cell>
          <cell r="M2334" t="str">
            <v>TDP Nguyên Xá 1, Phường Minh Khai, Quận Bắc Từ Liêm, HN</v>
          </cell>
          <cell r="N2334">
            <v>60</v>
          </cell>
          <cell r="O2334" t="b">
            <v>0</v>
          </cell>
          <cell r="P2334" t="str">
            <v>C6 HÀ NỘI</v>
          </cell>
          <cell r="Q2334" t="str">
            <v>Miền Bắc</v>
          </cell>
          <cell r="R2334" t="str">
            <v>WIN</v>
          </cell>
        </row>
        <row r="2335">
          <cell r="A2335" t="str">
            <v>win6739</v>
          </cell>
          <cell r="B2335" t="str">
            <v>CN HÀ NỘI - wincommerce</v>
          </cell>
          <cell r="C2335" t="str">
            <v/>
          </cell>
          <cell r="D2335" t="str">
            <v>Thành phố Hà Nội</v>
          </cell>
          <cell r="E2335" t="str">
            <v>Huyện Mê Linh</v>
          </cell>
          <cell r="G2335" t="str">
            <v>HN008</v>
          </cell>
          <cell r="H2335" t="str">
            <v>Nguyễn Minh Sơn</v>
          </cell>
          <cell r="I2335" t="str">
            <v>MIENBAC;WIN</v>
          </cell>
          <cell r="J2335" t="str">
            <v/>
          </cell>
          <cell r="M2335" t="str">
            <v>Chợ Đầu Đê, Xã Tiến Thịnh, Huyện Mê Linh, HN</v>
          </cell>
          <cell r="N2335">
            <v>60</v>
          </cell>
          <cell r="O2335" t="b">
            <v>0</v>
          </cell>
          <cell r="P2335" t="str">
            <v>C6 HÀ NỘI</v>
          </cell>
          <cell r="Q2335" t="str">
            <v>Miền Bắc</v>
          </cell>
          <cell r="R2335" t="str">
            <v>WIN</v>
          </cell>
        </row>
        <row r="2336">
          <cell r="A2336" t="str">
            <v>win6743</v>
          </cell>
          <cell r="B2336" t="str">
            <v>CN HÀ NỘI - wincommerce</v>
          </cell>
          <cell r="C2336" t="str">
            <v/>
          </cell>
          <cell r="D2336" t="str">
            <v>Thành phố Hà Nội</v>
          </cell>
          <cell r="E2336" t="str">
            <v>Huyện Hoài Đức</v>
          </cell>
          <cell r="G2336" t="str">
            <v>HN004</v>
          </cell>
          <cell r="H2336" t="str">
            <v>Hoàng Thanh Huy</v>
          </cell>
          <cell r="I2336" t="str">
            <v>MIENBAC;WIN</v>
          </cell>
          <cell r="J2336" t="str">
            <v/>
          </cell>
          <cell r="M2336" t="str">
            <v>Ô thương mại dịch vụ 4 ( Tầng 1) Thuộc tòa nhà T4 Thăng Long, Huyện Hoài Đức, HN</v>
          </cell>
          <cell r="N2336">
            <v>60</v>
          </cell>
          <cell r="O2336" t="b">
            <v>0</v>
          </cell>
          <cell r="P2336" t="str">
            <v>C6 HÀ NỘI</v>
          </cell>
          <cell r="Q2336" t="str">
            <v>Miền Bắc</v>
          </cell>
          <cell r="R2336" t="str">
            <v>WIN</v>
          </cell>
        </row>
        <row r="2337">
          <cell r="A2337" t="str">
            <v>win6754</v>
          </cell>
          <cell r="B2337" t="str">
            <v>CN HÀ NỘI - WINCOMMERCE</v>
          </cell>
          <cell r="C2337" t="str">
            <v/>
          </cell>
          <cell r="D2337" t="str">
            <v>Thành phố Hà Nội</v>
          </cell>
          <cell r="E2337" t="str">
            <v>Quận Long Biên</v>
          </cell>
          <cell r="G2337" t="str">
            <v>HN003</v>
          </cell>
          <cell r="H2337" t="str">
            <v>Nguyễn Văn Thạch</v>
          </cell>
          <cell r="I2337" t="str">
            <v>MIENBAC;WIN</v>
          </cell>
          <cell r="J2337" t="str">
            <v/>
          </cell>
          <cell r="M2337" t="str">
            <v>01S5A, Khối nhà S6 (S6.1+ S6.2), Khu Vinhomes Symphony, Lô đất G4*-HH16, Phường Phúc Lợi, Quận Long Biên, HN</v>
          </cell>
          <cell r="N2337">
            <v>60</v>
          </cell>
          <cell r="O2337" t="b">
            <v>0</v>
          </cell>
          <cell r="P2337" t="str">
            <v>C6 HÀ NỘI</v>
          </cell>
          <cell r="Q2337" t="str">
            <v>Miền Bắc</v>
          </cell>
          <cell r="R2337" t="str">
            <v>WIN</v>
          </cell>
        </row>
        <row r="2338">
          <cell r="A2338" t="str">
            <v>win6760</v>
          </cell>
          <cell r="B2338" t="str">
            <v>CN HÀ NỘI - wincommerce</v>
          </cell>
          <cell r="C2338" t="str">
            <v/>
          </cell>
          <cell r="D2338" t="str">
            <v>Thành phố Hà Nội</v>
          </cell>
          <cell r="E2338" t="str">
            <v>Huyện Hoài Đức</v>
          </cell>
          <cell r="G2338" t="str">
            <v>HN004</v>
          </cell>
          <cell r="H2338" t="str">
            <v>Hoàng Thanh Huy</v>
          </cell>
          <cell r="I2338" t="str">
            <v>MIENBAC;WIN</v>
          </cell>
          <cell r="J2338" t="str">
            <v/>
          </cell>
          <cell r="M2338" t="str">
            <v>Số 164 đường 72, Phương Quan, Xã Vân Côn, Huyện Hoài Đức, HN</v>
          </cell>
          <cell r="N2338">
            <v>60</v>
          </cell>
          <cell r="O2338" t="b">
            <v>0</v>
          </cell>
          <cell r="P2338" t="str">
            <v>C6 HÀ NỘI</v>
          </cell>
          <cell r="Q2338" t="str">
            <v>Miền Bắc</v>
          </cell>
          <cell r="R2338" t="str">
            <v>WIN</v>
          </cell>
        </row>
        <row r="2339">
          <cell r="A2339" t="str">
            <v>win6768</v>
          </cell>
          <cell r="B2339" t="str">
            <v>CN HÀ NỘI - wincommerce</v>
          </cell>
          <cell r="C2339" t="str">
            <v/>
          </cell>
          <cell r="D2339" t="str">
            <v>Thành phố Hà Nội</v>
          </cell>
          <cell r="E2339" t="str">
            <v>Huyện Hoài Đức</v>
          </cell>
          <cell r="G2339" t="str">
            <v>HN004</v>
          </cell>
          <cell r="H2339" t="str">
            <v>Hoàng Thanh Huy</v>
          </cell>
          <cell r="I2339" t="str">
            <v>MIENBAC;WIN</v>
          </cell>
          <cell r="J2339" t="str">
            <v/>
          </cell>
          <cell r="M2339" t="str">
            <v>332 Lũng Kênh, Xã Đức Giang , Huyện Hoài Đức, HN</v>
          </cell>
          <cell r="N2339">
            <v>60</v>
          </cell>
          <cell r="O2339" t="b">
            <v>0</v>
          </cell>
          <cell r="P2339" t="str">
            <v>C6 HÀ NỘI</v>
          </cell>
          <cell r="Q2339" t="str">
            <v>Miền Bắc</v>
          </cell>
          <cell r="R2339" t="str">
            <v>WIN</v>
          </cell>
        </row>
        <row r="2340">
          <cell r="A2340" t="str">
            <v>win6770</v>
          </cell>
          <cell r="B2340" t="str">
            <v>CN HÀ NỘI - wincommerce</v>
          </cell>
          <cell r="C2340" t="str">
            <v/>
          </cell>
          <cell r="D2340" t="str">
            <v>Thành phố Hà Nội</v>
          </cell>
          <cell r="E2340" t="str">
            <v>Huyện Thanh Trì</v>
          </cell>
          <cell r="G2340" t="str">
            <v>HN008</v>
          </cell>
          <cell r="H2340" t="str">
            <v>Nguyễn Minh Sơn</v>
          </cell>
          <cell r="I2340" t="str">
            <v>MIENBAC;WIN</v>
          </cell>
          <cell r="J2340" t="str">
            <v/>
          </cell>
          <cell r="M2340" t="str">
            <v>Kiot TMDV – B07 Tecco Diamond, KĐT Tứ Hiệp, Xã Tứ Hiệp, Huyện Thanh Trì, HN</v>
          </cell>
          <cell r="N2340">
            <v>60</v>
          </cell>
          <cell r="O2340" t="b">
            <v>0</v>
          </cell>
          <cell r="P2340" t="str">
            <v>C6 HÀ NỘI</v>
          </cell>
          <cell r="Q2340" t="str">
            <v>Miền Bắc</v>
          </cell>
          <cell r="R2340" t="str">
            <v>WIN</v>
          </cell>
        </row>
        <row r="2341">
          <cell r="A2341" t="str">
            <v>win6774</v>
          </cell>
          <cell r="B2341" t="str">
            <v>CN HÀ NỘI - wincommerce</v>
          </cell>
          <cell r="C2341" t="str">
            <v/>
          </cell>
          <cell r="D2341" t="str">
            <v>Thành phố Hà Nội</v>
          </cell>
          <cell r="E2341" t="str">
            <v>Quận Hà Đông</v>
          </cell>
          <cell r="G2341" t="str">
            <v>HN004</v>
          </cell>
          <cell r="H2341" t="str">
            <v>Hoàng Thanh Huy</v>
          </cell>
          <cell r="I2341" t="str">
            <v>MIENBAC;WIN</v>
          </cell>
          <cell r="J2341" t="str">
            <v/>
          </cell>
          <cell r="M2341" t="str">
            <v>Số 28 Yên Hòa, Tổ 14 Yên Nghĩa, Phường Yên Nghĩa, Q.Hà Đông, HN</v>
          </cell>
          <cell r="N2341">
            <v>60</v>
          </cell>
          <cell r="O2341" t="b">
            <v>0</v>
          </cell>
          <cell r="P2341" t="str">
            <v>C6 HÀ NỘI</v>
          </cell>
          <cell r="Q2341" t="str">
            <v>Miền Bắc</v>
          </cell>
          <cell r="R2341" t="str">
            <v>WIN</v>
          </cell>
        </row>
        <row r="2342">
          <cell r="A2342" t="str">
            <v>win6776</v>
          </cell>
          <cell r="B2342" t="str">
            <v>6776 - WM+ HNI H3 Hope Residences</v>
          </cell>
          <cell r="C2342" t="str">
            <v/>
          </cell>
          <cell r="D2342" t="str">
            <v>Thành phố Hà Nội</v>
          </cell>
          <cell r="E2342" t="str">
            <v>Quận Long Biên</v>
          </cell>
          <cell r="G2342" t="str">
            <v>HN003</v>
          </cell>
          <cell r="H2342" t="str">
            <v>Nguyễn Văn Thạch</v>
          </cell>
          <cell r="I2342" t="str">
            <v>MIENBAC;WIN</v>
          </cell>
          <cell r="J2342" t="str">
            <v>6776 - WM+ HNI H3 Hope Residences</v>
          </cell>
          <cell r="K2342" t="str">
            <v>TM10,11 Tầng 1+2 Tòa H3, Khu nhà ở xã hội tại Ô đất B8, NXH khu công viên công nghệ phần mềm Hà Nội, Phường Phúc Đồng, Quận Long Biên TP. Hà Nội Việt Nam</v>
          </cell>
          <cell r="M2342" t="str">
            <v>TM10,11 Tầng 1+2 Tòa H3, Khu nhà ở xã hội tại Ô đất B8, NXH khu công viên công nghệ phần mềm Hà Nội, Phường Phúc Đồng, Quận Long Biên TP. Hà Nội Việt Nam</v>
          </cell>
          <cell r="N2342">
            <v>60</v>
          </cell>
          <cell r="O2342" t="b">
            <v>0</v>
          </cell>
          <cell r="P2342" t="str">
            <v>C6 HÀ NỘI</v>
          </cell>
          <cell r="Q2342" t="str">
            <v>Miền Bắc</v>
          </cell>
          <cell r="R2342" t="str">
            <v>WIN</v>
          </cell>
        </row>
        <row r="2343">
          <cell r="A2343" t="str">
            <v>win6777</v>
          </cell>
          <cell r="B2343" t="str">
            <v>CN HÀ NỘI - WINCOMMERCE</v>
          </cell>
          <cell r="C2343" t="str">
            <v/>
          </cell>
          <cell r="D2343" t="str">
            <v>Thành phố Hà Nội</v>
          </cell>
          <cell r="E2343" t="str">
            <v>Quận Thanh Xuân</v>
          </cell>
          <cell r="G2343" t="str">
            <v>HN008</v>
          </cell>
          <cell r="H2343" t="str">
            <v>Nguyễn Minh Sơn</v>
          </cell>
          <cell r="I2343" t="str">
            <v>MIENBAC;WIN</v>
          </cell>
          <cell r="J2343" t="str">
            <v/>
          </cell>
          <cell r="M2343" t="str">
            <v>Số nhà 39 Ngõ 192 Phố Lê Trọng Tấn, Phường Định Công, Quận Thanh Xuân, HN</v>
          </cell>
          <cell r="N2343">
            <v>60</v>
          </cell>
          <cell r="O2343" t="b">
            <v>0</v>
          </cell>
          <cell r="P2343" t="str">
            <v>C6 HÀ NỘI</v>
          </cell>
          <cell r="Q2343" t="str">
            <v>Miền Bắc</v>
          </cell>
          <cell r="R2343" t="str">
            <v>WIN</v>
          </cell>
        </row>
        <row r="2344">
          <cell r="A2344" t="str">
            <v>win6788</v>
          </cell>
          <cell r="B2344" t="str">
            <v>CN HÀ NỘI - wincommerce</v>
          </cell>
          <cell r="C2344" t="str">
            <v/>
          </cell>
          <cell r="D2344" t="str">
            <v>Thành phố Hà Nội</v>
          </cell>
          <cell r="E2344" t="str">
            <v>Quận Hà Đông</v>
          </cell>
          <cell r="G2344" t="str">
            <v>HN004</v>
          </cell>
          <cell r="H2344" t="str">
            <v>Hoàng Thanh Huy</v>
          </cell>
          <cell r="I2344" t="str">
            <v>MIENBAC;WIN</v>
          </cell>
          <cell r="J2344" t="str">
            <v/>
          </cell>
          <cell r="M2344" t="str">
            <v>Lô 37-TTTM1, Khu đô thị mới hai bên đường Lê Trọng Tấn, Phường Dương Nội, Quận Hà Đông, HN</v>
          </cell>
          <cell r="N2344">
            <v>60</v>
          </cell>
          <cell r="O2344" t="b">
            <v>0</v>
          </cell>
          <cell r="P2344" t="str">
            <v>C6 HÀ NỘI</v>
          </cell>
          <cell r="Q2344" t="str">
            <v>Miền Bắc</v>
          </cell>
          <cell r="R2344" t="str">
            <v>WIN</v>
          </cell>
        </row>
        <row r="2345">
          <cell r="A2345" t="str">
            <v>win6794</v>
          </cell>
          <cell r="B2345" t="str">
            <v>CN HÀ NỘI - wincommerce</v>
          </cell>
          <cell r="C2345" t="str">
            <v/>
          </cell>
          <cell r="D2345" t="str">
            <v>Thành phố Hà Nội</v>
          </cell>
          <cell r="E2345" t="str">
            <v>Huyện Mỹ Đức</v>
          </cell>
          <cell r="G2345" t="str">
            <v>HN008</v>
          </cell>
          <cell r="H2345" t="str">
            <v>Nguyễn Minh Sơn</v>
          </cell>
          <cell r="I2345" t="str">
            <v>MIENBAC;WIN</v>
          </cell>
          <cell r="J2345" t="str">
            <v/>
          </cell>
          <cell r="M2345" t="str">
            <v>Thôn Hiền Lương, Xã An Tiến, huyện Mỹ Đức, HN</v>
          </cell>
          <cell r="N2345">
            <v>60</v>
          </cell>
          <cell r="O2345" t="b">
            <v>0</v>
          </cell>
          <cell r="P2345" t="str">
            <v>C6 HÀ NỘI</v>
          </cell>
          <cell r="Q2345" t="str">
            <v>Miền Bắc</v>
          </cell>
          <cell r="R2345" t="str">
            <v>WIN</v>
          </cell>
        </row>
        <row r="2346">
          <cell r="A2346" t="str">
            <v>win6807</v>
          </cell>
          <cell r="B2346" t="str">
            <v>CN HÀ NỘI - WINCOMMERCE</v>
          </cell>
          <cell r="C2346" t="str">
            <v/>
          </cell>
          <cell r="D2346" t="str">
            <v>Thành phố Hà Nội</v>
          </cell>
          <cell r="E2346" t="str">
            <v>Quận Ba Đình</v>
          </cell>
          <cell r="G2346" t="str">
            <v>HN008</v>
          </cell>
          <cell r="H2346" t="str">
            <v>Nguyễn Minh Sơn</v>
          </cell>
          <cell r="I2346" t="str">
            <v>MIENBAC;WIN</v>
          </cell>
          <cell r="J2346" t="str">
            <v/>
          </cell>
          <cell r="M2346" t="str">
            <v>Số 268A Phố Đội Cấn, Phường Cống Vị, Quận Ba Đình, HN</v>
          </cell>
          <cell r="N2346">
            <v>60</v>
          </cell>
          <cell r="O2346" t="b">
            <v>0</v>
          </cell>
          <cell r="P2346" t="str">
            <v>C6 HÀ NỘI</v>
          </cell>
          <cell r="Q2346" t="str">
            <v>Miền Bắc</v>
          </cell>
          <cell r="R2346" t="str">
            <v>WIN</v>
          </cell>
        </row>
        <row r="2347">
          <cell r="A2347" t="str">
            <v>win6847</v>
          </cell>
          <cell r="B2347" t="str">
            <v>CN HÀ NỘI - wincommerce</v>
          </cell>
          <cell r="C2347" t="str">
            <v/>
          </cell>
          <cell r="D2347" t="str">
            <v>Thành phố Hà Nội</v>
          </cell>
          <cell r="E2347" t="str">
            <v>Huyện Đan Phượng</v>
          </cell>
          <cell r="G2347" t="str">
            <v>HN004</v>
          </cell>
          <cell r="H2347" t="str">
            <v>Hoàng Thanh Huy</v>
          </cell>
          <cell r="I2347" t="str">
            <v>MIENBAC;WIN</v>
          </cell>
          <cell r="J2347" t="str">
            <v/>
          </cell>
          <cell r="M2347" t="str">
            <v>158 Nguyễn Thái Học, Thị trấn Phùng, Huyện Đan Phượng, HN</v>
          </cell>
          <cell r="N2347">
            <v>60</v>
          </cell>
          <cell r="O2347" t="b">
            <v>0</v>
          </cell>
          <cell r="P2347" t="str">
            <v>C6 HÀ NỘI</v>
          </cell>
          <cell r="Q2347" t="str">
            <v>Miền Bắc</v>
          </cell>
          <cell r="R2347" t="str">
            <v>WIN</v>
          </cell>
        </row>
        <row r="2348">
          <cell r="A2348" t="str">
            <v>win6848</v>
          </cell>
          <cell r="B2348" t="str">
            <v>CN HÀ NỘI - wincommerce</v>
          </cell>
          <cell r="C2348" t="str">
            <v/>
          </cell>
          <cell r="D2348" t="str">
            <v>Thành phố Hà Nội</v>
          </cell>
          <cell r="E2348" t="str">
            <v>Quận Bắc Từ Liêm</v>
          </cell>
          <cell r="G2348" t="str">
            <v>HN004</v>
          </cell>
          <cell r="H2348" t="str">
            <v>Hoàng Thanh Huy</v>
          </cell>
          <cell r="I2348" t="str">
            <v>MIENBAC;WIN</v>
          </cell>
          <cell r="J2348" t="str">
            <v/>
          </cell>
          <cell r="M2348" t="str">
            <v>Số 7 Ngõ 12 Đường Phú Minh, Phường Minh Khai, Quận Bắc Từ Liêm, HN</v>
          </cell>
          <cell r="N2348">
            <v>60</v>
          </cell>
          <cell r="O2348" t="b">
            <v>0</v>
          </cell>
          <cell r="P2348" t="str">
            <v>C6 HÀ NỘI</v>
          </cell>
          <cell r="Q2348" t="str">
            <v>Miền Bắc</v>
          </cell>
          <cell r="R2348" t="str">
            <v>WIN</v>
          </cell>
        </row>
        <row r="2349">
          <cell r="A2349" t="str">
            <v>win6849</v>
          </cell>
          <cell r="B2349" t="str">
            <v>CN HÀ NỘI - wincommerce</v>
          </cell>
          <cell r="C2349" t="str">
            <v/>
          </cell>
          <cell r="D2349" t="str">
            <v>Thành phố Hà Nội</v>
          </cell>
          <cell r="E2349" t="str">
            <v>Huyện Ba Vì</v>
          </cell>
          <cell r="G2349" t="str">
            <v>HN004</v>
          </cell>
          <cell r="H2349" t="str">
            <v>Hoàng Thanh Huy</v>
          </cell>
          <cell r="I2349" t="str">
            <v>MIENBAC;WIN</v>
          </cell>
          <cell r="J2349" t="str">
            <v/>
          </cell>
          <cell r="M2349" t="str">
            <v>Thôn 5, Xã Ba Trại, Huyện Ba Vì, HN</v>
          </cell>
          <cell r="N2349">
            <v>60</v>
          </cell>
          <cell r="O2349" t="b">
            <v>0</v>
          </cell>
          <cell r="P2349" t="str">
            <v>C6 HÀ NỘI</v>
          </cell>
          <cell r="Q2349" t="str">
            <v>Miền Bắc</v>
          </cell>
          <cell r="R2349" t="str">
            <v>WIN</v>
          </cell>
        </row>
        <row r="2350">
          <cell r="A2350" t="str">
            <v>WIN6852</v>
          </cell>
          <cell r="B2350" t="str">
            <v>6852 - WM+ HNI 23 Ngõ 214 Nguyễn Xiển</v>
          </cell>
          <cell r="C2350" t="str">
            <v/>
          </cell>
          <cell r="D2350" t="str">
            <v>Thành phố Hà Nội</v>
          </cell>
          <cell r="E2350" t="str">
            <v>Quận Thanh Xuân</v>
          </cell>
          <cell r="G2350" t="str">
            <v>HN008</v>
          </cell>
          <cell r="H2350" t="str">
            <v>Nguyễn Minh Sơn</v>
          </cell>
          <cell r="I2350" t="str">
            <v>MIENBAC;WIN</v>
          </cell>
          <cell r="J2350" t="str">
            <v>6852 - WM+ HNI 23 Ngõ 214 Nguyễn Xiển</v>
          </cell>
          <cell r="K2350" t="str">
            <v>Số 23 Ngõ 214 Nguyễn Xiển, Phường Hạ Đình, Quận Thanh Xuân TP. Hà Nội Việt Nam</v>
          </cell>
          <cell r="M2350" t="str">
            <v>Số 23 ngõ 214 Nguyễn Xiển, phường Hạ Đình, quận Thanh Xuân, thành phố Hà Nội, Việt Nam</v>
          </cell>
          <cell r="N2350">
            <v>60</v>
          </cell>
          <cell r="O2350" t="b">
            <v>0</v>
          </cell>
          <cell r="P2350" t="str">
            <v>C6 HÀ NỘI</v>
          </cell>
          <cell r="Q2350" t="str">
            <v>Miền Bắc</v>
          </cell>
          <cell r="R2350" t="str">
            <v>WIN</v>
          </cell>
        </row>
        <row r="2351">
          <cell r="A2351" t="str">
            <v>win6856</v>
          </cell>
          <cell r="B2351" t="str">
            <v>CN HÀ NỘI - wincommerce</v>
          </cell>
          <cell r="C2351" t="str">
            <v/>
          </cell>
          <cell r="D2351" t="str">
            <v>Thành phố Hà Nội</v>
          </cell>
          <cell r="E2351" t="str">
            <v>Huyện Mỹ Đức</v>
          </cell>
          <cell r="G2351" t="str">
            <v>HN003</v>
          </cell>
          <cell r="H2351" t="str">
            <v>Nguyễn Văn Thạch</v>
          </cell>
          <cell r="I2351" t="str">
            <v>MIENBAC;WIN</v>
          </cell>
          <cell r="J2351" t="str">
            <v>6856 - WM+ HNI Hội Xá, Mỹ Đức</v>
          </cell>
          <cell r="K2351" t="str">
            <v>Xóm 3, Thôn Hội Xá, Xã Hương Sơn, Huyện Mỹ Đức TP. Hà Nội Việt Nam</v>
          </cell>
          <cell r="M2351" t="str">
            <v>Xóm 3, Thôn Hội Xá, Xã Hương Sơn, Huyện Mỹ Đức TP. Hà Nội Việt Nam</v>
          </cell>
          <cell r="N2351">
            <v>60</v>
          </cell>
          <cell r="O2351" t="b">
            <v>0</v>
          </cell>
          <cell r="P2351" t="str">
            <v>C6 HÀ NỘI</v>
          </cell>
          <cell r="Q2351" t="str">
            <v>Miền Bắc</v>
          </cell>
          <cell r="R2351" t="str">
            <v>WIN</v>
          </cell>
        </row>
        <row r="2352">
          <cell r="A2352" t="str">
            <v>win6857</v>
          </cell>
          <cell r="B2352" t="str">
            <v>CN HÀ NỘI - wincommerce</v>
          </cell>
          <cell r="C2352" t="str">
            <v/>
          </cell>
          <cell r="D2352" t="str">
            <v>Thành phố Hà Nội</v>
          </cell>
          <cell r="E2352" t="str">
            <v>Huyện Thanh Oai</v>
          </cell>
          <cell r="G2352" t="str">
            <v>HN008</v>
          </cell>
          <cell r="H2352" t="str">
            <v>Nguyễn Minh Sơn</v>
          </cell>
          <cell r="I2352" t="str">
            <v>MIENBAC;WIN</v>
          </cell>
          <cell r="J2352" t="str">
            <v/>
          </cell>
          <cell r="M2352" t="str">
            <v>Thôn Thượng, Xã Bích Hòa, Huyện Thanh Oai, HN</v>
          </cell>
          <cell r="N2352">
            <v>60</v>
          </cell>
          <cell r="O2352" t="b">
            <v>0</v>
          </cell>
          <cell r="P2352" t="str">
            <v>C6 HÀ NỘI</v>
          </cell>
          <cell r="Q2352" t="str">
            <v>Miền Bắc</v>
          </cell>
          <cell r="R2352" t="str">
            <v>WIN</v>
          </cell>
        </row>
        <row r="2353">
          <cell r="A2353" t="str">
            <v>win6858</v>
          </cell>
          <cell r="B2353" t="str">
            <v>CN HÀ NỘI - wincommerce</v>
          </cell>
          <cell r="C2353" t="str">
            <v/>
          </cell>
          <cell r="D2353" t="str">
            <v>Thành phố Hà Nội</v>
          </cell>
          <cell r="E2353" t="str">
            <v>Huyện Quốc Oai</v>
          </cell>
          <cell r="G2353" t="str">
            <v>HN004</v>
          </cell>
          <cell r="H2353" t="str">
            <v>Hoàng Thanh Huy</v>
          </cell>
          <cell r="I2353" t="str">
            <v>MIENBAC;WIN</v>
          </cell>
          <cell r="J2353" t="str">
            <v/>
          </cell>
          <cell r="M2353" t="str">
            <v>Đội 6 Quảng Yên, Xã Yên Sơn, Huyện Quốc Oai, HN</v>
          </cell>
          <cell r="N2353">
            <v>60</v>
          </cell>
          <cell r="O2353" t="b">
            <v>0</v>
          </cell>
          <cell r="P2353" t="str">
            <v>C6 HÀ NỘI</v>
          </cell>
          <cell r="Q2353" t="str">
            <v>Miền Bắc</v>
          </cell>
          <cell r="R2353" t="str">
            <v>WIN</v>
          </cell>
        </row>
        <row r="2354">
          <cell r="A2354" t="str">
            <v>win6866</v>
          </cell>
          <cell r="B2354" t="str">
            <v>CN HÀ NỘI - wincommerce</v>
          </cell>
          <cell r="C2354" t="str">
            <v/>
          </cell>
          <cell r="D2354" t="str">
            <v>Thành phố Hà Nội</v>
          </cell>
          <cell r="E2354" t="str">
            <v>Huyện Ba Vì</v>
          </cell>
          <cell r="G2354" t="str">
            <v>HN004</v>
          </cell>
          <cell r="H2354" t="str">
            <v>Hoàng Thanh Huy</v>
          </cell>
          <cell r="I2354" t="str">
            <v>MIENBAC;WIN</v>
          </cell>
          <cell r="J2354" t="str">
            <v/>
          </cell>
          <cell r="M2354" t="str">
            <v>Thôn Ngọc Nhị, Xã Cẩm Lĩnh, Huyện Ba Vì, HN</v>
          </cell>
          <cell r="N2354">
            <v>60</v>
          </cell>
          <cell r="O2354" t="b">
            <v>0</v>
          </cell>
          <cell r="P2354" t="str">
            <v>C6 HÀ NỘI</v>
          </cell>
          <cell r="Q2354" t="str">
            <v>Miền Bắc</v>
          </cell>
          <cell r="R2354" t="str">
            <v>WIN</v>
          </cell>
        </row>
        <row r="2355">
          <cell r="A2355" t="str">
            <v>win6872</v>
          </cell>
          <cell r="B2355" t="str">
            <v>CN HÀ NỘI - wincommerce</v>
          </cell>
          <cell r="C2355" t="str">
            <v/>
          </cell>
          <cell r="D2355" t="str">
            <v>Thành phố Hà Nội</v>
          </cell>
          <cell r="E2355" t="str">
            <v>Quận Thanh Xuân</v>
          </cell>
          <cell r="G2355" t="str">
            <v>HN008</v>
          </cell>
          <cell r="H2355" t="str">
            <v>Nguyễn Minh Sơn</v>
          </cell>
          <cell r="I2355" t="str">
            <v>MIENBAC;WIN</v>
          </cell>
          <cell r="J2355" t="str">
            <v/>
          </cell>
          <cell r="M2355" t="str">
            <v>Tầng 1, Tòa nhà HH2 Bắc Hà, Phố Tố Hữu, Phường Nhân Chính, Quận Thanh Xuân, HN</v>
          </cell>
          <cell r="N2355">
            <v>60</v>
          </cell>
          <cell r="O2355" t="b">
            <v>0</v>
          </cell>
          <cell r="P2355" t="str">
            <v>C6 HÀ NỘI</v>
          </cell>
          <cell r="Q2355" t="str">
            <v>Miền Bắc</v>
          </cell>
          <cell r="R2355" t="str">
            <v>WIN</v>
          </cell>
        </row>
        <row r="2356">
          <cell r="A2356" t="str">
            <v>win6873</v>
          </cell>
          <cell r="B2356" t="str">
            <v>CN HÀ NỘI - wincommerce</v>
          </cell>
          <cell r="C2356" t="str">
            <v/>
          </cell>
          <cell r="D2356" t="str">
            <v>Thành phố Hà Nội</v>
          </cell>
          <cell r="E2356" t="str">
            <v>Quận Ba Đình</v>
          </cell>
          <cell r="G2356" t="str">
            <v>HN008</v>
          </cell>
          <cell r="H2356" t="str">
            <v>Nguyễn Minh Sơn</v>
          </cell>
          <cell r="I2356" t="str">
            <v>MIENBAC;WIN</v>
          </cell>
          <cell r="J2356" t="str">
            <v/>
          </cell>
          <cell r="M2356" t="str">
            <v>TM1 – Chung cư C1 Thành Công, Phường Thành Công, Quận Ba Đình, HN</v>
          </cell>
          <cell r="N2356">
            <v>60</v>
          </cell>
          <cell r="O2356" t="b">
            <v>0</v>
          </cell>
          <cell r="P2356" t="str">
            <v>C6 HÀ NỘI</v>
          </cell>
          <cell r="Q2356" t="str">
            <v>Miền Bắc</v>
          </cell>
          <cell r="R2356" t="str">
            <v>WIN</v>
          </cell>
        </row>
        <row r="2357">
          <cell r="A2357" t="str">
            <v>win6880</v>
          </cell>
          <cell r="B2357" t="str">
            <v>CN HÀ NỘI - wincommerce</v>
          </cell>
          <cell r="C2357" t="str">
            <v/>
          </cell>
          <cell r="D2357" t="str">
            <v>Thành phố Hà Nội</v>
          </cell>
          <cell r="E2357" t="str">
            <v>Huyện Mỹ Đức</v>
          </cell>
          <cell r="G2357" t="str">
            <v>HN008</v>
          </cell>
          <cell r="H2357" t="str">
            <v>Nguyễn Minh Sơn</v>
          </cell>
          <cell r="I2357" t="str">
            <v>MIENBAC;WIN</v>
          </cell>
          <cell r="J2357" t="str">
            <v/>
          </cell>
          <cell r="M2357" t="str">
            <v>Xóm 6, Xã Phúc Lâm, Huyện Mỹ Đức, HN</v>
          </cell>
          <cell r="N2357">
            <v>60</v>
          </cell>
          <cell r="O2357" t="b">
            <v>0</v>
          </cell>
          <cell r="P2357" t="str">
            <v>C6 HÀ NỘI</v>
          </cell>
          <cell r="Q2357" t="str">
            <v>Miền Bắc</v>
          </cell>
          <cell r="R2357" t="str">
            <v>WIN</v>
          </cell>
        </row>
        <row r="2358">
          <cell r="A2358" t="str">
            <v>win6882</v>
          </cell>
          <cell r="B2358" t="str">
            <v>CN HÀ NỘI - wincommerce</v>
          </cell>
          <cell r="C2358" t="str">
            <v/>
          </cell>
          <cell r="D2358" t="str">
            <v>Thành phố Hà Nội</v>
          </cell>
          <cell r="E2358" t="str">
            <v>Quận Bắc Từ Liêm</v>
          </cell>
          <cell r="G2358" t="str">
            <v>HN004</v>
          </cell>
          <cell r="H2358" t="str">
            <v>Hoàng Thanh Huy</v>
          </cell>
          <cell r="I2358" t="str">
            <v>MIENBAC;WIN</v>
          </cell>
          <cell r="J2358" t="str">
            <v/>
          </cell>
          <cell r="M2358" t="str">
            <v>S06 Tháp CENTRO, Newtatco Kosmo Tây Hồ, P.Xuân Tảo, Q.Bắc Từ Liêm, HN</v>
          </cell>
          <cell r="N2358">
            <v>60</v>
          </cell>
          <cell r="O2358" t="b">
            <v>0</v>
          </cell>
          <cell r="P2358" t="str">
            <v>C6 HÀ NỘI</v>
          </cell>
          <cell r="Q2358" t="str">
            <v>Miền Bắc</v>
          </cell>
          <cell r="R2358" t="str">
            <v>WIN</v>
          </cell>
        </row>
        <row r="2359">
          <cell r="A2359" t="str">
            <v>win6883</v>
          </cell>
          <cell r="B2359" t="str">
            <v>CN HÀ NỘI - wincommerce</v>
          </cell>
          <cell r="C2359" t="str">
            <v/>
          </cell>
          <cell r="D2359" t="str">
            <v>Thành phố Hà Nội</v>
          </cell>
          <cell r="E2359" t="str">
            <v>Thị xã Sơn Tây</v>
          </cell>
          <cell r="G2359" t="str">
            <v>HN004</v>
          </cell>
          <cell r="H2359" t="str">
            <v>Hoàng Thanh Huy</v>
          </cell>
          <cell r="I2359" t="str">
            <v>MIENBAC;WIN</v>
          </cell>
          <cell r="J2359" t="str">
            <v/>
          </cell>
          <cell r="M2359" t="str">
            <v>161 Phố Phú Nhi 2, Phường Phú Thịnh, Thị xã Sơn Tây, HN</v>
          </cell>
          <cell r="N2359">
            <v>60</v>
          </cell>
          <cell r="O2359" t="b">
            <v>0</v>
          </cell>
          <cell r="P2359" t="str">
            <v>C6 HÀ NỘI</v>
          </cell>
          <cell r="Q2359" t="str">
            <v>Miền Bắc</v>
          </cell>
          <cell r="R2359" t="str">
            <v>WIN</v>
          </cell>
        </row>
        <row r="2360">
          <cell r="A2360" t="str">
            <v>win6888</v>
          </cell>
          <cell r="B2360" t="str">
            <v>CN HÀ NỘI - wincommerce</v>
          </cell>
          <cell r="C2360" t="str">
            <v/>
          </cell>
          <cell r="D2360" t="str">
            <v>Thành phố Hà Nội</v>
          </cell>
          <cell r="E2360" t="str">
            <v>Thị xã Sơn Tây</v>
          </cell>
          <cell r="G2360" t="str">
            <v>HN004</v>
          </cell>
          <cell r="H2360" t="str">
            <v>Hoàng Thanh Huy</v>
          </cell>
          <cell r="I2360" t="str">
            <v>MIENBAC;WIN</v>
          </cell>
          <cell r="J2360" t="str">
            <v>6888. Cửa hàng Winmart+ Vị Thủy</v>
          </cell>
          <cell r="K2360" t="str">
            <v>Thôn Vị Thuỷ, Xã Thanh Mỹ, Thị xã Sơn Tây TP. Hà Nội</v>
          </cell>
          <cell r="M2360" t="str">
            <v>Thôn Vị Thuỷ, Xã Thanh Mỹ, Thị xã Sơn Tây TP. Hà Nội</v>
          </cell>
          <cell r="N2360">
            <v>60</v>
          </cell>
          <cell r="O2360" t="b">
            <v>0</v>
          </cell>
          <cell r="P2360" t="str">
            <v>C6 HÀ NỘI</v>
          </cell>
          <cell r="Q2360" t="str">
            <v>Miền Bắc</v>
          </cell>
          <cell r="R2360" t="str">
            <v>WIN</v>
          </cell>
        </row>
        <row r="2361">
          <cell r="A2361" t="str">
            <v>win6891</v>
          </cell>
          <cell r="B2361" t="str">
            <v>CN HÀ NỘI - wincommerce</v>
          </cell>
          <cell r="C2361" t="str">
            <v/>
          </cell>
          <cell r="D2361" t="str">
            <v>Thành phố Hà Nội</v>
          </cell>
          <cell r="E2361" t="str">
            <v>Huyện Đan Phượng</v>
          </cell>
          <cell r="G2361" t="str">
            <v>HN004</v>
          </cell>
          <cell r="H2361" t="str">
            <v>Hoàng Thanh Huy</v>
          </cell>
          <cell r="I2361" t="str">
            <v>MIENBAC;WIN</v>
          </cell>
          <cell r="J2361" t="str">
            <v/>
          </cell>
          <cell r="M2361" t="str">
            <v>Số 42 Nguyễn Đăng Phi, Thôn La Thạch, Xã Phương Đình, H. Đan Phượng, HN</v>
          </cell>
          <cell r="N2361">
            <v>60</v>
          </cell>
          <cell r="O2361" t="b">
            <v>0</v>
          </cell>
          <cell r="P2361" t="str">
            <v>C6 HÀ NỘI</v>
          </cell>
          <cell r="Q2361" t="str">
            <v>Miền Bắc</v>
          </cell>
          <cell r="R2361" t="str">
            <v>WIN</v>
          </cell>
        </row>
        <row r="2362">
          <cell r="A2362" t="str">
            <v>win6892</v>
          </cell>
          <cell r="B2362" t="str">
            <v>CN HÀ NỘI - wincommerce</v>
          </cell>
          <cell r="C2362" t="str">
            <v/>
          </cell>
          <cell r="D2362" t="str">
            <v>Thành phố Hà Nội</v>
          </cell>
          <cell r="E2362" t="str">
            <v>Huyện Mỹ Đức</v>
          </cell>
          <cell r="G2362" t="str">
            <v>HN008</v>
          </cell>
          <cell r="H2362" t="str">
            <v>Nguyễn Minh Sơn</v>
          </cell>
          <cell r="I2362" t="str">
            <v>MIENBAC;WIN</v>
          </cell>
          <cell r="J2362" t="str">
            <v/>
          </cell>
          <cell r="M2362" t="str">
            <v>Thôn Hạ Sở, Xã Hồng Sơn, Huyện Mỹ Đức, HN</v>
          </cell>
          <cell r="N2362">
            <v>60</v>
          </cell>
          <cell r="O2362" t="b">
            <v>0</v>
          </cell>
          <cell r="P2362" t="str">
            <v>C6 HÀ NỘI</v>
          </cell>
          <cell r="Q2362" t="str">
            <v>Miền Bắc</v>
          </cell>
          <cell r="R2362" t="str">
            <v>WIN</v>
          </cell>
        </row>
        <row r="2363">
          <cell r="A2363" t="str">
            <v>win6895</v>
          </cell>
          <cell r="B2363" t="str">
            <v>CN HÀ NỘI - wincommerce</v>
          </cell>
          <cell r="C2363" t="str">
            <v/>
          </cell>
          <cell r="D2363" t="str">
            <v>Thành phố Hà Nội</v>
          </cell>
          <cell r="E2363" t="str">
            <v>Quận Hoàng Mai</v>
          </cell>
          <cell r="G2363" t="str">
            <v>HN003</v>
          </cell>
          <cell r="H2363" t="str">
            <v>Nguyễn Văn Thạch</v>
          </cell>
          <cell r="I2363" t="str">
            <v>MIENBAC;WIN</v>
          </cell>
          <cell r="J2363" t="str">
            <v/>
          </cell>
          <cell r="M2363" t="str">
            <v>SH2A, Tầng 1, Tòa nhà HH02 thuộc công trình Nhà ở cao tầng kết hợp DV TM Eco Lakeview, Số 32 Phố Đại Từ, P.Đại Kim, Q.Hoàng Mai, HN</v>
          </cell>
          <cell r="N2363">
            <v>60</v>
          </cell>
          <cell r="O2363" t="b">
            <v>0</v>
          </cell>
          <cell r="P2363" t="str">
            <v>C6 HÀ NỘI</v>
          </cell>
          <cell r="Q2363" t="str">
            <v>Miền Bắc</v>
          </cell>
          <cell r="R2363" t="str">
            <v>WIN</v>
          </cell>
        </row>
        <row r="2364">
          <cell r="A2364" t="str">
            <v>win6919</v>
          </cell>
          <cell r="B2364" t="str">
            <v>CN HÀ NỘI - wincommerce</v>
          </cell>
          <cell r="C2364" t="str">
            <v/>
          </cell>
          <cell r="D2364" t="str">
            <v>Thành phố Hà Nội</v>
          </cell>
          <cell r="E2364" t="str">
            <v>Quận Bắc Từ Liêm</v>
          </cell>
          <cell r="G2364" t="str">
            <v>HN004</v>
          </cell>
          <cell r="H2364" t="str">
            <v>Hoàng Thanh Huy</v>
          </cell>
          <cell r="I2364" t="str">
            <v>MIENBAC;WIN</v>
          </cell>
          <cell r="J2364" t="str">
            <v/>
          </cell>
          <cell r="M2364" t="str">
            <v>Số 116 Tây Tựu, Phường Tây Tựu, Quận Bắc Từ Liêm, HN</v>
          </cell>
          <cell r="N2364">
            <v>60</v>
          </cell>
          <cell r="O2364" t="b">
            <v>0</v>
          </cell>
          <cell r="P2364" t="str">
            <v>C6 HÀ NỘI</v>
          </cell>
          <cell r="Q2364" t="str">
            <v>Miền Bắc</v>
          </cell>
          <cell r="R2364" t="str">
            <v>WIN</v>
          </cell>
        </row>
        <row r="2365">
          <cell r="A2365" t="str">
            <v>WIN6923</v>
          </cell>
          <cell r="B2365" t="str">
            <v>6923 - WM+ HNI CT5C KĐT Văn Khê</v>
          </cell>
          <cell r="C2365" t="str">
            <v/>
          </cell>
          <cell r="D2365" t="str">
            <v>Thành phố Hà Nội</v>
          </cell>
          <cell r="E2365" t="str">
            <v>Huyện Mỹ Đức</v>
          </cell>
          <cell r="G2365" t="str">
            <v>HN004</v>
          </cell>
          <cell r="H2365" t="str">
            <v>Hoàng Thanh Huy</v>
          </cell>
          <cell r="I2365" t="str">
            <v>MIENBAC;WIN</v>
          </cell>
          <cell r="J2365" t="str">
            <v>6923 - WM+ HNI CT5C KĐT Văn Khê</v>
          </cell>
          <cell r="K2365" t="str">
            <v>Sàn S1, Khu thương mại dịch vụ tầng 1, CT5C, Khu đô thị mới Văn Khê, Phường La Khê, Quận Hà Đông TP. Hà Nội Việt Nam</v>
          </cell>
          <cell r="M2365" t="str">
            <v>Sàn S1, Khu thương mại dịch vụ tầng 1, CT5C, Khu đô thị mới Văn Khê, Phường La Khê, Quận Hà Đông TP. Hà Nội Việt Nam</v>
          </cell>
          <cell r="N2365">
            <v>60</v>
          </cell>
          <cell r="O2365" t="b">
            <v>0</v>
          </cell>
          <cell r="P2365" t="str">
            <v>C6 HÀ NỘI</v>
          </cell>
          <cell r="Q2365" t="str">
            <v>Miền Bắc</v>
          </cell>
          <cell r="R2365" t="str">
            <v>WIN</v>
          </cell>
        </row>
        <row r="2366">
          <cell r="A2366" t="str">
            <v>WIN6929</v>
          </cell>
          <cell r="B2366" t="str">
            <v>CN HÀ NỘI - CÔNG TY CỔ PHẦN DỊCH VỤ THƯƠNG MẠI TỔNG HỢP WINCOMMERCE</v>
          </cell>
          <cell r="C2366" t="str">
            <v/>
          </cell>
          <cell r="D2366" t="str">
            <v>Thành phố Hà Nội</v>
          </cell>
          <cell r="E2366" t="str">
            <v>Huyện Mỹ Đức</v>
          </cell>
          <cell r="G2366" t="str">
            <v>HN008</v>
          </cell>
          <cell r="H2366" t="str">
            <v>Nguyễn Minh Sơn</v>
          </cell>
          <cell r="I2366" t="str">
            <v>MIENBAC;WIN</v>
          </cell>
          <cell r="J2366" t="str">
            <v>6929 - WM+ HNI La Đồng, Mỹ Đức</v>
          </cell>
          <cell r="K2366" t="str">
            <v>Thôn La Đồng, Xã Hợp Tiến, Huyện Mỹ Đức TP. Hà Nội Việt Nam</v>
          </cell>
          <cell r="M2366" t="str">
            <v>Thôn La Đồng, Xã Hợp Tiến, Huyện Mỹ Đức TP. Hà Nội Việt Nam</v>
          </cell>
          <cell r="N2366">
            <v>60</v>
          </cell>
          <cell r="O2366" t="b">
            <v>0</v>
          </cell>
          <cell r="P2366" t="str">
            <v>C6 HÀ NỘI</v>
          </cell>
          <cell r="Q2366" t="str">
            <v>Miền Bắc</v>
          </cell>
          <cell r="R2366" t="str">
            <v>WIN</v>
          </cell>
        </row>
        <row r="2367">
          <cell r="A2367" t="str">
            <v>win6939</v>
          </cell>
          <cell r="B2367" t="str">
            <v>CN HÀ NỘI - wincommerce</v>
          </cell>
          <cell r="C2367" t="str">
            <v/>
          </cell>
          <cell r="D2367" t="str">
            <v>Thành phố Hà Nội</v>
          </cell>
          <cell r="E2367" t="str">
            <v>Huyện Gia Lâm</v>
          </cell>
          <cell r="G2367" t="str">
            <v>HN008</v>
          </cell>
          <cell r="H2367" t="str">
            <v>Nguyễn Minh Sơn</v>
          </cell>
          <cell r="I2367" t="str">
            <v>MIENBAC;WIN</v>
          </cell>
          <cell r="J2367" t="str">
            <v>6939 - WM+ HNI 69 Ngô Xuân Quảng</v>
          </cell>
          <cell r="K2367" t="str">
            <v>69 Ngô Xuân Quảng, Thị trấn Trâu Quỳ, Huyện Gia Lâm TP. Hà Nội Việt Nam</v>
          </cell>
          <cell r="M2367" t="str">
            <v>69 Ngô Xuân Quảng, Thị trấn Trâu Quỳ, Huyện Gia Lâm TP. Hà Nội Việt Nam</v>
          </cell>
          <cell r="N2367">
            <v>60</v>
          </cell>
          <cell r="O2367" t="b">
            <v>0</v>
          </cell>
          <cell r="P2367" t="str">
            <v>C6 HÀ NỘI</v>
          </cell>
          <cell r="Q2367" t="str">
            <v>Miền Bắc</v>
          </cell>
          <cell r="R2367" t="str">
            <v>WIN</v>
          </cell>
        </row>
        <row r="2368">
          <cell r="A2368" t="str">
            <v>WIN6967</v>
          </cell>
          <cell r="B2368" t="str">
            <v>6967 - WM+ HNI 49C Hàng Bún, Ba Đình</v>
          </cell>
          <cell r="C2368" t="str">
            <v/>
          </cell>
          <cell r="D2368" t="str">
            <v>Thành phố Hà Nội</v>
          </cell>
          <cell r="E2368" t="str">
            <v>Huyện Mỹ Đức</v>
          </cell>
          <cell r="G2368" t="str">
            <v>HN008</v>
          </cell>
          <cell r="H2368" t="str">
            <v>Nguyễn Minh Sơn</v>
          </cell>
          <cell r="I2368" t="str">
            <v>MIENBAC;WIN</v>
          </cell>
          <cell r="J2368" t="str">
            <v>6967 - WM+ HNI 49C Hàng Bún, Ba Đình</v>
          </cell>
          <cell r="K2368" t="str">
            <v>Số 49C Hàng Bún, P. Nguyễn Trung Trực, Q. Ba Đình TP. Hà Nội Việt Nam</v>
          </cell>
          <cell r="M2368" t="str">
            <v>Số 49C Hàng Bún, P. Nguyễn Trung Trực, Q. Ba Đình TP. Hà Nội Việt Nam</v>
          </cell>
          <cell r="N2368">
            <v>60</v>
          </cell>
          <cell r="O2368" t="b">
            <v>0</v>
          </cell>
          <cell r="P2368" t="str">
            <v>C6 HÀ NỘI</v>
          </cell>
          <cell r="Q2368" t="str">
            <v>Miền Bắc</v>
          </cell>
          <cell r="R2368" t="str">
            <v>WIN</v>
          </cell>
        </row>
        <row r="2369">
          <cell r="A2369" t="str">
            <v>win6978</v>
          </cell>
          <cell r="B2369" t="str">
            <v>CN HÀ NỘI - wincommerce</v>
          </cell>
          <cell r="C2369" t="str">
            <v/>
          </cell>
          <cell r="D2369" t="str">
            <v>Thành phố Hà Nội</v>
          </cell>
          <cell r="E2369" t="str">
            <v>Huyện Hoài Đức</v>
          </cell>
          <cell r="G2369" t="str">
            <v>HN004</v>
          </cell>
          <cell r="H2369" t="str">
            <v>Hoàng Thanh Huy</v>
          </cell>
          <cell r="I2369" t="str">
            <v>MIENBAC;WIN</v>
          </cell>
          <cell r="J2369" t="str">
            <v>6978 - WM+ HNI 48 LK 22 KĐT Vân Canh</v>
          </cell>
          <cell r="K2369" t="str">
            <v>48 LK 22 - KĐT Vân Canh, Xã Vân Canh, Huyện Hoài Đức TP. Hà Nội Việt Nam</v>
          </cell>
          <cell r="M2369" t="str">
            <v>48 LK 22 - KĐT Vân Canh, Xã Vân Canh, Huyện Hoài Đức TP. Hà Nội Việt Nam</v>
          </cell>
          <cell r="N2369">
            <v>60</v>
          </cell>
          <cell r="O2369" t="b">
            <v>0</v>
          </cell>
          <cell r="P2369" t="str">
            <v>C6 HÀ NỘI</v>
          </cell>
          <cell r="Q2369" t="str">
            <v>Miền Bắc</v>
          </cell>
          <cell r="R2369" t="str">
            <v>WIN</v>
          </cell>
        </row>
        <row r="2370">
          <cell r="A2370" t="str">
            <v>WIN6990</v>
          </cell>
          <cell r="B2370" t="str">
            <v>6990 WM+ HNI T1 - TM3 Hanhomes Blue Star</v>
          </cell>
          <cell r="D2370" t="str">
            <v>Thành phố Hà Nội</v>
          </cell>
          <cell r="E2370" t="str">
            <v>Huyện Gia Lâm</v>
          </cell>
          <cell r="F2370" t="str">
            <v>Xã Trâu Quỳ</v>
          </cell>
          <cell r="G2370" t="str">
            <v>HN008</v>
          </cell>
          <cell r="H2370" t="str">
            <v>Nguyễn Minh Sơn</v>
          </cell>
          <cell r="I2370" t="str">
            <v>MIENBAC; WIN</v>
          </cell>
          <cell r="J2370" t="str">
            <v>6990 WM+ HNI T1 - TM3 Hanhomes Blue Star</v>
          </cell>
          <cell r="K2370" t="str">
            <v>Kiốt số T1-TM3, Tầng 01, Toà T1, Dự án Nhà ở chung cư cao tầng tại ô đất CT2, Thị trấn Trâu Quỳ, Huyện Gia Lâm TP. Hà Nội Việt Nam</v>
          </cell>
          <cell r="L2370" t="str">
            <v/>
          </cell>
          <cell r="M2370" t="str">
            <v>Kiốt số T1-TM3, Tầng 01, Toà T1, Dự án Nhà ở chung cư cao tầng tại ô đất CT2, Thị trấn Trâu Quỳ, Huyện Gia Lâm TP. Hà Nội Việt Nam</v>
          </cell>
          <cell r="N2370">
            <v>60</v>
          </cell>
          <cell r="O2370" t="b">
            <v>0</v>
          </cell>
          <cell r="P2370" t="str">
            <v>CÔNG TY TNHH MTV THƯƠNG MẠI VÀ DỊCH VỤ NGỌC THƠM</v>
          </cell>
          <cell r="Q2370" t="str">
            <v>Miền Bắc</v>
          </cell>
          <cell r="R2370" t="str">
            <v>WIN</v>
          </cell>
        </row>
        <row r="2371">
          <cell r="A2371" t="str">
            <v>win6991</v>
          </cell>
          <cell r="B2371" t="str">
            <v>6991 - WM+ HNI Xuân Sơn, Sóc Sơn</v>
          </cell>
          <cell r="C2371" t="str">
            <v/>
          </cell>
          <cell r="D2371" t="str">
            <v>Thành phố Hà Nội</v>
          </cell>
          <cell r="E2371" t="str">
            <v>Huyện Sóc Sơn</v>
          </cell>
          <cell r="G2371" t="str">
            <v>HN004</v>
          </cell>
          <cell r="H2371" t="str">
            <v>Hoàng Thanh Huy</v>
          </cell>
          <cell r="I2371" t="str">
            <v>MIENBAC;WIN</v>
          </cell>
          <cell r="J2371" t="str">
            <v>6991 - WM+ HNI Xuân Sơn, Sóc Sơn</v>
          </cell>
          <cell r="K2371" t="str">
            <v>Đường QL3, Thôn Xuân Sơn, Xã Trung Giã, Huyện Sóc Sơn TP. Hà Nội Việt Nam</v>
          </cell>
          <cell r="M2371" t="str">
            <v>Đường QL3, Thôn Xuân Sơn, Xã Trung Giã, Huyện Sóc Sơn TP. Hà Nội Việt Nam</v>
          </cell>
          <cell r="N2371">
            <v>60</v>
          </cell>
          <cell r="O2371" t="b">
            <v>0</v>
          </cell>
          <cell r="P2371" t="str">
            <v>C6 HÀ NỘI</v>
          </cell>
          <cell r="Q2371" t="str">
            <v>Miền Bắc</v>
          </cell>
          <cell r="R2371" t="str">
            <v>WIN</v>
          </cell>
        </row>
        <row r="2372">
          <cell r="A2372" t="str">
            <v>winF205</v>
          </cell>
          <cell r="B2372" t="str">
            <v>CN HÀ NỘI - Wincommerce</v>
          </cell>
          <cell r="C2372" t="str">
            <v/>
          </cell>
          <cell r="D2372" t="str">
            <v>Thành phố Hà Nội</v>
          </cell>
          <cell r="E2372" t="str">
            <v>Huyện Gia Lâm</v>
          </cell>
          <cell r="G2372" t="str">
            <v>HN008</v>
          </cell>
          <cell r="H2372" t="str">
            <v>Nguyễn Minh Sơn</v>
          </cell>
          <cell r="I2372" t="str">
            <v>MIENBAC;WIN</v>
          </cell>
          <cell r="J2372" t="str">
            <v/>
          </cell>
          <cell r="M2372" t="str">
            <v>F205 - F205 FWMP HNI Shop R105-01 S16, OCP - Shop R105-01 S16, Vinhome Oceanpark, Trâu Quỳ, Gia Lâm, HN</v>
          </cell>
          <cell r="N2372">
            <v>60</v>
          </cell>
          <cell r="O2372" t="b">
            <v>0</v>
          </cell>
          <cell r="P2372" t="str">
            <v>C6 HÀ NỘI</v>
          </cell>
          <cell r="Q2372" t="str">
            <v>Miền Bắc</v>
          </cell>
          <cell r="R2372" t="str">
            <v>WIN</v>
          </cell>
        </row>
        <row r="2373">
          <cell r="A2373" t="str">
            <v>winF209</v>
          </cell>
          <cell r="B2373" t="str">
            <v>CN HÀ NỘI - Wincommerce</v>
          </cell>
          <cell r="C2373" t="str">
            <v/>
          </cell>
          <cell r="D2373" t="str">
            <v>Thành phố Hà Nội</v>
          </cell>
          <cell r="E2373" t="str">
            <v>Quận Đống Đa</v>
          </cell>
          <cell r="G2373" t="str">
            <v>HN003</v>
          </cell>
          <cell r="H2373" t="str">
            <v>Nguyễn Văn Thạch</v>
          </cell>
          <cell r="I2373" t="str">
            <v>MIENBAC;WIN</v>
          </cell>
          <cell r="J2373" t="str">
            <v>F209 - F209 FWMP Hào Nam - 40 Hào Nam</v>
          </cell>
          <cell r="K2373" t="str">
            <v>F209 - F209 FWMP Hào Nam - 40 Hào Nam, Phường ô Chợ Dừa, Quận Đống Đa TP. Hà Nội Việt Nam (92789)</v>
          </cell>
          <cell r="M2373" t="str">
            <v>F209 - F209 FWMP Hào Nam - 40 Hào Nam, Phường ô Chợ Dừa, Quận Đống Đa TP. Hà Nội Việt Nam (92789)</v>
          </cell>
          <cell r="N2373">
            <v>60</v>
          </cell>
          <cell r="O2373" t="b">
            <v>0</v>
          </cell>
          <cell r="P2373" t="str">
            <v>C6 HÀ NỘI</v>
          </cell>
          <cell r="Q2373" t="str">
            <v>Miền Bắc</v>
          </cell>
          <cell r="R2373" t="str">
            <v>WIN</v>
          </cell>
        </row>
        <row r="2374">
          <cell r="A2374" t="str">
            <v>X20</v>
          </cell>
          <cell r="B2374" t="str">
            <v>CÔNG TY TNHH MTV X20 NAM ĐỊNH</v>
          </cell>
          <cell r="D2374" t="str">
            <v>Nam Định</v>
          </cell>
          <cell r="L2374" t="str">
            <v>0601139140</v>
          </cell>
          <cell r="M2374" t="str">
            <v>Lô 1 KCN Hoà Xá - Xã Mỹ Xá - TP.Nam Định -Tỉnh Nam Định - Việt Nam</v>
          </cell>
          <cell r="O2374" t="b">
            <v>0</v>
          </cell>
          <cell r="P2374" t="str">
            <v>CÔNG TY TNHH MTV THƯƠNG MẠI VÀ DỊCH VỤ NGỌC THƠM</v>
          </cell>
          <cell r="Q2374" t="str">
            <v>Miền Bắc</v>
          </cell>
          <cell r="R2374" t="str">
            <v>X20</v>
          </cell>
        </row>
        <row r="2375">
          <cell r="A2375" t="str">
            <v>X20DETNAMDINH</v>
          </cell>
          <cell r="B2375" t="str">
            <v>TỔNG CÔNG TY CỔ PHẦN DỆT MAY NAM ĐỊNH</v>
          </cell>
          <cell r="D2375" t="str">
            <v>Nam Định</v>
          </cell>
          <cell r="L2375" t="str">
            <v>0600019436</v>
          </cell>
          <cell r="M2375" t="str">
            <v>Số 43 Tô Hiệu, Phường Ngô Quyền, Thành phố Nam Định, Tỉnh Nam Định, Việt Nam</v>
          </cell>
          <cell r="N2375">
            <v>60</v>
          </cell>
          <cell r="O2375" t="b">
            <v>0</v>
          </cell>
          <cell r="P2375" t="str">
            <v>CÔNG TY TNHH MTV THƯƠNG MẠI VÀ DỊCH VỤ NGỌC THƠM</v>
          </cell>
          <cell r="Q2375" t="str">
            <v>Miền Bắc</v>
          </cell>
          <cell r="R2375" t="str">
            <v>X20DETNAMDINH</v>
          </cell>
        </row>
        <row r="2376">
          <cell r="A2376" t="str">
            <v>X20NAMDINH</v>
          </cell>
          <cell r="B2376" t="str">
            <v>Chi nhánh Công ty cổ phần X20 - Xí nghiệp Dệt Nam Định</v>
          </cell>
          <cell r="D2376" t="str">
            <v>Nam Định</v>
          </cell>
          <cell r="L2376" t="str">
            <v>0100109339007</v>
          </cell>
          <cell r="M2376" t="str">
            <v>Lô 1 Khu Công Nghiệp Hoà Xá TP Nam Định</v>
          </cell>
          <cell r="O2376" t="b">
            <v>0</v>
          </cell>
          <cell r="P2376" t="str">
            <v>CÔNG TY TNHH MTV THƯƠNG MẠI VÀ DỊCH VỤ NGỌC THƠM</v>
          </cell>
          <cell r="Q2376" t="str">
            <v>Miền Bắc</v>
          </cell>
          <cell r="R2376" t="str">
            <v>X20NAMDINH</v>
          </cell>
        </row>
        <row r="2377">
          <cell r="A2377" t="str">
            <v>XNKTRUONGHUNG</v>
          </cell>
          <cell r="B2377" t="str">
            <v>CÔNG TY TNHH XUẤT NHẬP KHẨU TRƯỜNG HƯNG</v>
          </cell>
          <cell r="D2377" t="str">
            <v>Hải Phòng</v>
          </cell>
          <cell r="L2377" t="str">
            <v>0201906429</v>
          </cell>
          <cell r="M2377" t="str">
            <v>Số 91 Đồng Thiện, Phường Vĩnh Niệm, Quận Lê Chân, Hải Phòng, Việt Nam</v>
          </cell>
          <cell r="O2377" t="b">
            <v>0</v>
          </cell>
          <cell r="P2377" t="str">
            <v>CÔNG TY TNHH MTV THƯƠNG MẠI VÀ DỊCH VỤ NGỌC THƠM</v>
          </cell>
          <cell r="Q2377" t="str">
            <v>Miền Bắc</v>
          </cell>
          <cell r="R2377" t="str">
            <v>XNKTRUONGHUNG</v>
          </cell>
        </row>
        <row r="2378">
          <cell r="A2378" t="str">
            <v>XNKVIETUC</v>
          </cell>
          <cell r="B2378" t="str">
            <v>CÔNG TY TNHH ĐẦU TƯ THƯƠNG MẠI XNK VIỆT ÚC</v>
          </cell>
          <cell r="D2378" t="str">
            <v>Hải Phòng</v>
          </cell>
          <cell r="L2378" t="str">
            <v>0201282379</v>
          </cell>
          <cell r="M2378" t="str">
            <v>Số 19/50 Chợ Hàng, Phường Đông Hải, Quận Lê Chân, Hải Phòng</v>
          </cell>
          <cell r="O2378" t="b">
            <v>0</v>
          </cell>
          <cell r="P2378" t="str">
            <v>CÔNG TY TNHH MTV THƯƠNG MẠI VÀ DỊCH VỤ NGỌC THƠM</v>
          </cell>
          <cell r="Q2378" t="str">
            <v>Miền Bắc</v>
          </cell>
          <cell r="R2378" t="str">
            <v>XNKVIETUC</v>
          </cell>
        </row>
        <row r="2379">
          <cell r="A2379" t="str">
            <v>WIN2BB2</v>
          </cell>
          <cell r="B2379" t="str">
            <v>WM+ HNI Chợ Đồng Vàng</v>
          </cell>
          <cell r="D2379" t="str">
            <v>Thành phố Hà Nội</v>
          </cell>
          <cell r="G2379" t="str">
            <v>HN008</v>
          </cell>
          <cell r="H2379" t="str">
            <v>Nguyễn Minh Sơn</v>
          </cell>
          <cell r="I2379" t="str">
            <v>MIENBAC;WIN</v>
          </cell>
          <cell r="J2379" t="str">
            <v>WM+ HNI Chợ Đồng Vàng</v>
          </cell>
          <cell r="M2379" t="str">
            <v>Số 06-08, Khu Chợ Đồng Vàng, Xã Phượng Dực, Thành phố Hà Nội Việt Nam</v>
          </cell>
          <cell r="O2379" t="b">
            <v>0</v>
          </cell>
          <cell r="P2379" t="str">
            <v>CÔNG TY TNHH MTV THƯƠNG MẠI VÀ DỊCH VỤ NGỌC THƠM</v>
          </cell>
          <cell r="Q2379" t="str">
            <v>Miền Bắc</v>
          </cell>
          <cell r="R2379" t="str">
            <v>WIN</v>
          </cell>
        </row>
        <row r="2380">
          <cell r="A2380" t="str">
            <v>WIN2BD1</v>
          </cell>
          <cell r="B2380" t="str">
            <v>WM+ HNI Hoàng Xá, Chương Dương</v>
          </cell>
          <cell r="D2380" t="str">
            <v>Thành phố Hà Nội</v>
          </cell>
          <cell r="G2380" t="str">
            <v>HN008</v>
          </cell>
          <cell r="H2380" t="str">
            <v>Nguyễn Minh Sơn</v>
          </cell>
          <cell r="I2380" t="str">
            <v>MIENBAC;WIN</v>
          </cell>
          <cell r="J2380" t="str">
            <v>WM+ HNI Hoàng Xá, Chương Dương</v>
          </cell>
          <cell r="M2380" t="str">
            <v>Số 116, Thôn Hoàng Xá, Xã Chương Dương, Thành phố Hà Nội Việt Nam</v>
          </cell>
          <cell r="O2380" t="b">
            <v>0</v>
          </cell>
          <cell r="P2380" t="str">
            <v>CÔNG TY TNHH MTV THƯƠNG MẠI VÀ DỊCH VỤ NGỌC THƠM</v>
          </cell>
          <cell r="Q2380" t="str">
            <v>Miền Bắc</v>
          </cell>
          <cell r="R2380" t="str">
            <v>WIN</v>
          </cell>
        </row>
        <row r="2381">
          <cell r="A2381" t="str">
            <v>WIN2BJ9</v>
          </cell>
          <cell r="B2381" t="str">
            <v>2BJ9 - WM+ HNI Yên Ninh, Nội Bài</v>
          </cell>
          <cell r="C2381" t="str">
            <v>Số 04, Thôn Yên Ninh, Xã Nội Bài, TP. Hà Nội, Việt Nam</v>
          </cell>
          <cell r="D2381" t="str">
            <v>Thành phố Hà Nội</v>
          </cell>
          <cell r="E2381" t="str">
            <v xml:space="preserve">quận đông anh </v>
          </cell>
          <cell r="G2381" t="str">
            <v>hn006</v>
          </cell>
          <cell r="H2381" t="str">
            <v xml:space="preserve">nguyễn văn cường </v>
          </cell>
        </row>
        <row r="2382">
          <cell r="A2382" t="str">
            <v>KL00202</v>
          </cell>
          <cell r="B2382" t="str">
            <v>SIÊU THỊ minh nhi mart</v>
          </cell>
          <cell r="D2382" t="str">
            <v>Thành phố Hà Nội</v>
          </cell>
          <cell r="E2382" t="str">
            <v xml:space="preserve">quận thanh trì </v>
          </cell>
          <cell r="G2382" t="str">
            <v>hn009</v>
          </cell>
          <cell r="H2382" t="str">
            <v xml:space="preserve">vũ anh tuấn </v>
          </cell>
          <cell r="I2382" t="str">
            <v>KLGT</v>
          </cell>
          <cell r="K2382" t="str">
            <v xml:space="preserve">sh27 ct2 chung cư tứ hiệp thanh trì </v>
          </cell>
          <cell r="M2382" t="str">
            <v xml:space="preserve">sh27 ct2 chung cư tứ hiệp thanh trì </v>
          </cell>
          <cell r="N2382">
            <v>1</v>
          </cell>
          <cell r="O2382" t="b">
            <v>0</v>
          </cell>
          <cell r="P2382" t="str">
            <v>CÔNG TY TNHH MTV THƯƠNG MẠI VÀ DỊCH VỤ NGỌC THƠM</v>
          </cell>
          <cell r="Q2382" t="str">
            <v>Miền Bắc</v>
          </cell>
          <cell r="R2382" t="str">
            <v>kl00202</v>
          </cell>
        </row>
      </sheetData>
    </sheetDataSet>
  </externalBook>
</externalLink>
</file>

<file path=xl/tables/table1.xml><?xml version="1.0" encoding="utf-8"?>
<table xmlns="http://schemas.openxmlformats.org/spreadsheetml/2006/main" id="2" name="Table2" displayName="Table2" ref="A4:F1172" totalsRowShown="0" headerRowDxfId="46" dataDxfId="44" headerRowBorderDxfId="45" tableBorderDxfId="43">
  <autoFilter ref="A4:F1172">
    <filterColumn colId="1">
      <filters>
        <filter val="BRG"/>
      </filters>
    </filterColumn>
  </autoFilter>
  <tableColumns count="6">
    <tableColumn id="2" name="Mã Giá" dataDxfId="42"/>
    <tableColumn id="1" name="Nhóm khách hàng" dataDxfId="41"/>
    <tableColumn id="5" name="Mã hàng" dataDxfId="40"/>
    <tableColumn id="6" name="Tên hàng" dataDxfId="39"/>
    <tableColumn id="7" name="Giá bán công bố" dataDxfId="38" dataCellStyle="Comma [0]"/>
    <tableColumn id="8" name="Giá trên đơn đặt hàng / xuất hóa đơn" dataDxfId="37" dataCellStyle="Comma [0]"/>
  </tableColumns>
  <tableStyleInfo name="TableStyleLight9" showFirstColumn="0" showLastColumn="0" showRowStripes="1" showColumnStripes="0"/>
</table>
</file>

<file path=xl/tables/table2.xml><?xml version="1.0" encoding="utf-8"?>
<table xmlns="http://schemas.openxmlformats.org/spreadsheetml/2006/main" id="1" name="DS_HH_VT" displayName="DS_HH_VT" ref="A1:E67" totalsRowShown="0" headerRowDxfId="36" headerRowBorderDxfId="35" tableBorderDxfId="34" totalsRowBorderDxfId="33">
  <autoFilter ref="A1:E67">
    <filterColumn colId="4">
      <customFilters>
        <customFilter operator="notEqual" val="0"/>
      </customFilters>
    </filterColumn>
  </autoFilter>
  <tableColumns count="5">
    <tableColumn id="1" name="Mã hàng" dataDxfId="32" dataCellStyle="Normal 2"/>
    <tableColumn id="2" name="Tên hàng" dataDxfId="31" dataCellStyle="Normal 2"/>
    <tableColumn id="3" name="ĐVT" dataDxfId="30" dataCellStyle="Normal 2"/>
    <tableColumn id="4" name="Tình Trạng"/>
    <tableColumn id="7" name="TỔNG CỘNG" dataDxfId="29">
      <calculatedColumnFormula>SUM(F2:AI2)</calculatedColumnFormula>
    </tableColumn>
  </tableColumns>
  <tableStyleInfo name="TableStyleLight9" showFirstColumn="0" showLastColumn="0" showRowStripes="1" showColumnStripes="0"/>
</table>
</file>

<file path=xl/tables/table3.xml><?xml version="1.0" encoding="utf-8"?>
<table xmlns="http://schemas.openxmlformats.org/spreadsheetml/2006/main" id="64" name="Table32465" displayName="Table32465" ref="A1:E14" totalsRowShown="0" headerRowDxfId="28" dataDxfId="27" tableBorderDxfId="26" headerRowCellStyle="Normal 2" dataCellStyle="Normal 2">
  <autoFilter ref="A1:E14"/>
  <tableColumns count="5">
    <tableColumn id="1" name="Mã nhân viên" dataDxfId="25" dataCellStyle="Normal 2"/>
    <tableColumn id="2" name="Tên nhân viên" dataDxfId="24" dataCellStyle="Normal 2"/>
    <tableColumn id="3" name="Giới tính" dataDxfId="23" dataCellStyle="Normal 2"/>
    <tableColumn id="4" name="Chức danh" dataDxfId="22" dataCellStyle="Normal 2"/>
    <tableColumn id="5" name="Tên đơn vị" dataDxfId="21" dataCellStyle="Normal 2"/>
  </tableColumns>
  <tableStyleInfo name="TableStyleLight9" showFirstColumn="0" showLastColumn="0" showRowStripes="1" showColumnStripes="0"/>
</table>
</file>

<file path=xl/tables/table4.xml><?xml version="1.0" encoding="utf-8"?>
<table xmlns="http://schemas.openxmlformats.org/spreadsheetml/2006/main" id="3" name="Table3" displayName="Table3" ref="A1:R2380" totalsRowShown="0" headerRowDxfId="20" dataDxfId="19" tableBorderDxfId="18" dataCellStyle="Normal 2">
  <autoFilter ref="A1:R2380"/>
  <tableColumns count="18">
    <tableColumn id="1" name="Mã khách hàng" dataDxfId="17" dataCellStyle="Normal 2"/>
    <tableColumn id="2" name="Tên khách hàng" dataDxfId="16" dataCellStyle="Normal 2"/>
    <tableColumn id="3" name="Diễn giải" dataDxfId="15" dataCellStyle="Normal 2"/>
    <tableColumn id="4" name="Tỉnh/TP" dataDxfId="14" dataCellStyle="Normal 2"/>
    <tableColumn id="5" name="Quận/Huyện" dataDxfId="13" dataCellStyle="Normal 2"/>
    <tableColumn id="6" name="Phường/Xã" dataDxfId="12" dataCellStyle="Normal 2"/>
    <tableColumn id="7" name="Nhân viên" dataDxfId="11" dataCellStyle="Normal 2"/>
    <tableColumn id="8" name="Tên nhân viên" dataDxfId="10" dataCellStyle="Normal 2"/>
    <tableColumn id="9" name="Nhóm KH, NCC" dataDxfId="9" dataCellStyle="Normal 2"/>
    <tableColumn id="10" name="Người liên hệ" dataDxfId="8" dataCellStyle="Normal 2"/>
    <tableColumn id="11" name="Địa điểm giao hàng" dataDxfId="7" dataCellStyle="Normal 2"/>
    <tableColumn id="12" name="Mã số thuế" dataDxfId="6" dataCellStyle="Normal 2"/>
    <tableColumn id="13" name="Địa chỉ" dataDxfId="5" dataCellStyle="Normal 2"/>
    <tableColumn id="14" name="Số ngày được nợ" dataDxfId="4" dataCellStyle="Normal 2"/>
    <tableColumn id="15" name="Ngừng theo dõi" dataDxfId="3" dataCellStyle="Normal 2"/>
    <tableColumn id="16" name="Chi nhánh" dataDxfId="2" dataCellStyle="Normal 2"/>
    <tableColumn id="17" name="Phân loại" dataDxfId="1" dataCellStyle="Normal 2"/>
    <tableColumn id="18" name="Nhóm KH" dataDxfId="0" dataCellStyle="Normal 2"/>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control" Target="../activeX/activeX1.xml"/></Relationships>
</file>

<file path=xl/worksheets/_rels/sheet5.xml.rels><?xml version="1.0" encoding="UTF-8" standalone="yes"?>
<Relationships xmlns="http://schemas.openxmlformats.org/package/2006/relationships"><Relationship Id="rId1" Type="http://schemas.openxmlformats.org/officeDocument/2006/relationships/table" Target="../tables/table1.xml"/></Relationships>
</file>

<file path=xl/worksheets/_rels/sheet6.xml.rels><?xml version="1.0" encoding="UTF-8" standalone="yes"?>
<Relationships xmlns="http://schemas.openxmlformats.org/package/2006/relationships"><Relationship Id="rId1" Type="http://schemas.openxmlformats.org/officeDocument/2006/relationships/table" Target="../tables/table2.xml"/></Relationships>
</file>

<file path=xl/worksheets/_rels/sheet7.xml.rels><?xml version="1.0" encoding="UTF-8" standalone="yes"?>
<Relationships xmlns="http://schemas.openxmlformats.org/package/2006/relationships"><Relationship Id="rId1" Type="http://schemas.openxmlformats.org/officeDocument/2006/relationships/table" Target="../tables/table3.xml"/></Relationships>
</file>

<file path=xl/worksheets/_rels/sheet8.xml.rels><?xml version="1.0" encoding="UTF-8" standalone="yes"?>
<Relationships xmlns="http://schemas.openxmlformats.org/package/2006/relationships"><Relationship Id="rId1" Type="http://schemas.openxmlformats.org/officeDocument/2006/relationships/table" Target="../tables/table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HF1945"/>
  <sheetViews>
    <sheetView tabSelected="1" zoomScaleNormal="100" workbookViewId="0">
      <pane ySplit="1" topLeftCell="A2" activePane="bottomLeft" state="frozen"/>
      <selection pane="bottomLeft"/>
    </sheetView>
  </sheetViews>
  <sheetFormatPr defaultRowHeight="15.75" x14ac:dyDescent="0.25"/>
  <cols>
    <col min="1" max="1" width="18.7109375" style="11" customWidth="1"/>
    <col min="2" max="2" width="20.5703125" style="25" customWidth="1"/>
    <col min="3" max="3" width="14.28515625" style="12" customWidth="1"/>
    <col min="4" max="4" width="30.28515625" style="16" bestFit="1" customWidth="1"/>
    <col min="5" max="5" width="23.28515625" style="13" hidden="1" customWidth="1"/>
    <col min="6" max="6" width="14.28515625" style="12" hidden="1" customWidth="1"/>
    <col min="7" max="7" width="18" style="13" customWidth="1"/>
    <col min="8" max="8" width="25.7109375" style="13" hidden="1" customWidth="1"/>
    <col min="9" max="9" width="23.5703125" style="13" customWidth="1"/>
    <col min="10" max="10" width="14.140625" style="13" customWidth="1"/>
    <col min="11" max="11" width="15.42578125" style="13" customWidth="1"/>
    <col min="12" max="12" width="29.85546875" style="13" customWidth="1"/>
    <col min="13" max="13" width="22.5703125" style="13" hidden="1" customWidth="1"/>
    <col min="14" max="14" width="13" style="13" customWidth="1"/>
    <col min="15" max="15" width="24.140625" style="13" hidden="1" customWidth="1"/>
    <col min="16" max="16" width="18.5703125" style="13" hidden="1" customWidth="1"/>
    <col min="17" max="17" width="10.5703125" style="13" customWidth="1"/>
    <col min="18" max="18" width="7.42578125" style="1" customWidth="1"/>
    <col min="19" max="19" width="18.28515625" style="1" hidden="1" customWidth="1"/>
    <col min="20" max="20" width="13.42578125" style="1" customWidth="1"/>
    <col min="21" max="21" width="19" style="14" customWidth="1"/>
    <col min="22" max="22" width="14.5703125" style="1" customWidth="1"/>
    <col min="23" max="23" width="23.7109375" style="2" customWidth="1"/>
    <col min="24" max="24" width="10.7109375" style="3" customWidth="1"/>
    <col min="25" max="25" width="35.7109375" style="1" hidden="1" customWidth="1"/>
    <col min="26" max="26" width="12.42578125" style="14" customWidth="1"/>
    <col min="27" max="27" width="12.42578125" style="7" customWidth="1"/>
    <col min="28" max="214" width="9" style="7" customWidth="1"/>
    <col min="215" max="16384" width="9.140625" style="6"/>
  </cols>
  <sheetData>
    <row r="1" spans="1:79" s="10" customFormat="1" x14ac:dyDescent="0.25">
      <c r="A1" s="28" t="s">
        <v>11</v>
      </c>
      <c r="B1" s="42" t="s">
        <v>12</v>
      </c>
      <c r="C1" s="43" t="s">
        <v>13</v>
      </c>
      <c r="D1" s="15" t="s">
        <v>14</v>
      </c>
      <c r="E1" s="4" t="s">
        <v>22</v>
      </c>
      <c r="F1" s="4" t="s">
        <v>15</v>
      </c>
      <c r="G1" s="28" t="s">
        <v>23</v>
      </c>
      <c r="H1" s="4" t="s">
        <v>16</v>
      </c>
      <c r="I1" s="28" t="s">
        <v>0</v>
      </c>
      <c r="J1" s="28" t="s">
        <v>17</v>
      </c>
      <c r="K1" s="28" t="s">
        <v>1</v>
      </c>
      <c r="L1" s="5" t="s">
        <v>2</v>
      </c>
      <c r="M1" s="5" t="s">
        <v>24</v>
      </c>
      <c r="N1" s="5" t="s">
        <v>21</v>
      </c>
      <c r="O1" s="5" t="s">
        <v>19</v>
      </c>
      <c r="P1" s="5" t="s">
        <v>20</v>
      </c>
      <c r="Q1" s="5" t="s">
        <v>10</v>
      </c>
      <c r="R1" s="28" t="s">
        <v>3</v>
      </c>
      <c r="S1" s="5" t="s">
        <v>18</v>
      </c>
      <c r="T1" s="5" t="s">
        <v>4</v>
      </c>
      <c r="U1" s="5" t="s">
        <v>5</v>
      </c>
      <c r="V1" s="5" t="s">
        <v>8</v>
      </c>
      <c r="W1" s="5" t="s">
        <v>9</v>
      </c>
      <c r="X1" s="5" t="s">
        <v>6</v>
      </c>
      <c r="Y1" s="5" t="s">
        <v>25</v>
      </c>
      <c r="Z1" s="5" t="s">
        <v>7</v>
      </c>
      <c r="AA1" s="5" t="s">
        <v>1840</v>
      </c>
      <c r="AB1" s="8"/>
      <c r="AC1" s="8"/>
      <c r="AD1" s="8"/>
      <c r="AE1" s="8"/>
      <c r="AF1" s="8"/>
      <c r="AG1" s="8"/>
      <c r="AH1" s="8"/>
      <c r="AI1" s="8"/>
      <c r="AJ1" s="8"/>
      <c r="AK1" s="8"/>
      <c r="AL1" s="8"/>
      <c r="AM1" s="8"/>
      <c r="AN1" s="8"/>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c r="BR1" s="9"/>
      <c r="BS1" s="9"/>
      <c r="BT1" s="9"/>
      <c r="BU1" s="9"/>
      <c r="BV1" s="9"/>
      <c r="BW1" s="9"/>
      <c r="BX1" s="9"/>
      <c r="BY1" s="9"/>
      <c r="BZ1" s="9"/>
      <c r="CA1" s="9"/>
    </row>
    <row r="2" spans="1:79" x14ac:dyDescent="0.25">
      <c r="A2" s="77">
        <v>45903</v>
      </c>
      <c r="B2" s="25">
        <v>56431</v>
      </c>
      <c r="C2" s="12" t="s">
        <v>7186</v>
      </c>
      <c r="D2" s="16">
        <f t="shared" ref="D2:D4" si="0">IF(A2="","",A2)</f>
        <v>45903</v>
      </c>
      <c r="G2" s="13" t="s">
        <v>7195</v>
      </c>
      <c r="I2" s="13" t="s">
        <v>4603</v>
      </c>
      <c r="J2" s="13" t="s">
        <v>1796</v>
      </c>
      <c r="K2" s="13" t="s">
        <v>547</v>
      </c>
      <c r="L2" s="25" t="str">
        <f>VLOOKUP($K2,TONG_SL!$A:$D,2,0)</f>
        <v>Chân giò heo muối 500g</v>
      </c>
      <c r="N2" s="25" t="str">
        <f t="shared" ref="N2:N4" si="1">IF($B2&lt;&gt;"","K-C6","")</f>
        <v>K-C6</v>
      </c>
      <c r="Q2" s="25" t="str">
        <f>VLOOKUP(K2,TONG_SL!$A:$D,3,0)</f>
        <v>Túi</v>
      </c>
      <c r="R2" s="54">
        <v>30</v>
      </c>
      <c r="T2" s="1">
        <f>VLOOKUP(VLOOKUP(G2,Ma_KH!$A:$R,18,0)&amp;K2,Gia_MB!$A:$F,6,0)</f>
        <v>107159</v>
      </c>
      <c r="U2" s="14">
        <f t="shared" ref="U2:U4" si="2">T2*R2</f>
        <v>3214770</v>
      </c>
      <c r="W2" s="64">
        <f t="shared" ref="W2:W4" si="3">U2*V2</f>
        <v>0</v>
      </c>
      <c r="X2" s="3" t="str">
        <f t="shared" ref="X2:X4" si="4">IF(B2&lt;&gt;"","8","0")</f>
        <v>8</v>
      </c>
      <c r="Z2" s="14">
        <f t="shared" ref="Z2:Z4" si="5">U2*X2%</f>
        <v>257181.6</v>
      </c>
      <c r="AA2" s="7">
        <f>VLOOKUP(G2,Ma_KH!$A:$R,14,0)</f>
        <v>31</v>
      </c>
    </row>
    <row r="3" spans="1:79" x14ac:dyDescent="0.25">
      <c r="A3" s="77">
        <v>45903</v>
      </c>
      <c r="B3" s="25">
        <v>56431</v>
      </c>
      <c r="C3" s="12" t="s">
        <v>7186</v>
      </c>
      <c r="D3" s="16">
        <f t="shared" si="0"/>
        <v>45903</v>
      </c>
      <c r="G3" s="13" t="s">
        <v>7195</v>
      </c>
      <c r="I3" s="13" t="s">
        <v>4603</v>
      </c>
      <c r="J3" s="13" t="s">
        <v>1796</v>
      </c>
      <c r="K3" s="13" t="s">
        <v>27</v>
      </c>
      <c r="L3" s="25" t="str">
        <f>VLOOKUP($K3,TONG_SL!$A:$D,2,0)</f>
        <v>Chân giò heo muối 300g</v>
      </c>
      <c r="N3" s="25" t="str">
        <f t="shared" si="1"/>
        <v>K-C6</v>
      </c>
      <c r="Q3" s="25" t="str">
        <f>VLOOKUP(K3,TONG_SL!$A:$D,3,0)</f>
        <v>Túi</v>
      </c>
      <c r="R3" s="54">
        <v>60</v>
      </c>
      <c r="T3" s="1">
        <f>VLOOKUP(VLOOKUP(G3,Ma_KH!$A:$R,18,0)&amp;K3,Gia_MB!$A:$F,6,0)</f>
        <v>66088</v>
      </c>
      <c r="U3" s="14">
        <f t="shared" si="2"/>
        <v>3965280</v>
      </c>
      <c r="W3" s="64">
        <f t="shared" si="3"/>
        <v>0</v>
      </c>
      <c r="X3" s="3" t="str">
        <f t="shared" si="4"/>
        <v>8</v>
      </c>
      <c r="Z3" s="14">
        <f t="shared" si="5"/>
        <v>317222.40000000002</v>
      </c>
      <c r="AA3" s="7">
        <f>VLOOKUP(G3,Ma_KH!$A:$R,14,0)</f>
        <v>31</v>
      </c>
    </row>
    <row r="4" spans="1:79" x14ac:dyDescent="0.25">
      <c r="A4" s="77">
        <v>45903</v>
      </c>
      <c r="B4" s="25">
        <v>56431</v>
      </c>
      <c r="C4" s="12" t="s">
        <v>7186</v>
      </c>
      <c r="D4" s="16">
        <f t="shared" si="0"/>
        <v>45903</v>
      </c>
      <c r="G4" s="13" t="s">
        <v>7195</v>
      </c>
      <c r="I4" s="13" t="s">
        <v>4603</v>
      </c>
      <c r="J4" s="13" t="s">
        <v>1796</v>
      </c>
      <c r="K4" s="13" t="s">
        <v>30</v>
      </c>
      <c r="L4" s="25" t="str">
        <f>VLOOKUP($K4,TONG_SL!$A:$D,2,0)</f>
        <v>Gà muối 500g</v>
      </c>
      <c r="N4" s="25" t="str">
        <f t="shared" si="1"/>
        <v>K-C6</v>
      </c>
      <c r="Q4" s="25" t="str">
        <f>VLOOKUP(K4,TONG_SL!$A:$D,3,0)</f>
        <v>Túi</v>
      </c>
      <c r="R4" s="54">
        <v>20</v>
      </c>
      <c r="T4" s="1">
        <f>VLOOKUP(VLOOKUP(G4,Ma_KH!$A:$R,18,0)&amp;K4,Gia_MB!$A:$F,6,0)</f>
        <v>99952</v>
      </c>
      <c r="U4" s="14">
        <f t="shared" si="2"/>
        <v>1999040</v>
      </c>
      <c r="W4" s="64">
        <f t="shared" si="3"/>
        <v>0</v>
      </c>
      <c r="X4" s="3" t="str">
        <f t="shared" si="4"/>
        <v>8</v>
      </c>
      <c r="Z4" s="14">
        <f t="shared" si="5"/>
        <v>159923.20000000001</v>
      </c>
      <c r="AA4" s="7">
        <f>VLOOKUP(G4,Ma_KH!$A:$R,14,0)</f>
        <v>31</v>
      </c>
    </row>
    <row r="5" spans="1:79" x14ac:dyDescent="0.25">
      <c r="A5" s="77">
        <v>45903</v>
      </c>
      <c r="B5" s="25">
        <v>56447</v>
      </c>
      <c r="C5" s="12" t="s">
        <v>7186</v>
      </c>
      <c r="D5" s="16">
        <f t="shared" ref="D5:D11" si="6">IF(A5="","",A5)</f>
        <v>45903</v>
      </c>
      <c r="G5" s="13" t="s">
        <v>7196</v>
      </c>
      <c r="I5" s="13" t="s">
        <v>7197</v>
      </c>
      <c r="J5" s="13" t="s">
        <v>1796</v>
      </c>
      <c r="K5" s="13" t="s">
        <v>30</v>
      </c>
      <c r="L5" s="25" t="str">
        <f>VLOOKUP($K5,TONG_SL!$A:$D,2,0)</f>
        <v>Gà muối 500g</v>
      </c>
      <c r="N5" s="25" t="str">
        <f t="shared" ref="N5:N11" si="7">IF($B5&lt;&gt;"","K-C6","")</f>
        <v>K-C6</v>
      </c>
      <c r="Q5" s="25" t="str">
        <f>VLOOKUP(K5,TONG_SL!$A:$D,3,0)</f>
        <v>Túi</v>
      </c>
      <c r="R5" s="54">
        <v>5</v>
      </c>
      <c r="T5" s="1">
        <f>VLOOKUP(VLOOKUP(G5,Ma_KH!$A:$R,18,0)&amp;K5,Gia_MB!$A:$F,6,0)</f>
        <v>111058</v>
      </c>
      <c r="U5" s="14">
        <f t="shared" ref="U5:U11" si="8">T5*R5</f>
        <v>555290</v>
      </c>
      <c r="W5" s="64">
        <f t="shared" ref="W5:W11" si="9">U5*V5</f>
        <v>0</v>
      </c>
      <c r="X5" s="3" t="str">
        <f t="shared" ref="X5:X11" si="10">IF(B5&lt;&gt;"","8","0")</f>
        <v>8</v>
      </c>
      <c r="Z5" s="14">
        <f t="shared" ref="Z5:Z11" si="11">U5*X5%</f>
        <v>44423.200000000004</v>
      </c>
      <c r="AA5" s="7">
        <f>VLOOKUP(G5,Ma_KH!$A:$R,14,0)</f>
        <v>57</v>
      </c>
    </row>
    <row r="6" spans="1:79" x14ac:dyDescent="0.25">
      <c r="A6" s="77">
        <v>45903</v>
      </c>
      <c r="B6" s="25">
        <v>56447</v>
      </c>
      <c r="C6" s="12" t="s">
        <v>7186</v>
      </c>
      <c r="D6" s="16">
        <f t="shared" si="6"/>
        <v>45903</v>
      </c>
      <c r="G6" s="13" t="s">
        <v>7196</v>
      </c>
      <c r="I6" s="13" t="s">
        <v>7197</v>
      </c>
      <c r="J6" s="13" t="s">
        <v>1796</v>
      </c>
      <c r="K6" s="13" t="s">
        <v>27</v>
      </c>
      <c r="L6" s="25" t="str">
        <f>VLOOKUP($K6,TONG_SL!$A:$D,2,0)</f>
        <v>Chân giò heo muối 300g</v>
      </c>
      <c r="N6" s="25" t="str">
        <f t="shared" si="7"/>
        <v>K-C6</v>
      </c>
      <c r="Q6" s="25" t="str">
        <f>VLOOKUP(K6,TONG_SL!$A:$D,3,0)</f>
        <v>Túi</v>
      </c>
      <c r="R6" s="54">
        <v>20</v>
      </c>
      <c r="T6" s="1">
        <f>VLOOKUP(VLOOKUP(G6,Ma_KH!$A:$R,18,0)&amp;K6,Gia_MB!$A:$F,6,0)</f>
        <v>73431</v>
      </c>
      <c r="U6" s="14">
        <f t="shared" si="8"/>
        <v>1468620</v>
      </c>
      <c r="W6" s="64">
        <f t="shared" si="9"/>
        <v>0</v>
      </c>
      <c r="X6" s="3" t="str">
        <f t="shared" si="10"/>
        <v>8</v>
      </c>
      <c r="Z6" s="14">
        <f t="shared" si="11"/>
        <v>117489.60000000001</v>
      </c>
      <c r="AA6" s="7">
        <f>VLOOKUP(G6,Ma_KH!$A:$R,14,0)</f>
        <v>57</v>
      </c>
    </row>
    <row r="7" spans="1:79" x14ac:dyDescent="0.25">
      <c r="A7" s="77">
        <v>45903</v>
      </c>
      <c r="B7" s="25">
        <v>56447</v>
      </c>
      <c r="C7" s="12" t="s">
        <v>7186</v>
      </c>
      <c r="D7" s="16">
        <f t="shared" si="6"/>
        <v>45903</v>
      </c>
      <c r="G7" s="13" t="s">
        <v>7196</v>
      </c>
      <c r="I7" s="13" t="s">
        <v>7197</v>
      </c>
      <c r="J7" s="13" t="s">
        <v>1796</v>
      </c>
      <c r="K7" s="13" t="s">
        <v>547</v>
      </c>
      <c r="L7" s="25" t="str">
        <f>VLOOKUP($K7,TONG_SL!$A:$D,2,0)</f>
        <v>Chân giò heo muối 500g</v>
      </c>
      <c r="N7" s="25" t="str">
        <f t="shared" si="7"/>
        <v>K-C6</v>
      </c>
      <c r="Q7" s="25" t="str">
        <f>VLOOKUP(K7,TONG_SL!$A:$D,3,0)</f>
        <v>Túi</v>
      </c>
      <c r="R7" s="54">
        <v>15</v>
      </c>
      <c r="T7" s="1">
        <f>VLOOKUP(VLOOKUP(G7,Ma_KH!$A:$R,18,0)&amp;K7,Gia_MB!$A:$F,6,0)</f>
        <v>119066</v>
      </c>
      <c r="U7" s="14">
        <f t="shared" si="8"/>
        <v>1785990</v>
      </c>
      <c r="W7" s="64">
        <f t="shared" si="9"/>
        <v>0</v>
      </c>
      <c r="X7" s="3" t="str">
        <f t="shared" si="10"/>
        <v>8</v>
      </c>
      <c r="Z7" s="14">
        <f t="shared" si="11"/>
        <v>142879.20000000001</v>
      </c>
      <c r="AA7" s="7">
        <f>VLOOKUP(G7,Ma_KH!$A:$R,14,0)</f>
        <v>57</v>
      </c>
    </row>
    <row r="8" spans="1:79" x14ac:dyDescent="0.25">
      <c r="A8" s="77">
        <v>45903</v>
      </c>
      <c r="B8" s="25">
        <v>56447</v>
      </c>
      <c r="C8" s="12" t="s">
        <v>7186</v>
      </c>
      <c r="D8" s="16">
        <f t="shared" si="6"/>
        <v>45903</v>
      </c>
      <c r="G8" s="13" t="s">
        <v>7196</v>
      </c>
      <c r="I8" s="13" t="s">
        <v>7197</v>
      </c>
      <c r="J8" s="13" t="s">
        <v>1796</v>
      </c>
      <c r="K8" s="13" t="s">
        <v>32</v>
      </c>
      <c r="L8" s="25" t="str">
        <f>VLOOKUP($K8,TONG_SL!$A:$D,2,0)</f>
        <v>Giò Tai Lưỡi Xào 250g</v>
      </c>
      <c r="N8" s="25" t="str">
        <f t="shared" si="7"/>
        <v>K-C6</v>
      </c>
      <c r="Q8" s="25" t="str">
        <f>VLOOKUP(K8,TONG_SL!$A:$D,3,0)</f>
        <v>Túi</v>
      </c>
      <c r="R8" s="54">
        <v>15</v>
      </c>
      <c r="T8" s="1">
        <f>VLOOKUP(VLOOKUP(G8,Ma_KH!$A:$R,18,0)&amp;K8,Gia_MB!$A:$F,6,0)</f>
        <v>50182</v>
      </c>
      <c r="U8" s="14">
        <f t="shared" si="8"/>
        <v>752730</v>
      </c>
      <c r="W8" s="64">
        <f t="shared" si="9"/>
        <v>0</v>
      </c>
      <c r="X8" s="3" t="str">
        <f t="shared" si="10"/>
        <v>8</v>
      </c>
      <c r="Z8" s="14">
        <f t="shared" si="11"/>
        <v>60218.400000000001</v>
      </c>
      <c r="AA8" s="7">
        <f>VLOOKUP(G8,Ma_KH!$A:$R,14,0)</f>
        <v>57</v>
      </c>
    </row>
    <row r="9" spans="1:79" x14ac:dyDescent="0.25">
      <c r="A9" s="77">
        <v>45903</v>
      </c>
      <c r="B9" s="25">
        <v>56473</v>
      </c>
      <c r="C9" s="12" t="s">
        <v>7186</v>
      </c>
      <c r="D9" s="16">
        <f t="shared" si="6"/>
        <v>45903</v>
      </c>
      <c r="G9" s="13" t="s">
        <v>3502</v>
      </c>
      <c r="I9" s="13" t="s">
        <v>7198</v>
      </c>
      <c r="J9" s="13" t="s">
        <v>1796</v>
      </c>
      <c r="K9" s="13" t="s">
        <v>32</v>
      </c>
      <c r="L9" s="25" t="str">
        <f>VLOOKUP($K9,TONG_SL!$A:$D,2,0)</f>
        <v>Giò Tai Lưỡi Xào 250g</v>
      </c>
      <c r="N9" s="25" t="str">
        <f t="shared" si="7"/>
        <v>K-C6</v>
      </c>
      <c r="Q9" s="25" t="str">
        <f>VLOOKUP(K9,TONG_SL!$A:$D,3,0)</f>
        <v>Túi</v>
      </c>
      <c r="R9" s="54">
        <v>8</v>
      </c>
      <c r="T9" s="1">
        <f>VLOOKUP(VLOOKUP(G9,Ma_KH!$A:$R,18,0)&amp;K9,Gia_MB!$A:$F,6,0)</f>
        <v>50182</v>
      </c>
      <c r="U9" s="14">
        <f t="shared" si="8"/>
        <v>401456</v>
      </c>
      <c r="W9" s="64">
        <f t="shared" si="9"/>
        <v>0</v>
      </c>
      <c r="X9" s="3" t="str">
        <f t="shared" si="10"/>
        <v>8</v>
      </c>
      <c r="Z9" s="14">
        <f t="shared" si="11"/>
        <v>32116.48</v>
      </c>
      <c r="AA9" s="7">
        <f>VLOOKUP(G9,Ma_KH!$A:$R,14,0)</f>
        <v>58</v>
      </c>
    </row>
    <row r="10" spans="1:79" x14ac:dyDescent="0.25">
      <c r="A10" s="77">
        <v>45903</v>
      </c>
      <c r="B10" s="25">
        <v>56473</v>
      </c>
      <c r="C10" s="12" t="s">
        <v>7186</v>
      </c>
      <c r="D10" s="16">
        <f t="shared" si="6"/>
        <v>45903</v>
      </c>
      <c r="G10" s="13" t="s">
        <v>3502</v>
      </c>
      <c r="I10" s="13" t="s">
        <v>7198</v>
      </c>
      <c r="J10" s="13" t="s">
        <v>1796</v>
      </c>
      <c r="K10" s="13" t="s">
        <v>51</v>
      </c>
      <c r="L10" s="25" t="str">
        <f>VLOOKUP($K10,TONG_SL!$A:$D,2,0)</f>
        <v>Mọc Nấm Hương 250g</v>
      </c>
      <c r="N10" s="25" t="str">
        <f t="shared" si="7"/>
        <v>K-C6</v>
      </c>
      <c r="Q10" s="25" t="str">
        <f>VLOOKUP(K10,TONG_SL!$A:$D,3,0)</f>
        <v>Túi</v>
      </c>
      <c r="R10" s="54">
        <v>10</v>
      </c>
      <c r="T10" s="1">
        <f>VLOOKUP(VLOOKUP(G10,Ma_KH!$A:$R,18,0)&amp;K10,Gia_MB!$A:$F,6,0)</f>
        <v>46000</v>
      </c>
      <c r="U10" s="14">
        <f t="shared" si="8"/>
        <v>460000</v>
      </c>
      <c r="W10" s="64">
        <f t="shared" si="9"/>
        <v>0</v>
      </c>
      <c r="X10" s="3" t="str">
        <f t="shared" si="10"/>
        <v>8</v>
      </c>
      <c r="Z10" s="14">
        <f t="shared" si="11"/>
        <v>36800</v>
      </c>
      <c r="AA10" s="7">
        <f>VLOOKUP(G10,Ma_KH!$A:$R,14,0)</f>
        <v>58</v>
      </c>
    </row>
    <row r="11" spans="1:79" x14ac:dyDescent="0.25">
      <c r="A11" s="77">
        <v>45903</v>
      </c>
      <c r="B11" s="25">
        <v>56473</v>
      </c>
      <c r="C11" s="12" t="s">
        <v>7186</v>
      </c>
      <c r="D11" s="16">
        <f t="shared" si="6"/>
        <v>45903</v>
      </c>
      <c r="G11" s="13" t="s">
        <v>3502</v>
      </c>
      <c r="I11" s="13" t="s">
        <v>7198</v>
      </c>
      <c r="J11" s="13" t="s">
        <v>1796</v>
      </c>
      <c r="K11" s="13" t="s">
        <v>27</v>
      </c>
      <c r="L11" s="25" t="str">
        <f>VLOOKUP($K11,TONG_SL!$A:$D,2,0)</f>
        <v>Chân giò heo muối 300g</v>
      </c>
      <c r="N11" s="25" t="str">
        <f t="shared" si="7"/>
        <v>K-C6</v>
      </c>
      <c r="Q11" s="25" t="str">
        <f>VLOOKUP(K11,TONG_SL!$A:$D,3,0)</f>
        <v>Túi</v>
      </c>
      <c r="R11" s="54">
        <v>20</v>
      </c>
      <c r="T11" s="1">
        <f>VLOOKUP(VLOOKUP(G11,Ma_KH!$A:$R,18,0)&amp;K11,Gia_MB!$A:$F,6,0)</f>
        <v>73431</v>
      </c>
      <c r="U11" s="14">
        <f t="shared" si="8"/>
        <v>1468620</v>
      </c>
      <c r="W11" s="64">
        <f t="shared" si="9"/>
        <v>0</v>
      </c>
      <c r="X11" s="3" t="str">
        <f t="shared" si="10"/>
        <v>8</v>
      </c>
      <c r="Z11" s="14">
        <f t="shared" si="11"/>
        <v>117489.60000000001</v>
      </c>
      <c r="AA11" s="7">
        <f>VLOOKUP(G11,Ma_KH!$A:$R,14,0)</f>
        <v>58</v>
      </c>
    </row>
    <row r="12" spans="1:79" x14ac:dyDescent="0.25">
      <c r="A12" s="77">
        <v>45904</v>
      </c>
      <c r="B12" s="25">
        <v>56529</v>
      </c>
      <c r="C12" s="12" t="s">
        <v>7186</v>
      </c>
      <c r="D12" s="16">
        <f t="shared" ref="D12:D22" si="12">IF(A12="","",A12)</f>
        <v>45904</v>
      </c>
      <c r="G12" s="13" t="s">
        <v>7199</v>
      </c>
      <c r="I12" s="13" t="s">
        <v>7199</v>
      </c>
      <c r="J12" s="13" t="s">
        <v>1796</v>
      </c>
      <c r="K12" s="13" t="s">
        <v>27</v>
      </c>
      <c r="L12" s="25" t="str">
        <f>VLOOKUP($K12,TONG_SL!$A:$D,2,0)</f>
        <v>Chân giò heo muối 300g</v>
      </c>
      <c r="N12" s="25" t="str">
        <f t="shared" ref="N12:N22" si="13">IF($B12&lt;&gt;"","K-C6","")</f>
        <v>K-C6</v>
      </c>
      <c r="Q12" s="25" t="str">
        <f>VLOOKUP(K12,TONG_SL!$A:$D,3,0)</f>
        <v>Túi</v>
      </c>
      <c r="R12" s="54">
        <v>40</v>
      </c>
      <c r="T12" s="1">
        <f>VLOOKUP(VLOOKUP(G12,Ma_KH!$A:$R,18,0)&amp;K12,Gia_MB!$A:$F,6,0)</f>
        <v>67556.52</v>
      </c>
      <c r="U12" s="14">
        <f t="shared" ref="U12:U22" si="14">T12*R12</f>
        <v>2702260.8000000003</v>
      </c>
      <c r="W12" s="64">
        <f t="shared" ref="W12:W22" si="15">U12*V12</f>
        <v>0</v>
      </c>
      <c r="X12" s="3" t="str">
        <f t="shared" ref="X12:X22" si="16">IF(B12&lt;&gt;"","8","0")</f>
        <v>8</v>
      </c>
      <c r="Z12" s="14">
        <f t="shared" ref="Z12:Z22" si="17">U12*X12%</f>
        <v>216180.86400000003</v>
      </c>
      <c r="AA12" s="7">
        <f>VLOOKUP(G12,Ma_KH!$A:$R,14,0)</f>
        <v>1</v>
      </c>
    </row>
    <row r="13" spans="1:79" x14ac:dyDescent="0.25">
      <c r="A13" s="77">
        <v>45904</v>
      </c>
      <c r="B13" s="25">
        <v>56564</v>
      </c>
      <c r="C13" s="12" t="s">
        <v>7186</v>
      </c>
      <c r="D13" s="16">
        <f t="shared" si="12"/>
        <v>45904</v>
      </c>
      <c r="G13" s="13" t="s">
        <v>7195</v>
      </c>
      <c r="I13" s="13" t="s">
        <v>4622</v>
      </c>
      <c r="J13" s="13" t="s">
        <v>1796</v>
      </c>
      <c r="K13" s="13" t="s">
        <v>27</v>
      </c>
      <c r="L13" s="25" t="str">
        <f>VLOOKUP($K13,TONG_SL!$A:$D,2,0)</f>
        <v>Chân giò heo muối 300g</v>
      </c>
      <c r="N13" s="25" t="str">
        <f t="shared" si="13"/>
        <v>K-C6</v>
      </c>
      <c r="Q13" s="25" t="str">
        <f>VLOOKUP(K13,TONG_SL!$A:$D,3,0)</f>
        <v>Túi</v>
      </c>
      <c r="R13" s="54">
        <v>20</v>
      </c>
      <c r="T13" s="1">
        <f>VLOOKUP(VLOOKUP(G13,Ma_KH!$A:$R,18,0)&amp;K13,Gia_MB!$A:$F,6,0)</f>
        <v>66088</v>
      </c>
      <c r="U13" s="14">
        <f t="shared" si="14"/>
        <v>1321760</v>
      </c>
      <c r="W13" s="64">
        <f t="shared" si="15"/>
        <v>0</v>
      </c>
      <c r="X13" s="3" t="str">
        <f t="shared" si="16"/>
        <v>8</v>
      </c>
      <c r="Z13" s="14">
        <f t="shared" si="17"/>
        <v>105740.8</v>
      </c>
      <c r="AA13" s="7">
        <f>VLOOKUP(G13,Ma_KH!$A:$R,14,0)</f>
        <v>31</v>
      </c>
    </row>
    <row r="14" spans="1:79" x14ac:dyDescent="0.25">
      <c r="A14" s="77">
        <v>45904</v>
      </c>
      <c r="B14" s="25">
        <v>56564</v>
      </c>
      <c r="C14" s="12" t="s">
        <v>7186</v>
      </c>
      <c r="D14" s="16">
        <f t="shared" si="12"/>
        <v>45904</v>
      </c>
      <c r="G14" s="13" t="s">
        <v>7195</v>
      </c>
      <c r="I14" s="13" t="s">
        <v>4622</v>
      </c>
      <c r="J14" s="13" t="s">
        <v>1796</v>
      </c>
      <c r="K14" s="13" t="s">
        <v>547</v>
      </c>
      <c r="L14" s="25" t="str">
        <f>VLOOKUP($K14,TONG_SL!$A:$D,2,0)</f>
        <v>Chân giò heo muối 500g</v>
      </c>
      <c r="N14" s="25" t="str">
        <f t="shared" si="13"/>
        <v>K-C6</v>
      </c>
      <c r="Q14" s="25" t="str">
        <f>VLOOKUP(K14,TONG_SL!$A:$D,3,0)</f>
        <v>Túi</v>
      </c>
      <c r="R14" s="54">
        <v>15</v>
      </c>
      <c r="T14" s="1">
        <f>VLOOKUP(VLOOKUP(G14,Ma_KH!$A:$R,18,0)&amp;K14,Gia_MB!$A:$F,6,0)</f>
        <v>107159</v>
      </c>
      <c r="U14" s="14">
        <f t="shared" si="14"/>
        <v>1607385</v>
      </c>
      <c r="W14" s="64">
        <f t="shared" si="15"/>
        <v>0</v>
      </c>
      <c r="X14" s="3" t="str">
        <f t="shared" si="16"/>
        <v>8</v>
      </c>
      <c r="Z14" s="14">
        <f t="shared" si="17"/>
        <v>128590.8</v>
      </c>
      <c r="AA14" s="7">
        <f>VLOOKUP(G14,Ma_KH!$A:$R,14,0)</f>
        <v>31</v>
      </c>
    </row>
    <row r="15" spans="1:79" x14ac:dyDescent="0.25">
      <c r="A15" s="77">
        <v>45904</v>
      </c>
      <c r="B15" s="25">
        <v>56564</v>
      </c>
      <c r="C15" s="12" t="s">
        <v>7186</v>
      </c>
      <c r="D15" s="16">
        <f t="shared" si="12"/>
        <v>45904</v>
      </c>
      <c r="G15" s="13" t="s">
        <v>7195</v>
      </c>
      <c r="I15" s="13" t="s">
        <v>4622</v>
      </c>
      <c r="J15" s="13" t="s">
        <v>1796</v>
      </c>
      <c r="K15" s="13" t="s">
        <v>30</v>
      </c>
      <c r="L15" s="25" t="str">
        <f>VLOOKUP($K15,TONG_SL!$A:$D,2,0)</f>
        <v>Gà muối 500g</v>
      </c>
      <c r="N15" s="25" t="str">
        <f t="shared" si="13"/>
        <v>K-C6</v>
      </c>
      <c r="Q15" s="25" t="str">
        <f>VLOOKUP(K15,TONG_SL!$A:$D,3,0)</f>
        <v>Túi</v>
      </c>
      <c r="R15" s="54">
        <v>10</v>
      </c>
      <c r="T15" s="1">
        <f>VLOOKUP(VLOOKUP(G15,Ma_KH!$A:$R,18,0)&amp;K15,Gia_MB!$A:$F,6,0)</f>
        <v>99952</v>
      </c>
      <c r="U15" s="14">
        <f t="shared" si="14"/>
        <v>999520</v>
      </c>
      <c r="W15" s="64">
        <f t="shared" si="15"/>
        <v>0</v>
      </c>
      <c r="X15" s="3" t="str">
        <f t="shared" si="16"/>
        <v>8</v>
      </c>
      <c r="Z15" s="14">
        <f t="shared" si="17"/>
        <v>79961.600000000006</v>
      </c>
      <c r="AA15" s="7">
        <f>VLOOKUP(G15,Ma_KH!$A:$R,14,0)</f>
        <v>31</v>
      </c>
    </row>
    <row r="16" spans="1:79" x14ac:dyDescent="0.25">
      <c r="A16" s="77">
        <v>45904</v>
      </c>
      <c r="B16" s="25">
        <v>56568</v>
      </c>
      <c r="C16" s="12" t="s">
        <v>7186</v>
      </c>
      <c r="D16" s="16">
        <f t="shared" si="12"/>
        <v>45904</v>
      </c>
      <c r="G16" s="13" t="s">
        <v>545</v>
      </c>
      <c r="I16" s="13" t="s">
        <v>1918</v>
      </c>
      <c r="J16" s="13" t="s">
        <v>1796</v>
      </c>
      <c r="K16" s="13" t="s">
        <v>27</v>
      </c>
      <c r="L16" s="25" t="str">
        <f>VLOOKUP($K16,TONG_SL!$A:$D,2,0)</f>
        <v>Chân giò heo muối 300g</v>
      </c>
      <c r="N16" s="25" t="str">
        <f t="shared" si="13"/>
        <v>K-C6</v>
      </c>
      <c r="Q16" s="25" t="str">
        <f>VLOOKUP(K16,TONG_SL!$A:$D,3,0)</f>
        <v>Túi</v>
      </c>
      <c r="R16" s="54">
        <v>5</v>
      </c>
      <c r="T16" s="1">
        <f>VLOOKUP(VLOOKUP(G16,Ma_KH!$A:$R,18,0)&amp;K16,Gia_MB!$A:$F,6,0)</f>
        <v>69759</v>
      </c>
      <c r="U16" s="14">
        <f t="shared" si="14"/>
        <v>348795</v>
      </c>
      <c r="W16" s="64">
        <f t="shared" si="15"/>
        <v>0</v>
      </c>
      <c r="X16" s="3" t="str">
        <f t="shared" si="16"/>
        <v>8</v>
      </c>
      <c r="Z16" s="14">
        <f t="shared" si="17"/>
        <v>27903.600000000002</v>
      </c>
      <c r="AA16" s="7">
        <f>VLOOKUP(G16,Ma_KH!$A:$R,14,0)</f>
        <v>60</v>
      </c>
    </row>
    <row r="17" spans="1:27" x14ac:dyDescent="0.25">
      <c r="A17" s="77">
        <v>45904</v>
      </c>
      <c r="B17" s="25">
        <v>56568</v>
      </c>
      <c r="C17" s="12" t="s">
        <v>7186</v>
      </c>
      <c r="D17" s="16">
        <f t="shared" si="12"/>
        <v>45904</v>
      </c>
      <c r="G17" s="13" t="s">
        <v>7200</v>
      </c>
      <c r="I17" s="13" t="s">
        <v>1918</v>
      </c>
      <c r="J17" s="13" t="s">
        <v>1796</v>
      </c>
      <c r="K17" s="13" t="s">
        <v>30</v>
      </c>
      <c r="L17" s="25" t="str">
        <f>VLOOKUP($K17,TONG_SL!$A:$D,2,0)</f>
        <v>Gà muối 500g</v>
      </c>
      <c r="N17" s="25" t="str">
        <f t="shared" si="13"/>
        <v>K-C6</v>
      </c>
      <c r="Q17" s="25" t="str">
        <f>VLOOKUP(K17,TONG_SL!$A:$D,3,0)</f>
        <v>Túi</v>
      </c>
      <c r="R17" s="54">
        <v>10</v>
      </c>
      <c r="T17" s="1">
        <f>VLOOKUP(VLOOKUP(G17,Ma_KH!$A:$R,18,0)&amp;K17,Gia_MB!$A:$F,6,0)</f>
        <v>105505</v>
      </c>
      <c r="U17" s="14">
        <f t="shared" si="14"/>
        <v>1055050</v>
      </c>
      <c r="W17" s="64">
        <f t="shared" si="15"/>
        <v>0</v>
      </c>
      <c r="X17" s="3" t="str">
        <f t="shared" si="16"/>
        <v>8</v>
      </c>
      <c r="Z17" s="14">
        <f t="shared" si="17"/>
        <v>84404</v>
      </c>
      <c r="AA17" s="7">
        <f>VLOOKUP(G17,Ma_KH!$A:$R,14,0)</f>
        <v>60</v>
      </c>
    </row>
    <row r="18" spans="1:27" x14ac:dyDescent="0.25">
      <c r="A18" s="77">
        <v>45904</v>
      </c>
      <c r="B18" s="25">
        <v>56568</v>
      </c>
      <c r="C18" s="12" t="s">
        <v>7186</v>
      </c>
      <c r="D18" s="16">
        <f t="shared" si="12"/>
        <v>45904</v>
      </c>
      <c r="G18" s="13" t="s">
        <v>7200</v>
      </c>
      <c r="I18" s="13" t="s">
        <v>1918</v>
      </c>
      <c r="J18" s="13" t="s">
        <v>1796</v>
      </c>
      <c r="K18" s="13" t="s">
        <v>55</v>
      </c>
      <c r="L18" s="25" t="str">
        <f>VLOOKUP($K18,TONG_SL!$A:$D,2,0)</f>
        <v>Gà xì dầu 500g</v>
      </c>
      <c r="N18" s="25" t="str">
        <f t="shared" si="13"/>
        <v>K-C6</v>
      </c>
      <c r="Q18" s="25" t="str">
        <f>VLOOKUP(K18,TONG_SL!$A:$D,3,0)</f>
        <v>Túi</v>
      </c>
      <c r="R18" s="54">
        <v>3</v>
      </c>
      <c r="T18" s="1">
        <f>VLOOKUP(VLOOKUP(G18,Ma_KH!$A:$R,18,0)&amp;K18,Gia_MB!$A:$F,6,0)</f>
        <v>106026</v>
      </c>
      <c r="U18" s="14">
        <f t="shared" si="14"/>
        <v>318078</v>
      </c>
      <c r="W18" s="64">
        <f t="shared" si="15"/>
        <v>0</v>
      </c>
      <c r="X18" s="3" t="str">
        <f t="shared" si="16"/>
        <v>8</v>
      </c>
      <c r="Z18" s="14">
        <f t="shared" si="17"/>
        <v>25446.240000000002</v>
      </c>
      <c r="AA18" s="7">
        <f>VLOOKUP(G18,Ma_KH!$A:$R,14,0)</f>
        <v>60</v>
      </c>
    </row>
    <row r="19" spans="1:27" x14ac:dyDescent="0.25">
      <c r="A19" s="77">
        <v>45904</v>
      </c>
      <c r="B19" s="25">
        <v>56568</v>
      </c>
      <c r="C19" s="12" t="s">
        <v>7186</v>
      </c>
      <c r="D19" s="16">
        <f t="shared" si="12"/>
        <v>45904</v>
      </c>
      <c r="G19" s="13" t="s">
        <v>7200</v>
      </c>
      <c r="I19" s="13" t="s">
        <v>1918</v>
      </c>
      <c r="J19" s="13" t="s">
        <v>1796</v>
      </c>
      <c r="K19" s="13" t="s">
        <v>547</v>
      </c>
      <c r="L19" s="25" t="str">
        <f>VLOOKUP($K19,TONG_SL!$A:$D,2,0)</f>
        <v>Chân giò heo muối 500g</v>
      </c>
      <c r="N19" s="25" t="str">
        <f t="shared" si="13"/>
        <v>K-C6</v>
      </c>
      <c r="Q19" s="25" t="str">
        <f>VLOOKUP(K19,TONG_SL!$A:$D,3,0)</f>
        <v>Túi</v>
      </c>
      <c r="R19" s="54">
        <v>6</v>
      </c>
      <c r="T19" s="1">
        <f>VLOOKUP(VLOOKUP(G19,Ma_KH!$A:$R,18,0)&amp;K19,Gia_MB!$A:$F,6,0)</f>
        <v>113113</v>
      </c>
      <c r="U19" s="14">
        <f t="shared" si="14"/>
        <v>678678</v>
      </c>
      <c r="W19" s="64">
        <f t="shared" si="15"/>
        <v>0</v>
      </c>
      <c r="X19" s="3" t="str">
        <f t="shared" si="16"/>
        <v>8</v>
      </c>
      <c r="Z19" s="14">
        <f t="shared" si="17"/>
        <v>54294.239999999998</v>
      </c>
      <c r="AA19" s="7">
        <f>VLOOKUP(G19,Ma_KH!$A:$R,14,0)</f>
        <v>60</v>
      </c>
    </row>
    <row r="20" spans="1:27" x14ac:dyDescent="0.25">
      <c r="A20" s="77">
        <v>45904</v>
      </c>
      <c r="B20" s="25">
        <v>56563</v>
      </c>
      <c r="C20" s="12" t="s">
        <v>7186</v>
      </c>
      <c r="D20" s="16">
        <f t="shared" si="12"/>
        <v>45904</v>
      </c>
      <c r="G20" s="13" t="s">
        <v>7195</v>
      </c>
      <c r="I20" s="13" t="s">
        <v>4608</v>
      </c>
      <c r="J20" s="13" t="s">
        <v>1796</v>
      </c>
      <c r="K20" s="13" t="s">
        <v>547</v>
      </c>
      <c r="L20" s="25" t="str">
        <f>VLOOKUP($K20,TONG_SL!$A:$D,2,0)</f>
        <v>Chân giò heo muối 500g</v>
      </c>
      <c r="N20" s="25" t="str">
        <f t="shared" si="13"/>
        <v>K-C6</v>
      </c>
      <c r="Q20" s="25" t="str">
        <f>VLOOKUP(K20,TONG_SL!$A:$D,3,0)</f>
        <v>Túi</v>
      </c>
      <c r="R20" s="54">
        <v>15</v>
      </c>
      <c r="T20" s="1">
        <f>VLOOKUP(VLOOKUP(G20,Ma_KH!$A:$R,18,0)&amp;K20,Gia_MB!$A:$F,6,0)</f>
        <v>107159</v>
      </c>
      <c r="U20" s="14">
        <f t="shared" si="14"/>
        <v>1607385</v>
      </c>
      <c r="W20" s="64">
        <f t="shared" si="15"/>
        <v>0</v>
      </c>
      <c r="X20" s="3" t="str">
        <f t="shared" si="16"/>
        <v>8</v>
      </c>
      <c r="Z20" s="14">
        <f t="shared" si="17"/>
        <v>128590.8</v>
      </c>
      <c r="AA20" s="7">
        <f>VLOOKUP(G20,Ma_KH!$A:$R,14,0)</f>
        <v>31</v>
      </c>
    </row>
    <row r="21" spans="1:27" x14ac:dyDescent="0.25">
      <c r="A21" s="77">
        <v>45904</v>
      </c>
      <c r="B21" s="25">
        <v>56563</v>
      </c>
      <c r="C21" s="12" t="s">
        <v>7186</v>
      </c>
      <c r="D21" s="16">
        <f t="shared" si="12"/>
        <v>45904</v>
      </c>
      <c r="G21" s="13" t="s">
        <v>7195</v>
      </c>
      <c r="I21" s="13" t="s">
        <v>4608</v>
      </c>
      <c r="J21" s="13" t="s">
        <v>1796</v>
      </c>
      <c r="K21" s="13" t="s">
        <v>27</v>
      </c>
      <c r="L21" s="25" t="str">
        <f>VLOOKUP($K21,TONG_SL!$A:$D,2,0)</f>
        <v>Chân giò heo muối 300g</v>
      </c>
      <c r="N21" s="25" t="str">
        <f t="shared" si="13"/>
        <v>K-C6</v>
      </c>
      <c r="Q21" s="25" t="str">
        <f>VLOOKUP(K21,TONG_SL!$A:$D,3,0)</f>
        <v>Túi</v>
      </c>
      <c r="R21" s="54">
        <v>50</v>
      </c>
      <c r="T21" s="1">
        <f>VLOOKUP(VLOOKUP(G21,Ma_KH!$A:$R,18,0)&amp;K21,Gia_MB!$A:$F,6,0)</f>
        <v>66088</v>
      </c>
      <c r="U21" s="14">
        <f t="shared" si="14"/>
        <v>3304400</v>
      </c>
      <c r="W21" s="64">
        <f t="shared" si="15"/>
        <v>0</v>
      </c>
      <c r="X21" s="3" t="str">
        <f t="shared" si="16"/>
        <v>8</v>
      </c>
      <c r="Z21" s="14">
        <f t="shared" si="17"/>
        <v>264352</v>
      </c>
      <c r="AA21" s="7">
        <f>VLOOKUP(G21,Ma_KH!$A:$R,14,0)</f>
        <v>31</v>
      </c>
    </row>
    <row r="22" spans="1:27" x14ac:dyDescent="0.25">
      <c r="A22" s="77">
        <v>45904</v>
      </c>
      <c r="B22" s="25">
        <v>56569</v>
      </c>
      <c r="C22" s="12" t="s">
        <v>7186</v>
      </c>
      <c r="D22" s="16">
        <f t="shared" si="12"/>
        <v>45904</v>
      </c>
      <c r="G22" s="13" t="s">
        <v>7195</v>
      </c>
      <c r="I22" s="13" t="s">
        <v>4608</v>
      </c>
      <c r="J22" s="13" t="s">
        <v>1796</v>
      </c>
      <c r="K22" s="13" t="s">
        <v>30</v>
      </c>
      <c r="L22" s="25" t="str">
        <f>VLOOKUP($K22,TONG_SL!$A:$D,2,0)</f>
        <v>Gà muối 500g</v>
      </c>
      <c r="N22" s="25" t="str">
        <f t="shared" si="13"/>
        <v>K-C6</v>
      </c>
      <c r="Q22" s="25" t="str">
        <f>VLOOKUP(K22,TONG_SL!$A:$D,3,0)</f>
        <v>Túi</v>
      </c>
      <c r="R22" s="54">
        <v>10</v>
      </c>
      <c r="T22" s="1">
        <f>VLOOKUP(VLOOKUP(G22,Ma_KH!$A:$R,18,0)&amp;K22,Gia_MB!$A:$F,6,0)</f>
        <v>99952</v>
      </c>
      <c r="U22" s="14">
        <f t="shared" si="14"/>
        <v>999520</v>
      </c>
      <c r="W22" s="64">
        <f t="shared" si="15"/>
        <v>0</v>
      </c>
      <c r="X22" s="3" t="str">
        <f t="shared" si="16"/>
        <v>8</v>
      </c>
      <c r="Z22" s="14">
        <f t="shared" si="17"/>
        <v>79961.600000000006</v>
      </c>
      <c r="AA22" s="7">
        <f>VLOOKUP(G22,Ma_KH!$A:$R,14,0)</f>
        <v>31</v>
      </c>
    </row>
    <row r="23" spans="1:27" x14ac:dyDescent="0.25">
      <c r="A23" s="77">
        <v>45904</v>
      </c>
      <c r="B23" s="25">
        <v>30203</v>
      </c>
      <c r="C23" s="12" t="s">
        <v>7186</v>
      </c>
      <c r="D23" s="16">
        <f t="shared" ref="D23:D53" si="18">IF(A23="","",A23)</f>
        <v>45904</v>
      </c>
      <c r="G23" s="13" t="s">
        <v>7202</v>
      </c>
      <c r="I23" s="13" t="s">
        <v>7203</v>
      </c>
      <c r="J23" s="13" t="s">
        <v>1811</v>
      </c>
      <c r="K23" s="13" t="s">
        <v>47</v>
      </c>
      <c r="L23" s="25" t="str">
        <f>VLOOKUP($K23,TONG_SL!$A:$D,2,0)</f>
        <v>Giò lụa cây 250g</v>
      </c>
      <c r="N23" s="25" t="str">
        <f t="shared" ref="N23:N54" si="19">IF($B23&lt;&gt;"","K-C6","")</f>
        <v>K-C6</v>
      </c>
      <c r="Q23" s="25" t="str">
        <f>VLOOKUP(K23,TONG_SL!$A:$D,3,0)</f>
        <v>Túi</v>
      </c>
      <c r="R23" s="54">
        <v>4</v>
      </c>
      <c r="T23" s="1">
        <f>VLOOKUP(VLOOKUP(G23,Ma_KH!$A:$R,18,0)&amp;K23,Gia_MB!$A:$F,6,0)</f>
        <v>49500</v>
      </c>
      <c r="U23" s="14">
        <f t="shared" ref="U23:U63" si="20">T23*R23</f>
        <v>198000</v>
      </c>
      <c r="W23" s="64">
        <f t="shared" ref="W23:W54" si="21">U23*V23</f>
        <v>0</v>
      </c>
      <c r="X23" s="3" t="str">
        <f t="shared" ref="X23:X63" si="22">IF(B23&lt;&gt;"","8","0")</f>
        <v>8</v>
      </c>
      <c r="Z23" s="14">
        <f t="shared" ref="Z23:Z63" si="23">U23*X23%</f>
        <v>15840</v>
      </c>
      <c r="AA23" s="7">
        <f>VLOOKUP(G23,Ma_KH!$A:$R,14,0)</f>
        <v>61</v>
      </c>
    </row>
    <row r="24" spans="1:27" x14ac:dyDescent="0.25">
      <c r="A24" s="77">
        <v>45904</v>
      </c>
      <c r="B24" s="25">
        <v>30203</v>
      </c>
      <c r="C24" s="12" t="s">
        <v>7186</v>
      </c>
      <c r="D24" s="16">
        <f t="shared" si="18"/>
        <v>45904</v>
      </c>
      <c r="G24" s="13" t="s">
        <v>7202</v>
      </c>
      <c r="I24" s="13" t="s">
        <v>7203</v>
      </c>
      <c r="J24" s="13" t="s">
        <v>1811</v>
      </c>
      <c r="K24" s="13" t="s">
        <v>41</v>
      </c>
      <c r="L24" s="25" t="str">
        <f>VLOOKUP($K24,TONG_SL!$A:$D,2,0)</f>
        <v>Chả nướng 300g</v>
      </c>
      <c r="N24" s="25" t="str">
        <f t="shared" si="19"/>
        <v>K-C6</v>
      </c>
      <c r="Q24" s="25" t="str">
        <f>VLOOKUP(K24,TONG_SL!$A:$D,3,0)</f>
        <v>Túi</v>
      </c>
      <c r="R24" s="54">
        <v>5</v>
      </c>
      <c r="T24" s="1">
        <f>VLOOKUP(VLOOKUP(G24,Ma_KH!$A:$R,18,0)&amp;K24,Gia_MB!$A:$F,6,0)</f>
        <v>67403</v>
      </c>
      <c r="U24" s="14">
        <f t="shared" si="20"/>
        <v>337015</v>
      </c>
      <c r="W24" s="64">
        <f t="shared" si="21"/>
        <v>0</v>
      </c>
      <c r="X24" s="3" t="str">
        <f t="shared" si="22"/>
        <v>8</v>
      </c>
      <c r="Z24" s="14">
        <f t="shared" si="23"/>
        <v>26961.200000000001</v>
      </c>
      <c r="AA24" s="7">
        <f>VLOOKUP(G24,Ma_KH!$A:$R,14,0)</f>
        <v>61</v>
      </c>
    </row>
    <row r="25" spans="1:27" x14ac:dyDescent="0.25">
      <c r="A25" s="77">
        <v>45904</v>
      </c>
      <c r="B25" s="25">
        <v>30203</v>
      </c>
      <c r="C25" s="12" t="s">
        <v>7186</v>
      </c>
      <c r="D25" s="16">
        <f t="shared" si="18"/>
        <v>45904</v>
      </c>
      <c r="G25" s="13" t="s">
        <v>7202</v>
      </c>
      <c r="I25" s="13" t="s">
        <v>7203</v>
      </c>
      <c r="J25" s="13" t="s">
        <v>1811</v>
      </c>
      <c r="K25" s="13" t="s">
        <v>27</v>
      </c>
      <c r="L25" s="25" t="str">
        <f>VLOOKUP($K25,TONG_SL!$A:$D,2,0)</f>
        <v>Chân giò heo muối 300g</v>
      </c>
      <c r="N25" s="25" t="str">
        <f t="shared" si="19"/>
        <v>K-C6</v>
      </c>
      <c r="Q25" s="25" t="str">
        <f>VLOOKUP(K25,TONG_SL!$A:$D,3,0)</f>
        <v>Túi</v>
      </c>
      <c r="R25" s="54">
        <v>5</v>
      </c>
      <c r="T25" s="1">
        <f>VLOOKUP(VLOOKUP(G25,Ma_KH!$A:$R,18,0)&amp;K25,Gia_MB!$A:$F,6,0)</f>
        <v>69759</v>
      </c>
      <c r="U25" s="14">
        <f t="shared" si="20"/>
        <v>348795</v>
      </c>
      <c r="W25" s="64">
        <f t="shared" si="21"/>
        <v>0</v>
      </c>
      <c r="X25" s="3" t="str">
        <f t="shared" si="22"/>
        <v>8</v>
      </c>
      <c r="Z25" s="14">
        <f t="shared" si="23"/>
        <v>27903.600000000002</v>
      </c>
      <c r="AA25" s="7">
        <f>VLOOKUP(G25,Ma_KH!$A:$R,14,0)</f>
        <v>61</v>
      </c>
    </row>
    <row r="26" spans="1:27" x14ac:dyDescent="0.25">
      <c r="A26" s="77">
        <v>45904</v>
      </c>
      <c r="B26" s="25">
        <v>30203</v>
      </c>
      <c r="C26" s="12" t="s">
        <v>7186</v>
      </c>
      <c r="D26" s="16">
        <f t="shared" si="18"/>
        <v>45904</v>
      </c>
      <c r="G26" s="13" t="s">
        <v>7202</v>
      </c>
      <c r="I26" s="13" t="s">
        <v>7203</v>
      </c>
      <c r="J26" s="13" t="s">
        <v>1811</v>
      </c>
      <c r="K26" s="13" t="s">
        <v>35</v>
      </c>
      <c r="L26" s="25" t="str">
        <f>VLOOKUP($K26,TONG_SL!$A:$D,2,0)</f>
        <v>Tai heo muối 200g</v>
      </c>
      <c r="N26" s="25" t="str">
        <f t="shared" si="19"/>
        <v>K-C6</v>
      </c>
      <c r="Q26" s="25" t="str">
        <f>VLOOKUP(K26,TONG_SL!$A:$D,3,0)</f>
        <v>Túi</v>
      </c>
      <c r="R26" s="54">
        <v>5</v>
      </c>
      <c r="T26" s="1">
        <f>VLOOKUP(VLOOKUP(G26,Ma_KH!$A:$R,18,0)&amp;K26,Gia_MB!$A:$F,6,0)</f>
        <v>52816</v>
      </c>
      <c r="U26" s="14">
        <f t="shared" si="20"/>
        <v>264080</v>
      </c>
      <c r="W26" s="64">
        <f t="shared" si="21"/>
        <v>0</v>
      </c>
      <c r="X26" s="3" t="str">
        <f t="shared" si="22"/>
        <v>8</v>
      </c>
      <c r="Z26" s="14">
        <f t="shared" si="23"/>
        <v>21126.400000000001</v>
      </c>
      <c r="AA26" s="7">
        <f>VLOOKUP(G26,Ma_KH!$A:$R,14,0)</f>
        <v>61</v>
      </c>
    </row>
    <row r="27" spans="1:27" x14ac:dyDescent="0.25">
      <c r="A27" s="77">
        <v>45904</v>
      </c>
      <c r="B27" s="25">
        <v>30203</v>
      </c>
      <c r="C27" s="12" t="s">
        <v>7186</v>
      </c>
      <c r="D27" s="16">
        <f t="shared" si="18"/>
        <v>45904</v>
      </c>
      <c r="G27" s="13" t="s">
        <v>7202</v>
      </c>
      <c r="I27" s="13" t="s">
        <v>7203</v>
      </c>
      <c r="J27" s="13" t="s">
        <v>1811</v>
      </c>
      <c r="K27" s="13" t="s">
        <v>30</v>
      </c>
      <c r="L27" s="25" t="str">
        <f>VLOOKUP($K27,TONG_SL!$A:$D,2,0)</f>
        <v>Gà muối 500g</v>
      </c>
      <c r="N27" s="25" t="str">
        <f t="shared" si="19"/>
        <v>K-C6</v>
      </c>
      <c r="Q27" s="25" t="str">
        <f>VLOOKUP(K27,TONG_SL!$A:$D,3,0)</f>
        <v>Túi</v>
      </c>
      <c r="R27" s="54">
        <v>5</v>
      </c>
      <c r="T27" s="1">
        <f>VLOOKUP(VLOOKUP(G27,Ma_KH!$A:$R,18,0)&amp;K27,Gia_MB!$A:$F,6,0)</f>
        <v>105505</v>
      </c>
      <c r="U27" s="14">
        <f t="shared" si="20"/>
        <v>527525</v>
      </c>
      <c r="W27" s="64">
        <f t="shared" si="21"/>
        <v>0</v>
      </c>
      <c r="X27" s="3" t="str">
        <f t="shared" si="22"/>
        <v>8</v>
      </c>
      <c r="Z27" s="14">
        <f t="shared" si="23"/>
        <v>42202</v>
      </c>
      <c r="AA27" s="7">
        <f>VLOOKUP(G27,Ma_KH!$A:$R,14,0)</f>
        <v>61</v>
      </c>
    </row>
    <row r="28" spans="1:27" x14ac:dyDescent="0.25">
      <c r="A28" s="77">
        <v>45904</v>
      </c>
      <c r="B28" s="25">
        <v>56462</v>
      </c>
      <c r="C28" s="12" t="s">
        <v>7186</v>
      </c>
      <c r="D28" s="16">
        <f t="shared" si="18"/>
        <v>45904</v>
      </c>
      <c r="G28" s="13" t="s">
        <v>3572</v>
      </c>
      <c r="I28" s="13" t="s">
        <v>7204</v>
      </c>
      <c r="J28" s="13" t="s">
        <v>75</v>
      </c>
      <c r="K28" s="13" t="s">
        <v>32</v>
      </c>
      <c r="L28" s="25" t="str">
        <f>VLOOKUP($K28,TONG_SL!$A:$D,2,0)</f>
        <v>Giò Tai Lưỡi Xào 250g</v>
      </c>
      <c r="N28" s="25" t="str">
        <f t="shared" si="19"/>
        <v>K-C6</v>
      </c>
      <c r="Q28" s="25" t="str">
        <f>VLOOKUP(K28,TONG_SL!$A:$D,3,0)</f>
        <v>Túi</v>
      </c>
      <c r="R28" s="54">
        <v>12</v>
      </c>
      <c r="T28" s="1">
        <f>VLOOKUP(VLOOKUP(G28,Ma_KH!$A:$R,18,0)&amp;K28,Gia_MB!$A:$F,6,0)</f>
        <v>50182</v>
      </c>
      <c r="U28" s="14">
        <f t="shared" si="20"/>
        <v>602184</v>
      </c>
      <c r="W28" s="64">
        <f t="shared" si="21"/>
        <v>0</v>
      </c>
      <c r="X28" s="3" t="str">
        <f t="shared" si="22"/>
        <v>8</v>
      </c>
      <c r="Z28" s="14">
        <f t="shared" si="23"/>
        <v>48174.720000000001</v>
      </c>
      <c r="AA28" s="7">
        <f>VLOOKUP(G28,Ma_KH!$A:$R,14,0)</f>
        <v>58</v>
      </c>
    </row>
    <row r="29" spans="1:27" x14ac:dyDescent="0.25">
      <c r="A29" s="77">
        <v>45904</v>
      </c>
      <c r="B29" s="25">
        <v>56462</v>
      </c>
      <c r="C29" s="12" t="s">
        <v>7186</v>
      </c>
      <c r="D29" s="16">
        <f t="shared" si="18"/>
        <v>45904</v>
      </c>
      <c r="G29" s="13" t="s">
        <v>3572</v>
      </c>
      <c r="I29" s="13" t="s">
        <v>7204</v>
      </c>
      <c r="J29" s="13" t="s">
        <v>75</v>
      </c>
      <c r="K29" s="13" t="s">
        <v>51</v>
      </c>
      <c r="L29" s="25" t="str">
        <f>VLOOKUP($K29,TONG_SL!$A:$D,2,0)</f>
        <v>Mọc Nấm Hương 250g</v>
      </c>
      <c r="N29" s="25" t="str">
        <f t="shared" si="19"/>
        <v>K-C6</v>
      </c>
      <c r="Q29" s="25" t="str">
        <f>VLOOKUP(K29,TONG_SL!$A:$D,3,0)</f>
        <v>Túi</v>
      </c>
      <c r="R29" s="54">
        <v>13</v>
      </c>
      <c r="T29" s="1">
        <f>VLOOKUP(VLOOKUP(G29,Ma_KH!$A:$R,18,0)&amp;K29,Gia_MB!$A:$F,6,0)</f>
        <v>46000</v>
      </c>
      <c r="U29" s="14">
        <f t="shared" si="20"/>
        <v>598000</v>
      </c>
      <c r="W29" s="64">
        <f t="shared" si="21"/>
        <v>0</v>
      </c>
      <c r="X29" s="3" t="str">
        <f t="shared" si="22"/>
        <v>8</v>
      </c>
      <c r="Z29" s="14">
        <f t="shared" si="23"/>
        <v>47840</v>
      </c>
      <c r="AA29" s="7">
        <f>VLOOKUP(G29,Ma_KH!$A:$R,14,0)</f>
        <v>58</v>
      </c>
    </row>
    <row r="30" spans="1:27" x14ac:dyDescent="0.25">
      <c r="A30" s="77">
        <v>45904</v>
      </c>
      <c r="B30" s="25">
        <v>56462</v>
      </c>
      <c r="C30" s="12" t="s">
        <v>7186</v>
      </c>
      <c r="D30" s="16">
        <f t="shared" si="18"/>
        <v>45904</v>
      </c>
      <c r="G30" s="13" t="s">
        <v>3572</v>
      </c>
      <c r="I30" s="13" t="s">
        <v>7204</v>
      </c>
      <c r="J30" s="13" t="s">
        <v>75</v>
      </c>
      <c r="K30" s="13" t="s">
        <v>30</v>
      </c>
      <c r="L30" s="25" t="str">
        <f>VLOOKUP($K30,TONG_SL!$A:$D,2,0)</f>
        <v>Gà muối 500g</v>
      </c>
      <c r="N30" s="25" t="str">
        <f t="shared" si="19"/>
        <v>K-C6</v>
      </c>
      <c r="Q30" s="25" t="str">
        <f>VLOOKUP(K30,TONG_SL!$A:$D,3,0)</f>
        <v>Túi</v>
      </c>
      <c r="R30" s="54">
        <v>10</v>
      </c>
      <c r="T30" s="1">
        <f>VLOOKUP(VLOOKUP(G30,Ma_KH!$A:$R,18,0)&amp;K30,Gia_MB!$A:$F,6,0)</f>
        <v>111058</v>
      </c>
      <c r="U30" s="14">
        <f t="shared" si="20"/>
        <v>1110580</v>
      </c>
      <c r="W30" s="64">
        <f t="shared" si="21"/>
        <v>0</v>
      </c>
      <c r="X30" s="3" t="str">
        <f t="shared" si="22"/>
        <v>8</v>
      </c>
      <c r="Z30" s="14">
        <f t="shared" si="23"/>
        <v>88846.400000000009</v>
      </c>
      <c r="AA30" s="7">
        <f>VLOOKUP(G30,Ma_KH!$A:$R,14,0)</f>
        <v>58</v>
      </c>
    </row>
    <row r="31" spans="1:27" x14ac:dyDescent="0.25">
      <c r="A31" s="77">
        <v>45904</v>
      </c>
      <c r="B31" s="25">
        <v>56465</v>
      </c>
      <c r="C31" s="12" t="s">
        <v>7186</v>
      </c>
      <c r="D31" s="16">
        <f t="shared" si="18"/>
        <v>45904</v>
      </c>
      <c r="G31" s="13" t="s">
        <v>3567</v>
      </c>
      <c r="I31" s="13" t="s">
        <v>7205</v>
      </c>
      <c r="J31" s="13" t="s">
        <v>75</v>
      </c>
      <c r="K31" s="13" t="s">
        <v>27</v>
      </c>
      <c r="L31" s="25" t="str">
        <f>VLOOKUP($K31,TONG_SL!$A:$D,2,0)</f>
        <v>Chân giò heo muối 300g</v>
      </c>
      <c r="N31" s="25" t="str">
        <f t="shared" si="19"/>
        <v>K-C6</v>
      </c>
      <c r="Q31" s="25" t="str">
        <f>VLOOKUP(K31,TONG_SL!$A:$D,3,0)</f>
        <v>Túi</v>
      </c>
      <c r="R31" s="54">
        <v>20</v>
      </c>
      <c r="T31" s="1">
        <f>VLOOKUP(VLOOKUP(G31,Ma_KH!$A:$R,18,0)&amp;K31,Gia_MB!$A:$F,6,0)</f>
        <v>73431</v>
      </c>
      <c r="U31" s="14">
        <f t="shared" si="20"/>
        <v>1468620</v>
      </c>
      <c r="W31" s="64">
        <f t="shared" si="21"/>
        <v>0</v>
      </c>
      <c r="X31" s="3" t="str">
        <f t="shared" si="22"/>
        <v>8</v>
      </c>
      <c r="Z31" s="14">
        <f t="shared" si="23"/>
        <v>117489.60000000001</v>
      </c>
      <c r="AA31" s="7">
        <f>VLOOKUP(G31,Ma_KH!$A:$R,14,0)</f>
        <v>58</v>
      </c>
    </row>
    <row r="32" spans="1:27" x14ac:dyDescent="0.25">
      <c r="A32" s="77">
        <v>45904</v>
      </c>
      <c r="B32" s="25">
        <v>56485</v>
      </c>
      <c r="C32" s="12" t="s">
        <v>7186</v>
      </c>
      <c r="D32" s="16">
        <f t="shared" si="18"/>
        <v>45904</v>
      </c>
      <c r="G32" s="13" t="s">
        <v>7200</v>
      </c>
      <c r="I32" s="13" t="s">
        <v>7206</v>
      </c>
      <c r="J32" s="13" t="s">
        <v>1811</v>
      </c>
      <c r="K32" s="13" t="s">
        <v>55</v>
      </c>
      <c r="L32" s="25" t="str">
        <f>VLOOKUP($K32,TONG_SL!$A:$D,2,0)</f>
        <v>Gà xì dầu 500g</v>
      </c>
      <c r="N32" s="25" t="str">
        <f t="shared" si="19"/>
        <v>K-C6</v>
      </c>
      <c r="Q32" s="25" t="str">
        <f>VLOOKUP(K32,TONG_SL!$A:$D,3,0)</f>
        <v>Túi</v>
      </c>
      <c r="R32" s="54">
        <v>3</v>
      </c>
      <c r="T32" s="1">
        <f>VLOOKUP(VLOOKUP(G32,Ma_KH!$A:$R,18,0)&amp;K32,Gia_MB!$A:$F,6,0)</f>
        <v>106026</v>
      </c>
      <c r="U32" s="14">
        <f t="shared" si="20"/>
        <v>318078</v>
      </c>
      <c r="W32" s="64">
        <f t="shared" si="21"/>
        <v>0</v>
      </c>
      <c r="X32" s="3" t="str">
        <f t="shared" si="22"/>
        <v>8</v>
      </c>
      <c r="Z32" s="14">
        <f t="shared" si="23"/>
        <v>25446.240000000002</v>
      </c>
      <c r="AA32" s="7">
        <f>VLOOKUP(G32,Ma_KH!$A:$R,14,0)</f>
        <v>60</v>
      </c>
    </row>
    <row r="33" spans="1:27" x14ac:dyDescent="0.25">
      <c r="A33" s="77">
        <v>45904</v>
      </c>
      <c r="B33" s="25">
        <v>56485</v>
      </c>
      <c r="C33" s="12" t="s">
        <v>7186</v>
      </c>
      <c r="D33" s="16">
        <f t="shared" si="18"/>
        <v>45904</v>
      </c>
      <c r="G33" s="13" t="s">
        <v>7200</v>
      </c>
      <c r="I33" s="13" t="s">
        <v>7206</v>
      </c>
      <c r="J33" s="13" t="s">
        <v>1811</v>
      </c>
      <c r="K33" s="13" t="s">
        <v>30</v>
      </c>
      <c r="L33" s="25" t="str">
        <f>VLOOKUP($K33,TONG_SL!$A:$D,2,0)</f>
        <v>Gà muối 500g</v>
      </c>
      <c r="N33" s="25" t="str">
        <f t="shared" si="19"/>
        <v>K-C6</v>
      </c>
      <c r="Q33" s="25" t="str">
        <f>VLOOKUP(K33,TONG_SL!$A:$D,3,0)</f>
        <v>Túi</v>
      </c>
      <c r="R33" s="54">
        <v>5</v>
      </c>
      <c r="T33" s="1">
        <f>VLOOKUP(VLOOKUP(G33,Ma_KH!$A:$R,18,0)&amp;K33,Gia_MB!$A:$F,6,0)</f>
        <v>105505</v>
      </c>
      <c r="U33" s="14">
        <f t="shared" si="20"/>
        <v>527525</v>
      </c>
      <c r="W33" s="64">
        <f t="shared" si="21"/>
        <v>0</v>
      </c>
      <c r="X33" s="3" t="str">
        <f t="shared" si="22"/>
        <v>8</v>
      </c>
      <c r="Z33" s="14">
        <f t="shared" si="23"/>
        <v>42202</v>
      </c>
      <c r="AA33" s="7">
        <f>VLOOKUP(G33,Ma_KH!$A:$R,14,0)</f>
        <v>60</v>
      </c>
    </row>
    <row r="34" spans="1:27" x14ac:dyDescent="0.25">
      <c r="A34" s="77">
        <v>45904</v>
      </c>
      <c r="B34" s="25">
        <v>56485</v>
      </c>
      <c r="C34" s="12" t="s">
        <v>7186</v>
      </c>
      <c r="D34" s="16">
        <f t="shared" si="18"/>
        <v>45904</v>
      </c>
      <c r="G34" s="13" t="s">
        <v>7200</v>
      </c>
      <c r="I34" s="13" t="s">
        <v>7206</v>
      </c>
      <c r="J34" s="13" t="s">
        <v>1811</v>
      </c>
      <c r="K34" s="13" t="s">
        <v>547</v>
      </c>
      <c r="L34" s="25" t="str">
        <f>VLOOKUP($K34,TONG_SL!$A:$D,2,0)</f>
        <v>Chân giò heo muối 500g</v>
      </c>
      <c r="N34" s="25" t="str">
        <f t="shared" si="19"/>
        <v>K-C6</v>
      </c>
      <c r="Q34" s="25" t="str">
        <f>VLOOKUP(K34,TONG_SL!$A:$D,3,0)</f>
        <v>Túi</v>
      </c>
      <c r="R34" s="54">
        <v>5</v>
      </c>
      <c r="T34" s="1">
        <f>VLOOKUP(VLOOKUP(G34,Ma_KH!$A:$R,18,0)&amp;K34,Gia_MB!$A:$F,6,0)</f>
        <v>113113</v>
      </c>
      <c r="U34" s="14">
        <f t="shared" si="20"/>
        <v>565565</v>
      </c>
      <c r="W34" s="64">
        <f t="shared" si="21"/>
        <v>0</v>
      </c>
      <c r="X34" s="3" t="str">
        <f t="shared" si="22"/>
        <v>8</v>
      </c>
      <c r="Z34" s="14">
        <f t="shared" si="23"/>
        <v>45245.200000000004</v>
      </c>
      <c r="AA34" s="7">
        <f>VLOOKUP(G34,Ma_KH!$A:$R,14,0)</f>
        <v>60</v>
      </c>
    </row>
    <row r="35" spans="1:27" x14ac:dyDescent="0.25">
      <c r="A35" s="77">
        <v>45904</v>
      </c>
      <c r="B35" s="25">
        <v>56485</v>
      </c>
      <c r="C35" s="12" t="s">
        <v>7186</v>
      </c>
      <c r="D35" s="16">
        <f t="shared" si="18"/>
        <v>45904</v>
      </c>
      <c r="G35" s="13" t="s">
        <v>7200</v>
      </c>
      <c r="I35" s="13" t="s">
        <v>7206</v>
      </c>
      <c r="J35" s="13" t="s">
        <v>1811</v>
      </c>
      <c r="K35" s="13" t="s">
        <v>27</v>
      </c>
      <c r="L35" s="25" t="str">
        <f>VLOOKUP($K35,TONG_SL!$A:$D,2,0)</f>
        <v>Chân giò heo muối 300g</v>
      </c>
      <c r="N35" s="25" t="str">
        <f t="shared" si="19"/>
        <v>K-C6</v>
      </c>
      <c r="Q35" s="25" t="str">
        <f>VLOOKUP(K35,TONG_SL!$A:$D,3,0)</f>
        <v>Túi</v>
      </c>
      <c r="R35" s="54">
        <v>3</v>
      </c>
      <c r="T35" s="1">
        <f>VLOOKUP(VLOOKUP(G35,Ma_KH!$A:$R,18,0)&amp;K35,Gia_MB!$A:$F,6,0)</f>
        <v>69759</v>
      </c>
      <c r="U35" s="14">
        <f t="shared" si="20"/>
        <v>209277</v>
      </c>
      <c r="W35" s="64">
        <f t="shared" si="21"/>
        <v>0</v>
      </c>
      <c r="X35" s="3" t="str">
        <f t="shared" si="22"/>
        <v>8</v>
      </c>
      <c r="Z35" s="14">
        <f t="shared" si="23"/>
        <v>16742.16</v>
      </c>
      <c r="AA35" s="7">
        <f>VLOOKUP(G35,Ma_KH!$A:$R,14,0)</f>
        <v>60</v>
      </c>
    </row>
    <row r="36" spans="1:27" x14ac:dyDescent="0.25">
      <c r="A36" s="77">
        <v>45904</v>
      </c>
      <c r="B36" s="25">
        <v>56484</v>
      </c>
      <c r="C36" s="12" t="s">
        <v>7186</v>
      </c>
      <c r="D36" s="16">
        <f t="shared" si="18"/>
        <v>45904</v>
      </c>
      <c r="G36" s="13" t="s">
        <v>7200</v>
      </c>
      <c r="I36" s="13" t="s">
        <v>7207</v>
      </c>
      <c r="J36" s="13" t="s">
        <v>1811</v>
      </c>
      <c r="K36" s="13" t="s">
        <v>27</v>
      </c>
      <c r="L36" s="25" t="str">
        <f>VLOOKUP($K36,TONG_SL!$A:$D,2,0)</f>
        <v>Chân giò heo muối 300g</v>
      </c>
      <c r="N36" s="25" t="str">
        <f t="shared" si="19"/>
        <v>K-C6</v>
      </c>
      <c r="Q36" s="25" t="str">
        <f>VLOOKUP(K36,TONG_SL!$A:$D,3,0)</f>
        <v>Túi</v>
      </c>
      <c r="R36" s="54">
        <v>10</v>
      </c>
      <c r="T36" s="1">
        <f>VLOOKUP(VLOOKUP(G36,Ma_KH!$A:$R,18,0)&amp;K36,Gia_MB!$A:$F,6,0)</f>
        <v>69759</v>
      </c>
      <c r="U36" s="14">
        <f t="shared" si="20"/>
        <v>697590</v>
      </c>
      <c r="W36" s="64">
        <f t="shared" si="21"/>
        <v>0</v>
      </c>
      <c r="X36" s="3" t="str">
        <f t="shared" si="22"/>
        <v>8</v>
      </c>
      <c r="Z36" s="14">
        <f t="shared" si="23"/>
        <v>55807.200000000004</v>
      </c>
      <c r="AA36" s="7">
        <f>VLOOKUP(G36,Ma_KH!$A:$R,14,0)</f>
        <v>60</v>
      </c>
    </row>
    <row r="37" spans="1:27" x14ac:dyDescent="0.25">
      <c r="A37" s="77">
        <v>45904</v>
      </c>
      <c r="B37" s="25">
        <v>56484</v>
      </c>
      <c r="C37" s="12" t="s">
        <v>7186</v>
      </c>
      <c r="D37" s="16">
        <f t="shared" si="18"/>
        <v>45904</v>
      </c>
      <c r="G37" s="13" t="s">
        <v>7200</v>
      </c>
      <c r="I37" s="13" t="s">
        <v>7207</v>
      </c>
      <c r="J37" s="13" t="s">
        <v>1811</v>
      </c>
      <c r="K37" s="13" t="s">
        <v>30</v>
      </c>
      <c r="L37" s="25" t="str">
        <f>VLOOKUP($K37,TONG_SL!$A:$D,2,0)</f>
        <v>Gà muối 500g</v>
      </c>
      <c r="N37" s="25" t="str">
        <f t="shared" si="19"/>
        <v>K-C6</v>
      </c>
      <c r="Q37" s="25" t="str">
        <f>VLOOKUP(K37,TONG_SL!$A:$D,3,0)</f>
        <v>Túi</v>
      </c>
      <c r="R37" s="54">
        <v>10</v>
      </c>
      <c r="T37" s="1">
        <f>VLOOKUP(VLOOKUP(G37,Ma_KH!$A:$R,18,0)&amp;K37,Gia_MB!$A:$F,6,0)</f>
        <v>105505</v>
      </c>
      <c r="U37" s="14">
        <f t="shared" si="20"/>
        <v>1055050</v>
      </c>
      <c r="W37" s="64">
        <f t="shared" si="21"/>
        <v>0</v>
      </c>
      <c r="X37" s="3" t="str">
        <f t="shared" si="22"/>
        <v>8</v>
      </c>
      <c r="Z37" s="14">
        <f t="shared" si="23"/>
        <v>84404</v>
      </c>
      <c r="AA37" s="7">
        <f>VLOOKUP(G37,Ma_KH!$A:$R,14,0)</f>
        <v>60</v>
      </c>
    </row>
    <row r="38" spans="1:27" x14ac:dyDescent="0.25">
      <c r="A38" s="77">
        <v>45904</v>
      </c>
      <c r="B38" s="25">
        <v>56484</v>
      </c>
      <c r="C38" s="12" t="s">
        <v>7186</v>
      </c>
      <c r="D38" s="16">
        <f t="shared" si="18"/>
        <v>45904</v>
      </c>
      <c r="G38" s="13" t="s">
        <v>7200</v>
      </c>
      <c r="I38" s="13" t="s">
        <v>7207</v>
      </c>
      <c r="J38" s="13" t="s">
        <v>1811</v>
      </c>
      <c r="K38" s="13" t="s">
        <v>55</v>
      </c>
      <c r="L38" s="25" t="str">
        <f>VLOOKUP($K38,TONG_SL!$A:$D,2,0)</f>
        <v>Gà xì dầu 500g</v>
      </c>
      <c r="N38" s="25" t="str">
        <f t="shared" si="19"/>
        <v>K-C6</v>
      </c>
      <c r="Q38" s="25" t="str">
        <f>VLOOKUP(K38,TONG_SL!$A:$D,3,0)</f>
        <v>Túi</v>
      </c>
      <c r="R38" s="54">
        <v>3</v>
      </c>
      <c r="T38" s="1">
        <f>VLOOKUP(VLOOKUP(G38,Ma_KH!$A:$R,18,0)&amp;K38,Gia_MB!$A:$F,6,0)</f>
        <v>106026</v>
      </c>
      <c r="U38" s="14">
        <f t="shared" si="20"/>
        <v>318078</v>
      </c>
      <c r="W38" s="64">
        <f t="shared" si="21"/>
        <v>0</v>
      </c>
      <c r="X38" s="3" t="str">
        <f t="shared" si="22"/>
        <v>8</v>
      </c>
      <c r="Z38" s="14">
        <f t="shared" si="23"/>
        <v>25446.240000000002</v>
      </c>
      <c r="AA38" s="7">
        <f>VLOOKUP(G38,Ma_KH!$A:$R,14,0)</f>
        <v>60</v>
      </c>
    </row>
    <row r="39" spans="1:27" x14ac:dyDescent="0.25">
      <c r="A39" s="77">
        <v>45904</v>
      </c>
      <c r="B39" s="25">
        <v>13370684</v>
      </c>
      <c r="C39" s="12" t="s">
        <v>7186</v>
      </c>
      <c r="D39" s="16">
        <f t="shared" si="18"/>
        <v>45904</v>
      </c>
      <c r="G39" s="13" t="s">
        <v>7208</v>
      </c>
      <c r="I39" s="13" t="s">
        <v>4575</v>
      </c>
      <c r="J39" s="13" t="s">
        <v>75</v>
      </c>
      <c r="K39" s="13" t="s">
        <v>30</v>
      </c>
      <c r="L39" s="25" t="str">
        <f>VLOOKUP($K39,TONG_SL!$A:$D,2,0)</f>
        <v>Gà muối 500g</v>
      </c>
      <c r="N39" s="25" t="str">
        <f t="shared" si="19"/>
        <v>K-C6</v>
      </c>
      <c r="Q39" s="25" t="str">
        <f>VLOOKUP(K39,TONG_SL!$A:$D,3,0)</f>
        <v>Túi</v>
      </c>
      <c r="R39" s="54">
        <v>10</v>
      </c>
      <c r="T39" s="1">
        <f>VLOOKUP(VLOOKUP(G39,Ma_KH!$A:$R,18,0)&amp;K39,Gia_MB!$A:$F,6,0)</f>
        <v>111058</v>
      </c>
      <c r="U39" s="14">
        <f t="shared" si="20"/>
        <v>1110580</v>
      </c>
      <c r="W39" s="64">
        <f t="shared" si="21"/>
        <v>0</v>
      </c>
      <c r="X39" s="3" t="str">
        <f t="shared" si="22"/>
        <v>8</v>
      </c>
      <c r="Z39" s="14">
        <f t="shared" si="23"/>
        <v>88846.400000000009</v>
      </c>
      <c r="AA39" s="7">
        <f>VLOOKUP(G39,Ma_KH!$A:$R,14,0)</f>
        <v>49</v>
      </c>
    </row>
    <row r="40" spans="1:27" x14ac:dyDescent="0.25">
      <c r="A40" s="77">
        <v>45904</v>
      </c>
      <c r="B40" s="25">
        <v>13370684</v>
      </c>
      <c r="C40" s="12" t="s">
        <v>7186</v>
      </c>
      <c r="D40" s="16">
        <f t="shared" si="18"/>
        <v>45904</v>
      </c>
      <c r="G40" s="13" t="s">
        <v>4575</v>
      </c>
      <c r="I40" s="13" t="s">
        <v>4575</v>
      </c>
      <c r="J40" s="13" t="s">
        <v>75</v>
      </c>
      <c r="K40" s="13" t="s">
        <v>1784</v>
      </c>
      <c r="L40" s="25" t="str">
        <f>VLOOKUP($K40,TONG_SL!$A:$D,2,0)</f>
        <v>Tai heo sốt thái 500g</v>
      </c>
      <c r="N40" s="25" t="str">
        <f t="shared" si="19"/>
        <v>K-C6</v>
      </c>
      <c r="Q40" s="25" t="str">
        <f>VLOOKUP(K40,TONG_SL!$A:$D,3,0)</f>
        <v>Hộp</v>
      </c>
      <c r="R40" s="54">
        <v>10</v>
      </c>
      <c r="T40" s="1">
        <f>VLOOKUP(VLOOKUP(G40,Ma_KH!$A:$R,18,0)&amp;K40,Gia_MB!$A:$F,6,0)</f>
        <v>72500</v>
      </c>
      <c r="U40" s="14">
        <f t="shared" si="20"/>
        <v>725000</v>
      </c>
      <c r="W40" s="64">
        <f t="shared" si="21"/>
        <v>0</v>
      </c>
      <c r="X40" s="3" t="str">
        <f t="shared" si="22"/>
        <v>8</v>
      </c>
      <c r="Z40" s="14">
        <f t="shared" si="23"/>
        <v>58000</v>
      </c>
      <c r="AA40" s="7">
        <f>VLOOKUP(G40,Ma_KH!$A:$R,14,0)</f>
        <v>49</v>
      </c>
    </row>
    <row r="41" spans="1:27" x14ac:dyDescent="0.25">
      <c r="A41" s="77">
        <v>45904</v>
      </c>
      <c r="B41" s="25">
        <v>13370684</v>
      </c>
      <c r="C41" s="12" t="s">
        <v>7186</v>
      </c>
      <c r="D41" s="16">
        <f t="shared" si="18"/>
        <v>45904</v>
      </c>
      <c r="G41" s="13" t="s">
        <v>4575</v>
      </c>
      <c r="I41" s="13" t="s">
        <v>4575</v>
      </c>
      <c r="J41" s="13" t="s">
        <v>75</v>
      </c>
      <c r="K41" s="13" t="s">
        <v>1724</v>
      </c>
      <c r="L41" s="25" t="str">
        <f>VLOOKUP($K41,TONG_SL!$A:$D,2,0)</f>
        <v>Chân gà sả tắc 500g</v>
      </c>
      <c r="N41" s="25" t="str">
        <f t="shared" si="19"/>
        <v>K-C6</v>
      </c>
      <c r="Q41" s="25" t="str">
        <f>VLOOKUP(K41,TONG_SL!$A:$D,3,0)</f>
        <v>Hộp</v>
      </c>
      <c r="R41" s="54">
        <v>10</v>
      </c>
      <c r="T41" s="1">
        <f>VLOOKUP(VLOOKUP(G41,Ma_KH!$A:$R,18,0)&amp;K41,Gia_MB!$A:$F,6,0)</f>
        <v>70000</v>
      </c>
      <c r="U41" s="14">
        <f t="shared" si="20"/>
        <v>700000</v>
      </c>
      <c r="W41" s="64">
        <f t="shared" si="21"/>
        <v>0</v>
      </c>
      <c r="X41" s="3" t="str">
        <f t="shared" si="22"/>
        <v>8</v>
      </c>
      <c r="Z41" s="14">
        <f t="shared" si="23"/>
        <v>56000</v>
      </c>
      <c r="AA41" s="7">
        <f>VLOOKUP(G41,Ma_KH!$A:$R,14,0)</f>
        <v>49</v>
      </c>
    </row>
    <row r="42" spans="1:27" x14ac:dyDescent="0.25">
      <c r="A42" s="77">
        <v>45904</v>
      </c>
      <c r="B42" s="25">
        <v>30368</v>
      </c>
      <c r="C42" s="12" t="s">
        <v>7186</v>
      </c>
      <c r="D42" s="16">
        <f t="shared" si="18"/>
        <v>45904</v>
      </c>
      <c r="G42" s="13" t="s">
        <v>7209</v>
      </c>
      <c r="I42" s="13" t="s">
        <v>7210</v>
      </c>
      <c r="J42" s="13" t="s">
        <v>1811</v>
      </c>
      <c r="K42" s="13" t="s">
        <v>27</v>
      </c>
      <c r="L42" s="25" t="str">
        <f>VLOOKUP($K42,TONG_SL!$A:$D,2,0)</f>
        <v>Chân giò heo muối 300g</v>
      </c>
      <c r="N42" s="25" t="str">
        <f t="shared" si="19"/>
        <v>K-C6</v>
      </c>
      <c r="Q42" s="25" t="str">
        <f>VLOOKUP(K42,TONG_SL!$A:$D,3,0)</f>
        <v>Túi</v>
      </c>
      <c r="R42" s="54">
        <v>10</v>
      </c>
      <c r="T42" s="1">
        <f>VLOOKUP(VLOOKUP(G42,Ma_KH!$A:$R,18,0)&amp;K42,Gia_MB!$A:$F,6,0)</f>
        <v>68290.83</v>
      </c>
      <c r="U42" s="14">
        <f t="shared" si="20"/>
        <v>682908.3</v>
      </c>
      <c r="W42" s="64">
        <f t="shared" si="21"/>
        <v>0</v>
      </c>
      <c r="X42" s="3" t="str">
        <f t="shared" si="22"/>
        <v>8</v>
      </c>
      <c r="Z42" s="14">
        <f t="shared" si="23"/>
        <v>54632.664000000004</v>
      </c>
      <c r="AA42" s="7">
        <f>VLOOKUP(G42,Ma_KH!$A:$R,14,0)</f>
        <v>1</v>
      </c>
    </row>
    <row r="43" spans="1:27" x14ac:dyDescent="0.25">
      <c r="A43" s="77">
        <v>45904</v>
      </c>
      <c r="B43" s="25">
        <v>30368</v>
      </c>
      <c r="C43" s="12" t="s">
        <v>7186</v>
      </c>
      <c r="D43" s="16">
        <f t="shared" si="18"/>
        <v>45904</v>
      </c>
      <c r="G43" s="13" t="s">
        <v>7209</v>
      </c>
      <c r="I43" s="13" t="s">
        <v>7210</v>
      </c>
      <c r="J43" s="13" t="s">
        <v>1811</v>
      </c>
      <c r="K43" s="13" t="s">
        <v>49</v>
      </c>
      <c r="L43" s="25" t="str">
        <f>VLOOKUP($K43,TONG_SL!$A:$D,2,0)</f>
        <v>Giò sụn gà 250g</v>
      </c>
      <c r="N43" s="25" t="str">
        <f t="shared" si="19"/>
        <v>K-C6</v>
      </c>
      <c r="Q43" s="25" t="str">
        <f>VLOOKUP(K43,TONG_SL!$A:$D,3,0)</f>
        <v>Túi</v>
      </c>
      <c r="R43" s="54">
        <v>2</v>
      </c>
      <c r="T43" s="1">
        <f>VLOOKUP(VLOOKUP(G43,Ma_KH!$A:$R,18,0)&amp;K43,Gia_MB!$A:$F,6,0)</f>
        <v>46872</v>
      </c>
      <c r="U43" s="14">
        <f t="shared" si="20"/>
        <v>93744</v>
      </c>
      <c r="W43" s="64">
        <f t="shared" si="21"/>
        <v>0</v>
      </c>
      <c r="X43" s="3" t="str">
        <f t="shared" si="22"/>
        <v>8</v>
      </c>
      <c r="Z43" s="14">
        <f t="shared" si="23"/>
        <v>7499.52</v>
      </c>
      <c r="AA43" s="7">
        <f>VLOOKUP(G43,Ma_KH!$A:$R,14,0)</f>
        <v>1</v>
      </c>
    </row>
    <row r="44" spans="1:27" x14ac:dyDescent="0.25">
      <c r="A44" s="77">
        <v>45904</v>
      </c>
      <c r="B44" s="25">
        <v>30368</v>
      </c>
      <c r="C44" s="12" t="s">
        <v>7186</v>
      </c>
      <c r="D44" s="16">
        <f t="shared" si="18"/>
        <v>45904</v>
      </c>
      <c r="G44" s="13" t="s">
        <v>7209</v>
      </c>
      <c r="I44" s="13" t="s">
        <v>7210</v>
      </c>
      <c r="J44" s="13" t="s">
        <v>1811</v>
      </c>
      <c r="K44" s="13" t="s">
        <v>47</v>
      </c>
      <c r="L44" s="25" t="str">
        <f>VLOOKUP($K44,TONG_SL!$A:$D,2,0)</f>
        <v>Giò lụa cây 250g</v>
      </c>
      <c r="N44" s="25" t="str">
        <f t="shared" si="19"/>
        <v>K-C6</v>
      </c>
      <c r="Q44" s="25" t="str">
        <f>VLOOKUP(K44,TONG_SL!$A:$D,3,0)</f>
        <v>Túi</v>
      </c>
      <c r="R44" s="54">
        <v>2</v>
      </c>
      <c r="T44" s="1">
        <f>VLOOKUP(VLOOKUP(G44,Ma_KH!$A:$R,18,0)&amp;K44,Gia_MB!$A:$F,6,0)</f>
        <v>46035</v>
      </c>
      <c r="U44" s="14">
        <f t="shared" si="20"/>
        <v>92070</v>
      </c>
      <c r="W44" s="64">
        <f t="shared" si="21"/>
        <v>0</v>
      </c>
      <c r="X44" s="3" t="str">
        <f t="shared" si="22"/>
        <v>8</v>
      </c>
      <c r="Z44" s="14">
        <f t="shared" si="23"/>
        <v>7365.6</v>
      </c>
      <c r="AA44" s="7">
        <f>VLOOKUP(G44,Ma_KH!$A:$R,14,0)</f>
        <v>1</v>
      </c>
    </row>
    <row r="45" spans="1:27" x14ac:dyDescent="0.25">
      <c r="A45" s="77">
        <v>45904</v>
      </c>
      <c r="B45" s="25">
        <v>30450</v>
      </c>
      <c r="C45" s="12" t="s">
        <v>7186</v>
      </c>
      <c r="D45" s="16">
        <f t="shared" si="18"/>
        <v>45904</v>
      </c>
      <c r="G45" s="13" t="s">
        <v>4345</v>
      </c>
      <c r="I45" s="13" t="s">
        <v>7211</v>
      </c>
      <c r="J45" s="13" t="s">
        <v>1811</v>
      </c>
      <c r="K45" s="13" t="s">
        <v>27</v>
      </c>
      <c r="L45" s="25" t="str">
        <f>VLOOKUP($K45,TONG_SL!$A:$D,2,0)</f>
        <v>Chân giò heo muối 300g</v>
      </c>
      <c r="N45" s="25" t="str">
        <f t="shared" si="19"/>
        <v>K-C6</v>
      </c>
      <c r="Q45" s="25" t="str">
        <f>VLOOKUP(K45,TONG_SL!$A:$D,3,0)</f>
        <v>Túi</v>
      </c>
      <c r="R45" s="54">
        <v>10</v>
      </c>
      <c r="T45" s="1">
        <f>VLOOKUP(VLOOKUP(G45,Ma_KH!$A:$R,18,0)&amp;K45,Gia_MB!$A:$F,6,0)</f>
        <v>73431</v>
      </c>
      <c r="U45" s="14">
        <f t="shared" si="20"/>
        <v>734310</v>
      </c>
      <c r="W45" s="64">
        <f t="shared" si="21"/>
        <v>0</v>
      </c>
      <c r="X45" s="3" t="str">
        <f t="shared" si="22"/>
        <v>8</v>
      </c>
      <c r="Z45" s="14">
        <f t="shared" si="23"/>
        <v>58744.800000000003</v>
      </c>
      <c r="AA45" s="7">
        <f>VLOOKUP(G45,Ma_KH!$A:$R,14,0)</f>
        <v>1</v>
      </c>
    </row>
    <row r="46" spans="1:27" x14ac:dyDescent="0.25">
      <c r="A46" s="77">
        <v>45904</v>
      </c>
      <c r="B46" s="25">
        <v>30450</v>
      </c>
      <c r="C46" s="12" t="s">
        <v>7186</v>
      </c>
      <c r="D46" s="16">
        <f t="shared" si="18"/>
        <v>45904</v>
      </c>
      <c r="G46" s="13" t="s">
        <v>4345</v>
      </c>
      <c r="I46" s="13" t="s">
        <v>7211</v>
      </c>
      <c r="J46" s="13" t="s">
        <v>1811</v>
      </c>
      <c r="K46" s="13" t="s">
        <v>49</v>
      </c>
      <c r="L46" s="25" t="str">
        <f>VLOOKUP($K46,TONG_SL!$A:$D,2,0)</f>
        <v>Giò sụn gà 250g</v>
      </c>
      <c r="N46" s="25" t="str">
        <f t="shared" si="19"/>
        <v>K-C6</v>
      </c>
      <c r="Q46" s="25" t="str">
        <f>VLOOKUP(K46,TONG_SL!$A:$D,3,0)</f>
        <v>Túi</v>
      </c>
      <c r="R46" s="54">
        <v>2</v>
      </c>
      <c r="T46" s="1">
        <f>VLOOKUP(VLOOKUP(G46,Ma_KH!$A:$R,18,0)&amp;K46,Gia_MB!$A:$F,6,0)</f>
        <v>50400</v>
      </c>
      <c r="U46" s="14">
        <f t="shared" si="20"/>
        <v>100800</v>
      </c>
      <c r="W46" s="64">
        <f t="shared" si="21"/>
        <v>0</v>
      </c>
      <c r="X46" s="3" t="str">
        <f t="shared" si="22"/>
        <v>8</v>
      </c>
      <c r="Z46" s="14">
        <f t="shared" si="23"/>
        <v>8064</v>
      </c>
      <c r="AA46" s="7">
        <f>VLOOKUP(G46,Ma_KH!$A:$R,14,0)</f>
        <v>1</v>
      </c>
    </row>
    <row r="47" spans="1:27" x14ac:dyDescent="0.25">
      <c r="A47" s="77">
        <v>45904</v>
      </c>
      <c r="B47" s="25">
        <v>30450</v>
      </c>
      <c r="C47" s="12" t="s">
        <v>7186</v>
      </c>
      <c r="D47" s="16">
        <f t="shared" si="18"/>
        <v>45904</v>
      </c>
      <c r="G47" s="13" t="s">
        <v>4345</v>
      </c>
      <c r="I47" s="13" t="s">
        <v>7211</v>
      </c>
      <c r="J47" s="13" t="s">
        <v>1811</v>
      </c>
      <c r="K47" s="13" t="s">
        <v>47</v>
      </c>
      <c r="L47" s="25" t="str">
        <f>VLOOKUP($K47,TONG_SL!$A:$D,2,0)</f>
        <v>Giò lụa cây 250g</v>
      </c>
      <c r="N47" s="25" t="str">
        <f t="shared" si="19"/>
        <v>K-C6</v>
      </c>
      <c r="Q47" s="25" t="str">
        <f>VLOOKUP(K47,TONG_SL!$A:$D,3,0)</f>
        <v>Túi</v>
      </c>
      <c r="R47" s="54">
        <v>2</v>
      </c>
      <c r="T47" s="1">
        <f>VLOOKUP(VLOOKUP(G47,Ma_KH!$A:$R,18,0)&amp;K47,Gia_MB!$A:$F,6,0)</f>
        <v>49500</v>
      </c>
      <c r="U47" s="14">
        <f t="shared" si="20"/>
        <v>99000</v>
      </c>
      <c r="W47" s="64">
        <f t="shared" si="21"/>
        <v>0</v>
      </c>
      <c r="X47" s="3" t="str">
        <f t="shared" si="22"/>
        <v>8</v>
      </c>
      <c r="Z47" s="14">
        <f t="shared" si="23"/>
        <v>7920</v>
      </c>
      <c r="AA47" s="7">
        <f>VLOOKUP(G47,Ma_KH!$A:$R,14,0)</f>
        <v>1</v>
      </c>
    </row>
    <row r="48" spans="1:27" x14ac:dyDescent="0.25">
      <c r="A48" s="77">
        <v>45904</v>
      </c>
      <c r="B48" s="25">
        <v>56504</v>
      </c>
      <c r="C48" s="12" t="s">
        <v>7186</v>
      </c>
      <c r="D48" s="16">
        <f t="shared" si="18"/>
        <v>45904</v>
      </c>
      <c r="G48" s="13" t="s">
        <v>3114</v>
      </c>
      <c r="I48" s="13" t="s">
        <v>7212</v>
      </c>
      <c r="J48" s="13" t="s">
        <v>1811</v>
      </c>
      <c r="K48" s="13" t="s">
        <v>30</v>
      </c>
      <c r="L48" s="25" t="str">
        <f>VLOOKUP($K48,TONG_SL!$A:$D,2,0)</f>
        <v>Gà muối 500g</v>
      </c>
      <c r="N48" s="25" t="str">
        <f t="shared" si="19"/>
        <v>K-C6</v>
      </c>
      <c r="Q48" s="25" t="str">
        <f>VLOOKUP(K48,TONG_SL!$A:$D,3,0)</f>
        <v>Túi</v>
      </c>
      <c r="R48" s="54">
        <v>4</v>
      </c>
      <c r="T48" s="1">
        <f>VLOOKUP(VLOOKUP(G48,Ma_KH!$A:$R,18,0)&amp;K48,Gia_MB!$A:$F,6,0)</f>
        <v>111058</v>
      </c>
      <c r="U48" s="14">
        <f t="shared" si="20"/>
        <v>444232</v>
      </c>
      <c r="W48" s="64">
        <f t="shared" si="21"/>
        <v>0</v>
      </c>
      <c r="X48" s="3" t="str">
        <f t="shared" si="22"/>
        <v>8</v>
      </c>
      <c r="Z48" s="14">
        <f t="shared" si="23"/>
        <v>35538.559999999998</v>
      </c>
      <c r="AA48" s="7">
        <f>VLOOKUP(G48,Ma_KH!$A:$R,14,0)</f>
        <v>57</v>
      </c>
    </row>
    <row r="49" spans="1:27" x14ac:dyDescent="0.25">
      <c r="A49" s="77">
        <v>45904</v>
      </c>
      <c r="B49" s="25">
        <v>56504</v>
      </c>
      <c r="C49" s="12" t="s">
        <v>7186</v>
      </c>
      <c r="D49" s="16">
        <f t="shared" si="18"/>
        <v>45904</v>
      </c>
      <c r="G49" s="13" t="s">
        <v>3114</v>
      </c>
      <c r="I49" s="13" t="s">
        <v>7212</v>
      </c>
      <c r="J49" s="13" t="s">
        <v>1811</v>
      </c>
      <c r="K49" s="13" t="s">
        <v>27</v>
      </c>
      <c r="L49" s="25" t="str">
        <f>VLOOKUP($K49,TONG_SL!$A:$D,2,0)</f>
        <v>Chân giò heo muối 300g</v>
      </c>
      <c r="N49" s="25" t="str">
        <f t="shared" si="19"/>
        <v>K-C6</v>
      </c>
      <c r="Q49" s="25" t="str">
        <f>VLOOKUP(K49,TONG_SL!$A:$D,3,0)</f>
        <v>Túi</v>
      </c>
      <c r="R49" s="54">
        <v>8</v>
      </c>
      <c r="T49" s="1">
        <f>VLOOKUP(VLOOKUP(G49,Ma_KH!$A:$R,18,0)&amp;K49,Gia_MB!$A:$F,6,0)</f>
        <v>73431</v>
      </c>
      <c r="U49" s="14">
        <f t="shared" si="20"/>
        <v>587448</v>
      </c>
      <c r="W49" s="64">
        <f t="shared" si="21"/>
        <v>0</v>
      </c>
      <c r="X49" s="3" t="str">
        <f t="shared" si="22"/>
        <v>8</v>
      </c>
      <c r="Z49" s="14">
        <f t="shared" si="23"/>
        <v>46995.840000000004</v>
      </c>
      <c r="AA49" s="7">
        <f>VLOOKUP(G49,Ma_KH!$A:$R,14,0)</f>
        <v>57</v>
      </c>
    </row>
    <row r="50" spans="1:27" x14ac:dyDescent="0.25">
      <c r="A50" s="77">
        <v>45904</v>
      </c>
      <c r="B50" s="25">
        <v>56504</v>
      </c>
      <c r="C50" s="12" t="s">
        <v>7186</v>
      </c>
      <c r="D50" s="16">
        <f t="shared" si="18"/>
        <v>45904</v>
      </c>
      <c r="G50" s="13" t="s">
        <v>3114</v>
      </c>
      <c r="I50" s="13" t="s">
        <v>7212</v>
      </c>
      <c r="J50" s="13" t="s">
        <v>1811</v>
      </c>
      <c r="K50" s="13" t="s">
        <v>547</v>
      </c>
      <c r="L50" s="25" t="str">
        <f>VLOOKUP($K50,TONG_SL!$A:$D,2,0)</f>
        <v>Chân giò heo muối 500g</v>
      </c>
      <c r="N50" s="25" t="str">
        <f t="shared" si="19"/>
        <v>K-C6</v>
      </c>
      <c r="Q50" s="25" t="str">
        <f>VLOOKUP(K50,TONG_SL!$A:$D,3,0)</f>
        <v>Túi</v>
      </c>
      <c r="R50" s="54">
        <v>2</v>
      </c>
      <c r="T50" s="1">
        <f>VLOOKUP(VLOOKUP(G50,Ma_KH!$A:$R,18,0)&amp;K50,Gia_MB!$A:$F,6,0)</f>
        <v>119066</v>
      </c>
      <c r="U50" s="14">
        <f t="shared" si="20"/>
        <v>238132</v>
      </c>
      <c r="W50" s="64">
        <f t="shared" si="21"/>
        <v>0</v>
      </c>
      <c r="X50" s="3" t="str">
        <f t="shared" si="22"/>
        <v>8</v>
      </c>
      <c r="Z50" s="14">
        <f t="shared" si="23"/>
        <v>19050.560000000001</v>
      </c>
      <c r="AA50" s="7">
        <f>VLOOKUP(G50,Ma_KH!$A:$R,14,0)</f>
        <v>57</v>
      </c>
    </row>
    <row r="51" spans="1:27" x14ac:dyDescent="0.25">
      <c r="A51" s="77">
        <v>45904</v>
      </c>
      <c r="B51" s="25">
        <v>30202</v>
      </c>
      <c r="C51" s="12" t="s">
        <v>7186</v>
      </c>
      <c r="D51" s="16">
        <f t="shared" si="18"/>
        <v>45904</v>
      </c>
      <c r="G51" s="13" t="s">
        <v>7202</v>
      </c>
      <c r="I51" s="13" t="s">
        <v>7213</v>
      </c>
      <c r="J51" s="13" t="s">
        <v>1811</v>
      </c>
      <c r="K51" s="13" t="s">
        <v>49</v>
      </c>
      <c r="L51" s="25" t="str">
        <f>VLOOKUP($K51,TONG_SL!$A:$D,2,0)</f>
        <v>Giò sụn gà 250g</v>
      </c>
      <c r="N51" s="25" t="str">
        <f t="shared" si="19"/>
        <v>K-C6</v>
      </c>
      <c r="Q51" s="25" t="str">
        <f>VLOOKUP(K51,TONG_SL!$A:$D,3,0)</f>
        <v>Túi</v>
      </c>
      <c r="R51" s="54">
        <v>3</v>
      </c>
      <c r="T51" s="1">
        <f>VLOOKUP(VLOOKUP(G51,Ma_KH!$A:$R,18,0)&amp;K51,Gia_MB!$A:$F,6,0)</f>
        <v>50400</v>
      </c>
      <c r="U51" s="14">
        <f t="shared" si="20"/>
        <v>151200</v>
      </c>
      <c r="W51" s="64">
        <f t="shared" si="21"/>
        <v>0</v>
      </c>
      <c r="X51" s="3" t="str">
        <f t="shared" si="22"/>
        <v>8</v>
      </c>
      <c r="Z51" s="14">
        <f t="shared" si="23"/>
        <v>12096</v>
      </c>
      <c r="AA51" s="7">
        <f>VLOOKUP(G51,Ma_KH!$A:$R,14,0)</f>
        <v>61</v>
      </c>
    </row>
    <row r="52" spans="1:27" x14ac:dyDescent="0.25">
      <c r="A52" s="77">
        <v>45904</v>
      </c>
      <c r="B52" s="25">
        <v>30202</v>
      </c>
      <c r="C52" s="12" t="s">
        <v>7186</v>
      </c>
      <c r="D52" s="16">
        <f t="shared" si="18"/>
        <v>45904</v>
      </c>
      <c r="G52" s="13" t="s">
        <v>7202</v>
      </c>
      <c r="I52" s="13" t="s">
        <v>7213</v>
      </c>
      <c r="J52" s="13" t="s">
        <v>1811</v>
      </c>
      <c r="K52" s="13" t="s">
        <v>41</v>
      </c>
      <c r="L52" s="25" t="str">
        <f>VLOOKUP($K52,TONG_SL!$A:$D,2,0)</f>
        <v>Chả nướng 300g</v>
      </c>
      <c r="N52" s="25" t="str">
        <f t="shared" si="19"/>
        <v>K-C6</v>
      </c>
      <c r="Q52" s="25" t="str">
        <f>VLOOKUP(K52,TONG_SL!$A:$D,3,0)</f>
        <v>Túi</v>
      </c>
      <c r="R52" s="54">
        <v>3</v>
      </c>
      <c r="T52" s="1">
        <f>VLOOKUP(VLOOKUP(G52,Ma_KH!$A:$R,18,0)&amp;K52,Gia_MB!$A:$F,6,0)</f>
        <v>67403</v>
      </c>
      <c r="U52" s="14">
        <f t="shared" si="20"/>
        <v>202209</v>
      </c>
      <c r="W52" s="64">
        <f t="shared" si="21"/>
        <v>0</v>
      </c>
      <c r="X52" s="3" t="str">
        <f t="shared" si="22"/>
        <v>8</v>
      </c>
      <c r="Z52" s="14">
        <f t="shared" si="23"/>
        <v>16176.720000000001</v>
      </c>
      <c r="AA52" s="7">
        <f>VLOOKUP(G52,Ma_KH!$A:$R,14,0)</f>
        <v>61</v>
      </c>
    </row>
    <row r="53" spans="1:27" x14ac:dyDescent="0.25">
      <c r="A53" s="77">
        <v>45904</v>
      </c>
      <c r="B53" s="25">
        <v>30202</v>
      </c>
      <c r="C53" s="12" t="s">
        <v>7186</v>
      </c>
      <c r="D53" s="16">
        <f t="shared" si="18"/>
        <v>45904</v>
      </c>
      <c r="G53" s="13" t="s">
        <v>7202</v>
      </c>
      <c r="I53" s="13" t="s">
        <v>7213</v>
      </c>
      <c r="J53" s="13" t="s">
        <v>1811</v>
      </c>
      <c r="K53" s="13" t="s">
        <v>41</v>
      </c>
      <c r="L53" s="25" t="str">
        <f>VLOOKUP($K53,TONG_SL!$A:$D,2,0)</f>
        <v>Chả nướng 300g</v>
      </c>
      <c r="N53" s="25" t="str">
        <f t="shared" si="19"/>
        <v>K-C6</v>
      </c>
      <c r="Q53" s="25" t="str">
        <f>VLOOKUP(K53,TONG_SL!$A:$D,3,0)</f>
        <v>Túi</v>
      </c>
      <c r="R53" s="54">
        <v>3</v>
      </c>
      <c r="T53" s="1">
        <f>VLOOKUP(VLOOKUP(G53,Ma_KH!$A:$R,18,0)&amp;K53,Gia_MB!$A:$F,6,0)</f>
        <v>67403</v>
      </c>
      <c r="U53" s="14">
        <f t="shared" si="20"/>
        <v>202209</v>
      </c>
      <c r="W53" s="64">
        <f t="shared" si="21"/>
        <v>0</v>
      </c>
      <c r="X53" s="3" t="str">
        <f t="shared" si="22"/>
        <v>8</v>
      </c>
      <c r="Z53" s="14">
        <f t="shared" si="23"/>
        <v>16176.720000000001</v>
      </c>
      <c r="AA53" s="7">
        <f>VLOOKUP(G53,Ma_KH!$A:$R,14,0)</f>
        <v>61</v>
      </c>
    </row>
    <row r="54" spans="1:27" x14ac:dyDescent="0.25">
      <c r="A54" s="77">
        <v>45904</v>
      </c>
      <c r="B54" s="25">
        <v>30202</v>
      </c>
      <c r="C54" s="12" t="s">
        <v>7186</v>
      </c>
      <c r="D54" s="16">
        <f t="shared" ref="D54:D87" si="24">IF(A54="","",A54)</f>
        <v>45904</v>
      </c>
      <c r="G54" s="13" t="s">
        <v>7202</v>
      </c>
      <c r="I54" s="13" t="s">
        <v>7213</v>
      </c>
      <c r="J54" s="13" t="s">
        <v>1811</v>
      </c>
      <c r="K54" s="13" t="s">
        <v>35</v>
      </c>
      <c r="L54" s="25" t="str">
        <f>VLOOKUP($K54,TONG_SL!$A:$D,2,0)</f>
        <v>Tai heo muối 200g</v>
      </c>
      <c r="N54" s="25" t="str">
        <f t="shared" si="19"/>
        <v>K-C6</v>
      </c>
      <c r="Q54" s="25" t="str">
        <f>VLOOKUP(K54,TONG_SL!$A:$D,3,0)</f>
        <v>Túi</v>
      </c>
      <c r="R54" s="54">
        <v>3</v>
      </c>
      <c r="T54" s="1">
        <f>VLOOKUP(VLOOKUP(G54,Ma_KH!$A:$R,18,0)&amp;K54,Gia_MB!$A:$F,6,0)</f>
        <v>52816</v>
      </c>
      <c r="U54" s="14">
        <f t="shared" si="20"/>
        <v>158448</v>
      </c>
      <c r="W54" s="64">
        <f t="shared" si="21"/>
        <v>0</v>
      </c>
      <c r="X54" s="3" t="str">
        <f t="shared" si="22"/>
        <v>8</v>
      </c>
      <c r="Z54" s="14">
        <f t="shared" si="23"/>
        <v>12675.84</v>
      </c>
      <c r="AA54" s="7">
        <f>VLOOKUP(G54,Ma_KH!$A:$R,14,0)</f>
        <v>61</v>
      </c>
    </row>
    <row r="55" spans="1:27" x14ac:dyDescent="0.25">
      <c r="A55" s="77">
        <v>45904</v>
      </c>
      <c r="B55" s="25">
        <v>30202</v>
      </c>
      <c r="C55" s="12" t="s">
        <v>7186</v>
      </c>
      <c r="D55" s="16">
        <f t="shared" si="24"/>
        <v>45904</v>
      </c>
      <c r="G55" s="13" t="s">
        <v>7202</v>
      </c>
      <c r="I55" s="13" t="s">
        <v>7213</v>
      </c>
      <c r="J55" s="13" t="s">
        <v>1811</v>
      </c>
      <c r="K55" s="13" t="s">
        <v>30</v>
      </c>
      <c r="L55" s="25" t="str">
        <f>VLOOKUP($K55,TONG_SL!$A:$D,2,0)</f>
        <v>Gà muối 500g</v>
      </c>
      <c r="N55" s="25" t="str">
        <f t="shared" ref="N55:N88" si="25">IF($B55&lt;&gt;"","K-C6","")</f>
        <v>K-C6</v>
      </c>
      <c r="Q55" s="25" t="str">
        <f>VLOOKUP(K55,TONG_SL!$A:$D,3,0)</f>
        <v>Túi</v>
      </c>
      <c r="R55" s="54">
        <v>2</v>
      </c>
      <c r="T55" s="1">
        <f>VLOOKUP(VLOOKUP(G55,Ma_KH!$A:$R,18,0)&amp;K55,Gia_MB!$A:$F,6,0)</f>
        <v>105505</v>
      </c>
      <c r="U55" s="14">
        <f t="shared" si="20"/>
        <v>211010</v>
      </c>
      <c r="W55" s="64">
        <f t="shared" ref="W55:W88" si="26">U55*V55</f>
        <v>0</v>
      </c>
      <c r="X55" s="3" t="str">
        <f t="shared" si="22"/>
        <v>8</v>
      </c>
      <c r="Z55" s="14">
        <f t="shared" si="23"/>
        <v>16880.8</v>
      </c>
      <c r="AA55" s="7">
        <f>VLOOKUP(G55,Ma_KH!$A:$R,14,0)</f>
        <v>61</v>
      </c>
    </row>
    <row r="56" spans="1:27" x14ac:dyDescent="0.25">
      <c r="A56" s="77">
        <v>45904</v>
      </c>
      <c r="B56" s="25">
        <v>30204</v>
      </c>
      <c r="C56" s="12" t="s">
        <v>7186</v>
      </c>
      <c r="D56" s="16">
        <f t="shared" si="24"/>
        <v>45904</v>
      </c>
      <c r="G56" s="13" t="s">
        <v>7202</v>
      </c>
      <c r="I56" s="13" t="s">
        <v>7214</v>
      </c>
      <c r="J56" s="13" t="s">
        <v>1811</v>
      </c>
      <c r="K56" s="13" t="s">
        <v>47</v>
      </c>
      <c r="L56" s="25" t="str">
        <f>VLOOKUP($K56,TONG_SL!$A:$D,2,0)</f>
        <v>Giò lụa cây 250g</v>
      </c>
      <c r="N56" s="25" t="str">
        <f t="shared" si="25"/>
        <v>K-C6</v>
      </c>
      <c r="Q56" s="25" t="str">
        <f>VLOOKUP(K56,TONG_SL!$A:$D,3,0)</f>
        <v>Túi</v>
      </c>
      <c r="R56" s="54">
        <v>3</v>
      </c>
      <c r="T56" s="1">
        <f>VLOOKUP(VLOOKUP(G56,Ma_KH!$A:$R,18,0)&amp;K56,Gia_MB!$A:$F,6,0)</f>
        <v>49500</v>
      </c>
      <c r="U56" s="14">
        <f t="shared" si="20"/>
        <v>148500</v>
      </c>
      <c r="W56" s="64">
        <f t="shared" si="26"/>
        <v>0</v>
      </c>
      <c r="X56" s="3" t="str">
        <f t="shared" si="22"/>
        <v>8</v>
      </c>
      <c r="Z56" s="14">
        <f t="shared" si="23"/>
        <v>11880</v>
      </c>
      <c r="AA56" s="7">
        <f>VLOOKUP(G56,Ma_KH!$A:$R,14,0)</f>
        <v>61</v>
      </c>
    </row>
    <row r="57" spans="1:27" x14ac:dyDescent="0.25">
      <c r="A57" s="77">
        <v>45904</v>
      </c>
      <c r="B57" s="25">
        <v>30204</v>
      </c>
      <c r="C57" s="12" t="s">
        <v>7186</v>
      </c>
      <c r="D57" s="16">
        <f t="shared" si="24"/>
        <v>45904</v>
      </c>
      <c r="G57" s="13" t="s">
        <v>7202</v>
      </c>
      <c r="I57" s="13" t="s">
        <v>7214</v>
      </c>
      <c r="J57" s="13" t="s">
        <v>1811</v>
      </c>
      <c r="K57" s="13" t="s">
        <v>49</v>
      </c>
      <c r="L57" s="25" t="str">
        <f>VLOOKUP($K57,TONG_SL!$A:$D,2,0)</f>
        <v>Giò sụn gà 250g</v>
      </c>
      <c r="N57" s="25" t="str">
        <f t="shared" si="25"/>
        <v>K-C6</v>
      </c>
      <c r="Q57" s="25" t="str">
        <f>VLOOKUP(K57,TONG_SL!$A:$D,3,0)</f>
        <v>Túi</v>
      </c>
      <c r="R57" s="54">
        <v>3</v>
      </c>
      <c r="T57" s="1">
        <f>VLOOKUP(VLOOKUP(G57,Ma_KH!$A:$R,18,0)&amp;K57,Gia_MB!$A:$F,6,0)</f>
        <v>50400</v>
      </c>
      <c r="U57" s="14">
        <f t="shared" si="20"/>
        <v>151200</v>
      </c>
      <c r="W57" s="64">
        <f t="shared" si="26"/>
        <v>0</v>
      </c>
      <c r="X57" s="3" t="str">
        <f t="shared" si="22"/>
        <v>8</v>
      </c>
      <c r="Z57" s="14">
        <f t="shared" si="23"/>
        <v>12096</v>
      </c>
      <c r="AA57" s="7">
        <f>VLOOKUP(G57,Ma_KH!$A:$R,14,0)</f>
        <v>61</v>
      </c>
    </row>
    <row r="58" spans="1:27" x14ac:dyDescent="0.25">
      <c r="A58" s="77">
        <v>45904</v>
      </c>
      <c r="B58" s="25">
        <v>30204</v>
      </c>
      <c r="C58" s="12" t="s">
        <v>7186</v>
      </c>
      <c r="D58" s="16">
        <f t="shared" si="24"/>
        <v>45904</v>
      </c>
      <c r="G58" s="13" t="s">
        <v>7202</v>
      </c>
      <c r="I58" s="13" t="s">
        <v>7214</v>
      </c>
      <c r="J58" s="13" t="s">
        <v>1811</v>
      </c>
      <c r="K58" s="13" t="s">
        <v>41</v>
      </c>
      <c r="L58" s="25" t="str">
        <f>VLOOKUP($K58,TONG_SL!$A:$D,2,0)</f>
        <v>Chả nướng 300g</v>
      </c>
      <c r="N58" s="25" t="str">
        <f t="shared" si="25"/>
        <v>K-C6</v>
      </c>
      <c r="Q58" s="25" t="str">
        <f>VLOOKUP(K58,TONG_SL!$A:$D,3,0)</f>
        <v>Túi</v>
      </c>
      <c r="R58" s="54">
        <v>2</v>
      </c>
      <c r="T58" s="1">
        <f>VLOOKUP(VLOOKUP(G58,Ma_KH!$A:$R,18,0)&amp;K58,Gia_MB!$A:$F,6,0)</f>
        <v>67403</v>
      </c>
      <c r="U58" s="14">
        <f t="shared" si="20"/>
        <v>134806</v>
      </c>
      <c r="W58" s="64">
        <f t="shared" si="26"/>
        <v>0</v>
      </c>
      <c r="X58" s="3" t="str">
        <f t="shared" si="22"/>
        <v>8</v>
      </c>
      <c r="Z58" s="14">
        <f t="shared" si="23"/>
        <v>10784.48</v>
      </c>
      <c r="AA58" s="7">
        <f>VLOOKUP(G58,Ma_KH!$A:$R,14,0)</f>
        <v>61</v>
      </c>
    </row>
    <row r="59" spans="1:27" x14ac:dyDescent="0.25">
      <c r="A59" s="77">
        <v>45904</v>
      </c>
      <c r="B59" s="25">
        <v>30204</v>
      </c>
      <c r="C59" s="12" t="s">
        <v>7186</v>
      </c>
      <c r="D59" s="16">
        <f t="shared" si="24"/>
        <v>45904</v>
      </c>
      <c r="G59" s="13" t="s">
        <v>7202</v>
      </c>
      <c r="I59" s="13" t="s">
        <v>7214</v>
      </c>
      <c r="J59" s="13" t="s">
        <v>1811</v>
      </c>
      <c r="K59" s="13" t="s">
        <v>27</v>
      </c>
      <c r="L59" s="25" t="str">
        <f>VLOOKUP($K59,TONG_SL!$A:$D,2,0)</f>
        <v>Chân giò heo muối 300g</v>
      </c>
      <c r="N59" s="25" t="str">
        <f t="shared" si="25"/>
        <v>K-C6</v>
      </c>
      <c r="Q59" s="25" t="str">
        <f>VLOOKUP(K59,TONG_SL!$A:$D,3,0)</f>
        <v>Túi</v>
      </c>
      <c r="R59" s="54">
        <v>3</v>
      </c>
      <c r="T59" s="1">
        <f>VLOOKUP(VLOOKUP(G59,Ma_KH!$A:$R,18,0)&amp;K59,Gia_MB!$A:$F,6,0)</f>
        <v>69759</v>
      </c>
      <c r="U59" s="14">
        <f t="shared" si="20"/>
        <v>209277</v>
      </c>
      <c r="W59" s="64">
        <f t="shared" si="26"/>
        <v>0</v>
      </c>
      <c r="X59" s="3" t="str">
        <f t="shared" si="22"/>
        <v>8</v>
      </c>
      <c r="Z59" s="14">
        <f t="shared" si="23"/>
        <v>16742.16</v>
      </c>
      <c r="AA59" s="7">
        <f>VLOOKUP(G59,Ma_KH!$A:$R,14,0)</f>
        <v>61</v>
      </c>
    </row>
    <row r="60" spans="1:27" x14ac:dyDescent="0.25">
      <c r="A60" s="77">
        <v>45904</v>
      </c>
      <c r="B60" s="25">
        <v>30204</v>
      </c>
      <c r="C60" s="12" t="s">
        <v>7186</v>
      </c>
      <c r="D60" s="16">
        <f t="shared" si="24"/>
        <v>45904</v>
      </c>
      <c r="G60" s="13" t="s">
        <v>7202</v>
      </c>
      <c r="I60" s="13" t="s">
        <v>7214</v>
      </c>
      <c r="J60" s="13" t="s">
        <v>1811</v>
      </c>
      <c r="K60" s="13" t="s">
        <v>35</v>
      </c>
      <c r="L60" s="25" t="str">
        <f>VLOOKUP($K60,TONG_SL!$A:$D,2,0)</f>
        <v>Tai heo muối 200g</v>
      </c>
      <c r="N60" s="25" t="str">
        <f t="shared" si="25"/>
        <v>K-C6</v>
      </c>
      <c r="Q60" s="25" t="str">
        <f>VLOOKUP(K60,TONG_SL!$A:$D,3,0)</f>
        <v>Túi</v>
      </c>
      <c r="R60" s="54">
        <v>3</v>
      </c>
      <c r="T60" s="1">
        <f>VLOOKUP(VLOOKUP(G60,Ma_KH!$A:$R,18,0)&amp;K60,Gia_MB!$A:$F,6,0)</f>
        <v>52816</v>
      </c>
      <c r="U60" s="14">
        <f t="shared" si="20"/>
        <v>158448</v>
      </c>
      <c r="W60" s="64">
        <f t="shared" si="26"/>
        <v>0</v>
      </c>
      <c r="X60" s="3" t="str">
        <f t="shared" si="22"/>
        <v>8</v>
      </c>
      <c r="Z60" s="14">
        <f t="shared" si="23"/>
        <v>12675.84</v>
      </c>
      <c r="AA60" s="7">
        <f>VLOOKUP(G60,Ma_KH!$A:$R,14,0)</f>
        <v>61</v>
      </c>
    </row>
    <row r="61" spans="1:27" x14ac:dyDescent="0.25">
      <c r="A61" s="77">
        <v>45904</v>
      </c>
      <c r="B61" s="25">
        <v>30204</v>
      </c>
      <c r="C61" s="12" t="s">
        <v>7186</v>
      </c>
      <c r="D61" s="16">
        <f t="shared" si="24"/>
        <v>45904</v>
      </c>
      <c r="G61" s="13" t="s">
        <v>7202</v>
      </c>
      <c r="I61" s="13" t="s">
        <v>7214</v>
      </c>
      <c r="J61" s="13" t="s">
        <v>1811</v>
      </c>
      <c r="K61" s="13" t="s">
        <v>30</v>
      </c>
      <c r="L61" s="25" t="str">
        <f>VLOOKUP($K61,TONG_SL!$A:$D,2,0)</f>
        <v>Gà muối 500g</v>
      </c>
      <c r="N61" s="25" t="str">
        <f t="shared" si="25"/>
        <v>K-C6</v>
      </c>
      <c r="Q61" s="25" t="str">
        <f>VLOOKUP(K61,TONG_SL!$A:$D,3,0)</f>
        <v>Túi</v>
      </c>
      <c r="R61" s="54">
        <v>1</v>
      </c>
      <c r="T61" s="1">
        <f>VLOOKUP(VLOOKUP(G61,Ma_KH!$A:$R,18,0)&amp;K61,Gia_MB!$A:$F,6,0)</f>
        <v>105505</v>
      </c>
      <c r="U61" s="14">
        <f t="shared" si="20"/>
        <v>105505</v>
      </c>
      <c r="W61" s="64">
        <f t="shared" si="26"/>
        <v>0</v>
      </c>
      <c r="X61" s="3" t="str">
        <f t="shared" si="22"/>
        <v>8</v>
      </c>
      <c r="Z61" s="14">
        <f t="shared" si="23"/>
        <v>8440.4</v>
      </c>
      <c r="AA61" s="7">
        <f>VLOOKUP(G61,Ma_KH!$A:$R,14,0)</f>
        <v>61</v>
      </c>
    </row>
    <row r="62" spans="1:27" x14ac:dyDescent="0.25">
      <c r="A62" s="77">
        <v>45904</v>
      </c>
      <c r="B62" s="25">
        <v>30453</v>
      </c>
      <c r="C62" s="12" t="s">
        <v>7186</v>
      </c>
      <c r="D62" s="16">
        <f t="shared" si="24"/>
        <v>45904</v>
      </c>
      <c r="G62" s="13" t="s">
        <v>799</v>
      </c>
      <c r="I62" s="13" t="s">
        <v>7215</v>
      </c>
      <c r="J62" s="13" t="s">
        <v>1811</v>
      </c>
      <c r="K62" s="13" t="s">
        <v>27</v>
      </c>
      <c r="L62" s="25" t="str">
        <f>VLOOKUP($K62,TONG_SL!$A:$D,2,0)</f>
        <v>Chân giò heo muối 300g</v>
      </c>
      <c r="N62" s="25" t="str">
        <f t="shared" si="25"/>
        <v>K-C6</v>
      </c>
      <c r="Q62" s="25" t="str">
        <f>VLOOKUP(K62,TONG_SL!$A:$D,3,0)</f>
        <v>Túi</v>
      </c>
      <c r="R62" s="54">
        <v>10</v>
      </c>
      <c r="T62" s="1">
        <f>VLOOKUP(VLOOKUP(G62,Ma_KH!$A:$R,18,0)&amp;K62,Gia_MB!$A:$F,6,0)</f>
        <v>69759.45</v>
      </c>
      <c r="U62" s="14">
        <f t="shared" si="20"/>
        <v>697594.5</v>
      </c>
      <c r="W62" s="64">
        <f t="shared" si="26"/>
        <v>0</v>
      </c>
      <c r="X62" s="3" t="str">
        <f t="shared" si="22"/>
        <v>8</v>
      </c>
      <c r="Z62" s="14">
        <f t="shared" si="23"/>
        <v>55807.56</v>
      </c>
      <c r="AA62" s="7">
        <f>VLOOKUP(G62,Ma_KH!$A:$R,14,0)</f>
        <v>1</v>
      </c>
    </row>
    <row r="63" spans="1:27" x14ac:dyDescent="0.25">
      <c r="A63" s="77">
        <v>45904</v>
      </c>
      <c r="B63" s="25">
        <v>56477</v>
      </c>
      <c r="C63" s="12" t="s">
        <v>7186</v>
      </c>
      <c r="D63" s="16">
        <f t="shared" si="24"/>
        <v>45904</v>
      </c>
      <c r="G63" s="13" t="s">
        <v>7216</v>
      </c>
      <c r="I63" s="13" t="s">
        <v>7217</v>
      </c>
      <c r="J63" s="13" t="s">
        <v>1811</v>
      </c>
      <c r="K63" s="13" t="s">
        <v>27</v>
      </c>
      <c r="L63" s="25" t="str">
        <f>VLOOKUP($K63,TONG_SL!$A:$D,2,0)</f>
        <v>Chân giò heo muối 300g</v>
      </c>
      <c r="N63" s="25" t="str">
        <f t="shared" si="25"/>
        <v>K-C6</v>
      </c>
      <c r="Q63" s="25" t="str">
        <f>VLOOKUP(K63,TONG_SL!$A:$D,3,0)</f>
        <v>Túi</v>
      </c>
      <c r="R63" s="54">
        <v>30</v>
      </c>
      <c r="T63" s="1">
        <f>VLOOKUP(VLOOKUP(G63,Ma_KH!$A:$R,18,0)&amp;K63,Gia_MB!$A:$F,6,0)</f>
        <v>73431</v>
      </c>
      <c r="U63" s="14">
        <f t="shared" si="20"/>
        <v>2202930</v>
      </c>
      <c r="W63" s="64">
        <f t="shared" si="26"/>
        <v>0</v>
      </c>
      <c r="X63" s="3" t="str">
        <f t="shared" si="22"/>
        <v>8</v>
      </c>
      <c r="Z63" s="14">
        <f t="shared" si="23"/>
        <v>176234.4</v>
      </c>
      <c r="AA63" s="7">
        <f>VLOOKUP(G63,Ma_KH!$A:$R,14,0)</f>
        <v>45</v>
      </c>
    </row>
    <row r="64" spans="1:27" x14ac:dyDescent="0.25">
      <c r="A64" s="77">
        <v>45904</v>
      </c>
      <c r="B64" s="25">
        <v>56477</v>
      </c>
      <c r="C64" s="12" t="s">
        <v>7186</v>
      </c>
      <c r="D64" s="16">
        <f t="shared" si="24"/>
        <v>45904</v>
      </c>
      <c r="G64" s="13" t="s">
        <v>7216</v>
      </c>
      <c r="I64" s="13" t="s">
        <v>7217</v>
      </c>
      <c r="J64" s="13" t="s">
        <v>1811</v>
      </c>
      <c r="K64" s="13" t="s">
        <v>556</v>
      </c>
      <c r="L64" s="25" t="str">
        <f>VLOOKUP($K64,TONG_SL!$A:$D,2,0)</f>
        <v>Chân giò heo muối 100g</v>
      </c>
      <c r="N64" s="25" t="str">
        <f t="shared" si="25"/>
        <v>K-C6</v>
      </c>
      <c r="Q64" s="25" t="str">
        <f>VLOOKUP(K64,TONG_SL!$A:$D,3,0)</f>
        <v>Gói</v>
      </c>
      <c r="R64" s="54">
        <v>20</v>
      </c>
      <c r="T64" s="1">
        <f>VLOOKUP(VLOOKUP(G64,Ma_KH!$A:$R,18,0)&amp;K64,Gia_MB!$A:$F,6,0)</f>
        <v>24549</v>
      </c>
      <c r="U64" s="14">
        <f t="shared" ref="U64:U94" si="27">T64*R64</f>
        <v>490980</v>
      </c>
      <c r="W64" s="64">
        <f t="shared" si="26"/>
        <v>0</v>
      </c>
      <c r="X64" s="3" t="str">
        <f t="shared" ref="X64:X94" si="28">IF(B64&lt;&gt;"","8","0")</f>
        <v>8</v>
      </c>
      <c r="Z64" s="14">
        <f t="shared" ref="Z64:Z94" si="29">U64*X64%</f>
        <v>39278.400000000001</v>
      </c>
      <c r="AA64" s="7">
        <f>VLOOKUP(G64,Ma_KH!$A:$R,14,0)</f>
        <v>45</v>
      </c>
    </row>
    <row r="65" spans="1:27" x14ac:dyDescent="0.25">
      <c r="A65" s="77">
        <v>45904</v>
      </c>
      <c r="B65" s="25">
        <v>56478</v>
      </c>
      <c r="C65" s="12" t="s">
        <v>7186</v>
      </c>
      <c r="D65" s="16">
        <f t="shared" si="24"/>
        <v>45904</v>
      </c>
      <c r="G65" s="13" t="s">
        <v>7200</v>
      </c>
      <c r="I65" s="13" t="s">
        <v>1948</v>
      </c>
      <c r="J65" s="13" t="s">
        <v>1815</v>
      </c>
      <c r="K65" s="13" t="s">
        <v>27</v>
      </c>
      <c r="L65" s="25" t="str">
        <f>VLOOKUP($K65,TONG_SL!$A:$D,2,0)</f>
        <v>Chân giò heo muối 300g</v>
      </c>
      <c r="N65" s="25" t="str">
        <f t="shared" si="25"/>
        <v>K-C6</v>
      </c>
      <c r="Q65" s="25" t="str">
        <f>VLOOKUP(K65,TONG_SL!$A:$D,3,0)</f>
        <v>Túi</v>
      </c>
      <c r="R65" s="54">
        <v>15</v>
      </c>
      <c r="T65" s="1">
        <f>VLOOKUP(VLOOKUP(G65,Ma_KH!$A:$R,18,0)&amp;K65,Gia_MB!$A:$F,6,0)</f>
        <v>69759</v>
      </c>
      <c r="U65" s="14">
        <f t="shared" si="27"/>
        <v>1046385</v>
      </c>
      <c r="W65" s="64">
        <f t="shared" si="26"/>
        <v>0</v>
      </c>
      <c r="X65" s="3" t="str">
        <f t="shared" si="28"/>
        <v>8</v>
      </c>
      <c r="Z65" s="14">
        <f t="shared" si="29"/>
        <v>83710.8</v>
      </c>
      <c r="AA65" s="7">
        <f>VLOOKUP(G65,Ma_KH!$A:$R,14,0)</f>
        <v>60</v>
      </c>
    </row>
    <row r="66" spans="1:27" x14ac:dyDescent="0.25">
      <c r="A66" s="77">
        <v>45904</v>
      </c>
      <c r="B66" s="25">
        <v>56478</v>
      </c>
      <c r="C66" s="12" t="s">
        <v>7186</v>
      </c>
      <c r="D66" s="16">
        <f t="shared" si="24"/>
        <v>45904</v>
      </c>
      <c r="G66" s="13" t="s">
        <v>7200</v>
      </c>
      <c r="I66" s="13" t="s">
        <v>1948</v>
      </c>
      <c r="J66" s="13" t="s">
        <v>1815</v>
      </c>
      <c r="K66" s="13" t="s">
        <v>30</v>
      </c>
      <c r="L66" s="25" t="str">
        <f>VLOOKUP($K66,TONG_SL!$A:$D,2,0)</f>
        <v>Gà muối 500g</v>
      </c>
      <c r="N66" s="25" t="str">
        <f t="shared" si="25"/>
        <v>K-C6</v>
      </c>
      <c r="Q66" s="25" t="str">
        <f>VLOOKUP(K66,TONG_SL!$A:$D,3,0)</f>
        <v>Túi</v>
      </c>
      <c r="R66" s="54">
        <v>10</v>
      </c>
      <c r="T66" s="1">
        <f>VLOOKUP(VLOOKUP(G66,Ma_KH!$A:$R,18,0)&amp;K66,Gia_MB!$A:$F,6,0)</f>
        <v>105505</v>
      </c>
      <c r="U66" s="14">
        <f t="shared" si="27"/>
        <v>1055050</v>
      </c>
      <c r="W66" s="64">
        <f t="shared" si="26"/>
        <v>0</v>
      </c>
      <c r="X66" s="3" t="str">
        <f t="shared" si="28"/>
        <v>8</v>
      </c>
      <c r="Z66" s="14">
        <f t="shared" si="29"/>
        <v>84404</v>
      </c>
      <c r="AA66" s="7">
        <f>VLOOKUP(G66,Ma_KH!$A:$R,14,0)</f>
        <v>60</v>
      </c>
    </row>
    <row r="67" spans="1:27" x14ac:dyDescent="0.25">
      <c r="A67" s="77">
        <v>45904</v>
      </c>
      <c r="B67" s="25">
        <v>46923</v>
      </c>
      <c r="C67" s="12" t="s">
        <v>7186</v>
      </c>
      <c r="D67" s="16">
        <f t="shared" si="24"/>
        <v>45904</v>
      </c>
      <c r="G67" s="13" t="s">
        <v>7218</v>
      </c>
      <c r="I67" s="13" t="s">
        <v>7219</v>
      </c>
      <c r="J67" s="13" t="s">
        <v>1811</v>
      </c>
      <c r="K67" s="13" t="s">
        <v>556</v>
      </c>
      <c r="L67" s="25" t="str">
        <f>VLOOKUP($K67,TONG_SL!$A:$D,2,0)</f>
        <v>Chân giò heo muối 100g</v>
      </c>
      <c r="N67" s="25" t="str">
        <f t="shared" si="25"/>
        <v>K-C6</v>
      </c>
      <c r="Q67" s="25" t="str">
        <f>VLOOKUP(K67,TONG_SL!$A:$D,3,0)</f>
        <v>Gói</v>
      </c>
      <c r="R67" s="54">
        <v>20</v>
      </c>
      <c r="T67" s="1">
        <f>VLOOKUP(VLOOKUP(G67,Ma_KH!$A:$R,18,0)&amp;K67,Gia_MB!$A:$F,6,0)</f>
        <v>23076</v>
      </c>
      <c r="U67" s="14">
        <f t="shared" si="27"/>
        <v>461520</v>
      </c>
      <c r="W67" s="64">
        <f t="shared" si="26"/>
        <v>0</v>
      </c>
      <c r="X67" s="3" t="str">
        <f t="shared" si="28"/>
        <v>8</v>
      </c>
      <c r="Z67" s="14">
        <f t="shared" si="29"/>
        <v>36921.599999999999</v>
      </c>
      <c r="AA67" s="7">
        <f>VLOOKUP(G67,Ma_KH!$A:$R,14,0)</f>
        <v>67</v>
      </c>
    </row>
    <row r="68" spans="1:27" x14ac:dyDescent="0.25">
      <c r="A68" s="77">
        <v>45904</v>
      </c>
      <c r="B68" s="25">
        <v>46915</v>
      </c>
      <c r="C68" s="12" t="s">
        <v>7186</v>
      </c>
      <c r="D68" s="16">
        <f t="shared" si="24"/>
        <v>45904</v>
      </c>
      <c r="G68" s="13" t="s">
        <v>7218</v>
      </c>
      <c r="I68" s="13" t="s">
        <v>7220</v>
      </c>
      <c r="J68" s="13" t="s">
        <v>1815</v>
      </c>
      <c r="K68" s="13" t="s">
        <v>556</v>
      </c>
      <c r="L68" s="25" t="str">
        <f>VLOOKUP($K68,TONG_SL!$A:$D,2,0)</f>
        <v>Chân giò heo muối 100g</v>
      </c>
      <c r="N68" s="25" t="str">
        <f t="shared" si="25"/>
        <v>K-C6</v>
      </c>
      <c r="Q68" s="25" t="str">
        <f>VLOOKUP(K68,TONG_SL!$A:$D,3,0)</f>
        <v>Gói</v>
      </c>
      <c r="R68" s="54">
        <v>8</v>
      </c>
      <c r="T68" s="1">
        <f>VLOOKUP(VLOOKUP(G68,Ma_KH!$A:$R,18,0)&amp;K68,Gia_MB!$A:$F,6,0)</f>
        <v>23076</v>
      </c>
      <c r="U68" s="14">
        <f t="shared" si="27"/>
        <v>184608</v>
      </c>
      <c r="W68" s="64">
        <f t="shared" si="26"/>
        <v>0</v>
      </c>
      <c r="X68" s="3" t="str">
        <f t="shared" si="28"/>
        <v>8</v>
      </c>
      <c r="Z68" s="14">
        <f t="shared" si="29"/>
        <v>14768.64</v>
      </c>
      <c r="AA68" s="7">
        <f>VLOOKUP(G68,Ma_KH!$A:$R,14,0)</f>
        <v>67</v>
      </c>
    </row>
    <row r="69" spans="1:27" x14ac:dyDescent="0.25">
      <c r="A69" s="77">
        <v>45904</v>
      </c>
      <c r="B69" s="25">
        <v>46919</v>
      </c>
      <c r="C69" s="12" t="s">
        <v>7186</v>
      </c>
      <c r="D69" s="16">
        <f t="shared" si="24"/>
        <v>45904</v>
      </c>
      <c r="G69" s="13" t="s">
        <v>7218</v>
      </c>
      <c r="I69" s="13" t="s">
        <v>7221</v>
      </c>
      <c r="J69" s="13" t="s">
        <v>1815</v>
      </c>
      <c r="K69" s="13" t="s">
        <v>556</v>
      </c>
      <c r="L69" s="25" t="str">
        <f>VLOOKUP($K69,TONG_SL!$A:$D,2,0)</f>
        <v>Chân giò heo muối 100g</v>
      </c>
      <c r="N69" s="25" t="str">
        <f t="shared" si="25"/>
        <v>K-C6</v>
      </c>
      <c r="Q69" s="25" t="str">
        <f>VLOOKUP(K69,TONG_SL!$A:$D,3,0)</f>
        <v>Gói</v>
      </c>
      <c r="R69" s="54">
        <v>10</v>
      </c>
      <c r="T69" s="1">
        <f>VLOOKUP(VLOOKUP(G69,Ma_KH!$A:$R,18,0)&amp;K69,Gia_MB!$A:$F,6,0)</f>
        <v>23076</v>
      </c>
      <c r="U69" s="14">
        <f t="shared" si="27"/>
        <v>230760</v>
      </c>
      <c r="W69" s="64">
        <f t="shared" si="26"/>
        <v>0</v>
      </c>
      <c r="X69" s="3" t="str">
        <f t="shared" si="28"/>
        <v>8</v>
      </c>
      <c r="Z69" s="14">
        <f t="shared" si="29"/>
        <v>18460.8</v>
      </c>
      <c r="AA69" s="7">
        <f>VLOOKUP(G69,Ma_KH!$A:$R,14,0)</f>
        <v>67</v>
      </c>
    </row>
    <row r="70" spans="1:27" x14ac:dyDescent="0.25">
      <c r="A70" s="77">
        <v>45904</v>
      </c>
      <c r="B70" s="25">
        <v>46917</v>
      </c>
      <c r="C70" s="12" t="s">
        <v>7186</v>
      </c>
      <c r="D70" s="16">
        <f t="shared" si="24"/>
        <v>45904</v>
      </c>
      <c r="G70" s="13" t="s">
        <v>7218</v>
      </c>
      <c r="I70" s="13" t="s">
        <v>7222</v>
      </c>
      <c r="J70" s="13" t="s">
        <v>1815</v>
      </c>
      <c r="K70" s="13" t="s">
        <v>556</v>
      </c>
      <c r="L70" s="25" t="str">
        <f>VLOOKUP($K70,TONG_SL!$A:$D,2,0)</f>
        <v>Chân giò heo muối 100g</v>
      </c>
      <c r="N70" s="25" t="str">
        <f t="shared" si="25"/>
        <v>K-C6</v>
      </c>
      <c r="Q70" s="25" t="str">
        <f>VLOOKUP(K70,TONG_SL!$A:$D,3,0)</f>
        <v>Gói</v>
      </c>
      <c r="R70" s="54">
        <v>10</v>
      </c>
      <c r="T70" s="1">
        <f>VLOOKUP(VLOOKUP(G70,Ma_KH!$A:$R,18,0)&amp;K70,Gia_MB!$A:$F,6,0)</f>
        <v>23076</v>
      </c>
      <c r="U70" s="14">
        <f t="shared" si="27"/>
        <v>230760</v>
      </c>
      <c r="W70" s="64">
        <f t="shared" si="26"/>
        <v>0</v>
      </c>
      <c r="X70" s="3" t="str">
        <f t="shared" si="28"/>
        <v>8</v>
      </c>
      <c r="Z70" s="14">
        <f t="shared" si="29"/>
        <v>18460.8</v>
      </c>
      <c r="AA70" s="7">
        <f>VLOOKUP(G70,Ma_KH!$A:$R,14,0)</f>
        <v>67</v>
      </c>
    </row>
    <row r="71" spans="1:27" x14ac:dyDescent="0.25">
      <c r="A71" s="77">
        <v>45904</v>
      </c>
      <c r="B71" s="25">
        <v>46918</v>
      </c>
      <c r="C71" s="12" t="s">
        <v>7186</v>
      </c>
      <c r="D71" s="16">
        <f t="shared" si="24"/>
        <v>45904</v>
      </c>
      <c r="G71" s="13" t="s">
        <v>7218</v>
      </c>
      <c r="I71" s="13" t="s">
        <v>7223</v>
      </c>
      <c r="J71" s="13" t="s">
        <v>1815</v>
      </c>
      <c r="K71" s="13" t="s">
        <v>556</v>
      </c>
      <c r="L71" s="25" t="str">
        <f>VLOOKUP($K71,TONG_SL!$A:$D,2,0)</f>
        <v>Chân giò heo muối 100g</v>
      </c>
      <c r="N71" s="25" t="str">
        <f t="shared" si="25"/>
        <v>K-C6</v>
      </c>
      <c r="Q71" s="25" t="str">
        <f>VLOOKUP(K71,TONG_SL!$A:$D,3,0)</f>
        <v>Gói</v>
      </c>
      <c r="R71" s="54">
        <v>8</v>
      </c>
      <c r="T71" s="1">
        <f>VLOOKUP(VLOOKUP(G71,Ma_KH!$A:$R,18,0)&amp;K71,Gia_MB!$A:$F,6,0)</f>
        <v>23076</v>
      </c>
      <c r="U71" s="14">
        <f t="shared" si="27"/>
        <v>184608</v>
      </c>
      <c r="W71" s="64">
        <f t="shared" si="26"/>
        <v>0</v>
      </c>
      <c r="X71" s="3" t="str">
        <f t="shared" si="28"/>
        <v>8</v>
      </c>
      <c r="Z71" s="14">
        <f t="shared" si="29"/>
        <v>14768.64</v>
      </c>
      <c r="AA71" s="7">
        <f>VLOOKUP(G71,Ma_KH!$A:$R,14,0)</f>
        <v>67</v>
      </c>
    </row>
    <row r="72" spans="1:27" x14ac:dyDescent="0.25">
      <c r="A72" s="77">
        <v>45904</v>
      </c>
      <c r="B72" s="25">
        <v>46920</v>
      </c>
      <c r="C72" s="12" t="s">
        <v>7186</v>
      </c>
      <c r="D72" s="16">
        <f t="shared" si="24"/>
        <v>45904</v>
      </c>
      <c r="G72" s="13" t="s">
        <v>7218</v>
      </c>
      <c r="I72" s="13" t="s">
        <v>7224</v>
      </c>
      <c r="J72" s="13" t="s">
        <v>1815</v>
      </c>
      <c r="K72" s="13" t="s">
        <v>556</v>
      </c>
      <c r="L72" s="25" t="str">
        <f>VLOOKUP($K72,TONG_SL!$A:$D,2,0)</f>
        <v>Chân giò heo muối 100g</v>
      </c>
      <c r="N72" s="25" t="str">
        <f t="shared" si="25"/>
        <v>K-C6</v>
      </c>
      <c r="Q72" s="25" t="str">
        <f>VLOOKUP(K72,TONG_SL!$A:$D,3,0)</f>
        <v>Gói</v>
      </c>
      <c r="R72" s="54">
        <v>8</v>
      </c>
      <c r="T72" s="1">
        <f>VLOOKUP(VLOOKUP(G72,Ma_KH!$A:$R,18,0)&amp;K72,Gia_MB!$A:$F,6,0)</f>
        <v>23076</v>
      </c>
      <c r="U72" s="14">
        <f t="shared" si="27"/>
        <v>184608</v>
      </c>
      <c r="W72" s="64">
        <f t="shared" si="26"/>
        <v>0</v>
      </c>
      <c r="X72" s="3" t="str">
        <f t="shared" si="28"/>
        <v>8</v>
      </c>
      <c r="Z72" s="14">
        <f t="shared" si="29"/>
        <v>14768.64</v>
      </c>
      <c r="AA72" s="7">
        <f>VLOOKUP(G72,Ma_KH!$A:$R,14,0)</f>
        <v>67</v>
      </c>
    </row>
    <row r="73" spans="1:27" x14ac:dyDescent="0.25">
      <c r="A73" s="77">
        <v>45904</v>
      </c>
      <c r="B73" s="25">
        <v>56559</v>
      </c>
      <c r="C73" s="12" t="s">
        <v>7186</v>
      </c>
      <c r="D73" s="16">
        <f t="shared" si="24"/>
        <v>45904</v>
      </c>
      <c r="G73" s="13" t="s">
        <v>7200</v>
      </c>
      <c r="I73" s="13" t="s">
        <v>2028</v>
      </c>
      <c r="J73" s="13" t="s">
        <v>1815</v>
      </c>
      <c r="K73" s="13" t="s">
        <v>30</v>
      </c>
      <c r="L73" s="25" t="str">
        <f>VLOOKUP($K73,TONG_SL!$A:$D,2,0)</f>
        <v>Gà muối 500g</v>
      </c>
      <c r="N73" s="25" t="str">
        <f t="shared" si="25"/>
        <v>K-C6</v>
      </c>
      <c r="Q73" s="25" t="str">
        <f>VLOOKUP(K73,TONG_SL!$A:$D,3,0)</f>
        <v>Túi</v>
      </c>
      <c r="R73" s="54">
        <v>10</v>
      </c>
      <c r="T73" s="1">
        <f>VLOOKUP(VLOOKUP(G73,Ma_KH!$A:$R,18,0)&amp;K73,Gia_MB!$A:$F,6,0)</f>
        <v>105505</v>
      </c>
      <c r="U73" s="14">
        <f t="shared" si="27"/>
        <v>1055050</v>
      </c>
      <c r="W73" s="64">
        <f t="shared" si="26"/>
        <v>0</v>
      </c>
      <c r="X73" s="3" t="str">
        <f t="shared" si="28"/>
        <v>8</v>
      </c>
      <c r="Z73" s="14">
        <f t="shared" si="29"/>
        <v>84404</v>
      </c>
      <c r="AA73" s="7">
        <f>VLOOKUP(G73,Ma_KH!$A:$R,14,0)</f>
        <v>60</v>
      </c>
    </row>
    <row r="74" spans="1:27" x14ac:dyDescent="0.25">
      <c r="A74" s="77">
        <v>45904</v>
      </c>
      <c r="B74" s="25">
        <v>56559</v>
      </c>
      <c r="C74" s="12" t="s">
        <v>7186</v>
      </c>
      <c r="D74" s="16">
        <f t="shared" si="24"/>
        <v>45904</v>
      </c>
      <c r="G74" s="13" t="s">
        <v>7200</v>
      </c>
      <c r="I74" s="13" t="s">
        <v>2028</v>
      </c>
      <c r="J74" s="13" t="s">
        <v>1815</v>
      </c>
      <c r="K74" s="13" t="s">
        <v>55</v>
      </c>
      <c r="L74" s="25" t="str">
        <f>VLOOKUP($K74,TONG_SL!$A:$D,2,0)</f>
        <v>Gà xì dầu 500g</v>
      </c>
      <c r="N74" s="25" t="str">
        <f t="shared" si="25"/>
        <v>K-C6</v>
      </c>
      <c r="Q74" s="25" t="str">
        <f>VLOOKUP(K74,TONG_SL!$A:$D,3,0)</f>
        <v>Túi</v>
      </c>
      <c r="R74" s="54">
        <v>5</v>
      </c>
      <c r="T74" s="1">
        <f>VLOOKUP(VLOOKUP(G74,Ma_KH!$A:$R,18,0)&amp;K74,Gia_MB!$A:$F,6,0)</f>
        <v>106026</v>
      </c>
      <c r="U74" s="14">
        <f t="shared" si="27"/>
        <v>530130</v>
      </c>
      <c r="W74" s="64">
        <f t="shared" si="26"/>
        <v>0</v>
      </c>
      <c r="X74" s="3" t="str">
        <f t="shared" si="28"/>
        <v>8</v>
      </c>
      <c r="Z74" s="14">
        <f t="shared" si="29"/>
        <v>42410.400000000001</v>
      </c>
      <c r="AA74" s="7">
        <f>VLOOKUP(G74,Ma_KH!$A:$R,14,0)</f>
        <v>60</v>
      </c>
    </row>
    <row r="75" spans="1:27" x14ac:dyDescent="0.25">
      <c r="A75" s="77">
        <v>45904</v>
      </c>
      <c r="B75" s="25">
        <v>56489</v>
      </c>
      <c r="C75" s="12" t="s">
        <v>7186</v>
      </c>
      <c r="D75" s="16">
        <f t="shared" si="24"/>
        <v>45904</v>
      </c>
      <c r="G75" s="13" t="s">
        <v>7200</v>
      </c>
      <c r="I75" s="13" t="s">
        <v>2028</v>
      </c>
      <c r="J75" s="13" t="s">
        <v>1815</v>
      </c>
      <c r="K75" s="13" t="s">
        <v>27</v>
      </c>
      <c r="L75" s="25" t="str">
        <f>VLOOKUP($K75,TONG_SL!$A:$D,2,0)</f>
        <v>Chân giò heo muối 300g</v>
      </c>
      <c r="N75" s="25" t="str">
        <f t="shared" si="25"/>
        <v>K-C6</v>
      </c>
      <c r="Q75" s="25" t="str">
        <f>VLOOKUP(K75,TONG_SL!$A:$D,3,0)</f>
        <v>Túi</v>
      </c>
      <c r="R75" s="54">
        <v>5</v>
      </c>
      <c r="T75" s="1">
        <f>VLOOKUP(VLOOKUP(G75,Ma_KH!$A:$R,18,0)&amp;K75,Gia_MB!$A:$F,6,0)</f>
        <v>69759</v>
      </c>
      <c r="U75" s="14">
        <f t="shared" si="27"/>
        <v>348795</v>
      </c>
      <c r="W75" s="64">
        <f t="shared" si="26"/>
        <v>0</v>
      </c>
      <c r="X75" s="3" t="str">
        <f t="shared" si="28"/>
        <v>8</v>
      </c>
      <c r="Z75" s="14">
        <f t="shared" si="29"/>
        <v>27903.600000000002</v>
      </c>
      <c r="AA75" s="7">
        <f>VLOOKUP(G75,Ma_KH!$A:$R,14,0)</f>
        <v>60</v>
      </c>
    </row>
    <row r="76" spans="1:27" x14ac:dyDescent="0.25">
      <c r="A76" s="77">
        <v>45904</v>
      </c>
      <c r="B76" s="25">
        <v>56489</v>
      </c>
      <c r="C76" s="12" t="s">
        <v>7186</v>
      </c>
      <c r="D76" s="16">
        <f t="shared" si="24"/>
        <v>45904</v>
      </c>
      <c r="G76" s="13" t="s">
        <v>7200</v>
      </c>
      <c r="I76" s="13" t="s">
        <v>2028</v>
      </c>
      <c r="J76" s="13" t="s">
        <v>1815</v>
      </c>
      <c r="K76" s="13" t="s">
        <v>547</v>
      </c>
      <c r="L76" s="25" t="str">
        <f>VLOOKUP($K76,TONG_SL!$A:$D,2,0)</f>
        <v>Chân giò heo muối 500g</v>
      </c>
      <c r="N76" s="25" t="str">
        <f t="shared" si="25"/>
        <v>K-C6</v>
      </c>
      <c r="Q76" s="25" t="str">
        <f>VLOOKUP(K76,TONG_SL!$A:$D,3,0)</f>
        <v>Túi</v>
      </c>
      <c r="R76" s="54">
        <v>3</v>
      </c>
      <c r="T76" s="1">
        <f>VLOOKUP(VLOOKUP(G76,Ma_KH!$A:$R,18,0)&amp;K76,Gia_MB!$A:$F,6,0)</f>
        <v>113113</v>
      </c>
      <c r="U76" s="14">
        <f t="shared" si="27"/>
        <v>339339</v>
      </c>
      <c r="W76" s="64">
        <f t="shared" si="26"/>
        <v>0</v>
      </c>
      <c r="X76" s="3" t="str">
        <f t="shared" si="28"/>
        <v>8</v>
      </c>
      <c r="Z76" s="14">
        <f t="shared" si="29"/>
        <v>27147.119999999999</v>
      </c>
      <c r="AA76" s="7">
        <f>VLOOKUP(G76,Ma_KH!$A:$R,14,0)</f>
        <v>60</v>
      </c>
    </row>
    <row r="77" spans="1:27" x14ac:dyDescent="0.25">
      <c r="A77" s="77">
        <v>45904</v>
      </c>
      <c r="B77" s="25">
        <v>56489</v>
      </c>
      <c r="C77" s="12" t="s">
        <v>7186</v>
      </c>
      <c r="D77" s="16">
        <f t="shared" si="24"/>
        <v>45904</v>
      </c>
      <c r="G77" s="13" t="s">
        <v>7200</v>
      </c>
      <c r="I77" s="13" t="s">
        <v>2028</v>
      </c>
      <c r="J77" s="13" t="s">
        <v>1815</v>
      </c>
      <c r="K77" s="13" t="s">
        <v>35</v>
      </c>
      <c r="L77" s="25" t="str">
        <f>VLOOKUP($K77,TONG_SL!$A:$D,2,0)</f>
        <v>Tai heo muối 200g</v>
      </c>
      <c r="N77" s="25" t="str">
        <f t="shared" si="25"/>
        <v>K-C6</v>
      </c>
      <c r="Q77" s="25" t="str">
        <f>VLOOKUP(K77,TONG_SL!$A:$D,3,0)</f>
        <v>Túi</v>
      </c>
      <c r="R77" s="54">
        <v>5</v>
      </c>
      <c r="T77" s="1">
        <f>VLOOKUP(VLOOKUP(G77,Ma_KH!$A:$R,18,0)&amp;K77,Gia_MB!$A:$F,6,0)</f>
        <v>52815</v>
      </c>
      <c r="U77" s="14">
        <f t="shared" si="27"/>
        <v>264075</v>
      </c>
      <c r="W77" s="64">
        <f t="shared" si="26"/>
        <v>0</v>
      </c>
      <c r="X77" s="3" t="str">
        <f t="shared" si="28"/>
        <v>8</v>
      </c>
      <c r="Z77" s="14">
        <f t="shared" si="29"/>
        <v>21126</v>
      </c>
      <c r="AA77" s="7">
        <f>VLOOKUP(G77,Ma_KH!$A:$R,14,0)</f>
        <v>60</v>
      </c>
    </row>
    <row r="78" spans="1:27" x14ac:dyDescent="0.25">
      <c r="A78" s="77">
        <v>45904</v>
      </c>
      <c r="B78" s="25">
        <v>56489</v>
      </c>
      <c r="C78" s="12" t="s">
        <v>7186</v>
      </c>
      <c r="D78" s="16">
        <f t="shared" si="24"/>
        <v>45904</v>
      </c>
      <c r="G78" s="13" t="s">
        <v>7200</v>
      </c>
      <c r="I78" s="13" t="s">
        <v>2028</v>
      </c>
      <c r="J78" s="13" t="s">
        <v>1815</v>
      </c>
      <c r="K78" s="13" t="s">
        <v>30</v>
      </c>
      <c r="L78" s="25" t="str">
        <f>VLOOKUP($K78,TONG_SL!$A:$D,2,0)</f>
        <v>Gà muối 500g</v>
      </c>
      <c r="N78" s="25" t="str">
        <f t="shared" si="25"/>
        <v>K-C6</v>
      </c>
      <c r="Q78" s="25" t="str">
        <f>VLOOKUP(K78,TONG_SL!$A:$D,3,0)</f>
        <v>Túi</v>
      </c>
      <c r="R78" s="54">
        <v>10</v>
      </c>
      <c r="T78" s="1">
        <f>VLOOKUP(VLOOKUP(G78,Ma_KH!$A:$R,18,0)&amp;K78,Gia_MB!$A:$F,6,0)</f>
        <v>105505</v>
      </c>
      <c r="U78" s="14">
        <f t="shared" si="27"/>
        <v>1055050</v>
      </c>
      <c r="W78" s="64">
        <f t="shared" si="26"/>
        <v>0</v>
      </c>
      <c r="X78" s="3" t="str">
        <f t="shared" si="28"/>
        <v>8</v>
      </c>
      <c r="Z78" s="14">
        <f t="shared" si="29"/>
        <v>84404</v>
      </c>
      <c r="AA78" s="7">
        <f>VLOOKUP(G78,Ma_KH!$A:$R,14,0)</f>
        <v>60</v>
      </c>
    </row>
    <row r="79" spans="1:27" x14ac:dyDescent="0.25">
      <c r="A79" s="77">
        <v>45904</v>
      </c>
      <c r="B79" s="25">
        <v>56489</v>
      </c>
      <c r="C79" s="12" t="s">
        <v>7186</v>
      </c>
      <c r="D79" s="16">
        <f t="shared" si="24"/>
        <v>45904</v>
      </c>
      <c r="G79" s="13" t="s">
        <v>7200</v>
      </c>
      <c r="I79" s="13" t="s">
        <v>2028</v>
      </c>
      <c r="J79" s="13" t="s">
        <v>1815</v>
      </c>
      <c r="K79" s="13" t="s">
        <v>51</v>
      </c>
      <c r="L79" s="25" t="str">
        <f>VLOOKUP($K79,TONG_SL!$A:$D,2,0)</f>
        <v>Mọc Nấm Hương 250g</v>
      </c>
      <c r="N79" s="25" t="str">
        <f t="shared" si="25"/>
        <v>K-C6</v>
      </c>
      <c r="Q79" s="25" t="str">
        <f>VLOOKUP(K79,TONG_SL!$A:$D,3,0)</f>
        <v>Túi</v>
      </c>
      <c r="R79" s="54">
        <v>15</v>
      </c>
      <c r="T79" s="1">
        <f>VLOOKUP(VLOOKUP(G79,Ma_KH!$A:$R,18,0)&amp;K79,Gia_MB!$A:$F,6,0)</f>
        <v>43700</v>
      </c>
      <c r="U79" s="14">
        <f t="shared" si="27"/>
        <v>655500</v>
      </c>
      <c r="W79" s="64">
        <f t="shared" si="26"/>
        <v>0</v>
      </c>
      <c r="X79" s="3" t="str">
        <f t="shared" si="28"/>
        <v>8</v>
      </c>
      <c r="Z79" s="14">
        <f t="shared" si="29"/>
        <v>52440</v>
      </c>
      <c r="AA79" s="7">
        <f>VLOOKUP(G79,Ma_KH!$A:$R,14,0)</f>
        <v>60</v>
      </c>
    </row>
    <row r="80" spans="1:27" x14ac:dyDescent="0.25">
      <c r="A80" s="77">
        <v>45904</v>
      </c>
      <c r="B80" s="25">
        <v>56486</v>
      </c>
      <c r="C80" s="12" t="s">
        <v>7186</v>
      </c>
      <c r="D80" s="16">
        <f t="shared" si="24"/>
        <v>45904</v>
      </c>
      <c r="G80" s="13" t="s">
        <v>7200</v>
      </c>
      <c r="I80" s="13" t="s">
        <v>1996</v>
      </c>
      <c r="J80" s="13" t="s">
        <v>1815</v>
      </c>
      <c r="K80" s="13" t="s">
        <v>27</v>
      </c>
      <c r="L80" s="25" t="str">
        <f>VLOOKUP($K80,TONG_SL!$A:$D,2,0)</f>
        <v>Chân giò heo muối 300g</v>
      </c>
      <c r="N80" s="25" t="str">
        <f t="shared" si="25"/>
        <v>K-C6</v>
      </c>
      <c r="Q80" s="25" t="str">
        <f>VLOOKUP(K80,TONG_SL!$A:$D,3,0)</f>
        <v>Túi</v>
      </c>
      <c r="R80" s="54">
        <v>5</v>
      </c>
      <c r="T80" s="1">
        <f>VLOOKUP(VLOOKUP(G80,Ma_KH!$A:$R,18,0)&amp;K80,Gia_MB!$A:$F,6,0)</f>
        <v>69759</v>
      </c>
      <c r="U80" s="14">
        <f t="shared" si="27"/>
        <v>348795</v>
      </c>
      <c r="W80" s="64">
        <f t="shared" si="26"/>
        <v>0</v>
      </c>
      <c r="X80" s="3" t="str">
        <f t="shared" si="28"/>
        <v>8</v>
      </c>
      <c r="Z80" s="14">
        <f t="shared" si="29"/>
        <v>27903.600000000002</v>
      </c>
      <c r="AA80" s="7">
        <f>VLOOKUP(G80,Ma_KH!$A:$R,14,0)</f>
        <v>60</v>
      </c>
    </row>
    <row r="81" spans="1:27" x14ac:dyDescent="0.25">
      <c r="A81" s="77">
        <v>45904</v>
      </c>
      <c r="B81" s="25">
        <v>56486</v>
      </c>
      <c r="C81" s="12" t="s">
        <v>7186</v>
      </c>
      <c r="D81" s="16">
        <f t="shared" si="24"/>
        <v>45904</v>
      </c>
      <c r="G81" s="13" t="s">
        <v>7200</v>
      </c>
      <c r="I81" s="13" t="s">
        <v>1996</v>
      </c>
      <c r="J81" s="13" t="s">
        <v>1815</v>
      </c>
      <c r="K81" s="13" t="s">
        <v>547</v>
      </c>
      <c r="L81" s="25" t="str">
        <f>VLOOKUP($K81,TONG_SL!$A:$D,2,0)</f>
        <v>Chân giò heo muối 500g</v>
      </c>
      <c r="N81" s="25" t="str">
        <f t="shared" si="25"/>
        <v>K-C6</v>
      </c>
      <c r="Q81" s="25" t="str">
        <f>VLOOKUP(K81,TONG_SL!$A:$D,3,0)</f>
        <v>Túi</v>
      </c>
      <c r="R81" s="54">
        <v>5</v>
      </c>
      <c r="T81" s="1">
        <f>VLOOKUP(VLOOKUP(G81,Ma_KH!$A:$R,18,0)&amp;K81,Gia_MB!$A:$F,6,0)</f>
        <v>113113</v>
      </c>
      <c r="U81" s="14">
        <f t="shared" si="27"/>
        <v>565565</v>
      </c>
      <c r="W81" s="64">
        <f t="shared" si="26"/>
        <v>0</v>
      </c>
      <c r="X81" s="3" t="str">
        <f t="shared" si="28"/>
        <v>8</v>
      </c>
      <c r="Z81" s="14">
        <f t="shared" si="29"/>
        <v>45245.200000000004</v>
      </c>
      <c r="AA81" s="7">
        <f>VLOOKUP(G81,Ma_KH!$A:$R,14,0)</f>
        <v>60</v>
      </c>
    </row>
    <row r="82" spans="1:27" x14ac:dyDescent="0.25">
      <c r="A82" s="77">
        <v>45904</v>
      </c>
      <c r="B82" s="25">
        <v>56486</v>
      </c>
      <c r="C82" s="12" t="s">
        <v>7186</v>
      </c>
      <c r="D82" s="16">
        <f t="shared" si="24"/>
        <v>45904</v>
      </c>
      <c r="G82" s="13" t="s">
        <v>7200</v>
      </c>
      <c r="I82" s="13" t="s">
        <v>1996</v>
      </c>
      <c r="J82" s="13" t="s">
        <v>1815</v>
      </c>
      <c r="K82" s="13" t="s">
        <v>30</v>
      </c>
      <c r="L82" s="25" t="str">
        <f>VLOOKUP($K82,TONG_SL!$A:$D,2,0)</f>
        <v>Gà muối 500g</v>
      </c>
      <c r="N82" s="25" t="str">
        <f t="shared" si="25"/>
        <v>K-C6</v>
      </c>
      <c r="Q82" s="25" t="str">
        <f>VLOOKUP(K82,TONG_SL!$A:$D,3,0)</f>
        <v>Túi</v>
      </c>
      <c r="R82" s="54">
        <v>10</v>
      </c>
      <c r="T82" s="1">
        <f>VLOOKUP(VLOOKUP(G82,Ma_KH!$A:$R,18,0)&amp;K82,Gia_MB!$A:$F,6,0)</f>
        <v>105505</v>
      </c>
      <c r="U82" s="14">
        <f t="shared" si="27"/>
        <v>1055050</v>
      </c>
      <c r="W82" s="64">
        <f t="shared" si="26"/>
        <v>0</v>
      </c>
      <c r="X82" s="3" t="str">
        <f t="shared" si="28"/>
        <v>8</v>
      </c>
      <c r="Z82" s="14">
        <f t="shared" si="29"/>
        <v>84404</v>
      </c>
      <c r="AA82" s="7">
        <f>VLOOKUP(G82,Ma_KH!$A:$R,14,0)</f>
        <v>60</v>
      </c>
    </row>
    <row r="83" spans="1:27" x14ac:dyDescent="0.25">
      <c r="A83" s="77">
        <v>45904</v>
      </c>
      <c r="B83" s="25">
        <v>56486</v>
      </c>
      <c r="C83" s="12" t="s">
        <v>7186</v>
      </c>
      <c r="D83" s="16">
        <f t="shared" si="24"/>
        <v>45904</v>
      </c>
      <c r="G83" s="13" t="s">
        <v>7200</v>
      </c>
      <c r="I83" s="13" t="s">
        <v>1996</v>
      </c>
      <c r="J83" s="13" t="s">
        <v>1815</v>
      </c>
      <c r="K83" s="13" t="s">
        <v>55</v>
      </c>
      <c r="L83" s="25" t="str">
        <f>VLOOKUP($K83,TONG_SL!$A:$D,2,0)</f>
        <v>Gà xì dầu 500g</v>
      </c>
      <c r="N83" s="25" t="str">
        <f t="shared" si="25"/>
        <v>K-C6</v>
      </c>
      <c r="Q83" s="25" t="str">
        <f>VLOOKUP(K83,TONG_SL!$A:$D,3,0)</f>
        <v>Túi</v>
      </c>
      <c r="R83" s="54">
        <v>5</v>
      </c>
      <c r="T83" s="1">
        <f>VLOOKUP(VLOOKUP(G83,Ma_KH!$A:$R,18,0)&amp;K83,Gia_MB!$A:$F,6,0)</f>
        <v>106026</v>
      </c>
      <c r="U83" s="14">
        <f t="shared" si="27"/>
        <v>530130</v>
      </c>
      <c r="W83" s="64">
        <f t="shared" si="26"/>
        <v>0</v>
      </c>
      <c r="X83" s="3" t="str">
        <f t="shared" si="28"/>
        <v>8</v>
      </c>
      <c r="Z83" s="14">
        <f t="shared" si="29"/>
        <v>42410.400000000001</v>
      </c>
      <c r="AA83" s="7">
        <f>VLOOKUP(G83,Ma_KH!$A:$R,14,0)</f>
        <v>60</v>
      </c>
    </row>
    <row r="84" spans="1:27" x14ac:dyDescent="0.25">
      <c r="A84" s="77">
        <v>45904</v>
      </c>
      <c r="B84" s="25">
        <v>56481</v>
      </c>
      <c r="C84" s="12" t="s">
        <v>7186</v>
      </c>
      <c r="D84" s="16">
        <f t="shared" si="24"/>
        <v>45904</v>
      </c>
      <c r="G84" s="13" t="s">
        <v>7200</v>
      </c>
      <c r="I84" s="13" t="s">
        <v>1963</v>
      </c>
      <c r="J84" s="13" t="s">
        <v>1815</v>
      </c>
      <c r="K84" s="13" t="s">
        <v>27</v>
      </c>
      <c r="L84" s="25" t="str">
        <f>VLOOKUP($K84,TONG_SL!$A:$D,2,0)</f>
        <v>Chân giò heo muối 300g</v>
      </c>
      <c r="N84" s="25" t="str">
        <f t="shared" si="25"/>
        <v>K-C6</v>
      </c>
      <c r="Q84" s="25" t="str">
        <f>VLOOKUP(K84,TONG_SL!$A:$D,3,0)</f>
        <v>Túi</v>
      </c>
      <c r="R84" s="54">
        <v>5</v>
      </c>
      <c r="T84" s="1">
        <f>VLOOKUP(VLOOKUP(G84,Ma_KH!$A:$R,18,0)&amp;K84,Gia_MB!$A:$F,6,0)</f>
        <v>69759</v>
      </c>
      <c r="U84" s="14">
        <f t="shared" si="27"/>
        <v>348795</v>
      </c>
      <c r="W84" s="64">
        <f t="shared" si="26"/>
        <v>0</v>
      </c>
      <c r="X84" s="3" t="str">
        <f t="shared" si="28"/>
        <v>8</v>
      </c>
      <c r="Z84" s="14">
        <f t="shared" si="29"/>
        <v>27903.600000000002</v>
      </c>
      <c r="AA84" s="7">
        <f>VLOOKUP(G84,Ma_KH!$A:$R,14,0)</f>
        <v>60</v>
      </c>
    </row>
    <row r="85" spans="1:27" x14ac:dyDescent="0.25">
      <c r="A85" s="77">
        <v>45904</v>
      </c>
      <c r="B85" s="25">
        <v>56481</v>
      </c>
      <c r="C85" s="12" t="s">
        <v>7186</v>
      </c>
      <c r="D85" s="16">
        <f t="shared" si="24"/>
        <v>45904</v>
      </c>
      <c r="G85" s="13" t="s">
        <v>7200</v>
      </c>
      <c r="I85" s="13" t="s">
        <v>1963</v>
      </c>
      <c r="J85" s="13" t="s">
        <v>1815</v>
      </c>
      <c r="K85" s="13" t="s">
        <v>30</v>
      </c>
      <c r="L85" s="25" t="str">
        <f>VLOOKUP($K85,TONG_SL!$A:$D,2,0)</f>
        <v>Gà muối 500g</v>
      </c>
      <c r="N85" s="25" t="str">
        <f t="shared" si="25"/>
        <v>K-C6</v>
      </c>
      <c r="Q85" s="25" t="str">
        <f>VLOOKUP(K85,TONG_SL!$A:$D,3,0)</f>
        <v>Túi</v>
      </c>
      <c r="R85" s="54">
        <v>5</v>
      </c>
      <c r="T85" s="1">
        <f>VLOOKUP(VLOOKUP(G85,Ma_KH!$A:$R,18,0)&amp;K85,Gia_MB!$A:$F,6,0)</f>
        <v>105505</v>
      </c>
      <c r="U85" s="14">
        <f t="shared" si="27"/>
        <v>527525</v>
      </c>
      <c r="W85" s="64">
        <f t="shared" si="26"/>
        <v>0</v>
      </c>
      <c r="X85" s="3" t="str">
        <f t="shared" si="28"/>
        <v>8</v>
      </c>
      <c r="Z85" s="14">
        <f t="shared" si="29"/>
        <v>42202</v>
      </c>
      <c r="AA85" s="7">
        <f>VLOOKUP(G85,Ma_KH!$A:$R,14,0)</f>
        <v>60</v>
      </c>
    </row>
    <row r="86" spans="1:27" x14ac:dyDescent="0.25">
      <c r="A86" s="77">
        <v>45904</v>
      </c>
      <c r="B86" s="25">
        <v>56480</v>
      </c>
      <c r="C86" s="12" t="s">
        <v>7186</v>
      </c>
      <c r="D86" s="16">
        <f t="shared" si="24"/>
        <v>45904</v>
      </c>
      <c r="G86" s="13" t="s">
        <v>7200</v>
      </c>
      <c r="I86" s="13" t="s">
        <v>1914</v>
      </c>
      <c r="J86" s="13" t="s">
        <v>1815</v>
      </c>
      <c r="K86" s="13" t="s">
        <v>32</v>
      </c>
      <c r="L86" s="25" t="str">
        <f>VLOOKUP($K86,TONG_SL!$A:$D,2,0)</f>
        <v>Giò Tai Lưỡi Xào 250g</v>
      </c>
      <c r="N86" s="25" t="str">
        <f t="shared" si="25"/>
        <v>K-C6</v>
      </c>
      <c r="Q86" s="25" t="str">
        <f>VLOOKUP(K86,TONG_SL!$A:$D,3,0)</f>
        <v>Túi</v>
      </c>
      <c r="R86" s="54">
        <v>10</v>
      </c>
      <c r="T86" s="1">
        <f>VLOOKUP(VLOOKUP(G86,Ma_KH!$A:$R,18,0)&amp;K86,Gia_MB!$A:$F,6,0)</f>
        <v>47673</v>
      </c>
      <c r="U86" s="14">
        <f t="shared" si="27"/>
        <v>476730</v>
      </c>
      <c r="W86" s="64">
        <f t="shared" si="26"/>
        <v>0</v>
      </c>
      <c r="X86" s="3" t="str">
        <f t="shared" si="28"/>
        <v>8</v>
      </c>
      <c r="Z86" s="14">
        <f t="shared" si="29"/>
        <v>38138.400000000001</v>
      </c>
      <c r="AA86" s="7">
        <f>VLOOKUP(G86,Ma_KH!$A:$R,14,0)</f>
        <v>60</v>
      </c>
    </row>
    <row r="87" spans="1:27" x14ac:dyDescent="0.25">
      <c r="A87" s="77">
        <v>45904</v>
      </c>
      <c r="B87" s="25">
        <v>46914</v>
      </c>
      <c r="C87" s="12" t="s">
        <v>7186</v>
      </c>
      <c r="D87" s="16">
        <f t="shared" si="24"/>
        <v>45904</v>
      </c>
      <c r="G87" s="13" t="s">
        <v>7218</v>
      </c>
      <c r="I87" s="13" t="s">
        <v>7225</v>
      </c>
      <c r="J87" s="13" t="s">
        <v>1815</v>
      </c>
      <c r="K87" s="13" t="s">
        <v>556</v>
      </c>
      <c r="L87" s="25" t="str">
        <f>VLOOKUP($K87,TONG_SL!$A:$D,2,0)</f>
        <v>Chân giò heo muối 100g</v>
      </c>
      <c r="N87" s="25" t="str">
        <f t="shared" si="25"/>
        <v>K-C6</v>
      </c>
      <c r="Q87" s="25" t="str">
        <f>VLOOKUP(K87,TONG_SL!$A:$D,3,0)</f>
        <v>Gói</v>
      </c>
      <c r="R87" s="54">
        <v>10</v>
      </c>
      <c r="T87" s="1">
        <f>VLOOKUP(VLOOKUP(G87,Ma_KH!$A:$R,18,0)&amp;K87,Gia_MB!$A:$F,6,0)</f>
        <v>23076</v>
      </c>
      <c r="U87" s="14">
        <f t="shared" si="27"/>
        <v>230760</v>
      </c>
      <c r="W87" s="64">
        <f t="shared" si="26"/>
        <v>0</v>
      </c>
      <c r="X87" s="3" t="str">
        <f t="shared" si="28"/>
        <v>8</v>
      </c>
      <c r="Z87" s="14">
        <f t="shared" si="29"/>
        <v>18460.8</v>
      </c>
      <c r="AA87" s="7">
        <f>VLOOKUP(G87,Ma_KH!$A:$R,14,0)</f>
        <v>67</v>
      </c>
    </row>
    <row r="88" spans="1:27" x14ac:dyDescent="0.25">
      <c r="A88" s="77">
        <v>45904</v>
      </c>
      <c r="B88" s="25">
        <v>46913</v>
      </c>
      <c r="C88" s="12" t="s">
        <v>7186</v>
      </c>
      <c r="D88" s="16">
        <f t="shared" ref="D88:D132" si="30">IF(A88="","",A88)</f>
        <v>45904</v>
      </c>
      <c r="G88" s="13" t="s">
        <v>7218</v>
      </c>
      <c r="I88" s="13" t="s">
        <v>7226</v>
      </c>
      <c r="J88" s="13" t="s">
        <v>1815</v>
      </c>
      <c r="K88" s="13" t="s">
        <v>556</v>
      </c>
      <c r="L88" s="25" t="str">
        <f>VLOOKUP($K88,TONG_SL!$A:$D,2,0)</f>
        <v>Chân giò heo muối 100g</v>
      </c>
      <c r="N88" s="25" t="str">
        <f t="shared" si="25"/>
        <v>K-C6</v>
      </c>
      <c r="Q88" s="25" t="str">
        <f>VLOOKUP(K88,TONG_SL!$A:$D,3,0)</f>
        <v>Gói</v>
      </c>
      <c r="R88" s="54">
        <v>20</v>
      </c>
      <c r="T88" s="1">
        <f>VLOOKUP(VLOOKUP(G88,Ma_KH!$A:$R,18,0)&amp;K88,Gia_MB!$A:$F,6,0)</f>
        <v>23076</v>
      </c>
      <c r="U88" s="14">
        <f t="shared" si="27"/>
        <v>461520</v>
      </c>
      <c r="W88" s="64">
        <f t="shared" si="26"/>
        <v>0</v>
      </c>
      <c r="X88" s="3" t="str">
        <f t="shared" si="28"/>
        <v>8</v>
      </c>
      <c r="Z88" s="14">
        <f t="shared" si="29"/>
        <v>36921.599999999999</v>
      </c>
      <c r="AA88" s="7">
        <f>VLOOKUP(G88,Ma_KH!$A:$R,14,0)</f>
        <v>67</v>
      </c>
    </row>
    <row r="89" spans="1:27" x14ac:dyDescent="0.25">
      <c r="A89" s="77">
        <v>45904</v>
      </c>
      <c r="B89" s="25">
        <v>56483</v>
      </c>
      <c r="C89" s="12" t="s">
        <v>7186</v>
      </c>
      <c r="D89" s="16">
        <f t="shared" si="30"/>
        <v>45904</v>
      </c>
      <c r="G89" s="13" t="s">
        <v>7200</v>
      </c>
      <c r="I89" s="13" t="s">
        <v>1975</v>
      </c>
      <c r="J89" s="13" t="s">
        <v>1815</v>
      </c>
      <c r="K89" s="13" t="s">
        <v>27</v>
      </c>
      <c r="L89" s="25" t="str">
        <f>VLOOKUP($K89,TONG_SL!$A:$D,2,0)</f>
        <v>Chân giò heo muối 300g</v>
      </c>
      <c r="N89" s="25" t="str">
        <f t="shared" ref="N89:N133" si="31">IF($B89&lt;&gt;"","K-C6","")</f>
        <v>K-C6</v>
      </c>
      <c r="Q89" s="25" t="str">
        <f>VLOOKUP(K89,TONG_SL!$A:$D,3,0)</f>
        <v>Túi</v>
      </c>
      <c r="R89" s="54">
        <v>10</v>
      </c>
      <c r="T89" s="1">
        <f>VLOOKUP(VLOOKUP(G89,Ma_KH!$A:$R,18,0)&amp;K89,Gia_MB!$A:$F,6,0)</f>
        <v>69759</v>
      </c>
      <c r="U89" s="14">
        <f t="shared" si="27"/>
        <v>697590</v>
      </c>
      <c r="W89" s="64">
        <f t="shared" ref="W89:W133" si="32">U89*V89</f>
        <v>0</v>
      </c>
      <c r="X89" s="3" t="str">
        <f t="shared" si="28"/>
        <v>8</v>
      </c>
      <c r="Z89" s="14">
        <f t="shared" si="29"/>
        <v>55807.200000000004</v>
      </c>
      <c r="AA89" s="7">
        <f>VLOOKUP(G89,Ma_KH!$A:$R,14,0)</f>
        <v>60</v>
      </c>
    </row>
    <row r="90" spans="1:27" x14ac:dyDescent="0.25">
      <c r="A90" s="77">
        <v>45904</v>
      </c>
      <c r="B90" s="25">
        <v>56483</v>
      </c>
      <c r="C90" s="12" t="s">
        <v>7186</v>
      </c>
      <c r="D90" s="16">
        <f t="shared" si="30"/>
        <v>45904</v>
      </c>
      <c r="G90" s="13" t="s">
        <v>7200</v>
      </c>
      <c r="I90" s="13" t="s">
        <v>1975</v>
      </c>
      <c r="J90" s="13" t="s">
        <v>1815</v>
      </c>
      <c r="K90" s="13" t="s">
        <v>30</v>
      </c>
      <c r="L90" s="25" t="str">
        <f>VLOOKUP($K90,TONG_SL!$A:$D,2,0)</f>
        <v>Gà muối 500g</v>
      </c>
      <c r="N90" s="25" t="str">
        <f t="shared" si="31"/>
        <v>K-C6</v>
      </c>
      <c r="Q90" s="25" t="str">
        <f>VLOOKUP(K90,TONG_SL!$A:$D,3,0)</f>
        <v>Túi</v>
      </c>
      <c r="R90" s="54">
        <v>10</v>
      </c>
      <c r="T90" s="1">
        <f>VLOOKUP(VLOOKUP(G90,Ma_KH!$A:$R,18,0)&amp;K90,Gia_MB!$A:$F,6,0)</f>
        <v>105505</v>
      </c>
      <c r="U90" s="14">
        <f t="shared" si="27"/>
        <v>1055050</v>
      </c>
      <c r="W90" s="64">
        <f t="shared" si="32"/>
        <v>0</v>
      </c>
      <c r="X90" s="3" t="str">
        <f t="shared" si="28"/>
        <v>8</v>
      </c>
      <c r="Z90" s="14">
        <f t="shared" si="29"/>
        <v>84404</v>
      </c>
      <c r="AA90" s="7">
        <f>VLOOKUP(G90,Ma_KH!$A:$R,14,0)</f>
        <v>60</v>
      </c>
    </row>
    <row r="91" spans="1:27" x14ac:dyDescent="0.25">
      <c r="A91" s="77">
        <v>45904</v>
      </c>
      <c r="B91" s="25">
        <v>56466</v>
      </c>
      <c r="C91" s="12" t="s">
        <v>7186</v>
      </c>
      <c r="D91" s="16">
        <f t="shared" si="30"/>
        <v>45904</v>
      </c>
      <c r="G91" s="13" t="s">
        <v>7227</v>
      </c>
      <c r="I91" s="13" t="s">
        <v>7228</v>
      </c>
      <c r="J91" s="13" t="s">
        <v>1815</v>
      </c>
      <c r="K91" s="13" t="s">
        <v>568</v>
      </c>
      <c r="L91" s="25" t="str">
        <f>VLOOKUP($K91,TONG_SL!$A:$D,2,0)</f>
        <v>Chân gà sả tắc 150g</v>
      </c>
      <c r="N91" s="25" t="str">
        <f t="shared" si="31"/>
        <v>K-C6</v>
      </c>
      <c r="Q91" s="25" t="str">
        <f>VLOOKUP(K91,TONG_SL!$A:$D,3,0)</f>
        <v>Túi</v>
      </c>
      <c r="R91" s="54">
        <v>3</v>
      </c>
      <c r="T91" s="1">
        <f>VLOOKUP(VLOOKUP(G91,Ma_KH!$A:$R,18,0)&amp;K91,Gia_MB!$A:$F,6,0)</f>
        <v>20250</v>
      </c>
      <c r="U91" s="14">
        <f t="shared" si="27"/>
        <v>60750</v>
      </c>
      <c r="W91" s="64">
        <f t="shared" si="32"/>
        <v>0</v>
      </c>
      <c r="X91" s="3" t="str">
        <f t="shared" si="28"/>
        <v>8</v>
      </c>
      <c r="Z91" s="14">
        <f t="shared" si="29"/>
        <v>4860</v>
      </c>
      <c r="AA91" s="7">
        <f>VLOOKUP(G91,Ma_KH!$A:$R,14,0)</f>
        <v>51</v>
      </c>
    </row>
    <row r="92" spans="1:27" x14ac:dyDescent="0.25">
      <c r="A92" s="77">
        <v>45904</v>
      </c>
      <c r="B92" s="25">
        <v>56466</v>
      </c>
      <c r="C92" s="12" t="s">
        <v>7186</v>
      </c>
      <c r="D92" s="16">
        <f t="shared" si="30"/>
        <v>45904</v>
      </c>
      <c r="G92" s="13" t="s">
        <v>7227</v>
      </c>
      <c r="I92" s="13" t="s">
        <v>7228</v>
      </c>
      <c r="J92" s="13" t="s">
        <v>1815</v>
      </c>
      <c r="K92" s="13" t="s">
        <v>556</v>
      </c>
      <c r="L92" s="25" t="str">
        <f>VLOOKUP($K92,TONG_SL!$A:$D,2,0)</f>
        <v>Chân giò heo muối 100g</v>
      </c>
      <c r="N92" s="25" t="str">
        <f t="shared" si="31"/>
        <v>K-C6</v>
      </c>
      <c r="Q92" s="25" t="str">
        <f>VLOOKUP(K92,TONG_SL!$A:$D,3,0)</f>
        <v>Gói</v>
      </c>
      <c r="R92" s="54">
        <v>10</v>
      </c>
      <c r="T92" s="1">
        <f>VLOOKUP(VLOOKUP(G92,Ma_KH!$A:$R,18,0)&amp;K92,Gia_MB!$A:$F,6,0)</f>
        <v>24549</v>
      </c>
      <c r="U92" s="14">
        <f t="shared" si="27"/>
        <v>245490</v>
      </c>
      <c r="W92" s="64">
        <f t="shared" si="32"/>
        <v>0</v>
      </c>
      <c r="X92" s="3" t="str">
        <f t="shared" si="28"/>
        <v>8</v>
      </c>
      <c r="Z92" s="14">
        <f t="shared" si="29"/>
        <v>19639.2</v>
      </c>
      <c r="AA92" s="7">
        <f>VLOOKUP(G92,Ma_KH!$A:$R,14,0)</f>
        <v>51</v>
      </c>
    </row>
    <row r="93" spans="1:27" x14ac:dyDescent="0.25">
      <c r="A93" s="77">
        <v>45904</v>
      </c>
      <c r="B93" s="25">
        <v>56466</v>
      </c>
      <c r="C93" s="12" t="s">
        <v>7186</v>
      </c>
      <c r="D93" s="16">
        <f t="shared" si="30"/>
        <v>45904</v>
      </c>
      <c r="G93" s="13" t="s">
        <v>7227</v>
      </c>
      <c r="I93" s="13" t="s">
        <v>7228</v>
      </c>
      <c r="J93" s="13" t="s">
        <v>1815</v>
      </c>
      <c r="K93" s="13" t="s">
        <v>27</v>
      </c>
      <c r="L93" s="25" t="str">
        <f>VLOOKUP($K93,TONG_SL!$A:$D,2,0)</f>
        <v>Chân giò heo muối 300g</v>
      </c>
      <c r="N93" s="25" t="str">
        <f t="shared" si="31"/>
        <v>K-C6</v>
      </c>
      <c r="Q93" s="25" t="str">
        <f>VLOOKUP(K93,TONG_SL!$A:$D,3,0)</f>
        <v>Túi</v>
      </c>
      <c r="R93" s="54">
        <v>3</v>
      </c>
      <c r="T93" s="1">
        <f>VLOOKUP(VLOOKUP(G93,Ma_KH!$A:$R,18,0)&amp;K93,Gia_MB!$A:$F,6,0)</f>
        <v>73431</v>
      </c>
      <c r="U93" s="14">
        <f t="shared" si="27"/>
        <v>220293</v>
      </c>
      <c r="W93" s="64">
        <f t="shared" si="32"/>
        <v>0</v>
      </c>
      <c r="X93" s="3" t="str">
        <f t="shared" si="28"/>
        <v>8</v>
      </c>
      <c r="Z93" s="14">
        <f t="shared" si="29"/>
        <v>17623.439999999999</v>
      </c>
      <c r="AA93" s="7">
        <f>VLOOKUP(G93,Ma_KH!$A:$R,14,0)</f>
        <v>51</v>
      </c>
    </row>
    <row r="94" spans="1:27" x14ac:dyDescent="0.25">
      <c r="A94" s="77">
        <v>45904</v>
      </c>
      <c r="B94" s="25">
        <v>56466</v>
      </c>
      <c r="C94" s="12" t="s">
        <v>7186</v>
      </c>
      <c r="D94" s="16">
        <f t="shared" si="30"/>
        <v>45904</v>
      </c>
      <c r="G94" s="13" t="s">
        <v>7227</v>
      </c>
      <c r="I94" s="13" t="s">
        <v>7228</v>
      </c>
      <c r="J94" s="13" t="s">
        <v>1815</v>
      </c>
      <c r="K94" s="13" t="s">
        <v>30</v>
      </c>
      <c r="L94" s="25" t="str">
        <f>VLOOKUP($K94,TONG_SL!$A:$D,2,0)</f>
        <v>Gà muối 500g</v>
      </c>
      <c r="N94" s="25" t="str">
        <f t="shared" si="31"/>
        <v>K-C6</v>
      </c>
      <c r="Q94" s="25" t="str">
        <f>VLOOKUP(K94,TONG_SL!$A:$D,3,0)</f>
        <v>Túi</v>
      </c>
      <c r="R94" s="54">
        <v>3</v>
      </c>
      <c r="T94" s="1">
        <f>VLOOKUP(VLOOKUP(G94,Ma_KH!$A:$R,18,0)&amp;K94,Gia_MB!$A:$F,6,0)</f>
        <v>111058</v>
      </c>
      <c r="U94" s="14">
        <f t="shared" si="27"/>
        <v>333174</v>
      </c>
      <c r="W94" s="64">
        <f t="shared" si="32"/>
        <v>0</v>
      </c>
      <c r="X94" s="3" t="str">
        <f t="shared" si="28"/>
        <v>8</v>
      </c>
      <c r="Z94" s="14">
        <f t="shared" si="29"/>
        <v>26653.920000000002</v>
      </c>
      <c r="AA94" s="7">
        <f>VLOOKUP(G94,Ma_KH!$A:$R,14,0)</f>
        <v>51</v>
      </c>
    </row>
    <row r="95" spans="1:27" x14ac:dyDescent="0.25">
      <c r="A95" s="77">
        <v>45904</v>
      </c>
      <c r="B95" s="25">
        <v>56464</v>
      </c>
      <c r="C95" s="12" t="s">
        <v>7186</v>
      </c>
      <c r="D95" s="16">
        <f t="shared" si="30"/>
        <v>45904</v>
      </c>
      <c r="G95" s="13" t="s">
        <v>3576</v>
      </c>
      <c r="I95" s="13" t="s">
        <v>7229</v>
      </c>
      <c r="J95" s="13" t="s">
        <v>1815</v>
      </c>
      <c r="K95" s="13" t="s">
        <v>27</v>
      </c>
      <c r="L95" s="25" t="str">
        <f>VLOOKUP($K95,TONG_SL!$A:$D,2,0)</f>
        <v>Chân giò heo muối 300g</v>
      </c>
      <c r="N95" s="25" t="str">
        <f t="shared" si="31"/>
        <v>K-C6</v>
      </c>
      <c r="Q95" s="25" t="str">
        <f>VLOOKUP(K95,TONG_SL!$A:$D,3,0)</f>
        <v>Túi</v>
      </c>
      <c r="R95" s="54">
        <v>40</v>
      </c>
      <c r="T95" s="1">
        <f>VLOOKUP(VLOOKUP(G95,Ma_KH!$A:$R,18,0)&amp;K95,Gia_MB!$A:$F,6,0)</f>
        <v>73431</v>
      </c>
      <c r="U95" s="14">
        <f t="shared" ref="U95:U142" si="33">T95*R95</f>
        <v>2937240</v>
      </c>
      <c r="W95" s="64">
        <f t="shared" si="32"/>
        <v>0</v>
      </c>
      <c r="X95" s="3" t="str">
        <f t="shared" ref="X95:X142" si="34">IF(B95&lt;&gt;"","8","0")</f>
        <v>8</v>
      </c>
      <c r="Z95" s="14">
        <f t="shared" ref="Z95:Z142" si="35">U95*X95%</f>
        <v>234979.20000000001</v>
      </c>
      <c r="AA95" s="7">
        <f>VLOOKUP(G95,Ma_KH!$A:$R,14,0)</f>
        <v>58</v>
      </c>
    </row>
    <row r="96" spans="1:27" x14ac:dyDescent="0.25">
      <c r="A96" s="77">
        <v>45904</v>
      </c>
      <c r="B96" s="25">
        <v>56464</v>
      </c>
      <c r="C96" s="12" t="s">
        <v>7186</v>
      </c>
      <c r="D96" s="16">
        <f t="shared" si="30"/>
        <v>45904</v>
      </c>
      <c r="G96" s="13" t="s">
        <v>3576</v>
      </c>
      <c r="I96" s="13" t="s">
        <v>7229</v>
      </c>
      <c r="J96" s="13" t="s">
        <v>1815</v>
      </c>
      <c r="K96" s="13" t="s">
        <v>30</v>
      </c>
      <c r="L96" s="25" t="str">
        <f>VLOOKUP($K96,TONG_SL!$A:$D,2,0)</f>
        <v>Gà muối 500g</v>
      </c>
      <c r="N96" s="25" t="str">
        <f t="shared" si="31"/>
        <v>K-C6</v>
      </c>
      <c r="Q96" s="25" t="str">
        <f>VLOOKUP(K96,TONG_SL!$A:$D,3,0)</f>
        <v>Túi</v>
      </c>
      <c r="R96" s="54">
        <v>10</v>
      </c>
      <c r="T96" s="1">
        <f>VLOOKUP(VLOOKUP(G96,Ma_KH!$A:$R,18,0)&amp;K96,Gia_MB!$A:$F,6,0)</f>
        <v>111058</v>
      </c>
      <c r="U96" s="14">
        <f t="shared" si="33"/>
        <v>1110580</v>
      </c>
      <c r="W96" s="64">
        <f t="shared" si="32"/>
        <v>0</v>
      </c>
      <c r="X96" s="3" t="str">
        <f t="shared" si="34"/>
        <v>8</v>
      </c>
      <c r="Z96" s="14">
        <f t="shared" si="35"/>
        <v>88846.400000000009</v>
      </c>
      <c r="AA96" s="7">
        <f>VLOOKUP(G96,Ma_KH!$A:$R,14,0)</f>
        <v>58</v>
      </c>
    </row>
    <row r="97" spans="1:27" x14ac:dyDescent="0.25">
      <c r="A97" s="77">
        <v>45904</v>
      </c>
      <c r="B97" s="25">
        <v>30205</v>
      </c>
      <c r="C97" s="12" t="s">
        <v>7186</v>
      </c>
      <c r="D97" s="16">
        <f t="shared" si="30"/>
        <v>45904</v>
      </c>
      <c r="G97" s="13" t="s">
        <v>861</v>
      </c>
      <c r="I97" s="13" t="s">
        <v>861</v>
      </c>
      <c r="J97" s="13" t="s">
        <v>1815</v>
      </c>
      <c r="K97" s="13" t="s">
        <v>27</v>
      </c>
      <c r="L97" s="25" t="str">
        <f>VLOOKUP($K97,TONG_SL!$A:$D,2,0)</f>
        <v>Chân giò heo muối 300g</v>
      </c>
      <c r="N97" s="25" t="str">
        <f t="shared" si="31"/>
        <v>K-C6</v>
      </c>
      <c r="Q97" s="25" t="str">
        <f>VLOOKUP(K97,TONG_SL!$A:$D,3,0)</f>
        <v>Túi</v>
      </c>
      <c r="R97" s="54">
        <v>2</v>
      </c>
      <c r="T97" s="1">
        <f>VLOOKUP(VLOOKUP(G97,Ma_KH!$A:$R,18,0)&amp;K97,Gia_MB!$A:$F,6,0)</f>
        <v>68290.83</v>
      </c>
      <c r="U97" s="14">
        <f t="shared" si="33"/>
        <v>136581.66</v>
      </c>
      <c r="W97" s="64">
        <f t="shared" si="32"/>
        <v>0</v>
      </c>
      <c r="X97" s="3" t="str">
        <f t="shared" si="34"/>
        <v>8</v>
      </c>
      <c r="Z97" s="14">
        <f t="shared" si="35"/>
        <v>10926.532800000001</v>
      </c>
      <c r="AA97" s="7">
        <f>VLOOKUP(G97,Ma_KH!$A:$R,14,0)</f>
        <v>0</v>
      </c>
    </row>
    <row r="98" spans="1:27" x14ac:dyDescent="0.25">
      <c r="A98" s="77">
        <v>45904</v>
      </c>
      <c r="B98" s="25">
        <v>30205</v>
      </c>
      <c r="C98" s="12" t="s">
        <v>7186</v>
      </c>
      <c r="D98" s="16">
        <f t="shared" si="30"/>
        <v>45904</v>
      </c>
      <c r="G98" s="13" t="s">
        <v>861</v>
      </c>
      <c r="I98" s="13" t="s">
        <v>861</v>
      </c>
      <c r="J98" s="13" t="s">
        <v>1815</v>
      </c>
      <c r="K98" s="13" t="s">
        <v>30</v>
      </c>
      <c r="L98" s="25" t="str">
        <f>VLOOKUP($K98,TONG_SL!$A:$D,2,0)</f>
        <v>Gà muối 500g</v>
      </c>
      <c r="N98" s="25" t="str">
        <f t="shared" si="31"/>
        <v>K-C6</v>
      </c>
      <c r="Q98" s="25" t="str">
        <f>VLOOKUP(K98,TONG_SL!$A:$D,3,0)</f>
        <v>Túi</v>
      </c>
      <c r="R98" s="54">
        <v>3</v>
      </c>
      <c r="T98" s="1">
        <f>VLOOKUP(VLOOKUP(G98,Ma_KH!$A:$R,18,0)&amp;K98,Gia_MB!$A:$F,6,0)</f>
        <v>103283.94</v>
      </c>
      <c r="U98" s="14">
        <f t="shared" si="33"/>
        <v>309851.82</v>
      </c>
      <c r="W98" s="64">
        <f t="shared" si="32"/>
        <v>0</v>
      </c>
      <c r="X98" s="3" t="str">
        <f t="shared" si="34"/>
        <v>8</v>
      </c>
      <c r="Z98" s="14">
        <f t="shared" si="35"/>
        <v>24788.1456</v>
      </c>
      <c r="AA98" s="7">
        <f>VLOOKUP(G98,Ma_KH!$A:$R,14,0)</f>
        <v>0</v>
      </c>
    </row>
    <row r="99" spans="1:27" x14ac:dyDescent="0.25">
      <c r="A99" s="77">
        <v>45904</v>
      </c>
      <c r="B99" s="25">
        <v>30205</v>
      </c>
      <c r="C99" s="12" t="s">
        <v>7186</v>
      </c>
      <c r="D99" s="16">
        <f t="shared" si="30"/>
        <v>45904</v>
      </c>
      <c r="G99" s="13" t="s">
        <v>861</v>
      </c>
      <c r="I99" s="13" t="s">
        <v>861</v>
      </c>
      <c r="J99" s="13" t="s">
        <v>1815</v>
      </c>
      <c r="K99" s="13" t="s">
        <v>32</v>
      </c>
      <c r="L99" s="25" t="str">
        <f>VLOOKUP($K99,TONG_SL!$A:$D,2,0)</f>
        <v>Giò Tai Lưỡi Xào 250g</v>
      </c>
      <c r="N99" s="25" t="str">
        <f t="shared" si="31"/>
        <v>K-C6</v>
      </c>
      <c r="Q99" s="25" t="str">
        <f>VLOOKUP(K99,TONG_SL!$A:$D,3,0)</f>
        <v>Túi</v>
      </c>
      <c r="R99" s="54">
        <v>2</v>
      </c>
      <c r="T99" s="1">
        <f>VLOOKUP(VLOOKUP(G99,Ma_KH!$A:$R,18,0)&amp;K99,Gia_MB!$A:$F,6,0)</f>
        <v>46670.19</v>
      </c>
      <c r="U99" s="14">
        <f t="shared" si="33"/>
        <v>93340.38</v>
      </c>
      <c r="W99" s="64">
        <f t="shared" si="32"/>
        <v>0</v>
      </c>
      <c r="X99" s="3" t="str">
        <f t="shared" si="34"/>
        <v>8</v>
      </c>
      <c r="Z99" s="14">
        <f t="shared" si="35"/>
        <v>7467.2304000000004</v>
      </c>
      <c r="AA99" s="7">
        <f>VLOOKUP(G99,Ma_KH!$A:$R,14,0)</f>
        <v>0</v>
      </c>
    </row>
    <row r="100" spans="1:27" x14ac:dyDescent="0.25">
      <c r="A100" s="77">
        <v>45904</v>
      </c>
      <c r="B100" s="25">
        <v>30205</v>
      </c>
      <c r="C100" s="12" t="s">
        <v>7186</v>
      </c>
      <c r="D100" s="16">
        <f t="shared" si="30"/>
        <v>45904</v>
      </c>
      <c r="G100" s="13" t="s">
        <v>861</v>
      </c>
      <c r="I100" s="13" t="s">
        <v>861</v>
      </c>
      <c r="J100" s="13" t="s">
        <v>1815</v>
      </c>
      <c r="K100" s="13" t="s">
        <v>51</v>
      </c>
      <c r="L100" s="25" t="str">
        <f>VLOOKUP($K100,TONG_SL!$A:$D,2,0)</f>
        <v>Mọc Nấm Hương 250g</v>
      </c>
      <c r="N100" s="25" t="str">
        <f t="shared" si="31"/>
        <v>K-C6</v>
      </c>
      <c r="Q100" s="25" t="str">
        <f>VLOOKUP(K100,TONG_SL!$A:$D,3,0)</f>
        <v>Túi</v>
      </c>
      <c r="R100" s="54">
        <v>3</v>
      </c>
      <c r="T100" s="1">
        <f>VLOOKUP(VLOOKUP(G100,Ma_KH!$A:$R,18,0)&amp;K100,Gia_MB!$A:$F,6,0)</f>
        <v>42780</v>
      </c>
      <c r="U100" s="14">
        <f t="shared" si="33"/>
        <v>128340</v>
      </c>
      <c r="W100" s="64">
        <f t="shared" si="32"/>
        <v>0</v>
      </c>
      <c r="X100" s="3" t="str">
        <f t="shared" si="34"/>
        <v>8</v>
      </c>
      <c r="Z100" s="14">
        <f t="shared" si="35"/>
        <v>10267.200000000001</v>
      </c>
      <c r="AA100" s="7">
        <f>VLOOKUP(G100,Ma_KH!$A:$R,14,0)</f>
        <v>0</v>
      </c>
    </row>
    <row r="101" spans="1:27" x14ac:dyDescent="0.25">
      <c r="A101" s="77">
        <v>45904</v>
      </c>
      <c r="B101" s="25">
        <v>30205</v>
      </c>
      <c r="C101" s="12" t="s">
        <v>7186</v>
      </c>
      <c r="D101" s="16">
        <f t="shared" si="30"/>
        <v>45904</v>
      </c>
      <c r="G101" s="13" t="s">
        <v>861</v>
      </c>
      <c r="I101" s="13" t="s">
        <v>861</v>
      </c>
      <c r="J101" s="13" t="s">
        <v>1815</v>
      </c>
      <c r="K101" s="13" t="s">
        <v>39</v>
      </c>
      <c r="L101" s="25" t="str">
        <f>VLOOKUP($K101,TONG_SL!$A:$D,2,0)</f>
        <v>Chả cốm 300g</v>
      </c>
      <c r="N101" s="25" t="str">
        <f t="shared" si="31"/>
        <v>K-C6</v>
      </c>
      <c r="Q101" s="25" t="str">
        <f>VLOOKUP(K101,TONG_SL!$A:$D,3,0)</f>
        <v>Túi</v>
      </c>
      <c r="R101" s="54">
        <v>3</v>
      </c>
      <c r="T101" s="1">
        <f>VLOOKUP(VLOOKUP(G101,Ma_KH!$A:$R,18,0)&amp;K101,Gia_MB!$A:$F,6,0)</f>
        <v>69052.5</v>
      </c>
      <c r="U101" s="14">
        <f t="shared" si="33"/>
        <v>207157.5</v>
      </c>
      <c r="W101" s="64">
        <f t="shared" si="32"/>
        <v>0</v>
      </c>
      <c r="X101" s="3" t="str">
        <f t="shared" si="34"/>
        <v>8</v>
      </c>
      <c r="Z101" s="14">
        <f t="shared" si="35"/>
        <v>16572.599999999999</v>
      </c>
      <c r="AA101" s="7">
        <f>VLOOKUP(G101,Ma_KH!$A:$R,14,0)</f>
        <v>0</v>
      </c>
    </row>
    <row r="102" spans="1:27" x14ac:dyDescent="0.25">
      <c r="A102" s="77">
        <v>45904</v>
      </c>
      <c r="B102" s="25">
        <v>30205</v>
      </c>
      <c r="C102" s="12" t="s">
        <v>7186</v>
      </c>
      <c r="D102" s="16">
        <f t="shared" si="30"/>
        <v>45904</v>
      </c>
      <c r="G102" s="13" t="s">
        <v>861</v>
      </c>
      <c r="I102" s="13" t="s">
        <v>861</v>
      </c>
      <c r="J102" s="13" t="s">
        <v>1815</v>
      </c>
      <c r="K102" s="13" t="s">
        <v>556</v>
      </c>
      <c r="L102" s="25" t="str">
        <f>VLOOKUP($K102,TONG_SL!$A:$D,2,0)</f>
        <v>Chân giò heo muối 100g</v>
      </c>
      <c r="N102" s="25" t="str">
        <f t="shared" si="31"/>
        <v>K-C6</v>
      </c>
      <c r="Q102" s="25" t="str">
        <f>VLOOKUP(K102,TONG_SL!$A:$D,3,0)</f>
        <v>Gói</v>
      </c>
      <c r="R102" s="54">
        <v>5</v>
      </c>
      <c r="T102" s="1">
        <f>VLOOKUP(VLOOKUP(G102,Ma_KH!$A:$R,18,0)&amp;K102,Gia_MB!$A:$F,6,0)</f>
        <v>22830.57</v>
      </c>
      <c r="U102" s="14">
        <f t="shared" si="33"/>
        <v>114152.85</v>
      </c>
      <c r="W102" s="64">
        <f t="shared" si="32"/>
        <v>0</v>
      </c>
      <c r="X102" s="3" t="str">
        <f t="shared" si="34"/>
        <v>8</v>
      </c>
      <c r="Z102" s="14">
        <f t="shared" si="35"/>
        <v>9132.228000000001</v>
      </c>
      <c r="AA102" s="7">
        <f>VLOOKUP(G102,Ma_KH!$A:$R,14,0)</f>
        <v>0</v>
      </c>
    </row>
    <row r="103" spans="1:27" x14ac:dyDescent="0.25">
      <c r="A103" s="77">
        <v>45904</v>
      </c>
      <c r="B103" s="25">
        <v>46921</v>
      </c>
      <c r="C103" s="12" t="s">
        <v>7186</v>
      </c>
      <c r="D103" s="16">
        <f t="shared" si="30"/>
        <v>45904</v>
      </c>
      <c r="G103" s="13" t="s">
        <v>7218</v>
      </c>
      <c r="I103" s="13" t="s">
        <v>7230</v>
      </c>
      <c r="J103" s="13" t="s">
        <v>1815</v>
      </c>
      <c r="K103" s="13" t="s">
        <v>556</v>
      </c>
      <c r="L103" s="25" t="str">
        <f>VLOOKUP($K103,TONG_SL!$A:$D,2,0)</f>
        <v>Chân giò heo muối 100g</v>
      </c>
      <c r="N103" s="25" t="str">
        <f t="shared" si="31"/>
        <v>K-C6</v>
      </c>
      <c r="Q103" s="25" t="str">
        <f>VLOOKUP(K103,TONG_SL!$A:$D,3,0)</f>
        <v>Gói</v>
      </c>
      <c r="R103" s="54">
        <v>10</v>
      </c>
      <c r="T103" s="1">
        <f>VLOOKUP(VLOOKUP(G103,Ma_KH!$A:$R,18,0)&amp;K103,Gia_MB!$A:$F,6,0)</f>
        <v>23076</v>
      </c>
      <c r="U103" s="14">
        <f t="shared" si="33"/>
        <v>230760</v>
      </c>
      <c r="W103" s="64">
        <f t="shared" si="32"/>
        <v>0</v>
      </c>
      <c r="X103" s="3" t="str">
        <f t="shared" si="34"/>
        <v>8</v>
      </c>
      <c r="Z103" s="14">
        <f t="shared" si="35"/>
        <v>18460.8</v>
      </c>
      <c r="AA103" s="7">
        <f>VLOOKUP(G103,Ma_KH!$A:$R,14,0)</f>
        <v>67</v>
      </c>
    </row>
    <row r="104" spans="1:27" x14ac:dyDescent="0.25">
      <c r="A104" s="77">
        <v>45904</v>
      </c>
      <c r="B104" s="25">
        <v>46916</v>
      </c>
      <c r="C104" s="12" t="s">
        <v>7186</v>
      </c>
      <c r="D104" s="16">
        <f t="shared" si="30"/>
        <v>45904</v>
      </c>
      <c r="G104" s="13" t="s">
        <v>7218</v>
      </c>
      <c r="I104" s="13" t="s">
        <v>7231</v>
      </c>
      <c r="J104" s="13" t="s">
        <v>1815</v>
      </c>
      <c r="K104" s="13" t="s">
        <v>556</v>
      </c>
      <c r="L104" s="25" t="str">
        <f>VLOOKUP($K104,TONG_SL!$A:$D,2,0)</f>
        <v>Chân giò heo muối 100g</v>
      </c>
      <c r="N104" s="25" t="str">
        <f t="shared" si="31"/>
        <v>K-C6</v>
      </c>
      <c r="Q104" s="25" t="str">
        <f>VLOOKUP(K104,TONG_SL!$A:$D,3,0)</f>
        <v>Gói</v>
      </c>
      <c r="R104" s="54">
        <v>15</v>
      </c>
      <c r="T104" s="1">
        <f>VLOOKUP(VLOOKUP(G104,Ma_KH!$A:$R,18,0)&amp;K104,Gia_MB!$A:$F,6,0)</f>
        <v>23076</v>
      </c>
      <c r="U104" s="14">
        <f t="shared" si="33"/>
        <v>346140</v>
      </c>
      <c r="W104" s="64">
        <f t="shared" si="32"/>
        <v>0</v>
      </c>
      <c r="X104" s="3" t="str">
        <f t="shared" si="34"/>
        <v>8</v>
      </c>
      <c r="Z104" s="14">
        <f t="shared" si="35"/>
        <v>27691.200000000001</v>
      </c>
      <c r="AA104" s="7">
        <f>VLOOKUP(G104,Ma_KH!$A:$R,14,0)</f>
        <v>67</v>
      </c>
    </row>
    <row r="105" spans="1:27" x14ac:dyDescent="0.25">
      <c r="A105" s="77">
        <v>45904</v>
      </c>
      <c r="B105" s="25">
        <v>30199</v>
      </c>
      <c r="C105" s="12" t="s">
        <v>7186</v>
      </c>
      <c r="D105" s="16">
        <f t="shared" si="30"/>
        <v>45904</v>
      </c>
      <c r="G105" s="13" t="s">
        <v>7232</v>
      </c>
      <c r="I105" s="13" t="s">
        <v>7233</v>
      </c>
      <c r="J105" s="13" t="s">
        <v>1815</v>
      </c>
      <c r="K105" s="13" t="s">
        <v>35</v>
      </c>
      <c r="L105" s="25" t="str">
        <f>VLOOKUP($K105,TONG_SL!$A:$D,2,0)</f>
        <v>Tai heo muối 200g</v>
      </c>
      <c r="N105" s="25" t="str">
        <f t="shared" si="31"/>
        <v>K-C6</v>
      </c>
      <c r="Q105" s="25" t="str">
        <f>VLOOKUP(K105,TONG_SL!$A:$D,3,0)</f>
        <v>Túi</v>
      </c>
      <c r="R105" s="54">
        <v>2</v>
      </c>
      <c r="T105" s="1">
        <f>VLOOKUP(VLOOKUP(G105,Ma_KH!$A:$R,18,0)&amp;K105,Gia_MB!$A:$F,6,0)</f>
        <v>55595</v>
      </c>
      <c r="U105" s="14">
        <f t="shared" si="33"/>
        <v>111190</v>
      </c>
      <c r="W105" s="64">
        <f t="shared" si="32"/>
        <v>0</v>
      </c>
      <c r="X105" s="3" t="str">
        <f t="shared" si="34"/>
        <v>8</v>
      </c>
      <c r="Z105" s="14">
        <f t="shared" si="35"/>
        <v>8895.2000000000007</v>
      </c>
      <c r="AA105" s="7">
        <f>VLOOKUP(G105,Ma_KH!$A:$R,14,0)</f>
        <v>50</v>
      </c>
    </row>
    <row r="106" spans="1:27" x14ac:dyDescent="0.25">
      <c r="A106" s="77">
        <v>45904</v>
      </c>
      <c r="B106" s="25">
        <v>30199</v>
      </c>
      <c r="C106" s="12" t="s">
        <v>7186</v>
      </c>
      <c r="D106" s="16">
        <f t="shared" si="30"/>
        <v>45904</v>
      </c>
      <c r="G106" s="13" t="s">
        <v>7232</v>
      </c>
      <c r="I106" s="13" t="s">
        <v>7233</v>
      </c>
      <c r="J106" s="13" t="s">
        <v>1815</v>
      </c>
      <c r="K106" s="13" t="s">
        <v>32</v>
      </c>
      <c r="L106" s="25" t="str">
        <f>VLOOKUP($K106,TONG_SL!$A:$D,2,0)</f>
        <v>Giò Tai Lưỡi Xào 250g</v>
      </c>
      <c r="N106" s="25" t="str">
        <f t="shared" si="31"/>
        <v>K-C6</v>
      </c>
      <c r="Q106" s="25" t="str">
        <f>VLOOKUP(K106,TONG_SL!$A:$D,3,0)</f>
        <v>Túi</v>
      </c>
      <c r="R106" s="54">
        <v>3</v>
      </c>
      <c r="T106" s="1">
        <f>VLOOKUP(VLOOKUP(G106,Ma_KH!$A:$R,18,0)&amp;K106,Gia_MB!$A:$F,6,0)</f>
        <v>50182</v>
      </c>
      <c r="U106" s="14">
        <f t="shared" si="33"/>
        <v>150546</v>
      </c>
      <c r="W106" s="64">
        <f t="shared" si="32"/>
        <v>0</v>
      </c>
      <c r="X106" s="3" t="str">
        <f t="shared" si="34"/>
        <v>8</v>
      </c>
      <c r="Z106" s="14">
        <f t="shared" si="35"/>
        <v>12043.68</v>
      </c>
      <c r="AA106" s="7">
        <f>VLOOKUP(G106,Ma_KH!$A:$R,14,0)</f>
        <v>50</v>
      </c>
    </row>
    <row r="107" spans="1:27" x14ac:dyDescent="0.25">
      <c r="A107" s="77">
        <v>45904</v>
      </c>
      <c r="B107" s="25">
        <v>30198</v>
      </c>
      <c r="C107" s="12" t="s">
        <v>7186</v>
      </c>
      <c r="D107" s="16">
        <f t="shared" si="30"/>
        <v>45904</v>
      </c>
      <c r="G107" s="13" t="s">
        <v>7232</v>
      </c>
      <c r="I107" s="13" t="s">
        <v>7234</v>
      </c>
      <c r="J107" s="13" t="s">
        <v>1815</v>
      </c>
      <c r="K107" s="13" t="s">
        <v>30</v>
      </c>
      <c r="L107" s="25" t="str">
        <f>VLOOKUP($K107,TONG_SL!$A:$D,2,0)</f>
        <v>Gà muối 500g</v>
      </c>
      <c r="N107" s="25" t="str">
        <f t="shared" si="31"/>
        <v>K-C6</v>
      </c>
      <c r="Q107" s="25" t="str">
        <f>VLOOKUP(K107,TONG_SL!$A:$D,3,0)</f>
        <v>Túi</v>
      </c>
      <c r="R107" s="54">
        <v>3</v>
      </c>
      <c r="T107" s="1">
        <f>VLOOKUP(VLOOKUP(G107,Ma_KH!$A:$R,18,0)&amp;K107,Gia_MB!$A:$F,6,0)</f>
        <v>111058</v>
      </c>
      <c r="U107" s="14">
        <f t="shared" si="33"/>
        <v>333174</v>
      </c>
      <c r="W107" s="64">
        <f t="shared" si="32"/>
        <v>0</v>
      </c>
      <c r="X107" s="3" t="str">
        <f t="shared" si="34"/>
        <v>8</v>
      </c>
      <c r="Z107" s="14">
        <f t="shared" si="35"/>
        <v>26653.920000000002</v>
      </c>
      <c r="AA107" s="7">
        <f>VLOOKUP(G107,Ma_KH!$A:$R,14,0)</f>
        <v>50</v>
      </c>
    </row>
    <row r="108" spans="1:27" x14ac:dyDescent="0.25">
      <c r="A108" s="77">
        <v>45904</v>
      </c>
      <c r="B108" s="25">
        <v>30198</v>
      </c>
      <c r="C108" s="12" t="s">
        <v>7186</v>
      </c>
      <c r="D108" s="16">
        <f t="shared" si="30"/>
        <v>45904</v>
      </c>
      <c r="G108" s="13" t="s">
        <v>7232</v>
      </c>
      <c r="I108" s="13" t="s">
        <v>7234</v>
      </c>
      <c r="J108" s="13" t="s">
        <v>1815</v>
      </c>
      <c r="K108" s="13" t="s">
        <v>35</v>
      </c>
      <c r="L108" s="25" t="str">
        <f>VLOOKUP($K108,TONG_SL!$A:$D,2,0)</f>
        <v>Tai heo muối 200g</v>
      </c>
      <c r="N108" s="25" t="str">
        <f t="shared" si="31"/>
        <v>K-C6</v>
      </c>
      <c r="Q108" s="25" t="str">
        <f>VLOOKUP(K108,TONG_SL!$A:$D,3,0)</f>
        <v>Túi</v>
      </c>
      <c r="R108" s="54">
        <v>3</v>
      </c>
      <c r="T108" s="1">
        <f>VLOOKUP(VLOOKUP(G108,Ma_KH!$A:$R,18,0)&amp;K108,Gia_MB!$A:$F,6,0)</f>
        <v>55595</v>
      </c>
      <c r="U108" s="14">
        <f t="shared" si="33"/>
        <v>166785</v>
      </c>
      <c r="W108" s="64">
        <f t="shared" si="32"/>
        <v>0</v>
      </c>
      <c r="X108" s="3" t="str">
        <f t="shared" si="34"/>
        <v>8</v>
      </c>
      <c r="Z108" s="14">
        <f t="shared" si="35"/>
        <v>13342.800000000001</v>
      </c>
      <c r="AA108" s="7">
        <f>VLOOKUP(G108,Ma_KH!$A:$R,14,0)</f>
        <v>50</v>
      </c>
    </row>
    <row r="109" spans="1:27" x14ac:dyDescent="0.25">
      <c r="A109" s="77">
        <v>45904</v>
      </c>
      <c r="B109" s="25">
        <v>30198</v>
      </c>
      <c r="C109" s="12" t="s">
        <v>7186</v>
      </c>
      <c r="D109" s="16">
        <f t="shared" si="30"/>
        <v>45904</v>
      </c>
      <c r="G109" s="13" t="s">
        <v>7232</v>
      </c>
      <c r="I109" s="13" t="s">
        <v>7234</v>
      </c>
      <c r="J109" s="13" t="s">
        <v>1815</v>
      </c>
      <c r="K109" s="13" t="s">
        <v>32</v>
      </c>
      <c r="L109" s="25" t="str">
        <f>VLOOKUP($K109,TONG_SL!$A:$D,2,0)</f>
        <v>Giò Tai Lưỡi Xào 250g</v>
      </c>
      <c r="N109" s="25" t="str">
        <f t="shared" si="31"/>
        <v>K-C6</v>
      </c>
      <c r="Q109" s="25" t="str">
        <f>VLOOKUP(K109,TONG_SL!$A:$D,3,0)</f>
        <v>Túi</v>
      </c>
      <c r="R109" s="54">
        <v>3</v>
      </c>
      <c r="T109" s="1">
        <f>VLOOKUP(VLOOKUP(G109,Ma_KH!$A:$R,18,0)&amp;K109,Gia_MB!$A:$F,6,0)</f>
        <v>50182</v>
      </c>
      <c r="U109" s="14">
        <f t="shared" si="33"/>
        <v>150546</v>
      </c>
      <c r="W109" s="64">
        <f t="shared" si="32"/>
        <v>0</v>
      </c>
      <c r="X109" s="3" t="str">
        <f t="shared" si="34"/>
        <v>8</v>
      </c>
      <c r="Z109" s="14">
        <f t="shared" si="35"/>
        <v>12043.68</v>
      </c>
      <c r="AA109" s="7">
        <f>VLOOKUP(G109,Ma_KH!$A:$R,14,0)</f>
        <v>50</v>
      </c>
    </row>
    <row r="110" spans="1:27" x14ac:dyDescent="0.25">
      <c r="A110" s="77">
        <v>45904</v>
      </c>
      <c r="B110" s="25">
        <v>30198</v>
      </c>
      <c r="C110" s="12" t="s">
        <v>7186</v>
      </c>
      <c r="D110" s="16">
        <f t="shared" si="30"/>
        <v>45904</v>
      </c>
      <c r="G110" s="13" t="s">
        <v>7232</v>
      </c>
      <c r="I110" s="13" t="s">
        <v>7234</v>
      </c>
      <c r="J110" s="13" t="s">
        <v>1815</v>
      </c>
      <c r="K110" s="13" t="s">
        <v>27</v>
      </c>
      <c r="L110" s="25" t="str">
        <f>VLOOKUP($K110,TONG_SL!$A:$D,2,0)</f>
        <v>Chân giò heo muối 300g</v>
      </c>
      <c r="N110" s="25" t="str">
        <f t="shared" si="31"/>
        <v>K-C6</v>
      </c>
      <c r="Q110" s="25" t="str">
        <f>VLOOKUP(K110,TONG_SL!$A:$D,3,0)</f>
        <v>Túi</v>
      </c>
      <c r="R110" s="54">
        <v>3</v>
      </c>
      <c r="T110" s="1">
        <f>VLOOKUP(VLOOKUP(G110,Ma_KH!$A:$R,18,0)&amp;K110,Gia_MB!$A:$F,6,0)</f>
        <v>73431</v>
      </c>
      <c r="U110" s="14">
        <f t="shared" si="33"/>
        <v>220293</v>
      </c>
      <c r="W110" s="64">
        <f t="shared" si="32"/>
        <v>0</v>
      </c>
      <c r="X110" s="3" t="str">
        <f t="shared" si="34"/>
        <v>8</v>
      </c>
      <c r="Z110" s="14">
        <f t="shared" si="35"/>
        <v>17623.439999999999</v>
      </c>
      <c r="AA110" s="7">
        <f>VLOOKUP(G110,Ma_KH!$A:$R,14,0)</f>
        <v>50</v>
      </c>
    </row>
    <row r="111" spans="1:27" x14ac:dyDescent="0.25">
      <c r="A111" s="77">
        <v>45904</v>
      </c>
      <c r="B111" s="25">
        <v>30198</v>
      </c>
      <c r="C111" s="12" t="s">
        <v>7186</v>
      </c>
      <c r="D111" s="16">
        <f t="shared" si="30"/>
        <v>45904</v>
      </c>
      <c r="G111" s="13" t="s">
        <v>7232</v>
      </c>
      <c r="I111" s="13" t="s">
        <v>7234</v>
      </c>
      <c r="J111" s="13" t="s">
        <v>1815</v>
      </c>
      <c r="K111" s="13" t="s">
        <v>27</v>
      </c>
      <c r="L111" s="25" t="str">
        <f>VLOOKUP($K111,TONG_SL!$A:$D,2,0)</f>
        <v>Chân giò heo muối 300g</v>
      </c>
      <c r="N111" s="25" t="str">
        <f t="shared" si="31"/>
        <v>K-C6</v>
      </c>
      <c r="Q111" s="25" t="str">
        <f>VLOOKUP(K111,TONG_SL!$A:$D,3,0)</f>
        <v>Túi</v>
      </c>
      <c r="R111" s="54">
        <v>2</v>
      </c>
      <c r="T111" s="1">
        <f>VLOOKUP(VLOOKUP(G111,Ma_KH!$A:$R,18,0)&amp;K111,Gia_MB!$A:$F,6,0)</f>
        <v>73431</v>
      </c>
      <c r="U111" s="14">
        <f t="shared" si="33"/>
        <v>146862</v>
      </c>
      <c r="W111" s="64">
        <f t="shared" si="32"/>
        <v>0</v>
      </c>
      <c r="X111" s="3" t="str">
        <f t="shared" si="34"/>
        <v>8</v>
      </c>
      <c r="Z111" s="14">
        <f t="shared" si="35"/>
        <v>11748.960000000001</v>
      </c>
      <c r="AA111" s="7">
        <f>VLOOKUP(G111,Ma_KH!$A:$R,14,0)</f>
        <v>50</v>
      </c>
    </row>
    <row r="112" spans="1:27" x14ac:dyDescent="0.25">
      <c r="A112" s="77">
        <v>45904</v>
      </c>
      <c r="B112" s="25">
        <v>30200</v>
      </c>
      <c r="C112" s="12" t="s">
        <v>7186</v>
      </c>
      <c r="D112" s="16">
        <f t="shared" si="30"/>
        <v>45904</v>
      </c>
      <c r="G112" s="13" t="s">
        <v>7232</v>
      </c>
      <c r="I112" s="13" t="s">
        <v>7235</v>
      </c>
      <c r="J112" s="13" t="s">
        <v>1815</v>
      </c>
      <c r="K112" s="13" t="s">
        <v>27</v>
      </c>
      <c r="L112" s="25" t="str">
        <f>VLOOKUP($K112,TONG_SL!$A:$D,2,0)</f>
        <v>Chân giò heo muối 300g</v>
      </c>
      <c r="N112" s="25" t="str">
        <f t="shared" si="31"/>
        <v>K-C6</v>
      </c>
      <c r="Q112" s="25" t="str">
        <f>VLOOKUP(K112,TONG_SL!$A:$D,3,0)</f>
        <v>Túi</v>
      </c>
      <c r="R112" s="54">
        <v>3</v>
      </c>
      <c r="T112" s="1">
        <f>VLOOKUP(VLOOKUP(G112,Ma_KH!$A:$R,18,0)&amp;K112,Gia_MB!$A:$F,6,0)</f>
        <v>73431</v>
      </c>
      <c r="U112" s="14">
        <f t="shared" si="33"/>
        <v>220293</v>
      </c>
      <c r="W112" s="64">
        <f t="shared" si="32"/>
        <v>0</v>
      </c>
      <c r="X112" s="3" t="str">
        <f t="shared" si="34"/>
        <v>8</v>
      </c>
      <c r="Z112" s="14">
        <f t="shared" si="35"/>
        <v>17623.439999999999</v>
      </c>
      <c r="AA112" s="7">
        <f>VLOOKUP(G112,Ma_KH!$A:$R,14,0)</f>
        <v>50</v>
      </c>
    </row>
    <row r="113" spans="1:27" x14ac:dyDescent="0.25">
      <c r="A113" s="77">
        <v>45904</v>
      </c>
      <c r="B113" s="25">
        <v>30200</v>
      </c>
      <c r="C113" s="12" t="s">
        <v>7186</v>
      </c>
      <c r="D113" s="16">
        <f t="shared" si="30"/>
        <v>45904</v>
      </c>
      <c r="G113" s="13" t="s">
        <v>7232</v>
      </c>
      <c r="I113" s="13" t="s">
        <v>7235</v>
      </c>
      <c r="J113" s="13" t="s">
        <v>1815</v>
      </c>
      <c r="K113" s="13" t="s">
        <v>547</v>
      </c>
      <c r="L113" s="25" t="str">
        <f>VLOOKUP($K113,TONG_SL!$A:$D,2,0)</f>
        <v>Chân giò heo muối 500g</v>
      </c>
      <c r="N113" s="25" t="str">
        <f t="shared" si="31"/>
        <v>K-C6</v>
      </c>
      <c r="Q113" s="25" t="str">
        <f>VLOOKUP(K113,TONG_SL!$A:$D,3,0)</f>
        <v>Túi</v>
      </c>
      <c r="R113" s="54">
        <v>3</v>
      </c>
      <c r="T113" s="1">
        <f>VLOOKUP(VLOOKUP(G113,Ma_KH!$A:$R,18,0)&amp;K113,Gia_MB!$A:$F,6,0)</f>
        <v>119066</v>
      </c>
      <c r="U113" s="14">
        <f t="shared" si="33"/>
        <v>357198</v>
      </c>
      <c r="W113" s="64">
        <f t="shared" si="32"/>
        <v>0</v>
      </c>
      <c r="X113" s="3" t="str">
        <f t="shared" si="34"/>
        <v>8</v>
      </c>
      <c r="Z113" s="14">
        <f t="shared" si="35"/>
        <v>28575.84</v>
      </c>
      <c r="AA113" s="7">
        <f>VLOOKUP(G113,Ma_KH!$A:$R,14,0)</f>
        <v>50</v>
      </c>
    </row>
    <row r="114" spans="1:27" x14ac:dyDescent="0.25">
      <c r="A114" s="77">
        <v>45904</v>
      </c>
      <c r="B114" s="25">
        <v>30200</v>
      </c>
      <c r="C114" s="12" t="s">
        <v>7186</v>
      </c>
      <c r="D114" s="16">
        <f t="shared" si="30"/>
        <v>45904</v>
      </c>
      <c r="G114" s="13" t="s">
        <v>7232</v>
      </c>
      <c r="I114" s="13" t="s">
        <v>7235</v>
      </c>
      <c r="J114" s="13" t="s">
        <v>1815</v>
      </c>
      <c r="K114" s="13" t="s">
        <v>51</v>
      </c>
      <c r="L114" s="25" t="str">
        <f>VLOOKUP($K114,TONG_SL!$A:$D,2,0)</f>
        <v>Mọc Nấm Hương 250g</v>
      </c>
      <c r="N114" s="25" t="str">
        <f t="shared" si="31"/>
        <v>K-C6</v>
      </c>
      <c r="Q114" s="25" t="str">
        <f>VLOOKUP(K114,TONG_SL!$A:$D,3,0)</f>
        <v>Túi</v>
      </c>
      <c r="R114" s="54">
        <v>3</v>
      </c>
      <c r="T114" s="1">
        <f>VLOOKUP(VLOOKUP(G114,Ma_KH!$A:$R,18,0)&amp;K114,Gia_MB!$A:$F,6,0)</f>
        <v>46000</v>
      </c>
      <c r="U114" s="14">
        <f t="shared" si="33"/>
        <v>138000</v>
      </c>
      <c r="W114" s="64">
        <f t="shared" si="32"/>
        <v>0</v>
      </c>
      <c r="X114" s="3" t="str">
        <f t="shared" si="34"/>
        <v>8</v>
      </c>
      <c r="Z114" s="14">
        <f t="shared" si="35"/>
        <v>11040</v>
      </c>
      <c r="AA114" s="7">
        <f>VLOOKUP(G114,Ma_KH!$A:$R,14,0)</f>
        <v>50</v>
      </c>
    </row>
    <row r="115" spans="1:27" x14ac:dyDescent="0.25">
      <c r="A115" s="77">
        <v>45904</v>
      </c>
      <c r="B115" s="25">
        <v>56499</v>
      </c>
      <c r="C115" s="12" t="s">
        <v>7186</v>
      </c>
      <c r="D115" s="16">
        <f t="shared" si="30"/>
        <v>45904</v>
      </c>
      <c r="G115" s="13" t="s">
        <v>7227</v>
      </c>
      <c r="I115" s="13" t="s">
        <v>7236</v>
      </c>
      <c r="J115" s="13" t="s">
        <v>1815</v>
      </c>
      <c r="K115" s="13" t="s">
        <v>558</v>
      </c>
      <c r="L115" s="25" t="str">
        <f>VLOOKUP($K115,TONG_SL!$A:$D,2,0)</f>
        <v>Gà muối hun khói 300g</v>
      </c>
      <c r="N115" s="25" t="str">
        <f t="shared" si="31"/>
        <v>K-C6</v>
      </c>
      <c r="Q115" s="25" t="str">
        <f>VLOOKUP(K115,TONG_SL!$A:$D,3,0)</f>
        <v>Túi</v>
      </c>
      <c r="R115" s="54">
        <v>3</v>
      </c>
      <c r="T115" s="1">
        <f>VLOOKUP(VLOOKUP(G115,Ma_KH!$A:$R,18,0)&amp;K115,Gia_MB!$A:$F,6,0)</f>
        <v>70000</v>
      </c>
      <c r="U115" s="14">
        <f t="shared" si="33"/>
        <v>210000</v>
      </c>
      <c r="W115" s="64">
        <f t="shared" si="32"/>
        <v>0</v>
      </c>
      <c r="X115" s="3" t="str">
        <f t="shared" si="34"/>
        <v>8</v>
      </c>
      <c r="Z115" s="14">
        <f t="shared" si="35"/>
        <v>16800</v>
      </c>
      <c r="AA115" s="7">
        <f>VLOOKUP(G115,Ma_KH!$A:$R,14,0)</f>
        <v>51</v>
      </c>
    </row>
    <row r="116" spans="1:27" x14ac:dyDescent="0.25">
      <c r="A116" s="77">
        <v>45904</v>
      </c>
      <c r="B116" s="25">
        <v>56499</v>
      </c>
      <c r="C116" s="12" t="s">
        <v>7186</v>
      </c>
      <c r="D116" s="16">
        <f t="shared" si="30"/>
        <v>45904</v>
      </c>
      <c r="G116" s="13" t="s">
        <v>7227</v>
      </c>
      <c r="I116" s="13" t="s">
        <v>7236</v>
      </c>
      <c r="J116" s="13" t="s">
        <v>1815</v>
      </c>
      <c r="K116" s="13" t="s">
        <v>556</v>
      </c>
      <c r="L116" s="25" t="str">
        <f>VLOOKUP($K116,TONG_SL!$A:$D,2,0)</f>
        <v>Chân giò heo muối 100g</v>
      </c>
      <c r="N116" s="25" t="str">
        <f t="shared" si="31"/>
        <v>K-C6</v>
      </c>
      <c r="Q116" s="25" t="str">
        <f>VLOOKUP(K116,TONG_SL!$A:$D,3,0)</f>
        <v>Gói</v>
      </c>
      <c r="R116" s="54">
        <v>5</v>
      </c>
      <c r="T116" s="1">
        <f>VLOOKUP(VLOOKUP(G116,Ma_KH!$A:$R,18,0)&amp;K116,Gia_MB!$A:$F,6,0)</f>
        <v>24549</v>
      </c>
      <c r="U116" s="14">
        <f t="shared" si="33"/>
        <v>122745</v>
      </c>
      <c r="W116" s="64">
        <f t="shared" si="32"/>
        <v>0</v>
      </c>
      <c r="X116" s="3" t="str">
        <f t="shared" si="34"/>
        <v>8</v>
      </c>
      <c r="Z116" s="14">
        <f t="shared" si="35"/>
        <v>9819.6</v>
      </c>
      <c r="AA116" s="7">
        <f>VLOOKUP(G116,Ma_KH!$A:$R,14,0)</f>
        <v>51</v>
      </c>
    </row>
    <row r="117" spans="1:27" x14ac:dyDescent="0.25">
      <c r="A117" s="77">
        <v>45904</v>
      </c>
      <c r="B117" s="25">
        <v>56499</v>
      </c>
      <c r="C117" s="12" t="s">
        <v>7186</v>
      </c>
      <c r="D117" s="16">
        <f t="shared" si="30"/>
        <v>45904</v>
      </c>
      <c r="G117" s="13" t="s">
        <v>7227</v>
      </c>
      <c r="I117" s="13" t="s">
        <v>7236</v>
      </c>
      <c r="J117" s="13" t="s">
        <v>1815</v>
      </c>
      <c r="K117" s="13" t="s">
        <v>35</v>
      </c>
      <c r="L117" s="25" t="str">
        <f>VLOOKUP($K117,TONG_SL!$A:$D,2,0)</f>
        <v>Tai heo muối 200g</v>
      </c>
      <c r="N117" s="25" t="str">
        <f t="shared" si="31"/>
        <v>K-C6</v>
      </c>
      <c r="Q117" s="25" t="str">
        <f>VLOOKUP(K117,TONG_SL!$A:$D,3,0)</f>
        <v>Túi</v>
      </c>
      <c r="R117" s="54">
        <v>3</v>
      </c>
      <c r="T117" s="1">
        <f>VLOOKUP(VLOOKUP(G117,Ma_KH!$A:$R,18,0)&amp;K117,Gia_MB!$A:$F,6,0)</f>
        <v>55595</v>
      </c>
      <c r="U117" s="14">
        <f t="shared" si="33"/>
        <v>166785</v>
      </c>
      <c r="W117" s="64">
        <f t="shared" si="32"/>
        <v>0</v>
      </c>
      <c r="X117" s="3" t="str">
        <f t="shared" si="34"/>
        <v>8</v>
      </c>
      <c r="Z117" s="14">
        <f t="shared" si="35"/>
        <v>13342.800000000001</v>
      </c>
      <c r="AA117" s="7">
        <f>VLOOKUP(G117,Ma_KH!$A:$R,14,0)</f>
        <v>51</v>
      </c>
    </row>
    <row r="118" spans="1:27" x14ac:dyDescent="0.25">
      <c r="A118" s="77">
        <v>45904</v>
      </c>
      <c r="B118" s="25">
        <v>56499</v>
      </c>
      <c r="C118" s="12" t="s">
        <v>7186</v>
      </c>
      <c r="D118" s="16">
        <f t="shared" si="30"/>
        <v>45904</v>
      </c>
      <c r="G118" s="13" t="s">
        <v>7227</v>
      </c>
      <c r="I118" s="13" t="s">
        <v>7236</v>
      </c>
      <c r="J118" s="13" t="s">
        <v>1815</v>
      </c>
      <c r="K118" s="13" t="s">
        <v>32</v>
      </c>
      <c r="L118" s="25" t="str">
        <f>VLOOKUP($K118,TONG_SL!$A:$D,2,0)</f>
        <v>Giò Tai Lưỡi Xào 250g</v>
      </c>
      <c r="N118" s="25" t="str">
        <f t="shared" si="31"/>
        <v>K-C6</v>
      </c>
      <c r="Q118" s="25" t="str">
        <f>VLOOKUP(K118,TONG_SL!$A:$D,3,0)</f>
        <v>Túi</v>
      </c>
      <c r="R118" s="54">
        <v>3</v>
      </c>
      <c r="T118" s="1">
        <f>VLOOKUP(VLOOKUP(G118,Ma_KH!$A:$R,18,0)&amp;K118,Gia_MB!$A:$F,6,0)</f>
        <v>50182</v>
      </c>
      <c r="U118" s="14">
        <f t="shared" si="33"/>
        <v>150546</v>
      </c>
      <c r="W118" s="64">
        <f t="shared" si="32"/>
        <v>0</v>
      </c>
      <c r="X118" s="3" t="str">
        <f t="shared" si="34"/>
        <v>8</v>
      </c>
      <c r="Z118" s="14">
        <f t="shared" si="35"/>
        <v>12043.68</v>
      </c>
      <c r="AA118" s="7">
        <f>VLOOKUP(G118,Ma_KH!$A:$R,14,0)</f>
        <v>51</v>
      </c>
    </row>
    <row r="119" spans="1:27" x14ac:dyDescent="0.25">
      <c r="A119" s="77">
        <v>45904</v>
      </c>
      <c r="B119" s="25">
        <v>56499</v>
      </c>
      <c r="C119" s="12" t="s">
        <v>7186</v>
      </c>
      <c r="D119" s="16">
        <f t="shared" si="30"/>
        <v>45904</v>
      </c>
      <c r="G119" s="13" t="s">
        <v>7227</v>
      </c>
      <c r="I119" s="13" t="s">
        <v>7236</v>
      </c>
      <c r="J119" s="13" t="s">
        <v>1815</v>
      </c>
      <c r="K119" s="13" t="s">
        <v>570</v>
      </c>
      <c r="L119" s="25" t="str">
        <f>VLOOKUP($K119,TONG_SL!$A:$D,2,0)</f>
        <v>Tai heo sốt thái 150g</v>
      </c>
      <c r="N119" s="25" t="str">
        <f t="shared" si="31"/>
        <v>K-C6</v>
      </c>
      <c r="Q119" s="25" t="str">
        <f>VLOOKUP(K119,TONG_SL!$A:$D,3,0)</f>
        <v>Túi</v>
      </c>
      <c r="R119" s="54">
        <v>3</v>
      </c>
      <c r="T119" s="1">
        <f>VLOOKUP(VLOOKUP(G119,Ma_KH!$A:$R,18,0)&amp;K119,Gia_MB!$A:$F,6,0)</f>
        <v>19500</v>
      </c>
      <c r="U119" s="14">
        <f t="shared" si="33"/>
        <v>58500</v>
      </c>
      <c r="W119" s="64">
        <f t="shared" si="32"/>
        <v>0</v>
      </c>
      <c r="X119" s="3" t="str">
        <f t="shared" si="34"/>
        <v>8</v>
      </c>
      <c r="Z119" s="14">
        <f t="shared" si="35"/>
        <v>4680</v>
      </c>
      <c r="AA119" s="7">
        <f>VLOOKUP(G119,Ma_KH!$A:$R,14,0)</f>
        <v>51</v>
      </c>
    </row>
    <row r="120" spans="1:27" x14ac:dyDescent="0.25">
      <c r="A120" s="77">
        <v>45904</v>
      </c>
      <c r="B120" s="25">
        <v>56499</v>
      </c>
      <c r="C120" s="12" t="s">
        <v>7186</v>
      </c>
      <c r="D120" s="16">
        <f t="shared" si="30"/>
        <v>45904</v>
      </c>
      <c r="G120" s="13" t="s">
        <v>7227</v>
      </c>
      <c r="I120" s="13" t="s">
        <v>7236</v>
      </c>
      <c r="J120" s="13" t="s">
        <v>1815</v>
      </c>
      <c r="K120" s="13" t="s">
        <v>27</v>
      </c>
      <c r="L120" s="25" t="str">
        <f>VLOOKUP($K120,TONG_SL!$A:$D,2,0)</f>
        <v>Chân giò heo muối 300g</v>
      </c>
      <c r="N120" s="25" t="str">
        <f t="shared" si="31"/>
        <v>K-C6</v>
      </c>
      <c r="Q120" s="25" t="str">
        <f>VLOOKUP(K120,TONG_SL!$A:$D,3,0)</f>
        <v>Túi</v>
      </c>
      <c r="R120" s="54">
        <v>5</v>
      </c>
      <c r="T120" s="1">
        <f>VLOOKUP(VLOOKUP(G120,Ma_KH!$A:$R,18,0)&amp;K120,Gia_MB!$A:$F,6,0)</f>
        <v>73431</v>
      </c>
      <c r="U120" s="14">
        <f t="shared" si="33"/>
        <v>367155</v>
      </c>
      <c r="W120" s="64">
        <f t="shared" si="32"/>
        <v>0</v>
      </c>
      <c r="X120" s="3" t="str">
        <f t="shared" si="34"/>
        <v>8</v>
      </c>
      <c r="Z120" s="14">
        <f t="shared" si="35"/>
        <v>29372.400000000001</v>
      </c>
      <c r="AA120" s="7">
        <f>VLOOKUP(G120,Ma_KH!$A:$R,14,0)</f>
        <v>51</v>
      </c>
    </row>
    <row r="121" spans="1:27" x14ac:dyDescent="0.25">
      <c r="A121" s="77">
        <v>45904</v>
      </c>
      <c r="B121" s="25">
        <v>56471</v>
      </c>
      <c r="C121" s="12" t="s">
        <v>7186</v>
      </c>
      <c r="D121" s="16">
        <f t="shared" si="30"/>
        <v>45904</v>
      </c>
      <c r="G121" s="13" t="s">
        <v>7227</v>
      </c>
      <c r="I121" s="13" t="s">
        <v>7237</v>
      </c>
      <c r="J121" s="13" t="s">
        <v>1815</v>
      </c>
      <c r="K121" s="13" t="s">
        <v>27</v>
      </c>
      <c r="L121" s="25" t="str">
        <f>VLOOKUP($K121,TONG_SL!$A:$D,2,0)</f>
        <v>Chân giò heo muối 300g</v>
      </c>
      <c r="N121" s="25" t="str">
        <f t="shared" si="31"/>
        <v>K-C6</v>
      </c>
      <c r="Q121" s="25" t="str">
        <f>VLOOKUP(K121,TONG_SL!$A:$D,3,0)</f>
        <v>Túi</v>
      </c>
      <c r="R121" s="55" t="s">
        <v>7327</v>
      </c>
      <c r="T121" s="1">
        <f>VLOOKUP(VLOOKUP(G121,Ma_KH!$A:$R,18,0)&amp;K121,Gia_MB!$A:$F,6,0)</f>
        <v>73431</v>
      </c>
      <c r="U121" s="14">
        <f t="shared" si="33"/>
        <v>220293</v>
      </c>
      <c r="W121" s="64">
        <f t="shared" si="32"/>
        <v>0</v>
      </c>
      <c r="X121" s="3" t="str">
        <f t="shared" si="34"/>
        <v>8</v>
      </c>
      <c r="Z121" s="14">
        <f t="shared" si="35"/>
        <v>17623.439999999999</v>
      </c>
      <c r="AA121" s="7">
        <f>VLOOKUP(G121,Ma_KH!$A:$R,14,0)</f>
        <v>51</v>
      </c>
    </row>
    <row r="122" spans="1:27" x14ac:dyDescent="0.25">
      <c r="A122" s="77">
        <v>45904</v>
      </c>
      <c r="B122" s="25">
        <v>56471</v>
      </c>
      <c r="C122" s="12" t="s">
        <v>7186</v>
      </c>
      <c r="D122" s="16">
        <f t="shared" si="30"/>
        <v>45904</v>
      </c>
      <c r="G122" s="13" t="s">
        <v>7227</v>
      </c>
      <c r="I122" s="13" t="s">
        <v>7237</v>
      </c>
      <c r="J122" s="13" t="s">
        <v>1815</v>
      </c>
      <c r="K122" s="13" t="s">
        <v>547</v>
      </c>
      <c r="L122" s="25" t="str">
        <f>VLOOKUP($K122,TONG_SL!$A:$D,2,0)</f>
        <v>Chân giò heo muối 500g</v>
      </c>
      <c r="N122" s="25" t="str">
        <f t="shared" si="31"/>
        <v>K-C6</v>
      </c>
      <c r="Q122" s="25" t="str">
        <f>VLOOKUP(K122,TONG_SL!$A:$D,3,0)</f>
        <v>Túi</v>
      </c>
      <c r="R122" s="55" t="s">
        <v>7327</v>
      </c>
      <c r="T122" s="1">
        <f>VLOOKUP(VLOOKUP(G122,Ma_KH!$A:$R,18,0)&amp;K122,Gia_MB!$A:$F,6,0)</f>
        <v>119066</v>
      </c>
      <c r="U122" s="14">
        <f t="shared" si="33"/>
        <v>357198</v>
      </c>
      <c r="W122" s="64">
        <f t="shared" si="32"/>
        <v>0</v>
      </c>
      <c r="X122" s="3" t="str">
        <f t="shared" si="34"/>
        <v>8</v>
      </c>
      <c r="Z122" s="14">
        <f t="shared" si="35"/>
        <v>28575.84</v>
      </c>
      <c r="AA122" s="7">
        <f>VLOOKUP(G122,Ma_KH!$A:$R,14,0)</f>
        <v>51</v>
      </c>
    </row>
    <row r="123" spans="1:27" x14ac:dyDescent="0.25">
      <c r="A123" s="77">
        <v>45904</v>
      </c>
      <c r="B123" s="25">
        <v>56471</v>
      </c>
      <c r="C123" s="12" t="s">
        <v>7186</v>
      </c>
      <c r="D123" s="16">
        <f t="shared" si="30"/>
        <v>45904</v>
      </c>
      <c r="G123" s="13" t="s">
        <v>7227</v>
      </c>
      <c r="I123" s="13" t="s">
        <v>7237</v>
      </c>
      <c r="J123" s="13" t="s">
        <v>1815</v>
      </c>
      <c r="K123" s="13" t="s">
        <v>558</v>
      </c>
      <c r="L123" s="25" t="str">
        <f>VLOOKUP($K123,TONG_SL!$A:$D,2,0)</f>
        <v>Gà muối hun khói 300g</v>
      </c>
      <c r="N123" s="25" t="str">
        <f t="shared" si="31"/>
        <v>K-C6</v>
      </c>
      <c r="Q123" s="25" t="str">
        <f>VLOOKUP(K123,TONG_SL!$A:$D,3,0)</f>
        <v>Túi</v>
      </c>
      <c r="R123" s="55" t="s">
        <v>7327</v>
      </c>
      <c r="T123" s="1">
        <f>VLOOKUP(VLOOKUP(G123,Ma_KH!$A:$R,18,0)&amp;K123,Gia_MB!$A:$F,6,0)</f>
        <v>70000</v>
      </c>
      <c r="U123" s="14">
        <f t="shared" si="33"/>
        <v>210000</v>
      </c>
      <c r="W123" s="64">
        <f t="shared" si="32"/>
        <v>0</v>
      </c>
      <c r="X123" s="3" t="str">
        <f t="shared" si="34"/>
        <v>8</v>
      </c>
      <c r="Z123" s="14">
        <f t="shared" si="35"/>
        <v>16800</v>
      </c>
      <c r="AA123" s="7">
        <f>VLOOKUP(G123,Ma_KH!$A:$R,14,0)</f>
        <v>51</v>
      </c>
    </row>
    <row r="124" spans="1:27" x14ac:dyDescent="0.25">
      <c r="A124" s="77">
        <v>45904</v>
      </c>
      <c r="B124" s="25">
        <v>56471</v>
      </c>
      <c r="C124" s="12" t="s">
        <v>7186</v>
      </c>
      <c r="D124" s="16">
        <f t="shared" si="30"/>
        <v>45904</v>
      </c>
      <c r="G124" s="13" t="s">
        <v>7227</v>
      </c>
      <c r="I124" s="13" t="s">
        <v>7237</v>
      </c>
      <c r="J124" s="13" t="s">
        <v>1815</v>
      </c>
      <c r="K124" s="13" t="s">
        <v>51</v>
      </c>
      <c r="L124" s="25" t="str">
        <f>VLOOKUP($K124,TONG_SL!$A:$D,2,0)</f>
        <v>Mọc Nấm Hương 250g</v>
      </c>
      <c r="N124" s="25" t="str">
        <f t="shared" si="31"/>
        <v>K-C6</v>
      </c>
      <c r="Q124" s="25" t="str">
        <f>VLOOKUP(K124,TONG_SL!$A:$D,3,0)</f>
        <v>Túi</v>
      </c>
      <c r="R124" s="55" t="s">
        <v>7327</v>
      </c>
      <c r="T124" s="1">
        <f>VLOOKUP(VLOOKUP(G124,Ma_KH!$A:$R,18,0)&amp;K124,Gia_MB!$A:$F,6,0)</f>
        <v>46000</v>
      </c>
      <c r="U124" s="14">
        <f t="shared" si="33"/>
        <v>138000</v>
      </c>
      <c r="W124" s="64">
        <f t="shared" si="32"/>
        <v>0</v>
      </c>
      <c r="X124" s="3" t="str">
        <f t="shared" si="34"/>
        <v>8</v>
      </c>
      <c r="Z124" s="14">
        <f t="shared" si="35"/>
        <v>11040</v>
      </c>
      <c r="AA124" s="7">
        <f>VLOOKUP(G124,Ma_KH!$A:$R,14,0)</f>
        <v>51</v>
      </c>
    </row>
    <row r="125" spans="1:27" x14ac:dyDescent="0.25">
      <c r="A125" s="77">
        <v>45904</v>
      </c>
      <c r="B125" s="25">
        <v>56490</v>
      </c>
      <c r="C125" s="12" t="s">
        <v>7186</v>
      </c>
      <c r="D125" s="16">
        <f t="shared" si="30"/>
        <v>45904</v>
      </c>
      <c r="G125" s="13" t="s">
        <v>7200</v>
      </c>
      <c r="I125" s="13" t="s">
        <v>2030</v>
      </c>
      <c r="J125" s="13" t="s">
        <v>1815</v>
      </c>
      <c r="K125" s="13" t="s">
        <v>27</v>
      </c>
      <c r="L125" s="25" t="str">
        <f>VLOOKUP($K125,TONG_SL!$A:$D,2,0)</f>
        <v>Chân giò heo muối 300g</v>
      </c>
      <c r="N125" s="25" t="str">
        <f t="shared" si="31"/>
        <v>K-C6</v>
      </c>
      <c r="Q125" s="25" t="str">
        <f>VLOOKUP(K125,TONG_SL!$A:$D,3,0)</f>
        <v>Túi</v>
      </c>
      <c r="R125" s="55" t="s">
        <v>7328</v>
      </c>
      <c r="T125" s="1">
        <f>VLOOKUP(VLOOKUP(G125,Ma_KH!$A:$R,18,0)&amp;K125,Gia_MB!$A:$F,6,0)</f>
        <v>69759</v>
      </c>
      <c r="U125" s="14">
        <f t="shared" si="33"/>
        <v>279036</v>
      </c>
      <c r="W125" s="64">
        <f t="shared" si="32"/>
        <v>0</v>
      </c>
      <c r="X125" s="3" t="str">
        <f t="shared" si="34"/>
        <v>8</v>
      </c>
      <c r="Z125" s="14">
        <f t="shared" si="35"/>
        <v>22322.880000000001</v>
      </c>
      <c r="AA125" s="7">
        <f>VLOOKUP(G125,Ma_KH!$A:$R,14,0)</f>
        <v>60</v>
      </c>
    </row>
    <row r="126" spans="1:27" x14ac:dyDescent="0.25">
      <c r="A126" s="77">
        <v>45904</v>
      </c>
      <c r="B126" s="25">
        <v>56490</v>
      </c>
      <c r="C126" s="12" t="s">
        <v>7186</v>
      </c>
      <c r="D126" s="16">
        <f t="shared" si="30"/>
        <v>45904</v>
      </c>
      <c r="G126" s="13" t="s">
        <v>7200</v>
      </c>
      <c r="I126" s="13" t="s">
        <v>2030</v>
      </c>
      <c r="J126" s="13" t="s">
        <v>1815</v>
      </c>
      <c r="K126" s="13" t="s">
        <v>27</v>
      </c>
      <c r="L126" s="25" t="str">
        <f>VLOOKUP($K126,TONG_SL!$A:$D,2,0)</f>
        <v>Chân giò heo muối 300g</v>
      </c>
      <c r="N126" s="25" t="str">
        <f t="shared" si="31"/>
        <v>K-C6</v>
      </c>
      <c r="Q126" s="25" t="str">
        <f>VLOOKUP(K126,TONG_SL!$A:$D,3,0)</f>
        <v>Túi</v>
      </c>
      <c r="R126" s="55" t="s">
        <v>7329</v>
      </c>
      <c r="T126" s="1">
        <f>VLOOKUP(VLOOKUP(G126,Ma_KH!$A:$R,18,0)&amp;K126,Gia_MB!$A:$F,6,0)</f>
        <v>69759</v>
      </c>
      <c r="U126" s="14">
        <f t="shared" si="33"/>
        <v>139518</v>
      </c>
      <c r="W126" s="64">
        <f t="shared" si="32"/>
        <v>0</v>
      </c>
      <c r="X126" s="3" t="str">
        <f t="shared" si="34"/>
        <v>8</v>
      </c>
      <c r="Z126" s="14">
        <f t="shared" si="35"/>
        <v>11161.44</v>
      </c>
      <c r="AA126" s="7">
        <f>VLOOKUP(G126,Ma_KH!$A:$R,14,0)</f>
        <v>60</v>
      </c>
    </row>
    <row r="127" spans="1:27" x14ac:dyDescent="0.25">
      <c r="A127" s="77">
        <v>45904</v>
      </c>
      <c r="B127" s="25">
        <v>56490</v>
      </c>
      <c r="C127" s="12" t="s">
        <v>7186</v>
      </c>
      <c r="D127" s="16">
        <f t="shared" si="30"/>
        <v>45904</v>
      </c>
      <c r="G127" s="13" t="s">
        <v>7200</v>
      </c>
      <c r="I127" s="13" t="s">
        <v>2030</v>
      </c>
      <c r="J127" s="13" t="s">
        <v>1815</v>
      </c>
      <c r="K127" s="13" t="s">
        <v>30</v>
      </c>
      <c r="L127" s="25" t="str">
        <f>VLOOKUP($K127,TONG_SL!$A:$D,2,0)</f>
        <v>Gà muối 500g</v>
      </c>
      <c r="N127" s="25" t="str">
        <f t="shared" si="31"/>
        <v>K-C6</v>
      </c>
      <c r="Q127" s="25" t="str">
        <f>VLOOKUP(K127,TONG_SL!$A:$D,3,0)</f>
        <v>Túi</v>
      </c>
      <c r="R127" s="55" t="s">
        <v>7327</v>
      </c>
      <c r="T127" s="1">
        <f>VLOOKUP(VLOOKUP(G127,Ma_KH!$A:$R,18,0)&amp;K127,Gia_MB!$A:$F,6,0)</f>
        <v>105505</v>
      </c>
      <c r="U127" s="14">
        <f t="shared" si="33"/>
        <v>316515</v>
      </c>
      <c r="W127" s="64">
        <f t="shared" si="32"/>
        <v>0</v>
      </c>
      <c r="X127" s="3" t="str">
        <f t="shared" si="34"/>
        <v>8</v>
      </c>
      <c r="Z127" s="14">
        <f t="shared" si="35"/>
        <v>25321.200000000001</v>
      </c>
      <c r="AA127" s="7">
        <f>VLOOKUP(G127,Ma_KH!$A:$R,14,0)</f>
        <v>60</v>
      </c>
    </row>
    <row r="128" spans="1:27" x14ac:dyDescent="0.25">
      <c r="A128" s="77">
        <v>45904</v>
      </c>
      <c r="B128" s="25">
        <v>56482</v>
      </c>
      <c r="C128" s="12" t="s">
        <v>7186</v>
      </c>
      <c r="D128" s="16">
        <f t="shared" si="30"/>
        <v>45904</v>
      </c>
      <c r="G128" s="13" t="s">
        <v>7200</v>
      </c>
      <c r="I128" s="13" t="s">
        <v>2146</v>
      </c>
      <c r="J128" s="13" t="s">
        <v>1815</v>
      </c>
      <c r="K128" s="13" t="s">
        <v>547</v>
      </c>
      <c r="L128" s="25" t="str">
        <f>VLOOKUP($K128,TONG_SL!$A:$D,2,0)</f>
        <v>Chân giò heo muối 500g</v>
      </c>
      <c r="N128" s="25" t="str">
        <f t="shared" si="31"/>
        <v>K-C6</v>
      </c>
      <c r="Q128" s="25" t="str">
        <f>VLOOKUP(K128,TONG_SL!$A:$D,3,0)</f>
        <v>Túi</v>
      </c>
      <c r="R128" s="55" t="s">
        <v>7330</v>
      </c>
      <c r="T128" s="1">
        <f>VLOOKUP(VLOOKUP(G128,Ma_KH!$A:$R,18,0)&amp;K128,Gia_MB!$A:$F,6,0)</f>
        <v>113113</v>
      </c>
      <c r="U128" s="14">
        <f t="shared" si="33"/>
        <v>565565</v>
      </c>
      <c r="W128" s="64">
        <f t="shared" si="32"/>
        <v>0</v>
      </c>
      <c r="X128" s="3" t="str">
        <f t="shared" si="34"/>
        <v>8</v>
      </c>
      <c r="Z128" s="14">
        <f t="shared" si="35"/>
        <v>45245.200000000004</v>
      </c>
      <c r="AA128" s="7">
        <f>VLOOKUP(G128,Ma_KH!$A:$R,14,0)</f>
        <v>60</v>
      </c>
    </row>
    <row r="129" spans="1:27" x14ac:dyDescent="0.25">
      <c r="A129" s="77">
        <v>45904</v>
      </c>
      <c r="B129" s="25">
        <v>56482</v>
      </c>
      <c r="C129" s="12" t="s">
        <v>7186</v>
      </c>
      <c r="D129" s="16">
        <f t="shared" si="30"/>
        <v>45904</v>
      </c>
      <c r="G129" s="13" t="s">
        <v>7200</v>
      </c>
      <c r="I129" s="13" t="s">
        <v>2146</v>
      </c>
      <c r="J129" s="13" t="s">
        <v>1815</v>
      </c>
      <c r="K129" s="13" t="s">
        <v>30</v>
      </c>
      <c r="L129" s="25" t="str">
        <f>VLOOKUP($K129,TONG_SL!$A:$D,2,0)</f>
        <v>Gà muối 500g</v>
      </c>
      <c r="N129" s="25" t="str">
        <f t="shared" si="31"/>
        <v>K-C6</v>
      </c>
      <c r="Q129" s="25" t="str">
        <f>VLOOKUP(K129,TONG_SL!$A:$D,3,0)</f>
        <v>Túi</v>
      </c>
      <c r="R129" s="55" t="s">
        <v>7331</v>
      </c>
      <c r="T129" s="1">
        <f>VLOOKUP(VLOOKUP(G129,Ma_KH!$A:$R,18,0)&amp;K129,Gia_MB!$A:$F,6,0)</f>
        <v>105505</v>
      </c>
      <c r="U129" s="14">
        <f t="shared" si="33"/>
        <v>1055050</v>
      </c>
      <c r="W129" s="64">
        <f t="shared" si="32"/>
        <v>0</v>
      </c>
      <c r="X129" s="3" t="str">
        <f t="shared" si="34"/>
        <v>8</v>
      </c>
      <c r="Z129" s="14">
        <f t="shared" si="35"/>
        <v>84404</v>
      </c>
      <c r="AA129" s="7">
        <f>VLOOKUP(G129,Ma_KH!$A:$R,14,0)</f>
        <v>60</v>
      </c>
    </row>
    <row r="130" spans="1:27" x14ac:dyDescent="0.25">
      <c r="A130" s="77">
        <v>45904</v>
      </c>
      <c r="B130" s="25">
        <v>56482</v>
      </c>
      <c r="C130" s="12" t="s">
        <v>7186</v>
      </c>
      <c r="D130" s="16">
        <f t="shared" si="30"/>
        <v>45904</v>
      </c>
      <c r="G130" s="13" t="s">
        <v>7200</v>
      </c>
      <c r="I130" s="13" t="s">
        <v>2146</v>
      </c>
      <c r="J130" s="13" t="s">
        <v>1815</v>
      </c>
      <c r="K130" s="13" t="s">
        <v>32</v>
      </c>
      <c r="L130" s="25" t="str">
        <f>VLOOKUP($K130,TONG_SL!$A:$D,2,0)</f>
        <v>Giò Tai Lưỡi Xào 250g</v>
      </c>
      <c r="N130" s="25" t="str">
        <f t="shared" si="31"/>
        <v>K-C6</v>
      </c>
      <c r="Q130" s="25" t="str">
        <f>VLOOKUP(K130,TONG_SL!$A:$D,3,0)</f>
        <v>Túi</v>
      </c>
      <c r="R130" s="55" t="s">
        <v>7331</v>
      </c>
      <c r="T130" s="1">
        <f>VLOOKUP(VLOOKUP(G130,Ma_KH!$A:$R,18,0)&amp;K130,Gia_MB!$A:$F,6,0)</f>
        <v>47673</v>
      </c>
      <c r="U130" s="14">
        <f t="shared" si="33"/>
        <v>476730</v>
      </c>
      <c r="W130" s="64">
        <f t="shared" si="32"/>
        <v>0</v>
      </c>
      <c r="X130" s="3" t="str">
        <f t="shared" si="34"/>
        <v>8</v>
      </c>
      <c r="Z130" s="14">
        <f t="shared" si="35"/>
        <v>38138.400000000001</v>
      </c>
      <c r="AA130" s="7">
        <f>VLOOKUP(G130,Ma_KH!$A:$R,14,0)</f>
        <v>60</v>
      </c>
    </row>
    <row r="131" spans="1:27" x14ac:dyDescent="0.25">
      <c r="A131" s="77">
        <v>45904</v>
      </c>
      <c r="B131" s="25">
        <v>56488</v>
      </c>
      <c r="C131" s="12" t="s">
        <v>7186</v>
      </c>
      <c r="D131" s="16">
        <f t="shared" si="30"/>
        <v>45904</v>
      </c>
      <c r="G131" s="13" t="s">
        <v>7200</v>
      </c>
      <c r="I131" s="13" t="s">
        <v>2003</v>
      </c>
      <c r="J131" s="13" t="s">
        <v>1815</v>
      </c>
      <c r="K131" s="13" t="s">
        <v>27</v>
      </c>
      <c r="L131" s="25" t="str">
        <f>VLOOKUP($K131,TONG_SL!$A:$D,2,0)</f>
        <v>Chân giò heo muối 300g</v>
      </c>
      <c r="N131" s="25" t="str">
        <f t="shared" si="31"/>
        <v>K-C6</v>
      </c>
      <c r="Q131" s="25" t="str">
        <f>VLOOKUP(K131,TONG_SL!$A:$D,3,0)</f>
        <v>Túi</v>
      </c>
      <c r="R131" s="55" t="s">
        <v>7331</v>
      </c>
      <c r="T131" s="1">
        <f>VLOOKUP(VLOOKUP(G131,Ma_KH!$A:$R,18,0)&amp;K131,Gia_MB!$A:$F,6,0)</f>
        <v>69759</v>
      </c>
      <c r="U131" s="14">
        <f t="shared" si="33"/>
        <v>697590</v>
      </c>
      <c r="W131" s="64">
        <f t="shared" si="32"/>
        <v>0</v>
      </c>
      <c r="X131" s="3" t="str">
        <f t="shared" si="34"/>
        <v>8</v>
      </c>
      <c r="Z131" s="14">
        <f t="shared" si="35"/>
        <v>55807.200000000004</v>
      </c>
      <c r="AA131" s="7">
        <f>VLOOKUP(G131,Ma_KH!$A:$R,14,0)</f>
        <v>60</v>
      </c>
    </row>
    <row r="132" spans="1:27" x14ac:dyDescent="0.25">
      <c r="A132" s="77">
        <v>45904</v>
      </c>
      <c r="B132" s="25">
        <v>56488</v>
      </c>
      <c r="C132" s="12" t="s">
        <v>7186</v>
      </c>
      <c r="D132" s="16">
        <f t="shared" si="30"/>
        <v>45904</v>
      </c>
      <c r="G132" s="13" t="s">
        <v>7200</v>
      </c>
      <c r="I132" s="13" t="s">
        <v>2003</v>
      </c>
      <c r="J132" s="13" t="s">
        <v>1815</v>
      </c>
      <c r="K132" s="13" t="s">
        <v>547</v>
      </c>
      <c r="L132" s="25" t="str">
        <f>VLOOKUP($K132,TONG_SL!$A:$D,2,0)</f>
        <v>Chân giò heo muối 500g</v>
      </c>
      <c r="N132" s="25" t="str">
        <f t="shared" si="31"/>
        <v>K-C6</v>
      </c>
      <c r="Q132" s="25" t="str">
        <f>VLOOKUP(K132,TONG_SL!$A:$D,3,0)</f>
        <v>Túi</v>
      </c>
      <c r="R132" s="55" t="s">
        <v>7327</v>
      </c>
      <c r="T132" s="1">
        <f>VLOOKUP(VLOOKUP(G132,Ma_KH!$A:$R,18,0)&amp;K132,Gia_MB!$A:$F,6,0)</f>
        <v>113113</v>
      </c>
      <c r="U132" s="14">
        <f t="shared" si="33"/>
        <v>339339</v>
      </c>
      <c r="W132" s="64">
        <f t="shared" si="32"/>
        <v>0</v>
      </c>
      <c r="X132" s="3" t="str">
        <f t="shared" si="34"/>
        <v>8</v>
      </c>
      <c r="Z132" s="14">
        <f t="shared" si="35"/>
        <v>27147.119999999999</v>
      </c>
      <c r="AA132" s="7">
        <f>VLOOKUP(G132,Ma_KH!$A:$R,14,0)</f>
        <v>60</v>
      </c>
    </row>
    <row r="133" spans="1:27" x14ac:dyDescent="0.25">
      <c r="A133" s="77">
        <v>45904</v>
      </c>
      <c r="B133" s="25">
        <v>56488</v>
      </c>
      <c r="C133" s="12" t="s">
        <v>7186</v>
      </c>
      <c r="D133" s="16">
        <f t="shared" ref="D133:D196" si="36">IF(A133="","",A133)</f>
        <v>45904</v>
      </c>
      <c r="G133" s="13" t="s">
        <v>7200</v>
      </c>
      <c r="I133" s="13" t="s">
        <v>2003</v>
      </c>
      <c r="J133" s="13" t="s">
        <v>1815</v>
      </c>
      <c r="K133" s="13" t="s">
        <v>30</v>
      </c>
      <c r="L133" s="25" t="str">
        <f>VLOOKUP($K133,TONG_SL!$A:$D,2,0)</f>
        <v>Gà muối 500g</v>
      </c>
      <c r="N133" s="25" t="str">
        <f t="shared" si="31"/>
        <v>K-C6</v>
      </c>
      <c r="Q133" s="25" t="str">
        <f>VLOOKUP(K133,TONG_SL!$A:$D,3,0)</f>
        <v>Túi</v>
      </c>
      <c r="R133" s="55" t="s">
        <v>7327</v>
      </c>
      <c r="T133" s="1">
        <f>VLOOKUP(VLOOKUP(G133,Ma_KH!$A:$R,18,0)&amp;K133,Gia_MB!$A:$F,6,0)</f>
        <v>105505</v>
      </c>
      <c r="U133" s="14">
        <f t="shared" si="33"/>
        <v>316515</v>
      </c>
      <c r="W133" s="64">
        <f t="shared" si="32"/>
        <v>0</v>
      </c>
      <c r="X133" s="3" t="str">
        <f t="shared" si="34"/>
        <v>8</v>
      </c>
      <c r="Z133" s="14">
        <f t="shared" si="35"/>
        <v>25321.200000000001</v>
      </c>
      <c r="AA133" s="7">
        <f>VLOOKUP(G133,Ma_KH!$A:$R,14,0)</f>
        <v>60</v>
      </c>
    </row>
    <row r="134" spans="1:27" x14ac:dyDescent="0.25">
      <c r="A134" s="77">
        <v>45904</v>
      </c>
      <c r="B134" s="25">
        <v>56488</v>
      </c>
      <c r="C134" s="12" t="s">
        <v>7186</v>
      </c>
      <c r="D134" s="16">
        <f t="shared" si="36"/>
        <v>45904</v>
      </c>
      <c r="G134" s="13" t="s">
        <v>7200</v>
      </c>
      <c r="I134" s="13" t="s">
        <v>2003</v>
      </c>
      <c r="J134" s="13" t="s">
        <v>1815</v>
      </c>
      <c r="K134" s="13" t="s">
        <v>55</v>
      </c>
      <c r="L134" s="25" t="str">
        <f>VLOOKUP($K134,TONG_SL!$A:$D,2,0)</f>
        <v>Gà xì dầu 500g</v>
      </c>
      <c r="N134" s="25" t="str">
        <f t="shared" ref="N134:N196" si="37">IF($B134&lt;&gt;"","K-C6","")</f>
        <v>K-C6</v>
      </c>
      <c r="Q134" s="25" t="str">
        <f>VLOOKUP(K134,TONG_SL!$A:$D,3,0)</f>
        <v>Túi</v>
      </c>
      <c r="R134" s="55" t="s">
        <v>7329</v>
      </c>
      <c r="T134" s="1">
        <f>VLOOKUP(VLOOKUP(G134,Ma_KH!$A:$R,18,0)&amp;K134,Gia_MB!$A:$F,6,0)</f>
        <v>106026</v>
      </c>
      <c r="U134" s="14">
        <f t="shared" si="33"/>
        <v>212052</v>
      </c>
      <c r="W134" s="64">
        <f t="shared" ref="W134:W196" si="38">U134*V134</f>
        <v>0</v>
      </c>
      <c r="X134" s="3" t="str">
        <f t="shared" si="34"/>
        <v>8</v>
      </c>
      <c r="Z134" s="14">
        <f t="shared" si="35"/>
        <v>16964.16</v>
      </c>
      <c r="AA134" s="7">
        <f>VLOOKUP(G134,Ma_KH!$A:$R,14,0)</f>
        <v>60</v>
      </c>
    </row>
    <row r="135" spans="1:27" x14ac:dyDescent="0.25">
      <c r="A135" s="77">
        <v>45904</v>
      </c>
      <c r="B135" s="25">
        <v>56470</v>
      </c>
      <c r="C135" s="12" t="s">
        <v>7186</v>
      </c>
      <c r="D135" s="16">
        <f t="shared" si="36"/>
        <v>45904</v>
      </c>
      <c r="G135" s="13" t="s">
        <v>7227</v>
      </c>
      <c r="I135" s="13" t="s">
        <v>7238</v>
      </c>
      <c r="J135" s="13" t="s">
        <v>1815</v>
      </c>
      <c r="K135" s="13" t="s">
        <v>27</v>
      </c>
      <c r="L135" s="25" t="str">
        <f>VLOOKUP($K135,TONG_SL!$A:$D,2,0)</f>
        <v>Chân giò heo muối 300g</v>
      </c>
      <c r="N135" s="25" t="str">
        <f t="shared" si="37"/>
        <v>K-C6</v>
      </c>
      <c r="Q135" s="25" t="str">
        <f>VLOOKUP(K135,TONG_SL!$A:$D,3,0)</f>
        <v>Túi</v>
      </c>
      <c r="R135" s="55" t="s">
        <v>7331</v>
      </c>
      <c r="T135" s="1">
        <f>VLOOKUP(VLOOKUP(G135,Ma_KH!$A:$R,18,0)&amp;K135,Gia_MB!$A:$F,6,0)</f>
        <v>73431</v>
      </c>
      <c r="U135" s="14">
        <f t="shared" si="33"/>
        <v>734310</v>
      </c>
      <c r="W135" s="64">
        <f t="shared" si="38"/>
        <v>0</v>
      </c>
      <c r="X135" s="3" t="str">
        <f t="shared" si="34"/>
        <v>8</v>
      </c>
      <c r="Z135" s="14">
        <f t="shared" si="35"/>
        <v>58744.800000000003</v>
      </c>
      <c r="AA135" s="7">
        <f>VLOOKUP(G135,Ma_KH!$A:$R,14,0)</f>
        <v>51</v>
      </c>
    </row>
    <row r="136" spans="1:27" x14ac:dyDescent="0.25">
      <c r="A136" s="77">
        <v>45904</v>
      </c>
      <c r="B136" s="25">
        <v>56470</v>
      </c>
      <c r="C136" s="12" t="s">
        <v>7186</v>
      </c>
      <c r="D136" s="16">
        <f t="shared" si="36"/>
        <v>45904</v>
      </c>
      <c r="G136" s="13" t="s">
        <v>7227</v>
      </c>
      <c r="I136" s="13" t="s">
        <v>7238</v>
      </c>
      <c r="J136" s="13" t="s">
        <v>1815</v>
      </c>
      <c r="K136" s="13" t="s">
        <v>547</v>
      </c>
      <c r="L136" s="25" t="str">
        <f>VLOOKUP($K136,TONG_SL!$A:$D,2,0)</f>
        <v>Chân giò heo muối 500g</v>
      </c>
      <c r="N136" s="25" t="str">
        <f t="shared" si="37"/>
        <v>K-C6</v>
      </c>
      <c r="Q136" s="25" t="str">
        <f>VLOOKUP(K136,TONG_SL!$A:$D,3,0)</f>
        <v>Túi</v>
      </c>
      <c r="R136" s="55" t="s">
        <v>7327</v>
      </c>
      <c r="T136" s="1">
        <f>VLOOKUP(VLOOKUP(G136,Ma_KH!$A:$R,18,0)&amp;K136,Gia_MB!$A:$F,6,0)</f>
        <v>119066</v>
      </c>
      <c r="U136" s="14">
        <f t="shared" si="33"/>
        <v>357198</v>
      </c>
      <c r="W136" s="64">
        <f t="shared" si="38"/>
        <v>0</v>
      </c>
      <c r="X136" s="3" t="str">
        <f t="shared" si="34"/>
        <v>8</v>
      </c>
      <c r="Z136" s="14">
        <f t="shared" si="35"/>
        <v>28575.84</v>
      </c>
      <c r="AA136" s="7">
        <f>VLOOKUP(G136,Ma_KH!$A:$R,14,0)</f>
        <v>51</v>
      </c>
    </row>
    <row r="137" spans="1:27" x14ac:dyDescent="0.25">
      <c r="A137" s="77">
        <v>45904</v>
      </c>
      <c r="B137" s="25">
        <v>56470</v>
      </c>
      <c r="C137" s="12" t="s">
        <v>7186</v>
      </c>
      <c r="D137" s="16">
        <f t="shared" si="36"/>
        <v>45904</v>
      </c>
      <c r="G137" s="13" t="s">
        <v>7227</v>
      </c>
      <c r="I137" s="13" t="s">
        <v>7238</v>
      </c>
      <c r="J137" s="13" t="s">
        <v>1815</v>
      </c>
      <c r="K137" s="13" t="s">
        <v>35</v>
      </c>
      <c r="L137" s="25" t="str">
        <f>VLOOKUP($K137,TONG_SL!$A:$D,2,0)</f>
        <v>Tai heo muối 200g</v>
      </c>
      <c r="N137" s="25" t="str">
        <f t="shared" si="37"/>
        <v>K-C6</v>
      </c>
      <c r="Q137" s="25" t="str">
        <f>VLOOKUP(K137,TONG_SL!$A:$D,3,0)</f>
        <v>Túi</v>
      </c>
      <c r="R137" s="55" t="s">
        <v>7327</v>
      </c>
      <c r="T137" s="1">
        <f>VLOOKUP(VLOOKUP(G137,Ma_KH!$A:$R,18,0)&amp;K137,Gia_MB!$A:$F,6,0)</f>
        <v>55595</v>
      </c>
      <c r="U137" s="14">
        <f t="shared" si="33"/>
        <v>166785</v>
      </c>
      <c r="W137" s="64">
        <f t="shared" si="38"/>
        <v>0</v>
      </c>
      <c r="X137" s="3" t="str">
        <f t="shared" si="34"/>
        <v>8</v>
      </c>
      <c r="Z137" s="14">
        <f t="shared" si="35"/>
        <v>13342.800000000001</v>
      </c>
      <c r="AA137" s="7">
        <f>VLOOKUP(G137,Ma_KH!$A:$R,14,0)</f>
        <v>51</v>
      </c>
    </row>
    <row r="138" spans="1:27" x14ac:dyDescent="0.25">
      <c r="A138" s="77">
        <v>45904</v>
      </c>
      <c r="B138" s="25">
        <v>56487</v>
      </c>
      <c r="C138" s="12" t="s">
        <v>7186</v>
      </c>
      <c r="D138" s="16">
        <f t="shared" si="36"/>
        <v>45904</v>
      </c>
      <c r="G138" s="13" t="s">
        <v>7200</v>
      </c>
      <c r="I138" s="13" t="s">
        <v>1999</v>
      </c>
      <c r="J138" s="13" t="s">
        <v>1815</v>
      </c>
      <c r="K138" s="13" t="s">
        <v>27</v>
      </c>
      <c r="L138" s="25" t="str">
        <f>VLOOKUP($K138,TONG_SL!$A:$D,2,0)</f>
        <v>Chân giò heo muối 300g</v>
      </c>
      <c r="N138" s="25" t="str">
        <f t="shared" si="37"/>
        <v>K-C6</v>
      </c>
      <c r="Q138" s="25" t="str">
        <f>VLOOKUP(K138,TONG_SL!$A:$D,3,0)</f>
        <v>Túi</v>
      </c>
      <c r="R138" s="55" t="s">
        <v>7332</v>
      </c>
      <c r="T138" s="1">
        <f>VLOOKUP(VLOOKUP(G138,Ma_KH!$A:$R,18,0)&amp;K138,Gia_MB!$A:$F,6,0)</f>
        <v>69759</v>
      </c>
      <c r="U138" s="14">
        <f t="shared" si="33"/>
        <v>418554</v>
      </c>
      <c r="W138" s="64">
        <f t="shared" si="38"/>
        <v>0</v>
      </c>
      <c r="X138" s="3" t="str">
        <f t="shared" si="34"/>
        <v>8</v>
      </c>
      <c r="Z138" s="14">
        <f t="shared" si="35"/>
        <v>33484.32</v>
      </c>
      <c r="AA138" s="7">
        <f>VLOOKUP(G138,Ma_KH!$A:$R,14,0)</f>
        <v>60</v>
      </c>
    </row>
    <row r="139" spans="1:27" x14ac:dyDescent="0.25">
      <c r="A139" s="77">
        <v>45904</v>
      </c>
      <c r="B139" s="25">
        <v>56487</v>
      </c>
      <c r="C139" s="12" t="s">
        <v>7186</v>
      </c>
      <c r="D139" s="16">
        <f t="shared" si="36"/>
        <v>45904</v>
      </c>
      <c r="G139" s="13" t="s">
        <v>7200</v>
      </c>
      <c r="I139" s="13" t="s">
        <v>1999</v>
      </c>
      <c r="J139" s="13" t="s">
        <v>1815</v>
      </c>
      <c r="K139" s="13" t="s">
        <v>30</v>
      </c>
      <c r="L139" s="25" t="str">
        <f>VLOOKUP($K139,TONG_SL!$A:$D,2,0)</f>
        <v>Gà muối 500g</v>
      </c>
      <c r="N139" s="25" t="str">
        <f t="shared" si="37"/>
        <v>K-C6</v>
      </c>
      <c r="Q139" s="25" t="str">
        <f>VLOOKUP(K139,TONG_SL!$A:$D,3,0)</f>
        <v>Túi</v>
      </c>
      <c r="R139" s="55" t="s">
        <v>7332</v>
      </c>
      <c r="T139" s="1">
        <f>VLOOKUP(VLOOKUP(G139,Ma_KH!$A:$R,18,0)&amp;K139,Gia_MB!$A:$F,6,0)</f>
        <v>105505</v>
      </c>
      <c r="U139" s="14">
        <f t="shared" si="33"/>
        <v>633030</v>
      </c>
      <c r="W139" s="64">
        <f t="shared" si="38"/>
        <v>0</v>
      </c>
      <c r="X139" s="3" t="str">
        <f t="shared" si="34"/>
        <v>8</v>
      </c>
      <c r="Z139" s="14">
        <f t="shared" si="35"/>
        <v>50642.400000000001</v>
      </c>
      <c r="AA139" s="7">
        <f>VLOOKUP(G139,Ma_KH!$A:$R,14,0)</f>
        <v>60</v>
      </c>
    </row>
    <row r="140" spans="1:27" x14ac:dyDescent="0.25">
      <c r="A140" s="77">
        <v>45904</v>
      </c>
      <c r="B140" s="25">
        <v>56487</v>
      </c>
      <c r="C140" s="12" t="s">
        <v>7186</v>
      </c>
      <c r="D140" s="16">
        <f t="shared" si="36"/>
        <v>45904</v>
      </c>
      <c r="G140" s="13" t="s">
        <v>7200</v>
      </c>
      <c r="I140" s="13" t="s">
        <v>1999</v>
      </c>
      <c r="J140" s="13" t="s">
        <v>1815</v>
      </c>
      <c r="K140" s="13" t="s">
        <v>547</v>
      </c>
      <c r="L140" s="25" t="str">
        <f>VLOOKUP($K140,TONG_SL!$A:$D,2,0)</f>
        <v>Chân giò heo muối 500g</v>
      </c>
      <c r="N140" s="25" t="str">
        <f t="shared" si="37"/>
        <v>K-C6</v>
      </c>
      <c r="Q140" s="25" t="str">
        <f>VLOOKUP(K140,TONG_SL!$A:$D,3,0)</f>
        <v>Túi</v>
      </c>
      <c r="R140" s="55" t="s">
        <v>7327</v>
      </c>
      <c r="T140" s="1">
        <f>VLOOKUP(VLOOKUP(G140,Ma_KH!$A:$R,18,0)&amp;K140,Gia_MB!$A:$F,6,0)</f>
        <v>113113</v>
      </c>
      <c r="U140" s="14">
        <f t="shared" si="33"/>
        <v>339339</v>
      </c>
      <c r="W140" s="64">
        <f t="shared" si="38"/>
        <v>0</v>
      </c>
      <c r="X140" s="3" t="str">
        <f t="shared" si="34"/>
        <v>8</v>
      </c>
      <c r="Z140" s="14">
        <f t="shared" si="35"/>
        <v>27147.119999999999</v>
      </c>
      <c r="AA140" s="7">
        <f>VLOOKUP(G140,Ma_KH!$A:$R,14,0)</f>
        <v>60</v>
      </c>
    </row>
    <row r="141" spans="1:27" x14ac:dyDescent="0.25">
      <c r="A141" s="77">
        <v>45904</v>
      </c>
      <c r="B141" s="25">
        <v>56467</v>
      </c>
      <c r="C141" s="12" t="s">
        <v>7186</v>
      </c>
      <c r="D141" s="16">
        <f t="shared" si="36"/>
        <v>45904</v>
      </c>
      <c r="G141" s="13" t="s">
        <v>7227</v>
      </c>
      <c r="I141" s="13" t="s">
        <v>7239</v>
      </c>
      <c r="J141" s="13" t="s">
        <v>1815</v>
      </c>
      <c r="K141" s="13" t="s">
        <v>568</v>
      </c>
      <c r="L141" s="25" t="str">
        <f>VLOOKUP($K141,TONG_SL!$A:$D,2,0)</f>
        <v>Chân gà sả tắc 150g</v>
      </c>
      <c r="N141" s="25" t="str">
        <f t="shared" si="37"/>
        <v>K-C6</v>
      </c>
      <c r="Q141" s="25" t="str">
        <f>VLOOKUP(K141,TONG_SL!$A:$D,3,0)</f>
        <v>Túi</v>
      </c>
      <c r="R141" s="55" t="s">
        <v>7327</v>
      </c>
      <c r="T141" s="1">
        <f>VLOOKUP(VLOOKUP(G141,Ma_KH!$A:$R,18,0)&amp;K141,Gia_MB!$A:$F,6,0)</f>
        <v>20250</v>
      </c>
      <c r="U141" s="14">
        <f t="shared" si="33"/>
        <v>60750</v>
      </c>
      <c r="W141" s="64">
        <f t="shared" si="38"/>
        <v>0</v>
      </c>
      <c r="X141" s="3" t="str">
        <f t="shared" si="34"/>
        <v>8</v>
      </c>
      <c r="Z141" s="14">
        <f t="shared" si="35"/>
        <v>4860</v>
      </c>
      <c r="AA141" s="7">
        <f>VLOOKUP(G141,Ma_KH!$A:$R,14,0)</f>
        <v>51</v>
      </c>
    </row>
    <row r="142" spans="1:27" x14ac:dyDescent="0.25">
      <c r="A142" s="77">
        <v>45904</v>
      </c>
      <c r="B142" s="25">
        <v>56467</v>
      </c>
      <c r="C142" s="12" t="s">
        <v>7186</v>
      </c>
      <c r="D142" s="16">
        <f t="shared" si="36"/>
        <v>45904</v>
      </c>
      <c r="G142" s="13" t="s">
        <v>7227</v>
      </c>
      <c r="I142" s="13" t="s">
        <v>7239</v>
      </c>
      <c r="J142" s="13" t="s">
        <v>1815</v>
      </c>
      <c r="K142" s="13" t="s">
        <v>556</v>
      </c>
      <c r="L142" s="25" t="str">
        <f>VLOOKUP($K142,TONG_SL!$A:$D,2,0)</f>
        <v>Chân giò heo muối 100g</v>
      </c>
      <c r="N142" s="25" t="str">
        <f t="shared" si="37"/>
        <v>K-C6</v>
      </c>
      <c r="Q142" s="25" t="str">
        <f>VLOOKUP(K142,TONG_SL!$A:$D,3,0)</f>
        <v>Gói</v>
      </c>
      <c r="R142" s="55" t="s">
        <v>7327</v>
      </c>
      <c r="T142" s="1">
        <f>VLOOKUP(VLOOKUP(G142,Ma_KH!$A:$R,18,0)&amp;K142,Gia_MB!$A:$F,6,0)</f>
        <v>24549</v>
      </c>
      <c r="U142" s="14">
        <f t="shared" si="33"/>
        <v>73647</v>
      </c>
      <c r="W142" s="64">
        <f t="shared" si="38"/>
        <v>0</v>
      </c>
      <c r="X142" s="3" t="str">
        <f t="shared" si="34"/>
        <v>8</v>
      </c>
      <c r="Z142" s="14">
        <f t="shared" si="35"/>
        <v>5891.76</v>
      </c>
      <c r="AA142" s="7">
        <f>VLOOKUP(G142,Ma_KH!$A:$R,14,0)</f>
        <v>51</v>
      </c>
    </row>
    <row r="143" spans="1:27" x14ac:dyDescent="0.25">
      <c r="A143" s="77">
        <v>45904</v>
      </c>
      <c r="B143" s="25">
        <v>56467</v>
      </c>
      <c r="C143" s="12" t="s">
        <v>7186</v>
      </c>
      <c r="D143" s="16">
        <f t="shared" si="36"/>
        <v>45904</v>
      </c>
      <c r="G143" s="13" t="s">
        <v>7227</v>
      </c>
      <c r="I143" s="13" t="s">
        <v>7239</v>
      </c>
      <c r="J143" s="13" t="s">
        <v>1815</v>
      </c>
      <c r="K143" s="13" t="s">
        <v>27</v>
      </c>
      <c r="L143" s="25" t="str">
        <f>VLOOKUP($K143,TONG_SL!$A:$D,2,0)</f>
        <v>Chân giò heo muối 300g</v>
      </c>
      <c r="N143" s="25" t="str">
        <f t="shared" si="37"/>
        <v>K-C6</v>
      </c>
      <c r="Q143" s="25" t="str">
        <f>VLOOKUP(K143,TONG_SL!$A:$D,3,0)</f>
        <v>Túi</v>
      </c>
      <c r="R143" s="55" t="s">
        <v>7333</v>
      </c>
      <c r="T143" s="1">
        <f>VLOOKUP(VLOOKUP(G143,Ma_KH!$A:$R,18,0)&amp;K143,Gia_MB!$A:$F,6,0)</f>
        <v>73431</v>
      </c>
      <c r="U143" s="14">
        <f t="shared" ref="U143:U196" si="39">T143*R143</f>
        <v>514017</v>
      </c>
      <c r="W143" s="64">
        <f t="shared" si="38"/>
        <v>0</v>
      </c>
      <c r="X143" s="3" t="str">
        <f t="shared" ref="X143:X196" si="40">IF(B143&lt;&gt;"","8","0")</f>
        <v>8</v>
      </c>
      <c r="Z143" s="14">
        <f t="shared" ref="Z143:Z196" si="41">U143*X143%</f>
        <v>41121.360000000001</v>
      </c>
      <c r="AA143" s="7">
        <f>VLOOKUP(G143,Ma_KH!$A:$R,14,0)</f>
        <v>51</v>
      </c>
    </row>
    <row r="144" spans="1:27" x14ac:dyDescent="0.25">
      <c r="A144" s="77">
        <v>45904</v>
      </c>
      <c r="B144" s="25">
        <v>56467</v>
      </c>
      <c r="C144" s="12" t="s">
        <v>7186</v>
      </c>
      <c r="D144" s="16">
        <f t="shared" si="36"/>
        <v>45904</v>
      </c>
      <c r="G144" s="13" t="s">
        <v>7227</v>
      </c>
      <c r="I144" s="13" t="s">
        <v>7239</v>
      </c>
      <c r="J144" s="13" t="s">
        <v>1815</v>
      </c>
      <c r="K144" s="13" t="s">
        <v>558</v>
      </c>
      <c r="L144" s="25" t="str">
        <f>VLOOKUP($K144,TONG_SL!$A:$D,2,0)</f>
        <v>Gà muối hun khói 300g</v>
      </c>
      <c r="N144" s="25" t="str">
        <f t="shared" si="37"/>
        <v>K-C6</v>
      </c>
      <c r="Q144" s="25" t="str">
        <f>VLOOKUP(K144,TONG_SL!$A:$D,3,0)</f>
        <v>Túi</v>
      </c>
      <c r="R144" s="55" t="s">
        <v>7327</v>
      </c>
      <c r="T144" s="1">
        <f>VLOOKUP(VLOOKUP(G144,Ma_KH!$A:$R,18,0)&amp;K144,Gia_MB!$A:$F,6,0)</f>
        <v>70000</v>
      </c>
      <c r="U144" s="14">
        <f t="shared" si="39"/>
        <v>210000</v>
      </c>
      <c r="W144" s="64">
        <f t="shared" si="38"/>
        <v>0</v>
      </c>
      <c r="X144" s="3" t="str">
        <f t="shared" si="40"/>
        <v>8</v>
      </c>
      <c r="Z144" s="14">
        <f t="shared" si="41"/>
        <v>16800</v>
      </c>
      <c r="AA144" s="7">
        <f>VLOOKUP(G144,Ma_KH!$A:$R,14,0)</f>
        <v>51</v>
      </c>
    </row>
    <row r="145" spans="1:27" x14ac:dyDescent="0.25">
      <c r="A145" s="77">
        <v>45904</v>
      </c>
      <c r="B145" s="25">
        <v>56467</v>
      </c>
      <c r="C145" s="12" t="s">
        <v>7186</v>
      </c>
      <c r="D145" s="16">
        <f t="shared" si="36"/>
        <v>45904</v>
      </c>
      <c r="G145" s="13" t="s">
        <v>7227</v>
      </c>
      <c r="I145" s="13" t="s">
        <v>7239</v>
      </c>
      <c r="J145" s="13" t="s">
        <v>1815</v>
      </c>
      <c r="K145" s="13" t="s">
        <v>32</v>
      </c>
      <c r="L145" s="25" t="str">
        <f>VLOOKUP($K145,TONG_SL!$A:$D,2,0)</f>
        <v>Giò Tai Lưỡi Xào 250g</v>
      </c>
      <c r="N145" s="25" t="str">
        <f t="shared" si="37"/>
        <v>K-C6</v>
      </c>
      <c r="Q145" s="25" t="str">
        <f>VLOOKUP(K145,TONG_SL!$A:$D,3,0)</f>
        <v>Túi</v>
      </c>
      <c r="R145" s="55" t="s">
        <v>7327</v>
      </c>
      <c r="T145" s="1">
        <f>VLOOKUP(VLOOKUP(G145,Ma_KH!$A:$R,18,0)&amp;K145,Gia_MB!$A:$F,6,0)</f>
        <v>50182</v>
      </c>
      <c r="U145" s="14">
        <f t="shared" si="39"/>
        <v>150546</v>
      </c>
      <c r="W145" s="64">
        <f t="shared" si="38"/>
        <v>0</v>
      </c>
      <c r="X145" s="3" t="str">
        <f t="shared" si="40"/>
        <v>8</v>
      </c>
      <c r="Z145" s="14">
        <f t="shared" si="41"/>
        <v>12043.68</v>
      </c>
      <c r="AA145" s="7">
        <f>VLOOKUP(G145,Ma_KH!$A:$R,14,0)</f>
        <v>51</v>
      </c>
    </row>
    <row r="146" spans="1:27" x14ac:dyDescent="0.25">
      <c r="A146" s="77">
        <v>45904</v>
      </c>
      <c r="B146" s="25">
        <v>56472</v>
      </c>
      <c r="C146" s="12" t="s">
        <v>7186</v>
      </c>
      <c r="D146" s="16">
        <f t="shared" si="36"/>
        <v>45904</v>
      </c>
      <c r="G146" s="13" t="s">
        <v>7227</v>
      </c>
      <c r="I146" s="13" t="s">
        <v>7240</v>
      </c>
      <c r="J146" s="13" t="s">
        <v>1815</v>
      </c>
      <c r="K146" s="13" t="s">
        <v>556</v>
      </c>
      <c r="L146" s="25" t="str">
        <f>VLOOKUP($K146,TONG_SL!$A:$D,2,0)</f>
        <v>Chân giò heo muối 100g</v>
      </c>
      <c r="N146" s="25" t="str">
        <f t="shared" si="37"/>
        <v>K-C6</v>
      </c>
      <c r="Q146" s="25" t="str">
        <f>VLOOKUP(K146,TONG_SL!$A:$D,3,0)</f>
        <v>Gói</v>
      </c>
      <c r="R146" s="55" t="s">
        <v>7327</v>
      </c>
      <c r="T146" s="1">
        <f>VLOOKUP(VLOOKUP(G146,Ma_KH!$A:$R,18,0)&amp;K146,Gia_MB!$A:$F,6,0)</f>
        <v>24549</v>
      </c>
      <c r="U146" s="14">
        <f t="shared" si="39"/>
        <v>73647</v>
      </c>
      <c r="W146" s="64">
        <f t="shared" si="38"/>
        <v>0</v>
      </c>
      <c r="X146" s="3" t="str">
        <f t="shared" si="40"/>
        <v>8</v>
      </c>
      <c r="Z146" s="14">
        <f t="shared" si="41"/>
        <v>5891.76</v>
      </c>
      <c r="AA146" s="7">
        <f>VLOOKUP(G146,Ma_KH!$A:$R,14,0)</f>
        <v>51</v>
      </c>
    </row>
    <row r="147" spans="1:27" x14ac:dyDescent="0.25">
      <c r="A147" s="77">
        <v>45904</v>
      </c>
      <c r="B147" s="25">
        <v>56472</v>
      </c>
      <c r="C147" s="12" t="s">
        <v>7186</v>
      </c>
      <c r="D147" s="16">
        <f t="shared" si="36"/>
        <v>45904</v>
      </c>
      <c r="G147" s="13" t="s">
        <v>7227</v>
      </c>
      <c r="I147" s="13" t="s">
        <v>7240</v>
      </c>
      <c r="J147" s="13" t="s">
        <v>1815</v>
      </c>
      <c r="K147" s="13" t="s">
        <v>27</v>
      </c>
      <c r="L147" s="25" t="str">
        <f>VLOOKUP($K147,TONG_SL!$A:$D,2,0)</f>
        <v>Chân giò heo muối 300g</v>
      </c>
      <c r="N147" s="25" t="str">
        <f t="shared" si="37"/>
        <v>K-C6</v>
      </c>
      <c r="Q147" s="25" t="str">
        <f>VLOOKUP(K147,TONG_SL!$A:$D,3,0)</f>
        <v>Túi</v>
      </c>
      <c r="R147" s="55" t="s">
        <v>7331</v>
      </c>
      <c r="T147" s="1">
        <f>VLOOKUP(VLOOKUP(G147,Ma_KH!$A:$R,18,0)&amp;K147,Gia_MB!$A:$F,6,0)</f>
        <v>73431</v>
      </c>
      <c r="U147" s="14">
        <f t="shared" si="39"/>
        <v>734310</v>
      </c>
      <c r="W147" s="64">
        <f t="shared" si="38"/>
        <v>0</v>
      </c>
      <c r="X147" s="3" t="str">
        <f t="shared" si="40"/>
        <v>8</v>
      </c>
      <c r="Z147" s="14">
        <f t="shared" si="41"/>
        <v>58744.800000000003</v>
      </c>
      <c r="AA147" s="7">
        <f>VLOOKUP(G147,Ma_KH!$A:$R,14,0)</f>
        <v>51</v>
      </c>
    </row>
    <row r="148" spans="1:27" x14ac:dyDescent="0.25">
      <c r="A148" s="77">
        <v>45904</v>
      </c>
      <c r="B148" s="25">
        <v>56472</v>
      </c>
      <c r="C148" s="12" t="s">
        <v>7186</v>
      </c>
      <c r="D148" s="16">
        <f t="shared" si="36"/>
        <v>45904</v>
      </c>
      <c r="G148" s="13" t="s">
        <v>7227</v>
      </c>
      <c r="I148" s="13" t="s">
        <v>7240</v>
      </c>
      <c r="J148" s="13" t="s">
        <v>1815</v>
      </c>
      <c r="K148" s="13" t="s">
        <v>547</v>
      </c>
      <c r="L148" s="25" t="str">
        <f>VLOOKUP($K148,TONG_SL!$A:$D,2,0)</f>
        <v>Chân giò heo muối 500g</v>
      </c>
      <c r="N148" s="25" t="str">
        <f t="shared" si="37"/>
        <v>K-C6</v>
      </c>
      <c r="Q148" s="25" t="str">
        <f>VLOOKUP(K148,TONG_SL!$A:$D,3,0)</f>
        <v>Túi</v>
      </c>
      <c r="R148" s="55" t="s">
        <v>7330</v>
      </c>
      <c r="T148" s="1">
        <f>VLOOKUP(VLOOKUP(G148,Ma_KH!$A:$R,18,0)&amp;K148,Gia_MB!$A:$F,6,0)</f>
        <v>119066</v>
      </c>
      <c r="U148" s="14">
        <f t="shared" si="39"/>
        <v>595330</v>
      </c>
      <c r="W148" s="64">
        <f t="shared" si="38"/>
        <v>0</v>
      </c>
      <c r="X148" s="3" t="str">
        <f t="shared" si="40"/>
        <v>8</v>
      </c>
      <c r="Z148" s="14">
        <f t="shared" si="41"/>
        <v>47626.400000000001</v>
      </c>
      <c r="AA148" s="7">
        <f>VLOOKUP(G148,Ma_KH!$A:$R,14,0)</f>
        <v>51</v>
      </c>
    </row>
    <row r="149" spans="1:27" x14ac:dyDescent="0.25">
      <c r="A149" s="77">
        <v>45904</v>
      </c>
      <c r="B149" s="25">
        <v>56472</v>
      </c>
      <c r="C149" s="12" t="s">
        <v>7186</v>
      </c>
      <c r="D149" s="16">
        <f t="shared" si="36"/>
        <v>45904</v>
      </c>
      <c r="G149" s="13" t="s">
        <v>7227</v>
      </c>
      <c r="I149" s="13" t="s">
        <v>7240</v>
      </c>
      <c r="J149" s="13" t="s">
        <v>1815</v>
      </c>
      <c r="K149" s="13" t="s">
        <v>30</v>
      </c>
      <c r="L149" s="25" t="str">
        <f>VLOOKUP($K149,TONG_SL!$A:$D,2,0)</f>
        <v>Gà muối 500g</v>
      </c>
      <c r="N149" s="25" t="str">
        <f t="shared" si="37"/>
        <v>K-C6</v>
      </c>
      <c r="Q149" s="25" t="str">
        <f>VLOOKUP(K149,TONG_SL!$A:$D,3,0)</f>
        <v>Túi</v>
      </c>
      <c r="R149" s="55" t="s">
        <v>7327</v>
      </c>
      <c r="T149" s="1">
        <f>VLOOKUP(VLOOKUP(G149,Ma_KH!$A:$R,18,0)&amp;K149,Gia_MB!$A:$F,6,0)</f>
        <v>111058</v>
      </c>
      <c r="U149" s="14">
        <f t="shared" si="39"/>
        <v>333174</v>
      </c>
      <c r="W149" s="64">
        <f t="shared" si="38"/>
        <v>0</v>
      </c>
      <c r="X149" s="3" t="str">
        <f t="shared" si="40"/>
        <v>8</v>
      </c>
      <c r="Z149" s="14">
        <f t="shared" si="41"/>
        <v>26653.920000000002</v>
      </c>
      <c r="AA149" s="7">
        <f>VLOOKUP(G149,Ma_KH!$A:$R,14,0)</f>
        <v>51</v>
      </c>
    </row>
    <row r="150" spans="1:27" x14ac:dyDescent="0.25">
      <c r="A150" s="77">
        <v>45904</v>
      </c>
      <c r="B150" s="25">
        <v>56472</v>
      </c>
      <c r="C150" s="12" t="s">
        <v>7186</v>
      </c>
      <c r="D150" s="16">
        <f t="shared" si="36"/>
        <v>45904</v>
      </c>
      <c r="G150" s="13" t="s">
        <v>7227</v>
      </c>
      <c r="I150" s="13" t="s">
        <v>7240</v>
      </c>
      <c r="J150" s="13" t="s">
        <v>1815</v>
      </c>
      <c r="K150" s="13" t="s">
        <v>32</v>
      </c>
      <c r="L150" s="25" t="str">
        <f>VLOOKUP($K150,TONG_SL!$A:$D,2,0)</f>
        <v>Giò Tai Lưỡi Xào 250g</v>
      </c>
      <c r="N150" s="25" t="str">
        <f t="shared" si="37"/>
        <v>K-C6</v>
      </c>
      <c r="Q150" s="25" t="str">
        <f>VLOOKUP(K150,TONG_SL!$A:$D,3,0)</f>
        <v>Túi</v>
      </c>
      <c r="R150" s="55" t="s">
        <v>7327</v>
      </c>
      <c r="T150" s="1">
        <f>VLOOKUP(VLOOKUP(G150,Ma_KH!$A:$R,18,0)&amp;K150,Gia_MB!$A:$F,6,0)</f>
        <v>50182</v>
      </c>
      <c r="U150" s="14">
        <f t="shared" si="39"/>
        <v>150546</v>
      </c>
      <c r="W150" s="64">
        <f t="shared" si="38"/>
        <v>0</v>
      </c>
      <c r="X150" s="3" t="str">
        <f t="shared" si="40"/>
        <v>8</v>
      </c>
      <c r="Z150" s="14">
        <f t="shared" si="41"/>
        <v>12043.68</v>
      </c>
      <c r="AA150" s="7">
        <f>VLOOKUP(G150,Ma_KH!$A:$R,14,0)</f>
        <v>51</v>
      </c>
    </row>
    <row r="151" spans="1:27" x14ac:dyDescent="0.25">
      <c r="A151" s="77">
        <v>45904</v>
      </c>
      <c r="B151" s="25">
        <v>56495</v>
      </c>
      <c r="C151" s="12" t="s">
        <v>7186</v>
      </c>
      <c r="D151" s="16">
        <f t="shared" si="36"/>
        <v>45904</v>
      </c>
      <c r="G151" s="13" t="s">
        <v>7227</v>
      </c>
      <c r="I151" s="13" t="s">
        <v>7241</v>
      </c>
      <c r="J151" s="13" t="s">
        <v>1815</v>
      </c>
      <c r="K151" s="13" t="s">
        <v>30</v>
      </c>
      <c r="L151" s="25" t="str">
        <f>VLOOKUP($K151,TONG_SL!$A:$D,2,0)</f>
        <v>Gà muối 500g</v>
      </c>
      <c r="N151" s="25" t="str">
        <f t="shared" si="37"/>
        <v>K-C6</v>
      </c>
      <c r="Q151" s="25" t="str">
        <f>VLOOKUP(K151,TONG_SL!$A:$D,3,0)</f>
        <v>Túi</v>
      </c>
      <c r="R151" s="55" t="s">
        <v>7327</v>
      </c>
      <c r="T151" s="1">
        <f>VLOOKUP(VLOOKUP(G151,Ma_KH!$A:$R,18,0)&amp;K151,Gia_MB!$A:$F,6,0)</f>
        <v>111058</v>
      </c>
      <c r="U151" s="14">
        <f t="shared" si="39"/>
        <v>333174</v>
      </c>
      <c r="W151" s="64">
        <f t="shared" si="38"/>
        <v>0</v>
      </c>
      <c r="X151" s="3" t="str">
        <f t="shared" si="40"/>
        <v>8</v>
      </c>
      <c r="Z151" s="14">
        <f t="shared" si="41"/>
        <v>26653.920000000002</v>
      </c>
      <c r="AA151" s="7">
        <f>VLOOKUP(G151,Ma_KH!$A:$R,14,0)</f>
        <v>51</v>
      </c>
    </row>
    <row r="152" spans="1:27" x14ac:dyDescent="0.25">
      <c r="A152" s="77">
        <v>45904</v>
      </c>
      <c r="B152" s="25">
        <v>56495</v>
      </c>
      <c r="C152" s="12" t="s">
        <v>7186</v>
      </c>
      <c r="D152" s="16">
        <f t="shared" si="36"/>
        <v>45904</v>
      </c>
      <c r="G152" s="13" t="s">
        <v>7227</v>
      </c>
      <c r="I152" s="13" t="s">
        <v>7241</v>
      </c>
      <c r="J152" s="13" t="s">
        <v>1815</v>
      </c>
      <c r="K152" s="13" t="s">
        <v>55</v>
      </c>
      <c r="L152" s="25" t="str">
        <f>VLOOKUP($K152,TONG_SL!$A:$D,2,0)</f>
        <v>Gà xì dầu 500g</v>
      </c>
      <c r="N152" s="25" t="str">
        <f t="shared" si="37"/>
        <v>K-C6</v>
      </c>
      <c r="Q152" s="25" t="str">
        <f>VLOOKUP(K152,TONG_SL!$A:$D,3,0)</f>
        <v>Túi</v>
      </c>
      <c r="R152" s="55" t="s">
        <v>7329</v>
      </c>
      <c r="T152" s="1">
        <f>VLOOKUP(VLOOKUP(G152,Ma_KH!$A:$R,18,0)&amp;K152,Gia_MB!$A:$F,6,0)</f>
        <v>111606</v>
      </c>
      <c r="U152" s="14">
        <f t="shared" si="39"/>
        <v>223212</v>
      </c>
      <c r="W152" s="64">
        <f t="shared" si="38"/>
        <v>0</v>
      </c>
      <c r="X152" s="3" t="str">
        <f t="shared" si="40"/>
        <v>8</v>
      </c>
      <c r="Z152" s="14">
        <f t="shared" si="41"/>
        <v>17856.96</v>
      </c>
      <c r="AA152" s="7">
        <f>VLOOKUP(G152,Ma_KH!$A:$R,14,0)</f>
        <v>51</v>
      </c>
    </row>
    <row r="153" spans="1:27" x14ac:dyDescent="0.25">
      <c r="A153" s="77">
        <v>45904</v>
      </c>
      <c r="B153" s="25">
        <v>56495</v>
      </c>
      <c r="C153" s="12" t="s">
        <v>7186</v>
      </c>
      <c r="D153" s="16">
        <f t="shared" si="36"/>
        <v>45904</v>
      </c>
      <c r="G153" s="13" t="s">
        <v>7227</v>
      </c>
      <c r="I153" s="13" t="s">
        <v>7241</v>
      </c>
      <c r="J153" s="13" t="s">
        <v>1815</v>
      </c>
      <c r="K153" s="13" t="s">
        <v>547</v>
      </c>
      <c r="L153" s="25" t="str">
        <f>VLOOKUP($K153,TONG_SL!$A:$D,2,0)</f>
        <v>Chân giò heo muối 500g</v>
      </c>
      <c r="N153" s="25" t="str">
        <f t="shared" si="37"/>
        <v>K-C6</v>
      </c>
      <c r="Q153" s="25" t="str">
        <f>VLOOKUP(K153,TONG_SL!$A:$D,3,0)</f>
        <v>Túi</v>
      </c>
      <c r="R153" s="55" t="s">
        <v>7329</v>
      </c>
      <c r="T153" s="1">
        <f>VLOOKUP(VLOOKUP(G153,Ma_KH!$A:$R,18,0)&amp;K153,Gia_MB!$A:$F,6,0)</f>
        <v>119066</v>
      </c>
      <c r="U153" s="14">
        <f t="shared" si="39"/>
        <v>238132</v>
      </c>
      <c r="W153" s="64">
        <f t="shared" si="38"/>
        <v>0</v>
      </c>
      <c r="X153" s="3" t="str">
        <f t="shared" si="40"/>
        <v>8</v>
      </c>
      <c r="Z153" s="14">
        <f t="shared" si="41"/>
        <v>19050.560000000001</v>
      </c>
      <c r="AA153" s="7">
        <f>VLOOKUP(G153,Ma_KH!$A:$R,14,0)</f>
        <v>51</v>
      </c>
    </row>
    <row r="154" spans="1:27" x14ac:dyDescent="0.25">
      <c r="A154" s="77">
        <v>45904</v>
      </c>
      <c r="B154" s="25">
        <v>56495</v>
      </c>
      <c r="C154" s="12" t="s">
        <v>7186</v>
      </c>
      <c r="D154" s="16">
        <f t="shared" si="36"/>
        <v>45904</v>
      </c>
      <c r="G154" s="13" t="s">
        <v>7227</v>
      </c>
      <c r="I154" s="13" t="s">
        <v>7241</v>
      </c>
      <c r="J154" s="13" t="s">
        <v>1815</v>
      </c>
      <c r="K154" s="13" t="s">
        <v>27</v>
      </c>
      <c r="L154" s="25" t="str">
        <f>VLOOKUP($K154,TONG_SL!$A:$D,2,0)</f>
        <v>Chân giò heo muối 300g</v>
      </c>
      <c r="N154" s="25" t="str">
        <f t="shared" si="37"/>
        <v>K-C6</v>
      </c>
      <c r="Q154" s="25" t="str">
        <f>VLOOKUP(K154,TONG_SL!$A:$D,3,0)</f>
        <v>Túi</v>
      </c>
      <c r="R154" s="55" t="s">
        <v>7330</v>
      </c>
      <c r="T154" s="1">
        <f>VLOOKUP(VLOOKUP(G154,Ma_KH!$A:$R,18,0)&amp;K154,Gia_MB!$A:$F,6,0)</f>
        <v>73431</v>
      </c>
      <c r="U154" s="14">
        <f t="shared" si="39"/>
        <v>367155</v>
      </c>
      <c r="W154" s="64">
        <f t="shared" si="38"/>
        <v>0</v>
      </c>
      <c r="X154" s="3" t="str">
        <f t="shared" si="40"/>
        <v>8</v>
      </c>
      <c r="Z154" s="14">
        <f t="shared" si="41"/>
        <v>29372.400000000001</v>
      </c>
      <c r="AA154" s="7">
        <f>VLOOKUP(G154,Ma_KH!$A:$R,14,0)</f>
        <v>51</v>
      </c>
    </row>
    <row r="155" spans="1:27" x14ac:dyDescent="0.25">
      <c r="A155" s="77">
        <v>45904</v>
      </c>
      <c r="B155" s="25">
        <v>56495</v>
      </c>
      <c r="C155" s="12" t="s">
        <v>7186</v>
      </c>
      <c r="D155" s="16">
        <f t="shared" si="36"/>
        <v>45904</v>
      </c>
      <c r="G155" s="13" t="s">
        <v>7227</v>
      </c>
      <c r="I155" s="13" t="s">
        <v>7241</v>
      </c>
      <c r="J155" s="13" t="s">
        <v>1815</v>
      </c>
      <c r="K155" s="13" t="s">
        <v>556</v>
      </c>
      <c r="L155" s="25" t="str">
        <f>VLOOKUP($K155,TONG_SL!$A:$D,2,0)</f>
        <v>Chân giò heo muối 100g</v>
      </c>
      <c r="N155" s="25" t="str">
        <f t="shared" si="37"/>
        <v>K-C6</v>
      </c>
      <c r="Q155" s="25" t="str">
        <f>VLOOKUP(K155,TONG_SL!$A:$D,3,0)</f>
        <v>Gói</v>
      </c>
      <c r="R155" s="55" t="s">
        <v>7331</v>
      </c>
      <c r="T155" s="1">
        <f>VLOOKUP(VLOOKUP(G155,Ma_KH!$A:$R,18,0)&amp;K155,Gia_MB!$A:$F,6,0)</f>
        <v>24549</v>
      </c>
      <c r="U155" s="14">
        <f t="shared" si="39"/>
        <v>245490</v>
      </c>
      <c r="W155" s="64">
        <f t="shared" si="38"/>
        <v>0</v>
      </c>
      <c r="X155" s="3" t="str">
        <f t="shared" si="40"/>
        <v>8</v>
      </c>
      <c r="Z155" s="14">
        <f t="shared" si="41"/>
        <v>19639.2</v>
      </c>
      <c r="AA155" s="7">
        <f>VLOOKUP(G155,Ma_KH!$A:$R,14,0)</f>
        <v>51</v>
      </c>
    </row>
    <row r="156" spans="1:27" x14ac:dyDescent="0.25">
      <c r="A156" s="77">
        <v>45904</v>
      </c>
      <c r="B156" s="25">
        <v>56495</v>
      </c>
      <c r="C156" s="12" t="s">
        <v>7186</v>
      </c>
      <c r="D156" s="16">
        <f t="shared" si="36"/>
        <v>45904</v>
      </c>
      <c r="G156" s="13" t="s">
        <v>7227</v>
      </c>
      <c r="I156" s="13" t="s">
        <v>7241</v>
      </c>
      <c r="J156" s="13" t="s">
        <v>1815</v>
      </c>
      <c r="K156" s="13" t="s">
        <v>35</v>
      </c>
      <c r="L156" s="25" t="str">
        <f>VLOOKUP($K156,TONG_SL!$A:$D,2,0)</f>
        <v>Tai heo muối 200g</v>
      </c>
      <c r="N156" s="25" t="str">
        <f t="shared" si="37"/>
        <v>K-C6</v>
      </c>
      <c r="Q156" s="25" t="str">
        <f>VLOOKUP(K156,TONG_SL!$A:$D,3,0)</f>
        <v>Túi</v>
      </c>
      <c r="R156" s="55" t="s">
        <v>7330</v>
      </c>
      <c r="T156" s="1">
        <f>VLOOKUP(VLOOKUP(G156,Ma_KH!$A:$R,18,0)&amp;K156,Gia_MB!$A:$F,6,0)</f>
        <v>55595</v>
      </c>
      <c r="U156" s="14">
        <f t="shared" si="39"/>
        <v>277975</v>
      </c>
      <c r="W156" s="64">
        <f t="shared" si="38"/>
        <v>0</v>
      </c>
      <c r="X156" s="3" t="str">
        <f t="shared" si="40"/>
        <v>8</v>
      </c>
      <c r="Z156" s="14">
        <f t="shared" si="41"/>
        <v>22238</v>
      </c>
      <c r="AA156" s="7">
        <f>VLOOKUP(G156,Ma_KH!$A:$R,14,0)</f>
        <v>51</v>
      </c>
    </row>
    <row r="157" spans="1:27" x14ac:dyDescent="0.25">
      <c r="A157" s="77">
        <v>45904</v>
      </c>
      <c r="B157" s="25">
        <v>56495</v>
      </c>
      <c r="C157" s="12" t="s">
        <v>7186</v>
      </c>
      <c r="D157" s="16">
        <f t="shared" si="36"/>
        <v>45904</v>
      </c>
      <c r="G157" s="13" t="s">
        <v>7227</v>
      </c>
      <c r="I157" s="13" t="s">
        <v>7241</v>
      </c>
      <c r="J157" s="13" t="s">
        <v>1815</v>
      </c>
      <c r="K157" s="13" t="s">
        <v>32</v>
      </c>
      <c r="L157" s="25" t="str">
        <f>VLOOKUP($K157,TONG_SL!$A:$D,2,0)</f>
        <v>Giò Tai Lưỡi Xào 250g</v>
      </c>
      <c r="N157" s="25" t="str">
        <f t="shared" si="37"/>
        <v>K-C6</v>
      </c>
      <c r="Q157" s="25" t="str">
        <f>VLOOKUP(K157,TONG_SL!$A:$D,3,0)</f>
        <v>Túi</v>
      </c>
      <c r="R157" s="55" t="s">
        <v>7327</v>
      </c>
      <c r="T157" s="1">
        <f>VLOOKUP(VLOOKUP(G157,Ma_KH!$A:$R,18,0)&amp;K157,Gia_MB!$A:$F,6,0)</f>
        <v>50182</v>
      </c>
      <c r="U157" s="14">
        <f t="shared" si="39"/>
        <v>150546</v>
      </c>
      <c r="W157" s="64">
        <f t="shared" si="38"/>
        <v>0</v>
      </c>
      <c r="X157" s="3" t="str">
        <f t="shared" si="40"/>
        <v>8</v>
      </c>
      <c r="Z157" s="14">
        <f t="shared" si="41"/>
        <v>12043.68</v>
      </c>
      <c r="AA157" s="7">
        <f>VLOOKUP(G157,Ma_KH!$A:$R,14,0)</f>
        <v>51</v>
      </c>
    </row>
    <row r="158" spans="1:27" x14ac:dyDescent="0.25">
      <c r="A158" s="77">
        <v>45904</v>
      </c>
      <c r="B158" s="25">
        <v>56495</v>
      </c>
      <c r="C158" s="12" t="s">
        <v>7186</v>
      </c>
      <c r="D158" s="16">
        <f t="shared" si="36"/>
        <v>45904</v>
      </c>
      <c r="G158" s="13" t="s">
        <v>7227</v>
      </c>
      <c r="I158" s="13" t="s">
        <v>7241</v>
      </c>
      <c r="J158" s="13" t="s">
        <v>1815</v>
      </c>
      <c r="K158" s="13" t="s">
        <v>568</v>
      </c>
      <c r="L158" s="25" t="str">
        <f>VLOOKUP($K158,TONG_SL!$A:$D,2,0)</f>
        <v>Chân gà sả tắc 150g</v>
      </c>
      <c r="N158" s="25" t="str">
        <f t="shared" si="37"/>
        <v>K-C6</v>
      </c>
      <c r="Q158" s="25" t="str">
        <f>VLOOKUP(K158,TONG_SL!$A:$D,3,0)</f>
        <v>Túi</v>
      </c>
      <c r="R158" s="55" t="s">
        <v>7327</v>
      </c>
      <c r="T158" s="1">
        <f>VLOOKUP(VLOOKUP(G158,Ma_KH!$A:$R,18,0)&amp;K158,Gia_MB!$A:$F,6,0)</f>
        <v>20250</v>
      </c>
      <c r="U158" s="14">
        <f t="shared" si="39"/>
        <v>60750</v>
      </c>
      <c r="W158" s="64">
        <f t="shared" si="38"/>
        <v>0</v>
      </c>
      <c r="X158" s="3" t="str">
        <f t="shared" si="40"/>
        <v>8</v>
      </c>
      <c r="Z158" s="14">
        <f t="shared" si="41"/>
        <v>4860</v>
      </c>
      <c r="AA158" s="7">
        <f>VLOOKUP(G158,Ma_KH!$A:$R,14,0)</f>
        <v>51</v>
      </c>
    </row>
    <row r="159" spans="1:27" x14ac:dyDescent="0.25">
      <c r="A159" s="77">
        <v>45904</v>
      </c>
      <c r="B159" s="25">
        <v>56495</v>
      </c>
      <c r="C159" s="12" t="s">
        <v>7186</v>
      </c>
      <c r="D159" s="16">
        <f t="shared" si="36"/>
        <v>45904</v>
      </c>
      <c r="G159" s="13" t="s">
        <v>7227</v>
      </c>
      <c r="I159" s="13" t="s">
        <v>7241</v>
      </c>
      <c r="J159" s="13" t="s">
        <v>1815</v>
      </c>
      <c r="K159" s="13" t="s">
        <v>570</v>
      </c>
      <c r="L159" s="25" t="str">
        <f>VLOOKUP($K159,TONG_SL!$A:$D,2,0)</f>
        <v>Tai heo sốt thái 150g</v>
      </c>
      <c r="N159" s="25" t="str">
        <f t="shared" si="37"/>
        <v>K-C6</v>
      </c>
      <c r="Q159" s="25" t="str">
        <f>VLOOKUP(K159,TONG_SL!$A:$D,3,0)</f>
        <v>Túi</v>
      </c>
      <c r="R159" s="55" t="s">
        <v>7327</v>
      </c>
      <c r="T159" s="1">
        <f>VLOOKUP(VLOOKUP(G159,Ma_KH!$A:$R,18,0)&amp;K159,Gia_MB!$A:$F,6,0)</f>
        <v>19500</v>
      </c>
      <c r="U159" s="14">
        <f t="shared" si="39"/>
        <v>58500</v>
      </c>
      <c r="W159" s="64">
        <f t="shared" si="38"/>
        <v>0</v>
      </c>
      <c r="X159" s="3" t="str">
        <f t="shared" si="40"/>
        <v>8</v>
      </c>
      <c r="Z159" s="14">
        <f t="shared" si="41"/>
        <v>4680</v>
      </c>
      <c r="AA159" s="7">
        <f>VLOOKUP(G159,Ma_KH!$A:$R,14,0)</f>
        <v>51</v>
      </c>
    </row>
    <row r="160" spans="1:27" x14ac:dyDescent="0.25">
      <c r="A160" s="77">
        <v>45904</v>
      </c>
      <c r="B160" s="25">
        <v>56497</v>
      </c>
      <c r="C160" s="12" t="s">
        <v>7186</v>
      </c>
      <c r="D160" s="16">
        <f t="shared" si="36"/>
        <v>45904</v>
      </c>
      <c r="G160" s="13" t="s">
        <v>7227</v>
      </c>
      <c r="I160" s="13" t="s">
        <v>7242</v>
      </c>
      <c r="J160" s="13" t="s">
        <v>1815</v>
      </c>
      <c r="K160" s="13" t="s">
        <v>547</v>
      </c>
      <c r="L160" s="25" t="str">
        <f>VLOOKUP($K160,TONG_SL!$A:$D,2,0)</f>
        <v>Chân giò heo muối 500g</v>
      </c>
      <c r="N160" s="25" t="str">
        <f t="shared" si="37"/>
        <v>K-C6</v>
      </c>
      <c r="Q160" s="25" t="str">
        <f>VLOOKUP(K160,TONG_SL!$A:$D,3,0)</f>
        <v>Túi</v>
      </c>
      <c r="R160" s="56">
        <v>10</v>
      </c>
      <c r="T160" s="1">
        <f>VLOOKUP(VLOOKUP(G160,Ma_KH!$A:$R,18,0)&amp;K160,Gia_MB!$A:$F,6,0)</f>
        <v>119066</v>
      </c>
      <c r="U160" s="14">
        <f t="shared" si="39"/>
        <v>1190660</v>
      </c>
      <c r="W160" s="64">
        <f t="shared" si="38"/>
        <v>0</v>
      </c>
      <c r="X160" s="3" t="str">
        <f t="shared" si="40"/>
        <v>8</v>
      </c>
      <c r="Z160" s="14">
        <f t="shared" si="41"/>
        <v>95252.800000000003</v>
      </c>
      <c r="AA160" s="7">
        <f>VLOOKUP(G160,Ma_KH!$A:$R,14,0)</f>
        <v>51</v>
      </c>
    </row>
    <row r="161" spans="1:27" x14ac:dyDescent="0.25">
      <c r="A161" s="77">
        <v>45904</v>
      </c>
      <c r="B161" s="25">
        <v>56497</v>
      </c>
      <c r="C161" s="12" t="s">
        <v>7186</v>
      </c>
      <c r="D161" s="16">
        <f t="shared" si="36"/>
        <v>45904</v>
      </c>
      <c r="G161" s="13" t="s">
        <v>7227</v>
      </c>
      <c r="I161" s="13" t="s">
        <v>7242</v>
      </c>
      <c r="J161" s="13" t="s">
        <v>1815</v>
      </c>
      <c r="K161" s="13" t="s">
        <v>27</v>
      </c>
      <c r="L161" s="25" t="str">
        <f>VLOOKUP($K161,TONG_SL!$A:$D,2,0)</f>
        <v>Chân giò heo muối 300g</v>
      </c>
      <c r="N161" s="25" t="str">
        <f t="shared" si="37"/>
        <v>K-C6</v>
      </c>
      <c r="Q161" s="25" t="str">
        <f>VLOOKUP(K161,TONG_SL!$A:$D,3,0)</f>
        <v>Túi</v>
      </c>
      <c r="R161" s="54">
        <v>30</v>
      </c>
      <c r="T161" s="1">
        <f>VLOOKUP(VLOOKUP(G161,Ma_KH!$A:$R,18,0)&amp;K161,Gia_MB!$A:$F,6,0)</f>
        <v>73431</v>
      </c>
      <c r="U161" s="14">
        <f t="shared" si="39"/>
        <v>2202930</v>
      </c>
      <c r="W161" s="64">
        <f t="shared" si="38"/>
        <v>0</v>
      </c>
      <c r="X161" s="3" t="str">
        <f t="shared" si="40"/>
        <v>8</v>
      </c>
      <c r="Z161" s="14">
        <f t="shared" si="41"/>
        <v>176234.4</v>
      </c>
      <c r="AA161" s="7">
        <f>VLOOKUP(G161,Ma_KH!$A:$R,14,0)</f>
        <v>51</v>
      </c>
    </row>
    <row r="162" spans="1:27" x14ac:dyDescent="0.25">
      <c r="A162" s="77">
        <v>45904</v>
      </c>
      <c r="B162" s="25">
        <v>56497</v>
      </c>
      <c r="C162" s="12" t="s">
        <v>7186</v>
      </c>
      <c r="D162" s="16">
        <f t="shared" si="36"/>
        <v>45904</v>
      </c>
      <c r="G162" s="13" t="s">
        <v>7227</v>
      </c>
      <c r="I162" s="13" t="s">
        <v>7242</v>
      </c>
      <c r="J162" s="13" t="s">
        <v>1815</v>
      </c>
      <c r="K162" s="13" t="s">
        <v>556</v>
      </c>
      <c r="L162" s="25" t="str">
        <f>VLOOKUP($K162,TONG_SL!$A:$D,2,0)</f>
        <v>Chân giò heo muối 100g</v>
      </c>
      <c r="N162" s="25" t="str">
        <f t="shared" si="37"/>
        <v>K-C6</v>
      </c>
      <c r="Q162" s="25" t="str">
        <f>VLOOKUP(K162,TONG_SL!$A:$D,3,0)</f>
        <v>Gói</v>
      </c>
      <c r="R162" s="54">
        <v>20</v>
      </c>
      <c r="T162" s="1">
        <f>VLOOKUP(VLOOKUP(G162,Ma_KH!$A:$R,18,0)&amp;K162,Gia_MB!$A:$F,6,0)</f>
        <v>24549</v>
      </c>
      <c r="U162" s="14">
        <f t="shared" si="39"/>
        <v>490980</v>
      </c>
      <c r="W162" s="64">
        <f t="shared" si="38"/>
        <v>0</v>
      </c>
      <c r="X162" s="3" t="str">
        <f t="shared" si="40"/>
        <v>8</v>
      </c>
      <c r="Z162" s="14">
        <f t="shared" si="41"/>
        <v>39278.400000000001</v>
      </c>
      <c r="AA162" s="7">
        <f>VLOOKUP(G162,Ma_KH!$A:$R,14,0)</f>
        <v>51</v>
      </c>
    </row>
    <row r="163" spans="1:27" x14ac:dyDescent="0.25">
      <c r="A163" s="77">
        <v>45904</v>
      </c>
      <c r="B163" s="25">
        <v>56469</v>
      </c>
      <c r="C163" s="12" t="s">
        <v>7186</v>
      </c>
      <c r="D163" s="16">
        <f t="shared" si="36"/>
        <v>45904</v>
      </c>
      <c r="G163" s="13" t="s">
        <v>7227</v>
      </c>
      <c r="I163" s="13" t="s">
        <v>7243</v>
      </c>
      <c r="J163" s="13" t="s">
        <v>1815</v>
      </c>
      <c r="K163" s="13" t="s">
        <v>39</v>
      </c>
      <c r="L163" s="25" t="str">
        <f>VLOOKUP($K163,TONG_SL!$A:$D,2,0)</f>
        <v>Chả cốm 300g</v>
      </c>
      <c r="N163" s="25" t="str">
        <f t="shared" si="37"/>
        <v>K-C6</v>
      </c>
      <c r="Q163" s="25" t="str">
        <f>VLOOKUP(K163,TONG_SL!$A:$D,3,0)</f>
        <v>Túi</v>
      </c>
      <c r="R163" s="54">
        <v>3</v>
      </c>
      <c r="T163" s="1">
        <f>VLOOKUP(VLOOKUP(G163,Ma_KH!$A:$R,18,0)&amp;K163,Gia_MB!$A:$F,6,0)</f>
        <v>74250</v>
      </c>
      <c r="U163" s="14">
        <f t="shared" si="39"/>
        <v>222750</v>
      </c>
      <c r="W163" s="64">
        <f t="shared" si="38"/>
        <v>0</v>
      </c>
      <c r="X163" s="3" t="str">
        <f t="shared" si="40"/>
        <v>8</v>
      </c>
      <c r="Z163" s="14">
        <f t="shared" si="41"/>
        <v>17820</v>
      </c>
      <c r="AA163" s="7">
        <f>VLOOKUP(G163,Ma_KH!$A:$R,14,0)</f>
        <v>51</v>
      </c>
    </row>
    <row r="164" spans="1:27" x14ac:dyDescent="0.25">
      <c r="A164" s="77">
        <v>45904</v>
      </c>
      <c r="B164" s="25">
        <v>56469</v>
      </c>
      <c r="C164" s="12" t="s">
        <v>7186</v>
      </c>
      <c r="D164" s="16">
        <f t="shared" si="36"/>
        <v>45904</v>
      </c>
      <c r="G164" s="13" t="s">
        <v>7227</v>
      </c>
      <c r="I164" s="13" t="s">
        <v>7243</v>
      </c>
      <c r="J164" s="13" t="s">
        <v>1815</v>
      </c>
      <c r="K164" s="13" t="s">
        <v>51</v>
      </c>
      <c r="L164" s="25" t="str">
        <f>VLOOKUP($K164,TONG_SL!$A:$D,2,0)</f>
        <v>Mọc Nấm Hương 250g</v>
      </c>
      <c r="N164" s="25" t="str">
        <f t="shared" si="37"/>
        <v>K-C6</v>
      </c>
      <c r="Q164" s="25" t="str">
        <f>VLOOKUP(K164,TONG_SL!$A:$D,3,0)</f>
        <v>Túi</v>
      </c>
      <c r="R164" s="54">
        <v>10</v>
      </c>
      <c r="T164" s="1">
        <f>VLOOKUP(VLOOKUP(G164,Ma_KH!$A:$R,18,0)&amp;K164,Gia_MB!$A:$F,6,0)</f>
        <v>46000</v>
      </c>
      <c r="U164" s="14">
        <f t="shared" si="39"/>
        <v>460000</v>
      </c>
      <c r="W164" s="64">
        <f t="shared" si="38"/>
        <v>0</v>
      </c>
      <c r="X164" s="3" t="str">
        <f t="shared" si="40"/>
        <v>8</v>
      </c>
      <c r="Z164" s="14">
        <f t="shared" si="41"/>
        <v>36800</v>
      </c>
      <c r="AA164" s="7">
        <f>VLOOKUP(G164,Ma_KH!$A:$R,14,0)</f>
        <v>51</v>
      </c>
    </row>
    <row r="165" spans="1:27" x14ac:dyDescent="0.25">
      <c r="A165" s="77">
        <v>45905</v>
      </c>
      <c r="B165" s="25">
        <v>56623</v>
      </c>
      <c r="C165" s="12" t="s">
        <v>7186</v>
      </c>
      <c r="D165" s="16">
        <f t="shared" si="36"/>
        <v>45905</v>
      </c>
      <c r="G165" s="13" t="s">
        <v>3540</v>
      </c>
      <c r="I165" s="13" t="s">
        <v>7244</v>
      </c>
      <c r="J165" s="13" t="s">
        <v>1796</v>
      </c>
      <c r="K165" s="13" t="s">
        <v>547</v>
      </c>
      <c r="L165" s="25" t="str">
        <f>VLOOKUP($K165,TONG_SL!$A:$D,2,0)</f>
        <v>Chân giò heo muối 500g</v>
      </c>
      <c r="N165" s="25" t="str">
        <f t="shared" si="37"/>
        <v>K-C6</v>
      </c>
      <c r="Q165" s="25" t="str">
        <f>VLOOKUP(K165,TONG_SL!$A:$D,3,0)</f>
        <v>Túi</v>
      </c>
      <c r="R165" s="54">
        <v>8</v>
      </c>
      <c r="T165" s="1">
        <f>VLOOKUP(VLOOKUP(G165,Ma_KH!$A:$R,18,0)&amp;K165,Gia_MB!$A:$F,6,0)</f>
        <v>111058</v>
      </c>
      <c r="U165" s="14">
        <f t="shared" si="39"/>
        <v>888464</v>
      </c>
      <c r="W165" s="64">
        <f t="shared" si="38"/>
        <v>0</v>
      </c>
      <c r="X165" s="3" t="str">
        <f t="shared" si="40"/>
        <v>8</v>
      </c>
      <c r="Z165" s="14">
        <f t="shared" si="41"/>
        <v>71077.119999999995</v>
      </c>
      <c r="AA165" s="7">
        <f>VLOOKUP(G165,Ma_KH!$A:$R,14,0)</f>
        <v>58</v>
      </c>
    </row>
    <row r="166" spans="1:27" x14ac:dyDescent="0.25">
      <c r="A166" s="77">
        <v>45905</v>
      </c>
      <c r="B166" s="25">
        <v>56623</v>
      </c>
      <c r="C166" s="12" t="s">
        <v>7186</v>
      </c>
      <c r="D166" s="16">
        <f t="shared" si="36"/>
        <v>45905</v>
      </c>
      <c r="G166" s="13" t="s">
        <v>3540</v>
      </c>
      <c r="I166" s="13" t="s">
        <v>7244</v>
      </c>
      <c r="J166" s="13" t="s">
        <v>1796</v>
      </c>
      <c r="K166" s="13" t="s">
        <v>27</v>
      </c>
      <c r="L166" s="25" t="str">
        <f>VLOOKUP($K166,TONG_SL!$A:$D,2,0)</f>
        <v>Chân giò heo muối 300g</v>
      </c>
      <c r="N166" s="25" t="str">
        <f t="shared" si="37"/>
        <v>K-C6</v>
      </c>
      <c r="Q166" s="25" t="str">
        <f>VLOOKUP(K166,TONG_SL!$A:$D,3,0)</f>
        <v>Túi</v>
      </c>
      <c r="R166" s="54">
        <v>20</v>
      </c>
      <c r="T166" s="1">
        <f>VLOOKUP(VLOOKUP(G166,Ma_KH!$A:$R,18,0)&amp;K166,Gia_MB!$A:$F,6,0)</f>
        <v>73431</v>
      </c>
      <c r="U166" s="14">
        <f t="shared" si="39"/>
        <v>1468620</v>
      </c>
      <c r="W166" s="64">
        <f t="shared" si="38"/>
        <v>0</v>
      </c>
      <c r="X166" s="3" t="str">
        <f t="shared" si="40"/>
        <v>8</v>
      </c>
      <c r="Z166" s="14">
        <f t="shared" si="41"/>
        <v>117489.60000000001</v>
      </c>
      <c r="AA166" s="7">
        <f>VLOOKUP(G166,Ma_KH!$A:$R,14,0)</f>
        <v>58</v>
      </c>
    </row>
    <row r="167" spans="1:27" x14ac:dyDescent="0.25">
      <c r="A167" s="77">
        <v>45905</v>
      </c>
      <c r="B167" s="25">
        <v>56623</v>
      </c>
      <c r="C167" s="12" t="s">
        <v>7186</v>
      </c>
      <c r="D167" s="16">
        <f t="shared" si="36"/>
        <v>45905</v>
      </c>
      <c r="G167" s="13" t="s">
        <v>3540</v>
      </c>
      <c r="I167" s="13" t="s">
        <v>7244</v>
      </c>
      <c r="J167" s="13" t="s">
        <v>1796</v>
      </c>
      <c r="K167" s="13" t="s">
        <v>51</v>
      </c>
      <c r="L167" s="25" t="str">
        <f>VLOOKUP($K167,TONG_SL!$A:$D,2,0)</f>
        <v>Mọc Nấm Hương 250g</v>
      </c>
      <c r="N167" s="25" t="str">
        <f t="shared" si="37"/>
        <v>K-C6</v>
      </c>
      <c r="Q167" s="25" t="str">
        <f>VLOOKUP(K167,TONG_SL!$A:$D,3,0)</f>
        <v>Túi</v>
      </c>
      <c r="R167" s="54">
        <v>10</v>
      </c>
      <c r="T167" s="1">
        <f>VLOOKUP(VLOOKUP(G167,Ma_KH!$A:$R,18,0)&amp;K167,Gia_MB!$A:$F,6,0)</f>
        <v>46000</v>
      </c>
      <c r="U167" s="14">
        <f t="shared" si="39"/>
        <v>460000</v>
      </c>
      <c r="W167" s="64">
        <f t="shared" si="38"/>
        <v>0</v>
      </c>
      <c r="X167" s="3" t="str">
        <f t="shared" si="40"/>
        <v>8</v>
      </c>
      <c r="Z167" s="14">
        <f t="shared" si="41"/>
        <v>36800</v>
      </c>
      <c r="AA167" s="7">
        <f>VLOOKUP(G167,Ma_KH!$A:$R,14,0)</f>
        <v>58</v>
      </c>
    </row>
    <row r="168" spans="1:27" x14ac:dyDescent="0.25">
      <c r="A168" s="77">
        <v>45905</v>
      </c>
      <c r="B168" s="25">
        <v>56622</v>
      </c>
      <c r="C168" s="12" t="s">
        <v>7186</v>
      </c>
      <c r="D168" s="16">
        <f t="shared" si="36"/>
        <v>45905</v>
      </c>
      <c r="G168" s="13" t="s">
        <v>3540</v>
      </c>
      <c r="I168" s="13" t="s">
        <v>7245</v>
      </c>
      <c r="J168" s="13" t="s">
        <v>1796</v>
      </c>
      <c r="K168" s="13" t="s">
        <v>27</v>
      </c>
      <c r="L168" s="25" t="str">
        <f>VLOOKUP($K168,TONG_SL!$A:$D,2,0)</f>
        <v>Chân giò heo muối 300g</v>
      </c>
      <c r="N168" s="25" t="str">
        <f t="shared" si="37"/>
        <v>K-C6</v>
      </c>
      <c r="Q168" s="25" t="str">
        <f>VLOOKUP(K168,TONG_SL!$A:$D,3,0)</f>
        <v>Túi</v>
      </c>
      <c r="R168" s="54">
        <v>20</v>
      </c>
      <c r="T168" s="1">
        <f>VLOOKUP(VLOOKUP(G168,Ma_KH!$A:$R,18,0)&amp;K168,Gia_MB!$A:$F,6,0)</f>
        <v>73431</v>
      </c>
      <c r="U168" s="14">
        <f t="shared" si="39"/>
        <v>1468620</v>
      </c>
      <c r="W168" s="64">
        <f t="shared" si="38"/>
        <v>0</v>
      </c>
      <c r="X168" s="3" t="str">
        <f t="shared" si="40"/>
        <v>8</v>
      </c>
      <c r="Z168" s="14">
        <f t="shared" si="41"/>
        <v>117489.60000000001</v>
      </c>
      <c r="AA168" s="7">
        <f>VLOOKUP(G168,Ma_KH!$A:$R,14,0)</f>
        <v>58</v>
      </c>
    </row>
    <row r="169" spans="1:27" x14ac:dyDescent="0.25">
      <c r="A169" s="77">
        <v>45905</v>
      </c>
      <c r="B169" s="25">
        <v>56622</v>
      </c>
      <c r="C169" s="12" t="s">
        <v>7186</v>
      </c>
      <c r="D169" s="16">
        <f t="shared" si="36"/>
        <v>45905</v>
      </c>
      <c r="G169" s="13" t="s">
        <v>3540</v>
      </c>
      <c r="I169" s="13" t="s">
        <v>7245</v>
      </c>
      <c r="J169" s="13" t="s">
        <v>1796</v>
      </c>
      <c r="K169" s="13" t="s">
        <v>30</v>
      </c>
      <c r="L169" s="25" t="str">
        <f>VLOOKUP($K169,TONG_SL!$A:$D,2,0)</f>
        <v>Gà muối 500g</v>
      </c>
      <c r="N169" s="25" t="str">
        <f t="shared" si="37"/>
        <v>K-C6</v>
      </c>
      <c r="Q169" s="25" t="str">
        <f>VLOOKUP(K169,TONG_SL!$A:$D,3,0)</f>
        <v>Túi</v>
      </c>
      <c r="R169" s="54">
        <v>10</v>
      </c>
      <c r="T169" s="1">
        <f>VLOOKUP(VLOOKUP(G169,Ma_KH!$A:$R,18,0)&amp;K169,Gia_MB!$A:$F,6,0)</f>
        <v>111058</v>
      </c>
      <c r="U169" s="14">
        <f t="shared" si="39"/>
        <v>1110580</v>
      </c>
      <c r="W169" s="64">
        <f t="shared" si="38"/>
        <v>0</v>
      </c>
      <c r="X169" s="3" t="str">
        <f t="shared" si="40"/>
        <v>8</v>
      </c>
      <c r="Z169" s="14">
        <f t="shared" si="41"/>
        <v>88846.400000000009</v>
      </c>
      <c r="AA169" s="7">
        <f>VLOOKUP(G169,Ma_KH!$A:$R,14,0)</f>
        <v>58</v>
      </c>
    </row>
    <row r="170" spans="1:27" x14ac:dyDescent="0.25">
      <c r="A170" s="77">
        <v>45905</v>
      </c>
      <c r="B170" s="25">
        <v>56617</v>
      </c>
      <c r="C170" s="12" t="s">
        <v>7186</v>
      </c>
      <c r="D170" s="16">
        <f t="shared" si="36"/>
        <v>45905</v>
      </c>
      <c r="G170" s="13" t="s">
        <v>3525</v>
      </c>
      <c r="I170" s="13" t="s">
        <v>7246</v>
      </c>
      <c r="J170" s="13" t="s">
        <v>1796</v>
      </c>
      <c r="K170" s="13" t="s">
        <v>32</v>
      </c>
      <c r="L170" s="25" t="str">
        <f>VLOOKUP($K170,TONG_SL!$A:$D,2,0)</f>
        <v>Giò Tai Lưỡi Xào 250g</v>
      </c>
      <c r="N170" s="25" t="str">
        <f t="shared" si="37"/>
        <v>K-C6</v>
      </c>
      <c r="Q170" s="25" t="str">
        <f>VLOOKUP(K170,TONG_SL!$A:$D,3,0)</f>
        <v>Túi</v>
      </c>
      <c r="R170" s="54">
        <v>8</v>
      </c>
      <c r="T170" s="1">
        <f>VLOOKUP(VLOOKUP(G170,Ma_KH!$A:$R,18,0)&amp;K170,Gia_MB!$A:$F,6,0)</f>
        <v>50182</v>
      </c>
      <c r="U170" s="14">
        <f t="shared" si="39"/>
        <v>401456</v>
      </c>
      <c r="W170" s="64">
        <f t="shared" si="38"/>
        <v>0</v>
      </c>
      <c r="X170" s="3" t="str">
        <f t="shared" si="40"/>
        <v>8</v>
      </c>
      <c r="Z170" s="14">
        <f t="shared" si="41"/>
        <v>32116.48</v>
      </c>
      <c r="AA170" s="7">
        <f>VLOOKUP(G170,Ma_KH!$A:$R,14,0)</f>
        <v>58</v>
      </c>
    </row>
    <row r="171" spans="1:27" x14ac:dyDescent="0.25">
      <c r="A171" s="77">
        <v>45905</v>
      </c>
      <c r="B171" s="25">
        <v>56617</v>
      </c>
      <c r="C171" s="12" t="s">
        <v>7186</v>
      </c>
      <c r="D171" s="16">
        <f t="shared" si="36"/>
        <v>45905</v>
      </c>
      <c r="G171" s="13" t="s">
        <v>3525</v>
      </c>
      <c r="I171" s="13" t="s">
        <v>7246</v>
      </c>
      <c r="J171" s="13" t="s">
        <v>1796</v>
      </c>
      <c r="K171" s="13" t="s">
        <v>27</v>
      </c>
      <c r="L171" s="25" t="str">
        <f>VLOOKUP($K171,TONG_SL!$A:$D,2,0)</f>
        <v>Chân giò heo muối 300g</v>
      </c>
      <c r="N171" s="25" t="str">
        <f t="shared" si="37"/>
        <v>K-C6</v>
      </c>
      <c r="Q171" s="25" t="str">
        <f>VLOOKUP(K171,TONG_SL!$A:$D,3,0)</f>
        <v>Túi</v>
      </c>
      <c r="R171" s="54">
        <v>60</v>
      </c>
      <c r="T171" s="1">
        <f>VLOOKUP(VLOOKUP(G171,Ma_KH!$A:$R,18,0)&amp;K171,Gia_MB!$A:$F,6,0)</f>
        <v>73431</v>
      </c>
      <c r="U171" s="14">
        <f t="shared" si="39"/>
        <v>4405860</v>
      </c>
      <c r="W171" s="64">
        <f t="shared" si="38"/>
        <v>0</v>
      </c>
      <c r="X171" s="3" t="str">
        <f t="shared" si="40"/>
        <v>8</v>
      </c>
      <c r="Z171" s="14">
        <f t="shared" si="41"/>
        <v>352468.8</v>
      </c>
      <c r="AA171" s="7">
        <f>VLOOKUP(G171,Ma_KH!$A:$R,14,0)</f>
        <v>58</v>
      </c>
    </row>
    <row r="172" spans="1:27" x14ac:dyDescent="0.25">
      <c r="A172" s="77">
        <v>45905</v>
      </c>
      <c r="B172" s="25">
        <v>56617</v>
      </c>
      <c r="C172" s="12" t="s">
        <v>7186</v>
      </c>
      <c r="D172" s="16">
        <f t="shared" si="36"/>
        <v>45905</v>
      </c>
      <c r="G172" s="13" t="s">
        <v>3525</v>
      </c>
      <c r="I172" s="13" t="s">
        <v>7246</v>
      </c>
      <c r="J172" s="13" t="s">
        <v>1796</v>
      </c>
      <c r="K172" s="13" t="s">
        <v>30</v>
      </c>
      <c r="L172" s="25" t="str">
        <f>VLOOKUP($K172,TONG_SL!$A:$D,2,0)</f>
        <v>Gà muối 500g</v>
      </c>
      <c r="N172" s="25" t="str">
        <f t="shared" si="37"/>
        <v>K-C6</v>
      </c>
      <c r="Q172" s="25" t="str">
        <f>VLOOKUP(K172,TONG_SL!$A:$D,3,0)</f>
        <v>Túi</v>
      </c>
      <c r="R172" s="54">
        <v>10</v>
      </c>
      <c r="T172" s="1">
        <f>VLOOKUP(VLOOKUP(G172,Ma_KH!$A:$R,18,0)&amp;K172,Gia_MB!$A:$F,6,0)</f>
        <v>111058</v>
      </c>
      <c r="U172" s="14">
        <f t="shared" si="39"/>
        <v>1110580</v>
      </c>
      <c r="W172" s="64">
        <f t="shared" si="38"/>
        <v>0</v>
      </c>
      <c r="X172" s="3" t="str">
        <f t="shared" si="40"/>
        <v>8</v>
      </c>
      <c r="Z172" s="14">
        <f t="shared" si="41"/>
        <v>88846.400000000009</v>
      </c>
      <c r="AA172" s="7">
        <f>VLOOKUP(G172,Ma_KH!$A:$R,14,0)</f>
        <v>58</v>
      </c>
    </row>
    <row r="173" spans="1:27" x14ac:dyDescent="0.25">
      <c r="A173" s="77">
        <v>45905</v>
      </c>
      <c r="B173" s="25">
        <v>56616</v>
      </c>
      <c r="C173" s="12" t="s">
        <v>7186</v>
      </c>
      <c r="D173" s="16">
        <f t="shared" si="36"/>
        <v>45905</v>
      </c>
      <c r="G173" s="13" t="s">
        <v>3525</v>
      </c>
      <c r="I173" s="13" t="s">
        <v>7247</v>
      </c>
      <c r="J173" s="13" t="s">
        <v>1796</v>
      </c>
      <c r="K173" s="13" t="s">
        <v>32</v>
      </c>
      <c r="L173" s="25" t="str">
        <f>VLOOKUP($K173,TONG_SL!$A:$D,2,0)</f>
        <v>Giò Tai Lưỡi Xào 250g</v>
      </c>
      <c r="N173" s="25" t="str">
        <f t="shared" si="37"/>
        <v>K-C6</v>
      </c>
      <c r="Q173" s="25" t="str">
        <f>VLOOKUP(K173,TONG_SL!$A:$D,3,0)</f>
        <v>Túi</v>
      </c>
      <c r="R173" s="54">
        <v>12</v>
      </c>
      <c r="T173" s="1">
        <f>VLOOKUP(VLOOKUP(G173,Ma_KH!$A:$R,18,0)&amp;K173,Gia_MB!$A:$F,6,0)</f>
        <v>50182</v>
      </c>
      <c r="U173" s="14">
        <f t="shared" si="39"/>
        <v>602184</v>
      </c>
      <c r="W173" s="64">
        <f t="shared" si="38"/>
        <v>0</v>
      </c>
      <c r="X173" s="3" t="str">
        <f t="shared" si="40"/>
        <v>8</v>
      </c>
      <c r="Z173" s="14">
        <f t="shared" si="41"/>
        <v>48174.720000000001</v>
      </c>
      <c r="AA173" s="7">
        <f>VLOOKUP(G173,Ma_KH!$A:$R,14,0)</f>
        <v>58</v>
      </c>
    </row>
    <row r="174" spans="1:27" x14ac:dyDescent="0.25">
      <c r="A174" s="77">
        <v>45905</v>
      </c>
      <c r="B174" s="25">
        <v>56616</v>
      </c>
      <c r="C174" s="12" t="s">
        <v>7186</v>
      </c>
      <c r="D174" s="16">
        <f t="shared" si="36"/>
        <v>45905</v>
      </c>
      <c r="G174" s="13" t="s">
        <v>3525</v>
      </c>
      <c r="I174" s="13" t="s">
        <v>7247</v>
      </c>
      <c r="J174" s="13" t="s">
        <v>1796</v>
      </c>
      <c r="K174" s="13" t="s">
        <v>27</v>
      </c>
      <c r="L174" s="25" t="str">
        <f>VLOOKUP($K174,TONG_SL!$A:$D,2,0)</f>
        <v>Chân giò heo muối 300g</v>
      </c>
      <c r="N174" s="25" t="str">
        <f t="shared" si="37"/>
        <v>K-C6</v>
      </c>
      <c r="Q174" s="25" t="str">
        <f>VLOOKUP(K174,TONG_SL!$A:$D,3,0)</f>
        <v>Túi</v>
      </c>
      <c r="R174" s="54">
        <v>40</v>
      </c>
      <c r="T174" s="1">
        <f>VLOOKUP(VLOOKUP(G174,Ma_KH!$A:$R,18,0)&amp;K174,Gia_MB!$A:$F,6,0)</f>
        <v>73431</v>
      </c>
      <c r="U174" s="14">
        <f t="shared" si="39"/>
        <v>2937240</v>
      </c>
      <c r="W174" s="64">
        <f t="shared" si="38"/>
        <v>0</v>
      </c>
      <c r="X174" s="3" t="str">
        <f t="shared" si="40"/>
        <v>8</v>
      </c>
      <c r="Z174" s="14">
        <f t="shared" si="41"/>
        <v>234979.20000000001</v>
      </c>
      <c r="AA174" s="7">
        <f>VLOOKUP(G174,Ma_KH!$A:$R,14,0)</f>
        <v>58</v>
      </c>
    </row>
    <row r="175" spans="1:27" x14ac:dyDescent="0.25">
      <c r="A175" s="77">
        <v>45905</v>
      </c>
      <c r="B175" s="25">
        <v>56624</v>
      </c>
      <c r="C175" s="12" t="s">
        <v>7186</v>
      </c>
      <c r="D175" s="16">
        <f t="shared" si="36"/>
        <v>45905</v>
      </c>
      <c r="G175" s="13" t="s">
        <v>3547</v>
      </c>
      <c r="I175" s="13" t="s">
        <v>7248</v>
      </c>
      <c r="J175" s="13" t="s">
        <v>1796</v>
      </c>
      <c r="K175" s="13" t="s">
        <v>32</v>
      </c>
      <c r="L175" s="25" t="str">
        <f>VLOOKUP($K175,TONG_SL!$A:$D,2,0)</f>
        <v>Giò Tai Lưỡi Xào 250g</v>
      </c>
      <c r="N175" s="25" t="str">
        <f t="shared" si="37"/>
        <v>K-C6</v>
      </c>
      <c r="Q175" s="25" t="str">
        <f>VLOOKUP(K175,TONG_SL!$A:$D,3,0)</f>
        <v>Túi</v>
      </c>
      <c r="R175" s="54">
        <v>12</v>
      </c>
      <c r="T175" s="1">
        <f>VLOOKUP(VLOOKUP(G175,Ma_KH!$A:$R,18,0)&amp;K175,Gia_MB!$A:$F,6,0)</f>
        <v>50182</v>
      </c>
      <c r="U175" s="14">
        <f t="shared" si="39"/>
        <v>602184</v>
      </c>
      <c r="W175" s="64">
        <f t="shared" si="38"/>
        <v>0</v>
      </c>
      <c r="X175" s="3" t="str">
        <f t="shared" si="40"/>
        <v>8</v>
      </c>
      <c r="Z175" s="14">
        <f t="shared" si="41"/>
        <v>48174.720000000001</v>
      </c>
      <c r="AA175" s="7">
        <f>VLOOKUP(G175,Ma_KH!$A:$R,14,0)</f>
        <v>58</v>
      </c>
    </row>
    <row r="176" spans="1:27" x14ac:dyDescent="0.25">
      <c r="A176" s="77">
        <v>45905</v>
      </c>
      <c r="B176" s="25">
        <v>56624</v>
      </c>
      <c r="C176" s="12" t="s">
        <v>7186</v>
      </c>
      <c r="D176" s="16">
        <f t="shared" si="36"/>
        <v>45905</v>
      </c>
      <c r="G176" s="13" t="s">
        <v>3547</v>
      </c>
      <c r="I176" s="13" t="s">
        <v>7248</v>
      </c>
      <c r="J176" s="13" t="s">
        <v>1796</v>
      </c>
      <c r="K176" s="13" t="s">
        <v>35</v>
      </c>
      <c r="L176" s="25" t="str">
        <f>VLOOKUP($K176,TONG_SL!$A:$D,2,0)</f>
        <v>Tai heo muối 200g</v>
      </c>
      <c r="N176" s="25" t="str">
        <f t="shared" si="37"/>
        <v>K-C6</v>
      </c>
      <c r="Q176" s="25" t="str">
        <f>VLOOKUP(K176,TONG_SL!$A:$D,3,0)</f>
        <v>Túi</v>
      </c>
      <c r="R176" s="54">
        <v>20</v>
      </c>
      <c r="T176" s="1">
        <f>VLOOKUP(VLOOKUP(G176,Ma_KH!$A:$R,18,0)&amp;K176,Gia_MB!$A:$F,6,0)</f>
        <v>55595</v>
      </c>
      <c r="U176" s="14">
        <f t="shared" si="39"/>
        <v>1111900</v>
      </c>
      <c r="W176" s="64">
        <f t="shared" si="38"/>
        <v>0</v>
      </c>
      <c r="X176" s="3" t="str">
        <f t="shared" si="40"/>
        <v>8</v>
      </c>
      <c r="Z176" s="14">
        <f t="shared" si="41"/>
        <v>88952</v>
      </c>
      <c r="AA176" s="7">
        <f>VLOOKUP(G176,Ma_KH!$A:$R,14,0)</f>
        <v>58</v>
      </c>
    </row>
    <row r="177" spans="1:27" x14ac:dyDescent="0.25">
      <c r="A177" s="77">
        <v>45905</v>
      </c>
      <c r="B177" s="25">
        <v>56624</v>
      </c>
      <c r="C177" s="12" t="s">
        <v>7186</v>
      </c>
      <c r="D177" s="16">
        <f t="shared" si="36"/>
        <v>45905</v>
      </c>
      <c r="G177" s="13" t="s">
        <v>3547</v>
      </c>
      <c r="I177" s="13" t="s">
        <v>7248</v>
      </c>
      <c r="J177" s="13" t="s">
        <v>1796</v>
      </c>
      <c r="K177" s="13" t="s">
        <v>30</v>
      </c>
      <c r="L177" s="25" t="str">
        <f>VLOOKUP($K177,TONG_SL!$A:$D,2,0)</f>
        <v>Gà muối 500g</v>
      </c>
      <c r="N177" s="25" t="str">
        <f t="shared" si="37"/>
        <v>K-C6</v>
      </c>
      <c r="Q177" s="25" t="str">
        <f>VLOOKUP(K177,TONG_SL!$A:$D,3,0)</f>
        <v>Túi</v>
      </c>
      <c r="R177" s="54">
        <v>30</v>
      </c>
      <c r="T177" s="1">
        <f>VLOOKUP(VLOOKUP(G177,Ma_KH!$A:$R,18,0)&amp;K177,Gia_MB!$A:$F,6,0)</f>
        <v>111058</v>
      </c>
      <c r="U177" s="14">
        <f t="shared" si="39"/>
        <v>3331740</v>
      </c>
      <c r="W177" s="64">
        <f t="shared" si="38"/>
        <v>0</v>
      </c>
      <c r="X177" s="3" t="str">
        <f t="shared" si="40"/>
        <v>8</v>
      </c>
      <c r="Z177" s="14">
        <f t="shared" si="41"/>
        <v>266539.2</v>
      </c>
      <c r="AA177" s="7">
        <f>VLOOKUP(G177,Ma_KH!$A:$R,14,0)</f>
        <v>58</v>
      </c>
    </row>
    <row r="178" spans="1:27" x14ac:dyDescent="0.25">
      <c r="A178" s="77">
        <v>45905</v>
      </c>
      <c r="B178" s="25">
        <v>56613</v>
      </c>
      <c r="C178" s="12" t="s">
        <v>7186</v>
      </c>
      <c r="D178" s="16">
        <f t="shared" si="36"/>
        <v>45905</v>
      </c>
      <c r="G178" s="13" t="s">
        <v>3499</v>
      </c>
      <c r="I178" s="13" t="s">
        <v>7249</v>
      </c>
      <c r="J178" s="13" t="s">
        <v>1796</v>
      </c>
      <c r="K178" s="13" t="s">
        <v>32</v>
      </c>
      <c r="L178" s="25" t="str">
        <f>VLOOKUP($K178,TONG_SL!$A:$D,2,0)</f>
        <v>Giò Tai Lưỡi Xào 250g</v>
      </c>
      <c r="N178" s="25" t="str">
        <f t="shared" si="37"/>
        <v>K-C6</v>
      </c>
      <c r="Q178" s="25" t="str">
        <f>VLOOKUP(K178,TONG_SL!$A:$D,3,0)</f>
        <v>Túi</v>
      </c>
      <c r="R178" s="54">
        <v>8</v>
      </c>
      <c r="T178" s="1">
        <f>VLOOKUP(VLOOKUP(G178,Ma_KH!$A:$R,18,0)&amp;K178,Gia_MB!$A:$F,6,0)</f>
        <v>50182</v>
      </c>
      <c r="U178" s="14">
        <f t="shared" si="39"/>
        <v>401456</v>
      </c>
      <c r="W178" s="64">
        <f t="shared" si="38"/>
        <v>0</v>
      </c>
      <c r="X178" s="3" t="str">
        <f t="shared" si="40"/>
        <v>8</v>
      </c>
      <c r="Z178" s="14">
        <f t="shared" si="41"/>
        <v>32116.48</v>
      </c>
      <c r="AA178" s="7">
        <f>VLOOKUP(G178,Ma_KH!$A:$R,14,0)</f>
        <v>58</v>
      </c>
    </row>
    <row r="179" spans="1:27" x14ac:dyDescent="0.25">
      <c r="A179" s="77">
        <v>45905</v>
      </c>
      <c r="B179" s="25">
        <v>56613</v>
      </c>
      <c r="C179" s="12" t="s">
        <v>7186</v>
      </c>
      <c r="D179" s="16">
        <f t="shared" si="36"/>
        <v>45905</v>
      </c>
      <c r="G179" s="13" t="s">
        <v>3499</v>
      </c>
      <c r="I179" s="13" t="s">
        <v>7249</v>
      </c>
      <c r="J179" s="13" t="s">
        <v>1796</v>
      </c>
      <c r="K179" s="13" t="s">
        <v>27</v>
      </c>
      <c r="L179" s="25" t="str">
        <f>VLOOKUP($K179,TONG_SL!$A:$D,2,0)</f>
        <v>Chân giò heo muối 300g</v>
      </c>
      <c r="N179" s="25" t="str">
        <f t="shared" si="37"/>
        <v>K-C6</v>
      </c>
      <c r="Q179" s="25" t="str">
        <f>VLOOKUP(K179,TONG_SL!$A:$D,3,0)</f>
        <v>Túi</v>
      </c>
      <c r="R179" s="54">
        <v>20</v>
      </c>
      <c r="T179" s="1">
        <f>VLOOKUP(VLOOKUP(G179,Ma_KH!$A:$R,18,0)&amp;K179,Gia_MB!$A:$F,6,0)</f>
        <v>73431</v>
      </c>
      <c r="U179" s="14">
        <f t="shared" si="39"/>
        <v>1468620</v>
      </c>
      <c r="W179" s="64">
        <f t="shared" si="38"/>
        <v>0</v>
      </c>
      <c r="X179" s="3" t="str">
        <f t="shared" si="40"/>
        <v>8</v>
      </c>
      <c r="Z179" s="14">
        <f t="shared" si="41"/>
        <v>117489.60000000001</v>
      </c>
      <c r="AA179" s="7">
        <f>VLOOKUP(G179,Ma_KH!$A:$R,14,0)</f>
        <v>58</v>
      </c>
    </row>
    <row r="180" spans="1:27" x14ac:dyDescent="0.25">
      <c r="A180" s="77">
        <v>45905</v>
      </c>
      <c r="B180" s="25">
        <v>56613</v>
      </c>
      <c r="C180" s="12" t="s">
        <v>7186</v>
      </c>
      <c r="D180" s="16">
        <f t="shared" si="36"/>
        <v>45905</v>
      </c>
      <c r="G180" s="13" t="s">
        <v>3499</v>
      </c>
      <c r="I180" s="13" t="s">
        <v>7249</v>
      </c>
      <c r="J180" s="13" t="s">
        <v>1796</v>
      </c>
      <c r="K180" s="13" t="s">
        <v>30</v>
      </c>
      <c r="L180" s="25" t="str">
        <f>VLOOKUP($K180,TONG_SL!$A:$D,2,0)</f>
        <v>Gà muối 500g</v>
      </c>
      <c r="N180" s="25" t="str">
        <f t="shared" si="37"/>
        <v>K-C6</v>
      </c>
      <c r="Q180" s="25" t="str">
        <f>VLOOKUP(K180,TONG_SL!$A:$D,3,0)</f>
        <v>Túi</v>
      </c>
      <c r="R180" s="54">
        <v>10</v>
      </c>
      <c r="T180" s="1">
        <f>VLOOKUP(VLOOKUP(G180,Ma_KH!$A:$R,18,0)&amp;K180,Gia_MB!$A:$F,6,0)</f>
        <v>111058</v>
      </c>
      <c r="U180" s="14">
        <f t="shared" si="39"/>
        <v>1110580</v>
      </c>
      <c r="W180" s="64">
        <f t="shared" si="38"/>
        <v>0</v>
      </c>
      <c r="X180" s="3" t="str">
        <f t="shared" si="40"/>
        <v>8</v>
      </c>
      <c r="Z180" s="14">
        <f t="shared" si="41"/>
        <v>88846.400000000009</v>
      </c>
      <c r="AA180" s="7">
        <f>VLOOKUP(G180,Ma_KH!$A:$R,14,0)</f>
        <v>58</v>
      </c>
    </row>
    <row r="181" spans="1:27" x14ac:dyDescent="0.25">
      <c r="A181" s="77">
        <v>45905</v>
      </c>
      <c r="B181" s="25">
        <v>56621</v>
      </c>
      <c r="C181" s="12" t="s">
        <v>7186</v>
      </c>
      <c r="D181" s="16">
        <f t="shared" si="36"/>
        <v>45905</v>
      </c>
      <c r="G181" s="13" t="s">
        <v>3537</v>
      </c>
      <c r="I181" s="13" t="s">
        <v>7250</v>
      </c>
      <c r="J181" s="13" t="s">
        <v>1796</v>
      </c>
      <c r="K181" s="13" t="s">
        <v>32</v>
      </c>
      <c r="L181" s="25" t="str">
        <f>VLOOKUP($K181,TONG_SL!$A:$D,2,0)</f>
        <v>Giò Tai Lưỡi Xào 250g</v>
      </c>
      <c r="N181" s="25" t="str">
        <f t="shared" si="37"/>
        <v>K-C6</v>
      </c>
      <c r="Q181" s="25" t="str">
        <f>VLOOKUP(K181,TONG_SL!$A:$D,3,0)</f>
        <v>Túi</v>
      </c>
      <c r="R181" s="54">
        <v>16</v>
      </c>
      <c r="T181" s="1">
        <f>VLOOKUP(VLOOKUP(G181,Ma_KH!$A:$R,18,0)&amp;K181,Gia_MB!$A:$F,6,0)</f>
        <v>50182</v>
      </c>
      <c r="U181" s="14">
        <f t="shared" si="39"/>
        <v>802912</v>
      </c>
      <c r="W181" s="64">
        <f t="shared" si="38"/>
        <v>0</v>
      </c>
      <c r="X181" s="3" t="str">
        <f t="shared" si="40"/>
        <v>8</v>
      </c>
      <c r="Z181" s="14">
        <f t="shared" si="41"/>
        <v>64232.959999999999</v>
      </c>
      <c r="AA181" s="7">
        <f>VLOOKUP(G181,Ma_KH!$A:$R,14,0)</f>
        <v>58</v>
      </c>
    </row>
    <row r="182" spans="1:27" x14ac:dyDescent="0.25">
      <c r="A182" s="77">
        <v>45905</v>
      </c>
      <c r="B182" s="25">
        <v>56621</v>
      </c>
      <c r="C182" s="12" t="s">
        <v>7186</v>
      </c>
      <c r="D182" s="16">
        <f t="shared" si="36"/>
        <v>45905</v>
      </c>
      <c r="G182" s="13" t="s">
        <v>3537</v>
      </c>
      <c r="I182" s="13" t="s">
        <v>7250</v>
      </c>
      <c r="J182" s="13" t="s">
        <v>1796</v>
      </c>
      <c r="K182" s="13" t="s">
        <v>35</v>
      </c>
      <c r="L182" s="25" t="str">
        <f>VLOOKUP($K182,TONG_SL!$A:$D,2,0)</f>
        <v>Tai heo muối 200g</v>
      </c>
      <c r="N182" s="25" t="str">
        <f t="shared" si="37"/>
        <v>K-C6</v>
      </c>
      <c r="Q182" s="25" t="str">
        <f>VLOOKUP(K182,TONG_SL!$A:$D,3,0)</f>
        <v>Túi</v>
      </c>
      <c r="R182" s="54">
        <v>20</v>
      </c>
      <c r="T182" s="1">
        <f>VLOOKUP(VLOOKUP(G182,Ma_KH!$A:$R,18,0)&amp;K182,Gia_MB!$A:$F,6,0)</f>
        <v>55595</v>
      </c>
      <c r="U182" s="14">
        <f t="shared" si="39"/>
        <v>1111900</v>
      </c>
      <c r="W182" s="64">
        <f t="shared" si="38"/>
        <v>0</v>
      </c>
      <c r="X182" s="3" t="str">
        <f t="shared" si="40"/>
        <v>8</v>
      </c>
      <c r="Z182" s="14">
        <f t="shared" si="41"/>
        <v>88952</v>
      </c>
      <c r="AA182" s="7">
        <f>VLOOKUP(G182,Ma_KH!$A:$R,14,0)</f>
        <v>58</v>
      </c>
    </row>
    <row r="183" spans="1:27" x14ac:dyDescent="0.25">
      <c r="A183" s="77">
        <v>45905</v>
      </c>
      <c r="B183" s="25">
        <v>56621</v>
      </c>
      <c r="C183" s="12" t="s">
        <v>7186</v>
      </c>
      <c r="D183" s="16">
        <f t="shared" si="36"/>
        <v>45905</v>
      </c>
      <c r="G183" s="13" t="s">
        <v>3537</v>
      </c>
      <c r="I183" s="13" t="s">
        <v>7250</v>
      </c>
      <c r="J183" s="13" t="s">
        <v>1796</v>
      </c>
      <c r="K183" s="13" t="s">
        <v>27</v>
      </c>
      <c r="L183" s="25" t="str">
        <f>VLOOKUP($K183,TONG_SL!$A:$D,2,0)</f>
        <v>Chân giò heo muối 300g</v>
      </c>
      <c r="N183" s="25" t="str">
        <f t="shared" si="37"/>
        <v>K-C6</v>
      </c>
      <c r="Q183" s="25" t="str">
        <f>VLOOKUP(K183,TONG_SL!$A:$D,3,0)</f>
        <v>Túi</v>
      </c>
      <c r="R183" s="54">
        <v>40</v>
      </c>
      <c r="T183" s="1">
        <f>VLOOKUP(VLOOKUP(G183,Ma_KH!$A:$R,18,0)&amp;K183,Gia_MB!$A:$F,6,0)</f>
        <v>73431</v>
      </c>
      <c r="U183" s="14">
        <f t="shared" si="39"/>
        <v>2937240</v>
      </c>
      <c r="W183" s="64">
        <f t="shared" si="38"/>
        <v>0</v>
      </c>
      <c r="X183" s="3" t="str">
        <f t="shared" si="40"/>
        <v>8</v>
      </c>
      <c r="Z183" s="14">
        <f t="shared" si="41"/>
        <v>234979.20000000001</v>
      </c>
      <c r="AA183" s="7">
        <f>VLOOKUP(G183,Ma_KH!$A:$R,14,0)</f>
        <v>58</v>
      </c>
    </row>
    <row r="184" spans="1:27" x14ac:dyDescent="0.25">
      <c r="A184" s="77">
        <v>45905</v>
      </c>
      <c r="B184" s="25">
        <v>56621</v>
      </c>
      <c r="C184" s="12" t="s">
        <v>7186</v>
      </c>
      <c r="D184" s="16">
        <f t="shared" si="36"/>
        <v>45905</v>
      </c>
      <c r="G184" s="13" t="s">
        <v>3537</v>
      </c>
      <c r="I184" s="13" t="s">
        <v>7250</v>
      </c>
      <c r="J184" s="13" t="s">
        <v>1796</v>
      </c>
      <c r="K184" s="13" t="s">
        <v>30</v>
      </c>
      <c r="L184" s="25" t="str">
        <f>VLOOKUP($K184,TONG_SL!$A:$D,2,0)</f>
        <v>Gà muối 500g</v>
      </c>
      <c r="N184" s="25" t="str">
        <f t="shared" si="37"/>
        <v>K-C6</v>
      </c>
      <c r="Q184" s="25" t="str">
        <f>VLOOKUP(K184,TONG_SL!$A:$D,3,0)</f>
        <v>Túi</v>
      </c>
      <c r="R184" s="54">
        <v>30</v>
      </c>
      <c r="T184" s="1">
        <f>VLOOKUP(VLOOKUP(G184,Ma_KH!$A:$R,18,0)&amp;K184,Gia_MB!$A:$F,6,0)</f>
        <v>111058</v>
      </c>
      <c r="U184" s="14">
        <f t="shared" si="39"/>
        <v>3331740</v>
      </c>
      <c r="W184" s="64">
        <f t="shared" si="38"/>
        <v>0</v>
      </c>
      <c r="X184" s="3" t="str">
        <f t="shared" si="40"/>
        <v>8</v>
      </c>
      <c r="Z184" s="14">
        <f t="shared" si="41"/>
        <v>266539.2</v>
      </c>
      <c r="AA184" s="7">
        <f>VLOOKUP(G184,Ma_KH!$A:$R,14,0)</f>
        <v>58</v>
      </c>
    </row>
    <row r="185" spans="1:27" x14ac:dyDescent="0.25">
      <c r="A185" s="77">
        <v>45905</v>
      </c>
      <c r="B185" s="25">
        <v>56620</v>
      </c>
      <c r="C185" s="12" t="s">
        <v>7186</v>
      </c>
      <c r="D185" s="16">
        <f t="shared" si="36"/>
        <v>45905</v>
      </c>
      <c r="G185" s="13" t="s">
        <v>3537</v>
      </c>
      <c r="I185" s="13" t="s">
        <v>7251</v>
      </c>
      <c r="J185" s="13" t="s">
        <v>1796</v>
      </c>
      <c r="K185" s="13" t="s">
        <v>27</v>
      </c>
      <c r="L185" s="25" t="str">
        <f>VLOOKUP($K185,TONG_SL!$A:$D,2,0)</f>
        <v>Chân giò heo muối 300g</v>
      </c>
      <c r="N185" s="25" t="str">
        <f t="shared" si="37"/>
        <v>K-C6</v>
      </c>
      <c r="Q185" s="25" t="str">
        <f>VLOOKUP(K185,TONG_SL!$A:$D,3,0)</f>
        <v>Túi</v>
      </c>
      <c r="R185" s="54">
        <v>40</v>
      </c>
      <c r="T185" s="1">
        <f>VLOOKUP(VLOOKUP(G185,Ma_KH!$A:$R,18,0)&amp;K185,Gia_MB!$A:$F,6,0)</f>
        <v>73431</v>
      </c>
      <c r="U185" s="14">
        <f t="shared" si="39"/>
        <v>2937240</v>
      </c>
      <c r="W185" s="64">
        <f t="shared" si="38"/>
        <v>0</v>
      </c>
      <c r="X185" s="3" t="str">
        <f t="shared" si="40"/>
        <v>8</v>
      </c>
      <c r="Z185" s="14">
        <f t="shared" si="41"/>
        <v>234979.20000000001</v>
      </c>
      <c r="AA185" s="7">
        <f>VLOOKUP(G185,Ma_KH!$A:$R,14,0)</f>
        <v>58</v>
      </c>
    </row>
    <row r="186" spans="1:27" x14ac:dyDescent="0.25">
      <c r="A186" s="77">
        <v>45905</v>
      </c>
      <c r="B186" s="25">
        <v>56615</v>
      </c>
      <c r="C186" s="12" t="s">
        <v>7186</v>
      </c>
      <c r="D186" s="16">
        <f t="shared" si="36"/>
        <v>45905</v>
      </c>
      <c r="G186" s="13" t="s">
        <v>3519</v>
      </c>
      <c r="I186" s="13" t="s">
        <v>7252</v>
      </c>
      <c r="J186" s="13" t="s">
        <v>1796</v>
      </c>
      <c r="K186" s="13" t="s">
        <v>32</v>
      </c>
      <c r="L186" s="25" t="str">
        <f>VLOOKUP($K186,TONG_SL!$A:$D,2,0)</f>
        <v>Giò Tai Lưỡi Xào 250g</v>
      </c>
      <c r="N186" s="25" t="str">
        <f t="shared" si="37"/>
        <v>K-C6</v>
      </c>
      <c r="Q186" s="25" t="str">
        <f>VLOOKUP(K186,TONG_SL!$A:$D,3,0)</f>
        <v>Túi</v>
      </c>
      <c r="R186" s="54">
        <v>4</v>
      </c>
      <c r="T186" s="1">
        <f>VLOOKUP(VLOOKUP(G186,Ma_KH!$A:$R,18,0)&amp;K186,Gia_MB!$A:$F,6,0)</f>
        <v>50182</v>
      </c>
      <c r="U186" s="14">
        <f t="shared" si="39"/>
        <v>200728</v>
      </c>
      <c r="W186" s="64">
        <f t="shared" si="38"/>
        <v>0</v>
      </c>
      <c r="X186" s="3" t="str">
        <f t="shared" si="40"/>
        <v>8</v>
      </c>
      <c r="Z186" s="14">
        <f t="shared" si="41"/>
        <v>16058.24</v>
      </c>
      <c r="AA186" s="7">
        <f>VLOOKUP(G186,Ma_KH!$A:$R,14,0)</f>
        <v>58</v>
      </c>
    </row>
    <row r="187" spans="1:27" x14ac:dyDescent="0.25">
      <c r="A187" s="77">
        <v>45905</v>
      </c>
      <c r="B187" s="25">
        <v>56615</v>
      </c>
      <c r="C187" s="12" t="s">
        <v>7186</v>
      </c>
      <c r="D187" s="16">
        <f t="shared" si="36"/>
        <v>45905</v>
      </c>
      <c r="G187" s="13" t="s">
        <v>3519</v>
      </c>
      <c r="I187" s="13" t="s">
        <v>7252</v>
      </c>
      <c r="J187" s="13" t="s">
        <v>1796</v>
      </c>
      <c r="K187" s="13" t="s">
        <v>51</v>
      </c>
      <c r="L187" s="25" t="str">
        <f>VLOOKUP($K187,TONG_SL!$A:$D,2,0)</f>
        <v>Mọc Nấm Hương 250g</v>
      </c>
      <c r="N187" s="25" t="str">
        <f t="shared" si="37"/>
        <v>K-C6</v>
      </c>
      <c r="Q187" s="25" t="str">
        <f>VLOOKUP(K187,TONG_SL!$A:$D,3,0)</f>
        <v>Túi</v>
      </c>
      <c r="R187" s="54">
        <v>5</v>
      </c>
      <c r="T187" s="1">
        <f>VLOOKUP(VLOOKUP(G187,Ma_KH!$A:$R,18,0)&amp;K187,Gia_MB!$A:$F,6,0)</f>
        <v>46000</v>
      </c>
      <c r="U187" s="14">
        <f t="shared" si="39"/>
        <v>230000</v>
      </c>
      <c r="W187" s="64">
        <f t="shared" si="38"/>
        <v>0</v>
      </c>
      <c r="X187" s="3" t="str">
        <f t="shared" si="40"/>
        <v>8</v>
      </c>
      <c r="Z187" s="14">
        <f t="shared" si="41"/>
        <v>18400</v>
      </c>
      <c r="AA187" s="7">
        <f>VLOOKUP(G187,Ma_KH!$A:$R,14,0)</f>
        <v>58</v>
      </c>
    </row>
    <row r="188" spans="1:27" x14ac:dyDescent="0.25">
      <c r="A188" s="77">
        <v>45905</v>
      </c>
      <c r="B188" s="25">
        <v>56615</v>
      </c>
      <c r="C188" s="12" t="s">
        <v>7186</v>
      </c>
      <c r="D188" s="16">
        <f t="shared" si="36"/>
        <v>45905</v>
      </c>
      <c r="G188" s="13" t="s">
        <v>3519</v>
      </c>
      <c r="I188" s="13" t="s">
        <v>7252</v>
      </c>
      <c r="J188" s="13" t="s">
        <v>1796</v>
      </c>
      <c r="K188" s="13" t="s">
        <v>27</v>
      </c>
      <c r="L188" s="25" t="str">
        <f>VLOOKUP($K188,TONG_SL!$A:$D,2,0)</f>
        <v>Chân giò heo muối 300g</v>
      </c>
      <c r="N188" s="25" t="str">
        <f t="shared" si="37"/>
        <v>K-C6</v>
      </c>
      <c r="Q188" s="25" t="str">
        <f>VLOOKUP(K188,TONG_SL!$A:$D,3,0)</f>
        <v>Túi</v>
      </c>
      <c r="R188" s="54">
        <v>20</v>
      </c>
      <c r="T188" s="1">
        <f>VLOOKUP(VLOOKUP(G188,Ma_KH!$A:$R,18,0)&amp;K188,Gia_MB!$A:$F,6,0)</f>
        <v>73431</v>
      </c>
      <c r="U188" s="14">
        <f t="shared" si="39"/>
        <v>1468620</v>
      </c>
      <c r="W188" s="64">
        <f t="shared" si="38"/>
        <v>0</v>
      </c>
      <c r="X188" s="3" t="str">
        <f t="shared" si="40"/>
        <v>8</v>
      </c>
      <c r="Z188" s="14">
        <f t="shared" si="41"/>
        <v>117489.60000000001</v>
      </c>
      <c r="AA188" s="7">
        <f>VLOOKUP(G188,Ma_KH!$A:$R,14,0)</f>
        <v>58</v>
      </c>
    </row>
    <row r="189" spans="1:27" x14ac:dyDescent="0.25">
      <c r="A189" s="77">
        <v>45905</v>
      </c>
      <c r="B189" s="25">
        <v>56615</v>
      </c>
      <c r="C189" s="12" t="s">
        <v>7186</v>
      </c>
      <c r="D189" s="16">
        <f t="shared" si="36"/>
        <v>45905</v>
      </c>
      <c r="G189" s="13" t="s">
        <v>3519</v>
      </c>
      <c r="I189" s="13" t="s">
        <v>7252</v>
      </c>
      <c r="J189" s="13" t="s">
        <v>1796</v>
      </c>
      <c r="K189" s="13" t="s">
        <v>30</v>
      </c>
      <c r="L189" s="25" t="str">
        <f>VLOOKUP($K189,TONG_SL!$A:$D,2,0)</f>
        <v>Gà muối 500g</v>
      </c>
      <c r="N189" s="25" t="str">
        <f t="shared" si="37"/>
        <v>K-C6</v>
      </c>
      <c r="Q189" s="25" t="str">
        <f>VLOOKUP(K189,TONG_SL!$A:$D,3,0)</f>
        <v>Túi</v>
      </c>
      <c r="R189" s="54">
        <v>10</v>
      </c>
      <c r="T189" s="1">
        <f>VLOOKUP(VLOOKUP(G189,Ma_KH!$A:$R,18,0)&amp;K189,Gia_MB!$A:$F,6,0)</f>
        <v>111058</v>
      </c>
      <c r="U189" s="14">
        <f t="shared" si="39"/>
        <v>1110580</v>
      </c>
      <c r="W189" s="64">
        <f t="shared" si="38"/>
        <v>0</v>
      </c>
      <c r="X189" s="3" t="str">
        <f t="shared" si="40"/>
        <v>8</v>
      </c>
      <c r="Z189" s="14">
        <f t="shared" si="41"/>
        <v>88846.400000000009</v>
      </c>
      <c r="AA189" s="7">
        <f>VLOOKUP(G189,Ma_KH!$A:$R,14,0)</f>
        <v>58</v>
      </c>
    </row>
    <row r="190" spans="1:27" x14ac:dyDescent="0.25">
      <c r="A190" s="77">
        <v>45905</v>
      </c>
      <c r="B190" s="25">
        <v>56614</v>
      </c>
      <c r="C190" s="12" t="s">
        <v>7186</v>
      </c>
      <c r="D190" s="16">
        <f t="shared" si="36"/>
        <v>45905</v>
      </c>
      <c r="G190" s="13" t="s">
        <v>3519</v>
      </c>
      <c r="I190" s="13" t="s">
        <v>7253</v>
      </c>
      <c r="J190" s="13" t="s">
        <v>1796</v>
      </c>
      <c r="K190" s="13" t="s">
        <v>27</v>
      </c>
      <c r="L190" s="25" t="str">
        <f>VLOOKUP($K190,TONG_SL!$A:$D,2,0)</f>
        <v>Chân giò heo muối 300g</v>
      </c>
      <c r="N190" s="25" t="str">
        <f t="shared" si="37"/>
        <v>K-C6</v>
      </c>
      <c r="Q190" s="25" t="str">
        <f>VLOOKUP(K190,TONG_SL!$A:$D,3,0)</f>
        <v>Túi</v>
      </c>
      <c r="R190" s="54">
        <v>20</v>
      </c>
      <c r="T190" s="1">
        <f>VLOOKUP(VLOOKUP(G190,Ma_KH!$A:$R,18,0)&amp;K190,Gia_MB!$A:$F,6,0)</f>
        <v>73431</v>
      </c>
      <c r="U190" s="14">
        <f t="shared" si="39"/>
        <v>1468620</v>
      </c>
      <c r="W190" s="64">
        <f t="shared" si="38"/>
        <v>0</v>
      </c>
      <c r="X190" s="3" t="str">
        <f t="shared" si="40"/>
        <v>8</v>
      </c>
      <c r="Z190" s="14">
        <f t="shared" si="41"/>
        <v>117489.60000000001</v>
      </c>
      <c r="AA190" s="7">
        <f>VLOOKUP(G190,Ma_KH!$A:$R,14,0)</f>
        <v>58</v>
      </c>
    </row>
    <row r="191" spans="1:27" x14ac:dyDescent="0.25">
      <c r="A191" s="77">
        <v>45905</v>
      </c>
      <c r="B191" s="25">
        <v>56619</v>
      </c>
      <c r="C191" s="12" t="s">
        <v>7186</v>
      </c>
      <c r="D191" s="16">
        <f t="shared" si="36"/>
        <v>45905</v>
      </c>
      <c r="G191" s="13" t="s">
        <v>3528</v>
      </c>
      <c r="I191" s="13" t="s">
        <v>7254</v>
      </c>
      <c r="J191" s="13" t="s">
        <v>1796</v>
      </c>
      <c r="K191" s="13" t="s">
        <v>51</v>
      </c>
      <c r="L191" s="25" t="str">
        <f>VLOOKUP($K191,TONG_SL!$A:$D,2,0)</f>
        <v>Mọc Nấm Hương 250g</v>
      </c>
      <c r="N191" s="25" t="str">
        <f t="shared" si="37"/>
        <v>K-C6</v>
      </c>
      <c r="Q191" s="25" t="str">
        <f>VLOOKUP(K191,TONG_SL!$A:$D,3,0)</f>
        <v>Túi</v>
      </c>
      <c r="R191" s="54">
        <v>2</v>
      </c>
      <c r="T191" s="1">
        <f>VLOOKUP(VLOOKUP(G191,Ma_KH!$A:$R,18,0)&amp;K191,Gia_MB!$A:$F,6,0)</f>
        <v>46000</v>
      </c>
      <c r="U191" s="14">
        <f t="shared" si="39"/>
        <v>92000</v>
      </c>
      <c r="W191" s="64">
        <f t="shared" si="38"/>
        <v>0</v>
      </c>
      <c r="X191" s="3" t="str">
        <f t="shared" si="40"/>
        <v>8</v>
      </c>
      <c r="Z191" s="14">
        <f t="shared" si="41"/>
        <v>7360</v>
      </c>
      <c r="AA191" s="7">
        <f>VLOOKUP(G191,Ma_KH!$A:$R,14,0)</f>
        <v>58</v>
      </c>
    </row>
    <row r="192" spans="1:27" x14ac:dyDescent="0.25">
      <c r="A192" s="77">
        <v>45905</v>
      </c>
      <c r="B192" s="25">
        <v>56619</v>
      </c>
      <c r="C192" s="12" t="s">
        <v>7186</v>
      </c>
      <c r="D192" s="16">
        <f t="shared" si="36"/>
        <v>45905</v>
      </c>
      <c r="G192" s="13" t="s">
        <v>3528</v>
      </c>
      <c r="I192" s="13" t="s">
        <v>7254</v>
      </c>
      <c r="J192" s="13" t="s">
        <v>1796</v>
      </c>
      <c r="K192" s="13" t="s">
        <v>27</v>
      </c>
      <c r="L192" s="25" t="str">
        <f>VLOOKUP($K192,TONG_SL!$A:$D,2,0)</f>
        <v>Chân giò heo muối 300g</v>
      </c>
      <c r="N192" s="25" t="str">
        <f t="shared" si="37"/>
        <v>K-C6</v>
      </c>
      <c r="Q192" s="25" t="str">
        <f>VLOOKUP(K192,TONG_SL!$A:$D,3,0)</f>
        <v>Túi</v>
      </c>
      <c r="R192" s="54">
        <v>40</v>
      </c>
      <c r="T192" s="1">
        <f>VLOOKUP(VLOOKUP(G192,Ma_KH!$A:$R,18,0)&amp;K192,Gia_MB!$A:$F,6,0)</f>
        <v>73431</v>
      </c>
      <c r="U192" s="14">
        <f t="shared" si="39"/>
        <v>2937240</v>
      </c>
      <c r="W192" s="64">
        <f t="shared" si="38"/>
        <v>0</v>
      </c>
      <c r="X192" s="3" t="str">
        <f t="shared" si="40"/>
        <v>8</v>
      </c>
      <c r="Z192" s="14">
        <f t="shared" si="41"/>
        <v>234979.20000000001</v>
      </c>
      <c r="AA192" s="7">
        <f>VLOOKUP(G192,Ma_KH!$A:$R,14,0)</f>
        <v>58</v>
      </c>
    </row>
    <row r="193" spans="1:27" x14ac:dyDescent="0.25">
      <c r="A193" s="77">
        <v>45905</v>
      </c>
      <c r="B193" s="25">
        <v>56619</v>
      </c>
      <c r="C193" s="12" t="s">
        <v>7186</v>
      </c>
      <c r="D193" s="16">
        <f t="shared" si="36"/>
        <v>45905</v>
      </c>
      <c r="G193" s="13" t="s">
        <v>3528</v>
      </c>
      <c r="I193" s="13" t="s">
        <v>7254</v>
      </c>
      <c r="J193" s="13" t="s">
        <v>1796</v>
      </c>
      <c r="K193" s="13" t="s">
        <v>30</v>
      </c>
      <c r="L193" s="25" t="str">
        <f>VLOOKUP($K193,TONG_SL!$A:$D,2,0)</f>
        <v>Gà muối 500g</v>
      </c>
      <c r="N193" s="25" t="str">
        <f t="shared" si="37"/>
        <v>K-C6</v>
      </c>
      <c r="Q193" s="25" t="str">
        <f>VLOOKUP(K193,TONG_SL!$A:$D,3,0)</f>
        <v>Túi</v>
      </c>
      <c r="R193" s="54">
        <v>20</v>
      </c>
      <c r="T193" s="1">
        <f>VLOOKUP(VLOOKUP(G193,Ma_KH!$A:$R,18,0)&amp;K193,Gia_MB!$A:$F,6,0)</f>
        <v>111058</v>
      </c>
      <c r="U193" s="14">
        <f t="shared" si="39"/>
        <v>2221160</v>
      </c>
      <c r="W193" s="64">
        <f t="shared" si="38"/>
        <v>0</v>
      </c>
      <c r="X193" s="3" t="str">
        <f t="shared" si="40"/>
        <v>8</v>
      </c>
      <c r="Z193" s="14">
        <f t="shared" si="41"/>
        <v>177692.80000000002</v>
      </c>
      <c r="AA193" s="7">
        <f>VLOOKUP(G193,Ma_KH!$A:$R,14,0)</f>
        <v>58</v>
      </c>
    </row>
    <row r="194" spans="1:27" x14ac:dyDescent="0.25">
      <c r="A194" s="77">
        <v>45905</v>
      </c>
      <c r="B194" s="25">
        <v>56618</v>
      </c>
      <c r="C194" s="12" t="s">
        <v>7186</v>
      </c>
      <c r="D194" s="16">
        <f t="shared" si="36"/>
        <v>45905</v>
      </c>
      <c r="G194" s="13" t="s">
        <v>3528</v>
      </c>
      <c r="I194" s="13" t="s">
        <v>7255</v>
      </c>
      <c r="J194" s="13" t="s">
        <v>1796</v>
      </c>
      <c r="K194" s="13" t="s">
        <v>51</v>
      </c>
      <c r="L194" s="25" t="str">
        <f>VLOOKUP($K194,TONG_SL!$A:$D,2,0)</f>
        <v>Mọc Nấm Hương 250g</v>
      </c>
      <c r="N194" s="25" t="str">
        <f t="shared" si="37"/>
        <v>K-C6</v>
      </c>
      <c r="Q194" s="25" t="str">
        <f>VLOOKUP(K194,TONG_SL!$A:$D,3,0)</f>
        <v>Túi</v>
      </c>
      <c r="R194" s="54">
        <v>1</v>
      </c>
      <c r="T194" s="1">
        <f>VLOOKUP(VLOOKUP(G194,Ma_KH!$A:$R,18,0)&amp;K194,Gia_MB!$A:$F,6,0)</f>
        <v>46000</v>
      </c>
      <c r="U194" s="14">
        <f t="shared" si="39"/>
        <v>46000</v>
      </c>
      <c r="W194" s="64">
        <f t="shared" si="38"/>
        <v>0</v>
      </c>
      <c r="X194" s="3" t="str">
        <f t="shared" si="40"/>
        <v>8</v>
      </c>
      <c r="Z194" s="14">
        <f t="shared" si="41"/>
        <v>3680</v>
      </c>
      <c r="AA194" s="7">
        <f>VLOOKUP(G194,Ma_KH!$A:$R,14,0)</f>
        <v>58</v>
      </c>
    </row>
    <row r="195" spans="1:27" x14ac:dyDescent="0.25">
      <c r="A195" s="77">
        <v>45905</v>
      </c>
      <c r="B195" s="25">
        <v>56618</v>
      </c>
      <c r="C195" s="12" t="s">
        <v>7186</v>
      </c>
      <c r="D195" s="16">
        <f t="shared" si="36"/>
        <v>45905</v>
      </c>
      <c r="G195" s="13" t="s">
        <v>3528</v>
      </c>
      <c r="I195" s="13" t="s">
        <v>7255</v>
      </c>
      <c r="J195" s="13" t="s">
        <v>1796</v>
      </c>
      <c r="K195" s="13" t="s">
        <v>27</v>
      </c>
      <c r="L195" s="25" t="str">
        <f>VLOOKUP($K195,TONG_SL!$A:$D,2,0)</f>
        <v>Chân giò heo muối 300g</v>
      </c>
      <c r="N195" s="25" t="str">
        <f t="shared" si="37"/>
        <v>K-C6</v>
      </c>
      <c r="Q195" s="25" t="str">
        <f>VLOOKUP(K195,TONG_SL!$A:$D,3,0)</f>
        <v>Túi</v>
      </c>
      <c r="R195" s="54">
        <v>20</v>
      </c>
      <c r="T195" s="1">
        <f>VLOOKUP(VLOOKUP(G195,Ma_KH!$A:$R,18,0)&amp;K195,Gia_MB!$A:$F,6,0)</f>
        <v>73431</v>
      </c>
      <c r="U195" s="14">
        <f t="shared" si="39"/>
        <v>1468620</v>
      </c>
      <c r="W195" s="64">
        <f t="shared" si="38"/>
        <v>0</v>
      </c>
      <c r="X195" s="3" t="str">
        <f t="shared" si="40"/>
        <v>8</v>
      </c>
      <c r="Z195" s="14">
        <f t="shared" si="41"/>
        <v>117489.60000000001</v>
      </c>
      <c r="AA195" s="7">
        <f>VLOOKUP(G195,Ma_KH!$A:$R,14,0)</f>
        <v>58</v>
      </c>
    </row>
    <row r="196" spans="1:27" x14ac:dyDescent="0.25">
      <c r="A196" s="77">
        <v>45905</v>
      </c>
      <c r="B196" s="25">
        <v>56618</v>
      </c>
      <c r="C196" s="12" t="s">
        <v>7186</v>
      </c>
      <c r="D196" s="16">
        <f t="shared" si="36"/>
        <v>45905</v>
      </c>
      <c r="G196" s="13" t="s">
        <v>3528</v>
      </c>
      <c r="I196" s="13" t="s">
        <v>7255</v>
      </c>
      <c r="J196" s="13" t="s">
        <v>1796</v>
      </c>
      <c r="K196" s="13" t="s">
        <v>30</v>
      </c>
      <c r="L196" s="25" t="str">
        <f>VLOOKUP($K196,TONG_SL!$A:$D,2,0)</f>
        <v>Gà muối 500g</v>
      </c>
      <c r="N196" s="25" t="str">
        <f t="shared" si="37"/>
        <v>K-C6</v>
      </c>
      <c r="Q196" s="25" t="str">
        <f>VLOOKUP(K196,TONG_SL!$A:$D,3,0)</f>
        <v>Túi</v>
      </c>
      <c r="R196" s="54">
        <v>30</v>
      </c>
      <c r="T196" s="1">
        <f>VLOOKUP(VLOOKUP(G196,Ma_KH!$A:$R,18,0)&amp;K196,Gia_MB!$A:$F,6,0)</f>
        <v>111058</v>
      </c>
      <c r="U196" s="14">
        <f t="shared" si="39"/>
        <v>3331740</v>
      </c>
      <c r="W196" s="64">
        <f t="shared" si="38"/>
        <v>0</v>
      </c>
      <c r="X196" s="3" t="str">
        <f t="shared" si="40"/>
        <v>8</v>
      </c>
      <c r="Z196" s="14">
        <f t="shared" si="41"/>
        <v>266539.2</v>
      </c>
      <c r="AA196" s="7">
        <f>VLOOKUP(G196,Ma_KH!$A:$R,14,0)</f>
        <v>58</v>
      </c>
    </row>
    <row r="197" spans="1:27" x14ac:dyDescent="0.25">
      <c r="A197" s="77">
        <v>45905</v>
      </c>
      <c r="B197" s="25">
        <v>14031738</v>
      </c>
      <c r="C197" s="12" t="s">
        <v>7186</v>
      </c>
      <c r="D197" s="16">
        <f t="shared" ref="D197:D204" si="42">IF(A197="","",A197)</f>
        <v>45905</v>
      </c>
      <c r="G197" s="13" t="s">
        <v>7208</v>
      </c>
      <c r="I197" s="13" t="s">
        <v>4571</v>
      </c>
      <c r="J197" s="13" t="s">
        <v>1809</v>
      </c>
      <c r="K197" s="13" t="s">
        <v>55</v>
      </c>
      <c r="L197" s="25" t="str">
        <f>VLOOKUP($K197,TONG_SL!$A:$D,2,0)</f>
        <v>Gà xì dầu 500g</v>
      </c>
      <c r="N197" s="25" t="str">
        <f t="shared" ref="N197:N205" si="43">IF($B197&lt;&gt;"","K-C6","")</f>
        <v>K-C6</v>
      </c>
      <c r="Q197" s="25" t="str">
        <f>VLOOKUP(K197,TONG_SL!$A:$D,3,0)</f>
        <v>Túi</v>
      </c>
      <c r="R197" s="54">
        <v>5</v>
      </c>
      <c r="T197" s="1">
        <f>VLOOKUP(VLOOKUP(G197,Ma_KH!$A:$R,18,0)&amp;K197,Gia_MB!$A:$F,6,0)</f>
        <v>111606</v>
      </c>
      <c r="U197" s="14">
        <f t="shared" ref="U197:U214" si="44">T197*R197</f>
        <v>558030</v>
      </c>
      <c r="W197" s="64">
        <f t="shared" ref="W197:W205" si="45">U197*V197</f>
        <v>0</v>
      </c>
      <c r="X197" s="3" t="str">
        <f t="shared" ref="X197:X214" si="46">IF(B197&lt;&gt;"","8","0")</f>
        <v>8</v>
      </c>
      <c r="Z197" s="14">
        <f t="shared" ref="Z197:Z214" si="47">U197*X197%</f>
        <v>44642.400000000001</v>
      </c>
      <c r="AA197" s="7">
        <f>VLOOKUP(G197,Ma_KH!$A:$R,14,0)</f>
        <v>49</v>
      </c>
    </row>
    <row r="198" spans="1:27" x14ac:dyDescent="0.25">
      <c r="A198" s="77">
        <v>45905</v>
      </c>
      <c r="B198" s="25">
        <v>14031738</v>
      </c>
      <c r="C198" s="12" t="s">
        <v>7186</v>
      </c>
      <c r="D198" s="16">
        <f t="shared" si="42"/>
        <v>45905</v>
      </c>
      <c r="G198" s="13" t="s">
        <v>7208</v>
      </c>
      <c r="I198" s="13" t="s">
        <v>4571</v>
      </c>
      <c r="J198" s="13" t="s">
        <v>1809</v>
      </c>
      <c r="K198" s="13" t="s">
        <v>30</v>
      </c>
      <c r="L198" s="25" t="str">
        <f>VLOOKUP($K198,TONG_SL!$A:$D,2,0)</f>
        <v>Gà muối 500g</v>
      </c>
      <c r="N198" s="25" t="str">
        <f t="shared" si="43"/>
        <v>K-C6</v>
      </c>
      <c r="Q198" s="25" t="str">
        <f>VLOOKUP(K198,TONG_SL!$A:$D,3,0)</f>
        <v>Túi</v>
      </c>
      <c r="R198" s="54">
        <v>50</v>
      </c>
      <c r="T198" s="1">
        <f>VLOOKUP(VLOOKUP(G198,Ma_KH!$A:$R,18,0)&amp;K198,Gia_MB!$A:$F,6,0)</f>
        <v>111058</v>
      </c>
      <c r="U198" s="14">
        <f t="shared" si="44"/>
        <v>5552900</v>
      </c>
      <c r="W198" s="64">
        <f t="shared" si="45"/>
        <v>0</v>
      </c>
      <c r="X198" s="3" t="str">
        <f t="shared" si="46"/>
        <v>8</v>
      </c>
      <c r="Z198" s="14">
        <f t="shared" si="47"/>
        <v>444232</v>
      </c>
      <c r="AA198" s="7">
        <f>VLOOKUP(G198,Ma_KH!$A:$R,14,0)</f>
        <v>49</v>
      </c>
    </row>
    <row r="199" spans="1:27" x14ac:dyDescent="0.25">
      <c r="A199" s="77">
        <v>45905</v>
      </c>
      <c r="B199" s="25">
        <v>14034723</v>
      </c>
      <c r="C199" s="12" t="s">
        <v>7186</v>
      </c>
      <c r="D199" s="16">
        <f t="shared" si="42"/>
        <v>45905</v>
      </c>
      <c r="G199" s="13" t="s">
        <v>7208</v>
      </c>
      <c r="I199" s="13" t="s">
        <v>4571</v>
      </c>
      <c r="J199" s="13" t="s">
        <v>1809</v>
      </c>
      <c r="K199" s="13" t="s">
        <v>27</v>
      </c>
      <c r="L199" s="25" t="str">
        <f>VLOOKUP($K199,TONG_SL!$A:$D,2,0)</f>
        <v>Chân giò heo muối 300g</v>
      </c>
      <c r="N199" s="25" t="str">
        <f t="shared" si="43"/>
        <v>K-C6</v>
      </c>
      <c r="Q199" s="25" t="str">
        <f>VLOOKUP(K199,TONG_SL!$A:$D,3,0)</f>
        <v>Túi</v>
      </c>
      <c r="R199" s="54">
        <v>10</v>
      </c>
      <c r="T199" s="1">
        <f>VLOOKUP(VLOOKUP(G199,Ma_KH!$A:$R,18,0)&amp;K199,Gia_MB!$A:$F,6,0)</f>
        <v>73431</v>
      </c>
      <c r="U199" s="14">
        <f t="shared" si="44"/>
        <v>734310</v>
      </c>
      <c r="W199" s="64">
        <f t="shared" si="45"/>
        <v>0</v>
      </c>
      <c r="X199" s="3" t="str">
        <f t="shared" si="46"/>
        <v>8</v>
      </c>
      <c r="Z199" s="14">
        <f t="shared" si="47"/>
        <v>58744.800000000003</v>
      </c>
      <c r="AA199" s="7">
        <f>VLOOKUP(G199,Ma_KH!$A:$R,14,0)</f>
        <v>49</v>
      </c>
    </row>
    <row r="200" spans="1:27" x14ac:dyDescent="0.25">
      <c r="A200" s="77">
        <v>45905</v>
      </c>
      <c r="B200" s="25">
        <v>47165</v>
      </c>
      <c r="C200" s="12" t="s">
        <v>7186</v>
      </c>
      <c r="D200" s="16">
        <f t="shared" si="42"/>
        <v>45905</v>
      </c>
      <c r="G200" s="13" t="s">
        <v>7218</v>
      </c>
      <c r="I200" s="13" t="s">
        <v>7256</v>
      </c>
      <c r="J200" s="13" t="s">
        <v>1815</v>
      </c>
      <c r="K200" s="13" t="s">
        <v>556</v>
      </c>
      <c r="L200" s="25" t="str">
        <f>VLOOKUP($K200,TONG_SL!$A:$D,2,0)</f>
        <v>Chân giò heo muối 100g</v>
      </c>
      <c r="N200" s="25" t="str">
        <f t="shared" si="43"/>
        <v>K-C6</v>
      </c>
      <c r="Q200" s="25" t="str">
        <f>VLOOKUP(K200,TONG_SL!$A:$D,3,0)</f>
        <v>Gói</v>
      </c>
      <c r="R200" s="54">
        <v>20</v>
      </c>
      <c r="T200" s="1">
        <f>VLOOKUP(VLOOKUP(G200,Ma_KH!$A:$R,18,0)&amp;K200,Gia_MB!$A:$F,6,0)</f>
        <v>23076</v>
      </c>
      <c r="U200" s="14">
        <f t="shared" si="44"/>
        <v>461520</v>
      </c>
      <c r="W200" s="64">
        <f t="shared" si="45"/>
        <v>0</v>
      </c>
      <c r="X200" s="3" t="str">
        <f t="shared" si="46"/>
        <v>8</v>
      </c>
      <c r="Z200" s="14">
        <f t="shared" si="47"/>
        <v>36921.599999999999</v>
      </c>
      <c r="AA200" s="7">
        <f>VLOOKUP(G200,Ma_KH!$A:$R,14,0)</f>
        <v>67</v>
      </c>
    </row>
    <row r="201" spans="1:27" x14ac:dyDescent="0.25">
      <c r="A201" s="77">
        <v>45905</v>
      </c>
      <c r="B201" s="25">
        <v>47164</v>
      </c>
      <c r="C201" s="12" t="s">
        <v>7186</v>
      </c>
      <c r="D201" s="16">
        <f t="shared" si="42"/>
        <v>45905</v>
      </c>
      <c r="G201" s="13" t="s">
        <v>7218</v>
      </c>
      <c r="I201" s="13" t="s">
        <v>7257</v>
      </c>
      <c r="J201" s="13" t="s">
        <v>1815</v>
      </c>
      <c r="K201" s="13" t="s">
        <v>556</v>
      </c>
      <c r="L201" s="25" t="str">
        <f>VLOOKUP($K201,TONG_SL!$A:$D,2,0)</f>
        <v>Chân giò heo muối 100g</v>
      </c>
      <c r="N201" s="25" t="str">
        <f t="shared" si="43"/>
        <v>K-C6</v>
      </c>
      <c r="Q201" s="25" t="str">
        <f>VLOOKUP(K201,TONG_SL!$A:$D,3,0)</f>
        <v>Gói</v>
      </c>
      <c r="R201" s="54">
        <v>10</v>
      </c>
      <c r="T201" s="1">
        <f>VLOOKUP(VLOOKUP(G201,Ma_KH!$A:$R,18,0)&amp;K201,Gia_MB!$A:$F,6,0)</f>
        <v>23076</v>
      </c>
      <c r="U201" s="14">
        <f t="shared" si="44"/>
        <v>230760</v>
      </c>
      <c r="W201" s="64">
        <f t="shared" si="45"/>
        <v>0</v>
      </c>
      <c r="X201" s="3" t="str">
        <f t="shared" si="46"/>
        <v>8</v>
      </c>
      <c r="Z201" s="14">
        <f t="shared" si="47"/>
        <v>18460.8</v>
      </c>
      <c r="AA201" s="7">
        <f>VLOOKUP(G201,Ma_KH!$A:$R,14,0)</f>
        <v>67</v>
      </c>
    </row>
    <row r="202" spans="1:27" x14ac:dyDescent="0.25">
      <c r="A202" s="77">
        <v>45905</v>
      </c>
      <c r="B202" s="25">
        <v>47166</v>
      </c>
      <c r="C202" s="12" t="s">
        <v>7186</v>
      </c>
      <c r="D202" s="16">
        <f t="shared" si="42"/>
        <v>45905</v>
      </c>
      <c r="G202" s="13" t="s">
        <v>7218</v>
      </c>
      <c r="I202" s="13" t="s">
        <v>7258</v>
      </c>
      <c r="J202" s="13" t="s">
        <v>1815</v>
      </c>
      <c r="K202" s="13" t="s">
        <v>556</v>
      </c>
      <c r="L202" s="25" t="str">
        <f>VLOOKUP($K202,TONG_SL!$A:$D,2,0)</f>
        <v>Chân giò heo muối 100g</v>
      </c>
      <c r="N202" s="25" t="str">
        <f t="shared" si="43"/>
        <v>K-C6</v>
      </c>
      <c r="Q202" s="25" t="str">
        <f>VLOOKUP(K202,TONG_SL!$A:$D,3,0)</f>
        <v>Gói</v>
      </c>
      <c r="R202" s="54">
        <v>10</v>
      </c>
      <c r="T202" s="1">
        <f>VLOOKUP(VLOOKUP(G202,Ma_KH!$A:$R,18,0)&amp;K202,Gia_MB!$A:$F,6,0)</f>
        <v>23076</v>
      </c>
      <c r="U202" s="14">
        <f t="shared" si="44"/>
        <v>230760</v>
      </c>
      <c r="W202" s="64">
        <f t="shared" si="45"/>
        <v>0</v>
      </c>
      <c r="X202" s="3" t="str">
        <f t="shared" si="46"/>
        <v>8</v>
      </c>
      <c r="Z202" s="14">
        <f t="shared" si="47"/>
        <v>18460.8</v>
      </c>
      <c r="AA202" s="7">
        <f>VLOOKUP(G202,Ma_KH!$A:$R,14,0)</f>
        <v>67</v>
      </c>
    </row>
    <row r="203" spans="1:27" x14ac:dyDescent="0.25">
      <c r="A203" s="77">
        <v>45905</v>
      </c>
      <c r="B203" s="25">
        <v>47161</v>
      </c>
      <c r="C203" s="12" t="s">
        <v>7186</v>
      </c>
      <c r="D203" s="16">
        <f t="shared" si="42"/>
        <v>45905</v>
      </c>
      <c r="G203" s="13" t="s">
        <v>7218</v>
      </c>
      <c r="I203" s="13" t="s">
        <v>7259</v>
      </c>
      <c r="J203" s="13" t="s">
        <v>1815</v>
      </c>
      <c r="K203" s="13" t="s">
        <v>556</v>
      </c>
      <c r="L203" s="25" t="str">
        <f>VLOOKUP($K203,TONG_SL!$A:$D,2,0)</f>
        <v>Chân giò heo muối 100g</v>
      </c>
      <c r="N203" s="25" t="str">
        <f t="shared" si="43"/>
        <v>K-C6</v>
      </c>
      <c r="Q203" s="25" t="str">
        <f>VLOOKUP(K203,TONG_SL!$A:$D,3,0)</f>
        <v>Gói</v>
      </c>
      <c r="R203" s="54">
        <v>20</v>
      </c>
      <c r="T203" s="1">
        <f>VLOOKUP(VLOOKUP(G203,Ma_KH!$A:$R,18,0)&amp;K203,Gia_MB!$A:$F,6,0)</f>
        <v>23076</v>
      </c>
      <c r="U203" s="14">
        <f t="shared" si="44"/>
        <v>461520</v>
      </c>
      <c r="W203" s="64">
        <f t="shared" si="45"/>
        <v>0</v>
      </c>
      <c r="X203" s="3" t="str">
        <f t="shared" si="46"/>
        <v>8</v>
      </c>
      <c r="Z203" s="14">
        <f t="shared" si="47"/>
        <v>36921.599999999999</v>
      </c>
      <c r="AA203" s="7">
        <f>VLOOKUP(G203,Ma_KH!$A:$R,14,0)</f>
        <v>67</v>
      </c>
    </row>
    <row r="204" spans="1:27" x14ac:dyDescent="0.25">
      <c r="A204" s="77">
        <v>45905</v>
      </c>
      <c r="B204" s="25">
        <v>47163</v>
      </c>
      <c r="C204" s="12" t="s">
        <v>7186</v>
      </c>
      <c r="D204" s="16">
        <f t="shared" si="42"/>
        <v>45905</v>
      </c>
      <c r="G204" s="13" t="s">
        <v>7218</v>
      </c>
      <c r="I204" s="13" t="s">
        <v>7260</v>
      </c>
      <c r="J204" s="13" t="s">
        <v>1815</v>
      </c>
      <c r="K204" s="13" t="s">
        <v>556</v>
      </c>
      <c r="L204" s="25" t="str">
        <f>VLOOKUP($K204,TONG_SL!$A:$D,2,0)</f>
        <v>Chân giò heo muối 100g</v>
      </c>
      <c r="N204" s="25" t="str">
        <f t="shared" si="43"/>
        <v>K-C6</v>
      </c>
      <c r="Q204" s="25" t="str">
        <f>VLOOKUP(K204,TONG_SL!$A:$D,3,0)</f>
        <v>Gói</v>
      </c>
      <c r="R204" s="54">
        <v>20</v>
      </c>
      <c r="T204" s="1">
        <f>VLOOKUP(VLOOKUP(G204,Ma_KH!$A:$R,18,0)&amp;K204,Gia_MB!$A:$F,6,0)</f>
        <v>23076</v>
      </c>
      <c r="U204" s="14">
        <f t="shared" si="44"/>
        <v>461520</v>
      </c>
      <c r="W204" s="64">
        <f t="shared" si="45"/>
        <v>0</v>
      </c>
      <c r="X204" s="3" t="str">
        <f t="shared" si="46"/>
        <v>8</v>
      </c>
      <c r="Z204" s="14">
        <f t="shared" si="47"/>
        <v>36921.599999999999</v>
      </c>
      <c r="AA204" s="7">
        <f>VLOOKUP(G204,Ma_KH!$A:$R,14,0)</f>
        <v>67</v>
      </c>
    </row>
    <row r="205" spans="1:27" x14ac:dyDescent="0.25">
      <c r="A205" s="77">
        <v>45905</v>
      </c>
      <c r="B205" s="25">
        <v>47162</v>
      </c>
      <c r="C205" s="12" t="s">
        <v>7186</v>
      </c>
      <c r="D205" s="16">
        <f t="shared" ref="D205:D268" si="48">IF(A205="","",A205)</f>
        <v>45905</v>
      </c>
      <c r="G205" s="13" t="s">
        <v>7218</v>
      </c>
      <c r="I205" s="13" t="s">
        <v>7261</v>
      </c>
      <c r="J205" s="13" t="s">
        <v>1815</v>
      </c>
      <c r="K205" s="13" t="s">
        <v>556</v>
      </c>
      <c r="L205" s="25" t="str">
        <f>VLOOKUP($K205,TONG_SL!$A:$D,2,0)</f>
        <v>Chân giò heo muối 100g</v>
      </c>
      <c r="N205" s="25" t="str">
        <f t="shared" si="43"/>
        <v>K-C6</v>
      </c>
      <c r="Q205" s="25" t="str">
        <f>VLOOKUP(K205,TONG_SL!$A:$D,3,0)</f>
        <v>Gói</v>
      </c>
      <c r="R205" s="54">
        <v>20</v>
      </c>
      <c r="T205" s="1">
        <f>VLOOKUP(VLOOKUP(G205,Ma_KH!$A:$R,18,0)&amp;K205,Gia_MB!$A:$F,6,0)</f>
        <v>23076</v>
      </c>
      <c r="U205" s="14">
        <f t="shared" si="44"/>
        <v>461520</v>
      </c>
      <c r="W205" s="64">
        <f t="shared" si="45"/>
        <v>0</v>
      </c>
      <c r="X205" s="3" t="str">
        <f t="shared" si="46"/>
        <v>8</v>
      </c>
      <c r="Z205" s="14">
        <f t="shared" si="47"/>
        <v>36921.599999999999</v>
      </c>
      <c r="AA205" s="7">
        <f>VLOOKUP(G205,Ma_KH!$A:$R,14,0)</f>
        <v>67</v>
      </c>
    </row>
    <row r="206" spans="1:27" x14ac:dyDescent="0.25">
      <c r="A206" s="77">
        <v>45905</v>
      </c>
      <c r="B206" s="25">
        <v>56647</v>
      </c>
      <c r="C206" s="12" t="s">
        <v>7186</v>
      </c>
      <c r="D206" s="16">
        <f t="shared" si="48"/>
        <v>45905</v>
      </c>
      <c r="G206" s="13" t="s">
        <v>7262</v>
      </c>
      <c r="I206" s="13" t="s">
        <v>7263</v>
      </c>
      <c r="J206" s="13" t="s">
        <v>1815</v>
      </c>
      <c r="K206" s="13" t="s">
        <v>30</v>
      </c>
      <c r="L206" s="25" t="str">
        <f>VLOOKUP($K206,TONG_SL!$A:$D,2,0)</f>
        <v>Gà muối 500g</v>
      </c>
      <c r="N206" s="25" t="str">
        <f t="shared" ref="N206:N269" si="49">IF($B206&lt;&gt;"","K-C6","")</f>
        <v>K-C6</v>
      </c>
      <c r="Q206" s="25" t="str">
        <f>VLOOKUP(K206,TONG_SL!$A:$D,3,0)</f>
        <v>Túi</v>
      </c>
      <c r="R206" s="54">
        <v>5</v>
      </c>
      <c r="T206" s="1">
        <f>VLOOKUP(VLOOKUP(G206,Ma_KH!$A:$R,18,0)&amp;K206,Gia_MB!$A:$F,6,0)</f>
        <v>105506</v>
      </c>
      <c r="U206" s="14">
        <f t="shared" si="44"/>
        <v>527530</v>
      </c>
      <c r="W206" s="64">
        <f t="shared" ref="W206:W269" si="50">U206*V206</f>
        <v>0</v>
      </c>
      <c r="X206" s="3" t="str">
        <f t="shared" si="46"/>
        <v>8</v>
      </c>
      <c r="Z206" s="14">
        <f t="shared" si="47"/>
        <v>42202.400000000001</v>
      </c>
      <c r="AA206" s="7">
        <f>VLOOKUP(G206,Ma_KH!$A:$R,14,0)</f>
        <v>56</v>
      </c>
    </row>
    <row r="207" spans="1:27" x14ac:dyDescent="0.25">
      <c r="A207" s="77">
        <v>45905</v>
      </c>
      <c r="B207" s="25">
        <v>56647</v>
      </c>
      <c r="C207" s="12" t="s">
        <v>7186</v>
      </c>
      <c r="D207" s="16">
        <f t="shared" si="48"/>
        <v>45905</v>
      </c>
      <c r="G207" s="13" t="s">
        <v>7262</v>
      </c>
      <c r="I207" s="13" t="s">
        <v>7263</v>
      </c>
      <c r="J207" s="13" t="s">
        <v>1815</v>
      </c>
      <c r="K207" s="13" t="s">
        <v>27</v>
      </c>
      <c r="L207" s="25" t="str">
        <f>VLOOKUP($K207,TONG_SL!$A:$D,2,0)</f>
        <v>Chân giò heo muối 300g</v>
      </c>
      <c r="N207" s="25" t="str">
        <f t="shared" si="49"/>
        <v>K-C6</v>
      </c>
      <c r="Q207" s="25" t="str">
        <f>VLOOKUP(K207,TONG_SL!$A:$D,3,0)</f>
        <v>Túi</v>
      </c>
      <c r="R207" s="54">
        <v>3</v>
      </c>
      <c r="T207" s="1">
        <f>VLOOKUP(VLOOKUP(G207,Ma_KH!$A:$R,18,0)&amp;K207,Gia_MB!$A:$F,6,0)</f>
        <v>69759</v>
      </c>
      <c r="U207" s="14">
        <f t="shared" si="44"/>
        <v>209277</v>
      </c>
      <c r="W207" s="64">
        <f t="shared" si="50"/>
        <v>0</v>
      </c>
      <c r="X207" s="3" t="str">
        <f t="shared" si="46"/>
        <v>8</v>
      </c>
      <c r="Z207" s="14">
        <f t="shared" si="47"/>
        <v>16742.16</v>
      </c>
      <c r="AA207" s="7">
        <f>VLOOKUP(G207,Ma_KH!$A:$R,14,0)</f>
        <v>56</v>
      </c>
    </row>
    <row r="208" spans="1:27" x14ac:dyDescent="0.25">
      <c r="A208" s="77">
        <v>45905</v>
      </c>
      <c r="B208" s="25">
        <v>56647</v>
      </c>
      <c r="C208" s="12" t="s">
        <v>7186</v>
      </c>
      <c r="D208" s="16">
        <f t="shared" si="48"/>
        <v>45905</v>
      </c>
      <c r="G208" s="13" t="s">
        <v>7262</v>
      </c>
      <c r="I208" s="13" t="s">
        <v>7263</v>
      </c>
      <c r="J208" s="13" t="s">
        <v>1815</v>
      </c>
      <c r="K208" s="13" t="s">
        <v>35</v>
      </c>
      <c r="L208" s="25" t="str">
        <f>VLOOKUP($K208,TONG_SL!$A:$D,2,0)</f>
        <v>Tai heo muối 200g</v>
      </c>
      <c r="N208" s="25" t="str">
        <f t="shared" si="49"/>
        <v>K-C6</v>
      </c>
      <c r="Q208" s="25" t="str">
        <f>VLOOKUP(K208,TONG_SL!$A:$D,3,0)</f>
        <v>Túi</v>
      </c>
      <c r="R208" s="54">
        <v>2</v>
      </c>
      <c r="T208" s="1">
        <f>VLOOKUP(VLOOKUP(G208,Ma_KH!$A:$R,18,0)&amp;K208,Gia_MB!$A:$F,6,0)</f>
        <v>52815</v>
      </c>
      <c r="U208" s="14">
        <f t="shared" si="44"/>
        <v>105630</v>
      </c>
      <c r="W208" s="64">
        <f t="shared" si="50"/>
        <v>0</v>
      </c>
      <c r="X208" s="3" t="str">
        <f t="shared" si="46"/>
        <v>8</v>
      </c>
      <c r="Z208" s="14">
        <f t="shared" si="47"/>
        <v>8450.4</v>
      </c>
      <c r="AA208" s="7">
        <f>VLOOKUP(G208,Ma_KH!$A:$R,14,0)</f>
        <v>56</v>
      </c>
    </row>
    <row r="209" spans="1:27" x14ac:dyDescent="0.25">
      <c r="A209" s="77">
        <v>45905</v>
      </c>
      <c r="B209" s="25">
        <v>56647</v>
      </c>
      <c r="C209" s="12" t="s">
        <v>7186</v>
      </c>
      <c r="D209" s="16">
        <f t="shared" si="48"/>
        <v>45905</v>
      </c>
      <c r="G209" s="13" t="s">
        <v>7262</v>
      </c>
      <c r="I209" s="13" t="s">
        <v>7263</v>
      </c>
      <c r="J209" s="13" t="s">
        <v>1815</v>
      </c>
      <c r="K209" s="13" t="s">
        <v>556</v>
      </c>
      <c r="L209" s="25" t="str">
        <f>VLOOKUP($K209,TONG_SL!$A:$D,2,0)</f>
        <v>Chân giò heo muối 100g</v>
      </c>
      <c r="N209" s="25" t="str">
        <f t="shared" si="49"/>
        <v>K-C6</v>
      </c>
      <c r="Q209" s="25" t="str">
        <f>VLOOKUP(K209,TONG_SL!$A:$D,3,0)</f>
        <v>Gói</v>
      </c>
      <c r="R209" s="54">
        <v>10</v>
      </c>
      <c r="T209" s="1">
        <f>VLOOKUP(VLOOKUP(G209,Ma_KH!$A:$R,18,0)&amp;K209,Gia_MB!$A:$F,6,0)</f>
        <v>23322</v>
      </c>
      <c r="U209" s="14">
        <f t="shared" si="44"/>
        <v>233220</v>
      </c>
      <c r="W209" s="64">
        <f t="shared" si="50"/>
        <v>0</v>
      </c>
      <c r="X209" s="3" t="str">
        <f t="shared" si="46"/>
        <v>8</v>
      </c>
      <c r="Z209" s="14">
        <f t="shared" si="47"/>
        <v>18657.600000000002</v>
      </c>
      <c r="AA209" s="7">
        <f>VLOOKUP(G209,Ma_KH!$A:$R,14,0)</f>
        <v>56</v>
      </c>
    </row>
    <row r="210" spans="1:27" x14ac:dyDescent="0.25">
      <c r="A210" s="77">
        <v>45905</v>
      </c>
      <c r="B210" s="25">
        <v>56647</v>
      </c>
      <c r="C210" s="12" t="s">
        <v>7186</v>
      </c>
      <c r="D210" s="16">
        <f t="shared" si="48"/>
        <v>45905</v>
      </c>
      <c r="G210" s="13" t="s">
        <v>7262</v>
      </c>
      <c r="I210" s="13" t="s">
        <v>7263</v>
      </c>
      <c r="J210" s="13" t="s">
        <v>1815</v>
      </c>
      <c r="K210" s="13" t="s">
        <v>32</v>
      </c>
      <c r="L210" s="25" t="str">
        <f>VLOOKUP($K210,TONG_SL!$A:$D,2,0)</f>
        <v>Giò Tai Lưỡi Xào 250g</v>
      </c>
      <c r="N210" s="25" t="str">
        <f t="shared" si="49"/>
        <v>K-C6</v>
      </c>
      <c r="Q210" s="25" t="str">
        <f>VLOOKUP(K210,TONG_SL!$A:$D,3,0)</f>
        <v>Túi</v>
      </c>
      <c r="R210" s="54">
        <v>2</v>
      </c>
      <c r="T210" s="1">
        <f>VLOOKUP(VLOOKUP(G210,Ma_KH!$A:$R,18,0)&amp;K210,Gia_MB!$A:$F,6,0)</f>
        <v>47672</v>
      </c>
      <c r="U210" s="14">
        <f t="shared" si="44"/>
        <v>95344</v>
      </c>
      <c r="W210" s="64">
        <f t="shared" si="50"/>
        <v>0</v>
      </c>
      <c r="X210" s="3" t="str">
        <f t="shared" si="46"/>
        <v>8</v>
      </c>
      <c r="Z210" s="14">
        <f t="shared" si="47"/>
        <v>7627.52</v>
      </c>
      <c r="AA210" s="7">
        <f>VLOOKUP(G210,Ma_KH!$A:$R,14,0)</f>
        <v>56</v>
      </c>
    </row>
    <row r="211" spans="1:27" x14ac:dyDescent="0.25">
      <c r="A211" s="77">
        <v>45905</v>
      </c>
      <c r="B211" s="25">
        <v>30455</v>
      </c>
      <c r="C211" s="12" t="s">
        <v>7186</v>
      </c>
      <c r="D211" s="16">
        <f t="shared" si="48"/>
        <v>45905</v>
      </c>
      <c r="G211" s="13" t="s">
        <v>7264</v>
      </c>
      <c r="I211" s="13" t="s">
        <v>7265</v>
      </c>
      <c r="J211" s="13" t="s">
        <v>1815</v>
      </c>
      <c r="K211" s="13" t="s">
        <v>558</v>
      </c>
      <c r="L211" s="25" t="str">
        <f>VLOOKUP($K211,TONG_SL!$A:$D,2,0)</f>
        <v>Gà muối hun khói 300g</v>
      </c>
      <c r="N211" s="25" t="str">
        <f t="shared" si="49"/>
        <v>K-C6</v>
      </c>
      <c r="Q211" s="25" t="str">
        <f>VLOOKUP(K211,TONG_SL!$A:$D,3,0)</f>
        <v>Túi</v>
      </c>
      <c r="R211" s="54">
        <v>4</v>
      </c>
      <c r="T211" s="1">
        <f>VLOOKUP(VLOOKUP(G211,Ma_KH!$A:$R,18,0)&amp;K211,Gia_MB!$A:$F,6,0)</f>
        <v>66500</v>
      </c>
      <c r="U211" s="14">
        <f t="shared" si="44"/>
        <v>266000</v>
      </c>
      <c r="W211" s="64">
        <f t="shared" si="50"/>
        <v>0</v>
      </c>
      <c r="X211" s="3" t="str">
        <f t="shared" si="46"/>
        <v>8</v>
      </c>
      <c r="Z211" s="14">
        <f t="shared" si="47"/>
        <v>21280</v>
      </c>
      <c r="AA211" s="7">
        <f>VLOOKUP(G211,Ma_KH!$A:$R,14,0)</f>
        <v>50</v>
      </c>
    </row>
    <row r="212" spans="1:27" x14ac:dyDescent="0.25">
      <c r="A212" s="77">
        <v>45905</v>
      </c>
      <c r="B212" s="25">
        <v>30455</v>
      </c>
      <c r="C212" s="12" t="s">
        <v>7186</v>
      </c>
      <c r="D212" s="16">
        <f t="shared" si="48"/>
        <v>45905</v>
      </c>
      <c r="G212" s="13" t="s">
        <v>7264</v>
      </c>
      <c r="I212" s="13" t="s">
        <v>7265</v>
      </c>
      <c r="J212" s="13" t="s">
        <v>1815</v>
      </c>
      <c r="K212" s="13" t="s">
        <v>27</v>
      </c>
      <c r="L212" s="25" t="str">
        <f>VLOOKUP($K212,TONG_SL!$A:$D,2,0)</f>
        <v>Chân giò heo muối 300g</v>
      </c>
      <c r="N212" s="25" t="str">
        <f t="shared" si="49"/>
        <v>K-C6</v>
      </c>
      <c r="Q212" s="25" t="str">
        <f>VLOOKUP(K212,TONG_SL!$A:$D,3,0)</f>
        <v>Túi</v>
      </c>
      <c r="R212" s="54">
        <v>5</v>
      </c>
      <c r="T212" s="1">
        <f>VLOOKUP(VLOOKUP(G212,Ma_KH!$A:$R,18,0)&amp;K212,Gia_MB!$A:$F,6,0)</f>
        <v>73431</v>
      </c>
      <c r="U212" s="14">
        <f t="shared" si="44"/>
        <v>367155</v>
      </c>
      <c r="W212" s="64">
        <f t="shared" si="50"/>
        <v>0</v>
      </c>
      <c r="X212" s="3" t="str">
        <f t="shared" si="46"/>
        <v>8</v>
      </c>
      <c r="Z212" s="14">
        <f t="shared" si="47"/>
        <v>29372.400000000001</v>
      </c>
      <c r="AA212" s="7">
        <f>VLOOKUP(G212,Ma_KH!$A:$R,14,0)</f>
        <v>50</v>
      </c>
    </row>
    <row r="213" spans="1:27" x14ac:dyDescent="0.25">
      <c r="A213" s="77">
        <v>45905</v>
      </c>
      <c r="B213" s="25">
        <v>30455</v>
      </c>
      <c r="C213" s="12" t="s">
        <v>7186</v>
      </c>
      <c r="D213" s="16">
        <f t="shared" si="48"/>
        <v>45905</v>
      </c>
      <c r="G213" s="13" t="s">
        <v>7264</v>
      </c>
      <c r="I213" s="13" t="s">
        <v>7265</v>
      </c>
      <c r="J213" s="13" t="s">
        <v>1815</v>
      </c>
      <c r="K213" s="13" t="s">
        <v>32</v>
      </c>
      <c r="L213" s="25" t="str">
        <f>VLOOKUP($K213,TONG_SL!$A:$D,2,0)</f>
        <v>Giò Tai Lưỡi Xào 250g</v>
      </c>
      <c r="N213" s="25" t="str">
        <f t="shared" si="49"/>
        <v>K-C6</v>
      </c>
      <c r="Q213" s="25" t="str">
        <f>VLOOKUP(K213,TONG_SL!$A:$D,3,0)</f>
        <v>Túi</v>
      </c>
      <c r="R213" s="54">
        <v>2</v>
      </c>
      <c r="T213" s="1">
        <f>VLOOKUP(VLOOKUP(G213,Ma_KH!$A:$R,18,0)&amp;K213,Gia_MB!$A:$F,6,0)</f>
        <v>50182</v>
      </c>
      <c r="U213" s="14">
        <f t="shared" si="44"/>
        <v>100364</v>
      </c>
      <c r="W213" s="64">
        <f t="shared" si="50"/>
        <v>0</v>
      </c>
      <c r="X213" s="3" t="str">
        <f t="shared" si="46"/>
        <v>8</v>
      </c>
      <c r="Z213" s="14">
        <f t="shared" si="47"/>
        <v>8029.12</v>
      </c>
      <c r="AA213" s="7">
        <f>VLOOKUP(G213,Ma_KH!$A:$R,14,0)</f>
        <v>50</v>
      </c>
    </row>
    <row r="214" spans="1:27" x14ac:dyDescent="0.25">
      <c r="A214" s="77">
        <v>45905</v>
      </c>
      <c r="B214" s="25">
        <v>47171</v>
      </c>
      <c r="C214" s="12" t="s">
        <v>7186</v>
      </c>
      <c r="D214" s="16">
        <f t="shared" si="48"/>
        <v>45905</v>
      </c>
      <c r="G214" s="13" t="s">
        <v>7218</v>
      </c>
      <c r="I214" s="13" t="s">
        <v>7266</v>
      </c>
      <c r="J214" s="13" t="s">
        <v>1815</v>
      </c>
      <c r="K214" s="13" t="s">
        <v>556</v>
      </c>
      <c r="L214" s="25" t="str">
        <f>VLOOKUP($K214,TONG_SL!$A:$D,2,0)</f>
        <v>Chân giò heo muối 100g</v>
      </c>
      <c r="N214" s="25" t="str">
        <f t="shared" si="49"/>
        <v>K-C6</v>
      </c>
      <c r="Q214" s="25" t="str">
        <f>VLOOKUP(K214,TONG_SL!$A:$D,3,0)</f>
        <v>Gói</v>
      </c>
      <c r="R214" s="54">
        <v>10</v>
      </c>
      <c r="T214" s="1">
        <f>VLOOKUP(VLOOKUP(G214,Ma_KH!$A:$R,18,0)&amp;K214,Gia_MB!$A:$F,6,0)</f>
        <v>23076</v>
      </c>
      <c r="U214" s="14">
        <f t="shared" si="44"/>
        <v>230760</v>
      </c>
      <c r="W214" s="64">
        <f t="shared" si="50"/>
        <v>0</v>
      </c>
      <c r="X214" s="3" t="str">
        <f t="shared" si="46"/>
        <v>8</v>
      </c>
      <c r="Z214" s="14">
        <f t="shared" si="47"/>
        <v>18460.8</v>
      </c>
      <c r="AA214" s="7">
        <f>VLOOKUP(G214,Ma_KH!$A:$R,14,0)</f>
        <v>67</v>
      </c>
    </row>
    <row r="215" spans="1:27" x14ac:dyDescent="0.25">
      <c r="A215" s="77">
        <v>45905</v>
      </c>
      <c r="B215" s="25">
        <v>56594</v>
      </c>
      <c r="C215" s="12" t="s">
        <v>7186</v>
      </c>
      <c r="D215" s="16">
        <f t="shared" si="48"/>
        <v>45905</v>
      </c>
      <c r="G215" s="13" t="s">
        <v>7227</v>
      </c>
      <c r="I215" s="13" t="s">
        <v>7267</v>
      </c>
      <c r="J215" s="13" t="s">
        <v>1815</v>
      </c>
      <c r="K215" s="13" t="s">
        <v>30</v>
      </c>
      <c r="L215" s="25" t="str">
        <f>VLOOKUP($K215,TONG_SL!$A:$D,2,0)</f>
        <v>Gà muối 500g</v>
      </c>
      <c r="N215" s="25" t="str">
        <f t="shared" si="49"/>
        <v>K-C6</v>
      </c>
      <c r="Q215" s="25" t="str">
        <f>VLOOKUP(K215,TONG_SL!$A:$D,3,0)</f>
        <v>Túi</v>
      </c>
      <c r="R215" s="54">
        <v>3</v>
      </c>
      <c r="T215" s="1">
        <f>VLOOKUP(VLOOKUP(G215,Ma_KH!$A:$R,18,0)&amp;K215,Gia_MB!$A:$F,6,0)</f>
        <v>111058</v>
      </c>
      <c r="U215" s="14">
        <f t="shared" ref="U215:U275" si="51">T215*R215</f>
        <v>333174</v>
      </c>
      <c r="W215" s="64">
        <f t="shared" si="50"/>
        <v>0</v>
      </c>
      <c r="X215" s="3" t="str">
        <f t="shared" ref="X215:X275" si="52">IF(B215&lt;&gt;"","8","0")</f>
        <v>8</v>
      </c>
      <c r="Z215" s="14">
        <f t="shared" ref="Z215:Z275" si="53">U215*X215%</f>
        <v>26653.920000000002</v>
      </c>
      <c r="AA215" s="7">
        <f>VLOOKUP(G215,Ma_KH!$A:$R,14,0)</f>
        <v>51</v>
      </c>
    </row>
    <row r="216" spans="1:27" x14ac:dyDescent="0.25">
      <c r="A216" s="77">
        <v>45905</v>
      </c>
      <c r="B216" s="25">
        <v>56594</v>
      </c>
      <c r="C216" s="12" t="s">
        <v>7186</v>
      </c>
      <c r="D216" s="16">
        <f t="shared" si="48"/>
        <v>45905</v>
      </c>
      <c r="G216" s="13" t="s">
        <v>7227</v>
      </c>
      <c r="I216" s="13" t="s">
        <v>7267</v>
      </c>
      <c r="J216" s="13" t="s">
        <v>1815</v>
      </c>
      <c r="K216" s="13" t="s">
        <v>55</v>
      </c>
      <c r="L216" s="25" t="str">
        <f>VLOOKUP($K216,TONG_SL!$A:$D,2,0)</f>
        <v>Gà xì dầu 500g</v>
      </c>
      <c r="N216" s="25" t="str">
        <f t="shared" si="49"/>
        <v>K-C6</v>
      </c>
      <c r="Q216" s="25" t="str">
        <f>VLOOKUP(K216,TONG_SL!$A:$D,3,0)</f>
        <v>Túi</v>
      </c>
      <c r="R216" s="54">
        <v>2</v>
      </c>
      <c r="T216" s="1">
        <f>VLOOKUP(VLOOKUP(G216,Ma_KH!$A:$R,18,0)&amp;K216,Gia_MB!$A:$F,6,0)</f>
        <v>111606</v>
      </c>
      <c r="U216" s="14">
        <f t="shared" si="51"/>
        <v>223212</v>
      </c>
      <c r="W216" s="64">
        <f t="shared" si="50"/>
        <v>0</v>
      </c>
      <c r="X216" s="3" t="str">
        <f t="shared" si="52"/>
        <v>8</v>
      </c>
      <c r="Z216" s="14">
        <f t="shared" si="53"/>
        <v>17856.96</v>
      </c>
      <c r="AA216" s="7">
        <f>VLOOKUP(G216,Ma_KH!$A:$R,14,0)</f>
        <v>51</v>
      </c>
    </row>
    <row r="217" spans="1:27" x14ac:dyDescent="0.25">
      <c r="A217" s="77">
        <v>45905</v>
      </c>
      <c r="B217" s="25">
        <v>56594</v>
      </c>
      <c r="C217" s="12" t="s">
        <v>7186</v>
      </c>
      <c r="D217" s="16">
        <f t="shared" si="48"/>
        <v>45905</v>
      </c>
      <c r="G217" s="13" t="s">
        <v>7227</v>
      </c>
      <c r="I217" s="13" t="s">
        <v>7267</v>
      </c>
      <c r="J217" s="13" t="s">
        <v>1815</v>
      </c>
      <c r="K217" s="13" t="s">
        <v>558</v>
      </c>
      <c r="L217" s="25" t="str">
        <f>VLOOKUP($K217,TONG_SL!$A:$D,2,0)</f>
        <v>Gà muối hun khói 300g</v>
      </c>
      <c r="N217" s="25" t="str">
        <f t="shared" si="49"/>
        <v>K-C6</v>
      </c>
      <c r="Q217" s="25" t="str">
        <f>VLOOKUP(K217,TONG_SL!$A:$D,3,0)</f>
        <v>Túi</v>
      </c>
      <c r="R217" s="54">
        <v>10</v>
      </c>
      <c r="T217" s="1">
        <f>VLOOKUP(VLOOKUP(G217,Ma_KH!$A:$R,18,0)&amp;K217,Gia_MB!$A:$F,6,0)</f>
        <v>70000</v>
      </c>
      <c r="U217" s="14">
        <f t="shared" si="51"/>
        <v>700000</v>
      </c>
      <c r="W217" s="64">
        <f t="shared" si="50"/>
        <v>0</v>
      </c>
      <c r="X217" s="3" t="str">
        <f t="shared" si="52"/>
        <v>8</v>
      </c>
      <c r="Z217" s="14">
        <f t="shared" si="53"/>
        <v>56000</v>
      </c>
      <c r="AA217" s="7">
        <f>VLOOKUP(G217,Ma_KH!$A:$R,14,0)</f>
        <v>51</v>
      </c>
    </row>
    <row r="218" spans="1:27" x14ac:dyDescent="0.25">
      <c r="A218" s="77">
        <v>45905</v>
      </c>
      <c r="B218" s="25">
        <v>56594</v>
      </c>
      <c r="C218" s="12" t="s">
        <v>7186</v>
      </c>
      <c r="D218" s="16">
        <f t="shared" si="48"/>
        <v>45905</v>
      </c>
      <c r="G218" s="13" t="s">
        <v>7227</v>
      </c>
      <c r="I218" s="13" t="s">
        <v>7267</v>
      </c>
      <c r="J218" s="13" t="s">
        <v>1815</v>
      </c>
      <c r="K218" s="13" t="s">
        <v>547</v>
      </c>
      <c r="L218" s="25" t="str">
        <f>VLOOKUP($K218,TONG_SL!$A:$D,2,0)</f>
        <v>Chân giò heo muối 500g</v>
      </c>
      <c r="N218" s="25" t="str">
        <f t="shared" si="49"/>
        <v>K-C6</v>
      </c>
      <c r="Q218" s="25" t="str">
        <f>VLOOKUP(K218,TONG_SL!$A:$D,3,0)</f>
        <v>Túi</v>
      </c>
      <c r="R218" s="54">
        <v>2</v>
      </c>
      <c r="T218" s="1">
        <f>VLOOKUP(VLOOKUP(G218,Ma_KH!$A:$R,18,0)&amp;K218,Gia_MB!$A:$F,6,0)</f>
        <v>119066</v>
      </c>
      <c r="U218" s="14">
        <f t="shared" si="51"/>
        <v>238132</v>
      </c>
      <c r="W218" s="64">
        <f t="shared" si="50"/>
        <v>0</v>
      </c>
      <c r="X218" s="3" t="str">
        <f t="shared" si="52"/>
        <v>8</v>
      </c>
      <c r="Z218" s="14">
        <f t="shared" si="53"/>
        <v>19050.560000000001</v>
      </c>
      <c r="AA218" s="7">
        <f>VLOOKUP(G218,Ma_KH!$A:$R,14,0)</f>
        <v>51</v>
      </c>
    </row>
    <row r="219" spans="1:27" x14ac:dyDescent="0.25">
      <c r="A219" s="77">
        <v>45905</v>
      </c>
      <c r="B219" s="25">
        <v>56594</v>
      </c>
      <c r="C219" s="12" t="s">
        <v>7186</v>
      </c>
      <c r="D219" s="16">
        <f t="shared" si="48"/>
        <v>45905</v>
      </c>
      <c r="G219" s="13" t="s">
        <v>7227</v>
      </c>
      <c r="I219" s="13" t="s">
        <v>7267</v>
      </c>
      <c r="J219" s="13" t="s">
        <v>1815</v>
      </c>
      <c r="K219" s="13" t="s">
        <v>27</v>
      </c>
      <c r="L219" s="25" t="str">
        <f>VLOOKUP($K219,TONG_SL!$A:$D,2,0)</f>
        <v>Chân giò heo muối 300g</v>
      </c>
      <c r="N219" s="25" t="str">
        <f t="shared" si="49"/>
        <v>K-C6</v>
      </c>
      <c r="Q219" s="25" t="str">
        <f>VLOOKUP(K219,TONG_SL!$A:$D,3,0)</f>
        <v>Túi</v>
      </c>
      <c r="R219" s="54">
        <v>10</v>
      </c>
      <c r="T219" s="1">
        <f>VLOOKUP(VLOOKUP(G219,Ma_KH!$A:$R,18,0)&amp;K219,Gia_MB!$A:$F,6,0)</f>
        <v>73431</v>
      </c>
      <c r="U219" s="14">
        <f t="shared" si="51"/>
        <v>734310</v>
      </c>
      <c r="W219" s="64">
        <f t="shared" si="50"/>
        <v>0</v>
      </c>
      <c r="X219" s="3" t="str">
        <f t="shared" si="52"/>
        <v>8</v>
      </c>
      <c r="Z219" s="14">
        <f t="shared" si="53"/>
        <v>58744.800000000003</v>
      </c>
      <c r="AA219" s="7">
        <f>VLOOKUP(G219,Ma_KH!$A:$R,14,0)</f>
        <v>51</v>
      </c>
    </row>
    <row r="220" spans="1:27" x14ac:dyDescent="0.25">
      <c r="A220" s="77">
        <v>45905</v>
      </c>
      <c r="B220" s="25">
        <v>56594</v>
      </c>
      <c r="C220" s="12" t="s">
        <v>7186</v>
      </c>
      <c r="D220" s="16">
        <f t="shared" si="48"/>
        <v>45905</v>
      </c>
      <c r="G220" s="13" t="s">
        <v>7227</v>
      </c>
      <c r="I220" s="13" t="s">
        <v>7267</v>
      </c>
      <c r="J220" s="13" t="s">
        <v>1815</v>
      </c>
      <c r="K220" s="13" t="s">
        <v>556</v>
      </c>
      <c r="L220" s="25" t="str">
        <f>VLOOKUP($K220,TONG_SL!$A:$D,2,0)</f>
        <v>Chân giò heo muối 100g</v>
      </c>
      <c r="N220" s="25" t="str">
        <f t="shared" si="49"/>
        <v>K-C6</v>
      </c>
      <c r="Q220" s="25" t="str">
        <f>VLOOKUP(K220,TONG_SL!$A:$D,3,0)</f>
        <v>Gói</v>
      </c>
      <c r="R220" s="54">
        <v>10</v>
      </c>
      <c r="T220" s="1">
        <f>VLOOKUP(VLOOKUP(G220,Ma_KH!$A:$R,18,0)&amp;K220,Gia_MB!$A:$F,6,0)</f>
        <v>24549</v>
      </c>
      <c r="U220" s="14">
        <f t="shared" si="51"/>
        <v>245490</v>
      </c>
      <c r="W220" s="64">
        <f t="shared" si="50"/>
        <v>0</v>
      </c>
      <c r="X220" s="3" t="str">
        <f t="shared" si="52"/>
        <v>8</v>
      </c>
      <c r="Z220" s="14">
        <f t="shared" si="53"/>
        <v>19639.2</v>
      </c>
      <c r="AA220" s="7">
        <f>VLOOKUP(G220,Ma_KH!$A:$R,14,0)</f>
        <v>51</v>
      </c>
    </row>
    <row r="221" spans="1:27" x14ac:dyDescent="0.25">
      <c r="A221" s="77">
        <v>45905</v>
      </c>
      <c r="B221" s="25">
        <v>56594</v>
      </c>
      <c r="C221" s="12" t="s">
        <v>7186</v>
      </c>
      <c r="D221" s="16">
        <f t="shared" si="48"/>
        <v>45905</v>
      </c>
      <c r="G221" s="13" t="s">
        <v>7227</v>
      </c>
      <c r="I221" s="13" t="s">
        <v>7267</v>
      </c>
      <c r="J221" s="13" t="s">
        <v>1815</v>
      </c>
      <c r="K221" s="13" t="s">
        <v>35</v>
      </c>
      <c r="L221" s="25" t="str">
        <f>VLOOKUP($K221,TONG_SL!$A:$D,2,0)</f>
        <v>Tai heo muối 200g</v>
      </c>
      <c r="N221" s="25" t="str">
        <f t="shared" si="49"/>
        <v>K-C6</v>
      </c>
      <c r="Q221" s="25" t="str">
        <f>VLOOKUP(K221,TONG_SL!$A:$D,3,0)</f>
        <v>Túi</v>
      </c>
      <c r="R221" s="54">
        <v>3</v>
      </c>
      <c r="T221" s="1">
        <f>VLOOKUP(VLOOKUP(G221,Ma_KH!$A:$R,18,0)&amp;K221,Gia_MB!$A:$F,6,0)</f>
        <v>55595</v>
      </c>
      <c r="U221" s="14">
        <f t="shared" si="51"/>
        <v>166785</v>
      </c>
      <c r="W221" s="64">
        <f t="shared" si="50"/>
        <v>0</v>
      </c>
      <c r="X221" s="3" t="str">
        <f t="shared" si="52"/>
        <v>8</v>
      </c>
      <c r="Z221" s="14">
        <f t="shared" si="53"/>
        <v>13342.800000000001</v>
      </c>
      <c r="AA221" s="7">
        <f>VLOOKUP(G221,Ma_KH!$A:$R,14,0)</f>
        <v>51</v>
      </c>
    </row>
    <row r="222" spans="1:27" x14ac:dyDescent="0.25">
      <c r="A222" s="77">
        <v>45905</v>
      </c>
      <c r="B222" s="25">
        <v>56594</v>
      </c>
      <c r="C222" s="12" t="s">
        <v>7186</v>
      </c>
      <c r="D222" s="16">
        <f t="shared" si="48"/>
        <v>45905</v>
      </c>
      <c r="G222" s="13" t="s">
        <v>7227</v>
      </c>
      <c r="I222" s="13" t="s">
        <v>7267</v>
      </c>
      <c r="J222" s="13" t="s">
        <v>1815</v>
      </c>
      <c r="K222" s="13" t="s">
        <v>32</v>
      </c>
      <c r="L222" s="25" t="str">
        <f>VLOOKUP($K222,TONG_SL!$A:$D,2,0)</f>
        <v>Giò Tai Lưỡi Xào 250g</v>
      </c>
      <c r="N222" s="25" t="str">
        <f t="shared" si="49"/>
        <v>K-C6</v>
      </c>
      <c r="Q222" s="25" t="str">
        <f>VLOOKUP(K222,TONG_SL!$A:$D,3,0)</f>
        <v>Túi</v>
      </c>
      <c r="R222" s="54">
        <v>3</v>
      </c>
      <c r="T222" s="1">
        <f>VLOOKUP(VLOOKUP(G222,Ma_KH!$A:$R,18,0)&amp;K222,Gia_MB!$A:$F,6,0)</f>
        <v>50182</v>
      </c>
      <c r="U222" s="14">
        <f t="shared" si="51"/>
        <v>150546</v>
      </c>
      <c r="W222" s="64">
        <f t="shared" si="50"/>
        <v>0</v>
      </c>
      <c r="X222" s="3" t="str">
        <f t="shared" si="52"/>
        <v>8</v>
      </c>
      <c r="Z222" s="14">
        <f t="shared" si="53"/>
        <v>12043.68</v>
      </c>
      <c r="AA222" s="7">
        <f>VLOOKUP(G222,Ma_KH!$A:$R,14,0)</f>
        <v>51</v>
      </c>
    </row>
    <row r="223" spans="1:27" x14ac:dyDescent="0.25">
      <c r="A223" s="77">
        <v>45905</v>
      </c>
      <c r="B223" s="25">
        <v>56594</v>
      </c>
      <c r="C223" s="12" t="s">
        <v>7186</v>
      </c>
      <c r="D223" s="16">
        <f t="shared" si="48"/>
        <v>45905</v>
      </c>
      <c r="G223" s="13" t="s">
        <v>7227</v>
      </c>
      <c r="I223" s="13" t="s">
        <v>7267</v>
      </c>
      <c r="J223" s="13" t="s">
        <v>1815</v>
      </c>
      <c r="K223" s="13" t="s">
        <v>51</v>
      </c>
      <c r="L223" s="25" t="str">
        <f>VLOOKUP($K223,TONG_SL!$A:$D,2,0)</f>
        <v>Mọc Nấm Hương 250g</v>
      </c>
      <c r="N223" s="25" t="str">
        <f t="shared" si="49"/>
        <v>K-C6</v>
      </c>
      <c r="Q223" s="25" t="str">
        <f>VLOOKUP(K223,TONG_SL!$A:$D,3,0)</f>
        <v>Túi</v>
      </c>
      <c r="R223" s="54">
        <v>3</v>
      </c>
      <c r="T223" s="1">
        <f>VLOOKUP(VLOOKUP(G223,Ma_KH!$A:$R,18,0)&amp;K223,Gia_MB!$A:$F,6,0)</f>
        <v>46000</v>
      </c>
      <c r="U223" s="14">
        <f t="shared" si="51"/>
        <v>138000</v>
      </c>
      <c r="W223" s="64">
        <f t="shared" si="50"/>
        <v>0</v>
      </c>
      <c r="X223" s="3" t="str">
        <f t="shared" si="52"/>
        <v>8</v>
      </c>
      <c r="Z223" s="14">
        <f t="shared" si="53"/>
        <v>11040</v>
      </c>
      <c r="AA223" s="7">
        <f>VLOOKUP(G223,Ma_KH!$A:$R,14,0)</f>
        <v>51</v>
      </c>
    </row>
    <row r="224" spans="1:27" x14ac:dyDescent="0.25">
      <c r="A224" s="77">
        <v>45905</v>
      </c>
      <c r="B224" s="25">
        <v>56594</v>
      </c>
      <c r="C224" s="12" t="s">
        <v>7186</v>
      </c>
      <c r="D224" s="16">
        <f t="shared" si="48"/>
        <v>45905</v>
      </c>
      <c r="G224" s="13" t="s">
        <v>7227</v>
      </c>
      <c r="I224" s="13" t="s">
        <v>7267</v>
      </c>
      <c r="J224" s="13" t="s">
        <v>1815</v>
      </c>
      <c r="K224" s="13" t="s">
        <v>570</v>
      </c>
      <c r="L224" s="25" t="str">
        <f>VLOOKUP($K224,TONG_SL!$A:$D,2,0)</f>
        <v>Tai heo sốt thái 150g</v>
      </c>
      <c r="N224" s="25" t="str">
        <f t="shared" si="49"/>
        <v>K-C6</v>
      </c>
      <c r="Q224" s="25" t="str">
        <f>VLOOKUP(K224,TONG_SL!$A:$D,3,0)</f>
        <v>Túi</v>
      </c>
      <c r="R224" s="54">
        <v>3</v>
      </c>
      <c r="T224" s="1">
        <f>VLOOKUP(VLOOKUP(G224,Ma_KH!$A:$R,18,0)&amp;K224,Gia_MB!$A:$F,6,0)</f>
        <v>19500</v>
      </c>
      <c r="U224" s="14">
        <f t="shared" si="51"/>
        <v>58500</v>
      </c>
      <c r="W224" s="64">
        <f t="shared" si="50"/>
        <v>0</v>
      </c>
      <c r="X224" s="3" t="str">
        <f t="shared" si="52"/>
        <v>8</v>
      </c>
      <c r="Z224" s="14">
        <f t="shared" si="53"/>
        <v>4680</v>
      </c>
      <c r="AA224" s="7">
        <f>VLOOKUP(G224,Ma_KH!$A:$R,14,0)</f>
        <v>51</v>
      </c>
    </row>
    <row r="225" spans="1:27" x14ac:dyDescent="0.25">
      <c r="A225" s="77">
        <v>45905</v>
      </c>
      <c r="B225" s="25">
        <v>56584</v>
      </c>
      <c r="C225" s="12" t="s">
        <v>7186</v>
      </c>
      <c r="D225" s="16">
        <f t="shared" si="48"/>
        <v>45905</v>
      </c>
      <c r="G225" s="13" t="s">
        <v>7268</v>
      </c>
      <c r="I225" s="13" t="s">
        <v>7269</v>
      </c>
      <c r="J225" s="13" t="s">
        <v>1815</v>
      </c>
      <c r="K225" s="13" t="s">
        <v>27</v>
      </c>
      <c r="L225" s="25" t="str">
        <f>VLOOKUP($K225,TONG_SL!$A:$D,2,0)</f>
        <v>Chân giò heo muối 300g</v>
      </c>
      <c r="N225" s="25" t="str">
        <f t="shared" si="49"/>
        <v>K-C6</v>
      </c>
      <c r="Q225" s="25" t="str">
        <f>VLOOKUP(K225,TONG_SL!$A:$D,3,0)</f>
        <v>Túi</v>
      </c>
      <c r="R225" s="54">
        <v>7</v>
      </c>
      <c r="T225" s="1">
        <f>VLOOKUP(VLOOKUP(G225,Ma_KH!$A:$R,18,0)&amp;K225,Gia_MB!$A:$F,6,0)</f>
        <v>69759</v>
      </c>
      <c r="U225" s="14">
        <f t="shared" si="51"/>
        <v>488313</v>
      </c>
      <c r="W225" s="64">
        <f t="shared" si="50"/>
        <v>0</v>
      </c>
      <c r="X225" s="3" t="str">
        <f t="shared" si="52"/>
        <v>8</v>
      </c>
      <c r="Z225" s="14">
        <f t="shared" si="53"/>
        <v>39065.040000000001</v>
      </c>
      <c r="AA225" s="7">
        <f>VLOOKUP(G225,Ma_KH!$A:$R,14,0)</f>
        <v>36</v>
      </c>
    </row>
    <row r="226" spans="1:27" x14ac:dyDescent="0.25">
      <c r="A226" s="77">
        <v>45905</v>
      </c>
      <c r="B226" s="25">
        <v>56584</v>
      </c>
      <c r="C226" s="12" t="s">
        <v>7186</v>
      </c>
      <c r="D226" s="16">
        <f t="shared" si="48"/>
        <v>45905</v>
      </c>
      <c r="G226" s="13" t="s">
        <v>7268</v>
      </c>
      <c r="I226" s="13" t="s">
        <v>7269</v>
      </c>
      <c r="J226" s="13" t="s">
        <v>1815</v>
      </c>
      <c r="K226" s="13" t="s">
        <v>35</v>
      </c>
      <c r="L226" s="25" t="str">
        <f>VLOOKUP($K226,TONG_SL!$A:$D,2,0)</f>
        <v>Tai heo muối 200g</v>
      </c>
      <c r="N226" s="25" t="str">
        <f t="shared" si="49"/>
        <v>K-C6</v>
      </c>
      <c r="Q226" s="25" t="str">
        <f>VLOOKUP(K226,TONG_SL!$A:$D,3,0)</f>
        <v>Túi</v>
      </c>
      <c r="R226" s="54">
        <v>2</v>
      </c>
      <c r="T226" s="1">
        <f>VLOOKUP(VLOOKUP(G226,Ma_KH!$A:$R,18,0)&amp;K226,Gia_MB!$A:$F,6,0)</f>
        <v>52816</v>
      </c>
      <c r="U226" s="14">
        <f t="shared" si="51"/>
        <v>105632</v>
      </c>
      <c r="W226" s="64">
        <f t="shared" si="50"/>
        <v>0</v>
      </c>
      <c r="X226" s="3" t="str">
        <f t="shared" si="52"/>
        <v>8</v>
      </c>
      <c r="Z226" s="14">
        <f t="shared" si="53"/>
        <v>8450.56</v>
      </c>
      <c r="AA226" s="7">
        <f>VLOOKUP(G226,Ma_KH!$A:$R,14,0)</f>
        <v>36</v>
      </c>
    </row>
    <row r="227" spans="1:27" x14ac:dyDescent="0.25">
      <c r="A227" s="77">
        <v>45905</v>
      </c>
      <c r="B227" s="25">
        <v>56584</v>
      </c>
      <c r="C227" s="12" t="s">
        <v>7186</v>
      </c>
      <c r="D227" s="16">
        <f t="shared" si="48"/>
        <v>45905</v>
      </c>
      <c r="G227" s="13" t="s">
        <v>7268</v>
      </c>
      <c r="I227" s="13" t="s">
        <v>7269</v>
      </c>
      <c r="J227" s="13" t="s">
        <v>1815</v>
      </c>
      <c r="K227" s="13" t="s">
        <v>30</v>
      </c>
      <c r="L227" s="25" t="str">
        <f>VLOOKUP($K227,TONG_SL!$A:$D,2,0)</f>
        <v>Gà muối 500g</v>
      </c>
      <c r="N227" s="25" t="str">
        <f t="shared" si="49"/>
        <v>K-C6</v>
      </c>
      <c r="Q227" s="25" t="str">
        <f>VLOOKUP(K227,TONG_SL!$A:$D,3,0)</f>
        <v>Túi</v>
      </c>
      <c r="R227" s="54">
        <v>4</v>
      </c>
      <c r="T227" s="1">
        <f>VLOOKUP(VLOOKUP(G227,Ma_KH!$A:$R,18,0)&amp;K227,Gia_MB!$A:$F,6,0)</f>
        <v>105505</v>
      </c>
      <c r="U227" s="14">
        <f t="shared" si="51"/>
        <v>422020</v>
      </c>
      <c r="W227" s="64">
        <f t="shared" si="50"/>
        <v>0</v>
      </c>
      <c r="X227" s="3" t="str">
        <f t="shared" si="52"/>
        <v>8</v>
      </c>
      <c r="Z227" s="14">
        <f t="shared" si="53"/>
        <v>33761.599999999999</v>
      </c>
      <c r="AA227" s="7">
        <f>VLOOKUP(G227,Ma_KH!$A:$R,14,0)</f>
        <v>36</v>
      </c>
    </row>
    <row r="228" spans="1:27" x14ac:dyDescent="0.25">
      <c r="A228" s="77">
        <v>45905</v>
      </c>
      <c r="B228" s="25">
        <v>56584</v>
      </c>
      <c r="C228" s="12" t="s">
        <v>7186</v>
      </c>
      <c r="D228" s="16">
        <f t="shared" si="48"/>
        <v>45905</v>
      </c>
      <c r="G228" s="13" t="s">
        <v>7268</v>
      </c>
      <c r="I228" s="13" t="s">
        <v>7269</v>
      </c>
      <c r="J228" s="13" t="s">
        <v>1815</v>
      </c>
      <c r="K228" s="13" t="s">
        <v>556</v>
      </c>
      <c r="L228" s="25" t="str">
        <f>VLOOKUP($K228,TONG_SL!$A:$D,2,0)</f>
        <v>Chân giò heo muối 100g</v>
      </c>
      <c r="N228" s="25" t="str">
        <f t="shared" si="49"/>
        <v>K-C6</v>
      </c>
      <c r="Q228" s="25" t="str">
        <f>VLOOKUP(K228,TONG_SL!$A:$D,3,0)</f>
        <v>Gói</v>
      </c>
      <c r="R228" s="54">
        <v>15</v>
      </c>
      <c r="T228" s="1">
        <f>VLOOKUP(VLOOKUP(G228,Ma_KH!$A:$R,18,0)&amp;K228,Gia_MB!$A:$F,6,0)</f>
        <v>23322</v>
      </c>
      <c r="U228" s="14">
        <f t="shared" si="51"/>
        <v>349830</v>
      </c>
      <c r="W228" s="64">
        <f t="shared" si="50"/>
        <v>0</v>
      </c>
      <c r="X228" s="3" t="str">
        <f t="shared" si="52"/>
        <v>8</v>
      </c>
      <c r="Z228" s="14">
        <f t="shared" si="53"/>
        <v>27986.400000000001</v>
      </c>
      <c r="AA228" s="7">
        <f>VLOOKUP(G228,Ma_KH!$A:$R,14,0)</f>
        <v>36</v>
      </c>
    </row>
    <row r="229" spans="1:27" x14ac:dyDescent="0.25">
      <c r="A229" s="77">
        <v>45905</v>
      </c>
      <c r="B229" s="25">
        <v>56509</v>
      </c>
      <c r="C229" s="12" t="s">
        <v>7186</v>
      </c>
      <c r="D229" s="16">
        <f t="shared" si="48"/>
        <v>45905</v>
      </c>
      <c r="G229" s="13" t="s">
        <v>7227</v>
      </c>
      <c r="I229" s="13" t="s">
        <v>7238</v>
      </c>
      <c r="J229" s="13" t="s">
        <v>1815</v>
      </c>
      <c r="K229" s="13" t="s">
        <v>30</v>
      </c>
      <c r="L229" s="25" t="str">
        <f>VLOOKUP($K229,TONG_SL!$A:$D,2,0)</f>
        <v>Gà muối 500g</v>
      </c>
      <c r="N229" s="25" t="str">
        <f t="shared" si="49"/>
        <v>K-C6</v>
      </c>
      <c r="Q229" s="25" t="str">
        <f>VLOOKUP(K229,TONG_SL!$A:$D,3,0)</f>
        <v>Túi</v>
      </c>
      <c r="R229" s="54">
        <v>3</v>
      </c>
      <c r="T229" s="1">
        <f>VLOOKUP(VLOOKUP(G229,Ma_KH!$A:$R,18,0)&amp;K229,Gia_MB!$A:$F,6,0)</f>
        <v>111058</v>
      </c>
      <c r="U229" s="14">
        <f t="shared" si="51"/>
        <v>333174</v>
      </c>
      <c r="W229" s="64">
        <f t="shared" si="50"/>
        <v>0</v>
      </c>
      <c r="X229" s="3" t="str">
        <f t="shared" si="52"/>
        <v>8</v>
      </c>
      <c r="Z229" s="14">
        <f t="shared" si="53"/>
        <v>26653.920000000002</v>
      </c>
      <c r="AA229" s="7">
        <f>VLOOKUP(G229,Ma_KH!$A:$R,14,0)</f>
        <v>51</v>
      </c>
    </row>
    <row r="230" spans="1:27" x14ac:dyDescent="0.25">
      <c r="A230" s="77">
        <v>45905</v>
      </c>
      <c r="B230" s="25">
        <v>56509</v>
      </c>
      <c r="C230" s="12" t="s">
        <v>7186</v>
      </c>
      <c r="D230" s="16">
        <f t="shared" si="48"/>
        <v>45905</v>
      </c>
      <c r="G230" s="13" t="s">
        <v>7227</v>
      </c>
      <c r="I230" s="13" t="s">
        <v>7238</v>
      </c>
      <c r="J230" s="13" t="s">
        <v>1815</v>
      </c>
      <c r="K230" s="13" t="s">
        <v>558</v>
      </c>
      <c r="L230" s="25" t="str">
        <f>VLOOKUP($K230,TONG_SL!$A:$D,2,0)</f>
        <v>Gà muối hun khói 300g</v>
      </c>
      <c r="N230" s="25" t="str">
        <f t="shared" si="49"/>
        <v>K-C6</v>
      </c>
      <c r="Q230" s="25" t="str">
        <f>VLOOKUP(K230,TONG_SL!$A:$D,3,0)</f>
        <v>Túi</v>
      </c>
      <c r="R230" s="54">
        <v>5</v>
      </c>
      <c r="T230" s="1">
        <f>VLOOKUP(VLOOKUP(G230,Ma_KH!$A:$R,18,0)&amp;K230,Gia_MB!$A:$F,6,0)</f>
        <v>70000</v>
      </c>
      <c r="U230" s="14">
        <f t="shared" si="51"/>
        <v>350000</v>
      </c>
      <c r="W230" s="64">
        <f t="shared" si="50"/>
        <v>0</v>
      </c>
      <c r="X230" s="3" t="str">
        <f t="shared" si="52"/>
        <v>8</v>
      </c>
      <c r="Z230" s="14">
        <f t="shared" si="53"/>
        <v>28000</v>
      </c>
      <c r="AA230" s="7">
        <f>VLOOKUP(G230,Ma_KH!$A:$R,14,0)</f>
        <v>51</v>
      </c>
    </row>
    <row r="231" spans="1:27" x14ac:dyDescent="0.25">
      <c r="A231" s="77">
        <v>45905</v>
      </c>
      <c r="B231" s="25">
        <v>56509</v>
      </c>
      <c r="C231" s="12" t="s">
        <v>7186</v>
      </c>
      <c r="D231" s="16">
        <f t="shared" si="48"/>
        <v>45905</v>
      </c>
      <c r="G231" s="13" t="s">
        <v>7227</v>
      </c>
      <c r="I231" s="13" t="s">
        <v>7238</v>
      </c>
      <c r="J231" s="13" t="s">
        <v>1815</v>
      </c>
      <c r="K231" s="13" t="s">
        <v>556</v>
      </c>
      <c r="L231" s="25" t="str">
        <f>VLOOKUP($K231,TONG_SL!$A:$D,2,0)</f>
        <v>Chân giò heo muối 100g</v>
      </c>
      <c r="N231" s="25" t="str">
        <f t="shared" si="49"/>
        <v>K-C6</v>
      </c>
      <c r="Q231" s="25" t="str">
        <f>VLOOKUP(K231,TONG_SL!$A:$D,3,0)</f>
        <v>Gói</v>
      </c>
      <c r="R231" s="54">
        <v>10</v>
      </c>
      <c r="T231" s="1">
        <f>VLOOKUP(VLOOKUP(G231,Ma_KH!$A:$R,18,0)&amp;K231,Gia_MB!$A:$F,6,0)</f>
        <v>24549</v>
      </c>
      <c r="U231" s="14">
        <f t="shared" si="51"/>
        <v>245490</v>
      </c>
      <c r="W231" s="64">
        <f t="shared" si="50"/>
        <v>0</v>
      </c>
      <c r="X231" s="3" t="str">
        <f t="shared" si="52"/>
        <v>8</v>
      </c>
      <c r="Z231" s="14">
        <f t="shared" si="53"/>
        <v>19639.2</v>
      </c>
      <c r="AA231" s="7">
        <f>VLOOKUP(G231,Ma_KH!$A:$R,14,0)</f>
        <v>51</v>
      </c>
    </row>
    <row r="232" spans="1:27" x14ac:dyDescent="0.25">
      <c r="A232" s="77">
        <v>45905</v>
      </c>
      <c r="B232" s="25">
        <v>56509</v>
      </c>
      <c r="C232" s="12" t="s">
        <v>7186</v>
      </c>
      <c r="D232" s="16">
        <f t="shared" si="48"/>
        <v>45905</v>
      </c>
      <c r="G232" s="13" t="s">
        <v>7227</v>
      </c>
      <c r="I232" s="13" t="s">
        <v>7238</v>
      </c>
      <c r="J232" s="13" t="s">
        <v>1815</v>
      </c>
      <c r="K232" s="13" t="s">
        <v>32</v>
      </c>
      <c r="L232" s="25" t="str">
        <f>VLOOKUP($K232,TONG_SL!$A:$D,2,0)</f>
        <v>Giò Tai Lưỡi Xào 250g</v>
      </c>
      <c r="N232" s="25" t="str">
        <f t="shared" si="49"/>
        <v>K-C6</v>
      </c>
      <c r="Q232" s="25" t="str">
        <f>VLOOKUP(K232,TONG_SL!$A:$D,3,0)</f>
        <v>Túi</v>
      </c>
      <c r="R232" s="54">
        <v>3</v>
      </c>
      <c r="T232" s="1">
        <f>VLOOKUP(VLOOKUP(G232,Ma_KH!$A:$R,18,0)&amp;K232,Gia_MB!$A:$F,6,0)</f>
        <v>50182</v>
      </c>
      <c r="U232" s="14">
        <f t="shared" si="51"/>
        <v>150546</v>
      </c>
      <c r="W232" s="64">
        <f t="shared" si="50"/>
        <v>0</v>
      </c>
      <c r="X232" s="3" t="str">
        <f t="shared" si="52"/>
        <v>8</v>
      </c>
      <c r="Z232" s="14">
        <f t="shared" si="53"/>
        <v>12043.68</v>
      </c>
      <c r="AA232" s="7">
        <f>VLOOKUP(G232,Ma_KH!$A:$R,14,0)</f>
        <v>51</v>
      </c>
    </row>
    <row r="233" spans="1:27" x14ac:dyDescent="0.25">
      <c r="A233" s="77">
        <v>45905</v>
      </c>
      <c r="B233" s="25">
        <v>56509</v>
      </c>
      <c r="C233" s="12" t="s">
        <v>7186</v>
      </c>
      <c r="D233" s="16">
        <f t="shared" si="48"/>
        <v>45905</v>
      </c>
      <c r="G233" s="13" t="s">
        <v>7227</v>
      </c>
      <c r="I233" s="13" t="s">
        <v>7238</v>
      </c>
      <c r="J233" s="13" t="s">
        <v>1815</v>
      </c>
      <c r="K233" s="13" t="s">
        <v>568</v>
      </c>
      <c r="L233" s="25" t="str">
        <f>VLOOKUP($K233,TONG_SL!$A:$D,2,0)</f>
        <v>Chân gà sả tắc 150g</v>
      </c>
      <c r="N233" s="25" t="str">
        <f t="shared" si="49"/>
        <v>K-C6</v>
      </c>
      <c r="Q233" s="25" t="str">
        <f>VLOOKUP(K233,TONG_SL!$A:$D,3,0)</f>
        <v>Túi</v>
      </c>
      <c r="R233" s="54">
        <v>3</v>
      </c>
      <c r="T233" s="1">
        <f>VLOOKUP(VLOOKUP(G233,Ma_KH!$A:$R,18,0)&amp;K233,Gia_MB!$A:$F,6,0)</f>
        <v>20250</v>
      </c>
      <c r="U233" s="14">
        <f t="shared" si="51"/>
        <v>60750</v>
      </c>
      <c r="W233" s="64">
        <f t="shared" si="50"/>
        <v>0</v>
      </c>
      <c r="X233" s="3" t="str">
        <f t="shared" si="52"/>
        <v>8</v>
      </c>
      <c r="Z233" s="14">
        <f t="shared" si="53"/>
        <v>4860</v>
      </c>
      <c r="AA233" s="7">
        <f>VLOOKUP(G233,Ma_KH!$A:$R,14,0)</f>
        <v>51</v>
      </c>
    </row>
    <row r="234" spans="1:27" x14ac:dyDescent="0.25">
      <c r="A234" s="77">
        <v>45905</v>
      </c>
      <c r="B234" s="25">
        <v>56509</v>
      </c>
      <c r="C234" s="12" t="s">
        <v>7186</v>
      </c>
      <c r="D234" s="16">
        <f t="shared" si="48"/>
        <v>45905</v>
      </c>
      <c r="G234" s="13" t="s">
        <v>7227</v>
      </c>
      <c r="I234" s="13" t="s">
        <v>7238</v>
      </c>
      <c r="J234" s="13" t="s">
        <v>1815</v>
      </c>
      <c r="K234" s="13" t="s">
        <v>570</v>
      </c>
      <c r="L234" s="25" t="str">
        <f>VLOOKUP($K234,TONG_SL!$A:$D,2,0)</f>
        <v>Tai heo sốt thái 150g</v>
      </c>
      <c r="N234" s="25" t="str">
        <f t="shared" si="49"/>
        <v>K-C6</v>
      </c>
      <c r="Q234" s="25" t="str">
        <f>VLOOKUP(K234,TONG_SL!$A:$D,3,0)</f>
        <v>Túi</v>
      </c>
      <c r="R234" s="54">
        <v>3</v>
      </c>
      <c r="T234" s="1">
        <f>VLOOKUP(VLOOKUP(G234,Ma_KH!$A:$R,18,0)&amp;K234,Gia_MB!$A:$F,6,0)</f>
        <v>19500</v>
      </c>
      <c r="U234" s="14">
        <f t="shared" si="51"/>
        <v>58500</v>
      </c>
      <c r="W234" s="64">
        <f t="shared" si="50"/>
        <v>0</v>
      </c>
      <c r="X234" s="3" t="str">
        <f t="shared" si="52"/>
        <v>8</v>
      </c>
      <c r="Z234" s="14">
        <f t="shared" si="53"/>
        <v>4680</v>
      </c>
      <c r="AA234" s="7">
        <f>VLOOKUP(G234,Ma_KH!$A:$R,14,0)</f>
        <v>51</v>
      </c>
    </row>
    <row r="235" spans="1:27" x14ac:dyDescent="0.25">
      <c r="A235" s="77">
        <v>45905</v>
      </c>
      <c r="B235" s="25">
        <v>30501</v>
      </c>
      <c r="C235" s="12" t="s">
        <v>7186</v>
      </c>
      <c r="D235" s="16">
        <f t="shared" si="48"/>
        <v>45905</v>
      </c>
      <c r="G235" s="13" t="s">
        <v>7270</v>
      </c>
      <c r="I235" s="13" t="s">
        <v>7271</v>
      </c>
      <c r="J235" s="13" t="s">
        <v>1815</v>
      </c>
      <c r="K235" s="13" t="s">
        <v>30</v>
      </c>
      <c r="L235" s="25" t="str">
        <f>VLOOKUP($K235,TONG_SL!$A:$D,2,0)</f>
        <v>Gà muối 500g</v>
      </c>
      <c r="N235" s="25" t="str">
        <f t="shared" si="49"/>
        <v>K-C6</v>
      </c>
      <c r="Q235" s="25" t="str">
        <f>VLOOKUP(K235,TONG_SL!$A:$D,3,0)</f>
        <v>Túi</v>
      </c>
      <c r="R235" s="54">
        <v>3</v>
      </c>
      <c r="T235" s="1">
        <f>VLOOKUP(VLOOKUP(G235,Ma_KH!$A:$R,18,0)&amp;K235,Gia_MB!$A:$F,6,0)</f>
        <v>111058</v>
      </c>
      <c r="U235" s="14">
        <f t="shared" si="51"/>
        <v>333174</v>
      </c>
      <c r="W235" s="64">
        <f t="shared" si="50"/>
        <v>0</v>
      </c>
      <c r="X235" s="3" t="str">
        <f t="shared" si="52"/>
        <v>8</v>
      </c>
      <c r="Z235" s="14">
        <f t="shared" si="53"/>
        <v>26653.920000000002</v>
      </c>
      <c r="AA235" s="7">
        <f>VLOOKUP(G235,Ma_KH!$A:$R,14,0)</f>
        <v>45</v>
      </c>
    </row>
    <row r="236" spans="1:27" x14ac:dyDescent="0.25">
      <c r="A236" s="77">
        <v>45905</v>
      </c>
      <c r="B236" s="25">
        <v>30501</v>
      </c>
      <c r="C236" s="12" t="s">
        <v>7186</v>
      </c>
      <c r="D236" s="16">
        <f t="shared" si="48"/>
        <v>45905</v>
      </c>
      <c r="G236" s="13" t="s">
        <v>7270</v>
      </c>
      <c r="I236" s="13" t="s">
        <v>7271</v>
      </c>
      <c r="J236" s="13" t="s">
        <v>1815</v>
      </c>
      <c r="K236" s="13" t="s">
        <v>27</v>
      </c>
      <c r="L236" s="25" t="str">
        <f>VLOOKUP($K236,TONG_SL!$A:$D,2,0)</f>
        <v>Chân giò heo muối 300g</v>
      </c>
      <c r="N236" s="25" t="str">
        <f t="shared" si="49"/>
        <v>K-C6</v>
      </c>
      <c r="Q236" s="25" t="str">
        <f>VLOOKUP(K236,TONG_SL!$A:$D,3,0)</f>
        <v>Túi</v>
      </c>
      <c r="R236" s="54">
        <v>5</v>
      </c>
      <c r="T236" s="1">
        <f>VLOOKUP(VLOOKUP(G236,Ma_KH!$A:$R,18,0)&amp;K236,Gia_MB!$A:$F,6,0)</f>
        <v>73431</v>
      </c>
      <c r="U236" s="14">
        <f t="shared" si="51"/>
        <v>367155</v>
      </c>
      <c r="W236" s="64">
        <f t="shared" si="50"/>
        <v>0</v>
      </c>
      <c r="X236" s="3" t="str">
        <f t="shared" si="52"/>
        <v>8</v>
      </c>
      <c r="Z236" s="14">
        <f t="shared" si="53"/>
        <v>29372.400000000001</v>
      </c>
      <c r="AA236" s="7">
        <f>VLOOKUP(G236,Ma_KH!$A:$R,14,0)</f>
        <v>45</v>
      </c>
    </row>
    <row r="237" spans="1:27" x14ac:dyDescent="0.25">
      <c r="A237" s="77">
        <v>45905</v>
      </c>
      <c r="B237" s="25">
        <v>30501</v>
      </c>
      <c r="C237" s="12" t="s">
        <v>7186</v>
      </c>
      <c r="D237" s="16">
        <f t="shared" si="48"/>
        <v>45905</v>
      </c>
      <c r="G237" s="13" t="s">
        <v>7270</v>
      </c>
      <c r="I237" s="13" t="s">
        <v>7271</v>
      </c>
      <c r="J237" s="13" t="s">
        <v>1815</v>
      </c>
      <c r="K237" s="13" t="s">
        <v>35</v>
      </c>
      <c r="L237" s="25" t="str">
        <f>VLOOKUP($K237,TONG_SL!$A:$D,2,0)</f>
        <v>Tai heo muối 200g</v>
      </c>
      <c r="N237" s="25" t="str">
        <f t="shared" si="49"/>
        <v>K-C6</v>
      </c>
      <c r="Q237" s="25" t="str">
        <f>VLOOKUP(K237,TONG_SL!$A:$D,3,0)</f>
        <v>Túi</v>
      </c>
      <c r="R237" s="54">
        <v>5</v>
      </c>
      <c r="T237" s="1">
        <f>VLOOKUP(VLOOKUP(G237,Ma_KH!$A:$R,18,0)&amp;K237,Gia_MB!$A:$F,6,0)</f>
        <v>55595</v>
      </c>
      <c r="U237" s="14">
        <f t="shared" si="51"/>
        <v>277975</v>
      </c>
      <c r="W237" s="64">
        <f t="shared" si="50"/>
        <v>0</v>
      </c>
      <c r="X237" s="3" t="str">
        <f t="shared" si="52"/>
        <v>8</v>
      </c>
      <c r="Z237" s="14">
        <f t="shared" si="53"/>
        <v>22238</v>
      </c>
      <c r="AA237" s="7">
        <f>VLOOKUP(G237,Ma_KH!$A:$R,14,0)</f>
        <v>45</v>
      </c>
    </row>
    <row r="238" spans="1:27" x14ac:dyDescent="0.25">
      <c r="A238" s="77">
        <v>45905</v>
      </c>
      <c r="B238" s="25">
        <v>56592</v>
      </c>
      <c r="C238" s="12" t="s">
        <v>7186</v>
      </c>
      <c r="D238" s="16">
        <f t="shared" si="48"/>
        <v>45905</v>
      </c>
      <c r="G238" s="13" t="s">
        <v>7227</v>
      </c>
      <c r="I238" s="13" t="s">
        <v>7272</v>
      </c>
      <c r="J238" s="13" t="s">
        <v>1815</v>
      </c>
      <c r="K238" s="13" t="s">
        <v>30</v>
      </c>
      <c r="L238" s="25" t="str">
        <f>VLOOKUP($K238,TONG_SL!$A:$D,2,0)</f>
        <v>Gà muối 500g</v>
      </c>
      <c r="N238" s="25" t="str">
        <f t="shared" si="49"/>
        <v>K-C6</v>
      </c>
      <c r="Q238" s="25" t="str">
        <f>VLOOKUP(K238,TONG_SL!$A:$D,3,0)</f>
        <v>Túi</v>
      </c>
      <c r="R238" s="54">
        <v>5</v>
      </c>
      <c r="T238" s="1">
        <f>VLOOKUP(VLOOKUP(G238,Ma_KH!$A:$R,18,0)&amp;K238,Gia_MB!$A:$F,6,0)</f>
        <v>111058</v>
      </c>
      <c r="U238" s="14">
        <f t="shared" si="51"/>
        <v>555290</v>
      </c>
      <c r="W238" s="64">
        <f t="shared" si="50"/>
        <v>0</v>
      </c>
      <c r="X238" s="3" t="str">
        <f t="shared" si="52"/>
        <v>8</v>
      </c>
      <c r="Z238" s="14">
        <f t="shared" si="53"/>
        <v>44423.200000000004</v>
      </c>
      <c r="AA238" s="7">
        <f>VLOOKUP(G238,Ma_KH!$A:$R,14,0)</f>
        <v>51</v>
      </c>
    </row>
    <row r="239" spans="1:27" x14ac:dyDescent="0.25">
      <c r="A239" s="77">
        <v>45905</v>
      </c>
      <c r="B239" s="25">
        <v>56592</v>
      </c>
      <c r="C239" s="12" t="s">
        <v>7186</v>
      </c>
      <c r="D239" s="16">
        <f t="shared" si="48"/>
        <v>45905</v>
      </c>
      <c r="G239" s="13" t="s">
        <v>7227</v>
      </c>
      <c r="I239" s="13" t="s">
        <v>7272</v>
      </c>
      <c r="J239" s="13" t="s">
        <v>1815</v>
      </c>
      <c r="K239" s="13" t="s">
        <v>55</v>
      </c>
      <c r="L239" s="25" t="str">
        <f>VLOOKUP($K239,TONG_SL!$A:$D,2,0)</f>
        <v>Gà xì dầu 500g</v>
      </c>
      <c r="N239" s="25" t="str">
        <f t="shared" si="49"/>
        <v>K-C6</v>
      </c>
      <c r="Q239" s="25" t="str">
        <f>VLOOKUP(K239,TONG_SL!$A:$D,3,0)</f>
        <v>Túi</v>
      </c>
      <c r="R239" s="54">
        <v>5</v>
      </c>
      <c r="T239" s="1">
        <f>VLOOKUP(VLOOKUP(G239,Ma_KH!$A:$R,18,0)&amp;K239,Gia_MB!$A:$F,6,0)</f>
        <v>111606</v>
      </c>
      <c r="U239" s="14">
        <f t="shared" si="51"/>
        <v>558030</v>
      </c>
      <c r="W239" s="64">
        <f t="shared" si="50"/>
        <v>0</v>
      </c>
      <c r="X239" s="3" t="str">
        <f t="shared" si="52"/>
        <v>8</v>
      </c>
      <c r="Z239" s="14">
        <f t="shared" si="53"/>
        <v>44642.400000000001</v>
      </c>
      <c r="AA239" s="7">
        <f>VLOOKUP(G239,Ma_KH!$A:$R,14,0)</f>
        <v>51</v>
      </c>
    </row>
    <row r="240" spans="1:27" x14ac:dyDescent="0.25">
      <c r="A240" s="77">
        <v>45905</v>
      </c>
      <c r="B240" s="25">
        <v>56592</v>
      </c>
      <c r="C240" s="12" t="s">
        <v>7186</v>
      </c>
      <c r="D240" s="16">
        <f t="shared" si="48"/>
        <v>45905</v>
      </c>
      <c r="G240" s="13" t="s">
        <v>7227</v>
      </c>
      <c r="I240" s="13" t="s">
        <v>7272</v>
      </c>
      <c r="J240" s="13" t="s">
        <v>1815</v>
      </c>
      <c r="K240" s="13" t="s">
        <v>558</v>
      </c>
      <c r="L240" s="25" t="str">
        <f>VLOOKUP($K240,TONG_SL!$A:$D,2,0)</f>
        <v>Gà muối hun khói 300g</v>
      </c>
      <c r="N240" s="25" t="str">
        <f t="shared" si="49"/>
        <v>K-C6</v>
      </c>
      <c r="Q240" s="25" t="str">
        <f>VLOOKUP(K240,TONG_SL!$A:$D,3,0)</f>
        <v>Túi</v>
      </c>
      <c r="R240" s="54">
        <v>10</v>
      </c>
      <c r="T240" s="1">
        <f>VLOOKUP(VLOOKUP(G240,Ma_KH!$A:$R,18,0)&amp;K240,Gia_MB!$A:$F,6,0)</f>
        <v>70000</v>
      </c>
      <c r="U240" s="14">
        <f t="shared" si="51"/>
        <v>700000</v>
      </c>
      <c r="W240" s="64">
        <f t="shared" si="50"/>
        <v>0</v>
      </c>
      <c r="X240" s="3" t="str">
        <f t="shared" si="52"/>
        <v>8</v>
      </c>
      <c r="Z240" s="14">
        <f t="shared" si="53"/>
        <v>56000</v>
      </c>
      <c r="AA240" s="7">
        <f>VLOOKUP(G240,Ma_KH!$A:$R,14,0)</f>
        <v>51</v>
      </c>
    </row>
    <row r="241" spans="1:27" x14ac:dyDescent="0.25">
      <c r="A241" s="77">
        <v>45905</v>
      </c>
      <c r="B241" s="25">
        <v>56592</v>
      </c>
      <c r="C241" s="12" t="s">
        <v>7186</v>
      </c>
      <c r="D241" s="16">
        <f t="shared" si="48"/>
        <v>45905</v>
      </c>
      <c r="G241" s="13" t="s">
        <v>7227</v>
      </c>
      <c r="I241" s="13" t="s">
        <v>7272</v>
      </c>
      <c r="J241" s="13" t="s">
        <v>1815</v>
      </c>
      <c r="K241" s="13" t="s">
        <v>27</v>
      </c>
      <c r="L241" s="25" t="str">
        <f>VLOOKUP($K241,TONG_SL!$A:$D,2,0)</f>
        <v>Chân giò heo muối 300g</v>
      </c>
      <c r="N241" s="25" t="str">
        <f t="shared" si="49"/>
        <v>K-C6</v>
      </c>
      <c r="Q241" s="25" t="str">
        <f>VLOOKUP(K241,TONG_SL!$A:$D,3,0)</f>
        <v>Túi</v>
      </c>
      <c r="R241" s="54">
        <v>20</v>
      </c>
      <c r="T241" s="1">
        <f>VLOOKUP(VLOOKUP(G241,Ma_KH!$A:$R,18,0)&amp;K241,Gia_MB!$A:$F,6,0)</f>
        <v>73431</v>
      </c>
      <c r="U241" s="14">
        <f t="shared" si="51"/>
        <v>1468620</v>
      </c>
      <c r="W241" s="64">
        <f t="shared" si="50"/>
        <v>0</v>
      </c>
      <c r="X241" s="3" t="str">
        <f t="shared" si="52"/>
        <v>8</v>
      </c>
      <c r="Z241" s="14">
        <f t="shared" si="53"/>
        <v>117489.60000000001</v>
      </c>
      <c r="AA241" s="7">
        <f>VLOOKUP(G241,Ma_KH!$A:$R,14,0)</f>
        <v>51</v>
      </c>
    </row>
    <row r="242" spans="1:27" x14ac:dyDescent="0.25">
      <c r="A242" s="77">
        <v>45905</v>
      </c>
      <c r="B242" s="25">
        <v>56592</v>
      </c>
      <c r="C242" s="12" t="s">
        <v>7186</v>
      </c>
      <c r="D242" s="16">
        <f t="shared" si="48"/>
        <v>45905</v>
      </c>
      <c r="G242" s="13" t="s">
        <v>7227</v>
      </c>
      <c r="I242" s="13" t="s">
        <v>7272</v>
      </c>
      <c r="J242" s="13" t="s">
        <v>1815</v>
      </c>
      <c r="K242" s="13" t="s">
        <v>547</v>
      </c>
      <c r="L242" s="25" t="str">
        <f>VLOOKUP($K242,TONG_SL!$A:$D,2,0)</f>
        <v>Chân giò heo muối 500g</v>
      </c>
      <c r="N242" s="25" t="str">
        <f t="shared" si="49"/>
        <v>K-C6</v>
      </c>
      <c r="Q242" s="25" t="str">
        <f>VLOOKUP(K242,TONG_SL!$A:$D,3,0)</f>
        <v>Túi</v>
      </c>
      <c r="R242" s="54">
        <v>5</v>
      </c>
      <c r="T242" s="1">
        <f>VLOOKUP(VLOOKUP(G242,Ma_KH!$A:$R,18,0)&amp;K242,Gia_MB!$A:$F,6,0)</f>
        <v>119066</v>
      </c>
      <c r="U242" s="14">
        <f t="shared" si="51"/>
        <v>595330</v>
      </c>
      <c r="W242" s="64">
        <f t="shared" si="50"/>
        <v>0</v>
      </c>
      <c r="X242" s="3" t="str">
        <f t="shared" si="52"/>
        <v>8</v>
      </c>
      <c r="Z242" s="14">
        <f t="shared" si="53"/>
        <v>47626.400000000001</v>
      </c>
      <c r="AA242" s="7">
        <f>VLOOKUP(G242,Ma_KH!$A:$R,14,0)</f>
        <v>51</v>
      </c>
    </row>
    <row r="243" spans="1:27" x14ac:dyDescent="0.25">
      <c r="A243" s="77">
        <v>45905</v>
      </c>
      <c r="B243" s="25">
        <v>56592</v>
      </c>
      <c r="C243" s="12" t="s">
        <v>7186</v>
      </c>
      <c r="D243" s="16">
        <f t="shared" si="48"/>
        <v>45905</v>
      </c>
      <c r="G243" s="13" t="s">
        <v>7227</v>
      </c>
      <c r="I243" s="13" t="s">
        <v>7272</v>
      </c>
      <c r="J243" s="13" t="s">
        <v>1815</v>
      </c>
      <c r="K243" s="13" t="s">
        <v>556</v>
      </c>
      <c r="L243" s="25" t="str">
        <f>VLOOKUP($K243,TONG_SL!$A:$D,2,0)</f>
        <v>Chân giò heo muối 100g</v>
      </c>
      <c r="N243" s="25" t="str">
        <f t="shared" si="49"/>
        <v>K-C6</v>
      </c>
      <c r="Q243" s="25" t="str">
        <f>VLOOKUP(K243,TONG_SL!$A:$D,3,0)</f>
        <v>Gói</v>
      </c>
      <c r="R243" s="54">
        <v>20</v>
      </c>
      <c r="T243" s="1">
        <f>VLOOKUP(VLOOKUP(G243,Ma_KH!$A:$R,18,0)&amp;K243,Gia_MB!$A:$F,6,0)</f>
        <v>24549</v>
      </c>
      <c r="U243" s="14">
        <f t="shared" si="51"/>
        <v>490980</v>
      </c>
      <c r="W243" s="64">
        <f t="shared" si="50"/>
        <v>0</v>
      </c>
      <c r="X243" s="3" t="str">
        <f t="shared" si="52"/>
        <v>8</v>
      </c>
      <c r="Z243" s="14">
        <f t="shared" si="53"/>
        <v>39278.400000000001</v>
      </c>
      <c r="AA243" s="7">
        <f>VLOOKUP(G243,Ma_KH!$A:$R,14,0)</f>
        <v>51</v>
      </c>
    </row>
    <row r="244" spans="1:27" x14ac:dyDescent="0.25">
      <c r="A244" s="77">
        <v>45905</v>
      </c>
      <c r="B244" s="25">
        <v>56592</v>
      </c>
      <c r="C244" s="12" t="s">
        <v>7186</v>
      </c>
      <c r="D244" s="16">
        <f t="shared" si="48"/>
        <v>45905</v>
      </c>
      <c r="G244" s="13" t="s">
        <v>7227</v>
      </c>
      <c r="I244" s="13" t="s">
        <v>7272</v>
      </c>
      <c r="J244" s="13" t="s">
        <v>1815</v>
      </c>
      <c r="K244" s="13" t="s">
        <v>35</v>
      </c>
      <c r="L244" s="25" t="str">
        <f>VLOOKUP($K244,TONG_SL!$A:$D,2,0)</f>
        <v>Tai heo muối 200g</v>
      </c>
      <c r="N244" s="25" t="str">
        <f t="shared" si="49"/>
        <v>K-C6</v>
      </c>
      <c r="Q244" s="25" t="str">
        <f>VLOOKUP(K244,TONG_SL!$A:$D,3,0)</f>
        <v>Túi</v>
      </c>
      <c r="R244" s="54">
        <v>5</v>
      </c>
      <c r="T244" s="1">
        <f>VLOOKUP(VLOOKUP(G244,Ma_KH!$A:$R,18,0)&amp;K244,Gia_MB!$A:$F,6,0)</f>
        <v>55595</v>
      </c>
      <c r="U244" s="14">
        <f t="shared" si="51"/>
        <v>277975</v>
      </c>
      <c r="W244" s="64">
        <f t="shared" si="50"/>
        <v>0</v>
      </c>
      <c r="X244" s="3" t="str">
        <f t="shared" si="52"/>
        <v>8</v>
      </c>
      <c r="Z244" s="14">
        <f t="shared" si="53"/>
        <v>22238</v>
      </c>
      <c r="AA244" s="7">
        <f>VLOOKUP(G244,Ma_KH!$A:$R,14,0)</f>
        <v>51</v>
      </c>
    </row>
    <row r="245" spans="1:27" x14ac:dyDescent="0.25">
      <c r="A245" s="77">
        <v>45905</v>
      </c>
      <c r="B245" s="25">
        <v>56592</v>
      </c>
      <c r="C245" s="12" t="s">
        <v>7186</v>
      </c>
      <c r="D245" s="16">
        <f t="shared" si="48"/>
        <v>45905</v>
      </c>
      <c r="G245" s="13" t="s">
        <v>7227</v>
      </c>
      <c r="I245" s="13" t="s">
        <v>7272</v>
      </c>
      <c r="J245" s="13" t="s">
        <v>1815</v>
      </c>
      <c r="K245" s="13" t="s">
        <v>32</v>
      </c>
      <c r="L245" s="25" t="str">
        <f>VLOOKUP($K245,TONG_SL!$A:$D,2,0)</f>
        <v>Giò Tai Lưỡi Xào 250g</v>
      </c>
      <c r="N245" s="25" t="str">
        <f t="shared" si="49"/>
        <v>K-C6</v>
      </c>
      <c r="Q245" s="25" t="str">
        <f>VLOOKUP(K245,TONG_SL!$A:$D,3,0)</f>
        <v>Túi</v>
      </c>
      <c r="R245" s="54">
        <v>5</v>
      </c>
      <c r="T245" s="1">
        <f>VLOOKUP(VLOOKUP(G245,Ma_KH!$A:$R,18,0)&amp;K245,Gia_MB!$A:$F,6,0)</f>
        <v>50182</v>
      </c>
      <c r="U245" s="14">
        <f t="shared" si="51"/>
        <v>250910</v>
      </c>
      <c r="W245" s="64">
        <f t="shared" si="50"/>
        <v>0</v>
      </c>
      <c r="X245" s="3" t="str">
        <f t="shared" si="52"/>
        <v>8</v>
      </c>
      <c r="Z245" s="14">
        <f t="shared" si="53"/>
        <v>20072.8</v>
      </c>
      <c r="AA245" s="7">
        <f>VLOOKUP(G245,Ma_KH!$A:$R,14,0)</f>
        <v>51</v>
      </c>
    </row>
    <row r="246" spans="1:27" x14ac:dyDescent="0.25">
      <c r="A246" s="77">
        <v>45905</v>
      </c>
      <c r="B246" s="25">
        <v>56592</v>
      </c>
      <c r="C246" s="12" t="s">
        <v>7186</v>
      </c>
      <c r="D246" s="16">
        <f t="shared" si="48"/>
        <v>45905</v>
      </c>
      <c r="G246" s="13" t="s">
        <v>7227</v>
      </c>
      <c r="I246" s="13" t="s">
        <v>7272</v>
      </c>
      <c r="J246" s="13" t="s">
        <v>1815</v>
      </c>
      <c r="K246" s="13" t="s">
        <v>51</v>
      </c>
      <c r="L246" s="25" t="str">
        <f>VLOOKUP($K246,TONG_SL!$A:$D,2,0)</f>
        <v>Mọc Nấm Hương 250g</v>
      </c>
      <c r="N246" s="25" t="str">
        <f t="shared" si="49"/>
        <v>K-C6</v>
      </c>
      <c r="Q246" s="25" t="str">
        <f>VLOOKUP(K246,TONG_SL!$A:$D,3,0)</f>
        <v>Túi</v>
      </c>
      <c r="R246" s="54">
        <v>5</v>
      </c>
      <c r="T246" s="1">
        <f>VLOOKUP(VLOOKUP(G246,Ma_KH!$A:$R,18,0)&amp;K246,Gia_MB!$A:$F,6,0)</f>
        <v>46000</v>
      </c>
      <c r="U246" s="14">
        <f t="shared" si="51"/>
        <v>230000</v>
      </c>
      <c r="W246" s="64">
        <f t="shared" si="50"/>
        <v>0</v>
      </c>
      <c r="X246" s="3" t="str">
        <f t="shared" si="52"/>
        <v>8</v>
      </c>
      <c r="Z246" s="14">
        <f t="shared" si="53"/>
        <v>18400</v>
      </c>
      <c r="AA246" s="7">
        <f>VLOOKUP(G246,Ma_KH!$A:$R,14,0)</f>
        <v>51</v>
      </c>
    </row>
    <row r="247" spans="1:27" x14ac:dyDescent="0.25">
      <c r="A247" s="77">
        <v>45905</v>
      </c>
      <c r="B247" s="25">
        <v>56592</v>
      </c>
      <c r="C247" s="12" t="s">
        <v>7186</v>
      </c>
      <c r="D247" s="16">
        <f t="shared" si="48"/>
        <v>45905</v>
      </c>
      <c r="G247" s="13" t="s">
        <v>7227</v>
      </c>
      <c r="I247" s="13" t="s">
        <v>7272</v>
      </c>
      <c r="J247" s="13" t="s">
        <v>1815</v>
      </c>
      <c r="K247" s="13" t="s">
        <v>39</v>
      </c>
      <c r="L247" s="25" t="str">
        <f>VLOOKUP($K247,TONG_SL!$A:$D,2,0)</f>
        <v>Chả cốm 300g</v>
      </c>
      <c r="N247" s="25" t="str">
        <f t="shared" si="49"/>
        <v>K-C6</v>
      </c>
      <c r="Q247" s="25" t="str">
        <f>VLOOKUP(K247,TONG_SL!$A:$D,3,0)</f>
        <v>Túi</v>
      </c>
      <c r="R247" s="54">
        <v>5</v>
      </c>
      <c r="T247" s="1">
        <f>VLOOKUP(VLOOKUP(G247,Ma_KH!$A:$R,18,0)&amp;K247,Gia_MB!$A:$F,6,0)</f>
        <v>74250</v>
      </c>
      <c r="U247" s="14">
        <f t="shared" si="51"/>
        <v>371250</v>
      </c>
      <c r="W247" s="64">
        <f t="shared" si="50"/>
        <v>0</v>
      </c>
      <c r="X247" s="3" t="str">
        <f t="shared" si="52"/>
        <v>8</v>
      </c>
      <c r="Z247" s="14">
        <f t="shared" si="53"/>
        <v>29700</v>
      </c>
      <c r="AA247" s="7">
        <f>VLOOKUP(G247,Ma_KH!$A:$R,14,0)</f>
        <v>51</v>
      </c>
    </row>
    <row r="248" spans="1:27" x14ac:dyDescent="0.25">
      <c r="A248" s="77">
        <v>45905</v>
      </c>
      <c r="B248" s="25">
        <v>56592</v>
      </c>
      <c r="C248" s="12" t="s">
        <v>7186</v>
      </c>
      <c r="D248" s="16">
        <f t="shared" si="48"/>
        <v>45905</v>
      </c>
      <c r="G248" s="13" t="s">
        <v>7227</v>
      </c>
      <c r="I248" s="13" t="s">
        <v>7272</v>
      </c>
      <c r="J248" s="13" t="s">
        <v>1815</v>
      </c>
      <c r="K248" s="13" t="s">
        <v>568</v>
      </c>
      <c r="L248" s="25" t="str">
        <f>VLOOKUP($K248,TONG_SL!$A:$D,2,0)</f>
        <v>Chân gà sả tắc 150g</v>
      </c>
      <c r="N248" s="25" t="str">
        <f t="shared" si="49"/>
        <v>K-C6</v>
      </c>
      <c r="Q248" s="25" t="str">
        <f>VLOOKUP(K248,TONG_SL!$A:$D,3,0)</f>
        <v>Túi</v>
      </c>
      <c r="R248" s="54">
        <v>5</v>
      </c>
      <c r="T248" s="1">
        <f>VLOOKUP(VLOOKUP(G248,Ma_KH!$A:$R,18,0)&amp;K248,Gia_MB!$A:$F,6,0)</f>
        <v>20250</v>
      </c>
      <c r="U248" s="14">
        <f t="shared" si="51"/>
        <v>101250</v>
      </c>
      <c r="W248" s="64">
        <f t="shared" si="50"/>
        <v>0</v>
      </c>
      <c r="X248" s="3" t="str">
        <f t="shared" si="52"/>
        <v>8</v>
      </c>
      <c r="Z248" s="14">
        <f t="shared" si="53"/>
        <v>8100</v>
      </c>
      <c r="AA248" s="7">
        <f>VLOOKUP(G248,Ma_KH!$A:$R,14,0)</f>
        <v>51</v>
      </c>
    </row>
    <row r="249" spans="1:27" x14ac:dyDescent="0.25">
      <c r="A249" s="77">
        <v>45905</v>
      </c>
      <c r="B249" s="25">
        <v>56592</v>
      </c>
      <c r="C249" s="12" t="s">
        <v>7186</v>
      </c>
      <c r="D249" s="16">
        <f t="shared" si="48"/>
        <v>45905</v>
      </c>
      <c r="G249" s="13" t="s">
        <v>7227</v>
      </c>
      <c r="I249" s="13" t="s">
        <v>7272</v>
      </c>
      <c r="J249" s="13" t="s">
        <v>1815</v>
      </c>
      <c r="K249" s="13" t="s">
        <v>570</v>
      </c>
      <c r="L249" s="25" t="str">
        <f>VLOOKUP($K249,TONG_SL!$A:$D,2,0)</f>
        <v>Tai heo sốt thái 150g</v>
      </c>
      <c r="N249" s="25" t="str">
        <f t="shared" si="49"/>
        <v>K-C6</v>
      </c>
      <c r="Q249" s="25" t="str">
        <f>VLOOKUP(K249,TONG_SL!$A:$D,3,0)</f>
        <v>Túi</v>
      </c>
      <c r="R249" s="54">
        <v>5</v>
      </c>
      <c r="T249" s="1">
        <f>VLOOKUP(VLOOKUP(G249,Ma_KH!$A:$R,18,0)&amp;K249,Gia_MB!$A:$F,6,0)</f>
        <v>19500</v>
      </c>
      <c r="U249" s="14">
        <f t="shared" si="51"/>
        <v>97500</v>
      </c>
      <c r="W249" s="64">
        <f t="shared" si="50"/>
        <v>0</v>
      </c>
      <c r="X249" s="3" t="str">
        <f t="shared" si="52"/>
        <v>8</v>
      </c>
      <c r="Z249" s="14">
        <f t="shared" si="53"/>
        <v>7800</v>
      </c>
      <c r="AA249" s="7">
        <f>VLOOKUP(G249,Ma_KH!$A:$R,14,0)</f>
        <v>51</v>
      </c>
    </row>
    <row r="250" spans="1:27" x14ac:dyDescent="0.25">
      <c r="A250" s="77">
        <v>45905</v>
      </c>
      <c r="B250" s="25">
        <v>47404</v>
      </c>
      <c r="C250" s="12" t="s">
        <v>7186</v>
      </c>
      <c r="D250" s="16">
        <f t="shared" si="48"/>
        <v>45905</v>
      </c>
      <c r="G250" s="13" t="s">
        <v>7218</v>
      </c>
      <c r="I250" s="13" t="s">
        <v>7273</v>
      </c>
      <c r="J250" s="13" t="s">
        <v>1815</v>
      </c>
      <c r="K250" s="13" t="s">
        <v>556</v>
      </c>
      <c r="L250" s="25" t="str">
        <f>VLOOKUP($K250,TONG_SL!$A:$D,2,0)</f>
        <v>Chân giò heo muối 100g</v>
      </c>
      <c r="N250" s="25" t="str">
        <f t="shared" si="49"/>
        <v>K-C6</v>
      </c>
      <c r="Q250" s="25" t="str">
        <f>VLOOKUP(K250,TONG_SL!$A:$D,3,0)</f>
        <v>Gói</v>
      </c>
      <c r="R250" s="54">
        <v>15</v>
      </c>
      <c r="T250" s="1">
        <f>VLOOKUP(VLOOKUP(G250,Ma_KH!$A:$R,18,0)&amp;K250,Gia_MB!$A:$F,6,0)</f>
        <v>23076</v>
      </c>
      <c r="U250" s="14">
        <f t="shared" si="51"/>
        <v>346140</v>
      </c>
      <c r="W250" s="64">
        <f t="shared" si="50"/>
        <v>0</v>
      </c>
      <c r="X250" s="3" t="str">
        <f t="shared" si="52"/>
        <v>8</v>
      </c>
      <c r="Z250" s="14">
        <f t="shared" si="53"/>
        <v>27691.200000000001</v>
      </c>
      <c r="AA250" s="7">
        <f>VLOOKUP(G250,Ma_KH!$A:$R,14,0)</f>
        <v>67</v>
      </c>
    </row>
    <row r="251" spans="1:27" x14ac:dyDescent="0.25">
      <c r="A251" s="77">
        <v>45905</v>
      </c>
      <c r="B251" s="25">
        <v>30502</v>
      </c>
      <c r="C251" s="12" t="s">
        <v>7186</v>
      </c>
      <c r="D251" s="16">
        <f t="shared" si="48"/>
        <v>45905</v>
      </c>
      <c r="G251" s="13" t="s">
        <v>863</v>
      </c>
      <c r="I251" s="13" t="s">
        <v>863</v>
      </c>
      <c r="J251" s="13" t="s">
        <v>1815</v>
      </c>
      <c r="K251" s="13" t="s">
        <v>27</v>
      </c>
      <c r="L251" s="25" t="str">
        <f>VLOOKUP($K251,TONG_SL!$A:$D,2,0)</f>
        <v>Chân giò heo muối 300g</v>
      </c>
      <c r="N251" s="25" t="str">
        <f t="shared" si="49"/>
        <v>K-C6</v>
      </c>
      <c r="Q251" s="25" t="str">
        <f>VLOOKUP(K251,TONG_SL!$A:$D,3,0)</f>
        <v>Túi</v>
      </c>
      <c r="R251" s="54">
        <v>5</v>
      </c>
      <c r="T251" s="1">
        <f>VLOOKUP(VLOOKUP(G251,Ma_KH!$A:$R,18,0)&amp;K251,Gia_MB!$A:$F,6,0)</f>
        <v>68290.83</v>
      </c>
      <c r="U251" s="14">
        <f t="shared" si="51"/>
        <v>341454.15</v>
      </c>
      <c r="W251" s="64">
        <f t="shared" si="50"/>
        <v>0</v>
      </c>
      <c r="X251" s="3" t="str">
        <f t="shared" si="52"/>
        <v>8</v>
      </c>
      <c r="Z251" s="14">
        <f t="shared" si="53"/>
        <v>27316.332000000002</v>
      </c>
      <c r="AA251" s="7">
        <f>VLOOKUP(G251,Ma_KH!$A:$R,14,0)</f>
        <v>0</v>
      </c>
    </row>
    <row r="252" spans="1:27" x14ac:dyDescent="0.25">
      <c r="A252" s="77">
        <v>45905</v>
      </c>
      <c r="B252" s="25">
        <v>30502</v>
      </c>
      <c r="C252" s="12" t="s">
        <v>7186</v>
      </c>
      <c r="D252" s="16">
        <f t="shared" si="48"/>
        <v>45905</v>
      </c>
      <c r="G252" s="13" t="s">
        <v>863</v>
      </c>
      <c r="I252" s="13" t="s">
        <v>863</v>
      </c>
      <c r="J252" s="13" t="s">
        <v>1815</v>
      </c>
      <c r="K252" s="13" t="s">
        <v>556</v>
      </c>
      <c r="L252" s="25" t="str">
        <f>VLOOKUP($K252,TONG_SL!$A:$D,2,0)</f>
        <v>Chân giò heo muối 100g</v>
      </c>
      <c r="N252" s="25" t="str">
        <f t="shared" si="49"/>
        <v>K-C6</v>
      </c>
      <c r="Q252" s="25" t="str">
        <f>VLOOKUP(K252,TONG_SL!$A:$D,3,0)</f>
        <v>Gói</v>
      </c>
      <c r="R252" s="54">
        <v>5</v>
      </c>
      <c r="T252" s="1">
        <f>VLOOKUP(VLOOKUP(G252,Ma_KH!$A:$R,18,0)&amp;K252,Gia_MB!$A:$F,6,0)</f>
        <v>22830.57</v>
      </c>
      <c r="U252" s="14">
        <f t="shared" si="51"/>
        <v>114152.85</v>
      </c>
      <c r="W252" s="64">
        <f t="shared" si="50"/>
        <v>0</v>
      </c>
      <c r="X252" s="3" t="str">
        <f t="shared" si="52"/>
        <v>8</v>
      </c>
      <c r="Z252" s="14">
        <f t="shared" si="53"/>
        <v>9132.228000000001</v>
      </c>
      <c r="AA252" s="7">
        <f>VLOOKUP(G252,Ma_KH!$A:$R,14,0)</f>
        <v>0</v>
      </c>
    </row>
    <row r="253" spans="1:27" x14ac:dyDescent="0.25">
      <c r="A253" s="77">
        <v>45905</v>
      </c>
      <c r="B253" s="25">
        <v>30502</v>
      </c>
      <c r="C253" s="12" t="s">
        <v>7186</v>
      </c>
      <c r="D253" s="16">
        <f t="shared" si="48"/>
        <v>45905</v>
      </c>
      <c r="G253" s="13" t="s">
        <v>863</v>
      </c>
      <c r="I253" s="13" t="s">
        <v>863</v>
      </c>
      <c r="J253" s="13" t="s">
        <v>1815</v>
      </c>
      <c r="K253" s="13" t="s">
        <v>35</v>
      </c>
      <c r="L253" s="25" t="str">
        <f>VLOOKUP($K253,TONG_SL!$A:$D,2,0)</f>
        <v>Tai heo muối 200g</v>
      </c>
      <c r="N253" s="25" t="str">
        <f t="shared" si="49"/>
        <v>K-C6</v>
      </c>
      <c r="Q253" s="25" t="str">
        <f>VLOOKUP(K253,TONG_SL!$A:$D,3,0)</f>
        <v>Túi</v>
      </c>
      <c r="R253" s="54">
        <v>3</v>
      </c>
      <c r="T253" s="1">
        <f>VLOOKUP(VLOOKUP(G253,Ma_KH!$A:$R,18,0)&amp;K253,Gia_MB!$A:$F,6,0)</f>
        <v>51703.350000000006</v>
      </c>
      <c r="U253" s="14">
        <f t="shared" si="51"/>
        <v>155110.05000000002</v>
      </c>
      <c r="W253" s="64">
        <f t="shared" si="50"/>
        <v>0</v>
      </c>
      <c r="X253" s="3" t="str">
        <f t="shared" si="52"/>
        <v>8</v>
      </c>
      <c r="Z253" s="14">
        <f t="shared" si="53"/>
        <v>12408.804000000002</v>
      </c>
      <c r="AA253" s="7">
        <f>VLOOKUP(G253,Ma_KH!$A:$R,14,0)</f>
        <v>0</v>
      </c>
    </row>
    <row r="254" spans="1:27" x14ac:dyDescent="0.25">
      <c r="A254" s="77">
        <v>45905</v>
      </c>
      <c r="B254" s="25">
        <v>30502</v>
      </c>
      <c r="C254" s="12" t="s">
        <v>7186</v>
      </c>
      <c r="D254" s="16">
        <f t="shared" si="48"/>
        <v>45905</v>
      </c>
      <c r="G254" s="13" t="s">
        <v>863</v>
      </c>
      <c r="I254" s="13" t="s">
        <v>863</v>
      </c>
      <c r="J254" s="13" t="s">
        <v>1815</v>
      </c>
      <c r="K254" s="13" t="s">
        <v>32</v>
      </c>
      <c r="L254" s="25" t="str">
        <f>VLOOKUP($K254,TONG_SL!$A:$D,2,0)</f>
        <v>Giò Tai Lưỡi Xào 250g</v>
      </c>
      <c r="N254" s="25" t="str">
        <f t="shared" si="49"/>
        <v>K-C6</v>
      </c>
      <c r="Q254" s="25" t="str">
        <f>VLOOKUP(K254,TONG_SL!$A:$D,3,0)</f>
        <v>Túi</v>
      </c>
      <c r="R254" s="54">
        <v>3</v>
      </c>
      <c r="T254" s="1">
        <f>VLOOKUP(VLOOKUP(G254,Ma_KH!$A:$R,18,0)&amp;K254,Gia_MB!$A:$F,6,0)</f>
        <v>46670.19</v>
      </c>
      <c r="U254" s="14">
        <f t="shared" si="51"/>
        <v>140010.57</v>
      </c>
      <c r="W254" s="64">
        <f t="shared" si="50"/>
        <v>0</v>
      </c>
      <c r="X254" s="3" t="str">
        <f t="shared" si="52"/>
        <v>8</v>
      </c>
      <c r="Z254" s="14">
        <f t="shared" si="53"/>
        <v>11200.845600000001</v>
      </c>
      <c r="AA254" s="7">
        <f>VLOOKUP(G254,Ma_KH!$A:$R,14,0)</f>
        <v>0</v>
      </c>
    </row>
    <row r="255" spans="1:27" x14ac:dyDescent="0.25">
      <c r="A255" s="77">
        <v>45905</v>
      </c>
      <c r="B255" s="25">
        <v>30502</v>
      </c>
      <c r="C255" s="12" t="s">
        <v>7186</v>
      </c>
      <c r="D255" s="16">
        <f t="shared" si="48"/>
        <v>45905</v>
      </c>
      <c r="G255" s="13" t="s">
        <v>863</v>
      </c>
      <c r="I255" s="13" t="s">
        <v>863</v>
      </c>
      <c r="J255" s="13" t="s">
        <v>1815</v>
      </c>
      <c r="K255" s="13" t="s">
        <v>568</v>
      </c>
      <c r="L255" s="25" t="str">
        <f>VLOOKUP($K255,TONG_SL!$A:$D,2,0)</f>
        <v>Chân gà sả tắc 150g</v>
      </c>
      <c r="N255" s="25" t="str">
        <f t="shared" si="49"/>
        <v>K-C6</v>
      </c>
      <c r="Q255" s="25" t="str">
        <f>VLOOKUP(K255,TONG_SL!$A:$D,3,0)</f>
        <v>Túi</v>
      </c>
      <c r="R255" s="54">
        <v>3</v>
      </c>
      <c r="T255" s="1">
        <f>VLOOKUP(VLOOKUP(G255,Ma_KH!$A:$R,18,0)&amp;K255,Gia_MB!$A:$F,6,0)</f>
        <v>20925</v>
      </c>
      <c r="U255" s="14">
        <f t="shared" si="51"/>
        <v>62775</v>
      </c>
      <c r="W255" s="64">
        <f t="shared" si="50"/>
        <v>0</v>
      </c>
      <c r="X255" s="3" t="str">
        <f t="shared" si="52"/>
        <v>8</v>
      </c>
      <c r="Z255" s="14">
        <f t="shared" si="53"/>
        <v>5022</v>
      </c>
      <c r="AA255" s="7">
        <f>VLOOKUP(G255,Ma_KH!$A:$R,14,0)</f>
        <v>0</v>
      </c>
    </row>
    <row r="256" spans="1:27" x14ac:dyDescent="0.25">
      <c r="A256" s="77">
        <v>45905</v>
      </c>
      <c r="B256" s="25">
        <v>30503</v>
      </c>
      <c r="C256" s="12" t="s">
        <v>7186</v>
      </c>
      <c r="D256" s="16">
        <f t="shared" si="48"/>
        <v>45905</v>
      </c>
      <c r="G256" s="13" t="s">
        <v>855</v>
      </c>
      <c r="I256" s="13" t="s">
        <v>855</v>
      </c>
      <c r="J256" s="13" t="s">
        <v>1815</v>
      </c>
      <c r="K256" s="13" t="s">
        <v>30</v>
      </c>
      <c r="L256" s="25" t="str">
        <f>VLOOKUP($K256,TONG_SL!$A:$D,2,0)</f>
        <v>Gà muối 500g</v>
      </c>
      <c r="N256" s="25" t="str">
        <f t="shared" si="49"/>
        <v>K-C6</v>
      </c>
      <c r="Q256" s="25" t="str">
        <f>VLOOKUP(K256,TONG_SL!$A:$D,3,0)</f>
        <v>Túi</v>
      </c>
      <c r="R256" s="54">
        <v>5</v>
      </c>
      <c r="T256" s="1">
        <f>VLOOKUP(VLOOKUP(G256,Ma_KH!$A:$R,18,0)&amp;K256,Gia_MB!$A:$F,6,0)</f>
        <v>103283.94</v>
      </c>
      <c r="U256" s="14">
        <f t="shared" si="51"/>
        <v>516419.7</v>
      </c>
      <c r="W256" s="64">
        <f t="shared" si="50"/>
        <v>0</v>
      </c>
      <c r="X256" s="3" t="str">
        <f t="shared" si="52"/>
        <v>8</v>
      </c>
      <c r="Z256" s="14">
        <f t="shared" si="53"/>
        <v>41313.576000000001</v>
      </c>
      <c r="AA256" s="7">
        <f>VLOOKUP(G256,Ma_KH!$A:$R,14,0)</f>
        <v>0</v>
      </c>
    </row>
    <row r="257" spans="1:27" x14ac:dyDescent="0.25">
      <c r="A257" s="77">
        <v>45905</v>
      </c>
      <c r="B257" s="25">
        <v>30503</v>
      </c>
      <c r="C257" s="12" t="s">
        <v>7186</v>
      </c>
      <c r="D257" s="16">
        <f t="shared" si="48"/>
        <v>45905</v>
      </c>
      <c r="G257" s="13" t="s">
        <v>855</v>
      </c>
      <c r="I257" s="13" t="s">
        <v>855</v>
      </c>
      <c r="J257" s="13" t="s">
        <v>1815</v>
      </c>
      <c r="K257" s="13" t="s">
        <v>27</v>
      </c>
      <c r="L257" s="25" t="str">
        <f>VLOOKUP($K257,TONG_SL!$A:$D,2,0)</f>
        <v>Chân giò heo muối 300g</v>
      </c>
      <c r="N257" s="25" t="str">
        <f t="shared" si="49"/>
        <v>K-C6</v>
      </c>
      <c r="Q257" s="25" t="str">
        <f>VLOOKUP(K257,TONG_SL!$A:$D,3,0)</f>
        <v>Túi</v>
      </c>
      <c r="R257" s="54">
        <v>5</v>
      </c>
      <c r="T257" s="1">
        <f>VLOOKUP(VLOOKUP(G257,Ma_KH!$A:$R,18,0)&amp;K257,Gia_MB!$A:$F,6,0)</f>
        <v>68290.83</v>
      </c>
      <c r="U257" s="14">
        <f t="shared" si="51"/>
        <v>341454.15</v>
      </c>
      <c r="W257" s="64">
        <f t="shared" si="50"/>
        <v>0</v>
      </c>
      <c r="X257" s="3" t="str">
        <f t="shared" si="52"/>
        <v>8</v>
      </c>
      <c r="Z257" s="14">
        <f t="shared" si="53"/>
        <v>27316.332000000002</v>
      </c>
      <c r="AA257" s="7">
        <f>VLOOKUP(G257,Ma_KH!$A:$R,14,0)</f>
        <v>0</v>
      </c>
    </row>
    <row r="258" spans="1:27" x14ac:dyDescent="0.25">
      <c r="A258" s="77">
        <v>45905</v>
      </c>
      <c r="B258" s="25">
        <v>30503</v>
      </c>
      <c r="C258" s="12" t="s">
        <v>7186</v>
      </c>
      <c r="D258" s="16">
        <f t="shared" si="48"/>
        <v>45905</v>
      </c>
      <c r="G258" s="13" t="s">
        <v>855</v>
      </c>
      <c r="I258" s="13" t="s">
        <v>855</v>
      </c>
      <c r="J258" s="13" t="s">
        <v>1815</v>
      </c>
      <c r="K258" s="13" t="s">
        <v>556</v>
      </c>
      <c r="L258" s="25" t="str">
        <f>VLOOKUP($K258,TONG_SL!$A:$D,2,0)</f>
        <v>Chân giò heo muối 100g</v>
      </c>
      <c r="N258" s="25" t="str">
        <f t="shared" si="49"/>
        <v>K-C6</v>
      </c>
      <c r="Q258" s="25" t="str">
        <f>VLOOKUP(K258,TONG_SL!$A:$D,3,0)</f>
        <v>Gói</v>
      </c>
      <c r="R258" s="54">
        <v>10</v>
      </c>
      <c r="T258" s="1">
        <f>VLOOKUP(VLOOKUP(G258,Ma_KH!$A:$R,18,0)&amp;K258,Gia_MB!$A:$F,6,0)</f>
        <v>22830.57</v>
      </c>
      <c r="U258" s="14">
        <f t="shared" si="51"/>
        <v>228305.7</v>
      </c>
      <c r="W258" s="64">
        <f t="shared" si="50"/>
        <v>0</v>
      </c>
      <c r="X258" s="3" t="str">
        <f t="shared" si="52"/>
        <v>8</v>
      </c>
      <c r="Z258" s="14">
        <f t="shared" si="53"/>
        <v>18264.456000000002</v>
      </c>
      <c r="AA258" s="7">
        <f>VLOOKUP(G258,Ma_KH!$A:$R,14,0)</f>
        <v>0</v>
      </c>
    </row>
    <row r="259" spans="1:27" x14ac:dyDescent="0.25">
      <c r="A259" s="77">
        <v>45905</v>
      </c>
      <c r="B259" s="25">
        <v>46922</v>
      </c>
      <c r="C259" s="12" t="s">
        <v>7186</v>
      </c>
      <c r="D259" s="16">
        <f t="shared" si="48"/>
        <v>45905</v>
      </c>
      <c r="G259" s="13" t="s">
        <v>7218</v>
      </c>
      <c r="I259" s="13" t="s">
        <v>7274</v>
      </c>
      <c r="J259" s="13" t="s">
        <v>1815</v>
      </c>
      <c r="K259" s="13" t="s">
        <v>556</v>
      </c>
      <c r="L259" s="25" t="str">
        <f>VLOOKUP($K259,TONG_SL!$A:$D,2,0)</f>
        <v>Chân giò heo muối 100g</v>
      </c>
      <c r="N259" s="25" t="str">
        <f t="shared" si="49"/>
        <v>K-C6</v>
      </c>
      <c r="Q259" s="25" t="str">
        <f>VLOOKUP(K259,TONG_SL!$A:$D,3,0)</f>
        <v>Gói</v>
      </c>
      <c r="R259" s="54">
        <v>10</v>
      </c>
      <c r="T259" s="1">
        <f>VLOOKUP(VLOOKUP(G259,Ma_KH!$A:$R,18,0)&amp;K259,Gia_MB!$A:$F,6,0)</f>
        <v>23076</v>
      </c>
      <c r="U259" s="14">
        <f t="shared" si="51"/>
        <v>230760</v>
      </c>
      <c r="W259" s="64">
        <f t="shared" si="50"/>
        <v>0</v>
      </c>
      <c r="X259" s="3" t="str">
        <f t="shared" si="52"/>
        <v>8</v>
      </c>
      <c r="Z259" s="14">
        <f t="shared" si="53"/>
        <v>18460.8</v>
      </c>
      <c r="AA259" s="7">
        <f>VLOOKUP(G259,Ma_KH!$A:$R,14,0)</f>
        <v>67</v>
      </c>
    </row>
    <row r="260" spans="1:27" x14ac:dyDescent="0.25">
      <c r="A260" s="77">
        <v>45905</v>
      </c>
      <c r="B260" s="25">
        <v>56492</v>
      </c>
      <c r="C260" s="12" t="s">
        <v>7186</v>
      </c>
      <c r="D260" s="16">
        <f t="shared" si="48"/>
        <v>45905</v>
      </c>
      <c r="G260" s="13" t="s">
        <v>7227</v>
      </c>
      <c r="I260" s="13" t="s">
        <v>7275</v>
      </c>
      <c r="J260" s="13" t="s">
        <v>1815</v>
      </c>
      <c r="K260" s="13" t="s">
        <v>558</v>
      </c>
      <c r="L260" s="25" t="str">
        <f>VLOOKUP($K260,TONG_SL!$A:$D,2,0)</f>
        <v>Gà muối hun khói 300g</v>
      </c>
      <c r="N260" s="25" t="str">
        <f t="shared" si="49"/>
        <v>K-C6</v>
      </c>
      <c r="Q260" s="25" t="str">
        <f>VLOOKUP(K260,TONG_SL!$A:$D,3,0)</f>
        <v>Túi</v>
      </c>
      <c r="R260" s="54">
        <v>10</v>
      </c>
      <c r="T260" s="1">
        <f>VLOOKUP(VLOOKUP(G260,Ma_KH!$A:$R,18,0)&amp;K260,Gia_MB!$A:$F,6,0)</f>
        <v>70000</v>
      </c>
      <c r="U260" s="14">
        <f t="shared" si="51"/>
        <v>700000</v>
      </c>
      <c r="W260" s="64">
        <f t="shared" si="50"/>
        <v>0</v>
      </c>
      <c r="X260" s="3" t="str">
        <f t="shared" si="52"/>
        <v>8</v>
      </c>
      <c r="Z260" s="14">
        <f t="shared" si="53"/>
        <v>56000</v>
      </c>
      <c r="AA260" s="7">
        <f>VLOOKUP(G260,Ma_KH!$A:$R,14,0)</f>
        <v>51</v>
      </c>
    </row>
    <row r="261" spans="1:27" x14ac:dyDescent="0.25">
      <c r="A261" s="77">
        <v>45905</v>
      </c>
      <c r="B261" s="25">
        <v>56492</v>
      </c>
      <c r="C261" s="12" t="s">
        <v>7186</v>
      </c>
      <c r="D261" s="16">
        <f t="shared" si="48"/>
        <v>45905</v>
      </c>
      <c r="G261" s="13" t="s">
        <v>7227</v>
      </c>
      <c r="I261" s="13" t="s">
        <v>7275</v>
      </c>
      <c r="J261" s="13" t="s">
        <v>1815</v>
      </c>
      <c r="K261" s="13" t="s">
        <v>547</v>
      </c>
      <c r="L261" s="25" t="str">
        <f>VLOOKUP($K261,TONG_SL!$A:$D,2,0)</f>
        <v>Chân giò heo muối 500g</v>
      </c>
      <c r="N261" s="25" t="str">
        <f t="shared" si="49"/>
        <v>K-C6</v>
      </c>
      <c r="Q261" s="25" t="str">
        <f>VLOOKUP(K261,TONG_SL!$A:$D,3,0)</f>
        <v>Túi</v>
      </c>
      <c r="R261" s="54">
        <v>5</v>
      </c>
      <c r="T261" s="1">
        <f>VLOOKUP(VLOOKUP(G261,Ma_KH!$A:$R,18,0)&amp;K261,Gia_MB!$A:$F,6,0)</f>
        <v>119066</v>
      </c>
      <c r="U261" s="14">
        <f t="shared" si="51"/>
        <v>595330</v>
      </c>
      <c r="W261" s="64">
        <f t="shared" si="50"/>
        <v>0</v>
      </c>
      <c r="X261" s="3" t="str">
        <f t="shared" si="52"/>
        <v>8</v>
      </c>
      <c r="Z261" s="14">
        <f t="shared" si="53"/>
        <v>47626.400000000001</v>
      </c>
      <c r="AA261" s="7">
        <f>VLOOKUP(G261,Ma_KH!$A:$R,14,0)</f>
        <v>51</v>
      </c>
    </row>
    <row r="262" spans="1:27" x14ac:dyDescent="0.25">
      <c r="A262" s="77">
        <v>45905</v>
      </c>
      <c r="B262" s="25">
        <v>56492</v>
      </c>
      <c r="C262" s="12" t="s">
        <v>7186</v>
      </c>
      <c r="D262" s="16">
        <f t="shared" si="48"/>
        <v>45905</v>
      </c>
      <c r="G262" s="13" t="s">
        <v>7227</v>
      </c>
      <c r="I262" s="13" t="s">
        <v>7275</v>
      </c>
      <c r="J262" s="13" t="s">
        <v>1815</v>
      </c>
      <c r="K262" s="13" t="s">
        <v>27</v>
      </c>
      <c r="L262" s="25" t="str">
        <f>VLOOKUP($K262,TONG_SL!$A:$D,2,0)</f>
        <v>Chân giò heo muối 300g</v>
      </c>
      <c r="N262" s="25" t="str">
        <f t="shared" si="49"/>
        <v>K-C6</v>
      </c>
      <c r="Q262" s="25" t="str">
        <f>VLOOKUP(K262,TONG_SL!$A:$D,3,0)</f>
        <v>Túi</v>
      </c>
      <c r="R262" s="54">
        <v>10</v>
      </c>
      <c r="T262" s="1">
        <f>VLOOKUP(VLOOKUP(G262,Ma_KH!$A:$R,18,0)&amp;K262,Gia_MB!$A:$F,6,0)</f>
        <v>73431</v>
      </c>
      <c r="U262" s="14">
        <f t="shared" si="51"/>
        <v>734310</v>
      </c>
      <c r="W262" s="64">
        <f t="shared" si="50"/>
        <v>0</v>
      </c>
      <c r="X262" s="3" t="str">
        <f t="shared" si="52"/>
        <v>8</v>
      </c>
      <c r="Z262" s="14">
        <f t="shared" si="53"/>
        <v>58744.800000000003</v>
      </c>
      <c r="AA262" s="7">
        <f>VLOOKUP(G262,Ma_KH!$A:$R,14,0)</f>
        <v>51</v>
      </c>
    </row>
    <row r="263" spans="1:27" x14ac:dyDescent="0.25">
      <c r="A263" s="77">
        <v>45905</v>
      </c>
      <c r="B263" s="25">
        <v>56492</v>
      </c>
      <c r="C263" s="12" t="s">
        <v>7186</v>
      </c>
      <c r="D263" s="16">
        <f t="shared" si="48"/>
        <v>45905</v>
      </c>
      <c r="G263" s="13" t="s">
        <v>7227</v>
      </c>
      <c r="I263" s="13" t="s">
        <v>7275</v>
      </c>
      <c r="J263" s="13" t="s">
        <v>1815</v>
      </c>
      <c r="K263" s="13" t="s">
        <v>51</v>
      </c>
      <c r="L263" s="25" t="str">
        <f>VLOOKUP($K263,TONG_SL!$A:$D,2,0)</f>
        <v>Mọc Nấm Hương 250g</v>
      </c>
      <c r="N263" s="25" t="str">
        <f t="shared" si="49"/>
        <v>K-C6</v>
      </c>
      <c r="Q263" s="25" t="str">
        <f>VLOOKUP(K263,TONG_SL!$A:$D,3,0)</f>
        <v>Túi</v>
      </c>
      <c r="R263" s="54">
        <v>5</v>
      </c>
      <c r="T263" s="1">
        <f>VLOOKUP(VLOOKUP(G263,Ma_KH!$A:$R,18,0)&amp;K263,Gia_MB!$A:$F,6,0)</f>
        <v>46000</v>
      </c>
      <c r="U263" s="14">
        <f t="shared" si="51"/>
        <v>230000</v>
      </c>
      <c r="W263" s="64">
        <f t="shared" si="50"/>
        <v>0</v>
      </c>
      <c r="X263" s="3" t="str">
        <f t="shared" si="52"/>
        <v>8</v>
      </c>
      <c r="Z263" s="14">
        <f t="shared" si="53"/>
        <v>18400</v>
      </c>
      <c r="AA263" s="7">
        <f>VLOOKUP(G263,Ma_KH!$A:$R,14,0)</f>
        <v>51</v>
      </c>
    </row>
    <row r="264" spans="1:27" x14ac:dyDescent="0.25">
      <c r="A264" s="77">
        <v>45905</v>
      </c>
      <c r="B264" s="25">
        <v>56492</v>
      </c>
      <c r="C264" s="12" t="s">
        <v>7186</v>
      </c>
      <c r="D264" s="16">
        <f t="shared" si="48"/>
        <v>45905</v>
      </c>
      <c r="G264" s="13" t="s">
        <v>7227</v>
      </c>
      <c r="I264" s="13" t="s">
        <v>7275</v>
      </c>
      <c r="J264" s="13" t="s">
        <v>1815</v>
      </c>
      <c r="K264" s="13" t="s">
        <v>570</v>
      </c>
      <c r="L264" s="25" t="str">
        <f>VLOOKUP($K264,TONG_SL!$A:$D,2,0)</f>
        <v>Tai heo sốt thái 150g</v>
      </c>
      <c r="N264" s="25" t="str">
        <f t="shared" si="49"/>
        <v>K-C6</v>
      </c>
      <c r="Q264" s="25" t="str">
        <f>VLOOKUP(K264,TONG_SL!$A:$D,3,0)</f>
        <v>Túi</v>
      </c>
      <c r="R264" s="54">
        <v>3</v>
      </c>
      <c r="T264" s="1">
        <f>VLOOKUP(VLOOKUP(G264,Ma_KH!$A:$R,18,0)&amp;K264,Gia_MB!$A:$F,6,0)</f>
        <v>19500</v>
      </c>
      <c r="U264" s="14">
        <f t="shared" si="51"/>
        <v>58500</v>
      </c>
      <c r="W264" s="64">
        <f t="shared" si="50"/>
        <v>0</v>
      </c>
      <c r="X264" s="3" t="str">
        <f t="shared" si="52"/>
        <v>8</v>
      </c>
      <c r="Z264" s="14">
        <f t="shared" si="53"/>
        <v>4680</v>
      </c>
      <c r="AA264" s="7">
        <f>VLOOKUP(G264,Ma_KH!$A:$R,14,0)</f>
        <v>51</v>
      </c>
    </row>
    <row r="265" spans="1:27" x14ac:dyDescent="0.25">
      <c r="A265" s="77">
        <v>45905</v>
      </c>
      <c r="B265" s="25">
        <v>56492</v>
      </c>
      <c r="C265" s="12" t="s">
        <v>7186</v>
      </c>
      <c r="D265" s="16">
        <f t="shared" si="48"/>
        <v>45905</v>
      </c>
      <c r="G265" s="13" t="s">
        <v>7227</v>
      </c>
      <c r="I265" s="13" t="s">
        <v>7275</v>
      </c>
      <c r="J265" s="13" t="s">
        <v>1815</v>
      </c>
      <c r="K265" s="13" t="s">
        <v>568</v>
      </c>
      <c r="L265" s="25" t="str">
        <f>VLOOKUP($K265,TONG_SL!$A:$D,2,0)</f>
        <v>Chân gà sả tắc 150g</v>
      </c>
      <c r="N265" s="25" t="str">
        <f t="shared" si="49"/>
        <v>K-C6</v>
      </c>
      <c r="Q265" s="25" t="str">
        <f>VLOOKUP(K265,TONG_SL!$A:$D,3,0)</f>
        <v>Túi</v>
      </c>
      <c r="R265" s="54">
        <v>3</v>
      </c>
      <c r="T265" s="1">
        <f>VLOOKUP(VLOOKUP(G265,Ma_KH!$A:$R,18,0)&amp;K265,Gia_MB!$A:$F,6,0)</f>
        <v>20250</v>
      </c>
      <c r="U265" s="14">
        <f t="shared" si="51"/>
        <v>60750</v>
      </c>
      <c r="W265" s="64">
        <f t="shared" si="50"/>
        <v>0</v>
      </c>
      <c r="X265" s="3" t="str">
        <f t="shared" si="52"/>
        <v>8</v>
      </c>
      <c r="Z265" s="14">
        <f t="shared" si="53"/>
        <v>4860</v>
      </c>
      <c r="AA265" s="7">
        <f>VLOOKUP(G265,Ma_KH!$A:$R,14,0)</f>
        <v>51</v>
      </c>
    </row>
    <row r="266" spans="1:27" x14ac:dyDescent="0.25">
      <c r="A266" s="77">
        <v>45905</v>
      </c>
      <c r="B266" s="25">
        <v>56492</v>
      </c>
      <c r="C266" s="12" t="s">
        <v>7186</v>
      </c>
      <c r="D266" s="16">
        <f t="shared" si="48"/>
        <v>45905</v>
      </c>
      <c r="G266" s="13" t="s">
        <v>7227</v>
      </c>
      <c r="I266" s="13" t="s">
        <v>7275</v>
      </c>
      <c r="J266" s="13" t="s">
        <v>1815</v>
      </c>
      <c r="K266" s="13" t="s">
        <v>556</v>
      </c>
      <c r="L266" s="25" t="str">
        <f>VLOOKUP($K266,TONG_SL!$A:$D,2,0)</f>
        <v>Chân giò heo muối 100g</v>
      </c>
      <c r="N266" s="25" t="str">
        <f t="shared" si="49"/>
        <v>K-C6</v>
      </c>
      <c r="Q266" s="25" t="str">
        <f>VLOOKUP(K266,TONG_SL!$A:$D,3,0)</f>
        <v>Gói</v>
      </c>
      <c r="R266" s="54">
        <v>20</v>
      </c>
      <c r="T266" s="1">
        <f>VLOOKUP(VLOOKUP(G266,Ma_KH!$A:$R,18,0)&amp;K266,Gia_MB!$A:$F,6,0)</f>
        <v>24549</v>
      </c>
      <c r="U266" s="14">
        <f t="shared" si="51"/>
        <v>490980</v>
      </c>
      <c r="W266" s="64">
        <f t="shared" si="50"/>
        <v>0</v>
      </c>
      <c r="X266" s="3" t="str">
        <f t="shared" si="52"/>
        <v>8</v>
      </c>
      <c r="Z266" s="14">
        <f t="shared" si="53"/>
        <v>39278.400000000001</v>
      </c>
      <c r="AA266" s="7">
        <f>VLOOKUP(G266,Ma_KH!$A:$R,14,0)</f>
        <v>51</v>
      </c>
    </row>
    <row r="267" spans="1:27" x14ac:dyDescent="0.25">
      <c r="A267" s="77">
        <v>45905</v>
      </c>
      <c r="B267" s="25">
        <v>56585</v>
      </c>
      <c r="C267" s="12" t="s">
        <v>7186</v>
      </c>
      <c r="D267" s="16">
        <f t="shared" si="48"/>
        <v>45905</v>
      </c>
      <c r="G267" s="13" t="s">
        <v>7268</v>
      </c>
      <c r="I267" s="13" t="s">
        <v>7276</v>
      </c>
      <c r="J267" s="13" t="s">
        <v>1815</v>
      </c>
      <c r="K267" s="13" t="s">
        <v>30</v>
      </c>
      <c r="L267" s="25" t="str">
        <f>VLOOKUP($K267,TONG_SL!$A:$D,2,0)</f>
        <v>Gà muối 500g</v>
      </c>
      <c r="N267" s="25" t="str">
        <f t="shared" si="49"/>
        <v>K-C6</v>
      </c>
      <c r="Q267" s="25" t="str">
        <f>VLOOKUP(K267,TONG_SL!$A:$D,3,0)</f>
        <v>Túi</v>
      </c>
      <c r="R267" s="54">
        <v>10</v>
      </c>
      <c r="T267" s="1">
        <f>VLOOKUP(VLOOKUP(G267,Ma_KH!$A:$R,18,0)&amp;K267,Gia_MB!$A:$F,6,0)</f>
        <v>105505</v>
      </c>
      <c r="U267" s="14">
        <f t="shared" si="51"/>
        <v>1055050</v>
      </c>
      <c r="W267" s="64">
        <f t="shared" si="50"/>
        <v>0</v>
      </c>
      <c r="X267" s="3" t="str">
        <f t="shared" si="52"/>
        <v>8</v>
      </c>
      <c r="Z267" s="14">
        <f t="shared" si="53"/>
        <v>84404</v>
      </c>
      <c r="AA267" s="7">
        <f>VLOOKUP(G267,Ma_KH!$A:$R,14,0)</f>
        <v>36</v>
      </c>
    </row>
    <row r="268" spans="1:27" x14ac:dyDescent="0.25">
      <c r="A268" s="77">
        <v>45905</v>
      </c>
      <c r="B268" s="25">
        <v>56585</v>
      </c>
      <c r="C268" s="12" t="s">
        <v>7186</v>
      </c>
      <c r="D268" s="16">
        <f t="shared" si="48"/>
        <v>45905</v>
      </c>
      <c r="G268" s="13" t="s">
        <v>7268</v>
      </c>
      <c r="I268" s="13" t="s">
        <v>7276</v>
      </c>
      <c r="J268" s="13" t="s">
        <v>1815</v>
      </c>
      <c r="K268" s="13" t="s">
        <v>27</v>
      </c>
      <c r="L268" s="25" t="str">
        <f>VLOOKUP($K268,TONG_SL!$A:$D,2,0)</f>
        <v>Chân giò heo muối 300g</v>
      </c>
      <c r="N268" s="25" t="str">
        <f t="shared" si="49"/>
        <v>K-C6</v>
      </c>
      <c r="Q268" s="25" t="str">
        <f>VLOOKUP(K268,TONG_SL!$A:$D,3,0)</f>
        <v>Túi</v>
      </c>
      <c r="R268" s="54">
        <v>10</v>
      </c>
      <c r="T268" s="1">
        <f>VLOOKUP(VLOOKUP(G268,Ma_KH!$A:$R,18,0)&amp;K268,Gia_MB!$A:$F,6,0)</f>
        <v>69759</v>
      </c>
      <c r="U268" s="14">
        <f t="shared" si="51"/>
        <v>697590</v>
      </c>
      <c r="W268" s="64">
        <f t="shared" si="50"/>
        <v>0</v>
      </c>
      <c r="X268" s="3" t="str">
        <f t="shared" si="52"/>
        <v>8</v>
      </c>
      <c r="Z268" s="14">
        <f t="shared" si="53"/>
        <v>55807.200000000004</v>
      </c>
      <c r="AA268" s="7">
        <f>VLOOKUP(G268,Ma_KH!$A:$R,14,0)</f>
        <v>36</v>
      </c>
    </row>
    <row r="269" spans="1:27" x14ac:dyDescent="0.25">
      <c r="A269" s="77">
        <v>45905</v>
      </c>
      <c r="B269" s="25">
        <v>56585</v>
      </c>
      <c r="C269" s="12" t="s">
        <v>7186</v>
      </c>
      <c r="D269" s="16">
        <f t="shared" ref="D269:D299" si="54">IF(A269="","",A269)</f>
        <v>45905</v>
      </c>
      <c r="G269" s="13" t="s">
        <v>7268</v>
      </c>
      <c r="I269" s="13" t="s">
        <v>7276</v>
      </c>
      <c r="J269" s="13" t="s">
        <v>1815</v>
      </c>
      <c r="K269" s="13" t="s">
        <v>35</v>
      </c>
      <c r="L269" s="25" t="str">
        <f>VLOOKUP($K269,TONG_SL!$A:$D,2,0)</f>
        <v>Tai heo muối 200g</v>
      </c>
      <c r="N269" s="25" t="str">
        <f t="shared" si="49"/>
        <v>K-C6</v>
      </c>
      <c r="Q269" s="25" t="str">
        <f>VLOOKUP(K269,TONG_SL!$A:$D,3,0)</f>
        <v>Túi</v>
      </c>
      <c r="R269" s="54">
        <v>5</v>
      </c>
      <c r="T269" s="1">
        <f>VLOOKUP(VLOOKUP(G269,Ma_KH!$A:$R,18,0)&amp;K269,Gia_MB!$A:$F,6,0)</f>
        <v>52816</v>
      </c>
      <c r="U269" s="14">
        <f t="shared" si="51"/>
        <v>264080</v>
      </c>
      <c r="W269" s="64">
        <f t="shared" si="50"/>
        <v>0</v>
      </c>
      <c r="X269" s="3" t="str">
        <f t="shared" si="52"/>
        <v>8</v>
      </c>
      <c r="Z269" s="14">
        <f t="shared" si="53"/>
        <v>21126.400000000001</v>
      </c>
      <c r="AA269" s="7">
        <f>VLOOKUP(G269,Ma_KH!$A:$R,14,0)</f>
        <v>36</v>
      </c>
    </row>
    <row r="270" spans="1:27" x14ac:dyDescent="0.25">
      <c r="A270" s="77">
        <v>45905</v>
      </c>
      <c r="B270" s="25">
        <v>56585</v>
      </c>
      <c r="C270" s="12" t="s">
        <v>7186</v>
      </c>
      <c r="D270" s="16">
        <f t="shared" si="54"/>
        <v>45905</v>
      </c>
      <c r="G270" s="13" t="s">
        <v>7268</v>
      </c>
      <c r="I270" s="13" t="s">
        <v>7276</v>
      </c>
      <c r="J270" s="13" t="s">
        <v>1815</v>
      </c>
      <c r="K270" s="13" t="s">
        <v>32</v>
      </c>
      <c r="L270" s="25" t="str">
        <f>VLOOKUP($K270,TONG_SL!$A:$D,2,0)</f>
        <v>Giò Tai Lưỡi Xào 250g</v>
      </c>
      <c r="N270" s="25" t="str">
        <f t="shared" ref="N270:N300" si="55">IF($B270&lt;&gt;"","K-C6","")</f>
        <v>K-C6</v>
      </c>
      <c r="Q270" s="25" t="str">
        <f>VLOOKUP(K270,TONG_SL!$A:$D,3,0)</f>
        <v>Túi</v>
      </c>
      <c r="R270" s="54">
        <v>5</v>
      </c>
      <c r="T270" s="1">
        <f>VLOOKUP(VLOOKUP(G270,Ma_KH!$A:$R,18,0)&amp;K270,Gia_MB!$A:$F,6,0)</f>
        <v>47674</v>
      </c>
      <c r="U270" s="14">
        <f t="shared" si="51"/>
        <v>238370</v>
      </c>
      <c r="W270" s="64">
        <f t="shared" ref="W270:W300" si="56">U270*V270</f>
        <v>0</v>
      </c>
      <c r="X270" s="3" t="str">
        <f t="shared" si="52"/>
        <v>8</v>
      </c>
      <c r="Z270" s="14">
        <f t="shared" si="53"/>
        <v>19069.600000000002</v>
      </c>
      <c r="AA270" s="7">
        <f>VLOOKUP(G270,Ma_KH!$A:$R,14,0)</f>
        <v>36</v>
      </c>
    </row>
    <row r="271" spans="1:27" x14ac:dyDescent="0.25">
      <c r="A271" s="77">
        <v>45905</v>
      </c>
      <c r="B271" s="25">
        <v>56585</v>
      </c>
      <c r="C271" s="12" t="s">
        <v>7186</v>
      </c>
      <c r="D271" s="16">
        <f t="shared" si="54"/>
        <v>45905</v>
      </c>
      <c r="G271" s="13" t="s">
        <v>7268</v>
      </c>
      <c r="I271" s="13" t="s">
        <v>7276</v>
      </c>
      <c r="J271" s="13" t="s">
        <v>1815</v>
      </c>
      <c r="K271" s="13" t="s">
        <v>556</v>
      </c>
      <c r="L271" s="25" t="str">
        <f>VLOOKUP($K271,TONG_SL!$A:$D,2,0)</f>
        <v>Chân giò heo muối 100g</v>
      </c>
      <c r="N271" s="25" t="str">
        <f t="shared" si="55"/>
        <v>K-C6</v>
      </c>
      <c r="Q271" s="25" t="str">
        <f>VLOOKUP(K271,TONG_SL!$A:$D,3,0)</f>
        <v>Gói</v>
      </c>
      <c r="R271" s="54">
        <v>15</v>
      </c>
      <c r="T271" s="1">
        <f>VLOOKUP(VLOOKUP(G271,Ma_KH!$A:$R,18,0)&amp;K271,Gia_MB!$A:$F,6,0)</f>
        <v>23322</v>
      </c>
      <c r="U271" s="14">
        <f t="shared" si="51"/>
        <v>349830</v>
      </c>
      <c r="W271" s="64">
        <f t="shared" si="56"/>
        <v>0</v>
      </c>
      <c r="X271" s="3" t="str">
        <f t="shared" si="52"/>
        <v>8</v>
      </c>
      <c r="Z271" s="14">
        <f t="shared" si="53"/>
        <v>27986.400000000001</v>
      </c>
      <c r="AA271" s="7">
        <f>VLOOKUP(G271,Ma_KH!$A:$R,14,0)</f>
        <v>36</v>
      </c>
    </row>
    <row r="272" spans="1:27" x14ac:dyDescent="0.25">
      <c r="A272" s="77">
        <v>45905</v>
      </c>
      <c r="B272" s="25">
        <v>47178</v>
      </c>
      <c r="C272" s="12" t="s">
        <v>7186</v>
      </c>
      <c r="D272" s="16">
        <f t="shared" si="54"/>
        <v>45905</v>
      </c>
      <c r="G272" s="13" t="s">
        <v>7218</v>
      </c>
      <c r="I272" s="13" t="s">
        <v>7277</v>
      </c>
      <c r="J272" s="13" t="s">
        <v>1815</v>
      </c>
      <c r="K272" s="13" t="s">
        <v>556</v>
      </c>
      <c r="L272" s="25" t="str">
        <f>VLOOKUP($K272,TONG_SL!$A:$D,2,0)</f>
        <v>Chân giò heo muối 100g</v>
      </c>
      <c r="N272" s="25" t="str">
        <f t="shared" si="55"/>
        <v>K-C6</v>
      </c>
      <c r="Q272" s="25" t="str">
        <f>VLOOKUP(K272,TONG_SL!$A:$D,3,0)</f>
        <v>Gói</v>
      </c>
      <c r="R272" s="54">
        <v>10</v>
      </c>
      <c r="T272" s="1">
        <f>VLOOKUP(VLOOKUP(G272,Ma_KH!$A:$R,18,0)&amp;K272,Gia_MB!$A:$F,6,0)</f>
        <v>23076</v>
      </c>
      <c r="U272" s="14">
        <f t="shared" si="51"/>
        <v>230760</v>
      </c>
      <c r="W272" s="64">
        <f t="shared" si="56"/>
        <v>0</v>
      </c>
      <c r="X272" s="3" t="str">
        <f t="shared" si="52"/>
        <v>8</v>
      </c>
      <c r="Z272" s="14">
        <f t="shared" si="53"/>
        <v>18460.8</v>
      </c>
      <c r="AA272" s="7">
        <f>VLOOKUP(G272,Ma_KH!$A:$R,14,0)</f>
        <v>67</v>
      </c>
    </row>
    <row r="273" spans="1:27" x14ac:dyDescent="0.25">
      <c r="A273" s="77">
        <v>45905</v>
      </c>
      <c r="B273" s="25">
        <v>47179</v>
      </c>
      <c r="C273" s="12" t="s">
        <v>7186</v>
      </c>
      <c r="D273" s="16">
        <f t="shared" si="54"/>
        <v>45905</v>
      </c>
      <c r="G273" s="13" t="s">
        <v>7218</v>
      </c>
      <c r="I273" s="13" t="s">
        <v>7278</v>
      </c>
      <c r="J273" s="13" t="s">
        <v>1815</v>
      </c>
      <c r="K273" s="13" t="s">
        <v>556</v>
      </c>
      <c r="L273" s="25" t="str">
        <f>VLOOKUP($K273,TONG_SL!$A:$D,2,0)</f>
        <v>Chân giò heo muối 100g</v>
      </c>
      <c r="N273" s="25" t="str">
        <f t="shared" si="55"/>
        <v>K-C6</v>
      </c>
      <c r="Q273" s="25" t="str">
        <f>VLOOKUP(K273,TONG_SL!$A:$D,3,0)</f>
        <v>Gói</v>
      </c>
      <c r="R273" s="54">
        <v>10</v>
      </c>
      <c r="T273" s="1">
        <f>VLOOKUP(VLOOKUP(G273,Ma_KH!$A:$R,18,0)&amp;K273,Gia_MB!$A:$F,6,0)</f>
        <v>23076</v>
      </c>
      <c r="U273" s="14">
        <f t="shared" si="51"/>
        <v>230760</v>
      </c>
      <c r="W273" s="64">
        <f t="shared" si="56"/>
        <v>0</v>
      </c>
      <c r="X273" s="3" t="str">
        <f t="shared" si="52"/>
        <v>8</v>
      </c>
      <c r="Z273" s="14">
        <f t="shared" si="53"/>
        <v>18460.8</v>
      </c>
      <c r="AA273" s="7">
        <f>VLOOKUP(G273,Ma_KH!$A:$R,14,0)</f>
        <v>67</v>
      </c>
    </row>
    <row r="274" spans="1:27" x14ac:dyDescent="0.25">
      <c r="A274" s="77">
        <v>45905</v>
      </c>
      <c r="B274" s="25">
        <v>330451</v>
      </c>
      <c r="C274" s="12" t="s">
        <v>7186</v>
      </c>
      <c r="D274" s="16">
        <f t="shared" si="54"/>
        <v>45905</v>
      </c>
      <c r="G274" s="13" t="s">
        <v>7279</v>
      </c>
      <c r="I274" s="13" t="s">
        <v>7279</v>
      </c>
      <c r="J274" s="13" t="s">
        <v>1815</v>
      </c>
      <c r="K274" s="13" t="s">
        <v>27</v>
      </c>
      <c r="L274" s="25" t="str">
        <f>VLOOKUP($K274,TONG_SL!$A:$D,2,0)</f>
        <v>Chân giò heo muối 300g</v>
      </c>
      <c r="N274" s="25" t="str">
        <f t="shared" si="55"/>
        <v>K-C6</v>
      </c>
      <c r="Q274" s="25" t="str">
        <f>VLOOKUP(K274,TONG_SL!$A:$D,3,0)</f>
        <v>Túi</v>
      </c>
      <c r="R274" s="54">
        <v>20</v>
      </c>
      <c r="T274" s="1">
        <f>VLOOKUP(VLOOKUP(G274,Ma_KH!$A:$R,18,0)&amp;K274,Gia_MB!$A:$F,6,0)</f>
        <v>67556.52</v>
      </c>
      <c r="U274" s="14">
        <f t="shared" si="51"/>
        <v>1351130.4000000001</v>
      </c>
      <c r="W274" s="64">
        <f t="shared" si="56"/>
        <v>0</v>
      </c>
      <c r="X274" s="3" t="str">
        <f t="shared" si="52"/>
        <v>8</v>
      </c>
      <c r="Z274" s="14">
        <f t="shared" si="53"/>
        <v>108090.43200000002</v>
      </c>
      <c r="AA274" s="7">
        <f>VLOOKUP(G274,Ma_KH!$A:$R,14,0)</f>
        <v>1</v>
      </c>
    </row>
    <row r="275" spans="1:27" x14ac:dyDescent="0.25">
      <c r="A275" s="77">
        <v>45905</v>
      </c>
      <c r="B275" s="25">
        <v>30452</v>
      </c>
      <c r="C275" s="12" t="s">
        <v>7186</v>
      </c>
      <c r="D275" s="16">
        <f t="shared" si="54"/>
        <v>45905</v>
      </c>
      <c r="G275" s="13" t="s">
        <v>7280</v>
      </c>
      <c r="I275" s="13" t="s">
        <v>7280</v>
      </c>
      <c r="J275" s="13" t="s">
        <v>1815</v>
      </c>
      <c r="K275" s="13" t="s">
        <v>35</v>
      </c>
      <c r="L275" s="25" t="str">
        <f>VLOOKUP($K275,TONG_SL!$A:$D,2,0)</f>
        <v>Tai heo muối 200g</v>
      </c>
      <c r="N275" s="25" t="str">
        <f t="shared" si="55"/>
        <v>K-C6</v>
      </c>
      <c r="Q275" s="25" t="str">
        <f>VLOOKUP(K275,TONG_SL!$A:$D,3,0)</f>
        <v>Túi</v>
      </c>
      <c r="R275" s="54">
        <v>15</v>
      </c>
      <c r="T275" s="1">
        <f>VLOOKUP(VLOOKUP(G275,Ma_KH!$A:$R,18,0)&amp;K275,Gia_MB!$A:$F,6,0)</f>
        <v>55595</v>
      </c>
      <c r="U275" s="14">
        <f t="shared" si="51"/>
        <v>833925</v>
      </c>
      <c r="W275" s="64">
        <f t="shared" si="56"/>
        <v>0</v>
      </c>
      <c r="X275" s="3" t="str">
        <f t="shared" si="52"/>
        <v>8</v>
      </c>
      <c r="Z275" s="14">
        <f t="shared" si="53"/>
        <v>66714</v>
      </c>
      <c r="AA275" s="7">
        <f>VLOOKUP(G275,Ma_KH!$A:$R,14,0)</f>
        <v>1</v>
      </c>
    </row>
    <row r="276" spans="1:27" x14ac:dyDescent="0.25">
      <c r="A276" s="77">
        <v>45905</v>
      </c>
      <c r="B276" s="25" t="s">
        <v>7189</v>
      </c>
      <c r="C276" s="12" t="s">
        <v>7186</v>
      </c>
      <c r="D276" s="16">
        <f t="shared" si="54"/>
        <v>45905</v>
      </c>
      <c r="G276" s="13" t="s">
        <v>869</v>
      </c>
      <c r="I276" s="13" t="s">
        <v>7282</v>
      </c>
      <c r="J276" s="13" t="s">
        <v>1811</v>
      </c>
      <c r="K276" s="13" t="s">
        <v>556</v>
      </c>
      <c r="L276" s="25" t="str">
        <f>VLOOKUP($K276,TONG_SL!$A:$D,2,0)</f>
        <v>Chân giò heo muối 100g</v>
      </c>
      <c r="N276" s="25" t="str">
        <f t="shared" si="55"/>
        <v>K-C6</v>
      </c>
      <c r="Q276" s="25" t="str">
        <f>VLOOKUP(K276,TONG_SL!$A:$D,3,0)</f>
        <v>Gói</v>
      </c>
      <c r="R276" s="54">
        <v>6</v>
      </c>
      <c r="T276" s="1">
        <f>VLOOKUP(VLOOKUP(G276,Ma_KH!$A:$R,18,0)&amp;K276,Gia_MB!$A:$F,6,0)</f>
        <v>22340</v>
      </c>
      <c r="U276" s="14">
        <f t="shared" ref="U276:U309" si="57">T276*R276</f>
        <v>134040</v>
      </c>
      <c r="W276" s="64">
        <f t="shared" si="56"/>
        <v>0</v>
      </c>
      <c r="X276" s="3" t="str">
        <f t="shared" ref="X276:X309" si="58">IF(B276&lt;&gt;"","8","0")</f>
        <v>8</v>
      </c>
      <c r="Z276" s="14">
        <f t="shared" ref="Z276:Z309" si="59">U276*X276%</f>
        <v>10723.2</v>
      </c>
      <c r="AA276" s="7">
        <f>VLOOKUP(G276,Ma_KH!$A:$R,14,0)</f>
        <v>56</v>
      </c>
    </row>
    <row r="277" spans="1:27" x14ac:dyDescent="0.25">
      <c r="A277" s="77">
        <v>45905</v>
      </c>
      <c r="B277" s="25" t="s">
        <v>7189</v>
      </c>
      <c r="C277" s="12" t="s">
        <v>7186</v>
      </c>
      <c r="D277" s="16">
        <f t="shared" si="54"/>
        <v>45905</v>
      </c>
      <c r="G277" s="13" t="s">
        <v>869</v>
      </c>
      <c r="I277" s="13" t="s">
        <v>7282</v>
      </c>
      <c r="J277" s="13" t="s">
        <v>1811</v>
      </c>
      <c r="K277" s="13" t="s">
        <v>30</v>
      </c>
      <c r="L277" s="25" t="str">
        <f>VLOOKUP($K277,TONG_SL!$A:$D,2,0)</f>
        <v>Gà muối 500g</v>
      </c>
      <c r="N277" s="25" t="str">
        <f t="shared" si="55"/>
        <v>K-C6</v>
      </c>
      <c r="Q277" s="25" t="str">
        <f>VLOOKUP(K277,TONG_SL!$A:$D,3,0)</f>
        <v>Túi</v>
      </c>
      <c r="R277" s="54">
        <v>3</v>
      </c>
      <c r="T277" s="1">
        <f>VLOOKUP(VLOOKUP(G277,Ma_KH!$A:$R,18,0)&amp;K277,Gia_MB!$A:$F,6,0)</f>
        <v>101063</v>
      </c>
      <c r="U277" s="14">
        <f t="shared" si="57"/>
        <v>303189</v>
      </c>
      <c r="W277" s="64">
        <f t="shared" si="56"/>
        <v>0</v>
      </c>
      <c r="X277" s="3" t="str">
        <f t="shared" si="58"/>
        <v>8</v>
      </c>
      <c r="Z277" s="14">
        <f t="shared" si="59"/>
        <v>24255.119999999999</v>
      </c>
      <c r="AA277" s="7">
        <f>VLOOKUP(G277,Ma_KH!$A:$R,14,0)</f>
        <v>56</v>
      </c>
    </row>
    <row r="278" spans="1:27" x14ac:dyDescent="0.25">
      <c r="A278" s="77">
        <v>45905</v>
      </c>
      <c r="B278" s="25">
        <v>56476</v>
      </c>
      <c r="C278" s="12" t="s">
        <v>7186</v>
      </c>
      <c r="D278" s="16">
        <f t="shared" si="54"/>
        <v>45905</v>
      </c>
      <c r="G278" s="13" t="s">
        <v>7283</v>
      </c>
      <c r="I278" s="13" t="s">
        <v>7284</v>
      </c>
      <c r="J278" s="13" t="s">
        <v>1811</v>
      </c>
      <c r="K278" s="13" t="s">
        <v>27</v>
      </c>
      <c r="L278" s="25" t="str">
        <f>VLOOKUP($K278,TONG_SL!$A:$D,2,0)</f>
        <v>Chân giò heo muối 300g</v>
      </c>
      <c r="N278" s="25" t="str">
        <f t="shared" si="55"/>
        <v>K-C6</v>
      </c>
      <c r="Q278" s="25" t="str">
        <f>VLOOKUP(K278,TONG_SL!$A:$D,3,0)</f>
        <v>Túi</v>
      </c>
      <c r="R278" s="54">
        <v>20</v>
      </c>
      <c r="T278" s="1">
        <f>VLOOKUP(VLOOKUP(G278,Ma_KH!$A:$R,18,0)&amp;K278,Gia_MB!$A:$F,6,0)</f>
        <v>70494</v>
      </c>
      <c r="U278" s="14">
        <f t="shared" si="57"/>
        <v>1409880</v>
      </c>
      <c r="W278" s="64">
        <f t="shared" si="56"/>
        <v>0</v>
      </c>
      <c r="X278" s="3" t="str">
        <f t="shared" si="58"/>
        <v>8</v>
      </c>
      <c r="Z278" s="14">
        <f t="shared" si="59"/>
        <v>112790.40000000001</v>
      </c>
      <c r="AA278" s="7">
        <f>VLOOKUP(G278,Ma_KH!$A:$R,14,0)</f>
        <v>60</v>
      </c>
    </row>
    <row r="279" spans="1:27" x14ac:dyDescent="0.25">
      <c r="A279" s="77">
        <v>45905</v>
      </c>
      <c r="B279" s="25">
        <v>56476</v>
      </c>
      <c r="C279" s="12" t="s">
        <v>7186</v>
      </c>
      <c r="D279" s="16">
        <f t="shared" si="54"/>
        <v>45905</v>
      </c>
      <c r="G279" s="13" t="s">
        <v>7283</v>
      </c>
      <c r="I279" s="13" t="s">
        <v>7284</v>
      </c>
      <c r="J279" s="13" t="s">
        <v>1811</v>
      </c>
      <c r="K279" s="13" t="s">
        <v>30</v>
      </c>
      <c r="L279" s="25" t="str">
        <f>VLOOKUP($K279,TONG_SL!$A:$D,2,0)</f>
        <v>Gà muối 500g</v>
      </c>
      <c r="N279" s="25" t="str">
        <f t="shared" si="55"/>
        <v>K-C6</v>
      </c>
      <c r="Q279" s="25" t="str">
        <f>VLOOKUP(K279,TONG_SL!$A:$D,3,0)</f>
        <v>Túi</v>
      </c>
      <c r="R279" s="54">
        <v>3</v>
      </c>
      <c r="T279" s="1">
        <f>VLOOKUP(VLOOKUP(G279,Ma_KH!$A:$R,18,0)&amp;K279,Gia_MB!$A:$F,6,0)</f>
        <v>106616</v>
      </c>
      <c r="U279" s="14">
        <f t="shared" si="57"/>
        <v>319848</v>
      </c>
      <c r="W279" s="64">
        <f t="shared" si="56"/>
        <v>0</v>
      </c>
      <c r="X279" s="3" t="str">
        <f t="shared" si="58"/>
        <v>8</v>
      </c>
      <c r="Z279" s="14">
        <f t="shared" si="59"/>
        <v>25587.84</v>
      </c>
      <c r="AA279" s="7">
        <f>VLOOKUP(G279,Ma_KH!$A:$R,14,0)</f>
        <v>60</v>
      </c>
    </row>
    <row r="280" spans="1:27" x14ac:dyDescent="0.25">
      <c r="A280" s="77">
        <v>45905</v>
      </c>
      <c r="B280" s="25">
        <v>56502</v>
      </c>
      <c r="C280" s="12" t="s">
        <v>7186</v>
      </c>
      <c r="D280" s="16">
        <f t="shared" si="54"/>
        <v>45905</v>
      </c>
      <c r="G280" s="13" t="s">
        <v>3167</v>
      </c>
      <c r="I280" s="13" t="s">
        <v>3167</v>
      </c>
      <c r="J280" s="13" t="s">
        <v>1811</v>
      </c>
      <c r="K280" s="13" t="s">
        <v>30</v>
      </c>
      <c r="L280" s="25" t="str">
        <f>VLOOKUP($K280,TONG_SL!$A:$D,2,0)</f>
        <v>Gà muối 500g</v>
      </c>
      <c r="N280" s="25" t="str">
        <f t="shared" si="55"/>
        <v>K-C6</v>
      </c>
      <c r="Q280" s="25" t="str">
        <f>VLOOKUP(K280,TONG_SL!$A:$D,3,0)</f>
        <v>Túi</v>
      </c>
      <c r="R280" s="54">
        <v>5</v>
      </c>
      <c r="T280" s="1">
        <f>VLOOKUP(VLOOKUP(G280,Ma_KH!$A:$R,18,0)&amp;K280,Gia_MB!$A:$F,6,0)</f>
        <v>111058</v>
      </c>
      <c r="U280" s="14">
        <f t="shared" si="57"/>
        <v>555290</v>
      </c>
      <c r="W280" s="64">
        <f t="shared" si="56"/>
        <v>0</v>
      </c>
      <c r="X280" s="3" t="str">
        <f t="shared" si="58"/>
        <v>8</v>
      </c>
      <c r="Z280" s="14">
        <f t="shared" si="59"/>
        <v>44423.200000000004</v>
      </c>
      <c r="AA280" s="7">
        <f>VLOOKUP(G280,Ma_KH!$A:$R,14,0)</f>
        <v>57</v>
      </c>
    </row>
    <row r="281" spans="1:27" x14ac:dyDescent="0.25">
      <c r="A281" s="77">
        <v>45905</v>
      </c>
      <c r="B281" s="25">
        <v>56502</v>
      </c>
      <c r="C281" s="12" t="s">
        <v>7186</v>
      </c>
      <c r="D281" s="16">
        <f t="shared" si="54"/>
        <v>45905</v>
      </c>
      <c r="G281" s="13" t="s">
        <v>3167</v>
      </c>
      <c r="I281" s="13" t="s">
        <v>3167</v>
      </c>
      <c r="J281" s="13" t="s">
        <v>1811</v>
      </c>
      <c r="K281" s="13" t="s">
        <v>27</v>
      </c>
      <c r="L281" s="25" t="str">
        <f>VLOOKUP($K281,TONG_SL!$A:$D,2,0)</f>
        <v>Chân giò heo muối 300g</v>
      </c>
      <c r="N281" s="25" t="str">
        <f t="shared" si="55"/>
        <v>K-C6</v>
      </c>
      <c r="Q281" s="25" t="str">
        <f>VLOOKUP(K281,TONG_SL!$A:$D,3,0)</f>
        <v>Túi</v>
      </c>
      <c r="R281" s="54">
        <v>5</v>
      </c>
      <c r="T281" s="1">
        <f>VLOOKUP(VLOOKUP(G281,Ma_KH!$A:$R,18,0)&amp;K281,Gia_MB!$A:$F,6,0)</f>
        <v>73431</v>
      </c>
      <c r="U281" s="14">
        <f t="shared" si="57"/>
        <v>367155</v>
      </c>
      <c r="W281" s="64">
        <f t="shared" si="56"/>
        <v>0</v>
      </c>
      <c r="X281" s="3" t="str">
        <f t="shared" si="58"/>
        <v>8</v>
      </c>
      <c r="Z281" s="14">
        <f t="shared" si="59"/>
        <v>29372.400000000001</v>
      </c>
      <c r="AA281" s="7">
        <f>VLOOKUP(G281,Ma_KH!$A:$R,14,0)</f>
        <v>57</v>
      </c>
    </row>
    <row r="282" spans="1:27" x14ac:dyDescent="0.25">
      <c r="A282" s="77">
        <v>45905</v>
      </c>
      <c r="B282" s="25">
        <v>56502</v>
      </c>
      <c r="C282" s="12" t="s">
        <v>7186</v>
      </c>
      <c r="D282" s="16">
        <f t="shared" si="54"/>
        <v>45905</v>
      </c>
      <c r="G282" s="13" t="s">
        <v>3167</v>
      </c>
      <c r="I282" s="13" t="s">
        <v>3167</v>
      </c>
      <c r="J282" s="13" t="s">
        <v>1811</v>
      </c>
      <c r="K282" s="13" t="s">
        <v>547</v>
      </c>
      <c r="L282" s="25" t="str">
        <f>VLOOKUP($K282,TONG_SL!$A:$D,2,0)</f>
        <v>Chân giò heo muối 500g</v>
      </c>
      <c r="N282" s="25" t="str">
        <f t="shared" si="55"/>
        <v>K-C6</v>
      </c>
      <c r="Q282" s="25" t="str">
        <f>VLOOKUP(K282,TONG_SL!$A:$D,3,0)</f>
        <v>Túi</v>
      </c>
      <c r="R282" s="54">
        <v>3</v>
      </c>
      <c r="T282" s="1">
        <f>VLOOKUP(VLOOKUP(G282,Ma_KH!$A:$R,18,0)&amp;K282,Gia_MB!$A:$F,6,0)</f>
        <v>119066</v>
      </c>
      <c r="U282" s="14">
        <f t="shared" si="57"/>
        <v>357198</v>
      </c>
      <c r="W282" s="64">
        <f t="shared" si="56"/>
        <v>0</v>
      </c>
      <c r="X282" s="3" t="str">
        <f t="shared" si="58"/>
        <v>8</v>
      </c>
      <c r="Z282" s="14">
        <f t="shared" si="59"/>
        <v>28575.84</v>
      </c>
      <c r="AA282" s="7">
        <f>VLOOKUP(G282,Ma_KH!$A:$R,14,0)</f>
        <v>57</v>
      </c>
    </row>
    <row r="283" spans="1:27" x14ac:dyDescent="0.25">
      <c r="A283" s="77">
        <v>45905</v>
      </c>
      <c r="B283" s="25">
        <v>56502</v>
      </c>
      <c r="C283" s="12" t="s">
        <v>7186</v>
      </c>
      <c r="D283" s="16">
        <f t="shared" si="54"/>
        <v>45905</v>
      </c>
      <c r="G283" s="13" t="s">
        <v>3167</v>
      </c>
      <c r="I283" s="13" t="s">
        <v>3167</v>
      </c>
      <c r="J283" s="13" t="s">
        <v>1811</v>
      </c>
      <c r="K283" s="13" t="s">
        <v>7281</v>
      </c>
      <c r="L283" s="25" t="str">
        <f>VLOOKUP($K283,TONG_SL!$A:$D,2,0)</f>
        <v>Giò Tai Lưỡi Xào 250g</v>
      </c>
      <c r="N283" s="25" t="str">
        <f t="shared" si="55"/>
        <v>K-C6</v>
      </c>
      <c r="Q283" s="25" t="str">
        <f>VLOOKUP(K283,TONG_SL!$A:$D,3,0)</f>
        <v>Túi</v>
      </c>
      <c r="R283" s="54">
        <v>5</v>
      </c>
      <c r="T283" s="1">
        <f>VLOOKUP(VLOOKUP(G283,Ma_KH!$A:$R,18,0)&amp;K283,Gia_MB!$A:$F,6,0)</f>
        <v>50182</v>
      </c>
      <c r="U283" s="14">
        <f t="shared" si="57"/>
        <v>250910</v>
      </c>
      <c r="W283" s="64">
        <f t="shared" si="56"/>
        <v>0</v>
      </c>
      <c r="X283" s="3" t="str">
        <f t="shared" si="58"/>
        <v>8</v>
      </c>
      <c r="Z283" s="14">
        <f t="shared" si="59"/>
        <v>20072.8</v>
      </c>
      <c r="AA283" s="7">
        <f>VLOOKUP(G283,Ma_KH!$A:$R,14,0)</f>
        <v>57</v>
      </c>
    </row>
    <row r="284" spans="1:27" x14ac:dyDescent="0.25">
      <c r="A284" s="77">
        <v>45905</v>
      </c>
      <c r="B284" s="25">
        <v>30460</v>
      </c>
      <c r="C284" s="12" t="s">
        <v>7186</v>
      </c>
      <c r="D284" s="16">
        <f t="shared" si="54"/>
        <v>45905</v>
      </c>
      <c r="G284" s="13" t="s">
        <v>7264</v>
      </c>
      <c r="I284" s="13" t="s">
        <v>7285</v>
      </c>
      <c r="J284" s="13" t="s">
        <v>1811</v>
      </c>
      <c r="K284" s="13" t="s">
        <v>558</v>
      </c>
      <c r="L284" s="25" t="str">
        <f>VLOOKUP($K284,TONG_SL!$A:$D,2,0)</f>
        <v>Gà muối hun khói 300g</v>
      </c>
      <c r="N284" s="25" t="str">
        <f t="shared" si="55"/>
        <v>K-C6</v>
      </c>
      <c r="Q284" s="25" t="str">
        <f>VLOOKUP(K284,TONG_SL!$A:$D,3,0)</f>
        <v>Túi</v>
      </c>
      <c r="R284" s="54">
        <v>4</v>
      </c>
      <c r="T284" s="1">
        <f>VLOOKUP(VLOOKUP(G284,Ma_KH!$A:$R,18,0)&amp;K284,Gia_MB!$A:$F,6,0)</f>
        <v>66500</v>
      </c>
      <c r="U284" s="14">
        <f t="shared" si="57"/>
        <v>266000</v>
      </c>
      <c r="W284" s="64">
        <f t="shared" si="56"/>
        <v>0</v>
      </c>
      <c r="X284" s="3" t="str">
        <f t="shared" si="58"/>
        <v>8</v>
      </c>
      <c r="Z284" s="14">
        <f t="shared" si="59"/>
        <v>21280</v>
      </c>
      <c r="AA284" s="7">
        <f>VLOOKUP(G284,Ma_KH!$A:$R,14,0)</f>
        <v>50</v>
      </c>
    </row>
    <row r="285" spans="1:27" x14ac:dyDescent="0.25">
      <c r="A285" s="77">
        <v>45905</v>
      </c>
      <c r="B285" s="25">
        <v>30460</v>
      </c>
      <c r="C285" s="12" t="s">
        <v>7186</v>
      </c>
      <c r="D285" s="16">
        <f t="shared" si="54"/>
        <v>45905</v>
      </c>
      <c r="G285" s="13" t="s">
        <v>7264</v>
      </c>
      <c r="I285" s="13" t="s">
        <v>7285</v>
      </c>
      <c r="J285" s="13" t="s">
        <v>1811</v>
      </c>
      <c r="K285" s="13" t="s">
        <v>556</v>
      </c>
      <c r="L285" s="25" t="str">
        <f>VLOOKUP($K285,TONG_SL!$A:$D,2,0)</f>
        <v>Chân giò heo muối 100g</v>
      </c>
      <c r="N285" s="25" t="str">
        <f t="shared" si="55"/>
        <v>K-C6</v>
      </c>
      <c r="Q285" s="25" t="str">
        <f>VLOOKUP(K285,TONG_SL!$A:$D,3,0)</f>
        <v>Gói</v>
      </c>
      <c r="R285" s="54">
        <v>4</v>
      </c>
      <c r="T285" s="1">
        <f>VLOOKUP(VLOOKUP(G285,Ma_KH!$A:$R,18,0)&amp;K285,Gia_MB!$A:$F,6,0)</f>
        <v>24549</v>
      </c>
      <c r="U285" s="14">
        <f t="shared" si="57"/>
        <v>98196</v>
      </c>
      <c r="W285" s="64">
        <f t="shared" si="56"/>
        <v>0</v>
      </c>
      <c r="X285" s="3" t="str">
        <f t="shared" si="58"/>
        <v>8</v>
      </c>
      <c r="Z285" s="14">
        <f t="shared" si="59"/>
        <v>7855.68</v>
      </c>
      <c r="AA285" s="7">
        <f>VLOOKUP(G285,Ma_KH!$A:$R,14,0)</f>
        <v>50</v>
      </c>
    </row>
    <row r="286" spans="1:27" x14ac:dyDescent="0.25">
      <c r="A286" s="77">
        <v>45905</v>
      </c>
      <c r="B286" s="25">
        <v>30460</v>
      </c>
      <c r="C286" s="12" t="s">
        <v>7186</v>
      </c>
      <c r="D286" s="16">
        <f t="shared" si="54"/>
        <v>45905</v>
      </c>
      <c r="G286" s="13" t="s">
        <v>7264</v>
      </c>
      <c r="I286" s="13" t="s">
        <v>7285</v>
      </c>
      <c r="J286" s="13" t="s">
        <v>1811</v>
      </c>
      <c r="K286" s="13" t="s">
        <v>27</v>
      </c>
      <c r="L286" s="25" t="str">
        <f>VLOOKUP($K286,TONG_SL!$A:$D,2,0)</f>
        <v>Chân giò heo muối 300g</v>
      </c>
      <c r="N286" s="25" t="str">
        <f t="shared" si="55"/>
        <v>K-C6</v>
      </c>
      <c r="Q286" s="25" t="str">
        <f>VLOOKUP(K286,TONG_SL!$A:$D,3,0)</f>
        <v>Túi</v>
      </c>
      <c r="R286" s="54">
        <v>4</v>
      </c>
      <c r="T286" s="1">
        <f>VLOOKUP(VLOOKUP(G286,Ma_KH!$A:$R,18,0)&amp;K286,Gia_MB!$A:$F,6,0)</f>
        <v>73431</v>
      </c>
      <c r="U286" s="14">
        <f t="shared" si="57"/>
        <v>293724</v>
      </c>
      <c r="W286" s="64">
        <f t="shared" si="56"/>
        <v>0</v>
      </c>
      <c r="X286" s="3" t="str">
        <f t="shared" si="58"/>
        <v>8</v>
      </c>
      <c r="Z286" s="14">
        <f t="shared" si="59"/>
        <v>23497.920000000002</v>
      </c>
      <c r="AA286" s="7">
        <f>VLOOKUP(G286,Ma_KH!$A:$R,14,0)</f>
        <v>50</v>
      </c>
    </row>
    <row r="287" spans="1:27" x14ac:dyDescent="0.25">
      <c r="A287" s="77">
        <v>45905</v>
      </c>
      <c r="B287" s="25">
        <v>30460</v>
      </c>
      <c r="C287" s="12" t="s">
        <v>7186</v>
      </c>
      <c r="D287" s="16">
        <f t="shared" si="54"/>
        <v>45905</v>
      </c>
      <c r="G287" s="13" t="s">
        <v>7264</v>
      </c>
      <c r="I287" s="13" t="s">
        <v>7285</v>
      </c>
      <c r="J287" s="13" t="s">
        <v>1811</v>
      </c>
      <c r="K287" s="13" t="s">
        <v>32</v>
      </c>
      <c r="L287" s="25" t="str">
        <f>VLOOKUP($K287,TONG_SL!$A:$D,2,0)</f>
        <v>Giò Tai Lưỡi Xào 250g</v>
      </c>
      <c r="N287" s="25" t="str">
        <f t="shared" si="55"/>
        <v>K-C6</v>
      </c>
      <c r="Q287" s="25" t="str">
        <f>VLOOKUP(K287,TONG_SL!$A:$D,3,0)</f>
        <v>Túi</v>
      </c>
      <c r="R287" s="54">
        <v>4</v>
      </c>
      <c r="T287" s="1">
        <f>VLOOKUP(VLOOKUP(G287,Ma_KH!$A:$R,18,0)&amp;K287,Gia_MB!$A:$F,6,0)</f>
        <v>50182</v>
      </c>
      <c r="U287" s="14">
        <f t="shared" si="57"/>
        <v>200728</v>
      </c>
      <c r="W287" s="64">
        <f t="shared" si="56"/>
        <v>0</v>
      </c>
      <c r="X287" s="3" t="str">
        <f t="shared" si="58"/>
        <v>8</v>
      </c>
      <c r="Z287" s="14">
        <f t="shared" si="59"/>
        <v>16058.24</v>
      </c>
      <c r="AA287" s="7">
        <f>VLOOKUP(G287,Ma_KH!$A:$R,14,0)</f>
        <v>50</v>
      </c>
    </row>
    <row r="288" spans="1:27" x14ac:dyDescent="0.25">
      <c r="A288" s="77">
        <v>45905</v>
      </c>
      <c r="B288" s="25">
        <v>56506</v>
      </c>
      <c r="C288" s="12" t="s">
        <v>7186</v>
      </c>
      <c r="D288" s="16">
        <f t="shared" si="54"/>
        <v>45905</v>
      </c>
      <c r="G288" s="13" t="s">
        <v>3284</v>
      </c>
      <c r="I288" s="13" t="s">
        <v>3284</v>
      </c>
      <c r="J288" s="13" t="s">
        <v>1811</v>
      </c>
      <c r="K288" s="13" t="s">
        <v>30</v>
      </c>
      <c r="L288" s="25" t="str">
        <f>VLOOKUP($K288,TONG_SL!$A:$D,2,0)</f>
        <v>Gà muối 500g</v>
      </c>
      <c r="N288" s="25" t="str">
        <f t="shared" si="55"/>
        <v>K-C6</v>
      </c>
      <c r="Q288" s="25" t="str">
        <f>VLOOKUP(K288,TONG_SL!$A:$D,3,0)</f>
        <v>Túi</v>
      </c>
      <c r="R288" s="54">
        <v>20</v>
      </c>
      <c r="T288" s="1">
        <f>VLOOKUP(VLOOKUP(G288,Ma_KH!$A:$R,18,0)&amp;K288,Gia_MB!$A:$F,6,0)</f>
        <v>111058</v>
      </c>
      <c r="U288" s="14">
        <f t="shared" si="57"/>
        <v>2221160</v>
      </c>
      <c r="W288" s="64">
        <f t="shared" si="56"/>
        <v>0</v>
      </c>
      <c r="X288" s="3" t="str">
        <f t="shared" si="58"/>
        <v>8</v>
      </c>
      <c r="Z288" s="14">
        <f t="shared" si="59"/>
        <v>177692.80000000002</v>
      </c>
      <c r="AA288" s="7">
        <f>VLOOKUP(G288,Ma_KH!$A:$R,14,0)</f>
        <v>57</v>
      </c>
    </row>
    <row r="289" spans="1:27" x14ac:dyDescent="0.25">
      <c r="A289" s="77">
        <v>45905</v>
      </c>
      <c r="B289" s="25">
        <v>56506</v>
      </c>
      <c r="C289" s="12" t="s">
        <v>7186</v>
      </c>
      <c r="D289" s="16">
        <f t="shared" si="54"/>
        <v>45905</v>
      </c>
      <c r="G289" s="13" t="s">
        <v>3284</v>
      </c>
      <c r="I289" s="13" t="s">
        <v>3284</v>
      </c>
      <c r="J289" s="13" t="s">
        <v>1811</v>
      </c>
      <c r="K289" s="13" t="s">
        <v>27</v>
      </c>
      <c r="L289" s="25" t="str">
        <f>VLOOKUP($K289,TONG_SL!$A:$D,2,0)</f>
        <v>Chân giò heo muối 300g</v>
      </c>
      <c r="N289" s="25" t="str">
        <f t="shared" si="55"/>
        <v>K-C6</v>
      </c>
      <c r="Q289" s="25" t="str">
        <f>VLOOKUP(K289,TONG_SL!$A:$D,3,0)</f>
        <v>Túi</v>
      </c>
      <c r="R289" s="54">
        <v>10</v>
      </c>
      <c r="T289" s="1">
        <f>VLOOKUP(VLOOKUP(G289,Ma_KH!$A:$R,18,0)&amp;K289,Gia_MB!$A:$F,6,0)</f>
        <v>73431</v>
      </c>
      <c r="U289" s="14">
        <f t="shared" si="57"/>
        <v>734310</v>
      </c>
      <c r="W289" s="64">
        <f t="shared" si="56"/>
        <v>0</v>
      </c>
      <c r="X289" s="3" t="str">
        <f t="shared" si="58"/>
        <v>8</v>
      </c>
      <c r="Z289" s="14">
        <f t="shared" si="59"/>
        <v>58744.800000000003</v>
      </c>
      <c r="AA289" s="7">
        <f>VLOOKUP(G289,Ma_KH!$A:$R,14,0)</f>
        <v>57</v>
      </c>
    </row>
    <row r="290" spans="1:27" x14ac:dyDescent="0.25">
      <c r="A290" s="77">
        <v>45905</v>
      </c>
      <c r="B290" s="25">
        <v>56506</v>
      </c>
      <c r="C290" s="12" t="s">
        <v>7186</v>
      </c>
      <c r="D290" s="16">
        <f t="shared" si="54"/>
        <v>45905</v>
      </c>
      <c r="G290" s="13" t="s">
        <v>3284</v>
      </c>
      <c r="I290" s="13" t="s">
        <v>3284</v>
      </c>
      <c r="J290" s="13" t="s">
        <v>1811</v>
      </c>
      <c r="K290" s="13" t="s">
        <v>32</v>
      </c>
      <c r="L290" s="25" t="str">
        <f>VLOOKUP($K290,TONG_SL!$A:$D,2,0)</f>
        <v>Giò Tai Lưỡi Xào 250g</v>
      </c>
      <c r="N290" s="25" t="str">
        <f t="shared" si="55"/>
        <v>K-C6</v>
      </c>
      <c r="Q290" s="25" t="str">
        <f>VLOOKUP(K290,TONG_SL!$A:$D,3,0)</f>
        <v>Túi</v>
      </c>
      <c r="R290" s="54">
        <v>10</v>
      </c>
      <c r="T290" s="1">
        <f>VLOOKUP(VLOOKUP(G290,Ma_KH!$A:$R,18,0)&amp;K290,Gia_MB!$A:$F,6,0)</f>
        <v>50182</v>
      </c>
      <c r="U290" s="14">
        <f t="shared" si="57"/>
        <v>501820</v>
      </c>
      <c r="W290" s="64">
        <f t="shared" si="56"/>
        <v>0</v>
      </c>
      <c r="X290" s="3" t="str">
        <f t="shared" si="58"/>
        <v>8</v>
      </c>
      <c r="Z290" s="14">
        <f t="shared" si="59"/>
        <v>40145.599999999999</v>
      </c>
      <c r="AA290" s="7">
        <f>VLOOKUP(G290,Ma_KH!$A:$R,14,0)</f>
        <v>57</v>
      </c>
    </row>
    <row r="291" spans="1:27" x14ac:dyDescent="0.25">
      <c r="A291" s="77">
        <v>45905</v>
      </c>
      <c r="B291" s="25">
        <v>56475</v>
      </c>
      <c r="C291" s="12" t="s">
        <v>7186</v>
      </c>
      <c r="D291" s="16">
        <f t="shared" si="54"/>
        <v>45905</v>
      </c>
      <c r="G291" s="13" t="s">
        <v>7200</v>
      </c>
      <c r="I291" s="13" t="s">
        <v>2041</v>
      </c>
      <c r="J291" s="13" t="s">
        <v>1811</v>
      </c>
      <c r="K291" s="13" t="s">
        <v>27</v>
      </c>
      <c r="L291" s="25" t="str">
        <f>VLOOKUP($K291,TONG_SL!$A:$D,2,0)</f>
        <v>Chân giò heo muối 300g</v>
      </c>
      <c r="N291" s="25" t="str">
        <f t="shared" si="55"/>
        <v>K-C6</v>
      </c>
      <c r="Q291" s="25" t="str">
        <f>VLOOKUP(K291,TONG_SL!$A:$D,3,0)</f>
        <v>Túi</v>
      </c>
      <c r="R291" s="54">
        <v>5</v>
      </c>
      <c r="T291" s="1">
        <f>VLOOKUP(VLOOKUP(G291,Ma_KH!$A:$R,18,0)&amp;K291,Gia_MB!$A:$F,6,0)</f>
        <v>69759</v>
      </c>
      <c r="U291" s="14">
        <f t="shared" si="57"/>
        <v>348795</v>
      </c>
      <c r="W291" s="64">
        <f t="shared" si="56"/>
        <v>0</v>
      </c>
      <c r="X291" s="3" t="str">
        <f t="shared" si="58"/>
        <v>8</v>
      </c>
      <c r="Z291" s="14">
        <f t="shared" si="59"/>
        <v>27903.600000000002</v>
      </c>
      <c r="AA291" s="7">
        <f>VLOOKUP(G291,Ma_KH!$A:$R,14,0)</f>
        <v>60</v>
      </c>
    </row>
    <row r="292" spans="1:27" x14ac:dyDescent="0.25">
      <c r="A292" s="77">
        <v>45905</v>
      </c>
      <c r="B292" s="25">
        <v>56475</v>
      </c>
      <c r="C292" s="12" t="s">
        <v>7186</v>
      </c>
      <c r="D292" s="16">
        <f t="shared" si="54"/>
        <v>45905</v>
      </c>
      <c r="G292" s="13" t="s">
        <v>7200</v>
      </c>
      <c r="I292" s="13" t="s">
        <v>2041</v>
      </c>
      <c r="J292" s="13" t="s">
        <v>1811</v>
      </c>
      <c r="K292" s="13" t="s">
        <v>547</v>
      </c>
      <c r="L292" s="25" t="str">
        <f>VLOOKUP($K292,TONG_SL!$A:$D,2,0)</f>
        <v>Chân giò heo muối 500g</v>
      </c>
      <c r="N292" s="25" t="str">
        <f t="shared" si="55"/>
        <v>K-C6</v>
      </c>
      <c r="Q292" s="25" t="str">
        <f>VLOOKUP(K292,TONG_SL!$A:$D,3,0)</f>
        <v>Túi</v>
      </c>
      <c r="R292" s="54">
        <v>2</v>
      </c>
      <c r="T292" s="1">
        <f>VLOOKUP(VLOOKUP(G292,Ma_KH!$A:$R,18,0)&amp;K292,Gia_MB!$A:$F,6,0)</f>
        <v>113113</v>
      </c>
      <c r="U292" s="14">
        <f t="shared" si="57"/>
        <v>226226</v>
      </c>
      <c r="W292" s="64">
        <f t="shared" si="56"/>
        <v>0</v>
      </c>
      <c r="X292" s="3" t="str">
        <f t="shared" si="58"/>
        <v>8</v>
      </c>
      <c r="Z292" s="14">
        <f t="shared" si="59"/>
        <v>18098.080000000002</v>
      </c>
      <c r="AA292" s="7">
        <f>VLOOKUP(G292,Ma_KH!$A:$R,14,0)</f>
        <v>60</v>
      </c>
    </row>
    <row r="293" spans="1:27" x14ac:dyDescent="0.25">
      <c r="A293" s="77">
        <v>45905</v>
      </c>
      <c r="B293" s="25">
        <v>56475</v>
      </c>
      <c r="C293" s="12" t="s">
        <v>7186</v>
      </c>
      <c r="D293" s="16">
        <f t="shared" si="54"/>
        <v>45905</v>
      </c>
      <c r="G293" s="13" t="s">
        <v>7200</v>
      </c>
      <c r="I293" s="13" t="s">
        <v>2041</v>
      </c>
      <c r="J293" s="13" t="s">
        <v>1811</v>
      </c>
      <c r="K293" s="13" t="s">
        <v>30</v>
      </c>
      <c r="L293" s="25" t="str">
        <f>VLOOKUP($K293,TONG_SL!$A:$D,2,0)</f>
        <v>Gà muối 500g</v>
      </c>
      <c r="N293" s="25" t="str">
        <f t="shared" si="55"/>
        <v>K-C6</v>
      </c>
      <c r="Q293" s="25" t="str">
        <f>VLOOKUP(K293,TONG_SL!$A:$D,3,0)</f>
        <v>Túi</v>
      </c>
      <c r="R293" s="54">
        <v>2</v>
      </c>
      <c r="T293" s="1">
        <f>VLOOKUP(VLOOKUP(G293,Ma_KH!$A:$R,18,0)&amp;K293,Gia_MB!$A:$F,6,0)</f>
        <v>105505</v>
      </c>
      <c r="U293" s="14">
        <f t="shared" si="57"/>
        <v>211010</v>
      </c>
      <c r="W293" s="64">
        <f t="shared" si="56"/>
        <v>0</v>
      </c>
      <c r="X293" s="3" t="str">
        <f t="shared" si="58"/>
        <v>8</v>
      </c>
      <c r="Z293" s="14">
        <f t="shared" si="59"/>
        <v>16880.8</v>
      </c>
      <c r="AA293" s="7">
        <f>VLOOKUP(G293,Ma_KH!$A:$R,14,0)</f>
        <v>60</v>
      </c>
    </row>
    <row r="294" spans="1:27" x14ac:dyDescent="0.25">
      <c r="A294" s="77">
        <v>45905</v>
      </c>
      <c r="B294" s="25">
        <v>30458</v>
      </c>
      <c r="C294" s="12" t="s">
        <v>7186</v>
      </c>
      <c r="D294" s="16">
        <f t="shared" si="54"/>
        <v>45905</v>
      </c>
      <c r="G294" s="13" t="s">
        <v>7264</v>
      </c>
      <c r="I294" s="13" t="s">
        <v>7286</v>
      </c>
      <c r="J294" s="13" t="s">
        <v>1811</v>
      </c>
      <c r="K294" s="13" t="s">
        <v>558</v>
      </c>
      <c r="L294" s="25" t="str">
        <f>VLOOKUP($K294,TONG_SL!$A:$D,2,0)</f>
        <v>Gà muối hun khói 300g</v>
      </c>
      <c r="N294" s="25" t="str">
        <f t="shared" si="55"/>
        <v>K-C6</v>
      </c>
      <c r="Q294" s="25" t="str">
        <f>VLOOKUP(K294,TONG_SL!$A:$D,3,0)</f>
        <v>Túi</v>
      </c>
      <c r="R294" s="54">
        <v>3</v>
      </c>
      <c r="T294" s="1">
        <f>VLOOKUP(VLOOKUP(G294,Ma_KH!$A:$R,18,0)&amp;K294,Gia_MB!$A:$F,6,0)</f>
        <v>66500</v>
      </c>
      <c r="U294" s="14">
        <f t="shared" si="57"/>
        <v>199500</v>
      </c>
      <c r="W294" s="64">
        <f t="shared" si="56"/>
        <v>0</v>
      </c>
      <c r="X294" s="3" t="str">
        <f t="shared" si="58"/>
        <v>8</v>
      </c>
      <c r="Z294" s="14">
        <f t="shared" si="59"/>
        <v>15960</v>
      </c>
      <c r="AA294" s="7">
        <f>VLOOKUP(G294,Ma_KH!$A:$R,14,0)</f>
        <v>50</v>
      </c>
    </row>
    <row r="295" spans="1:27" x14ac:dyDescent="0.25">
      <c r="A295" s="77">
        <v>45905</v>
      </c>
      <c r="B295" s="25">
        <v>30458</v>
      </c>
      <c r="C295" s="12" t="s">
        <v>7186</v>
      </c>
      <c r="D295" s="16">
        <f t="shared" si="54"/>
        <v>45905</v>
      </c>
      <c r="G295" s="13" t="s">
        <v>7264</v>
      </c>
      <c r="I295" s="13" t="s">
        <v>7286</v>
      </c>
      <c r="J295" s="13" t="s">
        <v>1811</v>
      </c>
      <c r="K295" s="13" t="s">
        <v>556</v>
      </c>
      <c r="L295" s="25" t="str">
        <f>VLOOKUP($K295,TONG_SL!$A:$D,2,0)</f>
        <v>Chân giò heo muối 100g</v>
      </c>
      <c r="N295" s="25" t="str">
        <f t="shared" si="55"/>
        <v>K-C6</v>
      </c>
      <c r="Q295" s="25" t="str">
        <f>VLOOKUP(K295,TONG_SL!$A:$D,3,0)</f>
        <v>Gói</v>
      </c>
      <c r="R295" s="54">
        <v>10</v>
      </c>
      <c r="T295" s="1">
        <f>VLOOKUP(VLOOKUP(G295,Ma_KH!$A:$R,18,0)&amp;K295,Gia_MB!$A:$F,6,0)</f>
        <v>24549</v>
      </c>
      <c r="U295" s="14">
        <f t="shared" si="57"/>
        <v>245490</v>
      </c>
      <c r="W295" s="64">
        <f t="shared" si="56"/>
        <v>0</v>
      </c>
      <c r="X295" s="3" t="str">
        <f t="shared" si="58"/>
        <v>8</v>
      </c>
      <c r="Z295" s="14">
        <f t="shared" si="59"/>
        <v>19639.2</v>
      </c>
      <c r="AA295" s="7">
        <f>VLOOKUP(G295,Ma_KH!$A:$R,14,0)</f>
        <v>50</v>
      </c>
    </row>
    <row r="296" spans="1:27" x14ac:dyDescent="0.25">
      <c r="A296" s="77">
        <v>45905</v>
      </c>
      <c r="B296" s="25">
        <v>30458</v>
      </c>
      <c r="C296" s="12" t="s">
        <v>7186</v>
      </c>
      <c r="D296" s="16">
        <f t="shared" si="54"/>
        <v>45905</v>
      </c>
      <c r="G296" s="13" t="s">
        <v>7264</v>
      </c>
      <c r="I296" s="13" t="s">
        <v>7286</v>
      </c>
      <c r="J296" s="13" t="s">
        <v>1811</v>
      </c>
      <c r="K296" s="13" t="s">
        <v>570</v>
      </c>
      <c r="L296" s="25" t="str">
        <f>VLOOKUP($K296,TONG_SL!$A:$D,2,0)</f>
        <v>Tai heo sốt thái 150g</v>
      </c>
      <c r="N296" s="25" t="str">
        <f t="shared" si="55"/>
        <v>K-C6</v>
      </c>
      <c r="Q296" s="25" t="str">
        <f>VLOOKUP(K296,TONG_SL!$A:$D,3,0)</f>
        <v>Túi</v>
      </c>
      <c r="R296" s="54">
        <v>3</v>
      </c>
      <c r="T296" s="1">
        <f>VLOOKUP(VLOOKUP(G296,Ma_KH!$A:$R,18,0)&amp;K296,Gia_MB!$A:$F,6,0)</f>
        <v>21667</v>
      </c>
      <c r="U296" s="14">
        <f t="shared" si="57"/>
        <v>65001</v>
      </c>
      <c r="W296" s="64">
        <f t="shared" si="56"/>
        <v>0</v>
      </c>
      <c r="X296" s="3" t="str">
        <f t="shared" si="58"/>
        <v>8</v>
      </c>
      <c r="Z296" s="14">
        <f t="shared" si="59"/>
        <v>5200.08</v>
      </c>
      <c r="AA296" s="7">
        <f>VLOOKUP(G296,Ma_KH!$A:$R,14,0)</f>
        <v>50</v>
      </c>
    </row>
    <row r="297" spans="1:27" x14ac:dyDescent="0.25">
      <c r="A297" s="77">
        <v>45905</v>
      </c>
      <c r="B297" s="25">
        <v>30458</v>
      </c>
      <c r="C297" s="12" t="s">
        <v>7186</v>
      </c>
      <c r="D297" s="16">
        <f t="shared" si="54"/>
        <v>45905</v>
      </c>
      <c r="G297" s="13" t="s">
        <v>7264</v>
      </c>
      <c r="I297" s="13" t="s">
        <v>7286</v>
      </c>
      <c r="J297" s="13" t="s">
        <v>1811</v>
      </c>
      <c r="K297" s="13" t="s">
        <v>27</v>
      </c>
      <c r="L297" s="25" t="str">
        <f>VLOOKUP($K297,TONG_SL!$A:$D,2,0)</f>
        <v>Chân giò heo muối 300g</v>
      </c>
      <c r="N297" s="25" t="str">
        <f t="shared" si="55"/>
        <v>K-C6</v>
      </c>
      <c r="Q297" s="25" t="str">
        <f>VLOOKUP(K297,TONG_SL!$A:$D,3,0)</f>
        <v>Túi</v>
      </c>
      <c r="R297" s="54">
        <v>5</v>
      </c>
      <c r="T297" s="1">
        <f>VLOOKUP(VLOOKUP(G297,Ma_KH!$A:$R,18,0)&amp;K297,Gia_MB!$A:$F,6,0)</f>
        <v>73431</v>
      </c>
      <c r="U297" s="14">
        <f t="shared" si="57"/>
        <v>367155</v>
      </c>
      <c r="W297" s="64">
        <f t="shared" si="56"/>
        <v>0</v>
      </c>
      <c r="X297" s="3" t="str">
        <f t="shared" si="58"/>
        <v>8</v>
      </c>
      <c r="Z297" s="14">
        <f t="shared" si="59"/>
        <v>29372.400000000001</v>
      </c>
      <c r="AA297" s="7">
        <f>VLOOKUP(G297,Ma_KH!$A:$R,14,0)</f>
        <v>50</v>
      </c>
    </row>
    <row r="298" spans="1:27" x14ac:dyDescent="0.25">
      <c r="A298" s="77">
        <v>45905</v>
      </c>
      <c r="B298" s="25">
        <v>47160</v>
      </c>
      <c r="C298" s="12" t="s">
        <v>7186</v>
      </c>
      <c r="D298" s="16">
        <f t="shared" si="54"/>
        <v>45905</v>
      </c>
      <c r="G298" s="13" t="s">
        <v>7218</v>
      </c>
      <c r="I298" s="13" t="s">
        <v>7287</v>
      </c>
      <c r="J298" s="13" t="s">
        <v>1811</v>
      </c>
      <c r="K298" s="13" t="s">
        <v>556</v>
      </c>
      <c r="L298" s="25" t="str">
        <f>VLOOKUP($K298,TONG_SL!$A:$D,2,0)</f>
        <v>Chân giò heo muối 100g</v>
      </c>
      <c r="N298" s="25" t="str">
        <f t="shared" si="55"/>
        <v>K-C6</v>
      </c>
      <c r="Q298" s="25" t="str">
        <f>VLOOKUP(K298,TONG_SL!$A:$D,3,0)</f>
        <v>Gói</v>
      </c>
      <c r="R298" s="54">
        <v>10</v>
      </c>
      <c r="T298" s="1">
        <f>VLOOKUP(VLOOKUP(G298,Ma_KH!$A:$R,18,0)&amp;K298,Gia_MB!$A:$F,6,0)</f>
        <v>23076</v>
      </c>
      <c r="U298" s="14">
        <f t="shared" si="57"/>
        <v>230760</v>
      </c>
      <c r="W298" s="64">
        <f t="shared" si="56"/>
        <v>0</v>
      </c>
      <c r="X298" s="3" t="str">
        <f t="shared" si="58"/>
        <v>8</v>
      </c>
      <c r="Z298" s="14">
        <f t="shared" si="59"/>
        <v>18460.8</v>
      </c>
      <c r="AA298" s="7">
        <f>VLOOKUP(G298,Ma_KH!$A:$R,14,0)</f>
        <v>67</v>
      </c>
    </row>
    <row r="299" spans="1:27" x14ac:dyDescent="0.25">
      <c r="A299" s="77">
        <v>45905</v>
      </c>
      <c r="B299" s="25">
        <v>30350</v>
      </c>
      <c r="C299" s="12" t="s">
        <v>7186</v>
      </c>
      <c r="D299" s="16">
        <f t="shared" si="54"/>
        <v>45905</v>
      </c>
      <c r="G299" s="13" t="s">
        <v>7288</v>
      </c>
      <c r="I299" s="13" t="s">
        <v>7288</v>
      </c>
      <c r="J299" s="13" t="s">
        <v>1811</v>
      </c>
      <c r="K299" s="13" t="s">
        <v>27</v>
      </c>
      <c r="L299" s="25" t="str">
        <f>VLOOKUP($K299,TONG_SL!$A:$D,2,0)</f>
        <v>Chân giò heo muối 300g</v>
      </c>
      <c r="N299" s="25" t="str">
        <f t="shared" si="55"/>
        <v>K-C6</v>
      </c>
      <c r="Q299" s="25" t="str">
        <f>VLOOKUP(K299,TONG_SL!$A:$D,3,0)</f>
        <v>Túi</v>
      </c>
      <c r="R299" s="54">
        <v>7</v>
      </c>
      <c r="T299" s="1">
        <f>VLOOKUP(VLOOKUP(G299,Ma_KH!$A:$R,18,0)&amp;K299,Gia_MB!$A:$F,6,0)</f>
        <v>68290.83</v>
      </c>
      <c r="U299" s="14">
        <f t="shared" si="57"/>
        <v>478035.81</v>
      </c>
      <c r="W299" s="64">
        <f t="shared" si="56"/>
        <v>0</v>
      </c>
      <c r="X299" s="3" t="str">
        <f t="shared" si="58"/>
        <v>8</v>
      </c>
      <c r="Z299" s="14">
        <f t="shared" si="59"/>
        <v>38242.864800000003</v>
      </c>
      <c r="AA299" s="7">
        <f>VLOOKUP(G299,Ma_KH!$A:$R,14,0)</f>
        <v>1</v>
      </c>
    </row>
    <row r="300" spans="1:27" x14ac:dyDescent="0.25">
      <c r="A300" s="77">
        <v>45905</v>
      </c>
      <c r="B300" s="25">
        <v>30350</v>
      </c>
      <c r="C300" s="12" t="s">
        <v>7186</v>
      </c>
      <c r="D300" s="16">
        <f t="shared" ref="D300:D346" si="60">IF(A300="","",A300)</f>
        <v>45905</v>
      </c>
      <c r="G300" s="13" t="s">
        <v>7288</v>
      </c>
      <c r="I300" s="13" t="s">
        <v>7288</v>
      </c>
      <c r="J300" s="13" t="s">
        <v>1811</v>
      </c>
      <c r="K300" s="13" t="s">
        <v>35</v>
      </c>
      <c r="L300" s="25" t="str">
        <f>VLOOKUP($K300,TONG_SL!$A:$D,2,0)</f>
        <v>Tai heo muối 200g</v>
      </c>
      <c r="N300" s="25" t="str">
        <f t="shared" si="55"/>
        <v>K-C6</v>
      </c>
      <c r="Q300" s="25" t="str">
        <f>VLOOKUP(K300,TONG_SL!$A:$D,3,0)</f>
        <v>Túi</v>
      </c>
      <c r="R300" s="54">
        <v>3</v>
      </c>
      <c r="T300" s="1">
        <f>VLOOKUP(VLOOKUP(G300,Ma_KH!$A:$R,18,0)&amp;K300,Gia_MB!$A:$F,6,0)</f>
        <v>51703.350000000006</v>
      </c>
      <c r="U300" s="14">
        <f t="shared" si="57"/>
        <v>155110.05000000002</v>
      </c>
      <c r="W300" s="64">
        <f t="shared" si="56"/>
        <v>0</v>
      </c>
      <c r="X300" s="3" t="str">
        <f t="shared" si="58"/>
        <v>8</v>
      </c>
      <c r="Z300" s="14">
        <f t="shared" si="59"/>
        <v>12408.804000000002</v>
      </c>
      <c r="AA300" s="7">
        <f>VLOOKUP(G300,Ma_KH!$A:$R,14,0)</f>
        <v>1</v>
      </c>
    </row>
    <row r="301" spans="1:27" x14ac:dyDescent="0.25">
      <c r="A301" s="77">
        <v>45905</v>
      </c>
      <c r="B301" s="25">
        <v>30350</v>
      </c>
      <c r="C301" s="12" t="s">
        <v>7186</v>
      </c>
      <c r="D301" s="16">
        <f t="shared" si="60"/>
        <v>45905</v>
      </c>
      <c r="G301" s="13" t="s">
        <v>7288</v>
      </c>
      <c r="I301" s="13" t="s">
        <v>7288</v>
      </c>
      <c r="J301" s="13" t="s">
        <v>1811</v>
      </c>
      <c r="K301" s="13" t="s">
        <v>32</v>
      </c>
      <c r="L301" s="25" t="str">
        <f>VLOOKUP($K301,TONG_SL!$A:$D,2,0)</f>
        <v>Giò Tai Lưỡi Xào 250g</v>
      </c>
      <c r="N301" s="25" t="str">
        <f t="shared" ref="N301:N346" si="61">IF($B301&lt;&gt;"","K-C6","")</f>
        <v>K-C6</v>
      </c>
      <c r="Q301" s="25" t="str">
        <f>VLOOKUP(K301,TONG_SL!$A:$D,3,0)</f>
        <v>Túi</v>
      </c>
      <c r="R301" s="54">
        <v>3</v>
      </c>
      <c r="T301" s="1">
        <f>VLOOKUP(VLOOKUP(G301,Ma_KH!$A:$R,18,0)&amp;K301,Gia_MB!$A:$F,6,0)</f>
        <v>46670.19</v>
      </c>
      <c r="U301" s="14">
        <f t="shared" si="57"/>
        <v>140010.57</v>
      </c>
      <c r="W301" s="64">
        <f t="shared" ref="W301:W346" si="62">U301*V301</f>
        <v>0</v>
      </c>
      <c r="X301" s="3" t="str">
        <f t="shared" si="58"/>
        <v>8</v>
      </c>
      <c r="Z301" s="14">
        <f t="shared" si="59"/>
        <v>11200.845600000001</v>
      </c>
      <c r="AA301" s="7">
        <f>VLOOKUP(G301,Ma_KH!$A:$R,14,0)</f>
        <v>1</v>
      </c>
    </row>
    <row r="302" spans="1:27" x14ac:dyDescent="0.25">
      <c r="A302" s="77">
        <v>45905</v>
      </c>
      <c r="B302" s="25">
        <v>30350</v>
      </c>
      <c r="C302" s="12" t="s">
        <v>7186</v>
      </c>
      <c r="D302" s="16">
        <f t="shared" si="60"/>
        <v>45905</v>
      </c>
      <c r="G302" s="13" t="s">
        <v>7288</v>
      </c>
      <c r="I302" s="13" t="s">
        <v>7288</v>
      </c>
      <c r="J302" s="13" t="s">
        <v>1811</v>
      </c>
      <c r="K302" s="13" t="s">
        <v>51</v>
      </c>
      <c r="L302" s="25" t="str">
        <f>VLOOKUP($K302,TONG_SL!$A:$D,2,0)</f>
        <v>Mọc Nấm Hương 250g</v>
      </c>
      <c r="N302" s="25" t="str">
        <f t="shared" si="61"/>
        <v>K-C6</v>
      </c>
      <c r="Q302" s="25" t="str">
        <f>VLOOKUP(K302,TONG_SL!$A:$D,3,0)</f>
        <v>Túi</v>
      </c>
      <c r="R302" s="54">
        <v>3</v>
      </c>
      <c r="T302" s="1">
        <f>VLOOKUP(VLOOKUP(G302,Ma_KH!$A:$R,18,0)&amp;K302,Gia_MB!$A:$F,6,0)</f>
        <v>46000</v>
      </c>
      <c r="U302" s="14">
        <f t="shared" si="57"/>
        <v>138000</v>
      </c>
      <c r="W302" s="64">
        <f t="shared" si="62"/>
        <v>0</v>
      </c>
      <c r="X302" s="3" t="str">
        <f t="shared" si="58"/>
        <v>8</v>
      </c>
      <c r="Z302" s="14">
        <f t="shared" si="59"/>
        <v>11040</v>
      </c>
      <c r="AA302" s="7">
        <f>VLOOKUP(G302,Ma_KH!$A:$R,14,0)</f>
        <v>1</v>
      </c>
    </row>
    <row r="303" spans="1:27" x14ac:dyDescent="0.25">
      <c r="A303" s="77">
        <v>45905</v>
      </c>
      <c r="B303" s="25">
        <v>56479</v>
      </c>
      <c r="C303" s="12" t="s">
        <v>7186</v>
      </c>
      <c r="D303" s="16">
        <f t="shared" si="60"/>
        <v>45905</v>
      </c>
      <c r="G303" s="13" t="s">
        <v>7200</v>
      </c>
      <c r="I303" s="13" t="s">
        <v>1954</v>
      </c>
      <c r="J303" s="13" t="s">
        <v>1815</v>
      </c>
      <c r="K303" s="13" t="s">
        <v>27</v>
      </c>
      <c r="L303" s="25" t="str">
        <f>VLOOKUP($K303,TONG_SL!$A:$D,2,0)</f>
        <v>Chân giò heo muối 300g</v>
      </c>
      <c r="N303" s="25" t="str">
        <f t="shared" si="61"/>
        <v>K-C6</v>
      </c>
      <c r="Q303" s="25" t="str">
        <f>VLOOKUP(K303,TONG_SL!$A:$D,3,0)</f>
        <v>Túi</v>
      </c>
      <c r="R303" s="54">
        <v>6</v>
      </c>
      <c r="T303" s="1">
        <f>VLOOKUP(VLOOKUP(G303,Ma_KH!$A:$R,18,0)&amp;K303,Gia_MB!$A:$F,6,0)</f>
        <v>69759</v>
      </c>
      <c r="U303" s="14">
        <f t="shared" si="57"/>
        <v>418554</v>
      </c>
      <c r="W303" s="64">
        <f t="shared" si="62"/>
        <v>0</v>
      </c>
      <c r="X303" s="3" t="str">
        <f t="shared" si="58"/>
        <v>8</v>
      </c>
      <c r="Z303" s="14">
        <f t="shared" si="59"/>
        <v>33484.32</v>
      </c>
      <c r="AA303" s="7">
        <f>VLOOKUP(G303,Ma_KH!$A:$R,14,0)</f>
        <v>60</v>
      </c>
    </row>
    <row r="304" spans="1:27" x14ac:dyDescent="0.25">
      <c r="A304" s="77">
        <v>45905</v>
      </c>
      <c r="B304" s="25">
        <v>56479</v>
      </c>
      <c r="C304" s="12" t="s">
        <v>7186</v>
      </c>
      <c r="D304" s="16">
        <f t="shared" si="60"/>
        <v>45905</v>
      </c>
      <c r="G304" s="13" t="s">
        <v>7200</v>
      </c>
      <c r="I304" s="13" t="s">
        <v>1954</v>
      </c>
      <c r="J304" s="13" t="s">
        <v>1815</v>
      </c>
      <c r="K304" s="13" t="s">
        <v>547</v>
      </c>
      <c r="L304" s="25" t="str">
        <f>VLOOKUP($K304,TONG_SL!$A:$D,2,0)</f>
        <v>Chân giò heo muối 500g</v>
      </c>
      <c r="N304" s="25" t="str">
        <f t="shared" si="61"/>
        <v>K-C6</v>
      </c>
      <c r="Q304" s="25" t="str">
        <f>VLOOKUP(K304,TONG_SL!$A:$D,3,0)</f>
        <v>Túi</v>
      </c>
      <c r="R304" s="54">
        <v>5</v>
      </c>
      <c r="T304" s="1">
        <f>VLOOKUP(VLOOKUP(G304,Ma_KH!$A:$R,18,0)&amp;K304,Gia_MB!$A:$F,6,0)</f>
        <v>113113</v>
      </c>
      <c r="U304" s="14">
        <f t="shared" si="57"/>
        <v>565565</v>
      </c>
      <c r="W304" s="64">
        <f t="shared" si="62"/>
        <v>0</v>
      </c>
      <c r="X304" s="3" t="str">
        <f t="shared" si="58"/>
        <v>8</v>
      </c>
      <c r="Z304" s="14">
        <f t="shared" si="59"/>
        <v>45245.200000000004</v>
      </c>
      <c r="AA304" s="7">
        <f>VLOOKUP(G304,Ma_KH!$A:$R,14,0)</f>
        <v>60</v>
      </c>
    </row>
    <row r="305" spans="1:27" x14ac:dyDescent="0.25">
      <c r="A305" s="77">
        <v>45905</v>
      </c>
      <c r="B305" s="25">
        <v>56479</v>
      </c>
      <c r="C305" s="12" t="s">
        <v>7186</v>
      </c>
      <c r="D305" s="16">
        <f t="shared" si="60"/>
        <v>45905</v>
      </c>
      <c r="G305" s="13" t="s">
        <v>7200</v>
      </c>
      <c r="I305" s="13" t="s">
        <v>1954</v>
      </c>
      <c r="J305" s="13" t="s">
        <v>1815</v>
      </c>
      <c r="K305" s="13" t="s">
        <v>30</v>
      </c>
      <c r="L305" s="25" t="str">
        <f>VLOOKUP($K305,TONG_SL!$A:$D,2,0)</f>
        <v>Gà muối 500g</v>
      </c>
      <c r="N305" s="25" t="str">
        <f t="shared" si="61"/>
        <v>K-C6</v>
      </c>
      <c r="Q305" s="25" t="str">
        <f>VLOOKUP(K305,TONG_SL!$A:$D,3,0)</f>
        <v>Túi</v>
      </c>
      <c r="R305" s="54">
        <v>6</v>
      </c>
      <c r="T305" s="1">
        <f>VLOOKUP(VLOOKUP(G305,Ma_KH!$A:$R,18,0)&amp;K305,Gia_MB!$A:$F,6,0)</f>
        <v>105505</v>
      </c>
      <c r="U305" s="14">
        <f t="shared" si="57"/>
        <v>633030</v>
      </c>
      <c r="W305" s="64">
        <f t="shared" si="62"/>
        <v>0</v>
      </c>
      <c r="X305" s="3" t="str">
        <f t="shared" si="58"/>
        <v>8</v>
      </c>
      <c r="Z305" s="14">
        <f t="shared" si="59"/>
        <v>50642.400000000001</v>
      </c>
      <c r="AA305" s="7">
        <f>VLOOKUP(G305,Ma_KH!$A:$R,14,0)</f>
        <v>60</v>
      </c>
    </row>
    <row r="306" spans="1:27" x14ac:dyDescent="0.25">
      <c r="A306" s="77">
        <v>45905</v>
      </c>
      <c r="B306" s="25">
        <v>56479</v>
      </c>
      <c r="C306" s="12" t="s">
        <v>7186</v>
      </c>
      <c r="D306" s="16">
        <f t="shared" si="60"/>
        <v>45905</v>
      </c>
      <c r="G306" s="13" t="s">
        <v>7200</v>
      </c>
      <c r="I306" s="13" t="s">
        <v>1954</v>
      </c>
      <c r="J306" s="13" t="s">
        <v>1815</v>
      </c>
      <c r="K306" s="13" t="s">
        <v>55</v>
      </c>
      <c r="L306" s="25" t="str">
        <f>VLOOKUP($K306,TONG_SL!$A:$D,2,0)</f>
        <v>Gà xì dầu 500g</v>
      </c>
      <c r="N306" s="25" t="str">
        <f t="shared" si="61"/>
        <v>K-C6</v>
      </c>
      <c r="Q306" s="25" t="str">
        <f>VLOOKUP(K306,TONG_SL!$A:$D,3,0)</f>
        <v>Túi</v>
      </c>
      <c r="R306" s="54">
        <v>5</v>
      </c>
      <c r="T306" s="1">
        <f>VLOOKUP(VLOOKUP(G306,Ma_KH!$A:$R,18,0)&amp;K306,Gia_MB!$A:$F,6,0)</f>
        <v>106026</v>
      </c>
      <c r="U306" s="14">
        <f t="shared" si="57"/>
        <v>530130</v>
      </c>
      <c r="W306" s="64">
        <f t="shared" si="62"/>
        <v>0</v>
      </c>
      <c r="X306" s="3" t="str">
        <f t="shared" si="58"/>
        <v>8</v>
      </c>
      <c r="Z306" s="14">
        <f t="shared" si="59"/>
        <v>42410.400000000001</v>
      </c>
      <c r="AA306" s="7">
        <f>VLOOKUP(G306,Ma_KH!$A:$R,14,0)</f>
        <v>60</v>
      </c>
    </row>
    <row r="307" spans="1:27" x14ac:dyDescent="0.25">
      <c r="A307" s="77">
        <v>45905</v>
      </c>
      <c r="B307" s="25">
        <v>56440</v>
      </c>
      <c r="C307" s="12" t="s">
        <v>7186</v>
      </c>
      <c r="D307" s="16">
        <f t="shared" si="60"/>
        <v>45905</v>
      </c>
      <c r="G307" s="13" t="s">
        <v>7200</v>
      </c>
      <c r="I307" s="13" t="s">
        <v>1983</v>
      </c>
      <c r="J307" s="13" t="s">
        <v>1815</v>
      </c>
      <c r="K307" s="13" t="s">
        <v>27</v>
      </c>
      <c r="L307" s="25" t="str">
        <f>VLOOKUP($K307,TONG_SL!$A:$D,2,0)</f>
        <v>Chân giò heo muối 300g</v>
      </c>
      <c r="N307" s="25" t="str">
        <f t="shared" si="61"/>
        <v>K-C6</v>
      </c>
      <c r="Q307" s="25" t="str">
        <f>VLOOKUP(K307,TONG_SL!$A:$D,3,0)</f>
        <v>Túi</v>
      </c>
      <c r="R307" s="54">
        <v>20</v>
      </c>
      <c r="T307" s="1">
        <f>VLOOKUP(VLOOKUP(G307,Ma_KH!$A:$R,18,0)&amp;K307,Gia_MB!$A:$F,6,0)</f>
        <v>69759</v>
      </c>
      <c r="U307" s="14">
        <f t="shared" si="57"/>
        <v>1395180</v>
      </c>
      <c r="W307" s="64">
        <f t="shared" si="62"/>
        <v>0</v>
      </c>
      <c r="X307" s="3" t="str">
        <f t="shared" si="58"/>
        <v>8</v>
      </c>
      <c r="Z307" s="14">
        <f t="shared" si="59"/>
        <v>111614.40000000001</v>
      </c>
      <c r="AA307" s="7">
        <f>VLOOKUP(G307,Ma_KH!$A:$R,14,0)</f>
        <v>60</v>
      </c>
    </row>
    <row r="308" spans="1:27" x14ac:dyDescent="0.25">
      <c r="A308" s="77">
        <v>45905</v>
      </c>
      <c r="B308" s="25">
        <v>56440</v>
      </c>
      <c r="C308" s="12" t="s">
        <v>7186</v>
      </c>
      <c r="D308" s="16">
        <f t="shared" si="60"/>
        <v>45905</v>
      </c>
      <c r="G308" s="13" t="s">
        <v>7200</v>
      </c>
      <c r="I308" s="13" t="s">
        <v>1983</v>
      </c>
      <c r="J308" s="13" t="s">
        <v>1815</v>
      </c>
      <c r="K308" s="13" t="s">
        <v>30</v>
      </c>
      <c r="L308" s="25" t="str">
        <f>VLOOKUP($K308,TONG_SL!$A:$D,2,0)</f>
        <v>Gà muối 500g</v>
      </c>
      <c r="N308" s="25" t="str">
        <f t="shared" si="61"/>
        <v>K-C6</v>
      </c>
      <c r="Q308" s="25" t="str">
        <f>VLOOKUP(K308,TONG_SL!$A:$D,3,0)</f>
        <v>Túi</v>
      </c>
      <c r="R308" s="54">
        <v>10</v>
      </c>
      <c r="T308" s="1">
        <f>VLOOKUP(VLOOKUP(G308,Ma_KH!$A:$R,18,0)&amp;K308,Gia_MB!$A:$F,6,0)</f>
        <v>105505</v>
      </c>
      <c r="U308" s="14">
        <f t="shared" si="57"/>
        <v>1055050</v>
      </c>
      <c r="W308" s="64">
        <f t="shared" si="62"/>
        <v>0</v>
      </c>
      <c r="X308" s="3" t="str">
        <f t="shared" si="58"/>
        <v>8</v>
      </c>
      <c r="Z308" s="14">
        <f t="shared" si="59"/>
        <v>84404</v>
      </c>
      <c r="AA308" s="7">
        <f>VLOOKUP(G308,Ma_KH!$A:$R,14,0)</f>
        <v>60</v>
      </c>
    </row>
    <row r="309" spans="1:27" x14ac:dyDescent="0.25">
      <c r="A309" s="77">
        <v>45905</v>
      </c>
      <c r="B309" s="25">
        <v>56590</v>
      </c>
      <c r="C309" s="12" t="s">
        <v>7186</v>
      </c>
      <c r="D309" s="16">
        <f t="shared" si="60"/>
        <v>45905</v>
      </c>
      <c r="G309" s="13" t="s">
        <v>7200</v>
      </c>
      <c r="I309" s="13" t="s">
        <v>2153</v>
      </c>
      <c r="J309" s="13" t="s">
        <v>1815</v>
      </c>
      <c r="K309" s="13" t="s">
        <v>27</v>
      </c>
      <c r="L309" s="25" t="str">
        <f>VLOOKUP($K309,TONG_SL!$A:$D,2,0)</f>
        <v>Chân giò heo muối 300g</v>
      </c>
      <c r="N309" s="25" t="str">
        <f t="shared" si="61"/>
        <v>K-C6</v>
      </c>
      <c r="Q309" s="25" t="str">
        <f>VLOOKUP(K309,TONG_SL!$A:$D,3,0)</f>
        <v>Túi</v>
      </c>
      <c r="R309" s="54">
        <v>15</v>
      </c>
      <c r="T309" s="1">
        <f>VLOOKUP(VLOOKUP(G309,Ma_KH!$A:$R,18,0)&amp;K309,Gia_MB!$A:$F,6,0)</f>
        <v>69759</v>
      </c>
      <c r="U309" s="14">
        <f t="shared" si="57"/>
        <v>1046385</v>
      </c>
      <c r="W309" s="64">
        <f t="shared" si="62"/>
        <v>0</v>
      </c>
      <c r="X309" s="3" t="str">
        <f t="shared" si="58"/>
        <v>8</v>
      </c>
      <c r="Z309" s="14">
        <f t="shared" si="59"/>
        <v>83710.8</v>
      </c>
      <c r="AA309" s="7">
        <f>VLOOKUP(G309,Ma_KH!$A:$R,14,0)</f>
        <v>60</v>
      </c>
    </row>
    <row r="310" spans="1:27" x14ac:dyDescent="0.25">
      <c r="A310" s="77">
        <v>45905</v>
      </c>
      <c r="B310" s="25">
        <v>56590</v>
      </c>
      <c r="C310" s="12" t="s">
        <v>7186</v>
      </c>
      <c r="D310" s="16">
        <f t="shared" si="60"/>
        <v>45905</v>
      </c>
      <c r="G310" s="13" t="s">
        <v>7200</v>
      </c>
      <c r="I310" s="13" t="s">
        <v>2153</v>
      </c>
      <c r="J310" s="13" t="s">
        <v>1815</v>
      </c>
      <c r="K310" s="13" t="s">
        <v>30</v>
      </c>
      <c r="L310" s="25" t="str">
        <f>VLOOKUP($K310,TONG_SL!$A:$D,2,0)</f>
        <v>Gà muối 500g</v>
      </c>
      <c r="N310" s="25" t="str">
        <f t="shared" si="61"/>
        <v>K-C6</v>
      </c>
      <c r="Q310" s="25" t="str">
        <f>VLOOKUP(K310,TONG_SL!$A:$D,3,0)</f>
        <v>Túi</v>
      </c>
      <c r="R310" s="54">
        <v>10</v>
      </c>
      <c r="T310" s="1">
        <f>VLOOKUP(VLOOKUP(G310,Ma_KH!$A:$R,18,0)&amp;K310,Gia_MB!$A:$F,6,0)</f>
        <v>105505</v>
      </c>
      <c r="U310" s="14">
        <f t="shared" ref="U310:U346" si="63">T310*R310</f>
        <v>1055050</v>
      </c>
      <c r="W310" s="64">
        <f t="shared" si="62"/>
        <v>0</v>
      </c>
      <c r="X310" s="3" t="str">
        <f t="shared" ref="X310:X346" si="64">IF(B310&lt;&gt;"","8","0")</f>
        <v>8</v>
      </c>
      <c r="Z310" s="14">
        <f t="shared" ref="Z310:Z346" si="65">U310*X310%</f>
        <v>84404</v>
      </c>
      <c r="AA310" s="7">
        <f>VLOOKUP(G310,Ma_KH!$A:$R,14,0)</f>
        <v>60</v>
      </c>
    </row>
    <row r="311" spans="1:27" x14ac:dyDescent="0.25">
      <c r="A311" s="77">
        <v>45905</v>
      </c>
      <c r="B311" s="25">
        <v>47158</v>
      </c>
      <c r="C311" s="12" t="s">
        <v>7186</v>
      </c>
      <c r="D311" s="16">
        <f t="shared" si="60"/>
        <v>45905</v>
      </c>
      <c r="G311" s="13" t="s">
        <v>7218</v>
      </c>
      <c r="I311" s="13" t="s">
        <v>7289</v>
      </c>
      <c r="J311" s="13" t="s">
        <v>1815</v>
      </c>
      <c r="K311" s="13" t="s">
        <v>556</v>
      </c>
      <c r="L311" s="25" t="str">
        <f>VLOOKUP($K311,TONG_SL!$A:$D,2,0)</f>
        <v>Chân giò heo muối 100g</v>
      </c>
      <c r="N311" s="25" t="str">
        <f t="shared" si="61"/>
        <v>K-C6</v>
      </c>
      <c r="Q311" s="25" t="str">
        <f>VLOOKUP(K311,TONG_SL!$A:$D,3,0)</f>
        <v>Gói</v>
      </c>
      <c r="R311" s="54">
        <v>10</v>
      </c>
      <c r="T311" s="1">
        <f>VLOOKUP(VLOOKUP(G311,Ma_KH!$A:$R,18,0)&amp;K311,Gia_MB!$A:$F,6,0)</f>
        <v>23076</v>
      </c>
      <c r="U311" s="14">
        <f t="shared" si="63"/>
        <v>230760</v>
      </c>
      <c r="W311" s="64">
        <f t="shared" si="62"/>
        <v>0</v>
      </c>
      <c r="X311" s="3" t="str">
        <f t="shared" si="64"/>
        <v>8</v>
      </c>
      <c r="Z311" s="14">
        <f t="shared" si="65"/>
        <v>18460.8</v>
      </c>
      <c r="AA311" s="7">
        <f>VLOOKUP(G311,Ma_KH!$A:$R,14,0)</f>
        <v>67</v>
      </c>
    </row>
    <row r="312" spans="1:27" x14ac:dyDescent="0.25">
      <c r="A312" s="77">
        <v>45905</v>
      </c>
      <c r="B312" s="25">
        <v>47155</v>
      </c>
      <c r="C312" s="12" t="s">
        <v>7186</v>
      </c>
      <c r="D312" s="16">
        <f t="shared" si="60"/>
        <v>45905</v>
      </c>
      <c r="G312" s="13" t="s">
        <v>7218</v>
      </c>
      <c r="I312" s="13" t="s">
        <v>7290</v>
      </c>
      <c r="J312" s="13" t="s">
        <v>1815</v>
      </c>
      <c r="K312" s="13" t="s">
        <v>556</v>
      </c>
      <c r="L312" s="25" t="str">
        <f>VLOOKUP($K312,TONG_SL!$A:$D,2,0)</f>
        <v>Chân giò heo muối 100g</v>
      </c>
      <c r="N312" s="25" t="str">
        <f t="shared" si="61"/>
        <v>K-C6</v>
      </c>
      <c r="Q312" s="25" t="str">
        <f>VLOOKUP(K312,TONG_SL!$A:$D,3,0)</f>
        <v>Gói</v>
      </c>
      <c r="R312" s="54">
        <v>10</v>
      </c>
      <c r="T312" s="1">
        <f>VLOOKUP(VLOOKUP(G312,Ma_KH!$A:$R,18,0)&amp;K312,Gia_MB!$A:$F,6,0)</f>
        <v>23076</v>
      </c>
      <c r="U312" s="14">
        <f t="shared" si="63"/>
        <v>230760</v>
      </c>
      <c r="W312" s="64">
        <f t="shared" si="62"/>
        <v>0</v>
      </c>
      <c r="X312" s="3" t="str">
        <f t="shared" si="64"/>
        <v>8</v>
      </c>
      <c r="Z312" s="14">
        <f t="shared" si="65"/>
        <v>18460.8</v>
      </c>
      <c r="AA312" s="7">
        <f>VLOOKUP(G312,Ma_KH!$A:$R,14,0)</f>
        <v>67</v>
      </c>
    </row>
    <row r="313" spans="1:27" x14ac:dyDescent="0.25">
      <c r="A313" s="77">
        <v>45905</v>
      </c>
      <c r="B313" s="25">
        <v>47154</v>
      </c>
      <c r="C313" s="12" t="s">
        <v>7186</v>
      </c>
      <c r="D313" s="16">
        <f t="shared" si="60"/>
        <v>45905</v>
      </c>
      <c r="G313" s="13" t="s">
        <v>7218</v>
      </c>
      <c r="I313" s="13" t="s">
        <v>7291</v>
      </c>
      <c r="J313" s="13" t="s">
        <v>1815</v>
      </c>
      <c r="K313" s="13" t="s">
        <v>556</v>
      </c>
      <c r="L313" s="25" t="str">
        <f>VLOOKUP($K313,TONG_SL!$A:$D,2,0)</f>
        <v>Chân giò heo muối 100g</v>
      </c>
      <c r="N313" s="25" t="str">
        <f t="shared" si="61"/>
        <v>K-C6</v>
      </c>
      <c r="Q313" s="25" t="str">
        <f>VLOOKUP(K313,TONG_SL!$A:$D,3,0)</f>
        <v>Gói</v>
      </c>
      <c r="R313" s="54">
        <v>10</v>
      </c>
      <c r="T313" s="1">
        <f>VLOOKUP(VLOOKUP(G313,Ma_KH!$A:$R,18,0)&amp;K313,Gia_MB!$A:$F,6,0)</f>
        <v>23076</v>
      </c>
      <c r="U313" s="14">
        <f t="shared" si="63"/>
        <v>230760</v>
      </c>
      <c r="W313" s="64">
        <f t="shared" si="62"/>
        <v>0</v>
      </c>
      <c r="X313" s="3" t="str">
        <f t="shared" si="64"/>
        <v>8</v>
      </c>
      <c r="Z313" s="14">
        <f t="shared" si="65"/>
        <v>18460.8</v>
      </c>
      <c r="AA313" s="7">
        <f>VLOOKUP(G313,Ma_KH!$A:$R,14,0)</f>
        <v>67</v>
      </c>
    </row>
    <row r="314" spans="1:27" x14ac:dyDescent="0.25">
      <c r="A314" s="77">
        <v>45905</v>
      </c>
      <c r="B314" s="25">
        <v>56588</v>
      </c>
      <c r="C314" s="12" t="s">
        <v>7186</v>
      </c>
      <c r="D314" s="16">
        <f t="shared" si="60"/>
        <v>45905</v>
      </c>
      <c r="G314" s="13" t="s">
        <v>7200</v>
      </c>
      <c r="I314" s="13" t="s">
        <v>2044</v>
      </c>
      <c r="J314" s="13" t="s">
        <v>1815</v>
      </c>
      <c r="K314" s="13" t="s">
        <v>55</v>
      </c>
      <c r="L314" s="25" t="str">
        <f>VLOOKUP($K314,TONG_SL!$A:$D,2,0)</f>
        <v>Gà xì dầu 500g</v>
      </c>
      <c r="N314" s="25" t="str">
        <f t="shared" si="61"/>
        <v>K-C6</v>
      </c>
      <c r="Q314" s="25" t="str">
        <f>VLOOKUP(K314,TONG_SL!$A:$D,3,0)</f>
        <v>Túi</v>
      </c>
      <c r="R314" s="54">
        <v>3</v>
      </c>
      <c r="T314" s="1">
        <f>VLOOKUP(VLOOKUP(G314,Ma_KH!$A:$R,18,0)&amp;K314,Gia_MB!$A:$F,6,0)</f>
        <v>106026</v>
      </c>
      <c r="U314" s="14">
        <f t="shared" si="63"/>
        <v>318078</v>
      </c>
      <c r="W314" s="64">
        <f t="shared" si="62"/>
        <v>0</v>
      </c>
      <c r="X314" s="3" t="str">
        <f t="shared" si="64"/>
        <v>8</v>
      </c>
      <c r="Z314" s="14">
        <f t="shared" si="65"/>
        <v>25446.240000000002</v>
      </c>
      <c r="AA314" s="7">
        <f>VLOOKUP(G314,Ma_KH!$A:$R,14,0)</f>
        <v>60</v>
      </c>
    </row>
    <row r="315" spans="1:27" x14ac:dyDescent="0.25">
      <c r="A315" s="77">
        <v>45905</v>
      </c>
      <c r="B315" s="25">
        <v>56588</v>
      </c>
      <c r="C315" s="12" t="s">
        <v>7186</v>
      </c>
      <c r="D315" s="16">
        <f t="shared" si="60"/>
        <v>45905</v>
      </c>
      <c r="G315" s="13" t="s">
        <v>7200</v>
      </c>
      <c r="I315" s="13" t="s">
        <v>2044</v>
      </c>
      <c r="J315" s="13" t="s">
        <v>1815</v>
      </c>
      <c r="K315" s="13" t="s">
        <v>30</v>
      </c>
      <c r="L315" s="25" t="str">
        <f>VLOOKUP($K315,TONG_SL!$A:$D,2,0)</f>
        <v>Gà muối 500g</v>
      </c>
      <c r="N315" s="25" t="str">
        <f t="shared" si="61"/>
        <v>K-C6</v>
      </c>
      <c r="Q315" s="25" t="str">
        <f>VLOOKUP(K315,TONG_SL!$A:$D,3,0)</f>
        <v>Túi</v>
      </c>
      <c r="R315" s="54">
        <v>3</v>
      </c>
      <c r="T315" s="1">
        <f>VLOOKUP(VLOOKUP(G315,Ma_KH!$A:$R,18,0)&amp;K315,Gia_MB!$A:$F,6,0)</f>
        <v>105505</v>
      </c>
      <c r="U315" s="14">
        <f t="shared" si="63"/>
        <v>316515</v>
      </c>
      <c r="W315" s="64">
        <f t="shared" si="62"/>
        <v>0</v>
      </c>
      <c r="X315" s="3" t="str">
        <f t="shared" si="64"/>
        <v>8</v>
      </c>
      <c r="Z315" s="14">
        <f t="shared" si="65"/>
        <v>25321.200000000001</v>
      </c>
      <c r="AA315" s="7">
        <f>VLOOKUP(G315,Ma_KH!$A:$R,14,0)</f>
        <v>60</v>
      </c>
    </row>
    <row r="316" spans="1:27" x14ac:dyDescent="0.25">
      <c r="A316" s="77">
        <v>45905</v>
      </c>
      <c r="B316" s="25">
        <v>30456</v>
      </c>
      <c r="C316" s="12" t="s">
        <v>7186</v>
      </c>
      <c r="D316" s="16">
        <f t="shared" si="60"/>
        <v>45905</v>
      </c>
      <c r="G316" s="13" t="s">
        <v>7264</v>
      </c>
      <c r="I316" s="13" t="s">
        <v>7292</v>
      </c>
      <c r="J316" s="13" t="s">
        <v>1815</v>
      </c>
      <c r="K316" s="13" t="s">
        <v>558</v>
      </c>
      <c r="L316" s="25" t="str">
        <f>VLOOKUP($K316,TONG_SL!$A:$D,2,0)</f>
        <v>Gà muối hun khói 300g</v>
      </c>
      <c r="N316" s="25" t="str">
        <f t="shared" si="61"/>
        <v>K-C6</v>
      </c>
      <c r="Q316" s="25" t="str">
        <f>VLOOKUP(K316,TONG_SL!$A:$D,3,0)</f>
        <v>Túi</v>
      </c>
      <c r="R316" s="54">
        <v>3</v>
      </c>
      <c r="T316" s="1">
        <f>VLOOKUP(VLOOKUP(G316,Ma_KH!$A:$R,18,0)&amp;K316,Gia_MB!$A:$F,6,0)</f>
        <v>66500</v>
      </c>
      <c r="U316" s="14">
        <f t="shared" si="63"/>
        <v>199500</v>
      </c>
      <c r="W316" s="64">
        <f t="shared" si="62"/>
        <v>0</v>
      </c>
      <c r="X316" s="3" t="str">
        <f t="shared" si="64"/>
        <v>8</v>
      </c>
      <c r="Z316" s="14">
        <f t="shared" si="65"/>
        <v>15960</v>
      </c>
      <c r="AA316" s="7">
        <f>VLOOKUP(G316,Ma_KH!$A:$R,14,0)</f>
        <v>50</v>
      </c>
    </row>
    <row r="317" spans="1:27" x14ac:dyDescent="0.25">
      <c r="A317" s="77">
        <v>45905</v>
      </c>
      <c r="B317" s="25">
        <v>30456</v>
      </c>
      <c r="C317" s="12" t="s">
        <v>7186</v>
      </c>
      <c r="D317" s="16">
        <f t="shared" si="60"/>
        <v>45905</v>
      </c>
      <c r="G317" s="13" t="s">
        <v>7264</v>
      </c>
      <c r="I317" s="13" t="s">
        <v>7292</v>
      </c>
      <c r="J317" s="13" t="s">
        <v>1815</v>
      </c>
      <c r="K317" s="13" t="s">
        <v>556</v>
      </c>
      <c r="L317" s="25" t="str">
        <f>VLOOKUP($K317,TONG_SL!$A:$D,2,0)</f>
        <v>Chân giò heo muối 100g</v>
      </c>
      <c r="N317" s="25" t="str">
        <f t="shared" si="61"/>
        <v>K-C6</v>
      </c>
      <c r="Q317" s="25" t="str">
        <f>VLOOKUP(K317,TONG_SL!$A:$D,3,0)</f>
        <v>Gói</v>
      </c>
      <c r="R317" s="54">
        <v>10</v>
      </c>
      <c r="T317" s="1">
        <f>VLOOKUP(VLOOKUP(G317,Ma_KH!$A:$R,18,0)&amp;K317,Gia_MB!$A:$F,6,0)</f>
        <v>24549</v>
      </c>
      <c r="U317" s="14">
        <f t="shared" si="63"/>
        <v>245490</v>
      </c>
      <c r="W317" s="64">
        <f t="shared" si="62"/>
        <v>0</v>
      </c>
      <c r="X317" s="3" t="str">
        <f t="shared" si="64"/>
        <v>8</v>
      </c>
      <c r="Z317" s="14">
        <f t="shared" si="65"/>
        <v>19639.2</v>
      </c>
      <c r="AA317" s="7">
        <f>VLOOKUP(G317,Ma_KH!$A:$R,14,0)</f>
        <v>50</v>
      </c>
    </row>
    <row r="318" spans="1:27" x14ac:dyDescent="0.25">
      <c r="A318" s="77">
        <v>45905</v>
      </c>
      <c r="B318" s="25">
        <v>30456</v>
      </c>
      <c r="C318" s="12" t="s">
        <v>7186</v>
      </c>
      <c r="D318" s="16">
        <f t="shared" si="60"/>
        <v>45905</v>
      </c>
      <c r="G318" s="13" t="s">
        <v>7264</v>
      </c>
      <c r="I318" s="13" t="s">
        <v>7292</v>
      </c>
      <c r="J318" s="13" t="s">
        <v>1815</v>
      </c>
      <c r="K318" s="13" t="s">
        <v>27</v>
      </c>
      <c r="L318" s="25" t="str">
        <f>VLOOKUP($K318,TONG_SL!$A:$D,2,0)</f>
        <v>Chân giò heo muối 300g</v>
      </c>
      <c r="N318" s="25" t="str">
        <f t="shared" si="61"/>
        <v>K-C6</v>
      </c>
      <c r="Q318" s="25" t="str">
        <f>VLOOKUP(K318,TONG_SL!$A:$D,3,0)</f>
        <v>Túi</v>
      </c>
      <c r="R318" s="54">
        <v>3</v>
      </c>
      <c r="T318" s="1">
        <f>VLOOKUP(VLOOKUP(G318,Ma_KH!$A:$R,18,0)&amp;K318,Gia_MB!$A:$F,6,0)</f>
        <v>73431</v>
      </c>
      <c r="U318" s="14">
        <f t="shared" si="63"/>
        <v>220293</v>
      </c>
      <c r="W318" s="64">
        <f t="shared" si="62"/>
        <v>0</v>
      </c>
      <c r="X318" s="3" t="str">
        <f t="shared" si="64"/>
        <v>8</v>
      </c>
      <c r="Z318" s="14">
        <f t="shared" si="65"/>
        <v>17623.439999999999</v>
      </c>
      <c r="AA318" s="7">
        <f>VLOOKUP(G318,Ma_KH!$A:$R,14,0)</f>
        <v>50</v>
      </c>
    </row>
    <row r="319" spans="1:27" x14ac:dyDescent="0.25">
      <c r="A319" s="77">
        <v>45905</v>
      </c>
      <c r="B319" s="25">
        <v>30456</v>
      </c>
      <c r="C319" s="12" t="s">
        <v>7186</v>
      </c>
      <c r="D319" s="16">
        <f t="shared" si="60"/>
        <v>45905</v>
      </c>
      <c r="G319" s="13" t="s">
        <v>7264</v>
      </c>
      <c r="I319" s="13" t="s">
        <v>7292</v>
      </c>
      <c r="J319" s="13" t="s">
        <v>1815</v>
      </c>
      <c r="K319" s="13" t="s">
        <v>32</v>
      </c>
      <c r="L319" s="25" t="str">
        <f>VLOOKUP($K319,TONG_SL!$A:$D,2,0)</f>
        <v>Giò Tai Lưỡi Xào 250g</v>
      </c>
      <c r="N319" s="25" t="str">
        <f t="shared" si="61"/>
        <v>K-C6</v>
      </c>
      <c r="Q319" s="25" t="str">
        <f>VLOOKUP(K319,TONG_SL!$A:$D,3,0)</f>
        <v>Túi</v>
      </c>
      <c r="R319" s="54">
        <v>1</v>
      </c>
      <c r="T319" s="1">
        <f>VLOOKUP(VLOOKUP(G319,Ma_KH!$A:$R,18,0)&amp;K319,Gia_MB!$A:$F,6,0)</f>
        <v>50182</v>
      </c>
      <c r="U319" s="14">
        <f t="shared" si="63"/>
        <v>50182</v>
      </c>
      <c r="W319" s="64">
        <f t="shared" si="62"/>
        <v>0</v>
      </c>
      <c r="X319" s="3" t="str">
        <f t="shared" si="64"/>
        <v>8</v>
      </c>
      <c r="Z319" s="14">
        <f t="shared" si="65"/>
        <v>4014.56</v>
      </c>
      <c r="AA319" s="7">
        <f>VLOOKUP(G319,Ma_KH!$A:$R,14,0)</f>
        <v>50</v>
      </c>
    </row>
    <row r="320" spans="1:27" x14ac:dyDescent="0.25">
      <c r="A320" s="77">
        <v>45905</v>
      </c>
      <c r="B320" s="25">
        <v>30454</v>
      </c>
      <c r="C320" s="12" t="s">
        <v>7186</v>
      </c>
      <c r="D320" s="16">
        <f t="shared" si="60"/>
        <v>45905</v>
      </c>
      <c r="G320" s="13" t="s">
        <v>7264</v>
      </c>
      <c r="I320" s="13" t="s">
        <v>7293</v>
      </c>
      <c r="J320" s="13" t="s">
        <v>1815</v>
      </c>
      <c r="K320" s="13" t="s">
        <v>558</v>
      </c>
      <c r="L320" s="25" t="str">
        <f>VLOOKUP($K320,TONG_SL!$A:$D,2,0)</f>
        <v>Gà muối hun khói 300g</v>
      </c>
      <c r="N320" s="25" t="str">
        <f t="shared" si="61"/>
        <v>K-C6</v>
      </c>
      <c r="Q320" s="25" t="str">
        <f>VLOOKUP(K320,TONG_SL!$A:$D,3,0)</f>
        <v>Túi</v>
      </c>
      <c r="R320" s="54">
        <v>4</v>
      </c>
      <c r="T320" s="1">
        <f>VLOOKUP(VLOOKUP(G320,Ma_KH!$A:$R,18,0)&amp;K320,Gia_MB!$A:$F,6,0)</f>
        <v>66500</v>
      </c>
      <c r="U320" s="14">
        <f t="shared" si="63"/>
        <v>266000</v>
      </c>
      <c r="W320" s="64">
        <f t="shared" si="62"/>
        <v>0</v>
      </c>
      <c r="X320" s="3" t="str">
        <f t="shared" si="64"/>
        <v>8</v>
      </c>
      <c r="Z320" s="14">
        <f t="shared" si="65"/>
        <v>21280</v>
      </c>
      <c r="AA320" s="7">
        <f>VLOOKUP(G320,Ma_KH!$A:$R,14,0)</f>
        <v>50</v>
      </c>
    </row>
    <row r="321" spans="1:27" x14ac:dyDescent="0.25">
      <c r="A321" s="77">
        <v>45905</v>
      </c>
      <c r="B321" s="25">
        <v>30454</v>
      </c>
      <c r="C321" s="12" t="s">
        <v>7186</v>
      </c>
      <c r="D321" s="16">
        <f t="shared" si="60"/>
        <v>45905</v>
      </c>
      <c r="G321" s="13" t="s">
        <v>7264</v>
      </c>
      <c r="I321" s="13" t="s">
        <v>7293</v>
      </c>
      <c r="J321" s="13" t="s">
        <v>1815</v>
      </c>
      <c r="K321" s="13" t="s">
        <v>556</v>
      </c>
      <c r="L321" s="25" t="str">
        <f>VLOOKUP($K321,TONG_SL!$A:$D,2,0)</f>
        <v>Chân giò heo muối 100g</v>
      </c>
      <c r="N321" s="25" t="str">
        <f t="shared" si="61"/>
        <v>K-C6</v>
      </c>
      <c r="Q321" s="25" t="str">
        <f>VLOOKUP(K321,TONG_SL!$A:$D,3,0)</f>
        <v>Gói</v>
      </c>
      <c r="R321" s="54">
        <v>10</v>
      </c>
      <c r="T321" s="1">
        <f>VLOOKUP(VLOOKUP(G321,Ma_KH!$A:$R,18,0)&amp;K321,Gia_MB!$A:$F,6,0)</f>
        <v>24549</v>
      </c>
      <c r="U321" s="14">
        <f t="shared" si="63"/>
        <v>245490</v>
      </c>
      <c r="W321" s="64">
        <f t="shared" si="62"/>
        <v>0</v>
      </c>
      <c r="X321" s="3" t="str">
        <f t="shared" si="64"/>
        <v>8</v>
      </c>
      <c r="Z321" s="14">
        <f t="shared" si="65"/>
        <v>19639.2</v>
      </c>
      <c r="AA321" s="7">
        <f>VLOOKUP(G321,Ma_KH!$A:$R,14,0)</f>
        <v>50</v>
      </c>
    </row>
    <row r="322" spans="1:27" x14ac:dyDescent="0.25">
      <c r="A322" s="77">
        <v>45905</v>
      </c>
      <c r="B322" s="25">
        <v>30454</v>
      </c>
      <c r="C322" s="12" t="s">
        <v>7186</v>
      </c>
      <c r="D322" s="16">
        <f t="shared" si="60"/>
        <v>45905</v>
      </c>
      <c r="G322" s="13" t="s">
        <v>7264</v>
      </c>
      <c r="I322" s="13" t="s">
        <v>7293</v>
      </c>
      <c r="J322" s="13" t="s">
        <v>1815</v>
      </c>
      <c r="K322" s="13" t="s">
        <v>570</v>
      </c>
      <c r="L322" s="25" t="str">
        <f>VLOOKUP($K322,TONG_SL!$A:$D,2,0)</f>
        <v>Tai heo sốt thái 150g</v>
      </c>
      <c r="N322" s="25" t="str">
        <f t="shared" si="61"/>
        <v>K-C6</v>
      </c>
      <c r="Q322" s="25" t="str">
        <f>VLOOKUP(K322,TONG_SL!$A:$D,3,0)</f>
        <v>Túi</v>
      </c>
      <c r="R322" s="54">
        <v>5</v>
      </c>
      <c r="T322" s="1">
        <f>VLOOKUP(VLOOKUP(G322,Ma_KH!$A:$R,18,0)&amp;K322,Gia_MB!$A:$F,6,0)</f>
        <v>21667</v>
      </c>
      <c r="U322" s="14">
        <f t="shared" si="63"/>
        <v>108335</v>
      </c>
      <c r="W322" s="64">
        <f t="shared" si="62"/>
        <v>0</v>
      </c>
      <c r="X322" s="3" t="str">
        <f t="shared" si="64"/>
        <v>8</v>
      </c>
      <c r="Z322" s="14">
        <f t="shared" si="65"/>
        <v>8666.7999999999993</v>
      </c>
      <c r="AA322" s="7">
        <f>VLOOKUP(G322,Ma_KH!$A:$R,14,0)</f>
        <v>50</v>
      </c>
    </row>
    <row r="323" spans="1:27" x14ac:dyDescent="0.25">
      <c r="A323" s="77">
        <v>45905</v>
      </c>
      <c r="B323" s="25">
        <v>30454</v>
      </c>
      <c r="C323" s="12" t="s">
        <v>7186</v>
      </c>
      <c r="D323" s="16">
        <f t="shared" si="60"/>
        <v>45905</v>
      </c>
      <c r="G323" s="13" t="s">
        <v>7264</v>
      </c>
      <c r="I323" s="13" t="s">
        <v>7293</v>
      </c>
      <c r="J323" s="13" t="s">
        <v>1815</v>
      </c>
      <c r="K323" s="13" t="s">
        <v>27</v>
      </c>
      <c r="L323" s="25" t="str">
        <f>VLOOKUP($K323,TONG_SL!$A:$D,2,0)</f>
        <v>Chân giò heo muối 300g</v>
      </c>
      <c r="N323" s="25" t="str">
        <f t="shared" si="61"/>
        <v>K-C6</v>
      </c>
      <c r="Q323" s="25" t="str">
        <f>VLOOKUP(K323,TONG_SL!$A:$D,3,0)</f>
        <v>Túi</v>
      </c>
      <c r="R323" s="54">
        <v>6</v>
      </c>
      <c r="T323" s="1">
        <f>VLOOKUP(VLOOKUP(G323,Ma_KH!$A:$R,18,0)&amp;K323,Gia_MB!$A:$F,6,0)</f>
        <v>73431</v>
      </c>
      <c r="U323" s="14">
        <f t="shared" si="63"/>
        <v>440586</v>
      </c>
      <c r="W323" s="64">
        <f t="shared" si="62"/>
        <v>0</v>
      </c>
      <c r="X323" s="3" t="str">
        <f t="shared" si="64"/>
        <v>8</v>
      </c>
      <c r="Z323" s="14">
        <f t="shared" si="65"/>
        <v>35246.879999999997</v>
      </c>
      <c r="AA323" s="7">
        <f>VLOOKUP(G323,Ma_KH!$A:$R,14,0)</f>
        <v>50</v>
      </c>
    </row>
    <row r="324" spans="1:27" x14ac:dyDescent="0.25">
      <c r="A324" s="77">
        <v>45905</v>
      </c>
      <c r="B324" s="25" t="s">
        <v>7190</v>
      </c>
      <c r="C324" s="12" t="s">
        <v>7186</v>
      </c>
      <c r="D324" s="16">
        <f t="shared" si="60"/>
        <v>45905</v>
      </c>
      <c r="G324" s="13" t="s">
        <v>869</v>
      </c>
      <c r="I324" s="13" t="s">
        <v>7294</v>
      </c>
      <c r="J324" s="13" t="s">
        <v>1815</v>
      </c>
      <c r="K324" s="13" t="s">
        <v>30</v>
      </c>
      <c r="L324" s="25" t="str">
        <f>VLOOKUP($K324,TONG_SL!$A:$D,2,0)</f>
        <v>Gà muối 500g</v>
      </c>
      <c r="N324" s="25" t="str">
        <f t="shared" si="61"/>
        <v>K-C6</v>
      </c>
      <c r="Q324" s="25" t="str">
        <f>VLOOKUP(K324,TONG_SL!$A:$D,3,0)</f>
        <v>Túi</v>
      </c>
      <c r="R324" s="54">
        <v>5</v>
      </c>
      <c r="T324" s="1">
        <f>VLOOKUP(VLOOKUP(G324,Ma_KH!$A:$R,18,0)&amp;K324,Gia_MB!$A:$F,6,0)</f>
        <v>101063</v>
      </c>
      <c r="U324" s="14">
        <f t="shared" si="63"/>
        <v>505315</v>
      </c>
      <c r="W324" s="64">
        <f t="shared" si="62"/>
        <v>0</v>
      </c>
      <c r="X324" s="3" t="str">
        <f t="shared" si="64"/>
        <v>8</v>
      </c>
      <c r="Z324" s="14">
        <f t="shared" si="65"/>
        <v>40425.200000000004</v>
      </c>
      <c r="AA324" s="7">
        <f>VLOOKUP(G324,Ma_KH!$A:$R,14,0)</f>
        <v>56</v>
      </c>
    </row>
    <row r="325" spans="1:27" x14ac:dyDescent="0.25">
      <c r="A325" s="77">
        <v>45905</v>
      </c>
      <c r="B325" s="25">
        <v>47397</v>
      </c>
      <c r="C325" s="12" t="s">
        <v>7186</v>
      </c>
      <c r="D325" s="16">
        <f t="shared" si="60"/>
        <v>45905</v>
      </c>
      <c r="G325" s="13" t="s">
        <v>7218</v>
      </c>
      <c r="I325" s="13" t="s">
        <v>7295</v>
      </c>
      <c r="J325" s="13" t="s">
        <v>1815</v>
      </c>
      <c r="K325" s="13" t="s">
        <v>556</v>
      </c>
      <c r="L325" s="25" t="str">
        <f>VLOOKUP($K325,TONG_SL!$A:$D,2,0)</f>
        <v>Chân giò heo muối 100g</v>
      </c>
      <c r="N325" s="25" t="str">
        <f t="shared" si="61"/>
        <v>K-C6</v>
      </c>
      <c r="Q325" s="25" t="str">
        <f>VLOOKUP(K325,TONG_SL!$A:$D,3,0)</f>
        <v>Gói</v>
      </c>
      <c r="R325" s="54">
        <v>10</v>
      </c>
      <c r="T325" s="1">
        <f>VLOOKUP(VLOOKUP(G325,Ma_KH!$A:$R,18,0)&amp;K325,Gia_MB!$A:$F,6,0)</f>
        <v>23076</v>
      </c>
      <c r="U325" s="14">
        <f t="shared" si="63"/>
        <v>230760</v>
      </c>
      <c r="W325" s="64">
        <f t="shared" si="62"/>
        <v>0</v>
      </c>
      <c r="X325" s="3" t="str">
        <f t="shared" si="64"/>
        <v>8</v>
      </c>
      <c r="Z325" s="14">
        <f t="shared" si="65"/>
        <v>18460.8</v>
      </c>
      <c r="AA325" s="7">
        <f>VLOOKUP(G325,Ma_KH!$A:$R,14,0)</f>
        <v>67</v>
      </c>
    </row>
    <row r="326" spans="1:27" x14ac:dyDescent="0.25">
      <c r="A326" s="77">
        <v>45905</v>
      </c>
      <c r="B326" s="25">
        <v>47169</v>
      </c>
      <c r="C326" s="12" t="s">
        <v>7186</v>
      </c>
      <c r="D326" s="16">
        <f t="shared" si="60"/>
        <v>45905</v>
      </c>
      <c r="G326" s="13" t="s">
        <v>7218</v>
      </c>
      <c r="I326" s="13" t="s">
        <v>7296</v>
      </c>
      <c r="J326" s="13" t="s">
        <v>1815</v>
      </c>
      <c r="K326" s="13" t="s">
        <v>556</v>
      </c>
      <c r="L326" s="25" t="str">
        <f>VLOOKUP($K326,TONG_SL!$A:$D,2,0)</f>
        <v>Chân giò heo muối 100g</v>
      </c>
      <c r="N326" s="25" t="str">
        <f t="shared" si="61"/>
        <v>K-C6</v>
      </c>
      <c r="Q326" s="25" t="str">
        <f>VLOOKUP(K326,TONG_SL!$A:$D,3,0)</f>
        <v>Gói</v>
      </c>
      <c r="R326" s="54">
        <v>10</v>
      </c>
      <c r="T326" s="1">
        <f>VLOOKUP(VLOOKUP(G326,Ma_KH!$A:$R,18,0)&amp;K326,Gia_MB!$A:$F,6,0)</f>
        <v>23076</v>
      </c>
      <c r="U326" s="14">
        <f t="shared" si="63"/>
        <v>230760</v>
      </c>
      <c r="W326" s="64">
        <f t="shared" si="62"/>
        <v>0</v>
      </c>
      <c r="X326" s="3" t="str">
        <f t="shared" si="64"/>
        <v>8</v>
      </c>
      <c r="Z326" s="14">
        <f t="shared" si="65"/>
        <v>18460.8</v>
      </c>
      <c r="AA326" s="7">
        <f>VLOOKUP(G326,Ma_KH!$A:$R,14,0)</f>
        <v>67</v>
      </c>
    </row>
    <row r="327" spans="1:27" x14ac:dyDescent="0.25">
      <c r="A327" s="77">
        <v>45905</v>
      </c>
      <c r="B327" s="25">
        <v>47168</v>
      </c>
      <c r="C327" s="12" t="s">
        <v>7186</v>
      </c>
      <c r="D327" s="16">
        <f t="shared" si="60"/>
        <v>45905</v>
      </c>
      <c r="G327" s="13" t="s">
        <v>7218</v>
      </c>
      <c r="I327" s="13" t="s">
        <v>7297</v>
      </c>
      <c r="J327" s="13" t="s">
        <v>1815</v>
      </c>
      <c r="K327" s="13" t="s">
        <v>556</v>
      </c>
      <c r="L327" s="25" t="str">
        <f>VLOOKUP($K327,TONG_SL!$A:$D,2,0)</f>
        <v>Chân giò heo muối 100g</v>
      </c>
      <c r="N327" s="25" t="str">
        <f t="shared" si="61"/>
        <v>K-C6</v>
      </c>
      <c r="Q327" s="25" t="str">
        <f>VLOOKUP(K327,TONG_SL!$A:$D,3,0)</f>
        <v>Gói</v>
      </c>
      <c r="R327" s="54">
        <v>10</v>
      </c>
      <c r="T327" s="1">
        <f>VLOOKUP(VLOOKUP(G327,Ma_KH!$A:$R,18,0)&amp;K327,Gia_MB!$A:$F,6,0)</f>
        <v>23076</v>
      </c>
      <c r="U327" s="14">
        <f t="shared" si="63"/>
        <v>230760</v>
      </c>
      <c r="W327" s="64">
        <f t="shared" si="62"/>
        <v>0</v>
      </c>
      <c r="X327" s="3" t="str">
        <f t="shared" si="64"/>
        <v>8</v>
      </c>
      <c r="Z327" s="14">
        <f t="shared" si="65"/>
        <v>18460.8</v>
      </c>
      <c r="AA327" s="7">
        <f>VLOOKUP(G327,Ma_KH!$A:$R,14,0)</f>
        <v>67</v>
      </c>
    </row>
    <row r="328" spans="1:27" x14ac:dyDescent="0.25">
      <c r="A328" s="77">
        <v>45905</v>
      </c>
      <c r="B328" s="25">
        <v>47167</v>
      </c>
      <c r="C328" s="12" t="s">
        <v>7186</v>
      </c>
      <c r="D328" s="16">
        <f t="shared" si="60"/>
        <v>45905</v>
      </c>
      <c r="G328" s="13" t="s">
        <v>7218</v>
      </c>
      <c r="I328" s="13" t="s">
        <v>7298</v>
      </c>
      <c r="J328" s="13" t="s">
        <v>1815</v>
      </c>
      <c r="K328" s="13" t="s">
        <v>556</v>
      </c>
      <c r="L328" s="25" t="str">
        <f>VLOOKUP($K328,TONG_SL!$A:$D,2,0)</f>
        <v>Chân giò heo muối 100g</v>
      </c>
      <c r="N328" s="25" t="str">
        <f t="shared" si="61"/>
        <v>K-C6</v>
      </c>
      <c r="Q328" s="25" t="str">
        <f>VLOOKUP(K328,TONG_SL!$A:$D,3,0)</f>
        <v>Gói</v>
      </c>
      <c r="R328" s="54">
        <v>20</v>
      </c>
      <c r="T328" s="1">
        <f>VLOOKUP(VLOOKUP(G328,Ma_KH!$A:$R,18,0)&amp;K328,Gia_MB!$A:$F,6,0)</f>
        <v>23076</v>
      </c>
      <c r="U328" s="14">
        <f t="shared" si="63"/>
        <v>461520</v>
      </c>
      <c r="W328" s="64">
        <f t="shared" si="62"/>
        <v>0</v>
      </c>
      <c r="X328" s="3" t="str">
        <f t="shared" si="64"/>
        <v>8</v>
      </c>
      <c r="Z328" s="14">
        <f t="shared" si="65"/>
        <v>36921.599999999999</v>
      </c>
      <c r="AA328" s="7">
        <f>VLOOKUP(G328,Ma_KH!$A:$R,14,0)</f>
        <v>67</v>
      </c>
    </row>
    <row r="329" spans="1:27" x14ac:dyDescent="0.25">
      <c r="A329" s="77">
        <v>45905</v>
      </c>
      <c r="B329" s="25">
        <v>47170</v>
      </c>
      <c r="C329" s="12" t="s">
        <v>7186</v>
      </c>
      <c r="D329" s="16">
        <f t="shared" si="60"/>
        <v>45905</v>
      </c>
      <c r="G329" s="13" t="s">
        <v>7218</v>
      </c>
      <c r="I329" s="13" t="s">
        <v>7299</v>
      </c>
      <c r="J329" s="13" t="s">
        <v>1815</v>
      </c>
      <c r="K329" s="13" t="s">
        <v>556</v>
      </c>
      <c r="L329" s="25" t="str">
        <f>VLOOKUP($K329,TONG_SL!$A:$D,2,0)</f>
        <v>Chân giò heo muối 100g</v>
      </c>
      <c r="N329" s="25" t="str">
        <f t="shared" si="61"/>
        <v>K-C6</v>
      </c>
      <c r="Q329" s="25" t="str">
        <f>VLOOKUP(K329,TONG_SL!$A:$D,3,0)</f>
        <v>Gói</v>
      </c>
      <c r="R329" s="54">
        <v>10</v>
      </c>
      <c r="T329" s="1">
        <f>VLOOKUP(VLOOKUP(G329,Ma_KH!$A:$R,18,0)&amp;K329,Gia_MB!$A:$F,6,0)</f>
        <v>23076</v>
      </c>
      <c r="U329" s="14">
        <f t="shared" si="63"/>
        <v>230760</v>
      </c>
      <c r="W329" s="64">
        <f t="shared" si="62"/>
        <v>0</v>
      </c>
      <c r="X329" s="3" t="str">
        <f t="shared" si="64"/>
        <v>8</v>
      </c>
      <c r="Z329" s="14">
        <f t="shared" si="65"/>
        <v>18460.8</v>
      </c>
      <c r="AA329" s="7">
        <f>VLOOKUP(G329,Ma_KH!$A:$R,14,0)</f>
        <v>67</v>
      </c>
    </row>
    <row r="330" spans="1:27" x14ac:dyDescent="0.25">
      <c r="A330" s="77">
        <v>45905</v>
      </c>
      <c r="B330" s="25">
        <v>56589</v>
      </c>
      <c r="C330" s="12" t="s">
        <v>7186</v>
      </c>
      <c r="D330" s="16">
        <f t="shared" si="60"/>
        <v>45905</v>
      </c>
      <c r="G330" s="13" t="s">
        <v>7200</v>
      </c>
      <c r="I330" s="13" t="s">
        <v>2097</v>
      </c>
      <c r="J330" s="13" t="s">
        <v>1815</v>
      </c>
      <c r="K330" s="13" t="s">
        <v>27</v>
      </c>
      <c r="L330" s="25" t="str">
        <f>VLOOKUP($K330,TONG_SL!$A:$D,2,0)</f>
        <v>Chân giò heo muối 300g</v>
      </c>
      <c r="N330" s="25" t="str">
        <f t="shared" si="61"/>
        <v>K-C6</v>
      </c>
      <c r="Q330" s="25" t="str">
        <f>VLOOKUP(K330,TONG_SL!$A:$D,3,0)</f>
        <v>Túi</v>
      </c>
      <c r="R330" s="54">
        <v>3</v>
      </c>
      <c r="T330" s="1">
        <f>VLOOKUP(VLOOKUP(G330,Ma_KH!$A:$R,18,0)&amp;K330,Gia_MB!$A:$F,6,0)</f>
        <v>69759</v>
      </c>
      <c r="U330" s="14">
        <f t="shared" si="63"/>
        <v>209277</v>
      </c>
      <c r="W330" s="64">
        <f t="shared" si="62"/>
        <v>0</v>
      </c>
      <c r="X330" s="3" t="str">
        <f t="shared" si="64"/>
        <v>8</v>
      </c>
      <c r="Z330" s="14">
        <f t="shared" si="65"/>
        <v>16742.16</v>
      </c>
      <c r="AA330" s="7">
        <f>VLOOKUP(G330,Ma_KH!$A:$R,14,0)</f>
        <v>60</v>
      </c>
    </row>
    <row r="331" spans="1:27" x14ac:dyDescent="0.25">
      <c r="A331" s="77">
        <v>45905</v>
      </c>
      <c r="B331" s="25">
        <v>56589</v>
      </c>
      <c r="C331" s="12" t="s">
        <v>7186</v>
      </c>
      <c r="D331" s="16">
        <f t="shared" si="60"/>
        <v>45905</v>
      </c>
      <c r="G331" s="13" t="s">
        <v>7200</v>
      </c>
      <c r="I331" s="13" t="s">
        <v>2097</v>
      </c>
      <c r="J331" s="13" t="s">
        <v>1815</v>
      </c>
      <c r="K331" s="13" t="s">
        <v>35</v>
      </c>
      <c r="L331" s="25" t="str">
        <f>VLOOKUP($K331,TONG_SL!$A:$D,2,0)</f>
        <v>Tai heo muối 200g</v>
      </c>
      <c r="N331" s="25" t="str">
        <f t="shared" si="61"/>
        <v>K-C6</v>
      </c>
      <c r="Q331" s="25" t="str">
        <f>VLOOKUP(K331,TONG_SL!$A:$D,3,0)</f>
        <v>Túi</v>
      </c>
      <c r="R331" s="54">
        <v>2</v>
      </c>
      <c r="T331" s="1">
        <f>VLOOKUP(VLOOKUP(G331,Ma_KH!$A:$R,18,0)&amp;K331,Gia_MB!$A:$F,6,0)</f>
        <v>52815</v>
      </c>
      <c r="U331" s="14">
        <f t="shared" si="63"/>
        <v>105630</v>
      </c>
      <c r="W331" s="64">
        <f t="shared" si="62"/>
        <v>0</v>
      </c>
      <c r="X331" s="3" t="str">
        <f t="shared" si="64"/>
        <v>8</v>
      </c>
      <c r="Z331" s="14">
        <f t="shared" si="65"/>
        <v>8450.4</v>
      </c>
      <c r="AA331" s="7">
        <f>VLOOKUP(G331,Ma_KH!$A:$R,14,0)</f>
        <v>60</v>
      </c>
    </row>
    <row r="332" spans="1:27" x14ac:dyDescent="0.25">
      <c r="A332" s="77">
        <v>45905</v>
      </c>
      <c r="B332" s="25">
        <v>56589</v>
      </c>
      <c r="C332" s="12" t="s">
        <v>7186</v>
      </c>
      <c r="D332" s="16">
        <f t="shared" si="60"/>
        <v>45905</v>
      </c>
      <c r="G332" s="13" t="s">
        <v>7200</v>
      </c>
      <c r="I332" s="13" t="s">
        <v>2097</v>
      </c>
      <c r="J332" s="13" t="s">
        <v>1815</v>
      </c>
      <c r="K332" s="13" t="s">
        <v>30</v>
      </c>
      <c r="L332" s="25" t="str">
        <f>VLOOKUP($K332,TONG_SL!$A:$D,2,0)</f>
        <v>Gà muối 500g</v>
      </c>
      <c r="N332" s="25" t="str">
        <f t="shared" si="61"/>
        <v>K-C6</v>
      </c>
      <c r="Q332" s="25" t="str">
        <f>VLOOKUP(K332,TONG_SL!$A:$D,3,0)</f>
        <v>Túi</v>
      </c>
      <c r="R332" s="54">
        <v>3</v>
      </c>
      <c r="T332" s="1">
        <f>VLOOKUP(VLOOKUP(G332,Ma_KH!$A:$R,18,0)&amp;K332,Gia_MB!$A:$F,6,0)</f>
        <v>105505</v>
      </c>
      <c r="U332" s="14">
        <f t="shared" si="63"/>
        <v>316515</v>
      </c>
      <c r="W332" s="64">
        <f t="shared" si="62"/>
        <v>0</v>
      </c>
      <c r="X332" s="3" t="str">
        <f t="shared" si="64"/>
        <v>8</v>
      </c>
      <c r="Z332" s="14">
        <f t="shared" si="65"/>
        <v>25321.200000000001</v>
      </c>
      <c r="AA332" s="7">
        <f>VLOOKUP(G332,Ma_KH!$A:$R,14,0)</f>
        <v>60</v>
      </c>
    </row>
    <row r="333" spans="1:27" x14ac:dyDescent="0.25">
      <c r="A333" s="77">
        <v>45905</v>
      </c>
      <c r="B333" s="25">
        <v>56589</v>
      </c>
      <c r="C333" s="12" t="s">
        <v>7186</v>
      </c>
      <c r="D333" s="16">
        <f t="shared" si="60"/>
        <v>45905</v>
      </c>
      <c r="G333" s="13" t="s">
        <v>7200</v>
      </c>
      <c r="I333" s="13" t="s">
        <v>2097</v>
      </c>
      <c r="J333" s="13" t="s">
        <v>1815</v>
      </c>
      <c r="K333" s="13" t="s">
        <v>32</v>
      </c>
      <c r="L333" s="25" t="str">
        <f>VLOOKUP($K333,TONG_SL!$A:$D,2,0)</f>
        <v>Giò Tai Lưỡi Xào 250g</v>
      </c>
      <c r="N333" s="25" t="str">
        <f t="shared" si="61"/>
        <v>K-C6</v>
      </c>
      <c r="Q333" s="25" t="str">
        <f>VLOOKUP(K333,TONG_SL!$A:$D,3,0)</f>
        <v>Túi</v>
      </c>
      <c r="R333" s="54">
        <v>3</v>
      </c>
      <c r="T333" s="1">
        <f>VLOOKUP(VLOOKUP(G333,Ma_KH!$A:$R,18,0)&amp;K333,Gia_MB!$A:$F,6,0)</f>
        <v>47673</v>
      </c>
      <c r="U333" s="14">
        <f t="shared" si="63"/>
        <v>143019</v>
      </c>
      <c r="W333" s="64">
        <f t="shared" si="62"/>
        <v>0</v>
      </c>
      <c r="X333" s="3" t="str">
        <f t="shared" si="64"/>
        <v>8</v>
      </c>
      <c r="Z333" s="14">
        <f t="shared" si="65"/>
        <v>11441.52</v>
      </c>
      <c r="AA333" s="7">
        <f>VLOOKUP(G333,Ma_KH!$A:$R,14,0)</f>
        <v>60</v>
      </c>
    </row>
    <row r="334" spans="1:27" x14ac:dyDescent="0.25">
      <c r="A334" s="77">
        <v>45905</v>
      </c>
      <c r="B334" s="25">
        <v>56589</v>
      </c>
      <c r="C334" s="12" t="s">
        <v>7186</v>
      </c>
      <c r="D334" s="16">
        <f t="shared" si="60"/>
        <v>45905</v>
      </c>
      <c r="G334" s="13" t="s">
        <v>7200</v>
      </c>
      <c r="I334" s="13" t="s">
        <v>2097</v>
      </c>
      <c r="J334" s="13" t="s">
        <v>1815</v>
      </c>
      <c r="K334" s="13" t="s">
        <v>55</v>
      </c>
      <c r="L334" s="25" t="str">
        <f>VLOOKUP($K334,TONG_SL!$A:$D,2,0)</f>
        <v>Gà xì dầu 500g</v>
      </c>
      <c r="N334" s="25" t="str">
        <f t="shared" si="61"/>
        <v>K-C6</v>
      </c>
      <c r="Q334" s="25" t="str">
        <f>VLOOKUP(K334,TONG_SL!$A:$D,3,0)</f>
        <v>Túi</v>
      </c>
      <c r="R334" s="54">
        <v>2</v>
      </c>
      <c r="T334" s="1">
        <f>VLOOKUP(VLOOKUP(G334,Ma_KH!$A:$R,18,0)&amp;K334,Gia_MB!$A:$F,6,0)</f>
        <v>106026</v>
      </c>
      <c r="U334" s="14">
        <f t="shared" si="63"/>
        <v>212052</v>
      </c>
      <c r="W334" s="64">
        <f t="shared" si="62"/>
        <v>0</v>
      </c>
      <c r="X334" s="3" t="str">
        <f t="shared" si="64"/>
        <v>8</v>
      </c>
      <c r="Z334" s="14">
        <f t="shared" si="65"/>
        <v>16964.16</v>
      </c>
      <c r="AA334" s="7">
        <f>VLOOKUP(G334,Ma_KH!$A:$R,14,0)</f>
        <v>60</v>
      </c>
    </row>
    <row r="335" spans="1:27" x14ac:dyDescent="0.25">
      <c r="A335" s="77">
        <v>45905</v>
      </c>
      <c r="B335" s="25">
        <v>47159</v>
      </c>
      <c r="C335" s="12" t="s">
        <v>7186</v>
      </c>
      <c r="D335" s="16">
        <f t="shared" si="60"/>
        <v>45905</v>
      </c>
      <c r="G335" s="13" t="s">
        <v>7218</v>
      </c>
      <c r="I335" s="13" t="s">
        <v>7300</v>
      </c>
      <c r="J335" s="13" t="s">
        <v>1815</v>
      </c>
      <c r="K335" s="13" t="s">
        <v>556</v>
      </c>
      <c r="L335" s="25" t="str">
        <f>VLOOKUP($K335,TONG_SL!$A:$D,2,0)</f>
        <v>Chân giò heo muối 100g</v>
      </c>
      <c r="N335" s="25" t="str">
        <f t="shared" si="61"/>
        <v>K-C6</v>
      </c>
      <c r="Q335" s="25" t="str">
        <f>VLOOKUP(K335,TONG_SL!$A:$D,3,0)</f>
        <v>Gói</v>
      </c>
      <c r="R335" s="54">
        <v>10</v>
      </c>
      <c r="T335" s="1">
        <f>VLOOKUP(VLOOKUP(G335,Ma_KH!$A:$R,18,0)&amp;K335,Gia_MB!$A:$F,6,0)</f>
        <v>23076</v>
      </c>
      <c r="U335" s="14">
        <f t="shared" si="63"/>
        <v>230760</v>
      </c>
      <c r="W335" s="64">
        <f t="shared" si="62"/>
        <v>0</v>
      </c>
      <c r="X335" s="3" t="str">
        <f t="shared" si="64"/>
        <v>8</v>
      </c>
      <c r="Z335" s="14">
        <f t="shared" si="65"/>
        <v>18460.8</v>
      </c>
      <c r="AA335" s="7">
        <f>VLOOKUP(G335,Ma_KH!$A:$R,14,0)</f>
        <v>67</v>
      </c>
    </row>
    <row r="336" spans="1:27" x14ac:dyDescent="0.25">
      <c r="A336" s="77">
        <v>45905</v>
      </c>
      <c r="B336" s="25">
        <v>56582</v>
      </c>
      <c r="C336" s="12" t="s">
        <v>7186</v>
      </c>
      <c r="D336" s="16">
        <f t="shared" si="60"/>
        <v>45905</v>
      </c>
      <c r="G336" s="13" t="s">
        <v>7268</v>
      </c>
      <c r="I336" s="13" t="s">
        <v>7301</v>
      </c>
      <c r="J336" s="13" t="s">
        <v>1815</v>
      </c>
      <c r="K336" s="13" t="s">
        <v>556</v>
      </c>
      <c r="L336" s="25" t="str">
        <f>VLOOKUP($K336,TONG_SL!$A:$D,2,0)</f>
        <v>Chân giò heo muối 100g</v>
      </c>
      <c r="N336" s="25" t="str">
        <f t="shared" si="61"/>
        <v>K-C6</v>
      </c>
      <c r="Q336" s="25" t="str">
        <f>VLOOKUP(K336,TONG_SL!$A:$D,3,0)</f>
        <v>Gói</v>
      </c>
      <c r="R336" s="54">
        <v>10</v>
      </c>
      <c r="T336" s="1">
        <f>VLOOKUP(VLOOKUP(G336,Ma_KH!$A:$R,18,0)&amp;K336,Gia_MB!$A:$F,6,0)</f>
        <v>23322</v>
      </c>
      <c r="U336" s="14">
        <f t="shared" si="63"/>
        <v>233220</v>
      </c>
      <c r="W336" s="64">
        <f t="shared" si="62"/>
        <v>0</v>
      </c>
      <c r="X336" s="3" t="str">
        <f t="shared" si="64"/>
        <v>8</v>
      </c>
      <c r="Z336" s="14">
        <f t="shared" si="65"/>
        <v>18657.600000000002</v>
      </c>
      <c r="AA336" s="7">
        <f>VLOOKUP(G336,Ma_KH!$A:$R,14,0)</f>
        <v>36</v>
      </c>
    </row>
    <row r="337" spans="1:27" x14ac:dyDescent="0.25">
      <c r="A337" s="77">
        <v>45905</v>
      </c>
      <c r="B337" s="25">
        <v>56582</v>
      </c>
      <c r="C337" s="12" t="s">
        <v>7186</v>
      </c>
      <c r="D337" s="16">
        <f t="shared" si="60"/>
        <v>45905</v>
      </c>
      <c r="G337" s="13" t="s">
        <v>7268</v>
      </c>
      <c r="I337" s="13" t="s">
        <v>7301</v>
      </c>
      <c r="J337" s="13" t="s">
        <v>1815</v>
      </c>
      <c r="K337" s="13" t="s">
        <v>32</v>
      </c>
      <c r="L337" s="25" t="str">
        <f>VLOOKUP($K337,TONG_SL!$A:$D,2,0)</f>
        <v>Giò Tai Lưỡi Xào 250g</v>
      </c>
      <c r="N337" s="25" t="str">
        <f t="shared" si="61"/>
        <v>K-C6</v>
      </c>
      <c r="Q337" s="25" t="str">
        <f>VLOOKUP(K337,TONG_SL!$A:$D,3,0)</f>
        <v>Túi</v>
      </c>
      <c r="R337" s="54">
        <v>3</v>
      </c>
      <c r="T337" s="1">
        <f>VLOOKUP(VLOOKUP(G337,Ma_KH!$A:$R,18,0)&amp;K337,Gia_MB!$A:$F,6,0)</f>
        <v>47674</v>
      </c>
      <c r="U337" s="14">
        <f t="shared" si="63"/>
        <v>143022</v>
      </c>
      <c r="W337" s="64">
        <f t="shared" si="62"/>
        <v>0</v>
      </c>
      <c r="X337" s="3" t="str">
        <f t="shared" si="64"/>
        <v>8</v>
      </c>
      <c r="Z337" s="14">
        <f t="shared" si="65"/>
        <v>11441.76</v>
      </c>
      <c r="AA337" s="7">
        <f>VLOOKUP(G337,Ma_KH!$A:$R,14,0)</f>
        <v>36</v>
      </c>
    </row>
    <row r="338" spans="1:27" x14ac:dyDescent="0.25">
      <c r="A338" s="77">
        <v>45905</v>
      </c>
      <c r="B338" s="25">
        <v>56582</v>
      </c>
      <c r="C338" s="12" t="s">
        <v>7186</v>
      </c>
      <c r="D338" s="16">
        <f t="shared" si="60"/>
        <v>45905</v>
      </c>
      <c r="G338" s="13" t="s">
        <v>7268</v>
      </c>
      <c r="I338" s="13" t="s">
        <v>7301</v>
      </c>
      <c r="J338" s="13" t="s">
        <v>1815</v>
      </c>
      <c r="K338" s="13" t="s">
        <v>35</v>
      </c>
      <c r="L338" s="25" t="str">
        <f>VLOOKUP($K338,TONG_SL!$A:$D,2,0)</f>
        <v>Tai heo muối 200g</v>
      </c>
      <c r="N338" s="25" t="str">
        <f t="shared" si="61"/>
        <v>K-C6</v>
      </c>
      <c r="Q338" s="25" t="str">
        <f>VLOOKUP(K338,TONG_SL!$A:$D,3,0)</f>
        <v>Túi</v>
      </c>
      <c r="R338" s="54">
        <v>3</v>
      </c>
      <c r="T338" s="1">
        <f>VLOOKUP(VLOOKUP(G338,Ma_KH!$A:$R,18,0)&amp;K338,Gia_MB!$A:$F,6,0)</f>
        <v>52816</v>
      </c>
      <c r="U338" s="14">
        <f t="shared" si="63"/>
        <v>158448</v>
      </c>
      <c r="W338" s="64">
        <f t="shared" si="62"/>
        <v>0</v>
      </c>
      <c r="X338" s="3" t="str">
        <f t="shared" si="64"/>
        <v>8</v>
      </c>
      <c r="Z338" s="14">
        <f t="shared" si="65"/>
        <v>12675.84</v>
      </c>
      <c r="AA338" s="7">
        <f>VLOOKUP(G338,Ma_KH!$A:$R,14,0)</f>
        <v>36</v>
      </c>
    </row>
    <row r="339" spans="1:27" x14ac:dyDescent="0.25">
      <c r="A339" s="77">
        <v>45905</v>
      </c>
      <c r="B339" s="25">
        <v>56582</v>
      </c>
      <c r="C339" s="12" t="s">
        <v>7186</v>
      </c>
      <c r="D339" s="16">
        <f t="shared" si="60"/>
        <v>45905</v>
      </c>
      <c r="G339" s="13" t="s">
        <v>7268</v>
      </c>
      <c r="I339" s="13" t="s">
        <v>7301</v>
      </c>
      <c r="J339" s="13" t="s">
        <v>1815</v>
      </c>
      <c r="K339" s="13" t="s">
        <v>27</v>
      </c>
      <c r="L339" s="25" t="str">
        <f>VLOOKUP($K339,TONG_SL!$A:$D,2,0)</f>
        <v>Chân giò heo muối 300g</v>
      </c>
      <c r="N339" s="25" t="str">
        <f t="shared" si="61"/>
        <v>K-C6</v>
      </c>
      <c r="Q339" s="25" t="str">
        <f>VLOOKUP(K339,TONG_SL!$A:$D,3,0)</f>
        <v>Túi</v>
      </c>
      <c r="R339" s="54">
        <v>3</v>
      </c>
      <c r="T339" s="1">
        <f>VLOOKUP(VLOOKUP(G339,Ma_KH!$A:$R,18,0)&amp;K339,Gia_MB!$A:$F,6,0)</f>
        <v>69759</v>
      </c>
      <c r="U339" s="14">
        <f t="shared" si="63"/>
        <v>209277</v>
      </c>
      <c r="W339" s="64">
        <f t="shared" si="62"/>
        <v>0</v>
      </c>
      <c r="X339" s="3" t="str">
        <f t="shared" si="64"/>
        <v>8</v>
      </c>
      <c r="Z339" s="14">
        <f t="shared" si="65"/>
        <v>16742.16</v>
      </c>
      <c r="AA339" s="7">
        <f>VLOOKUP(G339,Ma_KH!$A:$R,14,0)</f>
        <v>36</v>
      </c>
    </row>
    <row r="340" spans="1:27" x14ac:dyDescent="0.25">
      <c r="A340" s="77">
        <v>45905</v>
      </c>
      <c r="B340" s="25">
        <v>47181</v>
      </c>
      <c r="C340" s="12" t="s">
        <v>7186</v>
      </c>
      <c r="D340" s="16">
        <f t="shared" si="60"/>
        <v>45905</v>
      </c>
      <c r="G340" s="13" t="s">
        <v>7218</v>
      </c>
      <c r="I340" s="13" t="s">
        <v>7302</v>
      </c>
      <c r="J340" s="13" t="s">
        <v>1815</v>
      </c>
      <c r="K340" s="13" t="s">
        <v>556</v>
      </c>
      <c r="L340" s="25" t="str">
        <f>VLOOKUP($K340,TONG_SL!$A:$D,2,0)</f>
        <v>Chân giò heo muối 100g</v>
      </c>
      <c r="N340" s="25" t="str">
        <f t="shared" si="61"/>
        <v>K-C6</v>
      </c>
      <c r="Q340" s="25" t="str">
        <f>VLOOKUP(K340,TONG_SL!$A:$D,3,0)</f>
        <v>Gói</v>
      </c>
      <c r="R340" s="54">
        <v>8</v>
      </c>
      <c r="T340" s="1">
        <f>VLOOKUP(VLOOKUP(G340,Ma_KH!$A:$R,18,0)&amp;K340,Gia_MB!$A:$F,6,0)</f>
        <v>23076</v>
      </c>
      <c r="U340" s="14">
        <f t="shared" si="63"/>
        <v>184608</v>
      </c>
      <c r="W340" s="64">
        <f t="shared" si="62"/>
        <v>0</v>
      </c>
      <c r="X340" s="3" t="str">
        <f t="shared" si="64"/>
        <v>8</v>
      </c>
      <c r="Z340" s="14">
        <f t="shared" si="65"/>
        <v>14768.64</v>
      </c>
      <c r="AA340" s="7">
        <f>VLOOKUP(G340,Ma_KH!$A:$R,14,0)</f>
        <v>67</v>
      </c>
    </row>
    <row r="341" spans="1:27" x14ac:dyDescent="0.25">
      <c r="A341" s="77">
        <v>45905</v>
      </c>
      <c r="B341" s="25">
        <v>30459</v>
      </c>
      <c r="C341" s="12" t="s">
        <v>7186</v>
      </c>
      <c r="D341" s="16">
        <f t="shared" si="60"/>
        <v>45905</v>
      </c>
      <c r="G341" s="13" t="s">
        <v>7264</v>
      </c>
      <c r="I341" s="13" t="s">
        <v>7303</v>
      </c>
      <c r="J341" s="13" t="s">
        <v>1815</v>
      </c>
      <c r="K341" s="13" t="s">
        <v>556</v>
      </c>
      <c r="L341" s="25" t="str">
        <f>VLOOKUP($K341,TONG_SL!$A:$D,2,0)</f>
        <v>Chân giò heo muối 100g</v>
      </c>
      <c r="N341" s="25" t="str">
        <f t="shared" si="61"/>
        <v>K-C6</v>
      </c>
      <c r="Q341" s="25" t="str">
        <f>VLOOKUP(K341,TONG_SL!$A:$D,3,0)</f>
        <v>Gói</v>
      </c>
      <c r="R341" s="54">
        <v>10</v>
      </c>
      <c r="T341" s="1">
        <f>VLOOKUP(VLOOKUP(G341,Ma_KH!$A:$R,18,0)&amp;K341,Gia_MB!$A:$F,6,0)</f>
        <v>24549</v>
      </c>
      <c r="U341" s="14">
        <f t="shared" si="63"/>
        <v>245490</v>
      </c>
      <c r="W341" s="64">
        <f t="shared" si="62"/>
        <v>0</v>
      </c>
      <c r="X341" s="3" t="str">
        <f t="shared" si="64"/>
        <v>8</v>
      </c>
      <c r="Z341" s="14">
        <f t="shared" si="65"/>
        <v>19639.2</v>
      </c>
      <c r="AA341" s="7">
        <f>VLOOKUP(G341,Ma_KH!$A:$R,14,0)</f>
        <v>50</v>
      </c>
    </row>
    <row r="342" spans="1:27" x14ac:dyDescent="0.25">
      <c r="A342" s="77">
        <v>45905</v>
      </c>
      <c r="B342" s="25">
        <v>30459</v>
      </c>
      <c r="C342" s="12" t="s">
        <v>7186</v>
      </c>
      <c r="D342" s="16">
        <f t="shared" si="60"/>
        <v>45905</v>
      </c>
      <c r="G342" s="13" t="s">
        <v>7264</v>
      </c>
      <c r="I342" s="13" t="s">
        <v>7303</v>
      </c>
      <c r="J342" s="13" t="s">
        <v>1815</v>
      </c>
      <c r="K342" s="13" t="s">
        <v>27</v>
      </c>
      <c r="L342" s="25" t="str">
        <f>VLOOKUP($K342,TONG_SL!$A:$D,2,0)</f>
        <v>Chân giò heo muối 300g</v>
      </c>
      <c r="N342" s="25" t="str">
        <f t="shared" si="61"/>
        <v>K-C6</v>
      </c>
      <c r="Q342" s="25" t="str">
        <f>VLOOKUP(K342,TONG_SL!$A:$D,3,0)</f>
        <v>Túi</v>
      </c>
      <c r="R342" s="54">
        <v>5</v>
      </c>
      <c r="T342" s="1">
        <f>VLOOKUP(VLOOKUP(G342,Ma_KH!$A:$R,18,0)&amp;K342,Gia_MB!$A:$F,6,0)</f>
        <v>73431</v>
      </c>
      <c r="U342" s="14">
        <f t="shared" si="63"/>
        <v>367155</v>
      </c>
      <c r="W342" s="64">
        <f t="shared" si="62"/>
        <v>0</v>
      </c>
      <c r="X342" s="3" t="str">
        <f t="shared" si="64"/>
        <v>8</v>
      </c>
      <c r="Z342" s="14">
        <f t="shared" si="65"/>
        <v>29372.400000000001</v>
      </c>
      <c r="AA342" s="7">
        <f>VLOOKUP(G342,Ma_KH!$A:$R,14,0)</f>
        <v>50</v>
      </c>
    </row>
    <row r="343" spans="1:27" x14ac:dyDescent="0.25">
      <c r="A343" s="77">
        <v>45905</v>
      </c>
      <c r="B343" s="25">
        <v>30459</v>
      </c>
      <c r="C343" s="12" t="s">
        <v>7186</v>
      </c>
      <c r="D343" s="16">
        <f t="shared" si="60"/>
        <v>45905</v>
      </c>
      <c r="G343" s="13" t="s">
        <v>7264</v>
      </c>
      <c r="I343" s="13" t="s">
        <v>7303</v>
      </c>
      <c r="J343" s="13" t="s">
        <v>1815</v>
      </c>
      <c r="K343" s="13" t="s">
        <v>32</v>
      </c>
      <c r="L343" s="25" t="str">
        <f>VLOOKUP($K343,TONG_SL!$A:$D,2,0)</f>
        <v>Giò Tai Lưỡi Xào 250g</v>
      </c>
      <c r="N343" s="25" t="str">
        <f t="shared" si="61"/>
        <v>K-C6</v>
      </c>
      <c r="Q343" s="25" t="str">
        <f>VLOOKUP(K343,TONG_SL!$A:$D,3,0)</f>
        <v>Túi</v>
      </c>
      <c r="R343" s="54">
        <v>2</v>
      </c>
      <c r="T343" s="1">
        <f>VLOOKUP(VLOOKUP(G343,Ma_KH!$A:$R,18,0)&amp;K343,Gia_MB!$A:$F,6,0)</f>
        <v>50182</v>
      </c>
      <c r="U343" s="14">
        <f t="shared" si="63"/>
        <v>100364</v>
      </c>
      <c r="W343" s="64">
        <f t="shared" si="62"/>
        <v>0</v>
      </c>
      <c r="X343" s="3" t="str">
        <f t="shared" si="64"/>
        <v>8</v>
      </c>
      <c r="Z343" s="14">
        <f t="shared" si="65"/>
        <v>8029.12</v>
      </c>
      <c r="AA343" s="7">
        <f>VLOOKUP(G343,Ma_KH!$A:$R,14,0)</f>
        <v>50</v>
      </c>
    </row>
    <row r="344" spans="1:27" x14ac:dyDescent="0.25">
      <c r="A344" s="77">
        <v>45905</v>
      </c>
      <c r="B344" s="25">
        <v>47182</v>
      </c>
      <c r="C344" s="12" t="s">
        <v>7186</v>
      </c>
      <c r="D344" s="16">
        <f t="shared" si="60"/>
        <v>45905</v>
      </c>
      <c r="G344" s="13" t="s">
        <v>7218</v>
      </c>
      <c r="I344" s="13" t="s">
        <v>7304</v>
      </c>
      <c r="J344" s="13" t="s">
        <v>1815</v>
      </c>
      <c r="K344" s="13" t="s">
        <v>556</v>
      </c>
      <c r="L344" s="25" t="str">
        <f>VLOOKUP($K344,TONG_SL!$A:$D,2,0)</f>
        <v>Chân giò heo muối 100g</v>
      </c>
      <c r="N344" s="25" t="str">
        <f t="shared" si="61"/>
        <v>K-C6</v>
      </c>
      <c r="Q344" s="25" t="str">
        <f>VLOOKUP(K344,TONG_SL!$A:$D,3,0)</f>
        <v>Gói</v>
      </c>
      <c r="R344" s="54">
        <v>10</v>
      </c>
      <c r="T344" s="1">
        <f>VLOOKUP(VLOOKUP(G344,Ma_KH!$A:$R,18,0)&amp;K344,Gia_MB!$A:$F,6,0)</f>
        <v>23076</v>
      </c>
      <c r="U344" s="14">
        <f t="shared" si="63"/>
        <v>230760</v>
      </c>
      <c r="W344" s="64">
        <f t="shared" si="62"/>
        <v>0</v>
      </c>
      <c r="X344" s="3" t="str">
        <f t="shared" si="64"/>
        <v>8</v>
      </c>
      <c r="Z344" s="14">
        <f t="shared" si="65"/>
        <v>18460.8</v>
      </c>
      <c r="AA344" s="7">
        <f>VLOOKUP(G344,Ma_KH!$A:$R,14,0)</f>
        <v>67</v>
      </c>
    </row>
    <row r="345" spans="1:27" x14ac:dyDescent="0.25">
      <c r="A345" s="77">
        <v>45905</v>
      </c>
      <c r="B345" s="25">
        <v>47180</v>
      </c>
      <c r="C345" s="12" t="s">
        <v>7186</v>
      </c>
      <c r="D345" s="16">
        <f t="shared" si="60"/>
        <v>45905</v>
      </c>
      <c r="G345" s="13" t="s">
        <v>7218</v>
      </c>
      <c r="I345" s="13" t="s">
        <v>7305</v>
      </c>
      <c r="J345" s="13" t="s">
        <v>1815</v>
      </c>
      <c r="K345" s="13" t="s">
        <v>556</v>
      </c>
      <c r="L345" s="25" t="str">
        <f>VLOOKUP($K345,TONG_SL!$A:$D,2,0)</f>
        <v>Chân giò heo muối 100g</v>
      </c>
      <c r="N345" s="25" t="str">
        <f t="shared" si="61"/>
        <v>K-C6</v>
      </c>
      <c r="Q345" s="25" t="str">
        <f>VLOOKUP(K345,TONG_SL!$A:$D,3,0)</f>
        <v>Gói</v>
      </c>
      <c r="R345" s="54">
        <v>20</v>
      </c>
      <c r="T345" s="1">
        <f>VLOOKUP(VLOOKUP(G345,Ma_KH!$A:$R,18,0)&amp;K345,Gia_MB!$A:$F,6,0)</f>
        <v>23076</v>
      </c>
      <c r="U345" s="14">
        <f t="shared" si="63"/>
        <v>461520</v>
      </c>
      <c r="W345" s="64">
        <f t="shared" si="62"/>
        <v>0</v>
      </c>
      <c r="X345" s="3" t="str">
        <f t="shared" si="64"/>
        <v>8</v>
      </c>
      <c r="Z345" s="14">
        <f t="shared" si="65"/>
        <v>36921.599999999999</v>
      </c>
      <c r="AA345" s="7">
        <f>VLOOKUP(G345,Ma_KH!$A:$R,14,0)</f>
        <v>67</v>
      </c>
    </row>
    <row r="346" spans="1:27" x14ac:dyDescent="0.25">
      <c r="A346" s="77">
        <v>45905</v>
      </c>
      <c r="B346" s="25">
        <v>47183</v>
      </c>
      <c r="C346" s="12" t="s">
        <v>7186</v>
      </c>
      <c r="D346" s="16">
        <f t="shared" si="60"/>
        <v>45905</v>
      </c>
      <c r="G346" s="13" t="s">
        <v>7218</v>
      </c>
      <c r="I346" s="13" t="s">
        <v>7306</v>
      </c>
      <c r="J346" s="13" t="s">
        <v>1815</v>
      </c>
      <c r="K346" s="13" t="s">
        <v>556</v>
      </c>
      <c r="L346" s="25" t="str">
        <f>VLOOKUP($K346,TONG_SL!$A:$D,2,0)</f>
        <v>Chân giò heo muối 100g</v>
      </c>
      <c r="N346" s="25" t="str">
        <f t="shared" si="61"/>
        <v>K-C6</v>
      </c>
      <c r="Q346" s="25" t="str">
        <f>VLOOKUP(K346,TONG_SL!$A:$D,3,0)</f>
        <v>Gói</v>
      </c>
      <c r="R346" s="54">
        <v>8</v>
      </c>
      <c r="T346" s="1">
        <f>VLOOKUP(VLOOKUP(G346,Ma_KH!$A:$R,18,0)&amp;K346,Gia_MB!$A:$F,6,0)</f>
        <v>23076</v>
      </c>
      <c r="U346" s="14">
        <f t="shared" si="63"/>
        <v>184608</v>
      </c>
      <c r="W346" s="64">
        <f t="shared" si="62"/>
        <v>0</v>
      </c>
      <c r="X346" s="3" t="str">
        <f t="shared" si="64"/>
        <v>8</v>
      </c>
      <c r="Z346" s="14">
        <f t="shared" si="65"/>
        <v>14768.64</v>
      </c>
      <c r="AA346" s="7">
        <f>VLOOKUP(G346,Ma_KH!$A:$R,14,0)</f>
        <v>67</v>
      </c>
    </row>
    <row r="347" spans="1:27" x14ac:dyDescent="0.25">
      <c r="A347" s="77">
        <v>45905</v>
      </c>
      <c r="B347" s="25">
        <v>56610</v>
      </c>
      <c r="C347" s="12" t="s">
        <v>7186</v>
      </c>
      <c r="D347" s="16">
        <f t="shared" ref="D347:D351" si="66">IF(A347="","",A347)</f>
        <v>45905</v>
      </c>
      <c r="G347" s="13" t="s">
        <v>7227</v>
      </c>
      <c r="I347" s="13" t="s">
        <v>7307</v>
      </c>
      <c r="J347" s="13" t="s">
        <v>1811</v>
      </c>
      <c r="K347" s="13" t="s">
        <v>27</v>
      </c>
      <c r="L347" s="25" t="str">
        <f>VLOOKUP($K347,TONG_SL!$A:$D,2,0)</f>
        <v>Chân giò heo muối 300g</v>
      </c>
      <c r="N347" s="25" t="str">
        <f t="shared" ref="N347:N352" si="67">IF($B347&lt;&gt;"","K-C6","")</f>
        <v>K-C6</v>
      </c>
      <c r="Q347" s="25" t="str">
        <f>VLOOKUP(K347,TONG_SL!$A:$D,3,0)</f>
        <v>Túi</v>
      </c>
      <c r="R347" s="54">
        <v>5</v>
      </c>
      <c r="T347" s="1">
        <f>VLOOKUP(VLOOKUP(G347,Ma_KH!$A:$R,18,0)&amp;K347,Gia_MB!$A:$F,6,0)</f>
        <v>73431</v>
      </c>
      <c r="U347" s="14">
        <f t="shared" ref="U347:U361" si="68">T347*R347</f>
        <v>367155</v>
      </c>
      <c r="W347" s="64">
        <f t="shared" ref="W347:W352" si="69">U347*V347</f>
        <v>0</v>
      </c>
      <c r="X347" s="3" t="str">
        <f t="shared" ref="X347:X361" si="70">IF(B347&lt;&gt;"","8","0")</f>
        <v>8</v>
      </c>
      <c r="Z347" s="14">
        <f t="shared" ref="Z347:Z361" si="71">U347*X347%</f>
        <v>29372.400000000001</v>
      </c>
      <c r="AA347" s="7">
        <f>VLOOKUP(G347,Ma_KH!$A:$R,14,0)</f>
        <v>51</v>
      </c>
    </row>
    <row r="348" spans="1:27" x14ac:dyDescent="0.25">
      <c r="A348" s="77">
        <v>45905</v>
      </c>
      <c r="B348" s="25">
        <v>56610</v>
      </c>
      <c r="C348" s="12" t="s">
        <v>7186</v>
      </c>
      <c r="D348" s="16">
        <f t="shared" si="66"/>
        <v>45905</v>
      </c>
      <c r="G348" s="13" t="s">
        <v>7227</v>
      </c>
      <c r="I348" s="13" t="s">
        <v>7307</v>
      </c>
      <c r="J348" s="13" t="s">
        <v>1811</v>
      </c>
      <c r="K348" s="13" t="s">
        <v>30</v>
      </c>
      <c r="L348" s="25" t="str">
        <f>VLOOKUP($K348,TONG_SL!$A:$D,2,0)</f>
        <v>Gà muối 500g</v>
      </c>
      <c r="N348" s="25" t="str">
        <f t="shared" si="67"/>
        <v>K-C6</v>
      </c>
      <c r="Q348" s="25" t="str">
        <f>VLOOKUP(K348,TONG_SL!$A:$D,3,0)</f>
        <v>Túi</v>
      </c>
      <c r="R348" s="54">
        <v>3</v>
      </c>
      <c r="T348" s="1">
        <f>VLOOKUP(VLOOKUP(G348,Ma_KH!$A:$R,18,0)&amp;K348,Gia_MB!$A:$F,6,0)</f>
        <v>111058</v>
      </c>
      <c r="U348" s="14">
        <f t="shared" si="68"/>
        <v>333174</v>
      </c>
      <c r="W348" s="64">
        <f t="shared" si="69"/>
        <v>0</v>
      </c>
      <c r="X348" s="3" t="str">
        <f t="shared" si="70"/>
        <v>8</v>
      </c>
      <c r="Z348" s="14">
        <f t="shared" si="71"/>
        <v>26653.920000000002</v>
      </c>
      <c r="AA348" s="7">
        <f>VLOOKUP(G348,Ma_KH!$A:$R,14,0)</f>
        <v>51</v>
      </c>
    </row>
    <row r="349" spans="1:27" x14ac:dyDescent="0.25">
      <c r="A349" s="77">
        <v>45905</v>
      </c>
      <c r="B349" s="25">
        <v>56610</v>
      </c>
      <c r="C349" s="12" t="s">
        <v>7186</v>
      </c>
      <c r="D349" s="16">
        <f t="shared" si="66"/>
        <v>45905</v>
      </c>
      <c r="G349" s="13" t="s">
        <v>7227</v>
      </c>
      <c r="I349" s="13" t="s">
        <v>7307</v>
      </c>
      <c r="J349" s="13" t="s">
        <v>1811</v>
      </c>
      <c r="K349" s="13" t="s">
        <v>32</v>
      </c>
      <c r="L349" s="25" t="str">
        <f>VLOOKUP($K349,TONG_SL!$A:$D,2,0)</f>
        <v>Giò Tai Lưỡi Xào 250g</v>
      </c>
      <c r="N349" s="25" t="str">
        <f t="shared" si="67"/>
        <v>K-C6</v>
      </c>
      <c r="Q349" s="25" t="str">
        <f>VLOOKUP(K349,TONG_SL!$A:$D,3,0)</f>
        <v>Túi</v>
      </c>
      <c r="R349" s="54">
        <v>3</v>
      </c>
      <c r="T349" s="1">
        <f>VLOOKUP(VLOOKUP(G349,Ma_KH!$A:$R,18,0)&amp;K349,Gia_MB!$A:$F,6,0)</f>
        <v>50182</v>
      </c>
      <c r="U349" s="14">
        <f t="shared" si="68"/>
        <v>150546</v>
      </c>
      <c r="W349" s="64">
        <f t="shared" si="69"/>
        <v>0</v>
      </c>
      <c r="X349" s="3" t="str">
        <f t="shared" si="70"/>
        <v>8</v>
      </c>
      <c r="Z349" s="14">
        <f t="shared" si="71"/>
        <v>12043.68</v>
      </c>
      <c r="AA349" s="7">
        <f>VLOOKUP(G349,Ma_KH!$A:$R,14,0)</f>
        <v>51</v>
      </c>
    </row>
    <row r="350" spans="1:27" x14ac:dyDescent="0.25">
      <c r="A350" s="77">
        <v>45905</v>
      </c>
      <c r="B350" s="25">
        <v>56610</v>
      </c>
      <c r="C350" s="12" t="s">
        <v>7186</v>
      </c>
      <c r="D350" s="16">
        <f t="shared" si="66"/>
        <v>45905</v>
      </c>
      <c r="G350" s="13" t="s">
        <v>7227</v>
      </c>
      <c r="I350" s="13" t="s">
        <v>7307</v>
      </c>
      <c r="J350" s="13" t="s">
        <v>1811</v>
      </c>
      <c r="K350" s="13" t="s">
        <v>35</v>
      </c>
      <c r="L350" s="25" t="str">
        <f>VLOOKUP($K350,TONG_SL!$A:$D,2,0)</f>
        <v>Tai heo muối 200g</v>
      </c>
      <c r="N350" s="25" t="str">
        <f t="shared" si="67"/>
        <v>K-C6</v>
      </c>
      <c r="Q350" s="25" t="str">
        <f>VLOOKUP(K350,TONG_SL!$A:$D,3,0)</f>
        <v>Túi</v>
      </c>
      <c r="R350" s="54">
        <v>3</v>
      </c>
      <c r="T350" s="1">
        <f>VLOOKUP(VLOOKUP(G350,Ma_KH!$A:$R,18,0)&amp;K350,Gia_MB!$A:$F,6,0)</f>
        <v>55595</v>
      </c>
      <c r="U350" s="14">
        <f t="shared" si="68"/>
        <v>166785</v>
      </c>
      <c r="W350" s="64">
        <f t="shared" si="69"/>
        <v>0</v>
      </c>
      <c r="X350" s="3" t="str">
        <f t="shared" si="70"/>
        <v>8</v>
      </c>
      <c r="Z350" s="14">
        <f t="shared" si="71"/>
        <v>13342.800000000001</v>
      </c>
      <c r="AA350" s="7">
        <f>VLOOKUP(G350,Ma_KH!$A:$R,14,0)</f>
        <v>51</v>
      </c>
    </row>
    <row r="351" spans="1:27" x14ac:dyDescent="0.25">
      <c r="A351" s="77">
        <v>45905</v>
      </c>
      <c r="B351" s="25">
        <v>56463</v>
      </c>
      <c r="C351" s="12" t="s">
        <v>7186</v>
      </c>
      <c r="D351" s="16">
        <f t="shared" si="66"/>
        <v>45905</v>
      </c>
      <c r="G351" s="13" t="s">
        <v>3590</v>
      </c>
      <c r="I351" s="13" t="s">
        <v>7308</v>
      </c>
      <c r="J351" s="13" t="s">
        <v>1809</v>
      </c>
      <c r="K351" s="13" t="s">
        <v>27</v>
      </c>
      <c r="L351" s="25" t="str">
        <f>VLOOKUP($K351,TONG_SL!$A:$D,2,0)</f>
        <v>Chân giò heo muối 300g</v>
      </c>
      <c r="N351" s="25" t="str">
        <f t="shared" si="67"/>
        <v>K-C6</v>
      </c>
      <c r="Q351" s="25" t="str">
        <f>VLOOKUP(K351,TONG_SL!$A:$D,3,0)</f>
        <v>Túi</v>
      </c>
      <c r="R351" s="54">
        <v>20</v>
      </c>
      <c r="T351" s="1">
        <f>VLOOKUP(VLOOKUP(G351,Ma_KH!$A:$R,18,0)&amp;K351,Gia_MB!$A:$F,6,0)</f>
        <v>73431</v>
      </c>
      <c r="U351" s="14">
        <f t="shared" si="68"/>
        <v>1468620</v>
      </c>
      <c r="W351" s="64">
        <f t="shared" si="69"/>
        <v>0</v>
      </c>
      <c r="X351" s="3" t="str">
        <f t="shared" si="70"/>
        <v>8</v>
      </c>
      <c r="Z351" s="14">
        <f t="shared" si="71"/>
        <v>117489.60000000001</v>
      </c>
      <c r="AA351" s="7">
        <f>VLOOKUP(G351,Ma_KH!$A:$R,14,0)</f>
        <v>58</v>
      </c>
    </row>
    <row r="352" spans="1:27" x14ac:dyDescent="0.25">
      <c r="A352" s="77">
        <v>45906</v>
      </c>
      <c r="B352" s="25">
        <v>56676</v>
      </c>
      <c r="C352" s="12" t="s">
        <v>7186</v>
      </c>
      <c r="D352" s="16">
        <f t="shared" ref="D352:D365" si="72">IF(A352="","",A352)</f>
        <v>45906</v>
      </c>
      <c r="G352" s="13" t="s">
        <v>7309</v>
      </c>
      <c r="I352" s="13" t="s">
        <v>7309</v>
      </c>
      <c r="J352" s="13" t="s">
        <v>1796</v>
      </c>
      <c r="K352" s="13" t="s">
        <v>27</v>
      </c>
      <c r="L352" s="25" t="str">
        <f>VLOOKUP($K352,TONG_SL!$A:$D,2,0)</f>
        <v>Chân giò heo muối 300g</v>
      </c>
      <c r="N352" s="25" t="str">
        <f t="shared" si="67"/>
        <v>K-C6</v>
      </c>
      <c r="Q352" s="25" t="str">
        <f>VLOOKUP(K352,TONG_SL!$A:$D,3,0)</f>
        <v>Túi</v>
      </c>
      <c r="R352" s="54">
        <v>30</v>
      </c>
      <c r="T352" s="1">
        <f>VLOOKUP(VLOOKUP(G352,Ma_KH!$A:$R,18,0)&amp;K352,Gia_MB!$A:$F,6,0)</f>
        <v>73431</v>
      </c>
      <c r="U352" s="14">
        <f t="shared" si="68"/>
        <v>2202930</v>
      </c>
      <c r="W352" s="64">
        <f t="shared" si="69"/>
        <v>0</v>
      </c>
      <c r="X352" s="3" t="str">
        <f t="shared" si="70"/>
        <v>8</v>
      </c>
      <c r="Z352" s="14">
        <f t="shared" si="71"/>
        <v>176234.4</v>
      </c>
      <c r="AA352" s="7">
        <f>VLOOKUP(G352,Ma_KH!$A:$R,14,0)</f>
        <v>0</v>
      </c>
    </row>
    <row r="353" spans="1:27" x14ac:dyDescent="0.25">
      <c r="A353" s="77">
        <v>45906</v>
      </c>
      <c r="B353" s="25">
        <v>56676</v>
      </c>
      <c r="C353" s="12" t="s">
        <v>7186</v>
      </c>
      <c r="D353" s="16">
        <f t="shared" si="72"/>
        <v>45906</v>
      </c>
      <c r="G353" s="13" t="s">
        <v>7309</v>
      </c>
      <c r="I353" s="13" t="s">
        <v>7309</v>
      </c>
      <c r="J353" s="13" t="s">
        <v>1796</v>
      </c>
      <c r="K353" s="13" t="s">
        <v>30</v>
      </c>
      <c r="L353" s="25" t="str">
        <f>VLOOKUP($K353,TONG_SL!$A:$D,2,0)</f>
        <v>Gà muối 500g</v>
      </c>
      <c r="N353" s="25" t="str">
        <f t="shared" ref="N353:N365" si="73">IF($B353&lt;&gt;"","K-C6","")</f>
        <v>K-C6</v>
      </c>
      <c r="Q353" s="25" t="str">
        <f>VLOOKUP(K353,TONG_SL!$A:$D,3,0)</f>
        <v>Túi</v>
      </c>
      <c r="R353" s="54">
        <v>10</v>
      </c>
      <c r="T353" s="1">
        <f>VLOOKUP(VLOOKUP(G353,Ma_KH!$A:$R,18,0)&amp;K353,Gia_MB!$A:$F,6,0)</f>
        <v>111058</v>
      </c>
      <c r="U353" s="14">
        <f t="shared" si="68"/>
        <v>1110580</v>
      </c>
      <c r="W353" s="64">
        <f t="shared" ref="W353:W365" si="74">U353*V353</f>
        <v>0</v>
      </c>
      <c r="X353" s="3" t="str">
        <f t="shared" si="70"/>
        <v>8</v>
      </c>
      <c r="Z353" s="14">
        <f t="shared" si="71"/>
        <v>88846.400000000009</v>
      </c>
      <c r="AA353" s="7">
        <f>VLOOKUP(G353,Ma_KH!$A:$R,14,0)</f>
        <v>0</v>
      </c>
    </row>
    <row r="354" spans="1:27" x14ac:dyDescent="0.25">
      <c r="A354" s="77">
        <v>45906</v>
      </c>
      <c r="B354" s="25">
        <v>56676</v>
      </c>
      <c r="C354" s="12" t="s">
        <v>7186</v>
      </c>
      <c r="D354" s="16">
        <f t="shared" si="72"/>
        <v>45906</v>
      </c>
      <c r="G354" s="13" t="s">
        <v>7309</v>
      </c>
      <c r="I354" s="13" t="s">
        <v>7309</v>
      </c>
      <c r="J354" s="13" t="s">
        <v>1796</v>
      </c>
      <c r="K354" s="13" t="s">
        <v>558</v>
      </c>
      <c r="L354" s="25" t="str">
        <f>VLOOKUP($K354,TONG_SL!$A:$D,2,0)</f>
        <v>Gà muối hun khói 300g</v>
      </c>
      <c r="N354" s="25" t="str">
        <f t="shared" si="73"/>
        <v>K-C6</v>
      </c>
      <c r="Q354" s="25" t="str">
        <f>VLOOKUP(K354,TONG_SL!$A:$D,3,0)</f>
        <v>Túi</v>
      </c>
      <c r="R354" s="54">
        <v>5</v>
      </c>
      <c r="T354" s="1">
        <f>VLOOKUP(VLOOKUP(G354,Ma_KH!$A:$R,18,0)&amp;K354,Gia_MB!$A:$F,6,0)</f>
        <v>70000</v>
      </c>
      <c r="U354" s="14">
        <f t="shared" si="68"/>
        <v>350000</v>
      </c>
      <c r="W354" s="64">
        <f t="shared" si="74"/>
        <v>0</v>
      </c>
      <c r="X354" s="3" t="str">
        <f t="shared" si="70"/>
        <v>8</v>
      </c>
      <c r="Z354" s="14">
        <f t="shared" si="71"/>
        <v>28000</v>
      </c>
      <c r="AA354" s="7">
        <f>VLOOKUP(G354,Ma_KH!$A:$R,14,0)</f>
        <v>0</v>
      </c>
    </row>
    <row r="355" spans="1:27" x14ac:dyDescent="0.25">
      <c r="A355" s="77">
        <v>45906</v>
      </c>
      <c r="B355" s="25">
        <v>56676</v>
      </c>
      <c r="C355" s="12" t="s">
        <v>7186</v>
      </c>
      <c r="D355" s="16">
        <f t="shared" si="72"/>
        <v>45906</v>
      </c>
      <c r="G355" s="13" t="s">
        <v>7309</v>
      </c>
      <c r="I355" s="13" t="s">
        <v>7309</v>
      </c>
      <c r="J355" s="13" t="s">
        <v>1796</v>
      </c>
      <c r="K355" s="13" t="s">
        <v>51</v>
      </c>
      <c r="L355" s="25" t="str">
        <f>VLOOKUP($K355,TONG_SL!$A:$D,2,0)</f>
        <v>Mọc Nấm Hương 250g</v>
      </c>
      <c r="N355" s="25" t="str">
        <f t="shared" si="73"/>
        <v>K-C6</v>
      </c>
      <c r="Q355" s="25" t="str">
        <f>VLOOKUP(K355,TONG_SL!$A:$D,3,0)</f>
        <v>Túi</v>
      </c>
      <c r="R355" s="54">
        <v>10</v>
      </c>
      <c r="T355" s="1">
        <f>VLOOKUP(VLOOKUP(G355,Ma_KH!$A:$R,18,0)&amp;K355,Gia_MB!$A:$F,6,0)</f>
        <v>46000</v>
      </c>
      <c r="U355" s="14">
        <f t="shared" si="68"/>
        <v>460000</v>
      </c>
      <c r="W355" s="64">
        <f t="shared" si="74"/>
        <v>0</v>
      </c>
      <c r="X355" s="3" t="str">
        <f t="shared" si="70"/>
        <v>8</v>
      </c>
      <c r="Z355" s="14">
        <f t="shared" si="71"/>
        <v>36800</v>
      </c>
      <c r="AA355" s="7">
        <f>VLOOKUP(G355,Ma_KH!$A:$R,14,0)</f>
        <v>0</v>
      </c>
    </row>
    <row r="356" spans="1:27" x14ac:dyDescent="0.25">
      <c r="A356" s="77">
        <v>45906</v>
      </c>
      <c r="B356" s="25">
        <v>56743</v>
      </c>
      <c r="C356" s="12" t="s">
        <v>7186</v>
      </c>
      <c r="D356" s="16">
        <f t="shared" si="72"/>
        <v>45906</v>
      </c>
      <c r="G356" s="13" t="s">
        <v>7195</v>
      </c>
      <c r="I356" s="13" t="s">
        <v>4603</v>
      </c>
      <c r="J356" s="13" t="s">
        <v>1796</v>
      </c>
      <c r="K356" s="13" t="s">
        <v>27</v>
      </c>
      <c r="L356" s="25" t="str">
        <f>VLOOKUP($K356,TONG_SL!$A:$D,2,0)</f>
        <v>Chân giò heo muối 300g</v>
      </c>
      <c r="N356" s="25" t="str">
        <f t="shared" si="73"/>
        <v>K-C6</v>
      </c>
      <c r="Q356" s="25" t="str">
        <f>VLOOKUP(K356,TONG_SL!$A:$D,3,0)</f>
        <v>Túi</v>
      </c>
      <c r="R356" s="54">
        <v>60</v>
      </c>
      <c r="T356" s="1">
        <f>VLOOKUP(VLOOKUP(G356,Ma_KH!$A:$R,18,0)&amp;K356,Gia_MB!$A:$F,6,0)</f>
        <v>66088</v>
      </c>
      <c r="U356" s="14">
        <f t="shared" si="68"/>
        <v>3965280</v>
      </c>
      <c r="W356" s="64">
        <f t="shared" si="74"/>
        <v>0</v>
      </c>
      <c r="X356" s="3" t="str">
        <f t="shared" si="70"/>
        <v>8</v>
      </c>
      <c r="Z356" s="14">
        <f t="shared" si="71"/>
        <v>317222.40000000002</v>
      </c>
      <c r="AA356" s="7">
        <f>VLOOKUP(G356,Ma_KH!$A:$R,14,0)</f>
        <v>31</v>
      </c>
    </row>
    <row r="357" spans="1:27" x14ac:dyDescent="0.25">
      <c r="A357" s="77">
        <v>45906</v>
      </c>
      <c r="B357" s="25">
        <v>56743</v>
      </c>
      <c r="C357" s="12" t="s">
        <v>7186</v>
      </c>
      <c r="D357" s="16">
        <f t="shared" si="72"/>
        <v>45906</v>
      </c>
      <c r="G357" s="13" t="s">
        <v>7195</v>
      </c>
      <c r="I357" s="13" t="s">
        <v>4603</v>
      </c>
      <c r="J357" s="13" t="s">
        <v>1796</v>
      </c>
      <c r="K357" s="13" t="s">
        <v>547</v>
      </c>
      <c r="L357" s="25" t="str">
        <f>VLOOKUP($K357,TONG_SL!$A:$D,2,0)</f>
        <v>Chân giò heo muối 500g</v>
      </c>
      <c r="N357" s="25" t="str">
        <f t="shared" si="73"/>
        <v>K-C6</v>
      </c>
      <c r="Q357" s="25" t="str">
        <f>VLOOKUP(K357,TONG_SL!$A:$D,3,0)</f>
        <v>Túi</v>
      </c>
      <c r="R357" s="54">
        <v>20</v>
      </c>
      <c r="T357" s="1">
        <f>VLOOKUP(VLOOKUP(G357,Ma_KH!$A:$R,18,0)&amp;K357,Gia_MB!$A:$F,6,0)</f>
        <v>107159</v>
      </c>
      <c r="U357" s="14">
        <f t="shared" si="68"/>
        <v>2143180</v>
      </c>
      <c r="W357" s="64">
        <f t="shared" si="74"/>
        <v>0</v>
      </c>
      <c r="X357" s="3" t="str">
        <f t="shared" si="70"/>
        <v>8</v>
      </c>
      <c r="Z357" s="14">
        <f t="shared" si="71"/>
        <v>171454.4</v>
      </c>
      <c r="AA357" s="7">
        <f>VLOOKUP(G357,Ma_KH!$A:$R,14,0)</f>
        <v>31</v>
      </c>
    </row>
    <row r="358" spans="1:27" x14ac:dyDescent="0.25">
      <c r="A358" s="77">
        <v>45906</v>
      </c>
      <c r="B358" s="25">
        <v>56743</v>
      </c>
      <c r="C358" s="12" t="s">
        <v>7186</v>
      </c>
      <c r="D358" s="16">
        <f t="shared" si="72"/>
        <v>45906</v>
      </c>
      <c r="G358" s="13" t="s">
        <v>7195</v>
      </c>
      <c r="I358" s="13" t="s">
        <v>4603</v>
      </c>
      <c r="J358" s="13" t="s">
        <v>1796</v>
      </c>
      <c r="K358" s="13" t="s">
        <v>30</v>
      </c>
      <c r="L358" s="25" t="str">
        <f>VLOOKUP($K358,TONG_SL!$A:$D,2,0)</f>
        <v>Gà muối 500g</v>
      </c>
      <c r="N358" s="25" t="str">
        <f t="shared" si="73"/>
        <v>K-C6</v>
      </c>
      <c r="Q358" s="25" t="str">
        <f>VLOOKUP(K358,TONG_SL!$A:$D,3,0)</f>
        <v>Túi</v>
      </c>
      <c r="R358" s="54">
        <v>20</v>
      </c>
      <c r="T358" s="1">
        <f>VLOOKUP(VLOOKUP(G358,Ma_KH!$A:$R,18,0)&amp;K358,Gia_MB!$A:$F,6,0)</f>
        <v>99952</v>
      </c>
      <c r="U358" s="14">
        <f t="shared" si="68"/>
        <v>1999040</v>
      </c>
      <c r="W358" s="64">
        <f t="shared" si="74"/>
        <v>0</v>
      </c>
      <c r="X358" s="3" t="str">
        <f t="shared" si="70"/>
        <v>8</v>
      </c>
      <c r="Z358" s="14">
        <f t="shared" si="71"/>
        <v>159923.20000000001</v>
      </c>
      <c r="AA358" s="7">
        <f>VLOOKUP(G358,Ma_KH!$A:$R,14,0)</f>
        <v>31</v>
      </c>
    </row>
    <row r="359" spans="1:27" x14ac:dyDescent="0.25">
      <c r="A359" s="77">
        <v>45906</v>
      </c>
      <c r="B359" s="25">
        <v>30840</v>
      </c>
      <c r="C359" s="12" t="s">
        <v>7186</v>
      </c>
      <c r="D359" s="16">
        <f t="shared" si="72"/>
        <v>45906</v>
      </c>
      <c r="G359" s="13" t="s">
        <v>7310</v>
      </c>
      <c r="I359" s="13" t="s">
        <v>7310</v>
      </c>
      <c r="J359" s="13" t="s">
        <v>1796</v>
      </c>
      <c r="K359" s="13" t="s">
        <v>49</v>
      </c>
      <c r="L359" s="25" t="str">
        <f>VLOOKUP($K359,TONG_SL!$A:$D,2,0)</f>
        <v>Giò sụn gà 250g</v>
      </c>
      <c r="N359" s="25" t="str">
        <f t="shared" si="73"/>
        <v>K-C6</v>
      </c>
      <c r="Q359" s="25" t="str">
        <f>VLOOKUP(K359,TONG_SL!$A:$D,3,0)</f>
        <v>Túi</v>
      </c>
      <c r="R359" s="54">
        <v>5</v>
      </c>
      <c r="T359" s="1">
        <f>VLOOKUP(VLOOKUP(G359,Ma_KH!$A:$R,18,0)&amp;K359,Gia_MB!$A:$F,6,0)</f>
        <v>45360</v>
      </c>
      <c r="U359" s="14">
        <f t="shared" si="68"/>
        <v>226800</v>
      </c>
      <c r="W359" s="64">
        <f t="shared" si="74"/>
        <v>0</v>
      </c>
      <c r="X359" s="3" t="str">
        <f t="shared" si="70"/>
        <v>8</v>
      </c>
      <c r="Z359" s="14">
        <f t="shared" si="71"/>
        <v>18144</v>
      </c>
      <c r="AA359" s="7">
        <f>VLOOKUP(G359,Ma_KH!$A:$R,14,0)</f>
        <v>1</v>
      </c>
    </row>
    <row r="360" spans="1:27" x14ac:dyDescent="0.25">
      <c r="A360" s="77">
        <v>45906</v>
      </c>
      <c r="B360" s="25">
        <v>30840</v>
      </c>
      <c r="C360" s="12" t="s">
        <v>7186</v>
      </c>
      <c r="D360" s="16">
        <f t="shared" si="72"/>
        <v>45906</v>
      </c>
      <c r="G360" s="13" t="s">
        <v>7310</v>
      </c>
      <c r="I360" s="13" t="s">
        <v>7310</v>
      </c>
      <c r="J360" s="13" t="s">
        <v>1796</v>
      </c>
      <c r="K360" s="13" t="s">
        <v>30</v>
      </c>
      <c r="L360" s="25" t="str">
        <f>VLOOKUP($K360,TONG_SL!$A:$D,2,0)</f>
        <v>Gà muối 500g</v>
      </c>
      <c r="N360" s="25" t="str">
        <f t="shared" si="73"/>
        <v>K-C6</v>
      </c>
      <c r="Q360" s="25" t="str">
        <f>VLOOKUP(K360,TONG_SL!$A:$D,3,0)</f>
        <v>Túi</v>
      </c>
      <c r="R360" s="54">
        <v>3</v>
      </c>
      <c r="T360" s="1">
        <f>VLOOKUP(VLOOKUP(G360,Ma_KH!$A:$R,18,0)&amp;K360,Gia_MB!$A:$F,6,0)</f>
        <v>99952.2</v>
      </c>
      <c r="U360" s="14">
        <f t="shared" si="68"/>
        <v>299856.59999999998</v>
      </c>
      <c r="W360" s="64">
        <f t="shared" si="74"/>
        <v>0</v>
      </c>
      <c r="X360" s="3" t="str">
        <f t="shared" si="70"/>
        <v>8</v>
      </c>
      <c r="Z360" s="14">
        <f t="shared" si="71"/>
        <v>23988.527999999998</v>
      </c>
      <c r="AA360" s="7">
        <f>VLOOKUP(G360,Ma_KH!$A:$R,14,0)</f>
        <v>1</v>
      </c>
    </row>
    <row r="361" spans="1:27" x14ac:dyDescent="0.25">
      <c r="A361" s="77">
        <v>45906</v>
      </c>
      <c r="B361" s="25">
        <v>30840</v>
      </c>
      <c r="C361" s="12" t="s">
        <v>7186</v>
      </c>
      <c r="D361" s="16">
        <f t="shared" si="72"/>
        <v>45906</v>
      </c>
      <c r="G361" s="13" t="s">
        <v>7310</v>
      </c>
      <c r="I361" s="13" t="s">
        <v>7310</v>
      </c>
      <c r="J361" s="13" t="s">
        <v>1796</v>
      </c>
      <c r="K361" s="13" t="s">
        <v>32</v>
      </c>
      <c r="L361" s="25" t="str">
        <f>VLOOKUP($K361,TONG_SL!$A:$D,2,0)</f>
        <v>Giò Tai Lưỡi Xào 250g</v>
      </c>
      <c r="N361" s="25" t="str">
        <f t="shared" si="73"/>
        <v>K-C6</v>
      </c>
      <c r="Q361" s="25" t="str">
        <f>VLOOKUP(K361,TONG_SL!$A:$D,3,0)</f>
        <v>Túi</v>
      </c>
      <c r="R361" s="54">
        <v>3</v>
      </c>
      <c r="T361" s="1">
        <f>VLOOKUP(VLOOKUP(G361,Ma_KH!$A:$R,18,0)&amp;K361,Gia_MB!$A:$F,6,0)</f>
        <v>45164.700000000004</v>
      </c>
      <c r="U361" s="14">
        <f t="shared" si="68"/>
        <v>135494.1</v>
      </c>
      <c r="W361" s="64">
        <f t="shared" si="74"/>
        <v>0</v>
      </c>
      <c r="X361" s="3" t="str">
        <f t="shared" si="70"/>
        <v>8</v>
      </c>
      <c r="Z361" s="14">
        <f t="shared" si="71"/>
        <v>10839.528</v>
      </c>
      <c r="AA361" s="7">
        <f>VLOOKUP(G361,Ma_KH!$A:$R,14,0)</f>
        <v>1</v>
      </c>
    </row>
    <row r="362" spans="1:27" x14ac:dyDescent="0.25">
      <c r="A362" s="77">
        <v>45906</v>
      </c>
      <c r="B362" s="25">
        <v>30840</v>
      </c>
      <c r="C362" s="12" t="s">
        <v>7186</v>
      </c>
      <c r="D362" s="16">
        <f t="shared" si="72"/>
        <v>45906</v>
      </c>
      <c r="G362" s="13" t="s">
        <v>7310</v>
      </c>
      <c r="I362" s="13" t="s">
        <v>7310</v>
      </c>
      <c r="J362" s="13" t="s">
        <v>1796</v>
      </c>
      <c r="K362" s="13" t="s">
        <v>27</v>
      </c>
      <c r="L362" s="25" t="str">
        <f>VLOOKUP($K362,TONG_SL!$A:$D,2,0)</f>
        <v>Chân giò heo muối 300g</v>
      </c>
      <c r="N362" s="25" t="str">
        <f t="shared" si="73"/>
        <v>K-C6</v>
      </c>
      <c r="Q362" s="25" t="str">
        <f>VLOOKUP(K362,TONG_SL!$A:$D,3,0)</f>
        <v>Túi</v>
      </c>
      <c r="R362" s="54">
        <v>7</v>
      </c>
      <c r="T362" s="1">
        <f>VLOOKUP(VLOOKUP(G362,Ma_KH!$A:$R,18,0)&amp;K362,Gia_MB!$A:$F,6,0)</f>
        <v>66087.900000000009</v>
      </c>
      <c r="U362" s="14">
        <f t="shared" ref="U362:U365" si="75">T362*R362</f>
        <v>462615.30000000005</v>
      </c>
      <c r="W362" s="64">
        <f t="shared" si="74"/>
        <v>0</v>
      </c>
      <c r="X362" s="3" t="str">
        <f t="shared" ref="X362:X365" si="76">IF(B362&lt;&gt;"","8","0")</f>
        <v>8</v>
      </c>
      <c r="Z362" s="14">
        <f t="shared" ref="Z362:Z365" si="77">U362*X362%</f>
        <v>37009.224000000002</v>
      </c>
      <c r="AA362" s="7">
        <f>VLOOKUP(G362,Ma_KH!$A:$R,14,0)</f>
        <v>1</v>
      </c>
    </row>
    <row r="363" spans="1:27" x14ac:dyDescent="0.25">
      <c r="A363" s="77">
        <v>45906</v>
      </c>
      <c r="B363" s="25">
        <v>30840</v>
      </c>
      <c r="C363" s="12" t="s">
        <v>7186</v>
      </c>
      <c r="D363" s="16">
        <f t="shared" si="72"/>
        <v>45906</v>
      </c>
      <c r="G363" s="13" t="s">
        <v>7310</v>
      </c>
      <c r="I363" s="13" t="s">
        <v>7310</v>
      </c>
      <c r="J363" s="13" t="s">
        <v>1796</v>
      </c>
      <c r="K363" s="13" t="s">
        <v>41</v>
      </c>
      <c r="L363" s="25" t="str">
        <f>VLOOKUP($K363,TONG_SL!$A:$D,2,0)</f>
        <v>Chả nướng 300g</v>
      </c>
      <c r="N363" s="25" t="str">
        <f t="shared" si="73"/>
        <v>K-C6</v>
      </c>
      <c r="Q363" s="25" t="str">
        <f>VLOOKUP(K363,TONG_SL!$A:$D,3,0)</f>
        <v>Túi</v>
      </c>
      <c r="R363" s="54">
        <v>4</v>
      </c>
      <c r="T363" s="1">
        <f>VLOOKUP(VLOOKUP(G363,Ma_KH!$A:$R,18,0)&amp;K363,Gia_MB!$A:$F,6,0)</f>
        <v>63855</v>
      </c>
      <c r="U363" s="14">
        <f t="shared" si="75"/>
        <v>255420</v>
      </c>
      <c r="W363" s="64">
        <f t="shared" si="74"/>
        <v>0</v>
      </c>
      <c r="X363" s="3" t="str">
        <f t="shared" si="76"/>
        <v>8</v>
      </c>
      <c r="Z363" s="14">
        <f t="shared" si="77"/>
        <v>20433.600000000002</v>
      </c>
      <c r="AA363" s="7">
        <f>VLOOKUP(G363,Ma_KH!$A:$R,14,0)</f>
        <v>1</v>
      </c>
    </row>
    <row r="364" spans="1:27" x14ac:dyDescent="0.25">
      <c r="A364" s="77">
        <v>45906</v>
      </c>
      <c r="B364" s="25">
        <v>30840</v>
      </c>
      <c r="C364" s="12" t="s">
        <v>7186</v>
      </c>
      <c r="D364" s="16">
        <f t="shared" si="72"/>
        <v>45906</v>
      </c>
      <c r="G364" s="13" t="s">
        <v>7310</v>
      </c>
      <c r="I364" s="13" t="s">
        <v>7310</v>
      </c>
      <c r="J364" s="13" t="s">
        <v>1796</v>
      </c>
      <c r="K364" s="13" t="s">
        <v>51</v>
      </c>
      <c r="L364" s="25" t="str">
        <f>VLOOKUP($K364,TONG_SL!$A:$D,2,0)</f>
        <v>Mọc Nấm Hương 250g</v>
      </c>
      <c r="N364" s="25" t="str">
        <f t="shared" si="73"/>
        <v>K-C6</v>
      </c>
      <c r="Q364" s="25" t="str">
        <f>VLOOKUP(K364,TONG_SL!$A:$D,3,0)</f>
        <v>Túi</v>
      </c>
      <c r="R364" s="54">
        <v>5</v>
      </c>
      <c r="T364" s="1">
        <f>VLOOKUP(VLOOKUP(G364,Ma_KH!$A:$R,18,0)&amp;K364,Gia_MB!$A:$F,6,0)</f>
        <v>41400</v>
      </c>
      <c r="U364" s="14">
        <f t="shared" si="75"/>
        <v>207000</v>
      </c>
      <c r="W364" s="64">
        <f t="shared" si="74"/>
        <v>0</v>
      </c>
      <c r="X364" s="3" t="str">
        <f t="shared" si="76"/>
        <v>8</v>
      </c>
      <c r="Z364" s="14">
        <f t="shared" si="77"/>
        <v>16560</v>
      </c>
      <c r="AA364" s="7">
        <f>VLOOKUP(G364,Ma_KH!$A:$R,14,0)</f>
        <v>1</v>
      </c>
    </row>
    <row r="365" spans="1:27" x14ac:dyDescent="0.25">
      <c r="A365" s="77">
        <v>45906</v>
      </c>
      <c r="B365" s="25">
        <v>30840</v>
      </c>
      <c r="C365" s="12" t="s">
        <v>7186</v>
      </c>
      <c r="D365" s="16">
        <f t="shared" si="72"/>
        <v>45906</v>
      </c>
      <c r="G365" s="13" t="s">
        <v>7310</v>
      </c>
      <c r="I365" s="13" t="s">
        <v>7310</v>
      </c>
      <c r="J365" s="13" t="s">
        <v>1796</v>
      </c>
      <c r="K365" s="13" t="s">
        <v>30</v>
      </c>
      <c r="L365" s="25" t="str">
        <f>VLOOKUP($K365,TONG_SL!$A:$D,2,0)</f>
        <v>Gà muối 500g</v>
      </c>
      <c r="N365" s="25" t="str">
        <f t="shared" si="73"/>
        <v>K-C6</v>
      </c>
      <c r="Q365" s="25" t="str">
        <f>VLOOKUP(K365,TONG_SL!$A:$D,3,0)</f>
        <v>Túi</v>
      </c>
      <c r="R365" s="54">
        <v>2</v>
      </c>
      <c r="T365" s="1">
        <f>VLOOKUP(VLOOKUP(G365,Ma_KH!$A:$R,18,0)&amp;K365,Gia_MB!$A:$F,6,0)</f>
        <v>99952.2</v>
      </c>
      <c r="U365" s="14">
        <f t="shared" si="75"/>
        <v>199904.4</v>
      </c>
      <c r="W365" s="64">
        <f t="shared" si="74"/>
        <v>0</v>
      </c>
      <c r="X365" s="3" t="str">
        <f t="shared" si="76"/>
        <v>8</v>
      </c>
      <c r="Z365" s="14">
        <f t="shared" si="77"/>
        <v>15992.352000000001</v>
      </c>
      <c r="AA365" s="7">
        <f>VLOOKUP(G365,Ma_KH!$A:$R,14,0)</f>
        <v>1</v>
      </c>
    </row>
    <row r="366" spans="1:27" x14ac:dyDescent="0.25">
      <c r="A366" s="92">
        <v>45906</v>
      </c>
      <c r="B366" s="25">
        <v>30226</v>
      </c>
      <c r="C366" s="98" t="s">
        <v>7186</v>
      </c>
      <c r="D366" s="99">
        <f t="shared" ref="D366:D390" si="78">IF(A366="","",A366)</f>
        <v>45906</v>
      </c>
      <c r="G366" s="13" t="s">
        <v>7311</v>
      </c>
      <c r="I366" s="13" t="s">
        <v>7311</v>
      </c>
      <c r="J366" s="13" t="s">
        <v>1796</v>
      </c>
      <c r="K366" s="13" t="s">
        <v>27</v>
      </c>
      <c r="L366" s="25" t="str">
        <f>VLOOKUP($K366,TONG_SL!$A:$D,2,0)</f>
        <v>Chân giò heo muối 300g</v>
      </c>
      <c r="N366" s="25" t="str">
        <f t="shared" ref="N366" si="79">IF($B366&lt;&gt;"","K-C6","")</f>
        <v>K-C6</v>
      </c>
      <c r="Q366" s="25" t="str">
        <f>VLOOKUP(K366,TONG_SL!$A:$D,3,0)</f>
        <v>Túi</v>
      </c>
      <c r="R366" s="54">
        <v>10</v>
      </c>
      <c r="T366" s="1">
        <f>VLOOKUP(VLOOKUP(G366,Ma_KH!$A:$R,18,0)&amp;K366,Gia_MB!$A:$F,6,0)</f>
        <v>67556.52</v>
      </c>
      <c r="U366" s="14">
        <f t="shared" ref="U366:U375" si="80">T366*R366</f>
        <v>675565.20000000007</v>
      </c>
      <c r="W366" s="64">
        <f t="shared" ref="W366" si="81">U366*V366</f>
        <v>0</v>
      </c>
      <c r="X366" s="3" t="str">
        <f t="shared" ref="X366:X375" si="82">IF(B366&lt;&gt;"","8","0")</f>
        <v>8</v>
      </c>
      <c r="Z366" s="14">
        <f t="shared" ref="Z366:Z375" si="83">U366*X366%</f>
        <v>54045.216000000008</v>
      </c>
      <c r="AA366" s="7">
        <f>VLOOKUP(G366,Ma_KH!$A:$R,14,0)</f>
        <v>1</v>
      </c>
    </row>
    <row r="367" spans="1:27" x14ac:dyDescent="0.25">
      <c r="A367" s="92">
        <v>45906</v>
      </c>
      <c r="B367" s="25">
        <v>30226</v>
      </c>
      <c r="C367" s="98" t="s">
        <v>7186</v>
      </c>
      <c r="D367" s="99">
        <f t="shared" si="78"/>
        <v>45906</v>
      </c>
      <c r="G367" s="13" t="s">
        <v>7311</v>
      </c>
      <c r="I367" s="13" t="s">
        <v>7311</v>
      </c>
      <c r="J367" s="13" t="s">
        <v>1796</v>
      </c>
      <c r="K367" s="13" t="s">
        <v>30</v>
      </c>
      <c r="L367" s="25" t="str">
        <f>VLOOKUP($K367,TONG_SL!$A:$D,2,0)</f>
        <v>Gà muối 500g</v>
      </c>
      <c r="N367" s="25" t="str">
        <f t="shared" ref="N367:N390" si="84">IF($B367&lt;&gt;"","K-C6","")</f>
        <v>K-C6</v>
      </c>
      <c r="Q367" s="25" t="str">
        <f>VLOOKUP(K367,TONG_SL!$A:$D,3,0)</f>
        <v>Túi</v>
      </c>
      <c r="R367" s="54">
        <v>18</v>
      </c>
      <c r="T367" s="1">
        <f>VLOOKUP(VLOOKUP(G367,Ma_KH!$A:$R,18,0)&amp;K367,Gia_MB!$A:$F,6,0)</f>
        <v>102173.36</v>
      </c>
      <c r="U367" s="14">
        <f t="shared" si="80"/>
        <v>1839120.48</v>
      </c>
      <c r="W367" s="64">
        <f t="shared" ref="W367:W390" si="85">U367*V367</f>
        <v>0</v>
      </c>
      <c r="X367" s="3" t="str">
        <f t="shared" si="82"/>
        <v>8</v>
      </c>
      <c r="Z367" s="14">
        <f t="shared" si="83"/>
        <v>147129.6384</v>
      </c>
      <c r="AA367" s="7">
        <f>VLOOKUP(G367,Ma_KH!$A:$R,14,0)</f>
        <v>1</v>
      </c>
    </row>
    <row r="368" spans="1:27" x14ac:dyDescent="0.25">
      <c r="A368" s="92">
        <v>45906</v>
      </c>
      <c r="B368" s="25">
        <v>30226</v>
      </c>
      <c r="C368" s="98" t="s">
        <v>7186</v>
      </c>
      <c r="D368" s="99">
        <f t="shared" si="78"/>
        <v>45906</v>
      </c>
      <c r="G368" s="13" t="s">
        <v>7311</v>
      </c>
      <c r="I368" s="13" t="s">
        <v>7311</v>
      </c>
      <c r="J368" s="13" t="s">
        <v>1796</v>
      </c>
      <c r="K368" s="13" t="s">
        <v>39</v>
      </c>
      <c r="L368" s="25" t="str">
        <f>VLOOKUP($K368,TONG_SL!$A:$D,2,0)</f>
        <v>Chả cốm 300g</v>
      </c>
      <c r="N368" s="25" t="str">
        <f t="shared" si="84"/>
        <v>K-C6</v>
      </c>
      <c r="Q368" s="25" t="str">
        <f>VLOOKUP(K368,TONG_SL!$A:$D,3,0)</f>
        <v>Túi</v>
      </c>
      <c r="R368" s="54">
        <v>8</v>
      </c>
      <c r="T368" s="1">
        <f>VLOOKUP(VLOOKUP(G368,Ma_KH!$A:$R,18,0)&amp;K368,Gia_MB!$A:$F,6,0)</f>
        <v>68310</v>
      </c>
      <c r="U368" s="14">
        <f t="shared" si="80"/>
        <v>546480</v>
      </c>
      <c r="W368" s="64">
        <f t="shared" si="85"/>
        <v>0</v>
      </c>
      <c r="X368" s="3" t="str">
        <f t="shared" si="82"/>
        <v>8</v>
      </c>
      <c r="Z368" s="14">
        <f t="shared" si="83"/>
        <v>43718.400000000001</v>
      </c>
      <c r="AA368" s="7">
        <f>VLOOKUP(G368,Ma_KH!$A:$R,14,0)</f>
        <v>1</v>
      </c>
    </row>
    <row r="369" spans="1:27" x14ac:dyDescent="0.25">
      <c r="A369" s="92">
        <v>45906</v>
      </c>
      <c r="B369" s="25">
        <v>30226</v>
      </c>
      <c r="C369" s="98" t="s">
        <v>7186</v>
      </c>
      <c r="D369" s="99">
        <f t="shared" si="78"/>
        <v>45906</v>
      </c>
      <c r="G369" s="13" t="s">
        <v>7311</v>
      </c>
      <c r="I369" s="13" t="s">
        <v>7311</v>
      </c>
      <c r="J369" s="13" t="s">
        <v>1796</v>
      </c>
      <c r="K369" s="13" t="s">
        <v>35</v>
      </c>
      <c r="L369" s="25" t="str">
        <f>VLOOKUP($K369,TONG_SL!$A:$D,2,0)</f>
        <v>Tai heo muối 200g</v>
      </c>
      <c r="N369" s="25" t="str">
        <f t="shared" si="84"/>
        <v>K-C6</v>
      </c>
      <c r="Q369" s="25" t="str">
        <f>VLOOKUP(K369,TONG_SL!$A:$D,3,0)</f>
        <v>Túi</v>
      </c>
      <c r="R369" s="54">
        <v>6</v>
      </c>
      <c r="T369" s="1">
        <f>VLOOKUP(VLOOKUP(G369,Ma_KH!$A:$R,18,0)&amp;K369,Gia_MB!$A:$F,6,0)</f>
        <v>51147.4</v>
      </c>
      <c r="U369" s="14">
        <f t="shared" si="80"/>
        <v>306884.40000000002</v>
      </c>
      <c r="W369" s="64">
        <f t="shared" si="85"/>
        <v>0</v>
      </c>
      <c r="X369" s="3" t="str">
        <f t="shared" si="82"/>
        <v>8</v>
      </c>
      <c r="Z369" s="14">
        <f t="shared" si="83"/>
        <v>24550.752000000004</v>
      </c>
      <c r="AA369" s="7">
        <f>VLOOKUP(G369,Ma_KH!$A:$R,14,0)</f>
        <v>1</v>
      </c>
    </row>
    <row r="370" spans="1:27" x14ac:dyDescent="0.25">
      <c r="A370" s="92">
        <v>45906</v>
      </c>
      <c r="B370" s="25">
        <v>30226</v>
      </c>
      <c r="C370" s="98" t="s">
        <v>7186</v>
      </c>
      <c r="D370" s="99">
        <f t="shared" si="78"/>
        <v>45906</v>
      </c>
      <c r="G370" s="13" t="s">
        <v>7311</v>
      </c>
      <c r="I370" s="13" t="s">
        <v>7311</v>
      </c>
      <c r="J370" s="13" t="s">
        <v>1796</v>
      </c>
      <c r="K370" s="13" t="s">
        <v>49</v>
      </c>
      <c r="L370" s="25" t="str">
        <f>VLOOKUP($K370,TONG_SL!$A:$D,2,0)</f>
        <v>Giò sụn gà 250g</v>
      </c>
      <c r="N370" s="25" t="str">
        <f t="shared" si="84"/>
        <v>K-C6</v>
      </c>
      <c r="Q370" s="25" t="str">
        <f>VLOOKUP(K370,TONG_SL!$A:$D,3,0)</f>
        <v>Túi</v>
      </c>
      <c r="R370" s="54">
        <v>10</v>
      </c>
      <c r="T370" s="1">
        <f>VLOOKUP(VLOOKUP(G370,Ma_KH!$A:$R,18,0)&amp;K370,Gia_MB!$A:$F,6,0)</f>
        <v>73431</v>
      </c>
      <c r="U370" s="14">
        <f t="shared" si="80"/>
        <v>734310</v>
      </c>
      <c r="W370" s="64">
        <f t="shared" si="85"/>
        <v>0</v>
      </c>
      <c r="X370" s="3" t="str">
        <f t="shared" si="82"/>
        <v>8</v>
      </c>
      <c r="Z370" s="14">
        <f t="shared" si="83"/>
        <v>58744.800000000003</v>
      </c>
      <c r="AA370" s="7">
        <f>VLOOKUP(G370,Ma_KH!$A:$R,14,0)</f>
        <v>1</v>
      </c>
    </row>
    <row r="371" spans="1:27" x14ac:dyDescent="0.25">
      <c r="A371" s="92">
        <v>45906</v>
      </c>
      <c r="B371" s="25">
        <v>30226</v>
      </c>
      <c r="C371" s="98" t="s">
        <v>7186</v>
      </c>
      <c r="D371" s="99">
        <f t="shared" si="78"/>
        <v>45906</v>
      </c>
      <c r="G371" s="13" t="s">
        <v>7311</v>
      </c>
      <c r="I371" s="13" t="s">
        <v>7311</v>
      </c>
      <c r="J371" s="13" t="s">
        <v>1796</v>
      </c>
      <c r="K371" s="13" t="s">
        <v>47</v>
      </c>
      <c r="L371" s="25" t="str">
        <f>VLOOKUP($K371,TONG_SL!$A:$D,2,0)</f>
        <v>Giò lụa cây 250g</v>
      </c>
      <c r="N371" s="25" t="str">
        <f t="shared" si="84"/>
        <v>K-C6</v>
      </c>
      <c r="Q371" s="25" t="str">
        <f>VLOOKUP(K371,TONG_SL!$A:$D,3,0)</f>
        <v>Túi</v>
      </c>
      <c r="R371" s="54">
        <v>10</v>
      </c>
      <c r="T371" s="1">
        <f>VLOOKUP(VLOOKUP(G371,Ma_KH!$A:$R,18,0)&amp;K371,Gia_MB!$A:$F,6,0)</f>
        <v>45540</v>
      </c>
      <c r="U371" s="14">
        <f t="shared" si="80"/>
        <v>455400</v>
      </c>
      <c r="W371" s="64">
        <f t="shared" si="85"/>
        <v>0</v>
      </c>
      <c r="X371" s="3" t="str">
        <f t="shared" si="82"/>
        <v>8</v>
      </c>
      <c r="Z371" s="14">
        <f t="shared" si="83"/>
        <v>36432</v>
      </c>
      <c r="AA371" s="7">
        <f>VLOOKUP(G371,Ma_KH!$A:$R,14,0)</f>
        <v>1</v>
      </c>
    </row>
    <row r="372" spans="1:27" x14ac:dyDescent="0.25">
      <c r="A372" s="77">
        <v>45906</v>
      </c>
      <c r="B372" s="25">
        <v>48246</v>
      </c>
      <c r="C372" s="12" t="s">
        <v>7186</v>
      </c>
      <c r="D372" s="16">
        <f t="shared" si="78"/>
        <v>45906</v>
      </c>
      <c r="G372" s="13" t="s">
        <v>7312</v>
      </c>
      <c r="I372" s="13" t="s">
        <v>7313</v>
      </c>
      <c r="J372" s="13" t="s">
        <v>1811</v>
      </c>
      <c r="K372" s="13" t="s">
        <v>556</v>
      </c>
      <c r="L372" s="25" t="str">
        <f>VLOOKUP($K372,TONG_SL!$A:$D,2,0)</f>
        <v>Chân giò heo muối 100g</v>
      </c>
      <c r="N372" s="25" t="str">
        <f t="shared" si="84"/>
        <v>K-C6</v>
      </c>
      <c r="Q372" s="25" t="str">
        <f>VLOOKUP(K372,TONG_SL!$A:$D,3,0)</f>
        <v>Gói</v>
      </c>
      <c r="R372" s="54">
        <v>35</v>
      </c>
      <c r="T372" s="1">
        <f>VLOOKUP(VLOOKUP(G372,Ma_KH!$A:$R,18,0)&amp;K372,Gia_MB!$A:$F,6,0)</f>
        <v>23076</v>
      </c>
      <c r="U372" s="14">
        <f t="shared" si="80"/>
        <v>807660</v>
      </c>
      <c r="W372" s="64">
        <f t="shared" si="85"/>
        <v>0</v>
      </c>
      <c r="X372" s="3" t="str">
        <f t="shared" si="82"/>
        <v>8</v>
      </c>
      <c r="Z372" s="14">
        <f t="shared" si="83"/>
        <v>64612.800000000003</v>
      </c>
      <c r="AA372" s="7">
        <f>VLOOKUP(G372,Ma_KH!$A:$R,14,0)</f>
        <v>67</v>
      </c>
    </row>
    <row r="373" spans="1:27" x14ac:dyDescent="0.25">
      <c r="A373" s="77">
        <v>45906</v>
      </c>
      <c r="B373" s="25">
        <v>31128</v>
      </c>
      <c r="C373" s="12" t="s">
        <v>7186</v>
      </c>
      <c r="D373" s="16">
        <f t="shared" si="78"/>
        <v>45906</v>
      </c>
      <c r="G373" s="13" t="s">
        <v>7314</v>
      </c>
      <c r="I373" s="13" t="s">
        <v>7314</v>
      </c>
      <c r="J373" s="13" t="s">
        <v>1811</v>
      </c>
      <c r="K373" s="13" t="s">
        <v>27</v>
      </c>
      <c r="L373" s="25" t="str">
        <f>VLOOKUP($K373,TONG_SL!$A:$D,2,0)</f>
        <v>Chân giò heo muối 300g</v>
      </c>
      <c r="N373" s="25" t="str">
        <f t="shared" si="84"/>
        <v>K-C6</v>
      </c>
      <c r="Q373" s="25" t="str">
        <f>VLOOKUP(K373,TONG_SL!$A:$D,3,0)</f>
        <v>Túi</v>
      </c>
      <c r="R373" s="54">
        <v>10</v>
      </c>
      <c r="T373" s="1">
        <f>VLOOKUP(VLOOKUP(G373,Ma_KH!$A:$R,18,0)&amp;K373,Gia_MB!$A:$F,6,0)</f>
        <v>69759.45</v>
      </c>
      <c r="U373" s="14">
        <f t="shared" si="80"/>
        <v>697594.5</v>
      </c>
      <c r="W373" s="64">
        <f t="shared" si="85"/>
        <v>0</v>
      </c>
      <c r="X373" s="3" t="str">
        <f t="shared" si="82"/>
        <v>8</v>
      </c>
      <c r="Z373" s="14">
        <f t="shared" si="83"/>
        <v>55807.56</v>
      </c>
      <c r="AA373" s="7">
        <f>VLOOKUP(G373,Ma_KH!$A:$R,14,0)</f>
        <v>1</v>
      </c>
    </row>
    <row r="374" spans="1:27" x14ac:dyDescent="0.25">
      <c r="A374" s="77">
        <v>45906</v>
      </c>
      <c r="B374" s="25">
        <v>56981</v>
      </c>
      <c r="C374" s="12" t="s">
        <v>7186</v>
      </c>
      <c r="D374" s="16">
        <f t="shared" si="78"/>
        <v>45906</v>
      </c>
      <c r="G374" s="13" t="s">
        <v>7227</v>
      </c>
      <c r="I374" s="13" t="s">
        <v>7315</v>
      </c>
      <c r="J374" s="13" t="s">
        <v>1811</v>
      </c>
      <c r="K374" s="13" t="s">
        <v>41</v>
      </c>
      <c r="L374" s="25" t="str">
        <f>VLOOKUP($K374,TONG_SL!$A:$D,2,0)</f>
        <v>Chả nướng 300g</v>
      </c>
      <c r="N374" s="25" t="str">
        <f t="shared" si="84"/>
        <v>K-C6</v>
      </c>
      <c r="Q374" s="25" t="str">
        <f>VLOOKUP(K374,TONG_SL!$A:$D,3,0)</f>
        <v>Túi</v>
      </c>
      <c r="R374" s="54">
        <v>3</v>
      </c>
      <c r="T374" s="1">
        <f>VLOOKUP(VLOOKUP(G374,Ma_KH!$A:$R,18,0)&amp;K374,Gia_MB!$A:$F,6,0)</f>
        <v>70950</v>
      </c>
      <c r="U374" s="14">
        <f t="shared" si="80"/>
        <v>212850</v>
      </c>
      <c r="W374" s="64">
        <f t="shared" si="85"/>
        <v>0</v>
      </c>
      <c r="X374" s="3" t="str">
        <f t="shared" si="82"/>
        <v>8</v>
      </c>
      <c r="Z374" s="14">
        <f t="shared" si="83"/>
        <v>17028</v>
      </c>
      <c r="AA374" s="7">
        <f>VLOOKUP(G374,Ma_KH!$A:$R,14,0)</f>
        <v>51</v>
      </c>
    </row>
    <row r="375" spans="1:27" x14ac:dyDescent="0.25">
      <c r="A375" s="77">
        <v>45906</v>
      </c>
      <c r="B375" s="25">
        <v>56981</v>
      </c>
      <c r="C375" s="12" t="s">
        <v>7186</v>
      </c>
      <c r="D375" s="16">
        <f t="shared" si="78"/>
        <v>45906</v>
      </c>
      <c r="G375" s="13" t="s">
        <v>7227</v>
      </c>
      <c r="I375" s="13" t="s">
        <v>7315</v>
      </c>
      <c r="J375" s="13" t="s">
        <v>1811</v>
      </c>
      <c r="K375" s="13" t="s">
        <v>568</v>
      </c>
      <c r="L375" s="25" t="str">
        <f>VLOOKUP($K375,TONG_SL!$A:$D,2,0)</f>
        <v>Chân gà sả tắc 150g</v>
      </c>
      <c r="N375" s="25" t="str">
        <f t="shared" si="84"/>
        <v>K-C6</v>
      </c>
      <c r="Q375" s="25" t="str">
        <f>VLOOKUP(K375,TONG_SL!$A:$D,3,0)</f>
        <v>Túi</v>
      </c>
      <c r="R375" s="54">
        <v>3</v>
      </c>
      <c r="T375" s="1">
        <f>VLOOKUP(VLOOKUP(G375,Ma_KH!$A:$R,18,0)&amp;K375,Gia_MB!$A:$F,6,0)</f>
        <v>20250</v>
      </c>
      <c r="U375" s="14">
        <f t="shared" si="80"/>
        <v>60750</v>
      </c>
      <c r="W375" s="64">
        <f t="shared" si="85"/>
        <v>0</v>
      </c>
      <c r="X375" s="3" t="str">
        <f t="shared" si="82"/>
        <v>8</v>
      </c>
      <c r="Z375" s="14">
        <f t="shared" si="83"/>
        <v>4860</v>
      </c>
      <c r="AA375" s="7">
        <f>VLOOKUP(G375,Ma_KH!$A:$R,14,0)</f>
        <v>51</v>
      </c>
    </row>
    <row r="376" spans="1:27" x14ac:dyDescent="0.25">
      <c r="A376" s="77">
        <v>45906</v>
      </c>
      <c r="B376" s="25">
        <v>56981</v>
      </c>
      <c r="C376" s="12" t="s">
        <v>7186</v>
      </c>
      <c r="D376" s="16">
        <f t="shared" si="78"/>
        <v>45906</v>
      </c>
      <c r="G376" s="13" t="s">
        <v>7227</v>
      </c>
      <c r="I376" s="13" t="s">
        <v>7315</v>
      </c>
      <c r="J376" s="13" t="s">
        <v>1811</v>
      </c>
      <c r="K376" s="13" t="s">
        <v>27</v>
      </c>
      <c r="L376" s="25" t="str">
        <f>VLOOKUP($K376,TONG_SL!$A:$D,2,0)</f>
        <v>Chân giò heo muối 300g</v>
      </c>
      <c r="N376" s="25" t="str">
        <f t="shared" si="84"/>
        <v>K-C6</v>
      </c>
      <c r="Q376" s="25" t="str">
        <f>VLOOKUP(K376,TONG_SL!$A:$D,3,0)</f>
        <v>Túi</v>
      </c>
      <c r="R376" s="54">
        <v>10</v>
      </c>
      <c r="T376" s="1">
        <f>VLOOKUP(VLOOKUP(G376,Ma_KH!$A:$R,18,0)&amp;K376,Gia_MB!$A:$F,6,0)</f>
        <v>73431</v>
      </c>
      <c r="U376" s="14">
        <f t="shared" ref="U376:U390" si="86">T376*R376</f>
        <v>734310</v>
      </c>
      <c r="W376" s="64">
        <f t="shared" si="85"/>
        <v>0</v>
      </c>
      <c r="X376" s="3" t="str">
        <f t="shared" ref="X376:X390" si="87">IF(B376&lt;&gt;"","8","0")</f>
        <v>8</v>
      </c>
      <c r="Z376" s="14">
        <f t="shared" ref="Z376:Z390" si="88">U376*X376%</f>
        <v>58744.800000000003</v>
      </c>
      <c r="AA376" s="7">
        <f>VLOOKUP(G376,Ma_KH!$A:$R,14,0)</f>
        <v>51</v>
      </c>
    </row>
    <row r="377" spans="1:27" x14ac:dyDescent="0.25">
      <c r="A377" s="77">
        <v>45906</v>
      </c>
      <c r="B377" s="25">
        <v>56981</v>
      </c>
      <c r="C377" s="12" t="s">
        <v>7186</v>
      </c>
      <c r="D377" s="16">
        <f t="shared" si="78"/>
        <v>45906</v>
      </c>
      <c r="G377" s="13" t="s">
        <v>7227</v>
      </c>
      <c r="I377" s="13" t="s">
        <v>7315</v>
      </c>
      <c r="J377" s="13" t="s">
        <v>1811</v>
      </c>
      <c r="K377" s="13" t="s">
        <v>558</v>
      </c>
      <c r="L377" s="25" t="str">
        <f>VLOOKUP($K377,TONG_SL!$A:$D,2,0)</f>
        <v>Gà muối hun khói 300g</v>
      </c>
      <c r="N377" s="25" t="str">
        <f t="shared" si="84"/>
        <v>K-C6</v>
      </c>
      <c r="Q377" s="25" t="str">
        <f>VLOOKUP(K377,TONG_SL!$A:$D,3,0)</f>
        <v>Túi</v>
      </c>
      <c r="R377" s="54">
        <v>3</v>
      </c>
      <c r="T377" s="1">
        <f>VLOOKUP(VLOOKUP(G377,Ma_KH!$A:$R,18,0)&amp;K377,Gia_MB!$A:$F,6,0)</f>
        <v>70000</v>
      </c>
      <c r="U377" s="14">
        <f t="shared" si="86"/>
        <v>210000</v>
      </c>
      <c r="W377" s="64">
        <f t="shared" si="85"/>
        <v>0</v>
      </c>
      <c r="X377" s="3" t="str">
        <f t="shared" si="87"/>
        <v>8</v>
      </c>
      <c r="Z377" s="14">
        <f t="shared" si="88"/>
        <v>16800</v>
      </c>
      <c r="AA377" s="7">
        <f>VLOOKUP(G377,Ma_KH!$A:$R,14,0)</f>
        <v>51</v>
      </c>
    </row>
    <row r="378" spans="1:27" x14ac:dyDescent="0.25">
      <c r="A378" s="77">
        <v>45906</v>
      </c>
      <c r="B378" s="25">
        <v>56981</v>
      </c>
      <c r="C378" s="12" t="s">
        <v>7186</v>
      </c>
      <c r="D378" s="16">
        <f t="shared" si="78"/>
        <v>45906</v>
      </c>
      <c r="G378" s="13" t="s">
        <v>7227</v>
      </c>
      <c r="I378" s="13" t="s">
        <v>7315</v>
      </c>
      <c r="J378" s="13" t="s">
        <v>1811</v>
      </c>
      <c r="K378" s="13" t="s">
        <v>30</v>
      </c>
      <c r="L378" s="25" t="str">
        <f>VLOOKUP($K378,TONG_SL!$A:$D,2,0)</f>
        <v>Gà muối 500g</v>
      </c>
      <c r="N378" s="25" t="str">
        <f t="shared" si="84"/>
        <v>K-C6</v>
      </c>
      <c r="Q378" s="25" t="str">
        <f>VLOOKUP(K378,TONG_SL!$A:$D,3,0)</f>
        <v>Túi</v>
      </c>
      <c r="R378" s="54">
        <v>5</v>
      </c>
      <c r="T378" s="1">
        <f>VLOOKUP(VLOOKUP(G378,Ma_KH!$A:$R,18,0)&amp;K378,Gia_MB!$A:$F,6,0)</f>
        <v>111058</v>
      </c>
      <c r="U378" s="14">
        <f t="shared" si="86"/>
        <v>555290</v>
      </c>
      <c r="W378" s="64">
        <f t="shared" si="85"/>
        <v>0</v>
      </c>
      <c r="X378" s="3" t="str">
        <f t="shared" si="87"/>
        <v>8</v>
      </c>
      <c r="Z378" s="14">
        <f t="shared" si="88"/>
        <v>44423.200000000004</v>
      </c>
      <c r="AA378" s="7">
        <f>VLOOKUP(G378,Ma_KH!$A:$R,14,0)</f>
        <v>51</v>
      </c>
    </row>
    <row r="379" spans="1:27" x14ac:dyDescent="0.25">
      <c r="A379" s="77">
        <v>45906</v>
      </c>
      <c r="B379" s="25">
        <v>56981</v>
      </c>
      <c r="C379" s="12" t="s">
        <v>7186</v>
      </c>
      <c r="D379" s="16">
        <f t="shared" si="78"/>
        <v>45906</v>
      </c>
      <c r="G379" s="13" t="s">
        <v>7227</v>
      </c>
      <c r="I379" s="13" t="s">
        <v>7315</v>
      </c>
      <c r="J379" s="13" t="s">
        <v>1811</v>
      </c>
      <c r="K379" s="13" t="s">
        <v>32</v>
      </c>
      <c r="L379" s="25" t="str">
        <f>VLOOKUP($K379,TONG_SL!$A:$D,2,0)</f>
        <v>Giò Tai Lưỡi Xào 250g</v>
      </c>
      <c r="N379" s="25" t="str">
        <f t="shared" si="84"/>
        <v>K-C6</v>
      </c>
      <c r="Q379" s="25" t="str">
        <f>VLOOKUP(K379,TONG_SL!$A:$D,3,0)</f>
        <v>Túi</v>
      </c>
      <c r="R379" s="54">
        <v>3</v>
      </c>
      <c r="T379" s="1">
        <f>VLOOKUP(VLOOKUP(G379,Ma_KH!$A:$R,18,0)&amp;K379,Gia_MB!$A:$F,6,0)</f>
        <v>50182</v>
      </c>
      <c r="U379" s="14">
        <f t="shared" si="86"/>
        <v>150546</v>
      </c>
      <c r="W379" s="64">
        <f t="shared" si="85"/>
        <v>0</v>
      </c>
      <c r="X379" s="3" t="str">
        <f t="shared" si="87"/>
        <v>8</v>
      </c>
      <c r="Z379" s="14">
        <f t="shared" si="88"/>
        <v>12043.68</v>
      </c>
      <c r="AA379" s="7">
        <f>VLOOKUP(G379,Ma_KH!$A:$R,14,0)</f>
        <v>51</v>
      </c>
    </row>
    <row r="380" spans="1:27" x14ac:dyDescent="0.25">
      <c r="A380" s="77">
        <v>45906</v>
      </c>
      <c r="B380" s="25">
        <v>56981</v>
      </c>
      <c r="C380" s="12" t="s">
        <v>7186</v>
      </c>
      <c r="D380" s="16">
        <f t="shared" si="78"/>
        <v>45906</v>
      </c>
      <c r="G380" s="13" t="s">
        <v>7227</v>
      </c>
      <c r="I380" s="13" t="s">
        <v>7315</v>
      </c>
      <c r="J380" s="13" t="s">
        <v>1811</v>
      </c>
      <c r="K380" s="13" t="s">
        <v>51</v>
      </c>
      <c r="L380" s="25" t="str">
        <f>VLOOKUP($K380,TONG_SL!$A:$D,2,0)</f>
        <v>Mọc Nấm Hương 250g</v>
      </c>
      <c r="N380" s="25" t="str">
        <f t="shared" si="84"/>
        <v>K-C6</v>
      </c>
      <c r="Q380" s="25" t="str">
        <f>VLOOKUP(K380,TONG_SL!$A:$D,3,0)</f>
        <v>Túi</v>
      </c>
      <c r="R380" s="54">
        <v>5</v>
      </c>
      <c r="T380" s="1">
        <f>VLOOKUP(VLOOKUP(G380,Ma_KH!$A:$R,18,0)&amp;K380,Gia_MB!$A:$F,6,0)</f>
        <v>46000</v>
      </c>
      <c r="U380" s="14">
        <f t="shared" si="86"/>
        <v>230000</v>
      </c>
      <c r="W380" s="64">
        <f t="shared" si="85"/>
        <v>0</v>
      </c>
      <c r="X380" s="3" t="str">
        <f t="shared" si="87"/>
        <v>8</v>
      </c>
      <c r="Z380" s="14">
        <f t="shared" si="88"/>
        <v>18400</v>
      </c>
      <c r="AA380" s="7">
        <f>VLOOKUP(G380,Ma_KH!$A:$R,14,0)</f>
        <v>51</v>
      </c>
    </row>
    <row r="381" spans="1:27" x14ac:dyDescent="0.25">
      <c r="A381" s="77">
        <v>45906</v>
      </c>
      <c r="B381" s="25">
        <v>56981</v>
      </c>
      <c r="C381" s="12" t="s">
        <v>7186</v>
      </c>
      <c r="D381" s="16">
        <f t="shared" si="78"/>
        <v>45906</v>
      </c>
      <c r="G381" s="13" t="s">
        <v>7227</v>
      </c>
      <c r="I381" s="13" t="s">
        <v>7315</v>
      </c>
      <c r="J381" s="13" t="s">
        <v>1811</v>
      </c>
      <c r="K381" s="13" t="s">
        <v>556</v>
      </c>
      <c r="L381" s="25" t="str">
        <f>VLOOKUP($K381,TONG_SL!$A:$D,2,0)</f>
        <v>Chân giò heo muối 100g</v>
      </c>
      <c r="N381" s="25" t="str">
        <f t="shared" si="84"/>
        <v>K-C6</v>
      </c>
      <c r="Q381" s="25" t="str">
        <f>VLOOKUP(K381,TONG_SL!$A:$D,3,0)</f>
        <v>Gói</v>
      </c>
      <c r="R381" s="54">
        <v>10</v>
      </c>
      <c r="T381" s="1">
        <f>VLOOKUP(VLOOKUP(G381,Ma_KH!$A:$R,18,0)&amp;K381,Gia_MB!$A:$F,6,0)</f>
        <v>24549</v>
      </c>
      <c r="U381" s="14">
        <f t="shared" si="86"/>
        <v>245490</v>
      </c>
      <c r="W381" s="64">
        <f t="shared" si="85"/>
        <v>0</v>
      </c>
      <c r="X381" s="3" t="str">
        <f t="shared" si="87"/>
        <v>8</v>
      </c>
      <c r="Z381" s="14">
        <f t="shared" si="88"/>
        <v>19639.2</v>
      </c>
      <c r="AA381" s="7">
        <f>VLOOKUP(G381,Ma_KH!$A:$R,14,0)</f>
        <v>51</v>
      </c>
    </row>
    <row r="382" spans="1:27" x14ac:dyDescent="0.25">
      <c r="A382" s="77">
        <v>45906</v>
      </c>
      <c r="B382" s="25">
        <v>56969</v>
      </c>
      <c r="C382" s="12" t="s">
        <v>7186</v>
      </c>
      <c r="D382" s="16">
        <f t="shared" si="78"/>
        <v>45906</v>
      </c>
      <c r="G382" s="13" t="s">
        <v>7227</v>
      </c>
      <c r="I382" s="13" t="s">
        <v>7316</v>
      </c>
      <c r="J382" s="13" t="s">
        <v>1811</v>
      </c>
      <c r="K382" s="13" t="s">
        <v>39</v>
      </c>
      <c r="L382" s="25" t="str">
        <f>VLOOKUP($K382,TONG_SL!$A:$D,2,0)</f>
        <v>Chả cốm 300g</v>
      </c>
      <c r="N382" s="25" t="str">
        <f t="shared" si="84"/>
        <v>K-C6</v>
      </c>
      <c r="Q382" s="25" t="str">
        <f>VLOOKUP(K382,TONG_SL!$A:$D,3,0)</f>
        <v>Túi</v>
      </c>
      <c r="R382" s="54">
        <v>3</v>
      </c>
      <c r="T382" s="1">
        <f>VLOOKUP(VLOOKUP(G382,Ma_KH!$A:$R,18,0)&amp;K382,Gia_MB!$A:$F,6,0)</f>
        <v>74250</v>
      </c>
      <c r="U382" s="14">
        <f t="shared" si="86"/>
        <v>222750</v>
      </c>
      <c r="W382" s="64">
        <f t="shared" si="85"/>
        <v>0</v>
      </c>
      <c r="X382" s="3" t="str">
        <f t="shared" si="87"/>
        <v>8</v>
      </c>
      <c r="Z382" s="14">
        <f t="shared" si="88"/>
        <v>17820</v>
      </c>
      <c r="AA382" s="7">
        <f>VLOOKUP(G382,Ma_KH!$A:$R,14,0)</f>
        <v>51</v>
      </c>
    </row>
    <row r="383" spans="1:27" x14ac:dyDescent="0.25">
      <c r="A383" s="77">
        <v>45906</v>
      </c>
      <c r="B383" s="25">
        <v>56969</v>
      </c>
      <c r="C383" s="12" t="s">
        <v>7186</v>
      </c>
      <c r="D383" s="16">
        <f t="shared" si="78"/>
        <v>45906</v>
      </c>
      <c r="G383" s="13" t="s">
        <v>7227</v>
      </c>
      <c r="I383" s="13" t="s">
        <v>7316</v>
      </c>
      <c r="J383" s="13" t="s">
        <v>1811</v>
      </c>
      <c r="K383" s="13" t="s">
        <v>568</v>
      </c>
      <c r="L383" s="25" t="str">
        <f>VLOOKUP($K383,TONG_SL!$A:$D,2,0)</f>
        <v>Chân gà sả tắc 150g</v>
      </c>
      <c r="N383" s="25" t="str">
        <f t="shared" si="84"/>
        <v>K-C6</v>
      </c>
      <c r="Q383" s="25" t="str">
        <f>VLOOKUP(K383,TONG_SL!$A:$D,3,0)</f>
        <v>Túi</v>
      </c>
      <c r="R383" s="54">
        <v>3</v>
      </c>
      <c r="T383" s="1">
        <f>VLOOKUP(VLOOKUP(G383,Ma_KH!$A:$R,18,0)&amp;K383,Gia_MB!$A:$F,6,0)</f>
        <v>20250</v>
      </c>
      <c r="U383" s="14">
        <f t="shared" si="86"/>
        <v>60750</v>
      </c>
      <c r="W383" s="64">
        <f t="shared" si="85"/>
        <v>0</v>
      </c>
      <c r="X383" s="3" t="str">
        <f t="shared" si="87"/>
        <v>8</v>
      </c>
      <c r="Z383" s="14">
        <f t="shared" si="88"/>
        <v>4860</v>
      </c>
      <c r="AA383" s="7">
        <f>VLOOKUP(G383,Ma_KH!$A:$R,14,0)</f>
        <v>51</v>
      </c>
    </row>
    <row r="384" spans="1:27" x14ac:dyDescent="0.25">
      <c r="A384" s="77">
        <v>45906</v>
      </c>
      <c r="B384" s="25">
        <v>56969</v>
      </c>
      <c r="C384" s="12" t="s">
        <v>7186</v>
      </c>
      <c r="D384" s="16">
        <f t="shared" si="78"/>
        <v>45906</v>
      </c>
      <c r="G384" s="13" t="s">
        <v>7227</v>
      </c>
      <c r="I384" s="13" t="s">
        <v>7316</v>
      </c>
      <c r="J384" s="13" t="s">
        <v>1811</v>
      </c>
      <c r="K384" s="13" t="s">
        <v>27</v>
      </c>
      <c r="L384" s="25" t="str">
        <f>VLOOKUP($K384,TONG_SL!$A:$D,2,0)</f>
        <v>Chân giò heo muối 300g</v>
      </c>
      <c r="N384" s="25" t="str">
        <f t="shared" si="84"/>
        <v>K-C6</v>
      </c>
      <c r="Q384" s="25" t="str">
        <f>VLOOKUP(K384,TONG_SL!$A:$D,3,0)</f>
        <v>Túi</v>
      </c>
      <c r="R384" s="54">
        <v>10</v>
      </c>
      <c r="T384" s="1">
        <f>VLOOKUP(VLOOKUP(G384,Ma_KH!$A:$R,18,0)&amp;K384,Gia_MB!$A:$F,6,0)</f>
        <v>73431</v>
      </c>
      <c r="U384" s="14">
        <f t="shared" si="86"/>
        <v>734310</v>
      </c>
      <c r="W384" s="64">
        <f t="shared" si="85"/>
        <v>0</v>
      </c>
      <c r="X384" s="3" t="str">
        <f t="shared" si="87"/>
        <v>8</v>
      </c>
      <c r="Z384" s="14">
        <f t="shared" si="88"/>
        <v>58744.800000000003</v>
      </c>
      <c r="AA384" s="7">
        <f>VLOOKUP(G384,Ma_KH!$A:$R,14,0)</f>
        <v>51</v>
      </c>
    </row>
    <row r="385" spans="1:27" x14ac:dyDescent="0.25">
      <c r="A385" s="77">
        <v>45906</v>
      </c>
      <c r="B385" s="25">
        <v>56969</v>
      </c>
      <c r="C385" s="12" t="s">
        <v>7186</v>
      </c>
      <c r="D385" s="16">
        <f t="shared" si="78"/>
        <v>45906</v>
      </c>
      <c r="G385" s="13" t="s">
        <v>7227</v>
      </c>
      <c r="I385" s="13" t="s">
        <v>7316</v>
      </c>
      <c r="J385" s="13" t="s">
        <v>1811</v>
      </c>
      <c r="K385" s="13" t="s">
        <v>30</v>
      </c>
      <c r="L385" s="25" t="str">
        <f>VLOOKUP($K385,TONG_SL!$A:$D,2,0)</f>
        <v>Gà muối 500g</v>
      </c>
      <c r="N385" s="25" t="str">
        <f t="shared" si="84"/>
        <v>K-C6</v>
      </c>
      <c r="Q385" s="25" t="str">
        <f>VLOOKUP(K385,TONG_SL!$A:$D,3,0)</f>
        <v>Túi</v>
      </c>
      <c r="R385" s="54">
        <v>5</v>
      </c>
      <c r="T385" s="1">
        <f>VLOOKUP(VLOOKUP(G385,Ma_KH!$A:$R,18,0)&amp;K385,Gia_MB!$A:$F,6,0)</f>
        <v>111058</v>
      </c>
      <c r="U385" s="14">
        <f t="shared" si="86"/>
        <v>555290</v>
      </c>
      <c r="W385" s="64">
        <f t="shared" si="85"/>
        <v>0</v>
      </c>
      <c r="X385" s="3" t="str">
        <f t="shared" si="87"/>
        <v>8</v>
      </c>
      <c r="Z385" s="14">
        <f t="shared" si="88"/>
        <v>44423.200000000004</v>
      </c>
      <c r="AA385" s="7">
        <f>VLOOKUP(G385,Ma_KH!$A:$R,14,0)</f>
        <v>51</v>
      </c>
    </row>
    <row r="386" spans="1:27" x14ac:dyDescent="0.25">
      <c r="A386" s="77">
        <v>45906</v>
      </c>
      <c r="B386" s="25">
        <v>56969</v>
      </c>
      <c r="C386" s="12" t="s">
        <v>7186</v>
      </c>
      <c r="D386" s="16">
        <f t="shared" si="78"/>
        <v>45906</v>
      </c>
      <c r="G386" s="13" t="s">
        <v>7227</v>
      </c>
      <c r="I386" s="13" t="s">
        <v>7316</v>
      </c>
      <c r="J386" s="13" t="s">
        <v>1811</v>
      </c>
      <c r="K386" s="13" t="s">
        <v>51</v>
      </c>
      <c r="L386" s="25" t="str">
        <f>VLOOKUP($K386,TONG_SL!$A:$D,2,0)</f>
        <v>Mọc Nấm Hương 250g</v>
      </c>
      <c r="N386" s="25" t="str">
        <f t="shared" si="84"/>
        <v>K-C6</v>
      </c>
      <c r="Q386" s="25" t="str">
        <f>VLOOKUP(K386,TONG_SL!$A:$D,3,0)</f>
        <v>Túi</v>
      </c>
      <c r="R386" s="54">
        <v>5</v>
      </c>
      <c r="T386" s="1">
        <f>VLOOKUP(VLOOKUP(G386,Ma_KH!$A:$R,18,0)&amp;K386,Gia_MB!$A:$F,6,0)</f>
        <v>46000</v>
      </c>
      <c r="U386" s="14">
        <f t="shared" si="86"/>
        <v>230000</v>
      </c>
      <c r="W386" s="64">
        <f t="shared" si="85"/>
        <v>0</v>
      </c>
      <c r="X386" s="3" t="str">
        <f t="shared" si="87"/>
        <v>8</v>
      </c>
      <c r="Z386" s="14">
        <f t="shared" si="88"/>
        <v>18400</v>
      </c>
      <c r="AA386" s="7">
        <f>VLOOKUP(G386,Ma_KH!$A:$R,14,0)</f>
        <v>51</v>
      </c>
    </row>
    <row r="387" spans="1:27" x14ac:dyDescent="0.25">
      <c r="A387" s="77">
        <v>45906</v>
      </c>
      <c r="B387" s="25">
        <v>56969</v>
      </c>
      <c r="C387" s="12" t="s">
        <v>7186</v>
      </c>
      <c r="D387" s="16">
        <f t="shared" si="78"/>
        <v>45906</v>
      </c>
      <c r="G387" s="13" t="s">
        <v>7227</v>
      </c>
      <c r="I387" s="13" t="s">
        <v>7316</v>
      </c>
      <c r="J387" s="13" t="s">
        <v>1811</v>
      </c>
      <c r="K387" s="13" t="s">
        <v>570</v>
      </c>
      <c r="L387" s="25" t="str">
        <f>VLOOKUP($K387,TONG_SL!$A:$D,2,0)</f>
        <v>Tai heo sốt thái 150g</v>
      </c>
      <c r="N387" s="25" t="str">
        <f t="shared" si="84"/>
        <v>K-C6</v>
      </c>
      <c r="Q387" s="25" t="str">
        <f>VLOOKUP(K387,TONG_SL!$A:$D,3,0)</f>
        <v>Túi</v>
      </c>
      <c r="R387" s="54">
        <v>3</v>
      </c>
      <c r="T387" s="1">
        <f>VLOOKUP(VLOOKUP(G387,Ma_KH!$A:$R,18,0)&amp;K387,Gia_MB!$A:$F,6,0)</f>
        <v>19500</v>
      </c>
      <c r="U387" s="14">
        <f t="shared" si="86"/>
        <v>58500</v>
      </c>
      <c r="W387" s="64">
        <f t="shared" si="85"/>
        <v>0</v>
      </c>
      <c r="X387" s="3" t="str">
        <f t="shared" si="87"/>
        <v>8</v>
      </c>
      <c r="Z387" s="14">
        <f t="shared" si="88"/>
        <v>4680</v>
      </c>
      <c r="AA387" s="7">
        <f>VLOOKUP(G387,Ma_KH!$A:$R,14,0)</f>
        <v>51</v>
      </c>
    </row>
    <row r="388" spans="1:27" x14ac:dyDescent="0.25">
      <c r="A388" s="77">
        <v>45906</v>
      </c>
      <c r="B388" s="25">
        <v>56969</v>
      </c>
      <c r="C388" s="12" t="s">
        <v>7186</v>
      </c>
      <c r="D388" s="16">
        <f t="shared" si="78"/>
        <v>45906</v>
      </c>
      <c r="G388" s="13" t="s">
        <v>7227</v>
      </c>
      <c r="I388" s="13" t="s">
        <v>7316</v>
      </c>
      <c r="J388" s="13" t="s">
        <v>1811</v>
      </c>
      <c r="K388" s="13" t="s">
        <v>556</v>
      </c>
      <c r="L388" s="25" t="str">
        <f>VLOOKUP($K388,TONG_SL!$A:$D,2,0)</f>
        <v>Chân giò heo muối 100g</v>
      </c>
      <c r="N388" s="25" t="str">
        <f t="shared" si="84"/>
        <v>K-C6</v>
      </c>
      <c r="Q388" s="25" t="str">
        <f>VLOOKUP(K388,TONG_SL!$A:$D,3,0)</f>
        <v>Gói</v>
      </c>
      <c r="R388" s="54">
        <v>10</v>
      </c>
      <c r="T388" s="1">
        <f>VLOOKUP(VLOOKUP(G388,Ma_KH!$A:$R,18,0)&amp;K388,Gia_MB!$A:$F,6,0)</f>
        <v>24549</v>
      </c>
      <c r="U388" s="14">
        <f t="shared" si="86"/>
        <v>245490</v>
      </c>
      <c r="W388" s="64">
        <f t="shared" si="85"/>
        <v>0</v>
      </c>
      <c r="X388" s="3" t="str">
        <f t="shared" si="87"/>
        <v>8</v>
      </c>
      <c r="Z388" s="14">
        <f t="shared" si="88"/>
        <v>19639.2</v>
      </c>
      <c r="AA388" s="7">
        <f>VLOOKUP(G388,Ma_KH!$A:$R,14,0)</f>
        <v>51</v>
      </c>
    </row>
    <row r="389" spans="1:27" x14ac:dyDescent="0.25">
      <c r="A389" s="77">
        <v>45906</v>
      </c>
      <c r="B389" s="25">
        <v>28785</v>
      </c>
      <c r="C389" s="12" t="s">
        <v>7186</v>
      </c>
      <c r="D389" s="16">
        <f t="shared" si="78"/>
        <v>45906</v>
      </c>
      <c r="G389" s="13" t="s">
        <v>7264</v>
      </c>
      <c r="I389" s="13" t="s">
        <v>7317</v>
      </c>
      <c r="J389" s="13" t="s">
        <v>1811</v>
      </c>
      <c r="K389" s="13" t="s">
        <v>570</v>
      </c>
      <c r="L389" s="25" t="str">
        <f>VLOOKUP($K389,TONG_SL!$A:$D,2,0)</f>
        <v>Tai heo sốt thái 150g</v>
      </c>
      <c r="N389" s="25" t="str">
        <f t="shared" si="84"/>
        <v>K-C6</v>
      </c>
      <c r="Q389" s="25" t="str">
        <f>VLOOKUP(K389,TONG_SL!$A:$D,3,0)</f>
        <v>Túi</v>
      </c>
      <c r="R389" s="54">
        <v>8</v>
      </c>
      <c r="T389" s="1">
        <f>VLOOKUP(VLOOKUP(G389,Ma_KH!$A:$R,18,0)&amp;K389,Gia_MB!$A:$F,6,0)</f>
        <v>21667</v>
      </c>
      <c r="U389" s="14">
        <f t="shared" si="86"/>
        <v>173336</v>
      </c>
      <c r="W389" s="64">
        <f t="shared" si="85"/>
        <v>0</v>
      </c>
      <c r="X389" s="3" t="str">
        <f t="shared" si="87"/>
        <v>8</v>
      </c>
      <c r="Z389" s="14">
        <f t="shared" si="88"/>
        <v>13866.880000000001</v>
      </c>
      <c r="AA389" s="7">
        <f>VLOOKUP(G389,Ma_KH!$A:$R,14,0)</f>
        <v>50</v>
      </c>
    </row>
    <row r="390" spans="1:27" x14ac:dyDescent="0.25">
      <c r="A390" s="77">
        <v>45906</v>
      </c>
      <c r="B390" s="25">
        <v>28785</v>
      </c>
      <c r="C390" s="12" t="s">
        <v>7186</v>
      </c>
      <c r="D390" s="16">
        <f t="shared" si="78"/>
        <v>45906</v>
      </c>
      <c r="G390" s="13" t="s">
        <v>7264</v>
      </c>
      <c r="I390" s="13" t="s">
        <v>7317</v>
      </c>
      <c r="J390" s="13" t="s">
        <v>1811</v>
      </c>
      <c r="K390" s="13" t="s">
        <v>32</v>
      </c>
      <c r="L390" s="25" t="str">
        <f>VLOOKUP($K390,TONG_SL!$A:$D,2,0)</f>
        <v>Giò Tai Lưỡi Xào 250g</v>
      </c>
      <c r="N390" s="25" t="str">
        <f t="shared" si="84"/>
        <v>K-C6</v>
      </c>
      <c r="Q390" s="25" t="str">
        <f>VLOOKUP(K390,TONG_SL!$A:$D,3,0)</f>
        <v>Túi</v>
      </c>
      <c r="R390" s="54">
        <v>6</v>
      </c>
      <c r="T390" s="1">
        <f>VLOOKUP(VLOOKUP(G390,Ma_KH!$A:$R,18,0)&amp;K390,Gia_MB!$A:$F,6,0)</f>
        <v>50182</v>
      </c>
      <c r="U390" s="14">
        <f t="shared" si="86"/>
        <v>301092</v>
      </c>
      <c r="W390" s="64">
        <f t="shared" si="85"/>
        <v>0</v>
      </c>
      <c r="X390" s="3" t="str">
        <f t="shared" si="87"/>
        <v>8</v>
      </c>
      <c r="Z390" s="14">
        <f t="shared" si="88"/>
        <v>24087.360000000001</v>
      </c>
      <c r="AA390" s="7">
        <f>VLOOKUP(G390,Ma_KH!$A:$R,14,0)</f>
        <v>50</v>
      </c>
    </row>
    <row r="391" spans="1:27" x14ac:dyDescent="0.25">
      <c r="A391" s="77">
        <v>45906</v>
      </c>
      <c r="B391" s="25">
        <v>56491</v>
      </c>
      <c r="C391" s="12" t="s">
        <v>7186</v>
      </c>
      <c r="D391" s="16">
        <f t="shared" ref="D391:D405" si="89">IF(A391="","",A391)</f>
        <v>45906</v>
      </c>
      <c r="G391" s="13" t="s">
        <v>7227</v>
      </c>
      <c r="I391" s="13" t="s">
        <v>7318</v>
      </c>
      <c r="J391" s="13" t="s">
        <v>1815</v>
      </c>
      <c r="K391" s="13" t="s">
        <v>30</v>
      </c>
      <c r="L391" s="25" t="str">
        <f>VLOOKUP($K391,TONG_SL!$A:$D,2,0)</f>
        <v>Gà muối 500g</v>
      </c>
      <c r="N391" s="25" t="str">
        <f t="shared" ref="N391:N406" si="90">IF($B391&lt;&gt;"","K-C6","")</f>
        <v>K-C6</v>
      </c>
      <c r="Q391" s="25" t="str">
        <f>VLOOKUP(K391,TONG_SL!$A:$D,3,0)</f>
        <v>Túi</v>
      </c>
      <c r="R391" s="54">
        <v>3</v>
      </c>
      <c r="T391" s="1">
        <f>VLOOKUP(VLOOKUP(G391,Ma_KH!$A:$R,18,0)&amp;K391,Gia_MB!$A:$F,6,0)</f>
        <v>111058</v>
      </c>
      <c r="U391" s="14">
        <f t="shared" ref="U391:U415" si="91">T391*R391</f>
        <v>333174</v>
      </c>
      <c r="W391" s="64">
        <f t="shared" ref="W391:W406" si="92">U391*V391</f>
        <v>0</v>
      </c>
      <c r="X391" s="3" t="str">
        <f t="shared" ref="X391:X415" si="93">IF(B391&lt;&gt;"","8","0")</f>
        <v>8</v>
      </c>
      <c r="Z391" s="14">
        <f t="shared" ref="Z391:Z415" si="94">U391*X391%</f>
        <v>26653.920000000002</v>
      </c>
      <c r="AA391" s="7">
        <f>VLOOKUP(G391,Ma_KH!$A:$R,14,0)</f>
        <v>51</v>
      </c>
    </row>
    <row r="392" spans="1:27" x14ac:dyDescent="0.25">
      <c r="A392" s="77">
        <v>45906</v>
      </c>
      <c r="B392" s="25">
        <v>56491</v>
      </c>
      <c r="C392" s="12" t="s">
        <v>7186</v>
      </c>
      <c r="D392" s="16">
        <f t="shared" si="89"/>
        <v>45906</v>
      </c>
      <c r="G392" s="13" t="s">
        <v>7227</v>
      </c>
      <c r="I392" s="13" t="s">
        <v>7318</v>
      </c>
      <c r="J392" s="13" t="s">
        <v>1815</v>
      </c>
      <c r="K392" s="13" t="s">
        <v>558</v>
      </c>
      <c r="L392" s="25" t="str">
        <f>VLOOKUP($K392,TONG_SL!$A:$D,2,0)</f>
        <v>Gà muối hun khói 300g</v>
      </c>
      <c r="N392" s="25" t="str">
        <f t="shared" si="90"/>
        <v>K-C6</v>
      </c>
      <c r="Q392" s="25" t="str">
        <f>VLOOKUP(K392,TONG_SL!$A:$D,3,0)</f>
        <v>Túi</v>
      </c>
      <c r="R392" s="54">
        <v>5</v>
      </c>
      <c r="T392" s="1">
        <f>VLOOKUP(VLOOKUP(G392,Ma_KH!$A:$R,18,0)&amp;K392,Gia_MB!$A:$F,6,0)</f>
        <v>70000</v>
      </c>
      <c r="U392" s="14">
        <f t="shared" si="91"/>
        <v>350000</v>
      </c>
      <c r="W392" s="64">
        <f t="shared" si="92"/>
        <v>0</v>
      </c>
      <c r="X392" s="3" t="str">
        <f t="shared" si="93"/>
        <v>8</v>
      </c>
      <c r="Z392" s="14">
        <f t="shared" si="94"/>
        <v>28000</v>
      </c>
      <c r="AA392" s="7">
        <f>VLOOKUP(G392,Ma_KH!$A:$R,14,0)</f>
        <v>51</v>
      </c>
    </row>
    <row r="393" spans="1:27" x14ac:dyDescent="0.25">
      <c r="A393" s="77">
        <v>45906</v>
      </c>
      <c r="B393" s="25">
        <v>56491</v>
      </c>
      <c r="C393" s="12" t="s">
        <v>7186</v>
      </c>
      <c r="D393" s="16">
        <f t="shared" si="89"/>
        <v>45906</v>
      </c>
      <c r="G393" s="13" t="s">
        <v>7227</v>
      </c>
      <c r="I393" s="13" t="s">
        <v>7318</v>
      </c>
      <c r="J393" s="13" t="s">
        <v>1815</v>
      </c>
      <c r="K393" s="13" t="s">
        <v>55</v>
      </c>
      <c r="L393" s="25" t="str">
        <f>VLOOKUP($K393,TONG_SL!$A:$D,2,0)</f>
        <v>Gà xì dầu 500g</v>
      </c>
      <c r="N393" s="25" t="str">
        <f t="shared" si="90"/>
        <v>K-C6</v>
      </c>
      <c r="Q393" s="25" t="str">
        <f>VLOOKUP(K393,TONG_SL!$A:$D,3,0)</f>
        <v>Túi</v>
      </c>
      <c r="R393" s="54">
        <v>2</v>
      </c>
      <c r="T393" s="1">
        <f>VLOOKUP(VLOOKUP(G393,Ma_KH!$A:$R,18,0)&amp;K393,Gia_MB!$A:$F,6,0)</f>
        <v>111606</v>
      </c>
      <c r="U393" s="14">
        <f t="shared" si="91"/>
        <v>223212</v>
      </c>
      <c r="W393" s="64">
        <f t="shared" si="92"/>
        <v>0</v>
      </c>
      <c r="X393" s="3" t="str">
        <f t="shared" si="93"/>
        <v>8</v>
      </c>
      <c r="Z393" s="14">
        <f t="shared" si="94"/>
        <v>17856.96</v>
      </c>
      <c r="AA393" s="7">
        <f>VLOOKUP(G393,Ma_KH!$A:$R,14,0)</f>
        <v>51</v>
      </c>
    </row>
    <row r="394" spans="1:27" x14ac:dyDescent="0.25">
      <c r="A394" s="77">
        <v>45906</v>
      </c>
      <c r="B394" s="25">
        <v>56491</v>
      </c>
      <c r="C394" s="12" t="s">
        <v>7186</v>
      </c>
      <c r="D394" s="16">
        <f t="shared" si="89"/>
        <v>45906</v>
      </c>
      <c r="G394" s="13" t="s">
        <v>7227</v>
      </c>
      <c r="I394" s="13" t="s">
        <v>7318</v>
      </c>
      <c r="J394" s="13" t="s">
        <v>1815</v>
      </c>
      <c r="K394" s="13" t="s">
        <v>27</v>
      </c>
      <c r="L394" s="25" t="str">
        <f>VLOOKUP($K394,TONG_SL!$A:$D,2,0)</f>
        <v>Chân giò heo muối 300g</v>
      </c>
      <c r="N394" s="25" t="str">
        <f t="shared" si="90"/>
        <v>K-C6</v>
      </c>
      <c r="Q394" s="25" t="str">
        <f>VLOOKUP(K394,TONG_SL!$A:$D,3,0)</f>
        <v>Túi</v>
      </c>
      <c r="R394" s="54">
        <v>5</v>
      </c>
      <c r="T394" s="1">
        <f>VLOOKUP(VLOOKUP(G394,Ma_KH!$A:$R,18,0)&amp;K394,Gia_MB!$A:$F,6,0)</f>
        <v>73431</v>
      </c>
      <c r="U394" s="14">
        <f t="shared" si="91"/>
        <v>367155</v>
      </c>
      <c r="W394" s="64">
        <f t="shared" si="92"/>
        <v>0</v>
      </c>
      <c r="X394" s="3" t="str">
        <f t="shared" si="93"/>
        <v>8</v>
      </c>
      <c r="Z394" s="14">
        <f t="shared" si="94"/>
        <v>29372.400000000001</v>
      </c>
      <c r="AA394" s="7">
        <f>VLOOKUP(G394,Ma_KH!$A:$R,14,0)</f>
        <v>51</v>
      </c>
    </row>
    <row r="395" spans="1:27" x14ac:dyDescent="0.25">
      <c r="A395" s="77">
        <v>45906</v>
      </c>
      <c r="B395" s="25">
        <v>56491</v>
      </c>
      <c r="C395" s="12" t="s">
        <v>7186</v>
      </c>
      <c r="D395" s="16">
        <f t="shared" si="89"/>
        <v>45906</v>
      </c>
      <c r="G395" s="13" t="s">
        <v>7227</v>
      </c>
      <c r="I395" s="13" t="s">
        <v>7318</v>
      </c>
      <c r="J395" s="13" t="s">
        <v>1815</v>
      </c>
      <c r="K395" s="13" t="s">
        <v>556</v>
      </c>
      <c r="L395" s="25" t="str">
        <f>VLOOKUP($K395,TONG_SL!$A:$D,2,0)</f>
        <v>Chân giò heo muối 100g</v>
      </c>
      <c r="N395" s="25" t="str">
        <f t="shared" si="90"/>
        <v>K-C6</v>
      </c>
      <c r="Q395" s="25" t="str">
        <f>VLOOKUP(K395,TONG_SL!$A:$D,3,0)</f>
        <v>Gói</v>
      </c>
      <c r="R395" s="54">
        <v>10</v>
      </c>
      <c r="T395" s="1">
        <f>VLOOKUP(VLOOKUP(G395,Ma_KH!$A:$R,18,0)&amp;K395,Gia_MB!$A:$F,6,0)</f>
        <v>24549</v>
      </c>
      <c r="U395" s="14">
        <f t="shared" si="91"/>
        <v>245490</v>
      </c>
      <c r="W395" s="64">
        <f t="shared" si="92"/>
        <v>0</v>
      </c>
      <c r="X395" s="3" t="str">
        <f t="shared" si="93"/>
        <v>8</v>
      </c>
      <c r="Z395" s="14">
        <f t="shared" si="94"/>
        <v>19639.2</v>
      </c>
      <c r="AA395" s="7">
        <f>VLOOKUP(G395,Ma_KH!$A:$R,14,0)</f>
        <v>51</v>
      </c>
    </row>
    <row r="396" spans="1:27" x14ac:dyDescent="0.25">
      <c r="A396" s="77">
        <v>45906</v>
      </c>
      <c r="B396" s="25">
        <v>56491</v>
      </c>
      <c r="C396" s="12" t="s">
        <v>7186</v>
      </c>
      <c r="D396" s="16">
        <f t="shared" si="89"/>
        <v>45906</v>
      </c>
      <c r="G396" s="13" t="s">
        <v>7227</v>
      </c>
      <c r="I396" s="13" t="s">
        <v>7318</v>
      </c>
      <c r="J396" s="13" t="s">
        <v>1815</v>
      </c>
      <c r="K396" s="13" t="s">
        <v>35</v>
      </c>
      <c r="L396" s="25" t="str">
        <f>VLOOKUP($K396,TONG_SL!$A:$D,2,0)</f>
        <v>Tai heo muối 200g</v>
      </c>
      <c r="N396" s="25" t="str">
        <f t="shared" si="90"/>
        <v>K-C6</v>
      </c>
      <c r="Q396" s="25" t="str">
        <f>VLOOKUP(K396,TONG_SL!$A:$D,3,0)</f>
        <v>Túi</v>
      </c>
      <c r="R396" s="54">
        <v>3</v>
      </c>
      <c r="T396" s="1">
        <f>VLOOKUP(VLOOKUP(G396,Ma_KH!$A:$R,18,0)&amp;K396,Gia_MB!$A:$F,6,0)</f>
        <v>55595</v>
      </c>
      <c r="U396" s="14">
        <f t="shared" si="91"/>
        <v>166785</v>
      </c>
      <c r="W396" s="64">
        <f t="shared" si="92"/>
        <v>0</v>
      </c>
      <c r="X396" s="3" t="str">
        <f t="shared" si="93"/>
        <v>8</v>
      </c>
      <c r="Z396" s="14">
        <f t="shared" si="94"/>
        <v>13342.800000000001</v>
      </c>
      <c r="AA396" s="7">
        <f>VLOOKUP(G396,Ma_KH!$A:$R,14,0)</f>
        <v>51</v>
      </c>
    </row>
    <row r="397" spans="1:27" x14ac:dyDescent="0.25">
      <c r="A397" s="77">
        <v>45906</v>
      </c>
      <c r="B397" s="25">
        <v>56491</v>
      </c>
      <c r="C397" s="12" t="s">
        <v>7186</v>
      </c>
      <c r="D397" s="16">
        <f t="shared" si="89"/>
        <v>45906</v>
      </c>
      <c r="G397" s="13" t="s">
        <v>7227</v>
      </c>
      <c r="I397" s="13" t="s">
        <v>7318</v>
      </c>
      <c r="J397" s="13" t="s">
        <v>1815</v>
      </c>
      <c r="K397" s="13" t="s">
        <v>32</v>
      </c>
      <c r="L397" s="25" t="str">
        <f>VLOOKUP($K397,TONG_SL!$A:$D,2,0)</f>
        <v>Giò Tai Lưỡi Xào 250g</v>
      </c>
      <c r="N397" s="25" t="str">
        <f t="shared" si="90"/>
        <v>K-C6</v>
      </c>
      <c r="Q397" s="25" t="str">
        <f>VLOOKUP(K397,TONG_SL!$A:$D,3,0)</f>
        <v>Túi</v>
      </c>
      <c r="R397" s="54">
        <v>3</v>
      </c>
      <c r="T397" s="1">
        <f>VLOOKUP(VLOOKUP(G397,Ma_KH!$A:$R,18,0)&amp;K397,Gia_MB!$A:$F,6,0)</f>
        <v>50182</v>
      </c>
      <c r="U397" s="14">
        <f t="shared" si="91"/>
        <v>150546</v>
      </c>
      <c r="W397" s="64">
        <f t="shared" si="92"/>
        <v>0</v>
      </c>
      <c r="X397" s="3" t="str">
        <f t="shared" si="93"/>
        <v>8</v>
      </c>
      <c r="Z397" s="14">
        <f t="shared" si="94"/>
        <v>12043.68</v>
      </c>
      <c r="AA397" s="7">
        <f>VLOOKUP(G397,Ma_KH!$A:$R,14,0)</f>
        <v>51</v>
      </c>
    </row>
    <row r="398" spans="1:27" x14ac:dyDescent="0.25">
      <c r="A398" s="77">
        <v>45906</v>
      </c>
      <c r="B398" s="25">
        <v>56491</v>
      </c>
      <c r="C398" s="12" t="s">
        <v>7186</v>
      </c>
      <c r="D398" s="16">
        <f t="shared" si="89"/>
        <v>45906</v>
      </c>
      <c r="G398" s="13" t="s">
        <v>7227</v>
      </c>
      <c r="I398" s="13" t="s">
        <v>7318</v>
      </c>
      <c r="J398" s="13" t="s">
        <v>1815</v>
      </c>
      <c r="K398" s="13" t="s">
        <v>39</v>
      </c>
      <c r="L398" s="25" t="str">
        <f>VLOOKUP($K398,TONG_SL!$A:$D,2,0)</f>
        <v>Chả cốm 300g</v>
      </c>
      <c r="N398" s="25" t="str">
        <f t="shared" si="90"/>
        <v>K-C6</v>
      </c>
      <c r="Q398" s="25" t="str">
        <f>VLOOKUP(K398,TONG_SL!$A:$D,3,0)</f>
        <v>Túi</v>
      </c>
      <c r="R398" s="54">
        <v>3</v>
      </c>
      <c r="T398" s="1">
        <f>VLOOKUP(VLOOKUP(G398,Ma_KH!$A:$R,18,0)&amp;K398,Gia_MB!$A:$F,6,0)</f>
        <v>74250</v>
      </c>
      <c r="U398" s="14">
        <f t="shared" si="91"/>
        <v>222750</v>
      </c>
      <c r="W398" s="64">
        <f t="shared" si="92"/>
        <v>0</v>
      </c>
      <c r="X398" s="3" t="str">
        <f t="shared" si="93"/>
        <v>8</v>
      </c>
      <c r="Z398" s="14">
        <f t="shared" si="94"/>
        <v>17820</v>
      </c>
      <c r="AA398" s="7">
        <f>VLOOKUP(G398,Ma_KH!$A:$R,14,0)</f>
        <v>51</v>
      </c>
    </row>
    <row r="399" spans="1:27" x14ac:dyDescent="0.25">
      <c r="A399" s="77">
        <v>45906</v>
      </c>
      <c r="B399" s="25">
        <v>30366</v>
      </c>
      <c r="C399" s="12" t="s">
        <v>7186</v>
      </c>
      <c r="D399" s="16">
        <f t="shared" si="89"/>
        <v>45906</v>
      </c>
      <c r="G399" s="13" t="s">
        <v>7270</v>
      </c>
      <c r="I399" s="13" t="s">
        <v>7319</v>
      </c>
      <c r="J399" s="13" t="s">
        <v>1815</v>
      </c>
      <c r="K399" s="13" t="s">
        <v>30</v>
      </c>
      <c r="L399" s="25" t="str">
        <f>VLOOKUP($K399,TONG_SL!$A:$D,2,0)</f>
        <v>Gà muối 500g</v>
      </c>
      <c r="N399" s="25" t="str">
        <f t="shared" si="90"/>
        <v>K-C6</v>
      </c>
      <c r="Q399" s="25" t="str">
        <f>VLOOKUP(K399,TONG_SL!$A:$D,3,0)</f>
        <v>Túi</v>
      </c>
      <c r="R399" s="54">
        <v>3</v>
      </c>
      <c r="T399" s="1">
        <f>VLOOKUP(VLOOKUP(G399,Ma_KH!$A:$R,18,0)&amp;K399,Gia_MB!$A:$F,6,0)</f>
        <v>111058</v>
      </c>
      <c r="U399" s="14">
        <f t="shared" si="91"/>
        <v>333174</v>
      </c>
      <c r="W399" s="64">
        <f t="shared" si="92"/>
        <v>0</v>
      </c>
      <c r="X399" s="3" t="str">
        <f t="shared" si="93"/>
        <v>8</v>
      </c>
      <c r="Z399" s="14">
        <f t="shared" si="94"/>
        <v>26653.920000000002</v>
      </c>
      <c r="AA399" s="7">
        <f>VLOOKUP(G399,Ma_KH!$A:$R,14,0)</f>
        <v>45</v>
      </c>
    </row>
    <row r="400" spans="1:27" x14ac:dyDescent="0.25">
      <c r="A400" s="77">
        <v>45906</v>
      </c>
      <c r="B400" s="25">
        <v>30366</v>
      </c>
      <c r="C400" s="12" t="s">
        <v>7186</v>
      </c>
      <c r="D400" s="16">
        <f t="shared" si="89"/>
        <v>45906</v>
      </c>
      <c r="G400" s="13" t="s">
        <v>7270</v>
      </c>
      <c r="I400" s="13" t="s">
        <v>7319</v>
      </c>
      <c r="J400" s="13" t="s">
        <v>1815</v>
      </c>
      <c r="K400" s="13" t="s">
        <v>27</v>
      </c>
      <c r="L400" s="25" t="str">
        <f>VLOOKUP($K400,TONG_SL!$A:$D,2,0)</f>
        <v>Chân giò heo muối 300g</v>
      </c>
      <c r="N400" s="25" t="str">
        <f t="shared" si="90"/>
        <v>K-C6</v>
      </c>
      <c r="Q400" s="25" t="str">
        <f>VLOOKUP(K400,TONG_SL!$A:$D,3,0)</f>
        <v>Túi</v>
      </c>
      <c r="R400" s="54">
        <v>5</v>
      </c>
      <c r="T400" s="1">
        <f>VLOOKUP(VLOOKUP(G400,Ma_KH!$A:$R,18,0)&amp;K400,Gia_MB!$A:$F,6,0)</f>
        <v>73431</v>
      </c>
      <c r="U400" s="14">
        <f t="shared" si="91"/>
        <v>367155</v>
      </c>
      <c r="W400" s="64">
        <f t="shared" si="92"/>
        <v>0</v>
      </c>
      <c r="X400" s="3" t="str">
        <f t="shared" si="93"/>
        <v>8</v>
      </c>
      <c r="Z400" s="14">
        <f t="shared" si="94"/>
        <v>29372.400000000001</v>
      </c>
      <c r="AA400" s="7">
        <f>VLOOKUP(G400,Ma_KH!$A:$R,14,0)</f>
        <v>45</v>
      </c>
    </row>
    <row r="401" spans="1:27" x14ac:dyDescent="0.25">
      <c r="A401" s="77">
        <v>45906</v>
      </c>
      <c r="B401" s="25">
        <v>30366</v>
      </c>
      <c r="C401" s="12" t="s">
        <v>7186</v>
      </c>
      <c r="D401" s="16">
        <f t="shared" si="89"/>
        <v>45906</v>
      </c>
      <c r="G401" s="13" t="s">
        <v>7270</v>
      </c>
      <c r="I401" s="13" t="s">
        <v>7319</v>
      </c>
      <c r="J401" s="13" t="s">
        <v>1815</v>
      </c>
      <c r="K401" s="13" t="s">
        <v>35</v>
      </c>
      <c r="L401" s="25" t="str">
        <f>VLOOKUP($K401,TONG_SL!$A:$D,2,0)</f>
        <v>Tai heo muối 200g</v>
      </c>
      <c r="N401" s="25" t="str">
        <f t="shared" si="90"/>
        <v>K-C6</v>
      </c>
      <c r="Q401" s="25" t="str">
        <f>VLOOKUP(K401,TONG_SL!$A:$D,3,0)</f>
        <v>Túi</v>
      </c>
      <c r="R401" s="54">
        <v>3</v>
      </c>
      <c r="T401" s="1">
        <f>VLOOKUP(VLOOKUP(G401,Ma_KH!$A:$R,18,0)&amp;K401,Gia_MB!$A:$F,6,0)</f>
        <v>55595</v>
      </c>
      <c r="U401" s="14">
        <f t="shared" si="91"/>
        <v>166785</v>
      </c>
      <c r="W401" s="64">
        <f t="shared" si="92"/>
        <v>0</v>
      </c>
      <c r="X401" s="3" t="str">
        <f t="shared" si="93"/>
        <v>8</v>
      </c>
      <c r="Z401" s="14">
        <f t="shared" si="94"/>
        <v>13342.800000000001</v>
      </c>
      <c r="AA401" s="7">
        <f>VLOOKUP(G401,Ma_KH!$A:$R,14,0)</f>
        <v>45</v>
      </c>
    </row>
    <row r="402" spans="1:27" x14ac:dyDescent="0.25">
      <c r="A402" s="77">
        <v>45906</v>
      </c>
      <c r="B402" s="25">
        <v>30366</v>
      </c>
      <c r="C402" s="12" t="s">
        <v>7186</v>
      </c>
      <c r="D402" s="16">
        <f t="shared" si="89"/>
        <v>45906</v>
      </c>
      <c r="G402" s="13" t="s">
        <v>7270</v>
      </c>
      <c r="I402" s="13" t="s">
        <v>7319</v>
      </c>
      <c r="J402" s="13" t="s">
        <v>1815</v>
      </c>
      <c r="K402" s="13" t="s">
        <v>32</v>
      </c>
      <c r="L402" s="25" t="str">
        <f>VLOOKUP($K402,TONG_SL!$A:$D,2,0)</f>
        <v>Giò Tai Lưỡi Xào 250g</v>
      </c>
      <c r="N402" s="25" t="str">
        <f t="shared" si="90"/>
        <v>K-C6</v>
      </c>
      <c r="Q402" s="25" t="str">
        <f>VLOOKUP(K402,TONG_SL!$A:$D,3,0)</f>
        <v>Túi</v>
      </c>
      <c r="R402" s="54">
        <v>3</v>
      </c>
      <c r="T402" s="1">
        <f>VLOOKUP(VLOOKUP(G402,Ma_KH!$A:$R,18,0)&amp;K402,Gia_MB!$A:$F,6,0)</f>
        <v>50182</v>
      </c>
      <c r="U402" s="14">
        <f t="shared" si="91"/>
        <v>150546</v>
      </c>
      <c r="W402" s="64">
        <f t="shared" si="92"/>
        <v>0</v>
      </c>
      <c r="X402" s="3" t="str">
        <f t="shared" si="93"/>
        <v>8</v>
      </c>
      <c r="Z402" s="14">
        <f t="shared" si="94"/>
        <v>12043.68</v>
      </c>
      <c r="AA402" s="7">
        <f>VLOOKUP(G402,Ma_KH!$A:$R,14,0)</f>
        <v>45</v>
      </c>
    </row>
    <row r="403" spans="1:27" x14ac:dyDescent="0.25">
      <c r="A403" s="77">
        <v>45906</v>
      </c>
      <c r="B403" s="25">
        <v>30366</v>
      </c>
      <c r="C403" s="12" t="s">
        <v>7186</v>
      </c>
      <c r="D403" s="16">
        <f t="shared" si="89"/>
        <v>45906</v>
      </c>
      <c r="G403" s="13" t="s">
        <v>7270</v>
      </c>
      <c r="I403" s="13" t="s">
        <v>7319</v>
      </c>
      <c r="J403" s="13" t="s">
        <v>1815</v>
      </c>
      <c r="K403" s="13" t="s">
        <v>39</v>
      </c>
      <c r="L403" s="25" t="str">
        <f>VLOOKUP($K403,TONG_SL!$A:$D,2,0)</f>
        <v>Chả cốm 300g</v>
      </c>
      <c r="N403" s="25" t="str">
        <f t="shared" si="90"/>
        <v>K-C6</v>
      </c>
      <c r="Q403" s="25" t="str">
        <f>VLOOKUP(K403,TONG_SL!$A:$D,3,0)</f>
        <v>Túi</v>
      </c>
      <c r="R403" s="54">
        <v>3</v>
      </c>
      <c r="T403" s="1">
        <f>VLOOKUP(VLOOKUP(G403,Ma_KH!$A:$R,18,0)&amp;K403,Gia_MB!$A:$F,6,0)</f>
        <v>74250</v>
      </c>
      <c r="U403" s="14">
        <f t="shared" si="91"/>
        <v>222750</v>
      </c>
      <c r="W403" s="64">
        <f t="shared" si="92"/>
        <v>0</v>
      </c>
      <c r="X403" s="3" t="str">
        <f t="shared" si="93"/>
        <v>8</v>
      </c>
      <c r="Z403" s="14">
        <f t="shared" si="94"/>
        <v>17820</v>
      </c>
      <c r="AA403" s="7">
        <f>VLOOKUP(G403,Ma_KH!$A:$R,14,0)</f>
        <v>45</v>
      </c>
    </row>
    <row r="404" spans="1:27" x14ac:dyDescent="0.25">
      <c r="A404" s="77">
        <v>45906</v>
      </c>
      <c r="B404" s="25">
        <v>30366</v>
      </c>
      <c r="C404" s="12" t="s">
        <v>7186</v>
      </c>
      <c r="D404" s="16">
        <f t="shared" si="89"/>
        <v>45906</v>
      </c>
      <c r="G404" s="13" t="s">
        <v>7270</v>
      </c>
      <c r="I404" s="13" t="s">
        <v>7319</v>
      </c>
      <c r="J404" s="13" t="s">
        <v>1815</v>
      </c>
      <c r="K404" s="13" t="s">
        <v>51</v>
      </c>
      <c r="L404" s="25" t="str">
        <f>VLOOKUP($K404,TONG_SL!$A:$D,2,0)</f>
        <v>Mọc Nấm Hương 250g</v>
      </c>
      <c r="N404" s="25" t="str">
        <f t="shared" si="90"/>
        <v>K-C6</v>
      </c>
      <c r="Q404" s="25" t="str">
        <f>VLOOKUP(K404,TONG_SL!$A:$D,3,0)</f>
        <v>Túi</v>
      </c>
      <c r="R404" s="54">
        <v>3</v>
      </c>
      <c r="T404" s="1">
        <f>VLOOKUP(VLOOKUP(G404,Ma_KH!$A:$R,18,0)&amp;K404,Gia_MB!$A:$F,6,0)</f>
        <v>46000</v>
      </c>
      <c r="U404" s="14">
        <f t="shared" si="91"/>
        <v>138000</v>
      </c>
      <c r="W404" s="64">
        <f t="shared" si="92"/>
        <v>0</v>
      </c>
      <c r="X404" s="3" t="str">
        <f t="shared" si="93"/>
        <v>8</v>
      </c>
      <c r="Z404" s="14">
        <f t="shared" si="94"/>
        <v>11040</v>
      </c>
      <c r="AA404" s="7">
        <f>VLOOKUP(G404,Ma_KH!$A:$R,14,0)</f>
        <v>45</v>
      </c>
    </row>
    <row r="405" spans="1:27" x14ac:dyDescent="0.25">
      <c r="A405" s="77">
        <v>45906</v>
      </c>
      <c r="B405" s="25">
        <v>30366</v>
      </c>
      <c r="C405" s="12" t="s">
        <v>7186</v>
      </c>
      <c r="D405" s="16">
        <f t="shared" si="89"/>
        <v>45906</v>
      </c>
      <c r="G405" s="13" t="s">
        <v>7270</v>
      </c>
      <c r="I405" s="13" t="s">
        <v>7319</v>
      </c>
      <c r="J405" s="13" t="s">
        <v>1815</v>
      </c>
      <c r="K405" s="13" t="s">
        <v>41</v>
      </c>
      <c r="L405" s="25" t="str">
        <f>VLOOKUP($K405,TONG_SL!$A:$D,2,0)</f>
        <v>Chả nướng 300g</v>
      </c>
      <c r="N405" s="25" t="str">
        <f t="shared" si="90"/>
        <v>K-C6</v>
      </c>
      <c r="Q405" s="25" t="str">
        <f>VLOOKUP(K405,TONG_SL!$A:$D,3,0)</f>
        <v>Túi</v>
      </c>
      <c r="R405" s="54">
        <v>3</v>
      </c>
      <c r="T405" s="1">
        <f>VLOOKUP(VLOOKUP(G405,Ma_KH!$A:$R,18,0)&amp;K405,Gia_MB!$A:$F,6,0)</f>
        <v>70950</v>
      </c>
      <c r="U405" s="14">
        <f t="shared" si="91"/>
        <v>212850</v>
      </c>
      <c r="W405" s="64">
        <f t="shared" si="92"/>
        <v>0</v>
      </c>
      <c r="X405" s="3" t="str">
        <f t="shared" si="93"/>
        <v>8</v>
      </c>
      <c r="Z405" s="14">
        <f t="shared" si="94"/>
        <v>17028</v>
      </c>
      <c r="AA405" s="7">
        <f>VLOOKUP(G405,Ma_KH!$A:$R,14,0)</f>
        <v>45</v>
      </c>
    </row>
    <row r="406" spans="1:27" x14ac:dyDescent="0.25">
      <c r="A406" s="77">
        <v>45906</v>
      </c>
      <c r="B406" s="25">
        <v>56668</v>
      </c>
      <c r="C406" s="12" t="s">
        <v>7186</v>
      </c>
      <c r="D406" s="16">
        <f t="shared" ref="D406:D423" si="95">IF(A406="","",A406)</f>
        <v>45906</v>
      </c>
      <c r="G406" s="13" t="s">
        <v>7227</v>
      </c>
      <c r="I406" s="13" t="s">
        <v>7320</v>
      </c>
      <c r="J406" s="13" t="s">
        <v>1815</v>
      </c>
      <c r="K406" s="13" t="s">
        <v>41</v>
      </c>
      <c r="L406" s="25" t="str">
        <f>VLOOKUP($K406,TONG_SL!$A:$D,2,0)</f>
        <v>Chả nướng 300g</v>
      </c>
      <c r="N406" s="25" t="str">
        <f t="shared" si="90"/>
        <v>K-C6</v>
      </c>
      <c r="Q406" s="25" t="str">
        <f>VLOOKUP(K406,TONG_SL!$A:$D,3,0)</f>
        <v>Túi</v>
      </c>
      <c r="R406" s="54">
        <v>3</v>
      </c>
      <c r="T406" s="1">
        <f>VLOOKUP(VLOOKUP(G406,Ma_KH!$A:$R,18,0)&amp;K406,Gia_MB!$A:$F,6,0)</f>
        <v>70950</v>
      </c>
      <c r="U406" s="14">
        <f t="shared" si="91"/>
        <v>212850</v>
      </c>
      <c r="W406" s="64">
        <f t="shared" si="92"/>
        <v>0</v>
      </c>
      <c r="X406" s="3" t="str">
        <f t="shared" si="93"/>
        <v>8</v>
      </c>
      <c r="Z406" s="14">
        <f t="shared" si="94"/>
        <v>17028</v>
      </c>
      <c r="AA406" s="7">
        <f>VLOOKUP(G406,Ma_KH!$A:$R,14,0)</f>
        <v>51</v>
      </c>
    </row>
    <row r="407" spans="1:27" x14ac:dyDescent="0.25">
      <c r="A407" s="77">
        <v>45906</v>
      </c>
      <c r="B407" s="25">
        <v>56668</v>
      </c>
      <c r="C407" s="12" t="s">
        <v>7186</v>
      </c>
      <c r="D407" s="16">
        <f t="shared" si="95"/>
        <v>45906</v>
      </c>
      <c r="G407" s="13" t="s">
        <v>7227</v>
      </c>
      <c r="I407" s="13" t="s">
        <v>7320</v>
      </c>
      <c r="J407" s="13" t="s">
        <v>1815</v>
      </c>
      <c r="K407" s="13" t="s">
        <v>27</v>
      </c>
      <c r="L407" s="25" t="str">
        <f>VLOOKUP($K407,TONG_SL!$A:$D,2,0)</f>
        <v>Chân giò heo muối 300g</v>
      </c>
      <c r="N407" s="25" t="str">
        <f t="shared" ref="N407:N423" si="96">IF($B407&lt;&gt;"","K-C6","")</f>
        <v>K-C6</v>
      </c>
      <c r="Q407" s="25" t="str">
        <f>VLOOKUP(K407,TONG_SL!$A:$D,3,0)</f>
        <v>Túi</v>
      </c>
      <c r="R407" s="54">
        <v>3</v>
      </c>
      <c r="T407" s="1">
        <f>VLOOKUP(VLOOKUP(G407,Ma_KH!$A:$R,18,0)&amp;K407,Gia_MB!$A:$F,6,0)</f>
        <v>73431</v>
      </c>
      <c r="U407" s="14">
        <f t="shared" si="91"/>
        <v>220293</v>
      </c>
      <c r="W407" s="64">
        <f t="shared" ref="W407:W423" si="97">U407*V407</f>
        <v>0</v>
      </c>
      <c r="X407" s="3" t="str">
        <f t="shared" si="93"/>
        <v>8</v>
      </c>
      <c r="Z407" s="14">
        <f t="shared" si="94"/>
        <v>17623.439999999999</v>
      </c>
      <c r="AA407" s="7">
        <f>VLOOKUP(G407,Ma_KH!$A:$R,14,0)</f>
        <v>51</v>
      </c>
    </row>
    <row r="408" spans="1:27" x14ac:dyDescent="0.25">
      <c r="A408" s="77">
        <v>45906</v>
      </c>
      <c r="B408" s="25">
        <v>56668</v>
      </c>
      <c r="C408" s="12" t="s">
        <v>7186</v>
      </c>
      <c r="D408" s="16">
        <f t="shared" si="95"/>
        <v>45906</v>
      </c>
      <c r="G408" s="13" t="s">
        <v>7227</v>
      </c>
      <c r="I408" s="13" t="s">
        <v>7320</v>
      </c>
      <c r="J408" s="13" t="s">
        <v>1815</v>
      </c>
      <c r="K408" s="13" t="s">
        <v>558</v>
      </c>
      <c r="L408" s="25" t="str">
        <f>VLOOKUP($K408,TONG_SL!$A:$D,2,0)</f>
        <v>Gà muối hun khói 300g</v>
      </c>
      <c r="N408" s="25" t="str">
        <f t="shared" si="96"/>
        <v>K-C6</v>
      </c>
      <c r="Q408" s="25" t="str">
        <f>VLOOKUP(K408,TONG_SL!$A:$D,3,0)</f>
        <v>Túi</v>
      </c>
      <c r="R408" s="54">
        <v>3</v>
      </c>
      <c r="T408" s="1">
        <f>VLOOKUP(VLOOKUP(G408,Ma_KH!$A:$R,18,0)&amp;K408,Gia_MB!$A:$F,6,0)</f>
        <v>70000</v>
      </c>
      <c r="U408" s="14">
        <f t="shared" si="91"/>
        <v>210000</v>
      </c>
      <c r="W408" s="64">
        <f t="shared" si="97"/>
        <v>0</v>
      </c>
      <c r="X408" s="3" t="str">
        <f t="shared" si="93"/>
        <v>8</v>
      </c>
      <c r="Z408" s="14">
        <f t="shared" si="94"/>
        <v>16800</v>
      </c>
      <c r="AA408" s="7">
        <f>VLOOKUP(G408,Ma_KH!$A:$R,14,0)</f>
        <v>51</v>
      </c>
    </row>
    <row r="409" spans="1:27" x14ac:dyDescent="0.25">
      <c r="A409" s="77">
        <v>45906</v>
      </c>
      <c r="B409" s="25">
        <v>56668</v>
      </c>
      <c r="C409" s="12" t="s">
        <v>7186</v>
      </c>
      <c r="D409" s="16">
        <f t="shared" si="95"/>
        <v>45906</v>
      </c>
      <c r="G409" s="13" t="s">
        <v>7227</v>
      </c>
      <c r="I409" s="13" t="s">
        <v>7320</v>
      </c>
      <c r="J409" s="13" t="s">
        <v>1815</v>
      </c>
      <c r="K409" s="13" t="s">
        <v>30</v>
      </c>
      <c r="L409" s="25" t="str">
        <f>VLOOKUP($K409,TONG_SL!$A:$D,2,0)</f>
        <v>Gà muối 500g</v>
      </c>
      <c r="N409" s="25" t="str">
        <f t="shared" si="96"/>
        <v>K-C6</v>
      </c>
      <c r="Q409" s="25" t="str">
        <f>VLOOKUP(K409,TONG_SL!$A:$D,3,0)</f>
        <v>Túi</v>
      </c>
      <c r="R409" s="54">
        <v>3</v>
      </c>
      <c r="T409" s="1">
        <f>VLOOKUP(VLOOKUP(G409,Ma_KH!$A:$R,18,0)&amp;K409,Gia_MB!$A:$F,6,0)</f>
        <v>111058</v>
      </c>
      <c r="U409" s="14">
        <f t="shared" si="91"/>
        <v>333174</v>
      </c>
      <c r="W409" s="64">
        <f t="shared" si="97"/>
        <v>0</v>
      </c>
      <c r="X409" s="3" t="str">
        <f t="shared" si="93"/>
        <v>8</v>
      </c>
      <c r="Z409" s="14">
        <f t="shared" si="94"/>
        <v>26653.920000000002</v>
      </c>
      <c r="AA409" s="7">
        <f>VLOOKUP(G409,Ma_KH!$A:$R,14,0)</f>
        <v>51</v>
      </c>
    </row>
    <row r="410" spans="1:27" x14ac:dyDescent="0.25">
      <c r="A410" s="77">
        <v>45906</v>
      </c>
      <c r="B410" s="25">
        <v>56668</v>
      </c>
      <c r="C410" s="12" t="s">
        <v>7186</v>
      </c>
      <c r="D410" s="16">
        <f t="shared" si="95"/>
        <v>45906</v>
      </c>
      <c r="G410" s="13" t="s">
        <v>7227</v>
      </c>
      <c r="I410" s="13" t="s">
        <v>7320</v>
      </c>
      <c r="J410" s="13" t="s">
        <v>1815</v>
      </c>
      <c r="K410" s="13" t="s">
        <v>570</v>
      </c>
      <c r="L410" s="25" t="str">
        <f>VLOOKUP($K410,TONG_SL!$A:$D,2,0)</f>
        <v>Tai heo sốt thái 150g</v>
      </c>
      <c r="N410" s="25" t="str">
        <f t="shared" si="96"/>
        <v>K-C6</v>
      </c>
      <c r="Q410" s="25" t="str">
        <f>VLOOKUP(K410,TONG_SL!$A:$D,3,0)</f>
        <v>Túi</v>
      </c>
      <c r="R410" s="54">
        <v>3</v>
      </c>
      <c r="T410" s="1">
        <f>VLOOKUP(VLOOKUP(G410,Ma_KH!$A:$R,18,0)&amp;K410,Gia_MB!$A:$F,6,0)</f>
        <v>19500</v>
      </c>
      <c r="U410" s="14">
        <f t="shared" si="91"/>
        <v>58500</v>
      </c>
      <c r="W410" s="64">
        <f t="shared" si="97"/>
        <v>0</v>
      </c>
      <c r="X410" s="3" t="str">
        <f t="shared" si="93"/>
        <v>8</v>
      </c>
      <c r="Z410" s="14">
        <f t="shared" si="94"/>
        <v>4680</v>
      </c>
      <c r="AA410" s="7">
        <f>VLOOKUP(G410,Ma_KH!$A:$R,14,0)</f>
        <v>51</v>
      </c>
    </row>
    <row r="411" spans="1:27" x14ac:dyDescent="0.25">
      <c r="A411" s="77">
        <v>45906</v>
      </c>
      <c r="B411" s="25">
        <v>56493</v>
      </c>
      <c r="C411" s="12" t="s">
        <v>7186</v>
      </c>
      <c r="D411" s="16">
        <f t="shared" si="95"/>
        <v>45906</v>
      </c>
      <c r="G411" s="13" t="s">
        <v>7227</v>
      </c>
      <c r="I411" s="13" t="s">
        <v>7321</v>
      </c>
      <c r="J411" s="13" t="s">
        <v>1815</v>
      </c>
      <c r="K411" s="13" t="s">
        <v>30</v>
      </c>
      <c r="L411" s="25" t="str">
        <f>VLOOKUP($K411,TONG_SL!$A:$D,2,0)</f>
        <v>Gà muối 500g</v>
      </c>
      <c r="N411" s="25" t="str">
        <f t="shared" si="96"/>
        <v>K-C6</v>
      </c>
      <c r="Q411" s="25" t="str">
        <f>VLOOKUP(K411,TONG_SL!$A:$D,3,0)</f>
        <v>Túi</v>
      </c>
      <c r="R411" s="54">
        <v>5</v>
      </c>
      <c r="T411" s="1">
        <f>VLOOKUP(VLOOKUP(G411,Ma_KH!$A:$R,18,0)&amp;K411,Gia_MB!$A:$F,6,0)</f>
        <v>111058</v>
      </c>
      <c r="U411" s="14">
        <f t="shared" si="91"/>
        <v>555290</v>
      </c>
      <c r="W411" s="64">
        <f t="shared" si="97"/>
        <v>0</v>
      </c>
      <c r="X411" s="3" t="str">
        <f t="shared" si="93"/>
        <v>8</v>
      </c>
      <c r="Z411" s="14">
        <f t="shared" si="94"/>
        <v>44423.200000000004</v>
      </c>
      <c r="AA411" s="7">
        <f>VLOOKUP(G411,Ma_KH!$A:$R,14,0)</f>
        <v>51</v>
      </c>
    </row>
    <row r="412" spans="1:27" x14ac:dyDescent="0.25">
      <c r="A412" s="77">
        <v>45906</v>
      </c>
      <c r="B412" s="25">
        <v>56493</v>
      </c>
      <c r="C412" s="12" t="s">
        <v>7186</v>
      </c>
      <c r="D412" s="16">
        <f t="shared" si="95"/>
        <v>45906</v>
      </c>
      <c r="G412" s="13" t="s">
        <v>7227</v>
      </c>
      <c r="I412" s="13" t="s">
        <v>7321</v>
      </c>
      <c r="J412" s="13" t="s">
        <v>1815</v>
      </c>
      <c r="K412" s="13" t="s">
        <v>558</v>
      </c>
      <c r="L412" s="25" t="str">
        <f>VLOOKUP($K412,TONG_SL!$A:$D,2,0)</f>
        <v>Gà muối hun khói 300g</v>
      </c>
      <c r="N412" s="25" t="str">
        <f t="shared" si="96"/>
        <v>K-C6</v>
      </c>
      <c r="Q412" s="25" t="str">
        <f>VLOOKUP(K412,TONG_SL!$A:$D,3,0)</f>
        <v>Túi</v>
      </c>
      <c r="R412" s="54">
        <v>10</v>
      </c>
      <c r="T412" s="1">
        <f>VLOOKUP(VLOOKUP(G412,Ma_KH!$A:$R,18,0)&amp;K412,Gia_MB!$A:$F,6,0)</f>
        <v>70000</v>
      </c>
      <c r="U412" s="14">
        <f t="shared" si="91"/>
        <v>700000</v>
      </c>
      <c r="W412" s="64">
        <f t="shared" si="97"/>
        <v>0</v>
      </c>
      <c r="X412" s="3" t="str">
        <f t="shared" si="93"/>
        <v>8</v>
      </c>
      <c r="Z412" s="14">
        <f t="shared" si="94"/>
        <v>56000</v>
      </c>
      <c r="AA412" s="7">
        <f>VLOOKUP(G412,Ma_KH!$A:$R,14,0)</f>
        <v>51</v>
      </c>
    </row>
    <row r="413" spans="1:27" x14ac:dyDescent="0.25">
      <c r="A413" s="77">
        <v>45906</v>
      </c>
      <c r="B413" s="25">
        <v>56493</v>
      </c>
      <c r="C413" s="12" t="s">
        <v>7186</v>
      </c>
      <c r="D413" s="16">
        <f t="shared" si="95"/>
        <v>45906</v>
      </c>
      <c r="G413" s="13" t="s">
        <v>7227</v>
      </c>
      <c r="I413" s="13" t="s">
        <v>7321</v>
      </c>
      <c r="J413" s="13" t="s">
        <v>1815</v>
      </c>
      <c r="K413" s="13" t="s">
        <v>55</v>
      </c>
      <c r="L413" s="25" t="str">
        <f>VLOOKUP($K413,TONG_SL!$A:$D,2,0)</f>
        <v>Gà xì dầu 500g</v>
      </c>
      <c r="N413" s="25" t="str">
        <f t="shared" si="96"/>
        <v>K-C6</v>
      </c>
      <c r="Q413" s="25" t="str">
        <f>VLOOKUP(K413,TONG_SL!$A:$D,3,0)</f>
        <v>Túi</v>
      </c>
      <c r="R413" s="54">
        <v>3</v>
      </c>
      <c r="T413" s="1">
        <f>VLOOKUP(VLOOKUP(G413,Ma_KH!$A:$R,18,0)&amp;K413,Gia_MB!$A:$F,6,0)</f>
        <v>111606</v>
      </c>
      <c r="U413" s="14">
        <f t="shared" si="91"/>
        <v>334818</v>
      </c>
      <c r="W413" s="64">
        <f t="shared" si="97"/>
        <v>0</v>
      </c>
      <c r="X413" s="3" t="str">
        <f t="shared" si="93"/>
        <v>8</v>
      </c>
      <c r="Z413" s="14">
        <f t="shared" si="94"/>
        <v>26785.440000000002</v>
      </c>
      <c r="AA413" s="7">
        <f>VLOOKUP(G413,Ma_KH!$A:$R,14,0)</f>
        <v>51</v>
      </c>
    </row>
    <row r="414" spans="1:27" x14ac:dyDescent="0.25">
      <c r="A414" s="77">
        <v>45906</v>
      </c>
      <c r="B414" s="25">
        <v>56493</v>
      </c>
      <c r="C414" s="12" t="s">
        <v>7186</v>
      </c>
      <c r="D414" s="16">
        <f t="shared" si="95"/>
        <v>45906</v>
      </c>
      <c r="G414" s="13" t="s">
        <v>7227</v>
      </c>
      <c r="I414" s="13" t="s">
        <v>7321</v>
      </c>
      <c r="J414" s="13" t="s">
        <v>1815</v>
      </c>
      <c r="K414" s="13" t="s">
        <v>547</v>
      </c>
      <c r="L414" s="25" t="str">
        <f>VLOOKUP($K414,TONG_SL!$A:$D,2,0)</f>
        <v>Chân giò heo muối 500g</v>
      </c>
      <c r="N414" s="25" t="str">
        <f t="shared" si="96"/>
        <v>K-C6</v>
      </c>
      <c r="Q414" s="25" t="str">
        <f>VLOOKUP(K414,TONG_SL!$A:$D,3,0)</f>
        <v>Túi</v>
      </c>
      <c r="R414" s="54">
        <v>3</v>
      </c>
      <c r="T414" s="1">
        <f>VLOOKUP(VLOOKUP(G414,Ma_KH!$A:$R,18,0)&amp;K414,Gia_MB!$A:$F,6,0)</f>
        <v>119066</v>
      </c>
      <c r="U414" s="14">
        <f t="shared" si="91"/>
        <v>357198</v>
      </c>
      <c r="W414" s="64">
        <f t="shared" si="97"/>
        <v>0</v>
      </c>
      <c r="X414" s="3" t="str">
        <f t="shared" si="93"/>
        <v>8</v>
      </c>
      <c r="Z414" s="14">
        <f t="shared" si="94"/>
        <v>28575.84</v>
      </c>
      <c r="AA414" s="7">
        <f>VLOOKUP(G414,Ma_KH!$A:$R,14,0)</f>
        <v>51</v>
      </c>
    </row>
    <row r="415" spans="1:27" x14ac:dyDescent="0.25">
      <c r="A415" s="77">
        <v>45906</v>
      </c>
      <c r="B415" s="25">
        <v>56493</v>
      </c>
      <c r="C415" s="12" t="s">
        <v>7186</v>
      </c>
      <c r="D415" s="16">
        <f t="shared" si="95"/>
        <v>45906</v>
      </c>
      <c r="G415" s="13" t="s">
        <v>7227</v>
      </c>
      <c r="I415" s="13" t="s">
        <v>7321</v>
      </c>
      <c r="J415" s="13" t="s">
        <v>1815</v>
      </c>
      <c r="K415" s="13" t="s">
        <v>27</v>
      </c>
      <c r="L415" s="25" t="str">
        <f>VLOOKUP($K415,TONG_SL!$A:$D,2,0)</f>
        <v>Chân giò heo muối 300g</v>
      </c>
      <c r="N415" s="25" t="str">
        <f t="shared" si="96"/>
        <v>K-C6</v>
      </c>
      <c r="Q415" s="25" t="str">
        <f>VLOOKUP(K415,TONG_SL!$A:$D,3,0)</f>
        <v>Túi</v>
      </c>
      <c r="R415" s="54">
        <v>10</v>
      </c>
      <c r="T415" s="1">
        <f>VLOOKUP(VLOOKUP(G415,Ma_KH!$A:$R,18,0)&amp;K415,Gia_MB!$A:$F,6,0)</f>
        <v>73431</v>
      </c>
      <c r="U415" s="14">
        <f t="shared" si="91"/>
        <v>734310</v>
      </c>
      <c r="W415" s="64">
        <f t="shared" si="97"/>
        <v>0</v>
      </c>
      <c r="X415" s="3" t="str">
        <f t="shared" si="93"/>
        <v>8</v>
      </c>
      <c r="Z415" s="14">
        <f t="shared" si="94"/>
        <v>58744.800000000003</v>
      </c>
      <c r="AA415" s="7">
        <f>VLOOKUP(G415,Ma_KH!$A:$R,14,0)</f>
        <v>51</v>
      </c>
    </row>
    <row r="416" spans="1:27" x14ac:dyDescent="0.25">
      <c r="A416" s="77">
        <v>45906</v>
      </c>
      <c r="B416" s="25">
        <v>56493</v>
      </c>
      <c r="C416" s="12" t="s">
        <v>7186</v>
      </c>
      <c r="D416" s="16">
        <f t="shared" si="95"/>
        <v>45906</v>
      </c>
      <c r="G416" s="13" t="s">
        <v>7227</v>
      </c>
      <c r="I416" s="13" t="s">
        <v>7321</v>
      </c>
      <c r="J416" s="13" t="s">
        <v>1815</v>
      </c>
      <c r="K416" s="13" t="s">
        <v>556</v>
      </c>
      <c r="L416" s="25" t="str">
        <f>VLOOKUP($K416,TONG_SL!$A:$D,2,0)</f>
        <v>Chân giò heo muối 100g</v>
      </c>
      <c r="N416" s="25" t="str">
        <f t="shared" si="96"/>
        <v>K-C6</v>
      </c>
      <c r="Q416" s="25" t="str">
        <f>VLOOKUP(K416,TONG_SL!$A:$D,3,0)</f>
        <v>Gói</v>
      </c>
      <c r="R416" s="54">
        <v>10</v>
      </c>
      <c r="T416" s="1">
        <f>VLOOKUP(VLOOKUP(G416,Ma_KH!$A:$R,18,0)&amp;K416,Gia_MB!$A:$F,6,0)</f>
        <v>24549</v>
      </c>
      <c r="U416" s="14">
        <f t="shared" ref="U416:U423" si="98">T416*R416</f>
        <v>245490</v>
      </c>
      <c r="W416" s="64">
        <f t="shared" si="97"/>
        <v>0</v>
      </c>
      <c r="X416" s="3" t="str">
        <f t="shared" ref="X416:X423" si="99">IF(B416&lt;&gt;"","8","0")</f>
        <v>8</v>
      </c>
      <c r="Z416" s="14">
        <f t="shared" ref="Z416:Z423" si="100">U416*X416%</f>
        <v>19639.2</v>
      </c>
      <c r="AA416" s="7">
        <f>VLOOKUP(G416,Ma_KH!$A:$R,14,0)</f>
        <v>51</v>
      </c>
    </row>
    <row r="417" spans="1:27" x14ac:dyDescent="0.25">
      <c r="A417" s="77">
        <v>45906</v>
      </c>
      <c r="B417" s="25">
        <v>56493</v>
      </c>
      <c r="C417" s="12" t="s">
        <v>7186</v>
      </c>
      <c r="D417" s="16">
        <f t="shared" si="95"/>
        <v>45906</v>
      </c>
      <c r="G417" s="13" t="s">
        <v>7227</v>
      </c>
      <c r="I417" s="13" t="s">
        <v>7321</v>
      </c>
      <c r="J417" s="13" t="s">
        <v>1815</v>
      </c>
      <c r="K417" s="13" t="s">
        <v>41</v>
      </c>
      <c r="L417" s="25" t="str">
        <f>VLOOKUP($K417,TONG_SL!$A:$D,2,0)</f>
        <v>Chả nướng 300g</v>
      </c>
      <c r="N417" s="25" t="str">
        <f t="shared" si="96"/>
        <v>K-C6</v>
      </c>
      <c r="Q417" s="25" t="str">
        <f>VLOOKUP(K417,TONG_SL!$A:$D,3,0)</f>
        <v>Túi</v>
      </c>
      <c r="R417" s="54">
        <v>5</v>
      </c>
      <c r="T417" s="1">
        <f>VLOOKUP(VLOOKUP(G417,Ma_KH!$A:$R,18,0)&amp;K417,Gia_MB!$A:$F,6,0)</f>
        <v>70950</v>
      </c>
      <c r="U417" s="14">
        <f t="shared" si="98"/>
        <v>354750</v>
      </c>
      <c r="W417" s="64">
        <f t="shared" si="97"/>
        <v>0</v>
      </c>
      <c r="X417" s="3" t="str">
        <f t="shared" si="99"/>
        <v>8</v>
      </c>
      <c r="Z417" s="14">
        <f t="shared" si="100"/>
        <v>28380</v>
      </c>
      <c r="AA417" s="7">
        <f>VLOOKUP(G417,Ma_KH!$A:$R,14,0)</f>
        <v>51</v>
      </c>
    </row>
    <row r="418" spans="1:27" x14ac:dyDescent="0.25">
      <c r="A418" s="77">
        <v>45906</v>
      </c>
      <c r="B418" s="25">
        <v>56673</v>
      </c>
      <c r="C418" s="12" t="s">
        <v>7186</v>
      </c>
      <c r="D418" s="16">
        <f t="shared" si="95"/>
        <v>45906</v>
      </c>
      <c r="G418" s="13" t="s">
        <v>7227</v>
      </c>
      <c r="I418" s="13" t="s">
        <v>7322</v>
      </c>
      <c r="J418" s="13" t="s">
        <v>1815</v>
      </c>
      <c r="K418" s="13" t="s">
        <v>556</v>
      </c>
      <c r="L418" s="25" t="str">
        <f>VLOOKUP($K418,TONG_SL!$A:$D,2,0)</f>
        <v>Chân giò heo muối 100g</v>
      </c>
      <c r="N418" s="25" t="str">
        <f t="shared" si="96"/>
        <v>K-C6</v>
      </c>
      <c r="Q418" s="25" t="str">
        <f>VLOOKUP(K418,TONG_SL!$A:$D,3,0)</f>
        <v>Gói</v>
      </c>
      <c r="R418" s="54">
        <v>3</v>
      </c>
      <c r="T418" s="1">
        <f>VLOOKUP(VLOOKUP(G418,Ma_KH!$A:$R,18,0)&amp;K418,Gia_MB!$A:$F,6,0)</f>
        <v>24549</v>
      </c>
      <c r="U418" s="14">
        <f t="shared" si="98"/>
        <v>73647</v>
      </c>
      <c r="W418" s="64">
        <f t="shared" si="97"/>
        <v>0</v>
      </c>
      <c r="X418" s="3" t="str">
        <f t="shared" si="99"/>
        <v>8</v>
      </c>
      <c r="Z418" s="14">
        <f t="shared" si="100"/>
        <v>5891.76</v>
      </c>
      <c r="AA418" s="7">
        <f>VLOOKUP(G418,Ma_KH!$A:$R,14,0)</f>
        <v>51</v>
      </c>
    </row>
    <row r="419" spans="1:27" x14ac:dyDescent="0.25">
      <c r="A419" s="77">
        <v>45906</v>
      </c>
      <c r="B419" s="25">
        <v>56673</v>
      </c>
      <c r="C419" s="12" t="s">
        <v>7186</v>
      </c>
      <c r="D419" s="16">
        <f t="shared" si="95"/>
        <v>45906</v>
      </c>
      <c r="G419" s="13" t="s">
        <v>7227</v>
      </c>
      <c r="I419" s="13" t="s">
        <v>7322</v>
      </c>
      <c r="J419" s="13" t="s">
        <v>1815</v>
      </c>
      <c r="K419" s="13" t="s">
        <v>27</v>
      </c>
      <c r="L419" s="25" t="str">
        <f>VLOOKUP($K419,TONG_SL!$A:$D,2,0)</f>
        <v>Chân giò heo muối 300g</v>
      </c>
      <c r="N419" s="25" t="str">
        <f t="shared" si="96"/>
        <v>K-C6</v>
      </c>
      <c r="Q419" s="25" t="str">
        <f>VLOOKUP(K419,TONG_SL!$A:$D,3,0)</f>
        <v>Túi</v>
      </c>
      <c r="R419" s="54">
        <v>7</v>
      </c>
      <c r="T419" s="1">
        <f>VLOOKUP(VLOOKUP(G419,Ma_KH!$A:$R,18,0)&amp;K419,Gia_MB!$A:$F,6,0)</f>
        <v>73431</v>
      </c>
      <c r="U419" s="14">
        <f t="shared" si="98"/>
        <v>514017</v>
      </c>
      <c r="W419" s="64">
        <f t="shared" si="97"/>
        <v>0</v>
      </c>
      <c r="X419" s="3" t="str">
        <f t="shared" si="99"/>
        <v>8</v>
      </c>
      <c r="Z419" s="14">
        <f t="shared" si="100"/>
        <v>41121.360000000001</v>
      </c>
      <c r="AA419" s="7">
        <f>VLOOKUP(G419,Ma_KH!$A:$R,14,0)</f>
        <v>51</v>
      </c>
    </row>
    <row r="420" spans="1:27" x14ac:dyDescent="0.25">
      <c r="A420" s="77">
        <v>45906</v>
      </c>
      <c r="B420" s="25">
        <v>56673</v>
      </c>
      <c r="C420" s="12" t="s">
        <v>7186</v>
      </c>
      <c r="D420" s="16">
        <f t="shared" si="95"/>
        <v>45906</v>
      </c>
      <c r="G420" s="13" t="s">
        <v>7227</v>
      </c>
      <c r="I420" s="13" t="s">
        <v>7322</v>
      </c>
      <c r="J420" s="13" t="s">
        <v>1815</v>
      </c>
      <c r="K420" s="13" t="s">
        <v>558</v>
      </c>
      <c r="L420" s="25" t="str">
        <f>VLOOKUP($K420,TONG_SL!$A:$D,2,0)</f>
        <v>Gà muối hun khói 300g</v>
      </c>
      <c r="N420" s="25" t="str">
        <f t="shared" si="96"/>
        <v>K-C6</v>
      </c>
      <c r="Q420" s="25" t="str">
        <f>VLOOKUP(K420,TONG_SL!$A:$D,3,0)</f>
        <v>Túi</v>
      </c>
      <c r="R420" s="54">
        <v>1</v>
      </c>
      <c r="T420" s="1">
        <f>VLOOKUP(VLOOKUP(G420,Ma_KH!$A:$R,18,0)&amp;K420,Gia_MB!$A:$F,6,0)</f>
        <v>70000</v>
      </c>
      <c r="U420" s="14">
        <f t="shared" si="98"/>
        <v>70000</v>
      </c>
      <c r="W420" s="64">
        <f t="shared" si="97"/>
        <v>0</v>
      </c>
      <c r="X420" s="3" t="str">
        <f t="shared" si="99"/>
        <v>8</v>
      </c>
      <c r="Z420" s="14">
        <f t="shared" si="100"/>
        <v>5600</v>
      </c>
      <c r="AA420" s="7">
        <f>VLOOKUP(G420,Ma_KH!$A:$R,14,0)</f>
        <v>51</v>
      </c>
    </row>
    <row r="421" spans="1:27" x14ac:dyDescent="0.25">
      <c r="A421" s="77">
        <v>45906</v>
      </c>
      <c r="B421" s="25">
        <v>56673</v>
      </c>
      <c r="C421" s="12" t="s">
        <v>7186</v>
      </c>
      <c r="D421" s="16">
        <f t="shared" si="95"/>
        <v>45906</v>
      </c>
      <c r="G421" s="13" t="s">
        <v>7227</v>
      </c>
      <c r="I421" s="13" t="s">
        <v>7322</v>
      </c>
      <c r="J421" s="13" t="s">
        <v>1815</v>
      </c>
      <c r="K421" s="13" t="s">
        <v>30</v>
      </c>
      <c r="L421" s="25" t="str">
        <f>VLOOKUP($K421,TONG_SL!$A:$D,2,0)</f>
        <v>Gà muối 500g</v>
      </c>
      <c r="N421" s="25" t="str">
        <f t="shared" si="96"/>
        <v>K-C6</v>
      </c>
      <c r="Q421" s="25" t="str">
        <f>VLOOKUP(K421,TONG_SL!$A:$D,3,0)</f>
        <v>Túi</v>
      </c>
      <c r="R421" s="54">
        <v>5</v>
      </c>
      <c r="T421" s="1">
        <f>VLOOKUP(VLOOKUP(G421,Ma_KH!$A:$R,18,0)&amp;K421,Gia_MB!$A:$F,6,0)</f>
        <v>111058</v>
      </c>
      <c r="U421" s="14">
        <f t="shared" si="98"/>
        <v>555290</v>
      </c>
      <c r="W421" s="64">
        <f t="shared" si="97"/>
        <v>0</v>
      </c>
      <c r="X421" s="3" t="str">
        <f t="shared" si="99"/>
        <v>8</v>
      </c>
      <c r="Z421" s="14">
        <f t="shared" si="100"/>
        <v>44423.200000000004</v>
      </c>
      <c r="AA421" s="7">
        <f>VLOOKUP(G421,Ma_KH!$A:$R,14,0)</f>
        <v>51</v>
      </c>
    </row>
    <row r="422" spans="1:27" x14ac:dyDescent="0.25">
      <c r="A422" s="77">
        <v>45906</v>
      </c>
      <c r="B422" s="25">
        <v>56673</v>
      </c>
      <c r="C422" s="12" t="s">
        <v>7186</v>
      </c>
      <c r="D422" s="16">
        <f t="shared" si="95"/>
        <v>45906</v>
      </c>
      <c r="G422" s="13" t="s">
        <v>7227</v>
      </c>
      <c r="I422" s="13" t="s">
        <v>7322</v>
      </c>
      <c r="J422" s="13" t="s">
        <v>1815</v>
      </c>
      <c r="K422" s="13" t="s">
        <v>32</v>
      </c>
      <c r="L422" s="25" t="str">
        <f>VLOOKUP($K422,TONG_SL!$A:$D,2,0)</f>
        <v>Giò Tai Lưỡi Xào 250g</v>
      </c>
      <c r="N422" s="25" t="str">
        <f t="shared" si="96"/>
        <v>K-C6</v>
      </c>
      <c r="Q422" s="25" t="str">
        <f>VLOOKUP(K422,TONG_SL!$A:$D,3,0)</f>
        <v>Túi</v>
      </c>
      <c r="R422" s="54">
        <v>3</v>
      </c>
      <c r="T422" s="1">
        <f>VLOOKUP(VLOOKUP(G422,Ma_KH!$A:$R,18,0)&amp;K422,Gia_MB!$A:$F,6,0)</f>
        <v>50182</v>
      </c>
      <c r="U422" s="14">
        <f t="shared" si="98"/>
        <v>150546</v>
      </c>
      <c r="W422" s="64">
        <f t="shared" si="97"/>
        <v>0</v>
      </c>
      <c r="X422" s="3" t="str">
        <f t="shared" si="99"/>
        <v>8</v>
      </c>
      <c r="Z422" s="14">
        <f t="shared" si="100"/>
        <v>12043.68</v>
      </c>
      <c r="AA422" s="7">
        <f>VLOOKUP(G422,Ma_KH!$A:$R,14,0)</f>
        <v>51</v>
      </c>
    </row>
    <row r="423" spans="1:27" x14ac:dyDescent="0.25">
      <c r="A423" s="77">
        <v>45906</v>
      </c>
      <c r="B423" s="25">
        <v>56673</v>
      </c>
      <c r="C423" s="12" t="s">
        <v>7186</v>
      </c>
      <c r="D423" s="16">
        <f t="shared" si="95"/>
        <v>45906</v>
      </c>
      <c r="G423" s="13" t="s">
        <v>7227</v>
      </c>
      <c r="I423" s="13" t="s">
        <v>7322</v>
      </c>
      <c r="J423" s="13" t="s">
        <v>1815</v>
      </c>
      <c r="K423" s="13" t="s">
        <v>570</v>
      </c>
      <c r="L423" s="25" t="str">
        <f>VLOOKUP($K423,TONG_SL!$A:$D,2,0)</f>
        <v>Tai heo sốt thái 150g</v>
      </c>
      <c r="N423" s="25" t="str">
        <f t="shared" si="96"/>
        <v>K-C6</v>
      </c>
      <c r="Q423" s="25" t="str">
        <f>VLOOKUP(K423,TONG_SL!$A:$D,3,0)</f>
        <v>Túi</v>
      </c>
      <c r="R423" s="54">
        <v>3</v>
      </c>
      <c r="T423" s="1">
        <f>VLOOKUP(VLOOKUP(G423,Ma_KH!$A:$R,18,0)&amp;K423,Gia_MB!$A:$F,6,0)</f>
        <v>19500</v>
      </c>
      <c r="U423" s="14">
        <f t="shared" si="98"/>
        <v>58500</v>
      </c>
      <c r="W423" s="64">
        <f t="shared" si="97"/>
        <v>0</v>
      </c>
      <c r="X423" s="3" t="str">
        <f t="shared" si="99"/>
        <v>8</v>
      </c>
      <c r="Z423" s="14">
        <f t="shared" si="100"/>
        <v>4680</v>
      </c>
      <c r="AA423" s="7">
        <f>VLOOKUP(G423,Ma_KH!$A:$R,14,0)</f>
        <v>51</v>
      </c>
    </row>
    <row r="424" spans="1:27" x14ac:dyDescent="0.25">
      <c r="A424" s="77">
        <v>45906</v>
      </c>
      <c r="B424" s="25">
        <v>56678</v>
      </c>
      <c r="C424" s="12" t="s">
        <v>7186</v>
      </c>
      <c r="D424" s="16">
        <f t="shared" ref="D424:D437" si="101">IF(A424="","",A424)</f>
        <v>45906</v>
      </c>
      <c r="G424" s="13" t="s">
        <v>7200</v>
      </c>
      <c r="I424" s="13" t="s">
        <v>2123</v>
      </c>
      <c r="J424" s="13" t="s">
        <v>1811</v>
      </c>
      <c r="K424" s="13" t="s">
        <v>7201</v>
      </c>
      <c r="L424" s="25" t="str">
        <f>VLOOKUP($K424,TONG_SL!$A:$D,2,0)</f>
        <v>Tai heo muối 200g</v>
      </c>
      <c r="N424" s="25" t="str">
        <f t="shared" ref="N424:N437" si="102">IF($B424&lt;&gt;"","K-C6","")</f>
        <v>K-C6</v>
      </c>
      <c r="Q424" s="25" t="str">
        <f>VLOOKUP(K424,TONG_SL!$A:$D,3,0)</f>
        <v>Túi</v>
      </c>
      <c r="R424" s="54">
        <v>2</v>
      </c>
      <c r="T424" s="1">
        <f>VLOOKUP(VLOOKUP(G424,Ma_KH!$A:$R,18,0)&amp;K424,Gia_MB!$A:$F,6,0)</f>
        <v>52815</v>
      </c>
      <c r="U424" s="14">
        <f t="shared" ref="U424:U437" si="103">T424*R424</f>
        <v>105630</v>
      </c>
      <c r="W424" s="64">
        <f t="shared" ref="W424:W437" si="104">U424*V424</f>
        <v>0</v>
      </c>
      <c r="X424" s="3" t="str">
        <f t="shared" ref="X424:X437" si="105">IF(B424&lt;&gt;"","8","0")</f>
        <v>8</v>
      </c>
      <c r="Z424" s="14">
        <f t="shared" ref="Z424:Z437" si="106">U424*X424%</f>
        <v>8450.4</v>
      </c>
      <c r="AA424" s="7">
        <f>VLOOKUP(G424,Ma_KH!$A:$R,14,0)</f>
        <v>60</v>
      </c>
    </row>
    <row r="425" spans="1:27" x14ac:dyDescent="0.25">
      <c r="A425" s="77">
        <v>45906</v>
      </c>
      <c r="B425" s="25">
        <v>56678</v>
      </c>
      <c r="C425" s="12" t="s">
        <v>7186</v>
      </c>
      <c r="D425" s="16">
        <f t="shared" si="101"/>
        <v>45906</v>
      </c>
      <c r="G425" s="13" t="s">
        <v>7200</v>
      </c>
      <c r="I425" s="13" t="s">
        <v>2123</v>
      </c>
      <c r="J425" s="13" t="s">
        <v>1811</v>
      </c>
      <c r="K425" s="13" t="s">
        <v>30</v>
      </c>
      <c r="L425" s="25" t="str">
        <f>VLOOKUP($K425,TONG_SL!$A:$D,2,0)</f>
        <v>Gà muối 500g</v>
      </c>
      <c r="N425" s="25" t="str">
        <f t="shared" si="102"/>
        <v>K-C6</v>
      </c>
      <c r="Q425" s="25" t="str">
        <f>VLOOKUP(K425,TONG_SL!$A:$D,3,0)</f>
        <v>Túi</v>
      </c>
      <c r="R425" s="54">
        <v>6</v>
      </c>
      <c r="T425" s="1">
        <f>VLOOKUP(VLOOKUP(G425,Ma_KH!$A:$R,18,0)&amp;K425,Gia_MB!$A:$F,6,0)</f>
        <v>105505</v>
      </c>
      <c r="U425" s="14">
        <f t="shared" si="103"/>
        <v>633030</v>
      </c>
      <c r="W425" s="64">
        <f t="shared" si="104"/>
        <v>0</v>
      </c>
      <c r="X425" s="3" t="str">
        <f t="shared" si="105"/>
        <v>8</v>
      </c>
      <c r="Z425" s="14">
        <f t="shared" si="106"/>
        <v>50642.400000000001</v>
      </c>
      <c r="AA425" s="7">
        <f>VLOOKUP(G425,Ma_KH!$A:$R,14,0)</f>
        <v>60</v>
      </c>
    </row>
    <row r="426" spans="1:27" x14ac:dyDescent="0.25">
      <c r="A426" s="77">
        <v>45906</v>
      </c>
      <c r="B426" s="25">
        <v>56678</v>
      </c>
      <c r="C426" s="12" t="s">
        <v>7186</v>
      </c>
      <c r="D426" s="16">
        <f t="shared" si="101"/>
        <v>45906</v>
      </c>
      <c r="G426" s="13" t="s">
        <v>7200</v>
      </c>
      <c r="I426" s="13" t="s">
        <v>2123</v>
      </c>
      <c r="J426" s="13" t="s">
        <v>1811</v>
      </c>
      <c r="K426" s="13" t="s">
        <v>32</v>
      </c>
      <c r="L426" s="25" t="str">
        <f>VLOOKUP($K426,TONG_SL!$A:$D,2,0)</f>
        <v>Giò Tai Lưỡi Xào 250g</v>
      </c>
      <c r="N426" s="25" t="str">
        <f t="shared" si="102"/>
        <v>K-C6</v>
      </c>
      <c r="Q426" s="25" t="str">
        <f>VLOOKUP(K426,TONG_SL!$A:$D,3,0)</f>
        <v>Túi</v>
      </c>
      <c r="R426" s="54">
        <v>6</v>
      </c>
      <c r="T426" s="1">
        <f>VLOOKUP(VLOOKUP(G426,Ma_KH!$A:$R,18,0)&amp;K426,Gia_MB!$A:$F,6,0)</f>
        <v>47673</v>
      </c>
      <c r="U426" s="14">
        <f t="shared" si="103"/>
        <v>286038</v>
      </c>
      <c r="W426" s="64">
        <f t="shared" si="104"/>
        <v>0</v>
      </c>
      <c r="X426" s="3" t="str">
        <f t="shared" si="105"/>
        <v>8</v>
      </c>
      <c r="Z426" s="14">
        <f t="shared" si="106"/>
        <v>22883.040000000001</v>
      </c>
      <c r="AA426" s="7">
        <f>VLOOKUP(G426,Ma_KH!$A:$R,14,0)</f>
        <v>60</v>
      </c>
    </row>
    <row r="427" spans="1:27" x14ac:dyDescent="0.25">
      <c r="A427" s="77">
        <v>45906</v>
      </c>
      <c r="B427" s="25">
        <v>56678</v>
      </c>
      <c r="C427" s="12" t="s">
        <v>7186</v>
      </c>
      <c r="D427" s="16">
        <f t="shared" si="101"/>
        <v>45906</v>
      </c>
      <c r="G427" s="13" t="s">
        <v>7200</v>
      </c>
      <c r="I427" s="13" t="s">
        <v>2123</v>
      </c>
      <c r="J427" s="13" t="s">
        <v>1811</v>
      </c>
      <c r="K427" s="13" t="s">
        <v>51</v>
      </c>
      <c r="L427" s="25" t="str">
        <f>VLOOKUP($K427,TONG_SL!$A:$D,2,0)</f>
        <v>Mọc Nấm Hương 250g</v>
      </c>
      <c r="N427" s="25" t="str">
        <f t="shared" si="102"/>
        <v>K-C6</v>
      </c>
      <c r="Q427" s="25" t="str">
        <f>VLOOKUP(K427,TONG_SL!$A:$D,3,0)</f>
        <v>Túi</v>
      </c>
      <c r="R427" s="54">
        <v>3</v>
      </c>
      <c r="T427" s="1">
        <f>VLOOKUP(VLOOKUP(G427,Ma_KH!$A:$R,18,0)&amp;K427,Gia_MB!$A:$F,6,0)</f>
        <v>43700</v>
      </c>
      <c r="U427" s="14">
        <f t="shared" si="103"/>
        <v>131100</v>
      </c>
      <c r="W427" s="64">
        <f t="shared" si="104"/>
        <v>0</v>
      </c>
      <c r="X427" s="3" t="str">
        <f t="shared" si="105"/>
        <v>8</v>
      </c>
      <c r="Z427" s="14">
        <f t="shared" si="106"/>
        <v>10488</v>
      </c>
      <c r="AA427" s="7">
        <f>VLOOKUP(G427,Ma_KH!$A:$R,14,0)</f>
        <v>60</v>
      </c>
    </row>
    <row r="428" spans="1:27" x14ac:dyDescent="0.25">
      <c r="A428" s="77">
        <v>45906</v>
      </c>
      <c r="B428" s="25">
        <v>56678</v>
      </c>
      <c r="C428" s="12" t="s">
        <v>7186</v>
      </c>
      <c r="D428" s="16">
        <f t="shared" si="101"/>
        <v>45906</v>
      </c>
      <c r="G428" s="13" t="s">
        <v>7200</v>
      </c>
      <c r="I428" s="13" t="s">
        <v>2123</v>
      </c>
      <c r="J428" s="13" t="s">
        <v>1811</v>
      </c>
      <c r="K428" s="13" t="s">
        <v>55</v>
      </c>
      <c r="L428" s="25" t="str">
        <f>VLOOKUP($K428,TONG_SL!$A:$D,2,0)</f>
        <v>Gà xì dầu 500g</v>
      </c>
      <c r="N428" s="25" t="str">
        <f t="shared" si="102"/>
        <v>K-C6</v>
      </c>
      <c r="Q428" s="25" t="str">
        <f>VLOOKUP(K428,TONG_SL!$A:$D,3,0)</f>
        <v>Túi</v>
      </c>
      <c r="R428" s="54">
        <v>4</v>
      </c>
      <c r="T428" s="1">
        <f>VLOOKUP(VLOOKUP(G428,Ma_KH!$A:$R,18,0)&amp;K428,Gia_MB!$A:$F,6,0)</f>
        <v>106026</v>
      </c>
      <c r="U428" s="14">
        <f t="shared" si="103"/>
        <v>424104</v>
      </c>
      <c r="W428" s="64">
        <f t="shared" si="104"/>
        <v>0</v>
      </c>
      <c r="X428" s="3" t="str">
        <f t="shared" si="105"/>
        <v>8</v>
      </c>
      <c r="Z428" s="14">
        <f t="shared" si="106"/>
        <v>33928.32</v>
      </c>
      <c r="AA428" s="7">
        <f>VLOOKUP(G428,Ma_KH!$A:$R,14,0)</f>
        <v>60</v>
      </c>
    </row>
    <row r="429" spans="1:27" x14ac:dyDescent="0.25">
      <c r="A429" s="77">
        <v>45906</v>
      </c>
      <c r="B429" s="25">
        <v>56611</v>
      </c>
      <c r="C429" s="12" t="s">
        <v>7186</v>
      </c>
      <c r="D429" s="16">
        <f t="shared" si="101"/>
        <v>45906</v>
      </c>
      <c r="G429" s="13" t="s">
        <v>7227</v>
      </c>
      <c r="I429" s="13" t="s">
        <v>7323</v>
      </c>
      <c r="J429" s="13" t="s">
        <v>1811</v>
      </c>
      <c r="K429" s="13" t="s">
        <v>41</v>
      </c>
      <c r="L429" s="25" t="str">
        <f>VLOOKUP($K429,TONG_SL!$A:$D,2,0)</f>
        <v>Chả nướng 300g</v>
      </c>
      <c r="N429" s="25" t="str">
        <f t="shared" si="102"/>
        <v>K-C6</v>
      </c>
      <c r="Q429" s="25" t="str">
        <f>VLOOKUP(K429,TONG_SL!$A:$D,3,0)</f>
        <v>Túi</v>
      </c>
      <c r="R429" s="54">
        <v>3</v>
      </c>
      <c r="T429" s="1">
        <f>VLOOKUP(VLOOKUP(G429,Ma_KH!$A:$R,18,0)&amp;K429,Gia_MB!$A:$F,6,0)</f>
        <v>70950</v>
      </c>
      <c r="U429" s="14">
        <f t="shared" si="103"/>
        <v>212850</v>
      </c>
      <c r="W429" s="64">
        <f t="shared" si="104"/>
        <v>0</v>
      </c>
      <c r="X429" s="3" t="str">
        <f t="shared" si="105"/>
        <v>8</v>
      </c>
      <c r="Z429" s="14">
        <f t="shared" si="106"/>
        <v>17028</v>
      </c>
      <c r="AA429" s="7">
        <f>VLOOKUP(G429,Ma_KH!$A:$R,14,0)</f>
        <v>51</v>
      </c>
    </row>
    <row r="430" spans="1:27" x14ac:dyDescent="0.25">
      <c r="A430" s="77">
        <v>45906</v>
      </c>
      <c r="B430" s="25">
        <v>56611</v>
      </c>
      <c r="C430" s="12" t="s">
        <v>7186</v>
      </c>
      <c r="D430" s="16">
        <f t="shared" si="101"/>
        <v>45906</v>
      </c>
      <c r="G430" s="13" t="s">
        <v>7227</v>
      </c>
      <c r="I430" s="13" t="s">
        <v>7323</v>
      </c>
      <c r="J430" s="13" t="s">
        <v>1811</v>
      </c>
      <c r="K430" s="13" t="s">
        <v>568</v>
      </c>
      <c r="L430" s="25" t="str">
        <f>VLOOKUP($K430,TONG_SL!$A:$D,2,0)</f>
        <v>Chân gà sả tắc 150g</v>
      </c>
      <c r="N430" s="25" t="str">
        <f t="shared" si="102"/>
        <v>K-C6</v>
      </c>
      <c r="Q430" s="25" t="str">
        <f>VLOOKUP(K430,TONG_SL!$A:$D,3,0)</f>
        <v>Túi</v>
      </c>
      <c r="R430" s="54">
        <v>3</v>
      </c>
      <c r="T430" s="1">
        <f>VLOOKUP(VLOOKUP(G430,Ma_KH!$A:$R,18,0)&amp;K430,Gia_MB!$A:$F,6,0)</f>
        <v>20250</v>
      </c>
      <c r="U430" s="14">
        <f t="shared" si="103"/>
        <v>60750</v>
      </c>
      <c r="W430" s="64">
        <f t="shared" si="104"/>
        <v>0</v>
      </c>
      <c r="X430" s="3" t="str">
        <f t="shared" si="105"/>
        <v>8</v>
      </c>
      <c r="Z430" s="14">
        <f t="shared" si="106"/>
        <v>4860</v>
      </c>
      <c r="AA430" s="7">
        <f>VLOOKUP(G430,Ma_KH!$A:$R,14,0)</f>
        <v>51</v>
      </c>
    </row>
    <row r="431" spans="1:27" x14ac:dyDescent="0.25">
      <c r="A431" s="77">
        <v>45906</v>
      </c>
      <c r="B431" s="25">
        <v>56611</v>
      </c>
      <c r="C431" s="12" t="s">
        <v>7186</v>
      </c>
      <c r="D431" s="16">
        <f t="shared" si="101"/>
        <v>45906</v>
      </c>
      <c r="G431" s="13" t="s">
        <v>7227</v>
      </c>
      <c r="I431" s="13" t="s">
        <v>7323</v>
      </c>
      <c r="J431" s="13" t="s">
        <v>1811</v>
      </c>
      <c r="K431" s="13" t="s">
        <v>556</v>
      </c>
      <c r="L431" s="25" t="str">
        <f>VLOOKUP($K431,TONG_SL!$A:$D,2,0)</f>
        <v>Chân giò heo muối 100g</v>
      </c>
      <c r="N431" s="25" t="str">
        <f t="shared" si="102"/>
        <v>K-C6</v>
      </c>
      <c r="Q431" s="25" t="str">
        <f>VLOOKUP(K431,TONG_SL!$A:$D,3,0)</f>
        <v>Gói</v>
      </c>
      <c r="R431" s="54">
        <v>5</v>
      </c>
      <c r="T431" s="1">
        <f>VLOOKUP(VLOOKUP(G431,Ma_KH!$A:$R,18,0)&amp;K431,Gia_MB!$A:$F,6,0)</f>
        <v>24549</v>
      </c>
      <c r="U431" s="14">
        <f t="shared" si="103"/>
        <v>122745</v>
      </c>
      <c r="W431" s="64">
        <f t="shared" si="104"/>
        <v>0</v>
      </c>
      <c r="X431" s="3" t="str">
        <f t="shared" si="105"/>
        <v>8</v>
      </c>
      <c r="Z431" s="14">
        <f t="shared" si="106"/>
        <v>9819.6</v>
      </c>
      <c r="AA431" s="7">
        <f>VLOOKUP(G431,Ma_KH!$A:$R,14,0)</f>
        <v>51</v>
      </c>
    </row>
    <row r="432" spans="1:27" x14ac:dyDescent="0.25">
      <c r="A432" s="77">
        <v>45906</v>
      </c>
      <c r="B432" s="25">
        <v>56611</v>
      </c>
      <c r="C432" s="12" t="s">
        <v>7186</v>
      </c>
      <c r="D432" s="16">
        <f t="shared" si="101"/>
        <v>45906</v>
      </c>
      <c r="G432" s="13" t="s">
        <v>7227</v>
      </c>
      <c r="I432" s="13" t="s">
        <v>7323</v>
      </c>
      <c r="J432" s="13" t="s">
        <v>1811</v>
      </c>
      <c r="K432" s="13" t="s">
        <v>27</v>
      </c>
      <c r="L432" s="25" t="str">
        <f>VLOOKUP($K432,TONG_SL!$A:$D,2,0)</f>
        <v>Chân giò heo muối 300g</v>
      </c>
      <c r="N432" s="25" t="str">
        <f t="shared" si="102"/>
        <v>K-C6</v>
      </c>
      <c r="Q432" s="25" t="str">
        <f>VLOOKUP(K432,TONG_SL!$A:$D,3,0)</f>
        <v>Túi</v>
      </c>
      <c r="R432" s="54">
        <v>7</v>
      </c>
      <c r="T432" s="1">
        <f>VLOOKUP(VLOOKUP(G432,Ma_KH!$A:$R,18,0)&amp;K432,Gia_MB!$A:$F,6,0)</f>
        <v>73431</v>
      </c>
      <c r="U432" s="14">
        <f t="shared" si="103"/>
        <v>514017</v>
      </c>
      <c r="W432" s="64">
        <f t="shared" si="104"/>
        <v>0</v>
      </c>
      <c r="X432" s="3" t="str">
        <f t="shared" si="105"/>
        <v>8</v>
      </c>
      <c r="Z432" s="14">
        <f t="shared" si="106"/>
        <v>41121.360000000001</v>
      </c>
      <c r="AA432" s="7">
        <f>VLOOKUP(G432,Ma_KH!$A:$R,14,0)</f>
        <v>51</v>
      </c>
    </row>
    <row r="433" spans="1:27" x14ac:dyDescent="0.25">
      <c r="A433" s="77">
        <v>45906</v>
      </c>
      <c r="B433" s="25">
        <v>56611</v>
      </c>
      <c r="C433" s="12" t="s">
        <v>7186</v>
      </c>
      <c r="D433" s="16">
        <f t="shared" si="101"/>
        <v>45906</v>
      </c>
      <c r="G433" s="13" t="s">
        <v>7227</v>
      </c>
      <c r="I433" s="13" t="s">
        <v>7323</v>
      </c>
      <c r="J433" s="13" t="s">
        <v>1811</v>
      </c>
      <c r="K433" s="13" t="s">
        <v>558</v>
      </c>
      <c r="L433" s="25" t="str">
        <f>VLOOKUP($K433,TONG_SL!$A:$D,2,0)</f>
        <v>Gà muối hun khói 300g</v>
      </c>
      <c r="N433" s="25" t="str">
        <f t="shared" si="102"/>
        <v>K-C6</v>
      </c>
      <c r="Q433" s="25" t="str">
        <f>VLOOKUP(K433,TONG_SL!$A:$D,3,0)</f>
        <v>Túi</v>
      </c>
      <c r="R433" s="54">
        <v>3</v>
      </c>
      <c r="T433" s="1">
        <f>VLOOKUP(VLOOKUP(G433,Ma_KH!$A:$R,18,0)&amp;K433,Gia_MB!$A:$F,6,0)</f>
        <v>70000</v>
      </c>
      <c r="U433" s="14">
        <f t="shared" si="103"/>
        <v>210000</v>
      </c>
      <c r="W433" s="64">
        <f t="shared" si="104"/>
        <v>0</v>
      </c>
      <c r="X433" s="3" t="str">
        <f t="shared" si="105"/>
        <v>8</v>
      </c>
      <c r="Z433" s="14">
        <f t="shared" si="106"/>
        <v>16800</v>
      </c>
      <c r="AA433" s="7">
        <f>VLOOKUP(G433,Ma_KH!$A:$R,14,0)</f>
        <v>51</v>
      </c>
    </row>
    <row r="434" spans="1:27" x14ac:dyDescent="0.25">
      <c r="A434" s="77">
        <v>45906</v>
      </c>
      <c r="B434" s="25">
        <v>56611</v>
      </c>
      <c r="C434" s="12" t="s">
        <v>7186</v>
      </c>
      <c r="D434" s="16">
        <f t="shared" si="101"/>
        <v>45906</v>
      </c>
      <c r="G434" s="13" t="s">
        <v>7227</v>
      </c>
      <c r="I434" s="13" t="s">
        <v>7323</v>
      </c>
      <c r="J434" s="13" t="s">
        <v>1811</v>
      </c>
      <c r="K434" s="13" t="s">
        <v>32</v>
      </c>
      <c r="L434" s="25" t="str">
        <f>VLOOKUP($K434,TONG_SL!$A:$D,2,0)</f>
        <v>Giò Tai Lưỡi Xào 250g</v>
      </c>
      <c r="N434" s="25" t="str">
        <f t="shared" si="102"/>
        <v>K-C6</v>
      </c>
      <c r="Q434" s="25" t="str">
        <f>VLOOKUP(K434,TONG_SL!$A:$D,3,0)</f>
        <v>Túi</v>
      </c>
      <c r="R434" s="54">
        <v>3</v>
      </c>
      <c r="T434" s="1">
        <f>VLOOKUP(VLOOKUP(G434,Ma_KH!$A:$R,18,0)&amp;K434,Gia_MB!$A:$F,6,0)</f>
        <v>50182</v>
      </c>
      <c r="U434" s="14">
        <f t="shared" si="103"/>
        <v>150546</v>
      </c>
      <c r="W434" s="64">
        <f t="shared" si="104"/>
        <v>0</v>
      </c>
      <c r="X434" s="3" t="str">
        <f t="shared" si="105"/>
        <v>8</v>
      </c>
      <c r="Z434" s="14">
        <f t="shared" si="106"/>
        <v>12043.68</v>
      </c>
      <c r="AA434" s="7">
        <f>VLOOKUP(G434,Ma_KH!$A:$R,14,0)</f>
        <v>51</v>
      </c>
    </row>
    <row r="435" spans="1:27" x14ac:dyDescent="0.25">
      <c r="A435" s="77">
        <v>45906</v>
      </c>
      <c r="B435" s="25">
        <v>56611</v>
      </c>
      <c r="C435" s="12" t="s">
        <v>7186</v>
      </c>
      <c r="D435" s="16">
        <f t="shared" si="101"/>
        <v>45906</v>
      </c>
      <c r="G435" s="13" t="s">
        <v>7227</v>
      </c>
      <c r="I435" s="13" t="s">
        <v>7323</v>
      </c>
      <c r="J435" s="13" t="s">
        <v>1811</v>
      </c>
      <c r="K435" s="13" t="s">
        <v>570</v>
      </c>
      <c r="L435" s="25" t="str">
        <f>VLOOKUP($K435,TONG_SL!$A:$D,2,0)</f>
        <v>Tai heo sốt thái 150g</v>
      </c>
      <c r="N435" s="25" t="str">
        <f t="shared" si="102"/>
        <v>K-C6</v>
      </c>
      <c r="Q435" s="25" t="str">
        <f>VLOOKUP(K435,TONG_SL!$A:$D,3,0)</f>
        <v>Túi</v>
      </c>
      <c r="R435" s="54">
        <v>3</v>
      </c>
      <c r="T435" s="1">
        <f>VLOOKUP(VLOOKUP(G435,Ma_KH!$A:$R,18,0)&amp;K435,Gia_MB!$A:$F,6,0)</f>
        <v>19500</v>
      </c>
      <c r="U435" s="14">
        <f t="shared" si="103"/>
        <v>58500</v>
      </c>
      <c r="W435" s="64">
        <f t="shared" si="104"/>
        <v>0</v>
      </c>
      <c r="X435" s="3" t="str">
        <f t="shared" si="105"/>
        <v>8</v>
      </c>
      <c r="Z435" s="14">
        <f t="shared" si="106"/>
        <v>4680</v>
      </c>
      <c r="AA435" s="7">
        <f>VLOOKUP(G435,Ma_KH!$A:$R,14,0)</f>
        <v>51</v>
      </c>
    </row>
    <row r="436" spans="1:27" x14ac:dyDescent="0.25">
      <c r="A436" s="77">
        <v>45906</v>
      </c>
      <c r="B436" s="25">
        <v>30504</v>
      </c>
      <c r="C436" s="12" t="s">
        <v>7186</v>
      </c>
      <c r="D436" s="16">
        <f t="shared" si="101"/>
        <v>45906</v>
      </c>
      <c r="G436" s="13" t="s">
        <v>7324</v>
      </c>
      <c r="I436" s="13" t="s">
        <v>7324</v>
      </c>
      <c r="J436" s="13" t="s">
        <v>1811</v>
      </c>
      <c r="K436" s="13" t="s">
        <v>30</v>
      </c>
      <c r="L436" s="25" t="str">
        <f>VLOOKUP($K436,TONG_SL!$A:$D,2,0)</f>
        <v>Gà muối 500g</v>
      </c>
      <c r="N436" s="25" t="str">
        <f t="shared" si="102"/>
        <v>K-C6</v>
      </c>
      <c r="Q436" s="25" t="str">
        <f>VLOOKUP(K436,TONG_SL!$A:$D,3,0)</f>
        <v>Túi</v>
      </c>
      <c r="R436" s="54">
        <v>5</v>
      </c>
      <c r="T436" s="1">
        <f>VLOOKUP(VLOOKUP(G436,Ma_KH!$A:$R,18,0)&amp;K436,Gia_MB!$A:$F,6,0)</f>
        <v>105505.09999999999</v>
      </c>
      <c r="U436" s="14">
        <f t="shared" si="103"/>
        <v>527525.5</v>
      </c>
      <c r="W436" s="64">
        <f t="shared" si="104"/>
        <v>0</v>
      </c>
      <c r="X436" s="3" t="str">
        <f t="shared" si="105"/>
        <v>8</v>
      </c>
      <c r="Z436" s="14">
        <f t="shared" si="106"/>
        <v>42202.04</v>
      </c>
      <c r="AA436" s="7">
        <f>VLOOKUP(G436,Ma_KH!$A:$R,14,0)</f>
        <v>1</v>
      </c>
    </row>
    <row r="437" spans="1:27" x14ac:dyDescent="0.25">
      <c r="A437" s="77">
        <v>45906</v>
      </c>
      <c r="B437" s="25">
        <v>30504</v>
      </c>
      <c r="C437" s="12" t="s">
        <v>7186</v>
      </c>
      <c r="D437" s="16">
        <f t="shared" si="101"/>
        <v>45906</v>
      </c>
      <c r="G437" s="13" t="s">
        <v>7324</v>
      </c>
      <c r="I437" s="13" t="s">
        <v>7324</v>
      </c>
      <c r="J437" s="13" t="s">
        <v>1811</v>
      </c>
      <c r="K437" s="13" t="s">
        <v>27</v>
      </c>
      <c r="L437" s="25" t="str">
        <f>VLOOKUP($K437,TONG_SL!$A:$D,2,0)</f>
        <v>Chân giò heo muối 300g</v>
      </c>
      <c r="N437" s="25" t="str">
        <f t="shared" si="102"/>
        <v>K-C6</v>
      </c>
      <c r="Q437" s="25" t="str">
        <f>VLOOKUP(K437,TONG_SL!$A:$D,3,0)</f>
        <v>Túi</v>
      </c>
      <c r="R437" s="54">
        <v>7</v>
      </c>
      <c r="T437" s="1">
        <f>VLOOKUP(VLOOKUP(G437,Ma_KH!$A:$R,18,0)&amp;K437,Gia_MB!$A:$F,6,0)</f>
        <v>69759.45</v>
      </c>
      <c r="U437" s="14">
        <f t="shared" si="103"/>
        <v>488316.14999999997</v>
      </c>
      <c r="W437" s="64">
        <f t="shared" si="104"/>
        <v>0</v>
      </c>
      <c r="X437" s="3" t="str">
        <f t="shared" si="105"/>
        <v>8</v>
      </c>
      <c r="Z437" s="14">
        <f t="shared" si="106"/>
        <v>39065.292000000001</v>
      </c>
      <c r="AA437" s="7">
        <f>VLOOKUP(G437,Ma_KH!$A:$R,14,0)</f>
        <v>1</v>
      </c>
    </row>
    <row r="438" spans="1:27" x14ac:dyDescent="0.25">
      <c r="A438" s="77">
        <v>45906</v>
      </c>
      <c r="B438" s="25">
        <v>56609</v>
      </c>
      <c r="C438" s="12" t="s">
        <v>7186</v>
      </c>
      <c r="D438" s="16">
        <f t="shared" ref="D438:D440" si="107">IF(A438="","",A438)</f>
        <v>45906</v>
      </c>
      <c r="G438" s="13" t="s">
        <v>7227</v>
      </c>
      <c r="I438" s="13" t="s">
        <v>7325</v>
      </c>
      <c r="J438" s="13" t="s">
        <v>1811</v>
      </c>
      <c r="K438" s="13" t="s">
        <v>568</v>
      </c>
      <c r="L438" s="25" t="str">
        <f>VLOOKUP($K438,TONG_SL!$A:$D,2,0)</f>
        <v>Chân gà sả tắc 150g</v>
      </c>
      <c r="N438" s="25" t="str">
        <f t="shared" ref="N438:N441" si="108">IF($B438&lt;&gt;"","K-C6","")</f>
        <v>K-C6</v>
      </c>
      <c r="Q438" s="25" t="str">
        <f>VLOOKUP(K438,TONG_SL!$A:$D,3,0)</f>
        <v>Túi</v>
      </c>
      <c r="R438" s="54">
        <v>3</v>
      </c>
      <c r="T438" s="1">
        <f>VLOOKUP(VLOOKUP(G438,Ma_KH!$A:$R,18,0)&amp;K438,Gia_MB!$A:$F,6,0)</f>
        <v>20250</v>
      </c>
      <c r="U438" s="14">
        <f t="shared" ref="U438:U450" si="109">T438*R438</f>
        <v>60750</v>
      </c>
      <c r="W438" s="64">
        <f t="shared" ref="W438:W441" si="110">U438*V438</f>
        <v>0</v>
      </c>
      <c r="X438" s="3" t="str">
        <f t="shared" ref="X438:X450" si="111">IF(B438&lt;&gt;"","8","0")</f>
        <v>8</v>
      </c>
      <c r="Z438" s="14">
        <f t="shared" ref="Z438:Z450" si="112">U438*X438%</f>
        <v>4860</v>
      </c>
      <c r="AA438" s="7">
        <f>VLOOKUP(G438,Ma_KH!$A:$R,14,0)</f>
        <v>51</v>
      </c>
    </row>
    <row r="439" spans="1:27" x14ac:dyDescent="0.25">
      <c r="A439" s="77">
        <v>45906</v>
      </c>
      <c r="B439" s="25">
        <v>56609</v>
      </c>
      <c r="C439" s="12" t="s">
        <v>7186</v>
      </c>
      <c r="D439" s="16">
        <f t="shared" si="107"/>
        <v>45906</v>
      </c>
      <c r="G439" s="13" t="s">
        <v>7227</v>
      </c>
      <c r="I439" s="13" t="s">
        <v>7325</v>
      </c>
      <c r="J439" s="13" t="s">
        <v>1811</v>
      </c>
      <c r="K439" s="13" t="s">
        <v>556</v>
      </c>
      <c r="L439" s="25" t="str">
        <f>VLOOKUP($K439,TONG_SL!$A:$D,2,0)</f>
        <v>Chân giò heo muối 100g</v>
      </c>
      <c r="N439" s="25" t="str">
        <f t="shared" si="108"/>
        <v>K-C6</v>
      </c>
      <c r="Q439" s="25" t="str">
        <f>VLOOKUP(K439,TONG_SL!$A:$D,3,0)</f>
        <v>Gói</v>
      </c>
      <c r="R439" s="54">
        <v>3</v>
      </c>
      <c r="T439" s="1">
        <f>VLOOKUP(VLOOKUP(G439,Ma_KH!$A:$R,18,0)&amp;K439,Gia_MB!$A:$F,6,0)</f>
        <v>24549</v>
      </c>
      <c r="U439" s="14">
        <f t="shared" si="109"/>
        <v>73647</v>
      </c>
      <c r="W439" s="64">
        <f t="shared" si="110"/>
        <v>0</v>
      </c>
      <c r="X439" s="3" t="str">
        <f t="shared" si="111"/>
        <v>8</v>
      </c>
      <c r="Z439" s="14">
        <f t="shared" si="112"/>
        <v>5891.76</v>
      </c>
      <c r="AA439" s="7">
        <f>VLOOKUP(G439,Ma_KH!$A:$R,14,0)</f>
        <v>51</v>
      </c>
    </row>
    <row r="440" spans="1:27" x14ac:dyDescent="0.25">
      <c r="A440" s="77">
        <v>45906</v>
      </c>
      <c r="B440" s="25">
        <v>56609</v>
      </c>
      <c r="C440" s="12" t="s">
        <v>7186</v>
      </c>
      <c r="D440" s="16">
        <f t="shared" si="107"/>
        <v>45906</v>
      </c>
      <c r="G440" s="13" t="s">
        <v>7227</v>
      </c>
      <c r="I440" s="13" t="s">
        <v>7325</v>
      </c>
      <c r="J440" s="13" t="s">
        <v>1811</v>
      </c>
      <c r="K440" s="13" t="s">
        <v>27</v>
      </c>
      <c r="L440" s="25" t="str">
        <f>VLOOKUP($K440,TONG_SL!$A:$D,2,0)</f>
        <v>Chân giò heo muối 300g</v>
      </c>
      <c r="N440" s="25" t="str">
        <f t="shared" si="108"/>
        <v>K-C6</v>
      </c>
      <c r="Q440" s="25" t="str">
        <f>VLOOKUP(K440,TONG_SL!$A:$D,3,0)</f>
        <v>Túi</v>
      </c>
      <c r="R440" s="54">
        <v>5</v>
      </c>
      <c r="T440" s="1">
        <f>VLOOKUP(VLOOKUP(G440,Ma_KH!$A:$R,18,0)&amp;K440,Gia_MB!$A:$F,6,0)</f>
        <v>73431</v>
      </c>
      <c r="U440" s="14">
        <f t="shared" si="109"/>
        <v>367155</v>
      </c>
      <c r="W440" s="64">
        <f t="shared" si="110"/>
        <v>0</v>
      </c>
      <c r="X440" s="3" t="str">
        <f t="shared" si="111"/>
        <v>8</v>
      </c>
      <c r="Z440" s="14">
        <f t="shared" si="112"/>
        <v>29372.400000000001</v>
      </c>
      <c r="AA440" s="7">
        <f>VLOOKUP(G440,Ma_KH!$A:$R,14,0)</f>
        <v>51</v>
      </c>
    </row>
    <row r="441" spans="1:27" x14ac:dyDescent="0.25">
      <c r="A441" s="77">
        <v>45906</v>
      </c>
      <c r="B441" s="25">
        <v>56609</v>
      </c>
      <c r="C441" s="12" t="s">
        <v>7186</v>
      </c>
      <c r="D441" s="16">
        <f t="shared" ref="D441:D454" si="113">IF(A441="","",A441)</f>
        <v>45906</v>
      </c>
      <c r="G441" s="13" t="s">
        <v>7227</v>
      </c>
      <c r="I441" s="13" t="s">
        <v>7325</v>
      </c>
      <c r="J441" s="13" t="s">
        <v>1811</v>
      </c>
      <c r="K441" s="13" t="s">
        <v>558</v>
      </c>
      <c r="L441" s="25" t="str">
        <f>VLOOKUP($K441,TONG_SL!$A:$D,2,0)</f>
        <v>Gà muối hun khói 300g</v>
      </c>
      <c r="N441" s="25" t="str">
        <f t="shared" si="108"/>
        <v>K-C6</v>
      </c>
      <c r="Q441" s="25" t="str">
        <f>VLOOKUP(K441,TONG_SL!$A:$D,3,0)</f>
        <v>Túi</v>
      </c>
      <c r="R441" s="54">
        <v>3</v>
      </c>
      <c r="T441" s="1">
        <f>VLOOKUP(VLOOKUP(G441,Ma_KH!$A:$R,18,0)&amp;K441,Gia_MB!$A:$F,6,0)</f>
        <v>70000</v>
      </c>
      <c r="U441" s="14">
        <f t="shared" si="109"/>
        <v>210000</v>
      </c>
      <c r="W441" s="64">
        <f t="shared" si="110"/>
        <v>0</v>
      </c>
      <c r="X441" s="3" t="str">
        <f t="shared" si="111"/>
        <v>8</v>
      </c>
      <c r="Z441" s="14">
        <f t="shared" si="112"/>
        <v>16800</v>
      </c>
      <c r="AA441" s="7">
        <f>VLOOKUP(G441,Ma_KH!$A:$R,14,0)</f>
        <v>51</v>
      </c>
    </row>
    <row r="442" spans="1:27" x14ac:dyDescent="0.25">
      <c r="A442" s="77">
        <v>45906</v>
      </c>
      <c r="B442" s="25">
        <v>56609</v>
      </c>
      <c r="C442" s="12" t="s">
        <v>7186</v>
      </c>
      <c r="D442" s="16">
        <f t="shared" si="113"/>
        <v>45906</v>
      </c>
      <c r="G442" s="13" t="s">
        <v>7227</v>
      </c>
      <c r="I442" s="13" t="s">
        <v>7325</v>
      </c>
      <c r="J442" s="13" t="s">
        <v>1811</v>
      </c>
      <c r="K442" s="13" t="s">
        <v>32</v>
      </c>
      <c r="L442" s="25" t="str">
        <f>VLOOKUP($K442,TONG_SL!$A:$D,2,0)</f>
        <v>Giò Tai Lưỡi Xào 250g</v>
      </c>
      <c r="N442" s="25" t="str">
        <f t="shared" ref="N442:N454" si="114">IF($B442&lt;&gt;"","K-C6","")</f>
        <v>K-C6</v>
      </c>
      <c r="Q442" s="25" t="str">
        <f>VLOOKUP(K442,TONG_SL!$A:$D,3,0)</f>
        <v>Túi</v>
      </c>
      <c r="R442" s="54">
        <v>3</v>
      </c>
      <c r="T442" s="1">
        <f>VLOOKUP(VLOOKUP(G442,Ma_KH!$A:$R,18,0)&amp;K442,Gia_MB!$A:$F,6,0)</f>
        <v>50182</v>
      </c>
      <c r="U442" s="14">
        <f t="shared" si="109"/>
        <v>150546</v>
      </c>
      <c r="W442" s="64">
        <f t="shared" ref="W442:W454" si="115">U442*V442</f>
        <v>0</v>
      </c>
      <c r="X442" s="3" t="str">
        <f t="shared" si="111"/>
        <v>8</v>
      </c>
      <c r="Z442" s="14">
        <f t="shared" si="112"/>
        <v>12043.68</v>
      </c>
      <c r="AA442" s="7">
        <f>VLOOKUP(G442,Ma_KH!$A:$R,14,0)</f>
        <v>51</v>
      </c>
    </row>
    <row r="443" spans="1:27" x14ac:dyDescent="0.25">
      <c r="A443" s="77">
        <v>45906</v>
      </c>
      <c r="B443" s="25">
        <v>56609</v>
      </c>
      <c r="C443" s="12" t="s">
        <v>7186</v>
      </c>
      <c r="D443" s="16">
        <f t="shared" si="113"/>
        <v>45906</v>
      </c>
      <c r="G443" s="13" t="s">
        <v>7227</v>
      </c>
      <c r="I443" s="13" t="s">
        <v>7325</v>
      </c>
      <c r="J443" s="13" t="s">
        <v>1811</v>
      </c>
      <c r="K443" s="13" t="s">
        <v>570</v>
      </c>
      <c r="L443" s="25" t="str">
        <f>VLOOKUP($K443,TONG_SL!$A:$D,2,0)</f>
        <v>Tai heo sốt thái 150g</v>
      </c>
      <c r="N443" s="25" t="str">
        <f t="shared" si="114"/>
        <v>K-C6</v>
      </c>
      <c r="Q443" s="25" t="str">
        <f>VLOOKUP(K443,TONG_SL!$A:$D,3,0)</f>
        <v>Túi</v>
      </c>
      <c r="R443" s="54">
        <v>3</v>
      </c>
      <c r="T443" s="1">
        <f>VLOOKUP(VLOOKUP(G443,Ma_KH!$A:$R,18,0)&amp;K443,Gia_MB!$A:$F,6,0)</f>
        <v>19500</v>
      </c>
      <c r="U443" s="14">
        <f t="shared" si="109"/>
        <v>58500</v>
      </c>
      <c r="W443" s="64">
        <f t="shared" si="115"/>
        <v>0</v>
      </c>
      <c r="X443" s="3" t="str">
        <f t="shared" si="111"/>
        <v>8</v>
      </c>
      <c r="Z443" s="14">
        <f t="shared" si="112"/>
        <v>4680</v>
      </c>
      <c r="AA443" s="7">
        <f>VLOOKUP(G443,Ma_KH!$A:$R,14,0)</f>
        <v>51</v>
      </c>
    </row>
    <row r="444" spans="1:27" x14ac:dyDescent="0.25">
      <c r="A444" s="77">
        <v>45906</v>
      </c>
      <c r="B444" s="25">
        <v>56958</v>
      </c>
      <c r="C444" s="12" t="s">
        <v>7186</v>
      </c>
      <c r="D444" s="16">
        <f t="shared" si="113"/>
        <v>45906</v>
      </c>
      <c r="G444" s="13" t="s">
        <v>7227</v>
      </c>
      <c r="I444" s="13" t="s">
        <v>7326</v>
      </c>
      <c r="J444" s="13" t="s">
        <v>1811</v>
      </c>
      <c r="K444" s="13" t="s">
        <v>27</v>
      </c>
      <c r="L444" s="25" t="str">
        <f>VLOOKUP($K444,TONG_SL!$A:$D,2,0)</f>
        <v>Chân giò heo muối 300g</v>
      </c>
      <c r="N444" s="25" t="str">
        <f t="shared" si="114"/>
        <v>K-C6</v>
      </c>
      <c r="Q444" s="25" t="str">
        <f>VLOOKUP(K444,TONG_SL!$A:$D,3,0)</f>
        <v>Túi</v>
      </c>
      <c r="R444" s="54">
        <v>7</v>
      </c>
      <c r="T444" s="1">
        <f>VLOOKUP(VLOOKUP(G444,Ma_KH!$A:$R,18,0)&amp;K444,Gia_MB!$A:$F,6,0)</f>
        <v>73431</v>
      </c>
      <c r="U444" s="14">
        <f t="shared" si="109"/>
        <v>514017</v>
      </c>
      <c r="W444" s="64">
        <f t="shared" si="115"/>
        <v>0</v>
      </c>
      <c r="X444" s="3" t="str">
        <f t="shared" si="111"/>
        <v>8</v>
      </c>
      <c r="Z444" s="14">
        <f t="shared" si="112"/>
        <v>41121.360000000001</v>
      </c>
      <c r="AA444" s="7">
        <f>VLOOKUP(G444,Ma_KH!$A:$R,14,0)</f>
        <v>51</v>
      </c>
    </row>
    <row r="445" spans="1:27" x14ac:dyDescent="0.25">
      <c r="A445" s="77">
        <v>45906</v>
      </c>
      <c r="B445" s="25">
        <v>56958</v>
      </c>
      <c r="C445" s="12" t="s">
        <v>7186</v>
      </c>
      <c r="D445" s="16">
        <f t="shared" si="113"/>
        <v>45906</v>
      </c>
      <c r="G445" s="13" t="s">
        <v>7227</v>
      </c>
      <c r="I445" s="13" t="s">
        <v>7326</v>
      </c>
      <c r="J445" s="13" t="s">
        <v>1811</v>
      </c>
      <c r="K445" s="13" t="s">
        <v>547</v>
      </c>
      <c r="L445" s="25" t="str">
        <f>VLOOKUP($K445,TONG_SL!$A:$D,2,0)</f>
        <v>Chân giò heo muối 500g</v>
      </c>
      <c r="N445" s="25" t="str">
        <f t="shared" si="114"/>
        <v>K-C6</v>
      </c>
      <c r="Q445" s="25" t="str">
        <f>VLOOKUP(K445,TONG_SL!$A:$D,3,0)</f>
        <v>Túi</v>
      </c>
      <c r="R445" s="54">
        <v>3</v>
      </c>
      <c r="T445" s="1">
        <f>VLOOKUP(VLOOKUP(G445,Ma_KH!$A:$R,18,0)&amp;K445,Gia_MB!$A:$F,6,0)</f>
        <v>119066</v>
      </c>
      <c r="U445" s="14">
        <f t="shared" si="109"/>
        <v>357198</v>
      </c>
      <c r="W445" s="64">
        <f t="shared" si="115"/>
        <v>0</v>
      </c>
      <c r="X445" s="3" t="str">
        <f t="shared" si="111"/>
        <v>8</v>
      </c>
      <c r="Z445" s="14">
        <f t="shared" si="112"/>
        <v>28575.84</v>
      </c>
      <c r="AA445" s="7">
        <f>VLOOKUP(G445,Ma_KH!$A:$R,14,0)</f>
        <v>51</v>
      </c>
    </row>
    <row r="446" spans="1:27" x14ac:dyDescent="0.25">
      <c r="A446" s="77">
        <v>45906</v>
      </c>
      <c r="B446" s="25">
        <v>56958</v>
      </c>
      <c r="C446" s="12" t="s">
        <v>7186</v>
      </c>
      <c r="D446" s="16">
        <f t="shared" si="113"/>
        <v>45906</v>
      </c>
      <c r="G446" s="13" t="s">
        <v>7227</v>
      </c>
      <c r="I446" s="13" t="s">
        <v>7326</v>
      </c>
      <c r="J446" s="13" t="s">
        <v>1811</v>
      </c>
      <c r="K446" s="13" t="s">
        <v>32</v>
      </c>
      <c r="L446" s="25" t="str">
        <f>VLOOKUP($K446,TONG_SL!$A:$D,2,0)</f>
        <v>Giò Tai Lưỡi Xào 250g</v>
      </c>
      <c r="N446" s="25" t="str">
        <f t="shared" si="114"/>
        <v>K-C6</v>
      </c>
      <c r="Q446" s="25" t="str">
        <f>VLOOKUP(K446,TONG_SL!$A:$D,3,0)</f>
        <v>Túi</v>
      </c>
      <c r="R446" s="54">
        <v>3</v>
      </c>
      <c r="T446" s="1">
        <f>VLOOKUP(VLOOKUP(G446,Ma_KH!$A:$R,18,0)&amp;K446,Gia_MB!$A:$F,6,0)</f>
        <v>50182</v>
      </c>
      <c r="U446" s="14">
        <f t="shared" si="109"/>
        <v>150546</v>
      </c>
      <c r="W446" s="64">
        <f t="shared" si="115"/>
        <v>0</v>
      </c>
      <c r="X446" s="3" t="str">
        <f t="shared" si="111"/>
        <v>8</v>
      </c>
      <c r="Z446" s="14">
        <f t="shared" si="112"/>
        <v>12043.68</v>
      </c>
      <c r="AA446" s="7">
        <f>VLOOKUP(G446,Ma_KH!$A:$R,14,0)</f>
        <v>51</v>
      </c>
    </row>
    <row r="447" spans="1:27" x14ac:dyDescent="0.25">
      <c r="A447" s="77">
        <v>45906</v>
      </c>
      <c r="B447" s="25">
        <v>56958</v>
      </c>
      <c r="C447" s="12" t="s">
        <v>7186</v>
      </c>
      <c r="D447" s="16">
        <f t="shared" si="113"/>
        <v>45906</v>
      </c>
      <c r="G447" s="13" t="s">
        <v>7227</v>
      </c>
      <c r="I447" s="13" t="s">
        <v>7326</v>
      </c>
      <c r="J447" s="13" t="s">
        <v>1811</v>
      </c>
      <c r="K447" s="13" t="s">
        <v>35</v>
      </c>
      <c r="L447" s="25" t="str">
        <f>VLOOKUP($K447,TONG_SL!$A:$D,2,0)</f>
        <v>Tai heo muối 200g</v>
      </c>
      <c r="N447" s="25" t="str">
        <f t="shared" si="114"/>
        <v>K-C6</v>
      </c>
      <c r="Q447" s="25" t="str">
        <f>VLOOKUP(K447,TONG_SL!$A:$D,3,0)</f>
        <v>Túi</v>
      </c>
      <c r="R447" s="54">
        <v>3</v>
      </c>
      <c r="T447" s="1">
        <f>VLOOKUP(VLOOKUP(G447,Ma_KH!$A:$R,18,0)&amp;K447,Gia_MB!$A:$F,6,0)</f>
        <v>55595</v>
      </c>
      <c r="U447" s="14">
        <f t="shared" si="109"/>
        <v>166785</v>
      </c>
      <c r="W447" s="64">
        <f t="shared" si="115"/>
        <v>0</v>
      </c>
      <c r="X447" s="3" t="str">
        <f t="shared" si="111"/>
        <v>8</v>
      </c>
      <c r="Z447" s="14">
        <f t="shared" si="112"/>
        <v>13342.800000000001</v>
      </c>
      <c r="AA447" s="7">
        <f>VLOOKUP(G447,Ma_KH!$A:$R,14,0)</f>
        <v>51</v>
      </c>
    </row>
    <row r="448" spans="1:27" x14ac:dyDescent="0.25">
      <c r="A448" s="77">
        <v>45906</v>
      </c>
      <c r="B448" s="25">
        <v>56958</v>
      </c>
      <c r="C448" s="12" t="s">
        <v>7186</v>
      </c>
      <c r="D448" s="16">
        <f t="shared" si="113"/>
        <v>45906</v>
      </c>
      <c r="G448" s="13" t="s">
        <v>7227</v>
      </c>
      <c r="I448" s="13" t="s">
        <v>7326</v>
      </c>
      <c r="J448" s="13" t="s">
        <v>1811</v>
      </c>
      <c r="K448" s="13" t="s">
        <v>570</v>
      </c>
      <c r="L448" s="25" t="str">
        <f>VLOOKUP($K448,TONG_SL!$A:$D,2,0)</f>
        <v>Tai heo sốt thái 150g</v>
      </c>
      <c r="N448" s="25" t="str">
        <f t="shared" si="114"/>
        <v>K-C6</v>
      </c>
      <c r="Q448" s="25" t="str">
        <f>VLOOKUP(K448,TONG_SL!$A:$D,3,0)</f>
        <v>Túi</v>
      </c>
      <c r="R448" s="54">
        <v>3</v>
      </c>
      <c r="T448" s="1">
        <f>VLOOKUP(VLOOKUP(G448,Ma_KH!$A:$R,18,0)&amp;K448,Gia_MB!$A:$F,6,0)</f>
        <v>19500</v>
      </c>
      <c r="U448" s="14">
        <f t="shared" si="109"/>
        <v>58500</v>
      </c>
      <c r="W448" s="64">
        <f t="shared" si="115"/>
        <v>0</v>
      </c>
      <c r="X448" s="3" t="str">
        <f t="shared" si="111"/>
        <v>8</v>
      </c>
      <c r="Z448" s="14">
        <f t="shared" si="112"/>
        <v>4680</v>
      </c>
      <c r="AA448" s="7">
        <f>VLOOKUP(G448,Ma_KH!$A:$R,14,0)</f>
        <v>51</v>
      </c>
    </row>
    <row r="449" spans="1:27" x14ac:dyDescent="0.25">
      <c r="A449" s="77">
        <v>45906</v>
      </c>
      <c r="B449" s="25">
        <v>56958</v>
      </c>
      <c r="C449" s="12" t="s">
        <v>7186</v>
      </c>
      <c r="D449" s="16">
        <f t="shared" si="113"/>
        <v>45906</v>
      </c>
      <c r="G449" s="13" t="s">
        <v>7227</v>
      </c>
      <c r="I449" s="13" t="s">
        <v>7326</v>
      </c>
      <c r="J449" s="13" t="s">
        <v>1811</v>
      </c>
      <c r="K449" s="13" t="s">
        <v>558</v>
      </c>
      <c r="L449" s="25" t="str">
        <f>VLOOKUP($K449,TONG_SL!$A:$D,2,0)</f>
        <v>Gà muối hun khói 300g</v>
      </c>
      <c r="N449" s="25" t="str">
        <f t="shared" si="114"/>
        <v>K-C6</v>
      </c>
      <c r="Q449" s="25" t="str">
        <f>VLOOKUP(K449,TONG_SL!$A:$D,3,0)</f>
        <v>Túi</v>
      </c>
      <c r="R449" s="54">
        <v>5</v>
      </c>
      <c r="T449" s="1">
        <f>VLOOKUP(VLOOKUP(G449,Ma_KH!$A:$R,18,0)&amp;K449,Gia_MB!$A:$F,6,0)</f>
        <v>70000</v>
      </c>
      <c r="U449" s="14">
        <f t="shared" si="109"/>
        <v>350000</v>
      </c>
      <c r="W449" s="64">
        <f t="shared" si="115"/>
        <v>0</v>
      </c>
      <c r="X449" s="3" t="str">
        <f t="shared" si="111"/>
        <v>8</v>
      </c>
      <c r="Z449" s="14">
        <f t="shared" si="112"/>
        <v>28000</v>
      </c>
      <c r="AA449" s="7">
        <f>VLOOKUP(G449,Ma_KH!$A:$R,14,0)</f>
        <v>51</v>
      </c>
    </row>
    <row r="450" spans="1:27" x14ac:dyDescent="0.25">
      <c r="A450" s="77">
        <v>45906</v>
      </c>
      <c r="B450" s="25">
        <v>56958</v>
      </c>
      <c r="C450" s="12" t="s">
        <v>7186</v>
      </c>
      <c r="D450" s="16">
        <f t="shared" si="113"/>
        <v>45906</v>
      </c>
      <c r="G450" s="13" t="s">
        <v>7227</v>
      </c>
      <c r="I450" s="13" t="s">
        <v>7326</v>
      </c>
      <c r="J450" s="13" t="s">
        <v>1811</v>
      </c>
      <c r="K450" s="13" t="s">
        <v>556</v>
      </c>
      <c r="L450" s="25" t="str">
        <f>VLOOKUP($K450,TONG_SL!$A:$D,2,0)</f>
        <v>Chân giò heo muối 100g</v>
      </c>
      <c r="N450" s="25" t="str">
        <f t="shared" si="114"/>
        <v>K-C6</v>
      </c>
      <c r="Q450" s="25" t="str">
        <f>VLOOKUP(K450,TONG_SL!$A:$D,3,0)</f>
        <v>Gói</v>
      </c>
      <c r="R450" s="54">
        <v>10</v>
      </c>
      <c r="T450" s="1">
        <f>VLOOKUP(VLOOKUP(G450,Ma_KH!$A:$R,18,0)&amp;K450,Gia_MB!$A:$F,6,0)</f>
        <v>24549</v>
      </c>
      <c r="U450" s="14">
        <f t="shared" si="109"/>
        <v>245490</v>
      </c>
      <c r="W450" s="64">
        <f t="shared" si="115"/>
        <v>0</v>
      </c>
      <c r="X450" s="3" t="str">
        <f t="shared" si="111"/>
        <v>8</v>
      </c>
      <c r="Z450" s="14">
        <f t="shared" si="112"/>
        <v>19639.2</v>
      </c>
      <c r="AA450" s="7">
        <f>VLOOKUP(G450,Ma_KH!$A:$R,14,0)</f>
        <v>51</v>
      </c>
    </row>
    <row r="451" spans="1:27" x14ac:dyDescent="0.25">
      <c r="A451" s="77">
        <v>45908</v>
      </c>
      <c r="B451" s="25">
        <v>57774</v>
      </c>
      <c r="C451" s="12" t="s">
        <v>7186</v>
      </c>
      <c r="D451" s="16">
        <f t="shared" si="113"/>
        <v>45908</v>
      </c>
      <c r="G451" s="13" t="s">
        <v>7195</v>
      </c>
      <c r="I451" s="13" t="s">
        <v>4616</v>
      </c>
      <c r="J451" s="13" t="s">
        <v>1796</v>
      </c>
      <c r="K451" s="13" t="s">
        <v>30</v>
      </c>
      <c r="L451" s="25" t="str">
        <f>VLOOKUP($K451,TONG_SL!$A:$D,2,0)</f>
        <v>Gà muối 500g</v>
      </c>
      <c r="N451" s="25" t="str">
        <f t="shared" si="114"/>
        <v>K-C6</v>
      </c>
      <c r="Q451" s="25" t="str">
        <f>VLOOKUP(K451,TONG_SL!$A:$D,3,0)</f>
        <v>Túi</v>
      </c>
      <c r="R451" s="54">
        <v>10</v>
      </c>
      <c r="T451" s="1">
        <f>VLOOKUP(VLOOKUP(G451,Ma_KH!$A:$R,18,0)&amp;K451,Gia_MB!$A:$F,6,0)</f>
        <v>99952</v>
      </c>
      <c r="U451" s="14">
        <f t="shared" ref="U451:U454" si="116">T451*R451</f>
        <v>999520</v>
      </c>
      <c r="W451" s="64">
        <f t="shared" si="115"/>
        <v>0</v>
      </c>
      <c r="X451" s="3" t="str">
        <f t="shared" ref="X451:X454" si="117">IF(B451&lt;&gt;"","8","0")</f>
        <v>8</v>
      </c>
      <c r="Z451" s="14">
        <f t="shared" ref="Z451:Z454" si="118">U451*X451%</f>
        <v>79961.600000000006</v>
      </c>
      <c r="AA451" s="7">
        <f>VLOOKUP(G451,Ma_KH!$A:$R,14,0)</f>
        <v>31</v>
      </c>
    </row>
    <row r="452" spans="1:27" x14ac:dyDescent="0.25">
      <c r="A452" s="77">
        <v>45908</v>
      </c>
      <c r="B452" s="25">
        <v>57774</v>
      </c>
      <c r="C452" s="12" t="s">
        <v>7186</v>
      </c>
      <c r="D452" s="16">
        <f t="shared" si="113"/>
        <v>45908</v>
      </c>
      <c r="G452" s="13" t="s">
        <v>7195</v>
      </c>
      <c r="I452" s="13" t="s">
        <v>4616</v>
      </c>
      <c r="J452" s="13" t="s">
        <v>1796</v>
      </c>
      <c r="K452" s="13" t="s">
        <v>547</v>
      </c>
      <c r="L452" s="25" t="str">
        <f>VLOOKUP($K452,TONG_SL!$A:$D,2,0)</f>
        <v>Chân giò heo muối 500g</v>
      </c>
      <c r="N452" s="25" t="str">
        <f t="shared" si="114"/>
        <v>K-C6</v>
      </c>
      <c r="Q452" s="25" t="str">
        <f>VLOOKUP(K452,TONG_SL!$A:$D,3,0)</f>
        <v>Túi</v>
      </c>
      <c r="R452" s="54">
        <v>10</v>
      </c>
      <c r="T452" s="1">
        <f>VLOOKUP(VLOOKUP(G452,Ma_KH!$A:$R,18,0)&amp;K452,Gia_MB!$A:$F,6,0)</f>
        <v>107159</v>
      </c>
      <c r="U452" s="14">
        <f t="shared" si="116"/>
        <v>1071590</v>
      </c>
      <c r="W452" s="64">
        <f t="shared" si="115"/>
        <v>0</v>
      </c>
      <c r="X452" s="3" t="str">
        <f t="shared" si="117"/>
        <v>8</v>
      </c>
      <c r="Z452" s="14">
        <f t="shared" si="118"/>
        <v>85727.2</v>
      </c>
      <c r="AA452" s="7">
        <f>VLOOKUP(G452,Ma_KH!$A:$R,14,0)</f>
        <v>31</v>
      </c>
    </row>
    <row r="453" spans="1:27" x14ac:dyDescent="0.25">
      <c r="A453" s="77">
        <v>45908</v>
      </c>
      <c r="B453" s="25">
        <v>57774</v>
      </c>
      <c r="C453" s="12" t="s">
        <v>7186</v>
      </c>
      <c r="D453" s="16">
        <f t="shared" si="113"/>
        <v>45908</v>
      </c>
      <c r="G453" s="13" t="s">
        <v>7195</v>
      </c>
      <c r="I453" s="13" t="s">
        <v>4616</v>
      </c>
      <c r="J453" s="13" t="s">
        <v>1796</v>
      </c>
      <c r="K453" s="13" t="s">
        <v>27</v>
      </c>
      <c r="L453" s="25" t="str">
        <f>VLOOKUP($K453,TONG_SL!$A:$D,2,0)</f>
        <v>Chân giò heo muối 300g</v>
      </c>
      <c r="N453" s="25" t="str">
        <f t="shared" si="114"/>
        <v>K-C6</v>
      </c>
      <c r="Q453" s="25" t="str">
        <f>VLOOKUP(K453,TONG_SL!$A:$D,3,0)</f>
        <v>Túi</v>
      </c>
      <c r="R453" s="54">
        <v>30</v>
      </c>
      <c r="T453" s="1">
        <f>VLOOKUP(VLOOKUP(G453,Ma_KH!$A:$R,18,0)&amp;K453,Gia_MB!$A:$F,6,0)</f>
        <v>66088</v>
      </c>
      <c r="U453" s="14">
        <f t="shared" si="116"/>
        <v>1982640</v>
      </c>
      <c r="W453" s="64">
        <f t="shared" si="115"/>
        <v>0</v>
      </c>
      <c r="X453" s="3" t="str">
        <f t="shared" si="117"/>
        <v>8</v>
      </c>
      <c r="Z453" s="14">
        <f t="shared" si="118"/>
        <v>158611.20000000001</v>
      </c>
      <c r="AA453" s="7">
        <f>VLOOKUP(G453,Ma_KH!$A:$R,14,0)</f>
        <v>31</v>
      </c>
    </row>
    <row r="454" spans="1:27" x14ac:dyDescent="0.25">
      <c r="A454" s="77">
        <v>45908</v>
      </c>
      <c r="B454" s="25">
        <v>57774</v>
      </c>
      <c r="C454" s="12" t="s">
        <v>7186</v>
      </c>
      <c r="D454" s="16">
        <f t="shared" si="113"/>
        <v>45908</v>
      </c>
      <c r="G454" s="13" t="s">
        <v>7195</v>
      </c>
      <c r="I454" s="13" t="s">
        <v>4616</v>
      </c>
      <c r="J454" s="13" t="s">
        <v>1796</v>
      </c>
      <c r="K454" s="13" t="s">
        <v>35</v>
      </c>
      <c r="L454" s="25" t="str">
        <f>VLOOKUP($K454,TONG_SL!$A:$D,2,0)</f>
        <v>Tai heo muối 200g</v>
      </c>
      <c r="N454" s="25" t="str">
        <f t="shared" si="114"/>
        <v>K-C6</v>
      </c>
      <c r="Q454" s="25" t="str">
        <f>VLOOKUP(K454,TONG_SL!$A:$D,3,0)</f>
        <v>Túi</v>
      </c>
      <c r="R454" s="54">
        <v>10</v>
      </c>
      <c r="T454" s="1">
        <f>VLOOKUP(VLOOKUP(G454,Ma_KH!$A:$R,18,0)&amp;K454,Gia_MB!$A:$F,6,0)</f>
        <v>50036</v>
      </c>
      <c r="U454" s="14">
        <f t="shared" si="116"/>
        <v>500360</v>
      </c>
      <c r="W454" s="64">
        <f t="shared" si="115"/>
        <v>0</v>
      </c>
      <c r="X454" s="3" t="str">
        <f t="shared" si="117"/>
        <v>8</v>
      </c>
      <c r="Z454" s="14">
        <f t="shared" si="118"/>
        <v>40028.800000000003</v>
      </c>
      <c r="AA454" s="7">
        <f>VLOOKUP(G454,Ma_KH!$A:$R,14,0)</f>
        <v>31</v>
      </c>
    </row>
    <row r="455" spans="1:27" x14ac:dyDescent="0.25">
      <c r="A455" s="77">
        <v>45908</v>
      </c>
      <c r="B455" s="25">
        <v>47174</v>
      </c>
      <c r="C455" s="12" t="s">
        <v>7186</v>
      </c>
      <c r="D455" s="16">
        <f t="shared" ref="D455:D457" si="119">IF(A455="","",A455)</f>
        <v>45908</v>
      </c>
      <c r="G455" s="13" t="s">
        <v>7218</v>
      </c>
      <c r="I455" s="13" t="s">
        <v>7334</v>
      </c>
      <c r="J455" s="13" t="s">
        <v>1811</v>
      </c>
      <c r="K455" s="13" t="s">
        <v>556</v>
      </c>
      <c r="L455" s="25" t="str">
        <f>VLOOKUP($K455,TONG_SL!$A:$D,2,0)</f>
        <v>Chân giò heo muối 100g</v>
      </c>
      <c r="N455" s="25" t="str">
        <f t="shared" ref="N455:N456" si="120">IF($B455&lt;&gt;"","K-C6","")</f>
        <v>K-C6</v>
      </c>
      <c r="Q455" s="25" t="str">
        <f>VLOOKUP(K455,TONG_SL!$A:$D,3,0)</f>
        <v>Gói</v>
      </c>
      <c r="R455" s="1">
        <v>8</v>
      </c>
      <c r="T455" s="1">
        <f>VLOOKUP(VLOOKUP(G455,Ma_KH!$A:$R,18,0)&amp;K455,Gia_MB!$A:$F,6,0)</f>
        <v>23076</v>
      </c>
      <c r="U455" s="14">
        <f t="shared" ref="U455:U473" si="121">T455*R455</f>
        <v>184608</v>
      </c>
      <c r="W455" s="64">
        <f t="shared" ref="W455:W458" si="122">U455*V455</f>
        <v>0</v>
      </c>
      <c r="X455" s="3" t="str">
        <f t="shared" ref="X455:X473" si="123">IF(B455&lt;&gt;"","8","0")</f>
        <v>8</v>
      </c>
      <c r="Z455" s="14">
        <f t="shared" ref="Z455:Z473" si="124">U455*X455%</f>
        <v>14768.64</v>
      </c>
      <c r="AA455" s="7">
        <f>VLOOKUP(G455,Ma_KH!$A:$R,14,0)</f>
        <v>67</v>
      </c>
    </row>
    <row r="456" spans="1:27" x14ac:dyDescent="0.25">
      <c r="A456" s="77">
        <v>45908</v>
      </c>
      <c r="B456" s="25">
        <v>47386</v>
      </c>
      <c r="C456" s="12" t="s">
        <v>7186</v>
      </c>
      <c r="D456" s="16">
        <f t="shared" si="119"/>
        <v>45908</v>
      </c>
      <c r="G456" s="13" t="s">
        <v>7218</v>
      </c>
      <c r="I456" s="13" t="s">
        <v>7335</v>
      </c>
      <c r="J456" s="13" t="s">
        <v>1811</v>
      </c>
      <c r="K456" s="13" t="s">
        <v>556</v>
      </c>
      <c r="L456" s="25" t="str">
        <f>VLOOKUP($K456,TONG_SL!$A:$D,2,0)</f>
        <v>Chân giò heo muối 100g</v>
      </c>
      <c r="N456" s="25" t="str">
        <f t="shared" si="120"/>
        <v>K-C6</v>
      </c>
      <c r="Q456" s="25" t="str">
        <f>VLOOKUP(K456,TONG_SL!$A:$D,3,0)</f>
        <v>Gói</v>
      </c>
      <c r="R456" s="1">
        <v>15</v>
      </c>
      <c r="T456" s="1">
        <f>VLOOKUP(VLOOKUP(G456,Ma_KH!$A:$R,18,0)&amp;K456,Gia_MB!$A:$F,6,0)</f>
        <v>23076</v>
      </c>
      <c r="U456" s="14">
        <f t="shared" si="121"/>
        <v>346140</v>
      </c>
      <c r="W456" s="64">
        <f t="shared" si="122"/>
        <v>0</v>
      </c>
      <c r="X456" s="3" t="str">
        <f t="shared" si="123"/>
        <v>8</v>
      </c>
      <c r="Z456" s="14">
        <f t="shared" si="124"/>
        <v>27691.200000000001</v>
      </c>
      <c r="AA456" s="7">
        <f>VLOOKUP(G456,Ma_KH!$A:$R,14,0)</f>
        <v>67</v>
      </c>
    </row>
    <row r="457" spans="1:27" x14ac:dyDescent="0.25">
      <c r="A457" s="77">
        <v>45908</v>
      </c>
      <c r="B457" s="25">
        <v>57140</v>
      </c>
      <c r="C457" s="12" t="s">
        <v>7186</v>
      </c>
      <c r="D457" s="16">
        <f t="shared" si="119"/>
        <v>45908</v>
      </c>
      <c r="G457" s="13" t="s">
        <v>7227</v>
      </c>
      <c r="I457" s="13" t="s">
        <v>7336</v>
      </c>
      <c r="J457" s="13" t="s">
        <v>1811</v>
      </c>
      <c r="K457" s="13" t="s">
        <v>41</v>
      </c>
      <c r="L457" s="25" t="str">
        <f>VLOOKUP($K457,TONG_SL!$A:$D,2,0)</f>
        <v>Chả nướng 300g</v>
      </c>
      <c r="N457" s="25" t="str">
        <f t="shared" ref="N457:N520" si="125">IF($B457&lt;&gt;"","K-C6","")</f>
        <v>K-C6</v>
      </c>
      <c r="Q457" s="25" t="str">
        <f>VLOOKUP(K457,TONG_SL!$A:$D,3,0)</f>
        <v>Túi</v>
      </c>
      <c r="R457" s="1">
        <v>3</v>
      </c>
      <c r="T457" s="1">
        <f>VLOOKUP(VLOOKUP(G457,Ma_KH!$A:$R,18,0)&amp;K457,Gia_MB!$A:$F,6,0)</f>
        <v>70950</v>
      </c>
      <c r="U457" s="14">
        <f t="shared" si="121"/>
        <v>212850</v>
      </c>
      <c r="W457" s="64">
        <f t="shared" si="122"/>
        <v>0</v>
      </c>
      <c r="X457" s="3" t="str">
        <f t="shared" si="123"/>
        <v>8</v>
      </c>
      <c r="Z457" s="14">
        <f t="shared" si="124"/>
        <v>17028</v>
      </c>
      <c r="AA457" s="7">
        <f>VLOOKUP(G457,Ma_KH!$A:$R,14,0)</f>
        <v>51</v>
      </c>
    </row>
    <row r="458" spans="1:27" x14ac:dyDescent="0.25">
      <c r="A458" s="77">
        <v>45908</v>
      </c>
      <c r="B458" s="25">
        <v>57140</v>
      </c>
      <c r="C458" s="12" t="s">
        <v>7186</v>
      </c>
      <c r="D458" s="16">
        <f t="shared" ref="D458:D521" si="126">IF(A458="","",A458)</f>
        <v>45908</v>
      </c>
      <c r="G458" s="13" t="s">
        <v>7227</v>
      </c>
      <c r="I458" s="13" t="s">
        <v>7336</v>
      </c>
      <c r="J458" s="13" t="s">
        <v>1811</v>
      </c>
      <c r="K458" s="13" t="s">
        <v>568</v>
      </c>
      <c r="L458" s="25" t="str">
        <f>VLOOKUP($K458,TONG_SL!$A:$D,2,0)</f>
        <v>Chân gà sả tắc 150g</v>
      </c>
      <c r="N458" s="25" t="str">
        <f t="shared" si="125"/>
        <v>K-C6</v>
      </c>
      <c r="Q458" s="25" t="str">
        <f>VLOOKUP(K458,TONG_SL!$A:$D,3,0)</f>
        <v>Túi</v>
      </c>
      <c r="R458" s="1">
        <v>3</v>
      </c>
      <c r="T458" s="1">
        <f>VLOOKUP(VLOOKUP(G458,Ma_KH!$A:$R,18,0)&amp;K458,Gia_MB!$A:$F,6,0)</f>
        <v>20250</v>
      </c>
      <c r="U458" s="14">
        <f t="shared" si="121"/>
        <v>60750</v>
      </c>
      <c r="W458" s="64">
        <f t="shared" si="122"/>
        <v>0</v>
      </c>
      <c r="X458" s="3" t="str">
        <f t="shared" si="123"/>
        <v>8</v>
      </c>
      <c r="Z458" s="14">
        <f t="shared" si="124"/>
        <v>4860</v>
      </c>
      <c r="AA458" s="7">
        <f>VLOOKUP(G458,Ma_KH!$A:$R,14,0)</f>
        <v>51</v>
      </c>
    </row>
    <row r="459" spans="1:27" x14ac:dyDescent="0.25">
      <c r="A459" s="77">
        <v>45908</v>
      </c>
      <c r="B459" s="25">
        <v>57140</v>
      </c>
      <c r="C459" s="12" t="s">
        <v>7186</v>
      </c>
      <c r="D459" s="16">
        <f t="shared" si="126"/>
        <v>45908</v>
      </c>
      <c r="G459" s="13" t="s">
        <v>7227</v>
      </c>
      <c r="I459" s="13" t="s">
        <v>7336</v>
      </c>
      <c r="J459" s="13" t="s">
        <v>1811</v>
      </c>
      <c r="K459" s="13" t="s">
        <v>556</v>
      </c>
      <c r="L459" s="25" t="str">
        <f>VLOOKUP($K459,TONG_SL!$A:$D,2,0)</f>
        <v>Chân giò heo muối 100g</v>
      </c>
      <c r="N459" s="25" t="str">
        <f t="shared" si="125"/>
        <v>K-C6</v>
      </c>
      <c r="Q459" s="25" t="str">
        <f>VLOOKUP(K459,TONG_SL!$A:$D,3,0)</f>
        <v>Gói</v>
      </c>
      <c r="R459" s="1">
        <v>10</v>
      </c>
      <c r="T459" s="1">
        <f>VLOOKUP(VLOOKUP(G459,Ma_KH!$A:$R,18,0)&amp;K459,Gia_MB!$A:$F,6,0)</f>
        <v>24549</v>
      </c>
      <c r="U459" s="14">
        <f t="shared" si="121"/>
        <v>245490</v>
      </c>
      <c r="W459" s="64">
        <f t="shared" ref="W459:W522" si="127">U459*V459</f>
        <v>0</v>
      </c>
      <c r="X459" s="3" t="str">
        <f t="shared" si="123"/>
        <v>8</v>
      </c>
      <c r="Z459" s="14">
        <f t="shared" si="124"/>
        <v>19639.2</v>
      </c>
      <c r="AA459" s="7">
        <f>VLOOKUP(G459,Ma_KH!$A:$R,14,0)</f>
        <v>51</v>
      </c>
    </row>
    <row r="460" spans="1:27" x14ac:dyDescent="0.25">
      <c r="A460" s="77">
        <v>45908</v>
      </c>
      <c r="B460" s="25">
        <v>57140</v>
      </c>
      <c r="C460" s="12" t="s">
        <v>7186</v>
      </c>
      <c r="D460" s="16">
        <f t="shared" si="126"/>
        <v>45908</v>
      </c>
      <c r="G460" s="13" t="s">
        <v>7227</v>
      </c>
      <c r="I460" s="13" t="s">
        <v>7336</v>
      </c>
      <c r="J460" s="13" t="s">
        <v>1811</v>
      </c>
      <c r="K460" s="13" t="s">
        <v>27</v>
      </c>
      <c r="L460" s="25" t="str">
        <f>VLOOKUP($K460,TONG_SL!$A:$D,2,0)</f>
        <v>Chân giò heo muối 300g</v>
      </c>
      <c r="N460" s="25" t="str">
        <f t="shared" si="125"/>
        <v>K-C6</v>
      </c>
      <c r="Q460" s="25" t="str">
        <f>VLOOKUP(K460,TONG_SL!$A:$D,3,0)</f>
        <v>Túi</v>
      </c>
      <c r="R460" s="1">
        <v>20</v>
      </c>
      <c r="T460" s="1">
        <f>VLOOKUP(VLOOKUP(G460,Ma_KH!$A:$R,18,0)&amp;K460,Gia_MB!$A:$F,6,0)</f>
        <v>73431</v>
      </c>
      <c r="U460" s="14">
        <f t="shared" si="121"/>
        <v>1468620</v>
      </c>
      <c r="W460" s="64">
        <f t="shared" si="127"/>
        <v>0</v>
      </c>
      <c r="X460" s="3" t="str">
        <f t="shared" si="123"/>
        <v>8</v>
      </c>
      <c r="Z460" s="14">
        <f t="shared" si="124"/>
        <v>117489.60000000001</v>
      </c>
      <c r="AA460" s="7">
        <f>VLOOKUP(G460,Ma_KH!$A:$R,14,0)</f>
        <v>51</v>
      </c>
    </row>
    <row r="461" spans="1:27" x14ac:dyDescent="0.25">
      <c r="A461" s="77">
        <v>45908</v>
      </c>
      <c r="B461" s="25">
        <v>57140</v>
      </c>
      <c r="C461" s="12" t="s">
        <v>7186</v>
      </c>
      <c r="D461" s="16">
        <f t="shared" si="126"/>
        <v>45908</v>
      </c>
      <c r="G461" s="13" t="s">
        <v>7227</v>
      </c>
      <c r="I461" s="13" t="s">
        <v>7336</v>
      </c>
      <c r="J461" s="13" t="s">
        <v>1811</v>
      </c>
      <c r="K461" s="13" t="s">
        <v>547</v>
      </c>
      <c r="L461" s="25" t="str">
        <f>VLOOKUP($K461,TONG_SL!$A:$D,2,0)</f>
        <v>Chân giò heo muối 500g</v>
      </c>
      <c r="N461" s="25" t="str">
        <f t="shared" si="125"/>
        <v>K-C6</v>
      </c>
      <c r="Q461" s="25" t="str">
        <f>VLOOKUP(K461,TONG_SL!$A:$D,3,0)</f>
        <v>Túi</v>
      </c>
      <c r="R461" s="1">
        <v>3</v>
      </c>
      <c r="T461" s="1">
        <f>VLOOKUP(VLOOKUP(G461,Ma_KH!$A:$R,18,0)&amp;K461,Gia_MB!$A:$F,6,0)</f>
        <v>119066</v>
      </c>
      <c r="U461" s="14">
        <f t="shared" si="121"/>
        <v>357198</v>
      </c>
      <c r="W461" s="64">
        <f t="shared" si="127"/>
        <v>0</v>
      </c>
      <c r="X461" s="3" t="str">
        <f t="shared" si="123"/>
        <v>8</v>
      </c>
      <c r="Z461" s="14">
        <f t="shared" si="124"/>
        <v>28575.84</v>
      </c>
      <c r="AA461" s="7">
        <f>VLOOKUP(G461,Ma_KH!$A:$R,14,0)</f>
        <v>51</v>
      </c>
    </row>
    <row r="462" spans="1:27" x14ac:dyDescent="0.25">
      <c r="A462" s="77">
        <v>45908</v>
      </c>
      <c r="B462" s="25">
        <v>57140</v>
      </c>
      <c r="C462" s="12" t="s">
        <v>7186</v>
      </c>
      <c r="D462" s="16">
        <f t="shared" si="126"/>
        <v>45908</v>
      </c>
      <c r="G462" s="13" t="s">
        <v>7227</v>
      </c>
      <c r="I462" s="13" t="s">
        <v>7336</v>
      </c>
      <c r="J462" s="13" t="s">
        <v>1811</v>
      </c>
      <c r="K462" s="13" t="s">
        <v>558</v>
      </c>
      <c r="L462" s="25" t="str">
        <f>VLOOKUP($K462,TONG_SL!$A:$D,2,0)</f>
        <v>Gà muối hun khói 300g</v>
      </c>
      <c r="N462" s="25" t="str">
        <f t="shared" si="125"/>
        <v>K-C6</v>
      </c>
      <c r="Q462" s="25" t="str">
        <f>VLOOKUP(K462,TONG_SL!$A:$D,3,0)</f>
        <v>Túi</v>
      </c>
      <c r="R462" s="1">
        <v>3</v>
      </c>
      <c r="T462" s="1">
        <f>VLOOKUP(VLOOKUP(G462,Ma_KH!$A:$R,18,0)&amp;K462,Gia_MB!$A:$F,6,0)</f>
        <v>70000</v>
      </c>
      <c r="U462" s="14">
        <f t="shared" si="121"/>
        <v>210000</v>
      </c>
      <c r="W462" s="64">
        <f t="shared" si="127"/>
        <v>0</v>
      </c>
      <c r="X462" s="3" t="str">
        <f t="shared" si="123"/>
        <v>8</v>
      </c>
      <c r="Z462" s="14">
        <f t="shared" si="124"/>
        <v>16800</v>
      </c>
      <c r="AA462" s="7">
        <f>VLOOKUP(G462,Ma_KH!$A:$R,14,0)</f>
        <v>51</v>
      </c>
    </row>
    <row r="463" spans="1:27" x14ac:dyDescent="0.25">
      <c r="A463" s="77">
        <v>45908</v>
      </c>
      <c r="B463" s="25">
        <v>57140</v>
      </c>
      <c r="C463" s="12" t="s">
        <v>7186</v>
      </c>
      <c r="D463" s="16">
        <f t="shared" si="126"/>
        <v>45908</v>
      </c>
      <c r="G463" s="13" t="s">
        <v>7227</v>
      </c>
      <c r="I463" s="13" t="s">
        <v>7336</v>
      </c>
      <c r="J463" s="13" t="s">
        <v>1811</v>
      </c>
      <c r="K463" s="13" t="s">
        <v>30</v>
      </c>
      <c r="L463" s="25" t="str">
        <f>VLOOKUP($K463,TONG_SL!$A:$D,2,0)</f>
        <v>Gà muối 500g</v>
      </c>
      <c r="N463" s="25" t="str">
        <f t="shared" si="125"/>
        <v>K-C6</v>
      </c>
      <c r="Q463" s="25" t="str">
        <f>VLOOKUP(K463,TONG_SL!$A:$D,3,0)</f>
        <v>Túi</v>
      </c>
      <c r="R463" s="1">
        <v>3</v>
      </c>
      <c r="T463" s="1">
        <f>VLOOKUP(VLOOKUP(G463,Ma_KH!$A:$R,18,0)&amp;K463,Gia_MB!$A:$F,6,0)</f>
        <v>111058</v>
      </c>
      <c r="U463" s="14">
        <f t="shared" si="121"/>
        <v>333174</v>
      </c>
      <c r="W463" s="64">
        <f t="shared" si="127"/>
        <v>0</v>
      </c>
      <c r="X463" s="3" t="str">
        <f t="shared" si="123"/>
        <v>8</v>
      </c>
      <c r="Z463" s="14">
        <f t="shared" si="124"/>
        <v>26653.920000000002</v>
      </c>
      <c r="AA463" s="7">
        <f>VLOOKUP(G463,Ma_KH!$A:$R,14,0)</f>
        <v>51</v>
      </c>
    </row>
    <row r="464" spans="1:27" x14ac:dyDescent="0.25">
      <c r="A464" s="77">
        <v>45908</v>
      </c>
      <c r="B464" s="25">
        <v>57140</v>
      </c>
      <c r="C464" s="12" t="s">
        <v>7186</v>
      </c>
      <c r="D464" s="16">
        <f t="shared" si="126"/>
        <v>45908</v>
      </c>
      <c r="G464" s="13" t="s">
        <v>7227</v>
      </c>
      <c r="I464" s="13" t="s">
        <v>7336</v>
      </c>
      <c r="J464" s="13" t="s">
        <v>1811</v>
      </c>
      <c r="K464" s="13" t="s">
        <v>32</v>
      </c>
      <c r="L464" s="25" t="str">
        <f>VLOOKUP($K464,TONG_SL!$A:$D,2,0)</f>
        <v>Giò Tai Lưỡi Xào 250g</v>
      </c>
      <c r="N464" s="25" t="str">
        <f t="shared" si="125"/>
        <v>K-C6</v>
      </c>
      <c r="Q464" s="25" t="str">
        <f>VLOOKUP(K464,TONG_SL!$A:$D,3,0)</f>
        <v>Túi</v>
      </c>
      <c r="R464" s="1">
        <v>3</v>
      </c>
      <c r="T464" s="1">
        <f>VLOOKUP(VLOOKUP(G464,Ma_KH!$A:$R,18,0)&amp;K464,Gia_MB!$A:$F,6,0)</f>
        <v>50182</v>
      </c>
      <c r="U464" s="14">
        <f t="shared" si="121"/>
        <v>150546</v>
      </c>
      <c r="W464" s="64">
        <f t="shared" si="127"/>
        <v>0</v>
      </c>
      <c r="X464" s="3" t="str">
        <f t="shared" si="123"/>
        <v>8</v>
      </c>
      <c r="Z464" s="14">
        <f t="shared" si="124"/>
        <v>12043.68</v>
      </c>
      <c r="AA464" s="7">
        <f>VLOOKUP(G464,Ma_KH!$A:$R,14,0)</f>
        <v>51</v>
      </c>
    </row>
    <row r="465" spans="1:27" x14ac:dyDescent="0.25">
      <c r="A465" s="77">
        <v>45908</v>
      </c>
      <c r="B465" s="25">
        <v>57140</v>
      </c>
      <c r="C465" s="12" t="s">
        <v>7186</v>
      </c>
      <c r="D465" s="16">
        <f t="shared" si="126"/>
        <v>45908</v>
      </c>
      <c r="G465" s="13" t="s">
        <v>7227</v>
      </c>
      <c r="I465" s="13" t="s">
        <v>7336</v>
      </c>
      <c r="J465" s="13" t="s">
        <v>1811</v>
      </c>
      <c r="K465" s="13" t="s">
        <v>51</v>
      </c>
      <c r="L465" s="25" t="str">
        <f>VLOOKUP($K465,TONG_SL!$A:$D,2,0)</f>
        <v>Mọc Nấm Hương 250g</v>
      </c>
      <c r="N465" s="25" t="str">
        <f t="shared" si="125"/>
        <v>K-C6</v>
      </c>
      <c r="Q465" s="25" t="str">
        <f>VLOOKUP(K465,TONG_SL!$A:$D,3,0)</f>
        <v>Túi</v>
      </c>
      <c r="R465" s="1">
        <v>3</v>
      </c>
      <c r="T465" s="1">
        <f>VLOOKUP(VLOOKUP(G465,Ma_KH!$A:$R,18,0)&amp;K465,Gia_MB!$A:$F,6,0)</f>
        <v>46000</v>
      </c>
      <c r="U465" s="14">
        <f t="shared" si="121"/>
        <v>138000</v>
      </c>
      <c r="W465" s="64">
        <f t="shared" si="127"/>
        <v>0</v>
      </c>
      <c r="X465" s="3" t="str">
        <f t="shared" si="123"/>
        <v>8</v>
      </c>
      <c r="Z465" s="14">
        <f t="shared" si="124"/>
        <v>11040</v>
      </c>
      <c r="AA465" s="7">
        <f>VLOOKUP(G465,Ma_KH!$A:$R,14,0)</f>
        <v>51</v>
      </c>
    </row>
    <row r="466" spans="1:27" x14ac:dyDescent="0.25">
      <c r="A466" s="77">
        <v>45908</v>
      </c>
      <c r="B466" s="25">
        <v>57140</v>
      </c>
      <c r="C466" s="12" t="s">
        <v>7186</v>
      </c>
      <c r="D466" s="16">
        <f t="shared" si="126"/>
        <v>45908</v>
      </c>
      <c r="G466" s="13" t="s">
        <v>7227</v>
      </c>
      <c r="I466" s="13" t="s">
        <v>7336</v>
      </c>
      <c r="J466" s="13" t="s">
        <v>1811</v>
      </c>
      <c r="K466" s="13" t="s">
        <v>570</v>
      </c>
      <c r="L466" s="25" t="str">
        <f>VLOOKUP($K466,TONG_SL!$A:$D,2,0)</f>
        <v>Tai heo sốt thái 150g</v>
      </c>
      <c r="N466" s="25" t="str">
        <f t="shared" si="125"/>
        <v>K-C6</v>
      </c>
      <c r="Q466" s="25" t="str">
        <f>VLOOKUP(K466,TONG_SL!$A:$D,3,0)</f>
        <v>Túi</v>
      </c>
      <c r="R466" s="1">
        <v>5</v>
      </c>
      <c r="T466" s="1">
        <f>VLOOKUP(VLOOKUP(G466,Ma_KH!$A:$R,18,0)&amp;K466,Gia_MB!$A:$F,6,0)</f>
        <v>19500</v>
      </c>
      <c r="U466" s="14">
        <f t="shared" si="121"/>
        <v>97500</v>
      </c>
      <c r="W466" s="64">
        <f t="shared" si="127"/>
        <v>0</v>
      </c>
      <c r="X466" s="3" t="str">
        <f t="shared" si="123"/>
        <v>8</v>
      </c>
      <c r="Z466" s="14">
        <f t="shared" si="124"/>
        <v>7800</v>
      </c>
      <c r="AA466" s="7">
        <f>VLOOKUP(G466,Ma_KH!$A:$R,14,0)</f>
        <v>51</v>
      </c>
    </row>
    <row r="467" spans="1:27" x14ac:dyDescent="0.25">
      <c r="A467" s="77">
        <v>45908</v>
      </c>
      <c r="B467" s="25">
        <v>57141</v>
      </c>
      <c r="C467" s="12" t="s">
        <v>7186</v>
      </c>
      <c r="D467" s="16">
        <f t="shared" si="126"/>
        <v>45908</v>
      </c>
      <c r="G467" s="13" t="s">
        <v>7227</v>
      </c>
      <c r="I467" s="13" t="s">
        <v>7337</v>
      </c>
      <c r="J467" s="13" t="s">
        <v>1811</v>
      </c>
      <c r="K467" s="13" t="s">
        <v>568</v>
      </c>
      <c r="L467" s="25" t="str">
        <f>VLOOKUP($K467,TONG_SL!$A:$D,2,0)</f>
        <v>Chân gà sả tắc 150g</v>
      </c>
      <c r="N467" s="25" t="str">
        <f t="shared" si="125"/>
        <v>K-C6</v>
      </c>
      <c r="Q467" s="25" t="str">
        <f>VLOOKUP(K467,TONG_SL!$A:$D,3,0)</f>
        <v>Túi</v>
      </c>
      <c r="R467" s="1">
        <v>3</v>
      </c>
      <c r="T467" s="1">
        <f>VLOOKUP(VLOOKUP(G467,Ma_KH!$A:$R,18,0)&amp;K467,Gia_MB!$A:$F,6,0)</f>
        <v>20250</v>
      </c>
      <c r="U467" s="14">
        <f t="shared" si="121"/>
        <v>60750</v>
      </c>
      <c r="W467" s="64">
        <f t="shared" si="127"/>
        <v>0</v>
      </c>
      <c r="X467" s="3" t="str">
        <f t="shared" si="123"/>
        <v>8</v>
      </c>
      <c r="Z467" s="14">
        <f t="shared" si="124"/>
        <v>4860</v>
      </c>
      <c r="AA467" s="7">
        <f>VLOOKUP(G467,Ma_KH!$A:$R,14,0)</f>
        <v>51</v>
      </c>
    </row>
    <row r="468" spans="1:27" x14ac:dyDescent="0.25">
      <c r="A468" s="77">
        <v>45908</v>
      </c>
      <c r="B468" s="25">
        <v>57141</v>
      </c>
      <c r="C468" s="12" t="s">
        <v>7186</v>
      </c>
      <c r="D468" s="16">
        <f t="shared" si="126"/>
        <v>45908</v>
      </c>
      <c r="G468" s="13" t="s">
        <v>7227</v>
      </c>
      <c r="I468" s="13" t="s">
        <v>7337</v>
      </c>
      <c r="J468" s="13" t="s">
        <v>1811</v>
      </c>
      <c r="K468" s="13" t="s">
        <v>27</v>
      </c>
      <c r="L468" s="25" t="str">
        <f>VLOOKUP($K468,TONG_SL!$A:$D,2,0)</f>
        <v>Chân giò heo muối 300g</v>
      </c>
      <c r="N468" s="25" t="str">
        <f t="shared" si="125"/>
        <v>K-C6</v>
      </c>
      <c r="Q468" s="25" t="str">
        <f>VLOOKUP(K468,TONG_SL!$A:$D,3,0)</f>
        <v>Túi</v>
      </c>
      <c r="R468" s="1">
        <v>7</v>
      </c>
      <c r="T468" s="1">
        <f>VLOOKUP(VLOOKUP(G468,Ma_KH!$A:$R,18,0)&amp;K468,Gia_MB!$A:$F,6,0)</f>
        <v>73431</v>
      </c>
      <c r="U468" s="14">
        <f t="shared" si="121"/>
        <v>514017</v>
      </c>
      <c r="W468" s="64">
        <f t="shared" si="127"/>
        <v>0</v>
      </c>
      <c r="X468" s="3" t="str">
        <f t="shared" si="123"/>
        <v>8</v>
      </c>
      <c r="Z468" s="14">
        <f t="shared" si="124"/>
        <v>41121.360000000001</v>
      </c>
      <c r="AA468" s="7">
        <f>VLOOKUP(G468,Ma_KH!$A:$R,14,0)</f>
        <v>51</v>
      </c>
    </row>
    <row r="469" spans="1:27" x14ac:dyDescent="0.25">
      <c r="A469" s="77">
        <v>45908</v>
      </c>
      <c r="B469" s="25">
        <v>57141</v>
      </c>
      <c r="C469" s="12" t="s">
        <v>7186</v>
      </c>
      <c r="D469" s="16">
        <f t="shared" si="126"/>
        <v>45908</v>
      </c>
      <c r="G469" s="13" t="s">
        <v>7227</v>
      </c>
      <c r="I469" s="13" t="s">
        <v>7337</v>
      </c>
      <c r="J469" s="13" t="s">
        <v>1811</v>
      </c>
      <c r="K469" s="13" t="s">
        <v>30</v>
      </c>
      <c r="L469" s="25" t="str">
        <f>VLOOKUP($K469,TONG_SL!$A:$D,2,0)</f>
        <v>Gà muối 500g</v>
      </c>
      <c r="N469" s="25" t="str">
        <f t="shared" si="125"/>
        <v>K-C6</v>
      </c>
      <c r="Q469" s="25" t="str">
        <f>VLOOKUP(K469,TONG_SL!$A:$D,3,0)</f>
        <v>Túi</v>
      </c>
      <c r="R469" s="1">
        <v>3</v>
      </c>
      <c r="T469" s="1">
        <f>VLOOKUP(VLOOKUP(G469,Ma_KH!$A:$R,18,0)&amp;K469,Gia_MB!$A:$F,6,0)</f>
        <v>111058</v>
      </c>
      <c r="U469" s="14">
        <f t="shared" si="121"/>
        <v>333174</v>
      </c>
      <c r="W469" s="64">
        <f t="shared" si="127"/>
        <v>0</v>
      </c>
      <c r="X469" s="3" t="str">
        <f t="shared" si="123"/>
        <v>8</v>
      </c>
      <c r="Z469" s="14">
        <f t="shared" si="124"/>
        <v>26653.920000000002</v>
      </c>
      <c r="AA469" s="7">
        <f>VLOOKUP(G469,Ma_KH!$A:$R,14,0)</f>
        <v>51</v>
      </c>
    </row>
    <row r="470" spans="1:27" x14ac:dyDescent="0.25">
      <c r="A470" s="77">
        <v>45908</v>
      </c>
      <c r="B470" s="25">
        <v>57141</v>
      </c>
      <c r="C470" s="12" t="s">
        <v>7186</v>
      </c>
      <c r="D470" s="16">
        <f t="shared" si="126"/>
        <v>45908</v>
      </c>
      <c r="G470" s="13" t="s">
        <v>7227</v>
      </c>
      <c r="I470" s="13" t="s">
        <v>7337</v>
      </c>
      <c r="J470" s="13" t="s">
        <v>1811</v>
      </c>
      <c r="K470" s="13" t="s">
        <v>35</v>
      </c>
      <c r="L470" s="25" t="str">
        <f>VLOOKUP($K470,TONG_SL!$A:$D,2,0)</f>
        <v>Tai heo muối 200g</v>
      </c>
      <c r="N470" s="25" t="str">
        <f t="shared" si="125"/>
        <v>K-C6</v>
      </c>
      <c r="Q470" s="25" t="str">
        <f>VLOOKUP(K470,TONG_SL!$A:$D,3,0)</f>
        <v>Túi</v>
      </c>
      <c r="R470" s="1">
        <v>3</v>
      </c>
      <c r="T470" s="1">
        <f>VLOOKUP(VLOOKUP(G470,Ma_KH!$A:$R,18,0)&amp;K470,Gia_MB!$A:$F,6,0)</f>
        <v>55595</v>
      </c>
      <c r="U470" s="14">
        <f t="shared" si="121"/>
        <v>166785</v>
      </c>
      <c r="W470" s="64">
        <f t="shared" si="127"/>
        <v>0</v>
      </c>
      <c r="X470" s="3" t="str">
        <f t="shared" si="123"/>
        <v>8</v>
      </c>
      <c r="Z470" s="14">
        <f t="shared" si="124"/>
        <v>13342.800000000001</v>
      </c>
      <c r="AA470" s="7">
        <f>VLOOKUP(G470,Ma_KH!$A:$R,14,0)</f>
        <v>51</v>
      </c>
    </row>
    <row r="471" spans="1:27" x14ac:dyDescent="0.25">
      <c r="A471" s="77">
        <v>45908</v>
      </c>
      <c r="B471" s="25">
        <v>57141</v>
      </c>
      <c r="C471" s="12" t="s">
        <v>7186</v>
      </c>
      <c r="D471" s="16">
        <f t="shared" si="126"/>
        <v>45908</v>
      </c>
      <c r="G471" s="13" t="s">
        <v>7227</v>
      </c>
      <c r="I471" s="13" t="s">
        <v>7337</v>
      </c>
      <c r="J471" s="13" t="s">
        <v>1811</v>
      </c>
      <c r="K471" s="13" t="s">
        <v>570</v>
      </c>
      <c r="L471" s="25" t="str">
        <f>VLOOKUP($K471,TONG_SL!$A:$D,2,0)</f>
        <v>Tai heo sốt thái 150g</v>
      </c>
      <c r="N471" s="25" t="str">
        <f t="shared" si="125"/>
        <v>K-C6</v>
      </c>
      <c r="Q471" s="25" t="str">
        <f>VLOOKUP(K471,TONG_SL!$A:$D,3,0)</f>
        <v>Túi</v>
      </c>
      <c r="R471" s="1">
        <v>3</v>
      </c>
      <c r="T471" s="1">
        <f>VLOOKUP(VLOOKUP(G471,Ma_KH!$A:$R,18,0)&amp;K471,Gia_MB!$A:$F,6,0)</f>
        <v>19500</v>
      </c>
      <c r="U471" s="14">
        <f t="shared" si="121"/>
        <v>58500</v>
      </c>
      <c r="W471" s="64">
        <f t="shared" si="127"/>
        <v>0</v>
      </c>
      <c r="X471" s="3" t="str">
        <f t="shared" si="123"/>
        <v>8</v>
      </c>
      <c r="Z471" s="14">
        <f t="shared" si="124"/>
        <v>4680</v>
      </c>
      <c r="AA471" s="7">
        <f>VLOOKUP(G471,Ma_KH!$A:$R,14,0)</f>
        <v>51</v>
      </c>
    </row>
    <row r="472" spans="1:27" x14ac:dyDescent="0.25">
      <c r="A472" s="77">
        <v>45908</v>
      </c>
      <c r="B472" s="25">
        <v>57141</v>
      </c>
      <c r="C472" s="12" t="s">
        <v>7186</v>
      </c>
      <c r="D472" s="16">
        <f t="shared" si="126"/>
        <v>45908</v>
      </c>
      <c r="G472" s="13" t="s">
        <v>7227</v>
      </c>
      <c r="I472" s="13" t="s">
        <v>7337</v>
      </c>
      <c r="J472" s="13" t="s">
        <v>1811</v>
      </c>
      <c r="K472" s="13" t="s">
        <v>556</v>
      </c>
      <c r="L472" s="25" t="str">
        <f>VLOOKUP($K472,TONG_SL!$A:$D,2,0)</f>
        <v>Chân giò heo muối 100g</v>
      </c>
      <c r="N472" s="25" t="str">
        <f t="shared" si="125"/>
        <v>K-C6</v>
      </c>
      <c r="Q472" s="25" t="str">
        <f>VLOOKUP(K472,TONG_SL!$A:$D,3,0)</f>
        <v>Gói</v>
      </c>
      <c r="R472" s="1">
        <v>10</v>
      </c>
      <c r="T472" s="1">
        <f>VLOOKUP(VLOOKUP(G472,Ma_KH!$A:$R,18,0)&amp;K472,Gia_MB!$A:$F,6,0)</f>
        <v>24549</v>
      </c>
      <c r="U472" s="14">
        <f t="shared" si="121"/>
        <v>245490</v>
      </c>
      <c r="W472" s="64">
        <f t="shared" si="127"/>
        <v>0</v>
      </c>
      <c r="X472" s="3" t="str">
        <f t="shared" si="123"/>
        <v>8</v>
      </c>
      <c r="Z472" s="14">
        <f t="shared" si="124"/>
        <v>19639.2</v>
      </c>
      <c r="AA472" s="7">
        <f>VLOOKUP(G472,Ma_KH!$A:$R,14,0)</f>
        <v>51</v>
      </c>
    </row>
    <row r="473" spans="1:27" x14ac:dyDescent="0.25">
      <c r="A473" s="77">
        <v>45908</v>
      </c>
      <c r="B473" s="25">
        <v>57141</v>
      </c>
      <c r="C473" s="12" t="s">
        <v>7186</v>
      </c>
      <c r="D473" s="16">
        <f t="shared" si="126"/>
        <v>45908</v>
      </c>
      <c r="G473" s="13" t="s">
        <v>7227</v>
      </c>
      <c r="I473" s="13" t="s">
        <v>7337</v>
      </c>
      <c r="J473" s="13" t="s">
        <v>1811</v>
      </c>
      <c r="K473" s="13" t="s">
        <v>558</v>
      </c>
      <c r="L473" s="25" t="str">
        <f>VLOOKUP($K473,TONG_SL!$A:$D,2,0)</f>
        <v>Gà muối hun khói 300g</v>
      </c>
      <c r="N473" s="25" t="str">
        <f t="shared" si="125"/>
        <v>K-C6</v>
      </c>
      <c r="Q473" s="25" t="str">
        <f>VLOOKUP(K473,TONG_SL!$A:$D,3,0)</f>
        <v>Túi</v>
      </c>
      <c r="R473" s="1">
        <v>3</v>
      </c>
      <c r="T473" s="1">
        <f>VLOOKUP(VLOOKUP(G473,Ma_KH!$A:$R,18,0)&amp;K473,Gia_MB!$A:$F,6,0)</f>
        <v>70000</v>
      </c>
      <c r="U473" s="14">
        <f t="shared" si="121"/>
        <v>210000</v>
      </c>
      <c r="W473" s="64">
        <f t="shared" si="127"/>
        <v>0</v>
      </c>
      <c r="X473" s="3" t="str">
        <f t="shared" si="123"/>
        <v>8</v>
      </c>
      <c r="Z473" s="14">
        <f t="shared" si="124"/>
        <v>16800</v>
      </c>
      <c r="AA473" s="7">
        <f>VLOOKUP(G473,Ma_KH!$A:$R,14,0)</f>
        <v>51</v>
      </c>
    </row>
    <row r="474" spans="1:27" x14ac:dyDescent="0.25">
      <c r="A474" s="77">
        <v>45908</v>
      </c>
      <c r="B474" s="25">
        <v>56501</v>
      </c>
      <c r="C474" s="12" t="s">
        <v>7186</v>
      </c>
      <c r="D474" s="16">
        <f t="shared" si="126"/>
        <v>45908</v>
      </c>
      <c r="G474" s="13" t="s">
        <v>3211</v>
      </c>
      <c r="I474" s="13" t="s">
        <v>3211</v>
      </c>
      <c r="J474" s="13" t="s">
        <v>1811</v>
      </c>
      <c r="K474" s="13" t="s">
        <v>30</v>
      </c>
      <c r="L474" s="25" t="str">
        <f>VLOOKUP($K474,TONG_SL!$A:$D,2,0)</f>
        <v>Gà muối 500g</v>
      </c>
      <c r="N474" s="25" t="str">
        <f t="shared" si="125"/>
        <v>K-C6</v>
      </c>
      <c r="Q474" s="25" t="str">
        <f>VLOOKUP(K474,TONG_SL!$A:$D,3,0)</f>
        <v>Túi</v>
      </c>
      <c r="R474" s="1">
        <v>3</v>
      </c>
      <c r="T474" s="1">
        <f>VLOOKUP(VLOOKUP(G474,Ma_KH!$A:$R,18,0)&amp;K474,Gia_MB!$A:$F,6,0)</f>
        <v>111058</v>
      </c>
      <c r="U474" s="14">
        <f t="shared" ref="U474:U537" si="128">T474*R474</f>
        <v>333174</v>
      </c>
      <c r="W474" s="64">
        <f t="shared" si="127"/>
        <v>0</v>
      </c>
      <c r="X474" s="3" t="str">
        <f t="shared" ref="X474:X537" si="129">IF(B474&lt;&gt;"","8","0")</f>
        <v>8</v>
      </c>
      <c r="Z474" s="14">
        <f t="shared" ref="Z474:Z537" si="130">U474*X474%</f>
        <v>26653.920000000002</v>
      </c>
      <c r="AA474" s="7">
        <f>VLOOKUP(G474,Ma_KH!$A:$R,14,0)</f>
        <v>57</v>
      </c>
    </row>
    <row r="475" spans="1:27" x14ac:dyDescent="0.25">
      <c r="A475" s="77">
        <v>45908</v>
      </c>
      <c r="B475" s="25">
        <v>56501</v>
      </c>
      <c r="C475" s="12" t="s">
        <v>7186</v>
      </c>
      <c r="D475" s="16">
        <f t="shared" si="126"/>
        <v>45908</v>
      </c>
      <c r="G475" s="13" t="s">
        <v>3211</v>
      </c>
      <c r="I475" s="13" t="s">
        <v>3211</v>
      </c>
      <c r="J475" s="13" t="s">
        <v>1811</v>
      </c>
      <c r="K475" s="13" t="s">
        <v>27</v>
      </c>
      <c r="L475" s="25" t="str">
        <f>VLOOKUP($K475,TONG_SL!$A:$D,2,0)</f>
        <v>Chân giò heo muối 300g</v>
      </c>
      <c r="N475" s="25" t="str">
        <f t="shared" si="125"/>
        <v>K-C6</v>
      </c>
      <c r="Q475" s="25" t="str">
        <f>VLOOKUP(K475,TONG_SL!$A:$D,3,0)</f>
        <v>Túi</v>
      </c>
      <c r="R475" s="1">
        <v>5</v>
      </c>
      <c r="T475" s="1">
        <f>VLOOKUP(VLOOKUP(G475,Ma_KH!$A:$R,18,0)&amp;K475,Gia_MB!$A:$F,6,0)</f>
        <v>73431</v>
      </c>
      <c r="U475" s="14">
        <f t="shared" si="128"/>
        <v>367155</v>
      </c>
      <c r="W475" s="64">
        <f t="shared" si="127"/>
        <v>0</v>
      </c>
      <c r="X475" s="3" t="str">
        <f t="shared" si="129"/>
        <v>8</v>
      </c>
      <c r="Z475" s="14">
        <f t="shared" si="130"/>
        <v>29372.400000000001</v>
      </c>
      <c r="AA475" s="7">
        <f>VLOOKUP(G475,Ma_KH!$A:$R,14,0)</f>
        <v>57</v>
      </c>
    </row>
    <row r="476" spans="1:27" x14ac:dyDescent="0.25">
      <c r="A476" s="77">
        <v>45908</v>
      </c>
      <c r="B476" s="25">
        <v>56501</v>
      </c>
      <c r="C476" s="12" t="s">
        <v>7186</v>
      </c>
      <c r="D476" s="16">
        <f t="shared" si="126"/>
        <v>45908</v>
      </c>
      <c r="G476" s="13" t="s">
        <v>3211</v>
      </c>
      <c r="I476" s="13" t="s">
        <v>3211</v>
      </c>
      <c r="J476" s="13" t="s">
        <v>1811</v>
      </c>
      <c r="K476" s="13" t="s">
        <v>547</v>
      </c>
      <c r="L476" s="25" t="str">
        <f>VLOOKUP($K476,TONG_SL!$A:$D,2,0)</f>
        <v>Chân giò heo muối 500g</v>
      </c>
      <c r="N476" s="25" t="str">
        <f t="shared" si="125"/>
        <v>K-C6</v>
      </c>
      <c r="Q476" s="25" t="str">
        <f>VLOOKUP(K476,TONG_SL!$A:$D,3,0)</f>
        <v>Túi</v>
      </c>
      <c r="R476" s="1">
        <v>3</v>
      </c>
      <c r="T476" s="1">
        <f>VLOOKUP(VLOOKUP(G476,Ma_KH!$A:$R,18,0)&amp;K476,Gia_MB!$A:$F,6,0)</f>
        <v>119066</v>
      </c>
      <c r="U476" s="14">
        <f t="shared" si="128"/>
        <v>357198</v>
      </c>
      <c r="W476" s="64">
        <f t="shared" si="127"/>
        <v>0</v>
      </c>
      <c r="X476" s="3" t="str">
        <f t="shared" si="129"/>
        <v>8</v>
      </c>
      <c r="Z476" s="14">
        <f t="shared" si="130"/>
        <v>28575.84</v>
      </c>
      <c r="AA476" s="7">
        <f>VLOOKUP(G476,Ma_KH!$A:$R,14,0)</f>
        <v>57</v>
      </c>
    </row>
    <row r="477" spans="1:27" x14ac:dyDescent="0.25">
      <c r="A477" s="77">
        <v>45908</v>
      </c>
      <c r="B477" s="25">
        <v>56501</v>
      </c>
      <c r="C477" s="12" t="s">
        <v>7186</v>
      </c>
      <c r="D477" s="16">
        <f t="shared" si="126"/>
        <v>45908</v>
      </c>
      <c r="G477" s="13" t="s">
        <v>3211</v>
      </c>
      <c r="I477" s="13" t="s">
        <v>3211</v>
      </c>
      <c r="J477" s="13" t="s">
        <v>1811</v>
      </c>
      <c r="K477" s="13" t="s">
        <v>32</v>
      </c>
      <c r="L477" s="25" t="str">
        <f>VLOOKUP($K477,TONG_SL!$A:$D,2,0)</f>
        <v>Giò Tai Lưỡi Xào 250g</v>
      </c>
      <c r="N477" s="25" t="str">
        <f t="shared" si="125"/>
        <v>K-C6</v>
      </c>
      <c r="Q477" s="25" t="str">
        <f>VLOOKUP(K477,TONG_SL!$A:$D,3,0)</f>
        <v>Túi</v>
      </c>
      <c r="R477" s="1">
        <v>5</v>
      </c>
      <c r="T477" s="1">
        <f>VLOOKUP(VLOOKUP(G477,Ma_KH!$A:$R,18,0)&amp;K477,Gia_MB!$A:$F,6,0)</f>
        <v>50182</v>
      </c>
      <c r="U477" s="14">
        <f t="shared" si="128"/>
        <v>250910</v>
      </c>
      <c r="W477" s="64">
        <f t="shared" si="127"/>
        <v>0</v>
      </c>
      <c r="X477" s="3" t="str">
        <f t="shared" si="129"/>
        <v>8</v>
      </c>
      <c r="Z477" s="14">
        <f t="shared" si="130"/>
        <v>20072.8</v>
      </c>
      <c r="AA477" s="7">
        <f>VLOOKUP(G477,Ma_KH!$A:$R,14,0)</f>
        <v>57</v>
      </c>
    </row>
    <row r="478" spans="1:27" x14ac:dyDescent="0.25">
      <c r="A478" s="77">
        <v>45908</v>
      </c>
      <c r="B478" s="25">
        <v>56501</v>
      </c>
      <c r="C478" s="12" t="s">
        <v>7186</v>
      </c>
      <c r="D478" s="16">
        <f t="shared" si="126"/>
        <v>45908</v>
      </c>
      <c r="G478" s="13" t="s">
        <v>3211</v>
      </c>
      <c r="I478" s="13" t="s">
        <v>3211</v>
      </c>
      <c r="J478" s="13" t="s">
        <v>1811</v>
      </c>
      <c r="K478" s="13" t="s">
        <v>41</v>
      </c>
      <c r="L478" s="25" t="str">
        <f>VLOOKUP($K478,TONG_SL!$A:$D,2,0)</f>
        <v>Chả nướng 300g</v>
      </c>
      <c r="N478" s="25" t="str">
        <f t="shared" si="125"/>
        <v>K-C6</v>
      </c>
      <c r="Q478" s="25" t="str">
        <f>VLOOKUP(K478,TONG_SL!$A:$D,3,0)</f>
        <v>Túi</v>
      </c>
      <c r="R478" s="1">
        <v>5</v>
      </c>
      <c r="T478" s="1">
        <f>VLOOKUP(VLOOKUP(G478,Ma_KH!$A:$R,18,0)&amp;K478,Gia_MB!$A:$F,6,0)</f>
        <v>70950</v>
      </c>
      <c r="U478" s="14">
        <f t="shared" si="128"/>
        <v>354750</v>
      </c>
      <c r="W478" s="64">
        <f t="shared" si="127"/>
        <v>0</v>
      </c>
      <c r="X478" s="3" t="str">
        <f t="shared" si="129"/>
        <v>8</v>
      </c>
      <c r="Z478" s="14">
        <f t="shared" si="130"/>
        <v>28380</v>
      </c>
      <c r="AA478" s="7">
        <f>VLOOKUP(G478,Ma_KH!$A:$R,14,0)</f>
        <v>57</v>
      </c>
    </row>
    <row r="479" spans="1:27" x14ac:dyDescent="0.25">
      <c r="A479" s="77">
        <v>45908</v>
      </c>
      <c r="B479" s="25">
        <v>47382</v>
      </c>
      <c r="C479" s="12" t="s">
        <v>7186</v>
      </c>
      <c r="D479" s="16">
        <f t="shared" si="126"/>
        <v>45908</v>
      </c>
      <c r="G479" s="13" t="s">
        <v>7218</v>
      </c>
      <c r="I479" s="13" t="s">
        <v>7338</v>
      </c>
      <c r="J479" s="13" t="s">
        <v>1811</v>
      </c>
      <c r="K479" s="13" t="s">
        <v>556</v>
      </c>
      <c r="L479" s="25" t="str">
        <f>VLOOKUP($K479,TONG_SL!$A:$D,2,0)</f>
        <v>Chân giò heo muối 100g</v>
      </c>
      <c r="N479" s="25" t="str">
        <f t="shared" si="125"/>
        <v>K-C6</v>
      </c>
      <c r="Q479" s="25" t="str">
        <f>VLOOKUP(K479,TONG_SL!$A:$D,3,0)</f>
        <v>Gói</v>
      </c>
      <c r="R479" s="1">
        <v>20</v>
      </c>
      <c r="T479" s="1">
        <f>VLOOKUP(VLOOKUP(G479,Ma_KH!$A:$R,18,0)&amp;K479,Gia_MB!$A:$F,6,0)</f>
        <v>23076</v>
      </c>
      <c r="U479" s="14">
        <f t="shared" si="128"/>
        <v>461520</v>
      </c>
      <c r="W479" s="64">
        <f t="shared" si="127"/>
        <v>0</v>
      </c>
      <c r="X479" s="3" t="str">
        <f t="shared" si="129"/>
        <v>8</v>
      </c>
      <c r="Z479" s="14">
        <f t="shared" si="130"/>
        <v>36921.599999999999</v>
      </c>
      <c r="AA479" s="7">
        <f>VLOOKUP(G479,Ma_KH!$A:$R,14,0)</f>
        <v>67</v>
      </c>
    </row>
    <row r="480" spans="1:27" x14ac:dyDescent="0.25">
      <c r="A480" s="77">
        <v>45908</v>
      </c>
      <c r="B480" s="25">
        <v>48159</v>
      </c>
      <c r="C480" s="12" t="s">
        <v>7186</v>
      </c>
      <c r="D480" s="16">
        <f t="shared" si="126"/>
        <v>45908</v>
      </c>
      <c r="G480" s="13" t="s">
        <v>7218</v>
      </c>
      <c r="I480" s="13" t="s">
        <v>7339</v>
      </c>
      <c r="J480" s="13" t="s">
        <v>1811</v>
      </c>
      <c r="K480" s="13" t="s">
        <v>556</v>
      </c>
      <c r="L480" s="25" t="str">
        <f>VLOOKUP($K480,TONG_SL!$A:$D,2,0)</f>
        <v>Chân giò heo muối 100g</v>
      </c>
      <c r="N480" s="25" t="str">
        <f t="shared" si="125"/>
        <v>K-C6</v>
      </c>
      <c r="Q480" s="25" t="str">
        <f>VLOOKUP(K480,TONG_SL!$A:$D,3,0)</f>
        <v>Gói</v>
      </c>
      <c r="R480" s="1">
        <v>10</v>
      </c>
      <c r="T480" s="1">
        <f>VLOOKUP(VLOOKUP(G480,Ma_KH!$A:$R,18,0)&amp;K480,Gia_MB!$A:$F,6,0)</f>
        <v>23076</v>
      </c>
      <c r="U480" s="14">
        <f t="shared" si="128"/>
        <v>230760</v>
      </c>
      <c r="W480" s="64">
        <f t="shared" si="127"/>
        <v>0</v>
      </c>
      <c r="X480" s="3" t="str">
        <f t="shared" si="129"/>
        <v>8</v>
      </c>
      <c r="Z480" s="14">
        <f t="shared" si="130"/>
        <v>18460.8</v>
      </c>
      <c r="AA480" s="7">
        <f>VLOOKUP(G480,Ma_KH!$A:$R,14,0)</f>
        <v>67</v>
      </c>
    </row>
    <row r="481" spans="1:27" x14ac:dyDescent="0.25">
      <c r="A481" s="77">
        <v>45908</v>
      </c>
      <c r="B481" s="25">
        <v>47392</v>
      </c>
      <c r="C481" s="12" t="s">
        <v>7186</v>
      </c>
      <c r="D481" s="16">
        <f t="shared" si="126"/>
        <v>45908</v>
      </c>
      <c r="G481" s="13" t="s">
        <v>7218</v>
      </c>
      <c r="I481" s="13" t="s">
        <v>7340</v>
      </c>
      <c r="J481" s="13" t="s">
        <v>1811</v>
      </c>
      <c r="K481" s="13" t="s">
        <v>556</v>
      </c>
      <c r="L481" s="25" t="str">
        <f>VLOOKUP($K481,TONG_SL!$A:$D,2,0)</f>
        <v>Chân giò heo muối 100g</v>
      </c>
      <c r="N481" s="25" t="str">
        <f t="shared" si="125"/>
        <v>K-C6</v>
      </c>
      <c r="Q481" s="25" t="str">
        <f>VLOOKUP(K481,TONG_SL!$A:$D,3,0)</f>
        <v>Gói</v>
      </c>
      <c r="R481" s="1">
        <v>8</v>
      </c>
      <c r="T481" s="1">
        <f>VLOOKUP(VLOOKUP(G481,Ma_KH!$A:$R,18,0)&amp;K481,Gia_MB!$A:$F,6,0)</f>
        <v>23076</v>
      </c>
      <c r="U481" s="14">
        <f t="shared" si="128"/>
        <v>184608</v>
      </c>
      <c r="W481" s="64">
        <f t="shared" si="127"/>
        <v>0</v>
      </c>
      <c r="X481" s="3" t="str">
        <f t="shared" si="129"/>
        <v>8</v>
      </c>
      <c r="Z481" s="14">
        <f t="shared" si="130"/>
        <v>14768.64</v>
      </c>
      <c r="AA481" s="7">
        <f>VLOOKUP(G481,Ma_KH!$A:$R,14,0)</f>
        <v>67</v>
      </c>
    </row>
    <row r="482" spans="1:27" x14ac:dyDescent="0.25">
      <c r="A482" s="77">
        <v>45908</v>
      </c>
      <c r="B482" s="25">
        <v>30514</v>
      </c>
      <c r="C482" s="12" t="s">
        <v>7186</v>
      </c>
      <c r="D482" s="16">
        <f t="shared" si="126"/>
        <v>45908</v>
      </c>
      <c r="G482" s="13" t="s">
        <v>7341</v>
      </c>
      <c r="I482" s="13" t="s">
        <v>7342</v>
      </c>
      <c r="J482" s="13" t="s">
        <v>1811</v>
      </c>
      <c r="K482" s="13" t="s">
        <v>30</v>
      </c>
      <c r="L482" s="25" t="str">
        <f>VLOOKUP($K482,TONG_SL!$A:$D,2,0)</f>
        <v>Gà muối 500g</v>
      </c>
      <c r="N482" s="25" t="str">
        <f t="shared" si="125"/>
        <v>K-C6</v>
      </c>
      <c r="Q482" s="25" t="str">
        <f>VLOOKUP(K482,TONG_SL!$A:$D,3,0)</f>
        <v>Túi</v>
      </c>
      <c r="R482" s="1">
        <v>3</v>
      </c>
      <c r="T482" s="1">
        <f>VLOOKUP(VLOOKUP(G482,Ma_KH!$A:$R,18,0)&amp;K482,Gia_MB!$A:$F,6,0)</f>
        <v>111058</v>
      </c>
      <c r="U482" s="14">
        <f t="shared" si="128"/>
        <v>333174</v>
      </c>
      <c r="W482" s="64">
        <f t="shared" si="127"/>
        <v>0</v>
      </c>
      <c r="X482" s="3" t="str">
        <f t="shared" si="129"/>
        <v>8</v>
      </c>
      <c r="Z482" s="14">
        <f t="shared" si="130"/>
        <v>26653.920000000002</v>
      </c>
      <c r="AA482" s="7">
        <f>VLOOKUP(G482,Ma_KH!$A:$R,14,0)</f>
        <v>46</v>
      </c>
    </row>
    <row r="483" spans="1:27" x14ac:dyDescent="0.25">
      <c r="A483" s="77">
        <v>45908</v>
      </c>
      <c r="B483" s="25">
        <v>30514</v>
      </c>
      <c r="C483" s="12" t="s">
        <v>7186</v>
      </c>
      <c r="D483" s="16">
        <f t="shared" si="126"/>
        <v>45908</v>
      </c>
      <c r="G483" s="13" t="s">
        <v>7341</v>
      </c>
      <c r="I483" s="13" t="s">
        <v>7342</v>
      </c>
      <c r="J483" s="13" t="s">
        <v>1811</v>
      </c>
      <c r="K483" s="13" t="s">
        <v>556</v>
      </c>
      <c r="L483" s="25" t="str">
        <f>VLOOKUP($K483,TONG_SL!$A:$D,2,0)</f>
        <v>Chân giò heo muối 100g</v>
      </c>
      <c r="N483" s="25" t="str">
        <f t="shared" si="125"/>
        <v>K-C6</v>
      </c>
      <c r="Q483" s="25" t="str">
        <f>VLOOKUP(K483,TONG_SL!$A:$D,3,0)</f>
        <v>Gói</v>
      </c>
      <c r="R483" s="1">
        <v>4</v>
      </c>
      <c r="T483" s="1">
        <f>VLOOKUP(VLOOKUP(G483,Ma_KH!$A:$R,18,0)&amp;K483,Gia_MB!$A:$F,6,0)</f>
        <v>22830</v>
      </c>
      <c r="U483" s="14">
        <f t="shared" si="128"/>
        <v>91320</v>
      </c>
      <c r="W483" s="64">
        <f t="shared" si="127"/>
        <v>0</v>
      </c>
      <c r="X483" s="3" t="str">
        <f t="shared" si="129"/>
        <v>8</v>
      </c>
      <c r="Z483" s="14">
        <f t="shared" si="130"/>
        <v>7305.6</v>
      </c>
      <c r="AA483" s="7">
        <f>VLOOKUP(G483,Ma_KH!$A:$R,14,0)</f>
        <v>46</v>
      </c>
    </row>
    <row r="484" spans="1:27" x14ac:dyDescent="0.25">
      <c r="A484" s="77">
        <v>45908</v>
      </c>
      <c r="B484" s="25">
        <v>30514</v>
      </c>
      <c r="C484" s="12" t="s">
        <v>7186</v>
      </c>
      <c r="D484" s="16">
        <f t="shared" si="126"/>
        <v>45908</v>
      </c>
      <c r="G484" s="13" t="s">
        <v>7341</v>
      </c>
      <c r="I484" s="13" t="s">
        <v>7342</v>
      </c>
      <c r="J484" s="13" t="s">
        <v>1811</v>
      </c>
      <c r="K484" s="13" t="s">
        <v>27</v>
      </c>
      <c r="L484" s="25" t="str">
        <f>VLOOKUP($K484,TONG_SL!$A:$D,2,0)</f>
        <v>Chân giò heo muối 300g</v>
      </c>
      <c r="N484" s="25" t="str">
        <f t="shared" si="125"/>
        <v>K-C6</v>
      </c>
      <c r="Q484" s="25" t="str">
        <f>VLOOKUP(K484,TONG_SL!$A:$D,3,0)</f>
        <v>Túi</v>
      </c>
      <c r="R484" s="1">
        <v>4</v>
      </c>
      <c r="T484" s="1">
        <f>VLOOKUP(VLOOKUP(G484,Ma_KH!$A:$R,18,0)&amp;K484,Gia_MB!$A:$F,6,0)</f>
        <v>73431</v>
      </c>
      <c r="U484" s="14">
        <f t="shared" si="128"/>
        <v>293724</v>
      </c>
      <c r="W484" s="64">
        <f t="shared" si="127"/>
        <v>0</v>
      </c>
      <c r="X484" s="3" t="str">
        <f t="shared" si="129"/>
        <v>8</v>
      </c>
      <c r="Z484" s="14">
        <f t="shared" si="130"/>
        <v>23497.920000000002</v>
      </c>
      <c r="AA484" s="7">
        <f>VLOOKUP(G484,Ma_KH!$A:$R,14,0)</f>
        <v>46</v>
      </c>
    </row>
    <row r="485" spans="1:27" x14ac:dyDescent="0.25">
      <c r="A485" s="77">
        <v>45908</v>
      </c>
      <c r="B485" s="25">
        <v>30515</v>
      </c>
      <c r="C485" s="12" t="s">
        <v>7186</v>
      </c>
      <c r="D485" s="16">
        <f t="shared" si="126"/>
        <v>45908</v>
      </c>
      <c r="G485" s="13" t="s">
        <v>7341</v>
      </c>
      <c r="I485" s="13" t="s">
        <v>7343</v>
      </c>
      <c r="J485" s="13" t="s">
        <v>1811</v>
      </c>
      <c r="K485" s="13" t="s">
        <v>27</v>
      </c>
      <c r="L485" s="25" t="str">
        <f>VLOOKUP($K485,TONG_SL!$A:$D,2,0)</f>
        <v>Chân giò heo muối 300g</v>
      </c>
      <c r="N485" s="25" t="str">
        <f t="shared" si="125"/>
        <v>K-C6</v>
      </c>
      <c r="Q485" s="25" t="str">
        <f>VLOOKUP(K485,TONG_SL!$A:$D,3,0)</f>
        <v>Túi</v>
      </c>
      <c r="R485" s="1">
        <v>5</v>
      </c>
      <c r="T485" s="1">
        <f>VLOOKUP(VLOOKUP(G485,Ma_KH!$A:$R,18,0)&amp;K485,Gia_MB!$A:$F,6,0)</f>
        <v>73431</v>
      </c>
      <c r="U485" s="14">
        <f t="shared" si="128"/>
        <v>367155</v>
      </c>
      <c r="W485" s="64">
        <f t="shared" si="127"/>
        <v>0</v>
      </c>
      <c r="X485" s="3" t="str">
        <f t="shared" si="129"/>
        <v>8</v>
      </c>
      <c r="Z485" s="14">
        <f t="shared" si="130"/>
        <v>29372.400000000001</v>
      </c>
      <c r="AA485" s="7">
        <f>VLOOKUP(G485,Ma_KH!$A:$R,14,0)</f>
        <v>46</v>
      </c>
    </row>
    <row r="486" spans="1:27" x14ac:dyDescent="0.25">
      <c r="A486" s="77">
        <v>45908</v>
      </c>
      <c r="B486" s="25">
        <v>30515</v>
      </c>
      <c r="C486" s="12" t="s">
        <v>7186</v>
      </c>
      <c r="D486" s="16">
        <f t="shared" si="126"/>
        <v>45908</v>
      </c>
      <c r="G486" s="13" t="s">
        <v>7341</v>
      </c>
      <c r="I486" s="13" t="s">
        <v>7343</v>
      </c>
      <c r="J486" s="13" t="s">
        <v>1811</v>
      </c>
      <c r="K486" s="13" t="s">
        <v>547</v>
      </c>
      <c r="L486" s="25" t="str">
        <f>VLOOKUP($K486,TONG_SL!$A:$D,2,0)</f>
        <v>Chân giò heo muối 500g</v>
      </c>
      <c r="N486" s="25" t="str">
        <f t="shared" si="125"/>
        <v>K-C6</v>
      </c>
      <c r="Q486" s="25" t="str">
        <f>VLOOKUP(K486,TONG_SL!$A:$D,3,0)</f>
        <v>Túi</v>
      </c>
      <c r="R486" s="1">
        <v>2</v>
      </c>
      <c r="T486" s="1">
        <f>VLOOKUP(VLOOKUP(G486,Ma_KH!$A:$R,18,0)&amp;K486,Gia_MB!$A:$F,6,0)</f>
        <v>110732</v>
      </c>
      <c r="U486" s="14">
        <f t="shared" si="128"/>
        <v>221464</v>
      </c>
      <c r="W486" s="64">
        <f t="shared" si="127"/>
        <v>0</v>
      </c>
      <c r="X486" s="3" t="str">
        <f t="shared" si="129"/>
        <v>8</v>
      </c>
      <c r="Z486" s="14">
        <f t="shared" si="130"/>
        <v>17717.12</v>
      </c>
      <c r="AA486" s="7">
        <f>VLOOKUP(G486,Ma_KH!$A:$R,14,0)</f>
        <v>46</v>
      </c>
    </row>
    <row r="487" spans="1:27" x14ac:dyDescent="0.25">
      <c r="A487" s="77">
        <v>45908</v>
      </c>
      <c r="B487" s="25">
        <v>30515</v>
      </c>
      <c r="C487" s="12" t="s">
        <v>7186</v>
      </c>
      <c r="D487" s="16">
        <f t="shared" si="126"/>
        <v>45908</v>
      </c>
      <c r="G487" s="13" t="s">
        <v>7341</v>
      </c>
      <c r="I487" s="13" t="s">
        <v>7343</v>
      </c>
      <c r="J487" s="13" t="s">
        <v>1811</v>
      </c>
      <c r="K487" s="13" t="s">
        <v>556</v>
      </c>
      <c r="L487" s="25" t="str">
        <f>VLOOKUP($K487,TONG_SL!$A:$D,2,0)</f>
        <v>Chân giò heo muối 100g</v>
      </c>
      <c r="N487" s="25" t="str">
        <f t="shared" si="125"/>
        <v>K-C6</v>
      </c>
      <c r="Q487" s="25" t="str">
        <f>VLOOKUP(K487,TONG_SL!$A:$D,3,0)</f>
        <v>Gói</v>
      </c>
      <c r="R487" s="1">
        <v>3</v>
      </c>
      <c r="T487" s="1">
        <f>VLOOKUP(VLOOKUP(G487,Ma_KH!$A:$R,18,0)&amp;K487,Gia_MB!$A:$F,6,0)</f>
        <v>22830</v>
      </c>
      <c r="U487" s="14">
        <f t="shared" si="128"/>
        <v>68490</v>
      </c>
      <c r="W487" s="64">
        <f t="shared" si="127"/>
        <v>0</v>
      </c>
      <c r="X487" s="3" t="str">
        <f t="shared" si="129"/>
        <v>8</v>
      </c>
      <c r="Z487" s="14">
        <f t="shared" si="130"/>
        <v>5479.2</v>
      </c>
      <c r="AA487" s="7">
        <f>VLOOKUP(G487,Ma_KH!$A:$R,14,0)</f>
        <v>46</v>
      </c>
    </row>
    <row r="488" spans="1:27" x14ac:dyDescent="0.25">
      <c r="A488" s="77">
        <v>45908</v>
      </c>
      <c r="B488" s="25">
        <v>30515</v>
      </c>
      <c r="C488" s="12" t="s">
        <v>7186</v>
      </c>
      <c r="D488" s="16">
        <f t="shared" si="126"/>
        <v>45908</v>
      </c>
      <c r="G488" s="13" t="s">
        <v>7341</v>
      </c>
      <c r="I488" s="13" t="s">
        <v>7343</v>
      </c>
      <c r="J488" s="13" t="s">
        <v>1811</v>
      </c>
      <c r="K488" s="13" t="s">
        <v>30</v>
      </c>
      <c r="L488" s="25" t="str">
        <f>VLOOKUP($K488,TONG_SL!$A:$D,2,0)</f>
        <v>Gà muối 500g</v>
      </c>
      <c r="N488" s="25" t="str">
        <f t="shared" si="125"/>
        <v>K-C6</v>
      </c>
      <c r="Q488" s="25" t="str">
        <f>VLOOKUP(K488,TONG_SL!$A:$D,3,0)</f>
        <v>Túi</v>
      </c>
      <c r="R488" s="1">
        <v>2</v>
      </c>
      <c r="T488" s="1">
        <f>VLOOKUP(VLOOKUP(G488,Ma_KH!$A:$R,18,0)&amp;K488,Gia_MB!$A:$F,6,0)</f>
        <v>111058</v>
      </c>
      <c r="U488" s="14">
        <f t="shared" si="128"/>
        <v>222116</v>
      </c>
      <c r="W488" s="64">
        <f t="shared" si="127"/>
        <v>0</v>
      </c>
      <c r="X488" s="3" t="str">
        <f t="shared" si="129"/>
        <v>8</v>
      </c>
      <c r="Z488" s="14">
        <f t="shared" si="130"/>
        <v>17769.28</v>
      </c>
      <c r="AA488" s="7">
        <f>VLOOKUP(G488,Ma_KH!$A:$R,14,0)</f>
        <v>46</v>
      </c>
    </row>
    <row r="489" spans="1:27" x14ac:dyDescent="0.25">
      <c r="A489" s="77">
        <v>45908</v>
      </c>
      <c r="B489" s="25">
        <v>30457</v>
      </c>
      <c r="C489" s="12" t="s">
        <v>7186</v>
      </c>
      <c r="D489" s="16">
        <f t="shared" si="126"/>
        <v>45908</v>
      </c>
      <c r="G489" s="13" t="s">
        <v>7344</v>
      </c>
      <c r="I489" s="13" t="s">
        <v>7344</v>
      </c>
      <c r="J489" s="13" t="s">
        <v>1811</v>
      </c>
      <c r="K489" s="13" t="s">
        <v>556</v>
      </c>
      <c r="L489" s="25" t="str">
        <f>VLOOKUP($K489,TONG_SL!$A:$D,2,0)</f>
        <v>Chân giò heo muối 100g</v>
      </c>
      <c r="N489" s="25" t="str">
        <f t="shared" si="125"/>
        <v>K-C6</v>
      </c>
      <c r="Q489" s="25" t="str">
        <f>VLOOKUP(K489,TONG_SL!$A:$D,3,0)</f>
        <v>Gói</v>
      </c>
      <c r="R489" s="1">
        <v>7</v>
      </c>
      <c r="T489" s="1">
        <f>VLOOKUP(VLOOKUP(G489,Ma_KH!$A:$R,18,0)&amp;K489,Gia_MB!$A:$F,6,0)</f>
        <v>24549</v>
      </c>
      <c r="U489" s="14">
        <f t="shared" si="128"/>
        <v>171843</v>
      </c>
      <c r="W489" s="64">
        <f t="shared" si="127"/>
        <v>0</v>
      </c>
      <c r="X489" s="3" t="str">
        <f t="shared" si="129"/>
        <v>8</v>
      </c>
      <c r="Z489" s="14">
        <f t="shared" si="130"/>
        <v>13747.44</v>
      </c>
      <c r="AA489" s="7">
        <f>VLOOKUP(G489,Ma_KH!$A:$R,14,0)</f>
        <v>50</v>
      </c>
    </row>
    <row r="490" spans="1:27" x14ac:dyDescent="0.25">
      <c r="A490" s="77">
        <v>45908</v>
      </c>
      <c r="B490" s="25">
        <v>30457</v>
      </c>
      <c r="C490" s="12" t="s">
        <v>7186</v>
      </c>
      <c r="D490" s="16">
        <f t="shared" si="126"/>
        <v>45908</v>
      </c>
      <c r="G490" s="13" t="s">
        <v>7344</v>
      </c>
      <c r="I490" s="13" t="s">
        <v>7344</v>
      </c>
      <c r="J490" s="13" t="s">
        <v>1811</v>
      </c>
      <c r="K490" s="13" t="s">
        <v>570</v>
      </c>
      <c r="L490" s="25" t="str">
        <f>VLOOKUP($K490,TONG_SL!$A:$D,2,0)</f>
        <v>Tai heo sốt thái 150g</v>
      </c>
      <c r="N490" s="25" t="str">
        <f t="shared" si="125"/>
        <v>K-C6</v>
      </c>
      <c r="Q490" s="25" t="str">
        <f>VLOOKUP(K490,TONG_SL!$A:$D,3,0)</f>
        <v>Túi</v>
      </c>
      <c r="R490" s="1">
        <v>8</v>
      </c>
      <c r="T490" s="1">
        <f>VLOOKUP(VLOOKUP(G490,Ma_KH!$A:$R,18,0)&amp;K490,Gia_MB!$A:$F,6,0)</f>
        <v>21667</v>
      </c>
      <c r="U490" s="14">
        <f t="shared" si="128"/>
        <v>173336</v>
      </c>
      <c r="W490" s="64">
        <f t="shared" si="127"/>
        <v>0</v>
      </c>
      <c r="X490" s="3" t="str">
        <f t="shared" si="129"/>
        <v>8</v>
      </c>
      <c r="Z490" s="14">
        <f t="shared" si="130"/>
        <v>13866.880000000001</v>
      </c>
      <c r="AA490" s="7">
        <f>VLOOKUP(G490,Ma_KH!$A:$R,14,0)</f>
        <v>50</v>
      </c>
    </row>
    <row r="491" spans="1:27" x14ac:dyDescent="0.25">
      <c r="A491" s="77">
        <v>45908</v>
      </c>
      <c r="B491" s="25">
        <v>30457</v>
      </c>
      <c r="C491" s="12" t="s">
        <v>7186</v>
      </c>
      <c r="D491" s="16">
        <f t="shared" si="126"/>
        <v>45908</v>
      </c>
      <c r="G491" s="13" t="s">
        <v>7344</v>
      </c>
      <c r="I491" s="13" t="s">
        <v>7344</v>
      </c>
      <c r="J491" s="13" t="s">
        <v>1811</v>
      </c>
      <c r="K491" s="13" t="s">
        <v>27</v>
      </c>
      <c r="L491" s="25" t="str">
        <f>VLOOKUP($K491,TONG_SL!$A:$D,2,0)</f>
        <v>Chân giò heo muối 300g</v>
      </c>
      <c r="N491" s="25" t="str">
        <f t="shared" si="125"/>
        <v>K-C6</v>
      </c>
      <c r="Q491" s="25" t="str">
        <f>VLOOKUP(K491,TONG_SL!$A:$D,3,0)</f>
        <v>Túi</v>
      </c>
      <c r="R491" s="1">
        <v>3</v>
      </c>
      <c r="T491" s="1">
        <f>VLOOKUP(VLOOKUP(G491,Ma_KH!$A:$R,18,0)&amp;K491,Gia_MB!$A:$F,6,0)</f>
        <v>73431</v>
      </c>
      <c r="U491" s="14">
        <f t="shared" si="128"/>
        <v>220293</v>
      </c>
      <c r="W491" s="64">
        <f t="shared" si="127"/>
        <v>0</v>
      </c>
      <c r="X491" s="3" t="str">
        <f t="shared" si="129"/>
        <v>8</v>
      </c>
      <c r="Z491" s="14">
        <f t="shared" si="130"/>
        <v>17623.439999999999</v>
      </c>
      <c r="AA491" s="7">
        <f>VLOOKUP(G491,Ma_KH!$A:$R,14,0)</f>
        <v>50</v>
      </c>
    </row>
    <row r="492" spans="1:27" x14ac:dyDescent="0.25">
      <c r="A492" s="77">
        <v>45908</v>
      </c>
      <c r="B492" s="25">
        <v>30457</v>
      </c>
      <c r="C492" s="12" t="s">
        <v>7186</v>
      </c>
      <c r="D492" s="16">
        <f t="shared" si="126"/>
        <v>45908</v>
      </c>
      <c r="G492" s="13" t="s">
        <v>7344</v>
      </c>
      <c r="I492" s="13" t="s">
        <v>7344</v>
      </c>
      <c r="J492" s="13" t="s">
        <v>1811</v>
      </c>
      <c r="K492" s="13" t="s">
        <v>32</v>
      </c>
      <c r="L492" s="25" t="str">
        <f>VLOOKUP($K492,TONG_SL!$A:$D,2,0)</f>
        <v>Giò Tai Lưỡi Xào 250g</v>
      </c>
      <c r="N492" s="25" t="str">
        <f t="shared" si="125"/>
        <v>K-C6</v>
      </c>
      <c r="Q492" s="25" t="str">
        <f>VLOOKUP(K492,TONG_SL!$A:$D,3,0)</f>
        <v>Túi</v>
      </c>
      <c r="R492" s="1">
        <v>3</v>
      </c>
      <c r="T492" s="1">
        <f>VLOOKUP(VLOOKUP(G492,Ma_KH!$A:$R,18,0)&amp;K492,Gia_MB!$A:$F,6,0)</f>
        <v>50182</v>
      </c>
      <c r="U492" s="14">
        <f t="shared" si="128"/>
        <v>150546</v>
      </c>
      <c r="W492" s="64">
        <f t="shared" si="127"/>
        <v>0</v>
      </c>
      <c r="X492" s="3" t="str">
        <f t="shared" si="129"/>
        <v>8</v>
      </c>
      <c r="Z492" s="14">
        <f t="shared" si="130"/>
        <v>12043.68</v>
      </c>
      <c r="AA492" s="7">
        <f>VLOOKUP(G492,Ma_KH!$A:$R,14,0)</f>
        <v>50</v>
      </c>
    </row>
    <row r="493" spans="1:27" x14ac:dyDescent="0.25">
      <c r="A493" s="77">
        <v>45908</v>
      </c>
      <c r="B493" s="25">
        <v>47157</v>
      </c>
      <c r="C493" s="12" t="s">
        <v>7186</v>
      </c>
      <c r="D493" s="16">
        <f t="shared" si="126"/>
        <v>45908</v>
      </c>
      <c r="G493" s="13" t="s">
        <v>7218</v>
      </c>
      <c r="I493" s="13" t="s">
        <v>7345</v>
      </c>
      <c r="J493" s="13" t="s">
        <v>1811</v>
      </c>
      <c r="K493" s="13" t="s">
        <v>556</v>
      </c>
      <c r="L493" s="25" t="str">
        <f>VLOOKUP($K493,TONG_SL!$A:$D,2,0)</f>
        <v>Chân giò heo muối 100g</v>
      </c>
      <c r="N493" s="25" t="str">
        <f t="shared" si="125"/>
        <v>K-C6</v>
      </c>
      <c r="Q493" s="25" t="str">
        <f>VLOOKUP(K493,TONG_SL!$A:$D,3,0)</f>
        <v>Gói</v>
      </c>
      <c r="R493" s="1">
        <v>20</v>
      </c>
      <c r="T493" s="1">
        <f>VLOOKUP(VLOOKUP(G493,Ma_KH!$A:$R,18,0)&amp;K493,Gia_MB!$A:$F,6,0)</f>
        <v>23076</v>
      </c>
      <c r="U493" s="14">
        <f t="shared" si="128"/>
        <v>461520</v>
      </c>
      <c r="W493" s="64">
        <f t="shared" si="127"/>
        <v>0</v>
      </c>
      <c r="X493" s="3" t="str">
        <f t="shared" si="129"/>
        <v>8</v>
      </c>
      <c r="Z493" s="14">
        <f t="shared" si="130"/>
        <v>36921.599999999999</v>
      </c>
      <c r="AA493" s="7">
        <f>VLOOKUP(G493,Ma_KH!$A:$R,14,0)</f>
        <v>67</v>
      </c>
    </row>
    <row r="494" spans="1:27" x14ac:dyDescent="0.25">
      <c r="A494" s="77">
        <v>45908</v>
      </c>
      <c r="B494" s="25">
        <v>47175</v>
      </c>
      <c r="C494" s="12" t="s">
        <v>7186</v>
      </c>
      <c r="D494" s="16">
        <f t="shared" si="126"/>
        <v>45908</v>
      </c>
      <c r="G494" s="13" t="s">
        <v>7218</v>
      </c>
      <c r="I494" s="13" t="s">
        <v>7346</v>
      </c>
      <c r="J494" s="13" t="s">
        <v>1811</v>
      </c>
      <c r="K494" s="13" t="s">
        <v>556</v>
      </c>
      <c r="L494" s="25" t="str">
        <f>VLOOKUP($K494,TONG_SL!$A:$D,2,0)</f>
        <v>Chân giò heo muối 100g</v>
      </c>
      <c r="N494" s="25" t="str">
        <f t="shared" si="125"/>
        <v>K-C6</v>
      </c>
      <c r="Q494" s="25" t="str">
        <f>VLOOKUP(K494,TONG_SL!$A:$D,3,0)</f>
        <v>Gói</v>
      </c>
      <c r="R494" s="1">
        <v>10</v>
      </c>
      <c r="T494" s="1">
        <f>VLOOKUP(VLOOKUP(G494,Ma_KH!$A:$R,18,0)&amp;K494,Gia_MB!$A:$F,6,0)</f>
        <v>23076</v>
      </c>
      <c r="U494" s="14">
        <f t="shared" si="128"/>
        <v>230760</v>
      </c>
      <c r="W494" s="64">
        <f t="shared" si="127"/>
        <v>0</v>
      </c>
      <c r="X494" s="3" t="str">
        <f t="shared" si="129"/>
        <v>8</v>
      </c>
      <c r="Z494" s="14">
        <f t="shared" si="130"/>
        <v>18460.8</v>
      </c>
      <c r="AA494" s="7">
        <f>VLOOKUP(G494,Ma_KH!$A:$R,14,0)</f>
        <v>67</v>
      </c>
    </row>
    <row r="495" spans="1:27" x14ac:dyDescent="0.25">
      <c r="A495" s="77">
        <v>45908</v>
      </c>
      <c r="B495" s="25">
        <v>47156</v>
      </c>
      <c r="C495" s="12" t="s">
        <v>7186</v>
      </c>
      <c r="D495" s="16">
        <f t="shared" si="126"/>
        <v>45908</v>
      </c>
      <c r="G495" s="13" t="s">
        <v>7218</v>
      </c>
      <c r="I495" s="13" t="s">
        <v>7347</v>
      </c>
      <c r="J495" s="13" t="s">
        <v>1811</v>
      </c>
      <c r="K495" s="13" t="s">
        <v>556</v>
      </c>
      <c r="L495" s="25" t="str">
        <f>VLOOKUP($K495,TONG_SL!$A:$D,2,0)</f>
        <v>Chân giò heo muối 100g</v>
      </c>
      <c r="N495" s="25" t="str">
        <f t="shared" si="125"/>
        <v>K-C6</v>
      </c>
      <c r="Q495" s="25" t="str">
        <f>VLOOKUP(K495,TONG_SL!$A:$D,3,0)</f>
        <v>Gói</v>
      </c>
      <c r="R495" s="1">
        <v>10</v>
      </c>
      <c r="T495" s="1">
        <f>VLOOKUP(VLOOKUP(G495,Ma_KH!$A:$R,18,0)&amp;K495,Gia_MB!$A:$F,6,0)</f>
        <v>23076</v>
      </c>
      <c r="U495" s="14">
        <f t="shared" si="128"/>
        <v>230760</v>
      </c>
      <c r="W495" s="64">
        <f t="shared" si="127"/>
        <v>0</v>
      </c>
      <c r="X495" s="3" t="str">
        <f t="shared" si="129"/>
        <v>8</v>
      </c>
      <c r="Z495" s="14">
        <f t="shared" si="130"/>
        <v>18460.8</v>
      </c>
      <c r="AA495" s="7">
        <f>VLOOKUP(G495,Ma_KH!$A:$R,14,0)</f>
        <v>67</v>
      </c>
    </row>
    <row r="496" spans="1:27" x14ac:dyDescent="0.25">
      <c r="A496" s="77">
        <v>45908</v>
      </c>
      <c r="B496" s="25">
        <v>47380</v>
      </c>
      <c r="C496" s="12" t="s">
        <v>7186</v>
      </c>
      <c r="D496" s="16">
        <f t="shared" si="126"/>
        <v>45908</v>
      </c>
      <c r="G496" s="13" t="s">
        <v>7218</v>
      </c>
      <c r="I496" s="13" t="s">
        <v>7348</v>
      </c>
      <c r="J496" s="13" t="s">
        <v>1811</v>
      </c>
      <c r="K496" s="13" t="s">
        <v>556</v>
      </c>
      <c r="L496" s="25" t="str">
        <f>VLOOKUP($K496,TONG_SL!$A:$D,2,0)</f>
        <v>Chân giò heo muối 100g</v>
      </c>
      <c r="N496" s="25" t="str">
        <f t="shared" si="125"/>
        <v>K-C6</v>
      </c>
      <c r="Q496" s="25" t="str">
        <f>VLOOKUP(K496,TONG_SL!$A:$D,3,0)</f>
        <v>Gói</v>
      </c>
      <c r="R496" s="1">
        <v>20</v>
      </c>
      <c r="T496" s="1">
        <f>VLOOKUP(VLOOKUP(G496,Ma_KH!$A:$R,18,0)&amp;K496,Gia_MB!$A:$F,6,0)</f>
        <v>23076</v>
      </c>
      <c r="U496" s="14">
        <f t="shared" si="128"/>
        <v>461520</v>
      </c>
      <c r="W496" s="64">
        <f t="shared" si="127"/>
        <v>0</v>
      </c>
      <c r="X496" s="3" t="str">
        <f t="shared" si="129"/>
        <v>8</v>
      </c>
      <c r="Z496" s="14">
        <f t="shared" si="130"/>
        <v>36921.599999999999</v>
      </c>
      <c r="AA496" s="7">
        <f>VLOOKUP(G496,Ma_KH!$A:$R,14,0)</f>
        <v>67</v>
      </c>
    </row>
    <row r="497" spans="1:27" x14ac:dyDescent="0.25">
      <c r="A497" s="77">
        <v>45908</v>
      </c>
      <c r="B497" s="25">
        <v>57123</v>
      </c>
      <c r="C497" s="12" t="s">
        <v>7186</v>
      </c>
      <c r="D497" s="16">
        <f t="shared" si="126"/>
        <v>45908</v>
      </c>
      <c r="G497" s="13" t="s">
        <v>7227</v>
      </c>
      <c r="I497" s="13" t="s">
        <v>7349</v>
      </c>
      <c r="J497" s="13" t="s">
        <v>1811</v>
      </c>
      <c r="K497" s="13" t="s">
        <v>39</v>
      </c>
      <c r="L497" s="25" t="str">
        <f>VLOOKUP($K497,TONG_SL!$A:$D,2,0)</f>
        <v>Chả cốm 300g</v>
      </c>
      <c r="N497" s="25" t="str">
        <f t="shared" si="125"/>
        <v>K-C6</v>
      </c>
      <c r="Q497" s="25" t="str">
        <f>VLOOKUP(K497,TONG_SL!$A:$D,3,0)</f>
        <v>Túi</v>
      </c>
      <c r="R497" s="1">
        <v>3</v>
      </c>
      <c r="T497" s="1">
        <f>VLOOKUP(VLOOKUP(G497,Ma_KH!$A:$R,18,0)&amp;K497,Gia_MB!$A:$F,6,0)</f>
        <v>74250</v>
      </c>
      <c r="U497" s="14">
        <f t="shared" si="128"/>
        <v>222750</v>
      </c>
      <c r="W497" s="64">
        <f t="shared" si="127"/>
        <v>0</v>
      </c>
      <c r="X497" s="3" t="str">
        <f t="shared" si="129"/>
        <v>8</v>
      </c>
      <c r="Z497" s="14">
        <f t="shared" si="130"/>
        <v>17820</v>
      </c>
      <c r="AA497" s="7">
        <f>VLOOKUP(G497,Ma_KH!$A:$R,14,0)</f>
        <v>51</v>
      </c>
    </row>
    <row r="498" spans="1:27" x14ac:dyDescent="0.25">
      <c r="A498" s="77">
        <v>45908</v>
      </c>
      <c r="B498" s="25">
        <v>57123</v>
      </c>
      <c r="C498" s="12" t="s">
        <v>7186</v>
      </c>
      <c r="D498" s="16">
        <f t="shared" si="126"/>
        <v>45908</v>
      </c>
      <c r="G498" s="13" t="s">
        <v>7227</v>
      </c>
      <c r="I498" s="13" t="s">
        <v>7349</v>
      </c>
      <c r="J498" s="13" t="s">
        <v>1811</v>
      </c>
      <c r="K498" s="13" t="s">
        <v>27</v>
      </c>
      <c r="L498" s="25" t="str">
        <f>VLOOKUP($K498,TONG_SL!$A:$D,2,0)</f>
        <v>Chân giò heo muối 300g</v>
      </c>
      <c r="N498" s="25" t="str">
        <f t="shared" si="125"/>
        <v>K-C6</v>
      </c>
      <c r="Q498" s="25" t="str">
        <f>VLOOKUP(K498,TONG_SL!$A:$D,3,0)</f>
        <v>Túi</v>
      </c>
      <c r="R498" s="1">
        <v>7</v>
      </c>
      <c r="T498" s="1">
        <f>VLOOKUP(VLOOKUP(G498,Ma_KH!$A:$R,18,0)&amp;K498,Gia_MB!$A:$F,6,0)</f>
        <v>73431</v>
      </c>
      <c r="U498" s="14">
        <f t="shared" si="128"/>
        <v>514017</v>
      </c>
      <c r="W498" s="64">
        <f t="shared" si="127"/>
        <v>0</v>
      </c>
      <c r="X498" s="3" t="str">
        <f t="shared" si="129"/>
        <v>8</v>
      </c>
      <c r="Z498" s="14">
        <f t="shared" si="130"/>
        <v>41121.360000000001</v>
      </c>
      <c r="AA498" s="7">
        <f>VLOOKUP(G498,Ma_KH!$A:$R,14,0)</f>
        <v>51</v>
      </c>
    </row>
    <row r="499" spans="1:27" x14ac:dyDescent="0.25">
      <c r="A499" s="77">
        <v>45908</v>
      </c>
      <c r="B499" s="25">
        <v>57123</v>
      </c>
      <c r="C499" s="12" t="s">
        <v>7186</v>
      </c>
      <c r="D499" s="16">
        <f t="shared" si="126"/>
        <v>45908</v>
      </c>
      <c r="G499" s="13" t="s">
        <v>7227</v>
      </c>
      <c r="I499" s="13" t="s">
        <v>7349</v>
      </c>
      <c r="J499" s="13" t="s">
        <v>1811</v>
      </c>
      <c r="K499" s="13" t="s">
        <v>558</v>
      </c>
      <c r="L499" s="25" t="str">
        <f>VLOOKUP($K499,TONG_SL!$A:$D,2,0)</f>
        <v>Gà muối hun khói 300g</v>
      </c>
      <c r="N499" s="25" t="str">
        <f t="shared" si="125"/>
        <v>K-C6</v>
      </c>
      <c r="Q499" s="25" t="str">
        <f>VLOOKUP(K499,TONG_SL!$A:$D,3,0)</f>
        <v>Túi</v>
      </c>
      <c r="R499" s="1">
        <v>3</v>
      </c>
      <c r="T499" s="1">
        <f>VLOOKUP(VLOOKUP(G499,Ma_KH!$A:$R,18,0)&amp;K499,Gia_MB!$A:$F,6,0)</f>
        <v>70000</v>
      </c>
      <c r="U499" s="14">
        <f t="shared" si="128"/>
        <v>210000</v>
      </c>
      <c r="W499" s="64">
        <f t="shared" si="127"/>
        <v>0</v>
      </c>
      <c r="X499" s="3" t="str">
        <f t="shared" si="129"/>
        <v>8</v>
      </c>
      <c r="Z499" s="14">
        <f t="shared" si="130"/>
        <v>16800</v>
      </c>
      <c r="AA499" s="7">
        <f>VLOOKUP(G499,Ma_KH!$A:$R,14,0)</f>
        <v>51</v>
      </c>
    </row>
    <row r="500" spans="1:27" x14ac:dyDescent="0.25">
      <c r="A500" s="77">
        <v>45908</v>
      </c>
      <c r="B500" s="25">
        <v>57123</v>
      </c>
      <c r="C500" s="12" t="s">
        <v>7186</v>
      </c>
      <c r="D500" s="16">
        <f t="shared" si="126"/>
        <v>45908</v>
      </c>
      <c r="G500" s="13" t="s">
        <v>7227</v>
      </c>
      <c r="I500" s="13" t="s">
        <v>7349</v>
      </c>
      <c r="J500" s="13" t="s">
        <v>1811</v>
      </c>
      <c r="K500" s="13" t="s">
        <v>30</v>
      </c>
      <c r="L500" s="25" t="str">
        <f>VLOOKUP($K500,TONG_SL!$A:$D,2,0)</f>
        <v>Gà muối 500g</v>
      </c>
      <c r="N500" s="25" t="str">
        <f t="shared" si="125"/>
        <v>K-C6</v>
      </c>
      <c r="Q500" s="25" t="str">
        <f>VLOOKUP(K500,TONG_SL!$A:$D,3,0)</f>
        <v>Túi</v>
      </c>
      <c r="R500" s="1">
        <v>3</v>
      </c>
      <c r="T500" s="1">
        <f>VLOOKUP(VLOOKUP(G500,Ma_KH!$A:$R,18,0)&amp;K500,Gia_MB!$A:$F,6,0)</f>
        <v>111058</v>
      </c>
      <c r="U500" s="14">
        <f t="shared" si="128"/>
        <v>333174</v>
      </c>
      <c r="W500" s="64">
        <f t="shared" si="127"/>
        <v>0</v>
      </c>
      <c r="X500" s="3" t="str">
        <f t="shared" si="129"/>
        <v>8</v>
      </c>
      <c r="Z500" s="14">
        <f t="shared" si="130"/>
        <v>26653.920000000002</v>
      </c>
      <c r="AA500" s="7">
        <f>VLOOKUP(G500,Ma_KH!$A:$R,14,0)</f>
        <v>51</v>
      </c>
    </row>
    <row r="501" spans="1:27" x14ac:dyDescent="0.25">
      <c r="A501" s="77">
        <v>45908</v>
      </c>
      <c r="B501" s="25">
        <v>57123</v>
      </c>
      <c r="C501" s="12" t="s">
        <v>7186</v>
      </c>
      <c r="D501" s="16">
        <f t="shared" si="126"/>
        <v>45908</v>
      </c>
      <c r="G501" s="13" t="s">
        <v>7227</v>
      </c>
      <c r="I501" s="13" t="s">
        <v>7349</v>
      </c>
      <c r="J501" s="13" t="s">
        <v>1811</v>
      </c>
      <c r="K501" s="13" t="s">
        <v>51</v>
      </c>
      <c r="L501" s="25" t="str">
        <f>VLOOKUP($K501,TONG_SL!$A:$D,2,0)</f>
        <v>Mọc Nấm Hương 250g</v>
      </c>
      <c r="N501" s="25" t="str">
        <f t="shared" si="125"/>
        <v>K-C6</v>
      </c>
      <c r="Q501" s="25" t="str">
        <f>VLOOKUP(K501,TONG_SL!$A:$D,3,0)</f>
        <v>Túi</v>
      </c>
      <c r="R501" s="1">
        <v>3</v>
      </c>
      <c r="T501" s="1">
        <f>VLOOKUP(VLOOKUP(G501,Ma_KH!$A:$R,18,0)&amp;K501,Gia_MB!$A:$F,6,0)</f>
        <v>46000</v>
      </c>
      <c r="U501" s="14">
        <f t="shared" si="128"/>
        <v>138000</v>
      </c>
      <c r="W501" s="64">
        <f t="shared" si="127"/>
        <v>0</v>
      </c>
      <c r="X501" s="3" t="str">
        <f t="shared" si="129"/>
        <v>8</v>
      </c>
      <c r="Z501" s="14">
        <f t="shared" si="130"/>
        <v>11040</v>
      </c>
      <c r="AA501" s="7">
        <f>VLOOKUP(G501,Ma_KH!$A:$R,14,0)</f>
        <v>51</v>
      </c>
    </row>
    <row r="502" spans="1:27" x14ac:dyDescent="0.25">
      <c r="A502" s="77">
        <v>45908</v>
      </c>
      <c r="B502" s="25">
        <v>57123</v>
      </c>
      <c r="C502" s="12" t="s">
        <v>7186</v>
      </c>
      <c r="D502" s="16">
        <f t="shared" si="126"/>
        <v>45908</v>
      </c>
      <c r="G502" s="13" t="s">
        <v>7227</v>
      </c>
      <c r="I502" s="13" t="s">
        <v>7349</v>
      </c>
      <c r="J502" s="13" t="s">
        <v>1811</v>
      </c>
      <c r="K502" s="13" t="s">
        <v>556</v>
      </c>
      <c r="L502" s="25" t="str">
        <f>VLOOKUP($K502,TONG_SL!$A:$D,2,0)</f>
        <v>Chân giò heo muối 100g</v>
      </c>
      <c r="N502" s="25" t="str">
        <f t="shared" si="125"/>
        <v>K-C6</v>
      </c>
      <c r="Q502" s="25" t="str">
        <f>VLOOKUP(K502,TONG_SL!$A:$D,3,0)</f>
        <v>Gói</v>
      </c>
      <c r="R502" s="1">
        <v>10</v>
      </c>
      <c r="T502" s="1">
        <f>VLOOKUP(VLOOKUP(G502,Ma_KH!$A:$R,18,0)&amp;K502,Gia_MB!$A:$F,6,0)</f>
        <v>24549</v>
      </c>
      <c r="U502" s="14">
        <f t="shared" si="128"/>
        <v>245490</v>
      </c>
      <c r="W502" s="64">
        <f t="shared" si="127"/>
        <v>0</v>
      </c>
      <c r="X502" s="3" t="str">
        <f t="shared" si="129"/>
        <v>8</v>
      </c>
      <c r="Z502" s="14">
        <f t="shared" si="130"/>
        <v>19639.2</v>
      </c>
      <c r="AA502" s="7">
        <f>VLOOKUP(G502,Ma_KH!$A:$R,14,0)</f>
        <v>51</v>
      </c>
    </row>
    <row r="503" spans="1:27" x14ac:dyDescent="0.25">
      <c r="A503" s="77">
        <v>45908</v>
      </c>
      <c r="B503" s="25">
        <v>30491</v>
      </c>
      <c r="C503" s="12" t="s">
        <v>7186</v>
      </c>
      <c r="D503" s="16">
        <f t="shared" si="126"/>
        <v>45908</v>
      </c>
      <c r="G503" s="13" t="s">
        <v>7268</v>
      </c>
      <c r="I503" s="13" t="s">
        <v>7350</v>
      </c>
      <c r="J503" s="13" t="s">
        <v>1811</v>
      </c>
      <c r="K503" s="13" t="s">
        <v>556</v>
      </c>
      <c r="L503" s="25" t="str">
        <f>VLOOKUP($K503,TONG_SL!$A:$D,2,0)</f>
        <v>Chân giò heo muối 100g</v>
      </c>
      <c r="N503" s="25" t="str">
        <f t="shared" si="125"/>
        <v>K-C6</v>
      </c>
      <c r="Q503" s="25" t="str">
        <f>VLOOKUP(K503,TONG_SL!$A:$D,3,0)</f>
        <v>Gói</v>
      </c>
      <c r="R503" s="1">
        <v>5</v>
      </c>
      <c r="T503" s="1">
        <f>VLOOKUP(VLOOKUP(G503,Ma_KH!$A:$R,18,0)&amp;K503,Gia_MB!$A:$F,6,0)</f>
        <v>23322</v>
      </c>
      <c r="U503" s="14">
        <f t="shared" si="128"/>
        <v>116610</v>
      </c>
      <c r="W503" s="64">
        <f t="shared" si="127"/>
        <v>0</v>
      </c>
      <c r="X503" s="3" t="str">
        <f t="shared" si="129"/>
        <v>8</v>
      </c>
      <c r="Z503" s="14">
        <f t="shared" si="130"/>
        <v>9328.8000000000011</v>
      </c>
      <c r="AA503" s="7">
        <f>VLOOKUP(G503,Ma_KH!$A:$R,14,0)</f>
        <v>36</v>
      </c>
    </row>
    <row r="504" spans="1:27" x14ac:dyDescent="0.25">
      <c r="A504" s="77">
        <v>45908</v>
      </c>
      <c r="B504" s="25">
        <v>30491</v>
      </c>
      <c r="C504" s="12" t="s">
        <v>7186</v>
      </c>
      <c r="D504" s="16">
        <f t="shared" si="126"/>
        <v>45908</v>
      </c>
      <c r="G504" s="13" t="s">
        <v>7268</v>
      </c>
      <c r="I504" s="13" t="s">
        <v>7350</v>
      </c>
      <c r="J504" s="13" t="s">
        <v>1811</v>
      </c>
      <c r="K504" s="13" t="s">
        <v>30</v>
      </c>
      <c r="L504" s="25" t="str">
        <f>VLOOKUP($K504,TONG_SL!$A:$D,2,0)</f>
        <v>Gà muối 500g</v>
      </c>
      <c r="N504" s="25" t="str">
        <f t="shared" si="125"/>
        <v>K-C6</v>
      </c>
      <c r="Q504" s="25" t="str">
        <f>VLOOKUP(K504,TONG_SL!$A:$D,3,0)</f>
        <v>Túi</v>
      </c>
      <c r="R504" s="1">
        <v>2</v>
      </c>
      <c r="T504" s="1">
        <f>VLOOKUP(VLOOKUP(G504,Ma_KH!$A:$R,18,0)&amp;K504,Gia_MB!$A:$F,6,0)</f>
        <v>105505</v>
      </c>
      <c r="U504" s="14">
        <f t="shared" si="128"/>
        <v>211010</v>
      </c>
      <c r="W504" s="64">
        <f t="shared" si="127"/>
        <v>0</v>
      </c>
      <c r="X504" s="3" t="str">
        <f t="shared" si="129"/>
        <v>8</v>
      </c>
      <c r="Z504" s="14">
        <f t="shared" si="130"/>
        <v>16880.8</v>
      </c>
      <c r="AA504" s="7">
        <f>VLOOKUP(G504,Ma_KH!$A:$R,14,0)</f>
        <v>36</v>
      </c>
    </row>
    <row r="505" spans="1:27" x14ac:dyDescent="0.25">
      <c r="A505" s="77">
        <v>45908</v>
      </c>
      <c r="B505" s="25">
        <v>30491</v>
      </c>
      <c r="C505" s="12" t="s">
        <v>7186</v>
      </c>
      <c r="D505" s="16">
        <f t="shared" si="126"/>
        <v>45908</v>
      </c>
      <c r="G505" s="13" t="s">
        <v>7268</v>
      </c>
      <c r="I505" s="13" t="s">
        <v>7350</v>
      </c>
      <c r="J505" s="13" t="s">
        <v>1811</v>
      </c>
      <c r="K505" s="13" t="s">
        <v>27</v>
      </c>
      <c r="L505" s="25" t="str">
        <f>VLOOKUP($K505,TONG_SL!$A:$D,2,0)</f>
        <v>Chân giò heo muối 300g</v>
      </c>
      <c r="N505" s="25" t="str">
        <f t="shared" si="125"/>
        <v>K-C6</v>
      </c>
      <c r="Q505" s="25" t="str">
        <f>VLOOKUP(K505,TONG_SL!$A:$D,3,0)</f>
        <v>Túi</v>
      </c>
      <c r="R505" s="1">
        <v>5</v>
      </c>
      <c r="T505" s="1">
        <f>VLOOKUP(VLOOKUP(G505,Ma_KH!$A:$R,18,0)&amp;K505,Gia_MB!$A:$F,6,0)</f>
        <v>69759</v>
      </c>
      <c r="U505" s="14">
        <f t="shared" si="128"/>
        <v>348795</v>
      </c>
      <c r="W505" s="64">
        <f t="shared" si="127"/>
        <v>0</v>
      </c>
      <c r="X505" s="3" t="str">
        <f t="shared" si="129"/>
        <v>8</v>
      </c>
      <c r="Z505" s="14">
        <f t="shared" si="130"/>
        <v>27903.600000000002</v>
      </c>
      <c r="AA505" s="7">
        <f>VLOOKUP(G505,Ma_KH!$A:$R,14,0)</f>
        <v>36</v>
      </c>
    </row>
    <row r="506" spans="1:27" x14ac:dyDescent="0.25">
      <c r="A506" s="77">
        <v>45908</v>
      </c>
      <c r="B506" s="25">
        <v>47176</v>
      </c>
      <c r="C506" s="12" t="s">
        <v>7186</v>
      </c>
      <c r="D506" s="16">
        <f t="shared" si="126"/>
        <v>45908</v>
      </c>
      <c r="G506" s="13" t="s">
        <v>7218</v>
      </c>
      <c r="I506" s="13" t="s">
        <v>7351</v>
      </c>
      <c r="J506" s="13" t="s">
        <v>1811</v>
      </c>
      <c r="K506" s="13" t="s">
        <v>556</v>
      </c>
      <c r="L506" s="25" t="str">
        <f>VLOOKUP($K506,TONG_SL!$A:$D,2,0)</f>
        <v>Chân giò heo muối 100g</v>
      </c>
      <c r="N506" s="25" t="str">
        <f t="shared" si="125"/>
        <v>K-C6</v>
      </c>
      <c r="Q506" s="25" t="str">
        <f>VLOOKUP(K506,TONG_SL!$A:$D,3,0)</f>
        <v>Gói</v>
      </c>
      <c r="R506" s="1">
        <v>8</v>
      </c>
      <c r="T506" s="1">
        <f>VLOOKUP(VLOOKUP(G506,Ma_KH!$A:$R,18,0)&amp;K506,Gia_MB!$A:$F,6,0)</f>
        <v>23076</v>
      </c>
      <c r="U506" s="14">
        <f t="shared" si="128"/>
        <v>184608</v>
      </c>
      <c r="W506" s="64">
        <f t="shared" si="127"/>
        <v>0</v>
      </c>
      <c r="X506" s="3" t="str">
        <f t="shared" si="129"/>
        <v>8</v>
      </c>
      <c r="Z506" s="14">
        <f t="shared" si="130"/>
        <v>14768.64</v>
      </c>
      <c r="AA506" s="7">
        <f>VLOOKUP(G506,Ma_KH!$A:$R,14,0)</f>
        <v>67</v>
      </c>
    </row>
    <row r="507" spans="1:27" x14ac:dyDescent="0.25">
      <c r="A507" s="77">
        <v>45908</v>
      </c>
      <c r="B507" s="25">
        <v>48161</v>
      </c>
      <c r="C507" s="12" t="s">
        <v>7186</v>
      </c>
      <c r="D507" s="16">
        <f t="shared" si="126"/>
        <v>45908</v>
      </c>
      <c r="G507" s="13" t="s">
        <v>7218</v>
      </c>
      <c r="I507" s="13" t="s">
        <v>7352</v>
      </c>
      <c r="J507" s="13" t="s">
        <v>1811</v>
      </c>
      <c r="K507" s="13" t="s">
        <v>556</v>
      </c>
      <c r="L507" s="25" t="str">
        <f>VLOOKUP($K507,TONG_SL!$A:$D,2,0)</f>
        <v>Chân giò heo muối 100g</v>
      </c>
      <c r="N507" s="25" t="str">
        <f t="shared" si="125"/>
        <v>K-C6</v>
      </c>
      <c r="Q507" s="25" t="str">
        <f>VLOOKUP(K507,TONG_SL!$A:$D,3,0)</f>
        <v>Gói</v>
      </c>
      <c r="R507" s="1">
        <v>8</v>
      </c>
      <c r="T507" s="1">
        <f>VLOOKUP(VLOOKUP(G507,Ma_KH!$A:$R,18,0)&amp;K507,Gia_MB!$A:$F,6,0)</f>
        <v>23076</v>
      </c>
      <c r="U507" s="14">
        <f t="shared" si="128"/>
        <v>184608</v>
      </c>
      <c r="W507" s="64">
        <f t="shared" si="127"/>
        <v>0</v>
      </c>
      <c r="X507" s="3" t="str">
        <f t="shared" si="129"/>
        <v>8</v>
      </c>
      <c r="Z507" s="14">
        <f t="shared" si="130"/>
        <v>14768.64</v>
      </c>
      <c r="AA507" s="7">
        <f>VLOOKUP(G507,Ma_KH!$A:$R,14,0)</f>
        <v>67</v>
      </c>
    </row>
    <row r="508" spans="1:27" x14ac:dyDescent="0.25">
      <c r="A508" s="77">
        <v>45908</v>
      </c>
      <c r="B508" s="25">
        <v>48163</v>
      </c>
      <c r="C508" s="12" t="s">
        <v>7186</v>
      </c>
      <c r="D508" s="16">
        <f t="shared" si="126"/>
        <v>45908</v>
      </c>
      <c r="G508" s="13" t="s">
        <v>7218</v>
      </c>
      <c r="I508" s="13" t="s">
        <v>7353</v>
      </c>
      <c r="J508" s="13" t="s">
        <v>1811</v>
      </c>
      <c r="K508" s="13" t="s">
        <v>556</v>
      </c>
      <c r="L508" s="25" t="str">
        <f>VLOOKUP($K508,TONG_SL!$A:$D,2,0)</f>
        <v>Chân giò heo muối 100g</v>
      </c>
      <c r="N508" s="25" t="str">
        <f t="shared" si="125"/>
        <v>K-C6</v>
      </c>
      <c r="Q508" s="25" t="str">
        <f>VLOOKUP(K508,TONG_SL!$A:$D,3,0)</f>
        <v>Gói</v>
      </c>
      <c r="R508" s="1">
        <v>10</v>
      </c>
      <c r="T508" s="1">
        <f>VLOOKUP(VLOOKUP(G508,Ma_KH!$A:$R,18,0)&amp;K508,Gia_MB!$A:$F,6,0)</f>
        <v>23076</v>
      </c>
      <c r="U508" s="14">
        <f t="shared" si="128"/>
        <v>230760</v>
      </c>
      <c r="W508" s="64">
        <f t="shared" si="127"/>
        <v>0</v>
      </c>
      <c r="X508" s="3" t="str">
        <f t="shared" si="129"/>
        <v>8</v>
      </c>
      <c r="Z508" s="14">
        <f t="shared" si="130"/>
        <v>18460.8</v>
      </c>
      <c r="AA508" s="7">
        <f>VLOOKUP(G508,Ma_KH!$A:$R,14,0)</f>
        <v>67</v>
      </c>
    </row>
    <row r="509" spans="1:27" x14ac:dyDescent="0.25">
      <c r="A509" s="77">
        <v>45908</v>
      </c>
      <c r="B509" s="25">
        <v>30461</v>
      </c>
      <c r="C509" s="12" t="s">
        <v>7186</v>
      </c>
      <c r="D509" s="16">
        <f t="shared" si="126"/>
        <v>45908</v>
      </c>
      <c r="G509" s="13" t="s">
        <v>7344</v>
      </c>
      <c r="I509" s="13" t="s">
        <v>7354</v>
      </c>
      <c r="J509" s="13" t="s">
        <v>1811</v>
      </c>
      <c r="K509" s="13" t="s">
        <v>32</v>
      </c>
      <c r="L509" s="25" t="str">
        <f>VLOOKUP($K509,TONG_SL!$A:$D,2,0)</f>
        <v>Giò Tai Lưỡi Xào 250g</v>
      </c>
      <c r="N509" s="25" t="str">
        <f t="shared" si="125"/>
        <v>K-C6</v>
      </c>
      <c r="Q509" s="25" t="str">
        <f>VLOOKUP(K509,TONG_SL!$A:$D,3,0)</f>
        <v>Túi</v>
      </c>
      <c r="R509" s="1">
        <v>14</v>
      </c>
      <c r="T509" s="1">
        <f>VLOOKUP(VLOOKUP(G509,Ma_KH!$A:$R,18,0)&amp;K509,Gia_MB!$A:$F,6,0)</f>
        <v>50182</v>
      </c>
      <c r="U509" s="14">
        <f t="shared" si="128"/>
        <v>702548</v>
      </c>
      <c r="W509" s="64">
        <f t="shared" si="127"/>
        <v>0</v>
      </c>
      <c r="X509" s="3" t="str">
        <f t="shared" si="129"/>
        <v>8</v>
      </c>
      <c r="Z509" s="14">
        <f t="shared" si="130"/>
        <v>56203.840000000004</v>
      </c>
      <c r="AA509" s="7">
        <f>VLOOKUP(G509,Ma_KH!$A:$R,14,0)</f>
        <v>50</v>
      </c>
    </row>
    <row r="510" spans="1:27" x14ac:dyDescent="0.25">
      <c r="A510" s="77">
        <v>45908</v>
      </c>
      <c r="B510" s="25">
        <v>47177</v>
      </c>
      <c r="C510" s="12" t="s">
        <v>7186</v>
      </c>
      <c r="D510" s="16">
        <f t="shared" si="126"/>
        <v>45908</v>
      </c>
      <c r="G510" s="13" t="s">
        <v>7218</v>
      </c>
      <c r="I510" s="13" t="s">
        <v>7355</v>
      </c>
      <c r="J510" s="13" t="s">
        <v>1811</v>
      </c>
      <c r="K510" s="13" t="s">
        <v>556</v>
      </c>
      <c r="L510" s="25" t="str">
        <f>VLOOKUP($K510,TONG_SL!$A:$D,2,0)</f>
        <v>Chân giò heo muối 100g</v>
      </c>
      <c r="N510" s="25" t="str">
        <f t="shared" si="125"/>
        <v>K-C6</v>
      </c>
      <c r="Q510" s="25" t="str">
        <f>VLOOKUP(K510,TONG_SL!$A:$D,3,0)</f>
        <v>Gói</v>
      </c>
      <c r="R510" s="1">
        <v>10</v>
      </c>
      <c r="T510" s="1">
        <f>VLOOKUP(VLOOKUP(G510,Ma_KH!$A:$R,18,0)&amp;K510,Gia_MB!$A:$F,6,0)</f>
        <v>23076</v>
      </c>
      <c r="U510" s="14">
        <f t="shared" si="128"/>
        <v>230760</v>
      </c>
      <c r="W510" s="64">
        <f t="shared" si="127"/>
        <v>0</v>
      </c>
      <c r="X510" s="3" t="str">
        <f t="shared" si="129"/>
        <v>8</v>
      </c>
      <c r="Z510" s="14">
        <f t="shared" si="130"/>
        <v>18460.8</v>
      </c>
      <c r="AA510" s="7">
        <f>VLOOKUP(G510,Ma_KH!$A:$R,14,0)</f>
        <v>67</v>
      </c>
    </row>
    <row r="511" spans="1:27" x14ac:dyDescent="0.25">
      <c r="A511" s="77">
        <v>45908</v>
      </c>
      <c r="B511" s="25">
        <v>3052</v>
      </c>
      <c r="C511" s="12" t="s">
        <v>7186</v>
      </c>
      <c r="D511" s="16">
        <f t="shared" si="126"/>
        <v>45908</v>
      </c>
      <c r="G511" s="13" t="s">
        <v>7341</v>
      </c>
      <c r="I511" s="13" t="s">
        <v>7342</v>
      </c>
      <c r="J511" s="13" t="s">
        <v>1811</v>
      </c>
      <c r="K511" s="13" t="s">
        <v>35</v>
      </c>
      <c r="L511" s="25" t="str">
        <f>VLOOKUP($K511,TONG_SL!$A:$D,2,0)</f>
        <v>Tai heo muối 200g</v>
      </c>
      <c r="N511" s="25" t="str">
        <f t="shared" si="125"/>
        <v>K-C6</v>
      </c>
      <c r="Q511" s="25" t="str">
        <f>VLOOKUP(K511,TONG_SL!$A:$D,3,0)</f>
        <v>Túi</v>
      </c>
      <c r="R511" s="1">
        <v>3</v>
      </c>
      <c r="T511" s="1">
        <f>VLOOKUP(VLOOKUP(G511,Ma_KH!$A:$R,18,0)&amp;K511,Gia_MB!$A:$F,6,0)</f>
        <v>55595</v>
      </c>
      <c r="U511" s="14">
        <f t="shared" si="128"/>
        <v>166785</v>
      </c>
      <c r="W511" s="64">
        <f t="shared" si="127"/>
        <v>0</v>
      </c>
      <c r="X511" s="3" t="str">
        <f t="shared" si="129"/>
        <v>8</v>
      </c>
      <c r="Z511" s="14">
        <f t="shared" si="130"/>
        <v>13342.800000000001</v>
      </c>
      <c r="AA511" s="7">
        <f>VLOOKUP(G511,Ma_KH!$A:$R,14,0)</f>
        <v>46</v>
      </c>
    </row>
    <row r="512" spans="1:27" x14ac:dyDescent="0.25">
      <c r="A512" s="77">
        <v>45908</v>
      </c>
      <c r="B512" s="25">
        <v>3052</v>
      </c>
      <c r="C512" s="12" t="s">
        <v>7186</v>
      </c>
      <c r="D512" s="16">
        <f t="shared" si="126"/>
        <v>45908</v>
      </c>
      <c r="G512" s="13" t="s">
        <v>7341</v>
      </c>
      <c r="I512" s="13" t="s">
        <v>7342</v>
      </c>
      <c r="J512" s="13" t="s">
        <v>1811</v>
      </c>
      <c r="K512" s="13" t="s">
        <v>30</v>
      </c>
      <c r="L512" s="25" t="str">
        <f>VLOOKUP($K512,TONG_SL!$A:$D,2,0)</f>
        <v>Gà muối 500g</v>
      </c>
      <c r="N512" s="25" t="str">
        <f t="shared" si="125"/>
        <v>K-C6</v>
      </c>
      <c r="Q512" s="25" t="str">
        <f>VLOOKUP(K512,TONG_SL!$A:$D,3,0)</f>
        <v>Túi</v>
      </c>
      <c r="R512" s="1">
        <v>2</v>
      </c>
      <c r="T512" s="1">
        <f>VLOOKUP(VLOOKUP(G512,Ma_KH!$A:$R,18,0)&amp;K512,Gia_MB!$A:$F,6,0)</f>
        <v>111058</v>
      </c>
      <c r="U512" s="14">
        <f t="shared" si="128"/>
        <v>222116</v>
      </c>
      <c r="W512" s="64">
        <f t="shared" si="127"/>
        <v>0</v>
      </c>
      <c r="X512" s="3" t="str">
        <f t="shared" si="129"/>
        <v>8</v>
      </c>
      <c r="Z512" s="14">
        <f t="shared" si="130"/>
        <v>17769.28</v>
      </c>
      <c r="AA512" s="7">
        <f>VLOOKUP(G512,Ma_KH!$A:$R,14,0)</f>
        <v>46</v>
      </c>
    </row>
    <row r="513" spans="1:27" x14ac:dyDescent="0.25">
      <c r="A513" s="77">
        <v>45908</v>
      </c>
      <c r="B513" s="25">
        <v>3052</v>
      </c>
      <c r="C513" s="12" t="s">
        <v>7186</v>
      </c>
      <c r="D513" s="16">
        <f t="shared" si="126"/>
        <v>45908</v>
      </c>
      <c r="G513" s="13" t="s">
        <v>7341</v>
      </c>
      <c r="I513" s="13" t="s">
        <v>7342</v>
      </c>
      <c r="J513" s="13" t="s">
        <v>1811</v>
      </c>
      <c r="K513" s="13" t="s">
        <v>27</v>
      </c>
      <c r="L513" s="25" t="str">
        <f>VLOOKUP($K513,TONG_SL!$A:$D,2,0)</f>
        <v>Chân giò heo muối 300g</v>
      </c>
      <c r="N513" s="25" t="str">
        <f t="shared" si="125"/>
        <v>K-C6</v>
      </c>
      <c r="Q513" s="25" t="str">
        <f>VLOOKUP(K513,TONG_SL!$A:$D,3,0)</f>
        <v>Túi</v>
      </c>
      <c r="R513" s="1">
        <v>4</v>
      </c>
      <c r="T513" s="1">
        <f>VLOOKUP(VLOOKUP(G513,Ma_KH!$A:$R,18,0)&amp;K513,Gia_MB!$A:$F,6,0)</f>
        <v>73431</v>
      </c>
      <c r="U513" s="14">
        <f t="shared" si="128"/>
        <v>293724</v>
      </c>
      <c r="W513" s="64">
        <f t="shared" si="127"/>
        <v>0</v>
      </c>
      <c r="X513" s="3" t="str">
        <f t="shared" si="129"/>
        <v>8</v>
      </c>
      <c r="Z513" s="14">
        <f t="shared" si="130"/>
        <v>23497.920000000002</v>
      </c>
      <c r="AA513" s="7">
        <f>VLOOKUP(G513,Ma_KH!$A:$R,14,0)</f>
        <v>46</v>
      </c>
    </row>
    <row r="514" spans="1:27" x14ac:dyDescent="0.25">
      <c r="A514" s="77">
        <v>45908</v>
      </c>
      <c r="B514" s="25">
        <v>30519</v>
      </c>
      <c r="C514" s="12" t="s">
        <v>7186</v>
      </c>
      <c r="D514" s="16">
        <f t="shared" si="126"/>
        <v>45908</v>
      </c>
      <c r="G514" s="13" t="s">
        <v>7341</v>
      </c>
      <c r="I514" s="13" t="s">
        <v>7356</v>
      </c>
      <c r="J514" s="13" t="s">
        <v>1811</v>
      </c>
      <c r="K514" s="13" t="s">
        <v>30</v>
      </c>
      <c r="L514" s="25" t="str">
        <f>VLOOKUP($K514,TONG_SL!$A:$D,2,0)</f>
        <v>Gà muối 500g</v>
      </c>
      <c r="N514" s="25" t="str">
        <f t="shared" si="125"/>
        <v>K-C6</v>
      </c>
      <c r="Q514" s="25" t="str">
        <f>VLOOKUP(K514,TONG_SL!$A:$D,3,0)</f>
        <v>Túi</v>
      </c>
      <c r="R514" s="1">
        <v>2</v>
      </c>
      <c r="T514" s="1">
        <f>VLOOKUP(VLOOKUP(G514,Ma_KH!$A:$R,18,0)&amp;K514,Gia_MB!$A:$F,6,0)</f>
        <v>111058</v>
      </c>
      <c r="U514" s="14">
        <f t="shared" si="128"/>
        <v>222116</v>
      </c>
      <c r="W514" s="64">
        <f t="shared" si="127"/>
        <v>0</v>
      </c>
      <c r="X514" s="3" t="str">
        <f t="shared" si="129"/>
        <v>8</v>
      </c>
      <c r="Z514" s="14">
        <f t="shared" si="130"/>
        <v>17769.28</v>
      </c>
      <c r="AA514" s="7">
        <f>VLOOKUP(G514,Ma_KH!$A:$R,14,0)</f>
        <v>46</v>
      </c>
    </row>
    <row r="515" spans="1:27" x14ac:dyDescent="0.25">
      <c r="A515" s="77">
        <v>45908</v>
      </c>
      <c r="B515" s="25">
        <v>30519</v>
      </c>
      <c r="C515" s="12" t="s">
        <v>7186</v>
      </c>
      <c r="D515" s="16">
        <f t="shared" si="126"/>
        <v>45908</v>
      </c>
      <c r="G515" s="13" t="s">
        <v>7341</v>
      </c>
      <c r="I515" s="13" t="s">
        <v>7356</v>
      </c>
      <c r="J515" s="13" t="s">
        <v>1811</v>
      </c>
      <c r="K515" s="13" t="s">
        <v>556</v>
      </c>
      <c r="L515" s="25" t="str">
        <f>VLOOKUP($K515,TONG_SL!$A:$D,2,0)</f>
        <v>Chân giò heo muối 100g</v>
      </c>
      <c r="N515" s="25" t="str">
        <f t="shared" si="125"/>
        <v>K-C6</v>
      </c>
      <c r="Q515" s="25" t="str">
        <f>VLOOKUP(K515,TONG_SL!$A:$D,3,0)</f>
        <v>Gói</v>
      </c>
      <c r="R515" s="1">
        <v>5</v>
      </c>
      <c r="T515" s="1">
        <f>VLOOKUP(VLOOKUP(G515,Ma_KH!$A:$R,18,0)&amp;K515,Gia_MB!$A:$F,6,0)</f>
        <v>22830</v>
      </c>
      <c r="U515" s="14">
        <f t="shared" si="128"/>
        <v>114150</v>
      </c>
      <c r="W515" s="64">
        <f t="shared" si="127"/>
        <v>0</v>
      </c>
      <c r="X515" s="3" t="str">
        <f t="shared" si="129"/>
        <v>8</v>
      </c>
      <c r="Z515" s="14">
        <f t="shared" si="130"/>
        <v>9132</v>
      </c>
      <c r="AA515" s="7">
        <f>VLOOKUP(G515,Ma_KH!$A:$R,14,0)</f>
        <v>46</v>
      </c>
    </row>
    <row r="516" spans="1:27" x14ac:dyDescent="0.25">
      <c r="A516" s="77">
        <v>45908</v>
      </c>
      <c r="B516" s="25">
        <v>30519</v>
      </c>
      <c r="C516" s="12" t="s">
        <v>7186</v>
      </c>
      <c r="D516" s="16">
        <f t="shared" si="126"/>
        <v>45908</v>
      </c>
      <c r="G516" s="13" t="s">
        <v>7341</v>
      </c>
      <c r="I516" s="13" t="s">
        <v>7356</v>
      </c>
      <c r="J516" s="13" t="s">
        <v>1811</v>
      </c>
      <c r="K516" s="13" t="s">
        <v>27</v>
      </c>
      <c r="L516" s="25" t="str">
        <f>VLOOKUP($K516,TONG_SL!$A:$D,2,0)</f>
        <v>Chân giò heo muối 300g</v>
      </c>
      <c r="N516" s="25" t="str">
        <f t="shared" si="125"/>
        <v>K-C6</v>
      </c>
      <c r="Q516" s="25" t="str">
        <f>VLOOKUP(K516,TONG_SL!$A:$D,3,0)</f>
        <v>Túi</v>
      </c>
      <c r="R516" s="1">
        <v>5</v>
      </c>
      <c r="T516" s="1">
        <f>VLOOKUP(VLOOKUP(G516,Ma_KH!$A:$R,18,0)&amp;K516,Gia_MB!$A:$F,6,0)</f>
        <v>73431</v>
      </c>
      <c r="U516" s="14">
        <f t="shared" si="128"/>
        <v>367155</v>
      </c>
      <c r="W516" s="64">
        <f t="shared" si="127"/>
        <v>0</v>
      </c>
      <c r="X516" s="3" t="str">
        <f t="shared" si="129"/>
        <v>8</v>
      </c>
      <c r="Z516" s="14">
        <f t="shared" si="130"/>
        <v>29372.400000000001</v>
      </c>
      <c r="AA516" s="7">
        <f>VLOOKUP(G516,Ma_KH!$A:$R,14,0)</f>
        <v>46</v>
      </c>
    </row>
    <row r="517" spans="1:27" x14ac:dyDescent="0.25">
      <c r="A517" s="77">
        <v>45908</v>
      </c>
      <c r="B517" s="25">
        <v>30517</v>
      </c>
      <c r="C517" s="12" t="s">
        <v>7186</v>
      </c>
      <c r="D517" s="16">
        <f t="shared" si="126"/>
        <v>45908</v>
      </c>
      <c r="G517" s="13" t="s">
        <v>7341</v>
      </c>
      <c r="I517" s="13" t="s">
        <v>7357</v>
      </c>
      <c r="J517" s="13" t="s">
        <v>1811</v>
      </c>
      <c r="K517" s="13" t="s">
        <v>30</v>
      </c>
      <c r="L517" s="25" t="str">
        <f>VLOOKUP($K517,TONG_SL!$A:$D,2,0)</f>
        <v>Gà muối 500g</v>
      </c>
      <c r="N517" s="25" t="str">
        <f t="shared" si="125"/>
        <v>K-C6</v>
      </c>
      <c r="Q517" s="25" t="str">
        <f>VLOOKUP(K517,TONG_SL!$A:$D,3,0)</f>
        <v>Túi</v>
      </c>
      <c r="R517" s="1">
        <v>2</v>
      </c>
      <c r="T517" s="1">
        <f>VLOOKUP(VLOOKUP(G517,Ma_KH!$A:$R,18,0)&amp;K517,Gia_MB!$A:$F,6,0)</f>
        <v>111058</v>
      </c>
      <c r="U517" s="14">
        <f t="shared" si="128"/>
        <v>222116</v>
      </c>
      <c r="W517" s="64">
        <f t="shared" si="127"/>
        <v>0</v>
      </c>
      <c r="X517" s="3" t="str">
        <f t="shared" si="129"/>
        <v>8</v>
      </c>
      <c r="Z517" s="14">
        <f t="shared" si="130"/>
        <v>17769.28</v>
      </c>
      <c r="AA517" s="7">
        <f>VLOOKUP(G517,Ma_KH!$A:$R,14,0)</f>
        <v>46</v>
      </c>
    </row>
    <row r="518" spans="1:27" x14ac:dyDescent="0.25">
      <c r="A518" s="77">
        <v>45908</v>
      </c>
      <c r="B518" s="25">
        <v>30517</v>
      </c>
      <c r="C518" s="12" t="s">
        <v>7186</v>
      </c>
      <c r="D518" s="16">
        <f t="shared" si="126"/>
        <v>45908</v>
      </c>
      <c r="G518" s="13" t="s">
        <v>7341</v>
      </c>
      <c r="I518" s="13" t="s">
        <v>7357</v>
      </c>
      <c r="J518" s="13" t="s">
        <v>1811</v>
      </c>
      <c r="K518" s="13" t="s">
        <v>547</v>
      </c>
      <c r="L518" s="25" t="str">
        <f>VLOOKUP($K518,TONG_SL!$A:$D,2,0)</f>
        <v>Chân giò heo muối 500g</v>
      </c>
      <c r="N518" s="25" t="str">
        <f t="shared" si="125"/>
        <v>K-C6</v>
      </c>
      <c r="Q518" s="25" t="str">
        <f>VLOOKUP(K518,TONG_SL!$A:$D,3,0)</f>
        <v>Túi</v>
      </c>
      <c r="R518" s="1">
        <v>3</v>
      </c>
      <c r="T518" s="1">
        <f>VLOOKUP(VLOOKUP(G518,Ma_KH!$A:$R,18,0)&amp;K518,Gia_MB!$A:$F,6,0)</f>
        <v>110732</v>
      </c>
      <c r="U518" s="14">
        <f t="shared" si="128"/>
        <v>332196</v>
      </c>
      <c r="W518" s="64">
        <f t="shared" si="127"/>
        <v>0</v>
      </c>
      <c r="X518" s="3" t="str">
        <f t="shared" si="129"/>
        <v>8</v>
      </c>
      <c r="Z518" s="14">
        <f t="shared" si="130"/>
        <v>26575.68</v>
      </c>
      <c r="AA518" s="7">
        <f>VLOOKUP(G518,Ma_KH!$A:$R,14,0)</f>
        <v>46</v>
      </c>
    </row>
    <row r="519" spans="1:27" x14ac:dyDescent="0.25">
      <c r="A519" s="77">
        <v>45908</v>
      </c>
      <c r="B519" s="25">
        <v>30517</v>
      </c>
      <c r="C519" s="12" t="s">
        <v>7186</v>
      </c>
      <c r="D519" s="16">
        <f t="shared" si="126"/>
        <v>45908</v>
      </c>
      <c r="G519" s="13" t="s">
        <v>7341</v>
      </c>
      <c r="I519" s="13" t="s">
        <v>7357</v>
      </c>
      <c r="J519" s="13" t="s">
        <v>1811</v>
      </c>
      <c r="K519" s="13" t="s">
        <v>35</v>
      </c>
      <c r="L519" s="25" t="str">
        <f>VLOOKUP($K519,TONG_SL!$A:$D,2,0)</f>
        <v>Tai heo muối 200g</v>
      </c>
      <c r="N519" s="25" t="str">
        <f t="shared" si="125"/>
        <v>K-C6</v>
      </c>
      <c r="Q519" s="25" t="str">
        <f>VLOOKUP(K519,TONG_SL!$A:$D,3,0)</f>
        <v>Túi</v>
      </c>
      <c r="R519" s="1">
        <v>4</v>
      </c>
      <c r="T519" s="1">
        <f>VLOOKUP(VLOOKUP(G519,Ma_KH!$A:$R,18,0)&amp;K519,Gia_MB!$A:$F,6,0)</f>
        <v>55595</v>
      </c>
      <c r="U519" s="14">
        <f t="shared" si="128"/>
        <v>222380</v>
      </c>
      <c r="W519" s="64">
        <f t="shared" si="127"/>
        <v>0</v>
      </c>
      <c r="X519" s="3" t="str">
        <f t="shared" si="129"/>
        <v>8</v>
      </c>
      <c r="Z519" s="14">
        <f t="shared" si="130"/>
        <v>17790.400000000001</v>
      </c>
      <c r="AA519" s="7">
        <f>VLOOKUP(G519,Ma_KH!$A:$R,14,0)</f>
        <v>46</v>
      </c>
    </row>
    <row r="520" spans="1:27" x14ac:dyDescent="0.25">
      <c r="A520" s="77">
        <v>45908</v>
      </c>
      <c r="B520" s="25">
        <v>30517</v>
      </c>
      <c r="C520" s="12" t="s">
        <v>7186</v>
      </c>
      <c r="D520" s="16">
        <f t="shared" si="126"/>
        <v>45908</v>
      </c>
      <c r="G520" s="13" t="s">
        <v>7341</v>
      </c>
      <c r="I520" s="13" t="s">
        <v>7357</v>
      </c>
      <c r="J520" s="13" t="s">
        <v>1811</v>
      </c>
      <c r="K520" s="13" t="s">
        <v>556</v>
      </c>
      <c r="L520" s="25" t="str">
        <f>VLOOKUP($K520,TONG_SL!$A:$D,2,0)</f>
        <v>Chân giò heo muối 100g</v>
      </c>
      <c r="N520" s="25" t="str">
        <f t="shared" si="125"/>
        <v>K-C6</v>
      </c>
      <c r="Q520" s="25" t="str">
        <f>VLOOKUP(K520,TONG_SL!$A:$D,3,0)</f>
        <v>Gói</v>
      </c>
      <c r="R520" s="1">
        <v>5</v>
      </c>
      <c r="T520" s="1">
        <f>VLOOKUP(VLOOKUP(G520,Ma_KH!$A:$R,18,0)&amp;K520,Gia_MB!$A:$F,6,0)</f>
        <v>22830</v>
      </c>
      <c r="U520" s="14">
        <f t="shared" si="128"/>
        <v>114150</v>
      </c>
      <c r="W520" s="64">
        <f t="shared" si="127"/>
        <v>0</v>
      </c>
      <c r="X520" s="3" t="str">
        <f t="shared" si="129"/>
        <v>8</v>
      </c>
      <c r="Z520" s="14">
        <f t="shared" si="130"/>
        <v>9132</v>
      </c>
      <c r="AA520" s="7">
        <f>VLOOKUP(G520,Ma_KH!$A:$R,14,0)</f>
        <v>46</v>
      </c>
    </row>
    <row r="521" spans="1:27" x14ac:dyDescent="0.25">
      <c r="A521" s="77">
        <v>45908</v>
      </c>
      <c r="B521" s="25">
        <v>30517</v>
      </c>
      <c r="C521" s="12" t="s">
        <v>7186</v>
      </c>
      <c r="D521" s="16">
        <f t="shared" si="126"/>
        <v>45908</v>
      </c>
      <c r="G521" s="13" t="s">
        <v>7341</v>
      </c>
      <c r="I521" s="13" t="s">
        <v>7357</v>
      </c>
      <c r="J521" s="13" t="s">
        <v>1811</v>
      </c>
      <c r="K521" s="13" t="s">
        <v>27</v>
      </c>
      <c r="L521" s="25" t="str">
        <f>VLOOKUP($K521,TONG_SL!$A:$D,2,0)</f>
        <v>Chân giò heo muối 300g</v>
      </c>
      <c r="N521" s="25" t="str">
        <f t="shared" ref="N521:N585" si="131">IF($B521&lt;&gt;"","K-C6","")</f>
        <v>K-C6</v>
      </c>
      <c r="Q521" s="25" t="str">
        <f>VLOOKUP(K521,TONG_SL!$A:$D,3,0)</f>
        <v>Túi</v>
      </c>
      <c r="R521" s="1">
        <v>5</v>
      </c>
      <c r="T521" s="1">
        <f>VLOOKUP(VLOOKUP(G521,Ma_KH!$A:$R,18,0)&amp;K521,Gia_MB!$A:$F,6,0)</f>
        <v>73431</v>
      </c>
      <c r="U521" s="14">
        <f t="shared" si="128"/>
        <v>367155</v>
      </c>
      <c r="W521" s="64">
        <f t="shared" si="127"/>
        <v>0</v>
      </c>
      <c r="X521" s="3" t="str">
        <f t="shared" si="129"/>
        <v>8</v>
      </c>
      <c r="Z521" s="14">
        <f t="shared" si="130"/>
        <v>29372.400000000001</v>
      </c>
      <c r="AA521" s="7">
        <f>VLOOKUP(G521,Ma_KH!$A:$R,14,0)</f>
        <v>46</v>
      </c>
    </row>
    <row r="522" spans="1:27" x14ac:dyDescent="0.25">
      <c r="A522" s="77">
        <v>45908</v>
      </c>
      <c r="B522" s="25">
        <v>47388</v>
      </c>
      <c r="C522" s="12" t="s">
        <v>7186</v>
      </c>
      <c r="D522" s="16">
        <f t="shared" ref="D522:D585" si="132">IF(A522="","",A522)</f>
        <v>45908</v>
      </c>
      <c r="G522" s="13" t="s">
        <v>7218</v>
      </c>
      <c r="I522" s="13" t="s">
        <v>7358</v>
      </c>
      <c r="J522" s="13" t="s">
        <v>1811</v>
      </c>
      <c r="K522" s="13" t="s">
        <v>556</v>
      </c>
      <c r="L522" s="25" t="str">
        <f>VLOOKUP($K522,TONG_SL!$A:$D,2,0)</f>
        <v>Chân giò heo muối 100g</v>
      </c>
      <c r="N522" s="25" t="str">
        <f t="shared" si="131"/>
        <v>K-C6</v>
      </c>
      <c r="Q522" s="25" t="str">
        <f>VLOOKUP(K522,TONG_SL!$A:$D,3,0)</f>
        <v>Gói</v>
      </c>
      <c r="R522" s="1">
        <v>8</v>
      </c>
      <c r="T522" s="1">
        <f>VLOOKUP(VLOOKUP(G522,Ma_KH!$A:$R,18,0)&amp;K522,Gia_MB!$A:$F,6,0)</f>
        <v>23076</v>
      </c>
      <c r="U522" s="14">
        <f t="shared" si="128"/>
        <v>184608</v>
      </c>
      <c r="W522" s="64">
        <f t="shared" si="127"/>
        <v>0</v>
      </c>
      <c r="X522" s="3" t="str">
        <f t="shared" si="129"/>
        <v>8</v>
      </c>
      <c r="Z522" s="14">
        <f t="shared" si="130"/>
        <v>14768.64</v>
      </c>
      <c r="AA522" s="7">
        <f>VLOOKUP(G522,Ma_KH!$A:$R,14,0)</f>
        <v>67</v>
      </c>
    </row>
    <row r="523" spans="1:27" x14ac:dyDescent="0.25">
      <c r="A523" s="77">
        <v>45908</v>
      </c>
      <c r="B523" s="25">
        <v>48180</v>
      </c>
      <c r="C523" s="12" t="s">
        <v>7186</v>
      </c>
      <c r="D523" s="16">
        <f t="shared" si="132"/>
        <v>45908</v>
      </c>
      <c r="G523" s="13" t="s">
        <v>7218</v>
      </c>
      <c r="I523" s="13" t="s">
        <v>7359</v>
      </c>
      <c r="J523" s="13" t="s">
        <v>1811</v>
      </c>
      <c r="K523" s="13" t="s">
        <v>556</v>
      </c>
      <c r="L523" s="25" t="str">
        <f>VLOOKUP($K523,TONG_SL!$A:$D,2,0)</f>
        <v>Chân giò heo muối 100g</v>
      </c>
      <c r="N523" s="25" t="str">
        <f t="shared" si="131"/>
        <v>K-C6</v>
      </c>
      <c r="Q523" s="25" t="str">
        <f>VLOOKUP(K523,TONG_SL!$A:$D,3,0)</f>
        <v>Gói</v>
      </c>
      <c r="R523" s="1">
        <v>10</v>
      </c>
      <c r="T523" s="1">
        <f>VLOOKUP(VLOOKUP(G523,Ma_KH!$A:$R,18,0)&amp;K523,Gia_MB!$A:$F,6,0)</f>
        <v>23076</v>
      </c>
      <c r="U523" s="14">
        <f t="shared" si="128"/>
        <v>230760</v>
      </c>
      <c r="W523" s="64">
        <f t="shared" ref="W523:W586" si="133">U523*V523</f>
        <v>0</v>
      </c>
      <c r="X523" s="3" t="str">
        <f t="shared" si="129"/>
        <v>8</v>
      </c>
      <c r="Z523" s="14">
        <f t="shared" si="130"/>
        <v>18460.8</v>
      </c>
      <c r="AA523" s="7">
        <f>VLOOKUP(G523,Ma_KH!$A:$R,14,0)</f>
        <v>67</v>
      </c>
    </row>
    <row r="524" spans="1:27" x14ac:dyDescent="0.25">
      <c r="A524" s="77">
        <v>45908</v>
      </c>
      <c r="B524" s="25">
        <v>56586</v>
      </c>
      <c r="C524" s="12" t="s">
        <v>7186</v>
      </c>
      <c r="D524" s="16">
        <f t="shared" si="132"/>
        <v>45908</v>
      </c>
      <c r="G524" s="13" t="s">
        <v>7200</v>
      </c>
      <c r="I524" s="13" t="s">
        <v>1971</v>
      </c>
      <c r="J524" s="13" t="s">
        <v>1811</v>
      </c>
      <c r="K524" s="13" t="s">
        <v>27</v>
      </c>
      <c r="L524" s="25" t="str">
        <f>VLOOKUP($K524,TONG_SL!$A:$D,2,0)</f>
        <v>Chân giò heo muối 300g</v>
      </c>
      <c r="N524" s="25" t="str">
        <f t="shared" si="131"/>
        <v>K-C6</v>
      </c>
      <c r="Q524" s="25" t="str">
        <f>VLOOKUP(K524,TONG_SL!$A:$D,3,0)</f>
        <v>Túi</v>
      </c>
      <c r="R524" s="1">
        <v>5</v>
      </c>
      <c r="T524" s="1">
        <f>VLOOKUP(VLOOKUP(G524,Ma_KH!$A:$R,18,0)&amp;K524,Gia_MB!$A:$F,6,0)</f>
        <v>69759</v>
      </c>
      <c r="U524" s="14">
        <f t="shared" si="128"/>
        <v>348795</v>
      </c>
      <c r="W524" s="64">
        <f t="shared" si="133"/>
        <v>0</v>
      </c>
      <c r="X524" s="3" t="str">
        <f t="shared" si="129"/>
        <v>8</v>
      </c>
      <c r="Z524" s="14">
        <f t="shared" si="130"/>
        <v>27903.600000000002</v>
      </c>
      <c r="AA524" s="7">
        <f>VLOOKUP(G524,Ma_KH!$A:$R,14,0)</f>
        <v>60</v>
      </c>
    </row>
    <row r="525" spans="1:27" x14ac:dyDescent="0.25">
      <c r="A525" s="77">
        <v>45908</v>
      </c>
      <c r="B525" s="25">
        <v>56586</v>
      </c>
      <c r="C525" s="12" t="s">
        <v>7186</v>
      </c>
      <c r="D525" s="16">
        <f t="shared" si="132"/>
        <v>45908</v>
      </c>
      <c r="G525" s="13" t="s">
        <v>7200</v>
      </c>
      <c r="I525" s="13" t="s">
        <v>1971</v>
      </c>
      <c r="J525" s="13" t="s">
        <v>1811</v>
      </c>
      <c r="K525" s="13" t="s">
        <v>30</v>
      </c>
      <c r="L525" s="25" t="str">
        <f>VLOOKUP($K525,TONG_SL!$A:$D,2,0)</f>
        <v>Gà muối 500g</v>
      </c>
      <c r="N525" s="25" t="str">
        <f t="shared" si="131"/>
        <v>K-C6</v>
      </c>
      <c r="Q525" s="25" t="str">
        <f>VLOOKUP(K525,TONG_SL!$A:$D,3,0)</f>
        <v>Túi</v>
      </c>
      <c r="R525" s="1">
        <v>2</v>
      </c>
      <c r="T525" s="1">
        <f>VLOOKUP(VLOOKUP(G525,Ma_KH!$A:$R,18,0)&amp;K525,Gia_MB!$A:$F,6,0)</f>
        <v>105505</v>
      </c>
      <c r="U525" s="14">
        <f t="shared" si="128"/>
        <v>211010</v>
      </c>
      <c r="W525" s="64">
        <f t="shared" si="133"/>
        <v>0</v>
      </c>
      <c r="X525" s="3" t="str">
        <f t="shared" si="129"/>
        <v>8</v>
      </c>
      <c r="Z525" s="14">
        <f t="shared" si="130"/>
        <v>16880.8</v>
      </c>
      <c r="AA525" s="7">
        <f>VLOOKUP(G525,Ma_KH!$A:$R,14,0)</f>
        <v>60</v>
      </c>
    </row>
    <row r="526" spans="1:27" x14ac:dyDescent="0.25">
      <c r="A526" s="77">
        <v>45908</v>
      </c>
      <c r="B526" s="25">
        <v>56505</v>
      </c>
      <c r="C526" s="12" t="s">
        <v>7186</v>
      </c>
      <c r="D526" s="16">
        <f t="shared" si="132"/>
        <v>45908</v>
      </c>
      <c r="G526" s="13" t="s">
        <v>3122</v>
      </c>
      <c r="I526" s="13" t="s">
        <v>3122</v>
      </c>
      <c r="J526" s="13" t="s">
        <v>1811</v>
      </c>
      <c r="K526" s="13" t="s">
        <v>27</v>
      </c>
      <c r="L526" s="25" t="str">
        <f>VLOOKUP($K526,TONG_SL!$A:$D,2,0)</f>
        <v>Chân giò heo muối 300g</v>
      </c>
      <c r="N526" s="25" t="str">
        <f t="shared" si="131"/>
        <v>K-C6</v>
      </c>
      <c r="Q526" s="25" t="str">
        <f>VLOOKUP(K526,TONG_SL!$A:$D,3,0)</f>
        <v>Túi</v>
      </c>
      <c r="R526" s="1">
        <v>5</v>
      </c>
      <c r="T526" s="1">
        <f>VLOOKUP(VLOOKUP(G526,Ma_KH!$A:$R,18,0)&amp;K526,Gia_MB!$A:$F,6,0)</f>
        <v>73431</v>
      </c>
      <c r="U526" s="14">
        <f t="shared" si="128"/>
        <v>367155</v>
      </c>
      <c r="W526" s="64">
        <f t="shared" si="133"/>
        <v>0</v>
      </c>
      <c r="X526" s="3" t="str">
        <f t="shared" si="129"/>
        <v>8</v>
      </c>
      <c r="Z526" s="14">
        <f t="shared" si="130"/>
        <v>29372.400000000001</v>
      </c>
      <c r="AA526" s="7">
        <f>VLOOKUP(G526,Ma_KH!$A:$R,14,0)</f>
        <v>57</v>
      </c>
    </row>
    <row r="527" spans="1:27" x14ac:dyDescent="0.25">
      <c r="A527" s="77">
        <v>45908</v>
      </c>
      <c r="B527" s="25">
        <v>56505</v>
      </c>
      <c r="C527" s="12" t="s">
        <v>7186</v>
      </c>
      <c r="D527" s="16">
        <f t="shared" si="132"/>
        <v>45908</v>
      </c>
      <c r="G527" s="13" t="s">
        <v>3122</v>
      </c>
      <c r="I527" s="13" t="s">
        <v>3122</v>
      </c>
      <c r="J527" s="13" t="s">
        <v>1811</v>
      </c>
      <c r="K527" s="13" t="s">
        <v>32</v>
      </c>
      <c r="L527" s="25" t="str">
        <f>VLOOKUP($K527,TONG_SL!$A:$D,2,0)</f>
        <v>Giò Tai Lưỡi Xào 250g</v>
      </c>
      <c r="N527" s="25" t="str">
        <f t="shared" si="131"/>
        <v>K-C6</v>
      </c>
      <c r="Q527" s="25" t="str">
        <f>VLOOKUP(K527,TONG_SL!$A:$D,3,0)</f>
        <v>Túi</v>
      </c>
      <c r="R527" s="1">
        <v>5</v>
      </c>
      <c r="T527" s="1">
        <f>VLOOKUP(VLOOKUP(G527,Ma_KH!$A:$R,18,0)&amp;K527,Gia_MB!$A:$F,6,0)</f>
        <v>50182</v>
      </c>
      <c r="U527" s="14">
        <f t="shared" si="128"/>
        <v>250910</v>
      </c>
      <c r="W527" s="64">
        <f t="shared" si="133"/>
        <v>0</v>
      </c>
      <c r="X527" s="3" t="str">
        <f t="shared" si="129"/>
        <v>8</v>
      </c>
      <c r="Z527" s="14">
        <f t="shared" si="130"/>
        <v>20072.8</v>
      </c>
      <c r="AA527" s="7">
        <f>VLOOKUP(G527,Ma_KH!$A:$R,14,0)</f>
        <v>57</v>
      </c>
    </row>
    <row r="528" spans="1:27" x14ac:dyDescent="0.25">
      <c r="A528" s="77">
        <v>45908</v>
      </c>
      <c r="B528" s="25">
        <v>56505</v>
      </c>
      <c r="C528" s="12" t="s">
        <v>7186</v>
      </c>
      <c r="D528" s="16">
        <f t="shared" si="132"/>
        <v>45908</v>
      </c>
      <c r="G528" s="13" t="s">
        <v>3122</v>
      </c>
      <c r="I528" s="13" t="s">
        <v>3122</v>
      </c>
      <c r="J528" s="13" t="s">
        <v>1811</v>
      </c>
      <c r="K528" s="13" t="s">
        <v>41</v>
      </c>
      <c r="L528" s="25" t="str">
        <f>VLOOKUP($K528,TONG_SL!$A:$D,2,0)</f>
        <v>Chả nướng 300g</v>
      </c>
      <c r="N528" s="25" t="str">
        <f t="shared" si="131"/>
        <v>K-C6</v>
      </c>
      <c r="Q528" s="25" t="str">
        <f>VLOOKUP(K528,TONG_SL!$A:$D,3,0)</f>
        <v>Túi</v>
      </c>
      <c r="R528" s="1">
        <v>5</v>
      </c>
      <c r="T528" s="1">
        <f>VLOOKUP(VLOOKUP(G528,Ma_KH!$A:$R,18,0)&amp;K528,Gia_MB!$A:$F,6,0)</f>
        <v>70950</v>
      </c>
      <c r="U528" s="14">
        <f t="shared" si="128"/>
        <v>354750</v>
      </c>
      <c r="W528" s="64">
        <f t="shared" si="133"/>
        <v>0</v>
      </c>
      <c r="X528" s="3" t="str">
        <f t="shared" si="129"/>
        <v>8</v>
      </c>
      <c r="Z528" s="14">
        <f t="shared" si="130"/>
        <v>28380</v>
      </c>
      <c r="AA528" s="7">
        <f>VLOOKUP(G528,Ma_KH!$A:$R,14,0)</f>
        <v>57</v>
      </c>
    </row>
    <row r="529" spans="1:27" x14ac:dyDescent="0.25">
      <c r="A529" s="77">
        <v>45908</v>
      </c>
      <c r="B529" s="25">
        <v>56505</v>
      </c>
      <c r="C529" s="12" t="s">
        <v>7186</v>
      </c>
      <c r="D529" s="16">
        <f t="shared" si="132"/>
        <v>45908</v>
      </c>
      <c r="G529" s="13" t="s">
        <v>3122</v>
      </c>
      <c r="I529" s="13" t="s">
        <v>3122</v>
      </c>
      <c r="J529" s="13" t="s">
        <v>1811</v>
      </c>
      <c r="K529" s="13" t="s">
        <v>39</v>
      </c>
      <c r="L529" s="25" t="str">
        <f>VLOOKUP($K529,TONG_SL!$A:$D,2,0)</f>
        <v>Chả cốm 300g</v>
      </c>
      <c r="N529" s="25" t="str">
        <f t="shared" si="131"/>
        <v>K-C6</v>
      </c>
      <c r="Q529" s="25" t="str">
        <f>VLOOKUP(K529,TONG_SL!$A:$D,3,0)</f>
        <v>Túi</v>
      </c>
      <c r="R529" s="1">
        <v>5</v>
      </c>
      <c r="T529" s="1">
        <f>VLOOKUP(VLOOKUP(G529,Ma_KH!$A:$R,18,0)&amp;K529,Gia_MB!$A:$F,6,0)</f>
        <v>74250</v>
      </c>
      <c r="U529" s="14">
        <f t="shared" si="128"/>
        <v>371250</v>
      </c>
      <c r="W529" s="64">
        <f t="shared" si="133"/>
        <v>0</v>
      </c>
      <c r="X529" s="3" t="str">
        <f t="shared" si="129"/>
        <v>8</v>
      </c>
      <c r="Z529" s="14">
        <f t="shared" si="130"/>
        <v>29700</v>
      </c>
      <c r="AA529" s="7">
        <f>VLOOKUP(G529,Ma_KH!$A:$R,14,0)</f>
        <v>57</v>
      </c>
    </row>
    <row r="530" spans="1:27" x14ac:dyDescent="0.25">
      <c r="A530" s="77">
        <v>45908</v>
      </c>
      <c r="B530" s="25">
        <v>56685</v>
      </c>
      <c r="C530" s="12" t="s">
        <v>7186</v>
      </c>
      <c r="D530" s="16">
        <f t="shared" si="132"/>
        <v>45908</v>
      </c>
      <c r="G530" s="13" t="s">
        <v>3122</v>
      </c>
      <c r="I530" s="13" t="s">
        <v>3207</v>
      </c>
      <c r="J530" s="13" t="s">
        <v>1811</v>
      </c>
      <c r="K530" s="13" t="s">
        <v>30</v>
      </c>
      <c r="L530" s="25" t="str">
        <f>VLOOKUP($K530,TONG_SL!$A:$D,2,0)</f>
        <v>Gà muối 500g</v>
      </c>
      <c r="N530" s="25" t="str">
        <f t="shared" si="131"/>
        <v>K-C6</v>
      </c>
      <c r="Q530" s="25" t="str">
        <f>VLOOKUP(K530,TONG_SL!$A:$D,3,0)</f>
        <v>Túi</v>
      </c>
      <c r="R530" s="1">
        <v>3</v>
      </c>
      <c r="T530" s="1">
        <f>VLOOKUP(VLOOKUP(G530,Ma_KH!$A:$R,18,0)&amp;K530,Gia_MB!$A:$F,6,0)</f>
        <v>111058</v>
      </c>
      <c r="U530" s="14">
        <f t="shared" si="128"/>
        <v>333174</v>
      </c>
      <c r="W530" s="64">
        <f t="shared" si="133"/>
        <v>0</v>
      </c>
      <c r="X530" s="3" t="str">
        <f t="shared" si="129"/>
        <v>8</v>
      </c>
      <c r="Z530" s="14">
        <f t="shared" si="130"/>
        <v>26653.920000000002</v>
      </c>
      <c r="AA530" s="7">
        <f>VLOOKUP(G530,Ma_KH!$A:$R,14,0)</f>
        <v>57</v>
      </c>
    </row>
    <row r="531" spans="1:27" x14ac:dyDescent="0.25">
      <c r="A531" s="77">
        <v>45908</v>
      </c>
      <c r="B531" s="25">
        <v>56685</v>
      </c>
      <c r="C531" s="12" t="s">
        <v>7186</v>
      </c>
      <c r="D531" s="16">
        <f t="shared" si="132"/>
        <v>45908</v>
      </c>
      <c r="G531" s="13" t="s">
        <v>3122</v>
      </c>
      <c r="I531" s="13" t="s">
        <v>3207</v>
      </c>
      <c r="J531" s="13" t="s">
        <v>1811</v>
      </c>
      <c r="K531" s="13" t="s">
        <v>27</v>
      </c>
      <c r="L531" s="25" t="str">
        <f>VLOOKUP($K531,TONG_SL!$A:$D,2,0)</f>
        <v>Chân giò heo muối 300g</v>
      </c>
      <c r="N531" s="25" t="str">
        <f t="shared" si="131"/>
        <v>K-C6</v>
      </c>
      <c r="Q531" s="25" t="str">
        <f>VLOOKUP(K531,TONG_SL!$A:$D,3,0)</f>
        <v>Túi</v>
      </c>
      <c r="R531" s="1">
        <v>15</v>
      </c>
      <c r="T531" s="1">
        <f>VLOOKUP(VLOOKUP(G531,Ma_KH!$A:$R,18,0)&amp;K531,Gia_MB!$A:$F,6,0)</f>
        <v>73431</v>
      </c>
      <c r="U531" s="14">
        <f t="shared" si="128"/>
        <v>1101465</v>
      </c>
      <c r="W531" s="64">
        <f t="shared" si="133"/>
        <v>0</v>
      </c>
      <c r="X531" s="3" t="str">
        <f t="shared" si="129"/>
        <v>8</v>
      </c>
      <c r="Z531" s="14">
        <f t="shared" si="130"/>
        <v>88117.2</v>
      </c>
      <c r="AA531" s="7">
        <f>VLOOKUP(G531,Ma_KH!$A:$R,14,0)</f>
        <v>57</v>
      </c>
    </row>
    <row r="532" spans="1:27" x14ac:dyDescent="0.25">
      <c r="A532" s="77">
        <v>45908</v>
      </c>
      <c r="B532" s="25">
        <v>31126</v>
      </c>
      <c r="C532" s="12" t="s">
        <v>7186</v>
      </c>
      <c r="D532" s="16">
        <f t="shared" si="132"/>
        <v>45908</v>
      </c>
      <c r="G532" s="13" t="s">
        <v>4348</v>
      </c>
      <c r="I532" s="13" t="s">
        <v>7360</v>
      </c>
      <c r="J532" s="13" t="s">
        <v>1811</v>
      </c>
      <c r="K532" s="13" t="s">
        <v>41</v>
      </c>
      <c r="L532" s="25" t="str">
        <f>VLOOKUP($K532,TONG_SL!$A:$D,2,0)</f>
        <v>Chả nướng 300g</v>
      </c>
      <c r="N532" s="25" t="str">
        <f t="shared" si="131"/>
        <v>K-C6</v>
      </c>
      <c r="Q532" s="25" t="str">
        <f>VLOOKUP(K532,TONG_SL!$A:$D,3,0)</f>
        <v>Túi</v>
      </c>
      <c r="R532" s="1">
        <v>3</v>
      </c>
      <c r="T532" s="1">
        <f>VLOOKUP(VLOOKUP(G532,Ma_KH!$A:$R,18,0)&amp;K532,Gia_MB!$A:$F,6,0)</f>
        <v>79950</v>
      </c>
      <c r="U532" s="14">
        <f t="shared" si="128"/>
        <v>239850</v>
      </c>
      <c r="W532" s="64">
        <f t="shared" si="133"/>
        <v>0</v>
      </c>
      <c r="X532" s="3" t="str">
        <f t="shared" si="129"/>
        <v>8</v>
      </c>
      <c r="Z532" s="14">
        <f t="shared" si="130"/>
        <v>19188</v>
      </c>
      <c r="AA532" s="7">
        <f>VLOOKUP(G532,Ma_KH!$A:$R,14,0)</f>
        <v>1</v>
      </c>
    </row>
    <row r="533" spans="1:27" x14ac:dyDescent="0.25">
      <c r="A533" s="77">
        <v>45908</v>
      </c>
      <c r="B533" s="25">
        <v>31126</v>
      </c>
      <c r="C533" s="12" t="s">
        <v>7186</v>
      </c>
      <c r="D533" s="16">
        <f t="shared" si="132"/>
        <v>45908</v>
      </c>
      <c r="G533" s="13" t="s">
        <v>4348</v>
      </c>
      <c r="I533" s="13" t="s">
        <v>7360</v>
      </c>
      <c r="J533" s="13" t="s">
        <v>1811</v>
      </c>
      <c r="K533" s="13" t="s">
        <v>32</v>
      </c>
      <c r="L533" s="25" t="str">
        <f>VLOOKUP($K533,TONG_SL!$A:$D,2,0)</f>
        <v>Giò Tai Lưỡi Xào 250g</v>
      </c>
      <c r="N533" s="25" t="str">
        <f t="shared" si="131"/>
        <v>K-C6</v>
      </c>
      <c r="Q533" s="25" t="str">
        <f>VLOOKUP(K533,TONG_SL!$A:$D,3,0)</f>
        <v>Túi</v>
      </c>
      <c r="R533" s="1">
        <v>3</v>
      </c>
      <c r="T533" s="1">
        <f>VLOOKUP(VLOOKUP(G533,Ma_KH!$A:$R,18,0)&amp;K533,Gia_MB!$A:$F,6,0)</f>
        <v>50182</v>
      </c>
      <c r="U533" s="14">
        <f t="shared" si="128"/>
        <v>150546</v>
      </c>
      <c r="W533" s="64">
        <f t="shared" si="133"/>
        <v>0</v>
      </c>
      <c r="X533" s="3" t="str">
        <f t="shared" si="129"/>
        <v>8</v>
      </c>
      <c r="Z533" s="14">
        <f t="shared" si="130"/>
        <v>12043.68</v>
      </c>
      <c r="AA533" s="7">
        <f>VLOOKUP(G533,Ma_KH!$A:$R,14,0)</f>
        <v>1</v>
      </c>
    </row>
    <row r="534" spans="1:27" x14ac:dyDescent="0.25">
      <c r="A534" s="77">
        <v>45908</v>
      </c>
      <c r="B534" s="25">
        <v>31126</v>
      </c>
      <c r="C534" s="12" t="s">
        <v>7186</v>
      </c>
      <c r="D534" s="16">
        <f t="shared" si="132"/>
        <v>45908</v>
      </c>
      <c r="G534" s="13" t="s">
        <v>4348</v>
      </c>
      <c r="I534" s="13" t="s">
        <v>7360</v>
      </c>
      <c r="J534" s="13" t="s">
        <v>1811</v>
      </c>
      <c r="K534" s="13" t="s">
        <v>39</v>
      </c>
      <c r="L534" s="25" t="str">
        <f>VLOOKUP($K534,TONG_SL!$A:$D,2,0)</f>
        <v>Chả cốm 300g</v>
      </c>
      <c r="N534" s="25" t="str">
        <f t="shared" si="131"/>
        <v>K-C6</v>
      </c>
      <c r="Q534" s="25" t="str">
        <f>VLOOKUP(K534,TONG_SL!$A:$D,3,0)</f>
        <v>Túi</v>
      </c>
      <c r="R534" s="1">
        <v>2</v>
      </c>
      <c r="T534" s="1">
        <f>VLOOKUP(VLOOKUP(G534,Ma_KH!$A:$R,18,0)&amp;K534,Gia_MB!$A:$F,6,0)</f>
        <v>74250</v>
      </c>
      <c r="U534" s="14">
        <f t="shared" si="128"/>
        <v>148500</v>
      </c>
      <c r="W534" s="64">
        <f t="shared" si="133"/>
        <v>0</v>
      </c>
      <c r="X534" s="3" t="str">
        <f t="shared" si="129"/>
        <v>8</v>
      </c>
      <c r="Z534" s="14">
        <f t="shared" si="130"/>
        <v>11880</v>
      </c>
      <c r="AA534" s="7">
        <f>VLOOKUP(G534,Ma_KH!$A:$R,14,0)</f>
        <v>1</v>
      </c>
    </row>
    <row r="535" spans="1:27" x14ac:dyDescent="0.25">
      <c r="A535" s="77">
        <v>45908</v>
      </c>
      <c r="B535" s="25">
        <v>31126</v>
      </c>
      <c r="C535" s="12" t="s">
        <v>7186</v>
      </c>
      <c r="D535" s="16">
        <f t="shared" si="132"/>
        <v>45908</v>
      </c>
      <c r="G535" s="13" t="s">
        <v>4348</v>
      </c>
      <c r="I535" s="13" t="s">
        <v>7360</v>
      </c>
      <c r="J535" s="13" t="s">
        <v>1811</v>
      </c>
      <c r="K535" s="13" t="s">
        <v>27</v>
      </c>
      <c r="L535" s="25" t="str">
        <f>VLOOKUP($K535,TONG_SL!$A:$D,2,0)</f>
        <v>Chân giò heo muối 300g</v>
      </c>
      <c r="N535" s="25" t="str">
        <f t="shared" si="131"/>
        <v>K-C6</v>
      </c>
      <c r="Q535" s="25" t="str">
        <f>VLOOKUP(K535,TONG_SL!$A:$D,3,0)</f>
        <v>Túi</v>
      </c>
      <c r="R535" s="1">
        <v>2</v>
      </c>
      <c r="T535" s="1">
        <f>VLOOKUP(VLOOKUP(G535,Ma_KH!$A:$R,18,0)&amp;K535,Gia_MB!$A:$F,6,0)</f>
        <v>73431</v>
      </c>
      <c r="U535" s="14">
        <f t="shared" si="128"/>
        <v>146862</v>
      </c>
      <c r="W535" s="64">
        <f t="shared" si="133"/>
        <v>0</v>
      </c>
      <c r="X535" s="3" t="str">
        <f t="shared" si="129"/>
        <v>8</v>
      </c>
      <c r="Z535" s="14">
        <f t="shared" si="130"/>
        <v>11748.960000000001</v>
      </c>
      <c r="AA535" s="7">
        <f>VLOOKUP(G535,Ma_KH!$A:$R,14,0)</f>
        <v>1</v>
      </c>
    </row>
    <row r="536" spans="1:27" x14ac:dyDescent="0.25">
      <c r="A536" s="77">
        <v>45908</v>
      </c>
      <c r="B536" s="25">
        <v>31126</v>
      </c>
      <c r="C536" s="12" t="s">
        <v>7186</v>
      </c>
      <c r="D536" s="16">
        <f t="shared" si="132"/>
        <v>45908</v>
      </c>
      <c r="G536" s="13" t="s">
        <v>4348</v>
      </c>
      <c r="I536" s="13" t="s">
        <v>7360</v>
      </c>
      <c r="J536" s="13" t="s">
        <v>1811</v>
      </c>
      <c r="K536" s="13" t="s">
        <v>547</v>
      </c>
      <c r="L536" s="25" t="str">
        <f>VLOOKUP($K536,TONG_SL!$A:$D,2,0)</f>
        <v>Chân giò heo muối 500g</v>
      </c>
      <c r="N536" s="25" t="str">
        <f t="shared" si="131"/>
        <v>K-C6</v>
      </c>
      <c r="Q536" s="25" t="str">
        <f>VLOOKUP(K536,TONG_SL!$A:$D,3,0)</f>
        <v>Túi</v>
      </c>
      <c r="R536" s="1">
        <v>2</v>
      </c>
      <c r="T536" s="1">
        <f>VLOOKUP(VLOOKUP(G536,Ma_KH!$A:$R,18,0)&amp;K536,Gia_MB!$A:$F,6,0)</f>
        <v>107159</v>
      </c>
      <c r="U536" s="14">
        <f t="shared" si="128"/>
        <v>214318</v>
      </c>
      <c r="W536" s="64">
        <f t="shared" si="133"/>
        <v>0</v>
      </c>
      <c r="X536" s="3" t="str">
        <f t="shared" si="129"/>
        <v>8</v>
      </c>
      <c r="Z536" s="14">
        <f t="shared" si="130"/>
        <v>17145.439999999999</v>
      </c>
      <c r="AA536" s="7">
        <f>VLOOKUP(G536,Ma_KH!$A:$R,14,0)</f>
        <v>1</v>
      </c>
    </row>
    <row r="537" spans="1:27" x14ac:dyDescent="0.25">
      <c r="A537" s="77">
        <v>45908</v>
      </c>
      <c r="B537" s="25">
        <v>31126</v>
      </c>
      <c r="C537" s="12" t="s">
        <v>7186</v>
      </c>
      <c r="D537" s="16">
        <f t="shared" si="132"/>
        <v>45908</v>
      </c>
      <c r="G537" s="13" t="s">
        <v>4348</v>
      </c>
      <c r="I537" s="13" t="s">
        <v>7360</v>
      </c>
      <c r="J537" s="13" t="s">
        <v>1811</v>
      </c>
      <c r="K537" s="13" t="s">
        <v>556</v>
      </c>
      <c r="L537" s="25" t="str">
        <f>VLOOKUP($K537,TONG_SL!$A:$D,2,0)</f>
        <v>Chân giò heo muối 100g</v>
      </c>
      <c r="N537" s="25" t="str">
        <f t="shared" si="131"/>
        <v>K-C6</v>
      </c>
      <c r="Q537" s="25" t="str">
        <f>VLOOKUP(K537,TONG_SL!$A:$D,3,0)</f>
        <v>Gói</v>
      </c>
      <c r="R537" s="1">
        <v>3</v>
      </c>
      <c r="T537" s="1">
        <f>VLOOKUP(VLOOKUP(G537,Ma_KH!$A:$R,18,0)&amp;K537,Gia_MB!$A:$F,6,0)</f>
        <v>24549</v>
      </c>
      <c r="U537" s="14">
        <f t="shared" si="128"/>
        <v>73647</v>
      </c>
      <c r="W537" s="64">
        <f t="shared" si="133"/>
        <v>0</v>
      </c>
      <c r="X537" s="3" t="str">
        <f t="shared" si="129"/>
        <v>8</v>
      </c>
      <c r="Z537" s="14">
        <f t="shared" si="130"/>
        <v>5891.76</v>
      </c>
      <c r="AA537" s="7">
        <f>VLOOKUP(G537,Ma_KH!$A:$R,14,0)</f>
        <v>1</v>
      </c>
    </row>
    <row r="538" spans="1:27" x14ac:dyDescent="0.25">
      <c r="A538" s="77">
        <v>45908</v>
      </c>
      <c r="B538" s="25">
        <v>31126</v>
      </c>
      <c r="C538" s="12" t="s">
        <v>7186</v>
      </c>
      <c r="D538" s="16">
        <f t="shared" si="132"/>
        <v>45908</v>
      </c>
      <c r="G538" s="13" t="s">
        <v>4348</v>
      </c>
      <c r="I538" s="13" t="s">
        <v>7360</v>
      </c>
      <c r="J538" s="13" t="s">
        <v>1811</v>
      </c>
      <c r="K538" s="13" t="s">
        <v>51</v>
      </c>
      <c r="L538" s="25" t="str">
        <f>VLOOKUP($K538,TONG_SL!$A:$D,2,0)</f>
        <v>Mọc Nấm Hương 250g</v>
      </c>
      <c r="N538" s="25" t="str">
        <f t="shared" si="131"/>
        <v>K-C6</v>
      </c>
      <c r="Q538" s="25" t="str">
        <f>VLOOKUP(K538,TONG_SL!$A:$D,3,0)</f>
        <v>Túi</v>
      </c>
      <c r="R538" s="1">
        <v>3</v>
      </c>
      <c r="T538" s="1">
        <f>VLOOKUP(VLOOKUP(G538,Ma_KH!$A:$R,18,0)&amp;K538,Gia_MB!$A:$F,6,0)</f>
        <v>46000</v>
      </c>
      <c r="U538" s="14">
        <f t="shared" ref="U538:U593" si="134">T538*R538</f>
        <v>138000</v>
      </c>
      <c r="W538" s="64">
        <f t="shared" si="133"/>
        <v>0</v>
      </c>
      <c r="X538" s="3" t="str">
        <f t="shared" ref="X538:X593" si="135">IF(B538&lt;&gt;"","8","0")</f>
        <v>8</v>
      </c>
      <c r="Z538" s="14">
        <f t="shared" ref="Z538:Z593" si="136">U538*X538%</f>
        <v>11040</v>
      </c>
      <c r="AA538" s="7">
        <f>VLOOKUP(G538,Ma_KH!$A:$R,14,0)</f>
        <v>1</v>
      </c>
    </row>
    <row r="539" spans="1:27" x14ac:dyDescent="0.25">
      <c r="A539" s="77">
        <v>45908</v>
      </c>
      <c r="B539" s="25">
        <v>31126</v>
      </c>
      <c r="C539" s="12" t="s">
        <v>7186</v>
      </c>
      <c r="D539" s="16">
        <f t="shared" si="132"/>
        <v>45908</v>
      </c>
      <c r="G539" s="13" t="s">
        <v>4348</v>
      </c>
      <c r="I539" s="13" t="s">
        <v>7360</v>
      </c>
      <c r="J539" s="13" t="s">
        <v>1811</v>
      </c>
      <c r="K539" s="13" t="s">
        <v>30</v>
      </c>
      <c r="L539" s="25" t="str">
        <f>VLOOKUP($K539,TONG_SL!$A:$D,2,0)</f>
        <v>Gà muối 500g</v>
      </c>
      <c r="N539" s="25" t="str">
        <f t="shared" si="131"/>
        <v>K-C6</v>
      </c>
      <c r="Q539" s="25" t="str">
        <f>VLOOKUP(K539,TONG_SL!$A:$D,3,0)</f>
        <v>Túi</v>
      </c>
      <c r="R539" s="1">
        <v>5</v>
      </c>
      <c r="T539" s="1">
        <f>VLOOKUP(VLOOKUP(G539,Ma_KH!$A:$R,18,0)&amp;K539,Gia_MB!$A:$F,6,0)</f>
        <v>111058</v>
      </c>
      <c r="U539" s="14">
        <f t="shared" si="134"/>
        <v>555290</v>
      </c>
      <c r="W539" s="64">
        <f t="shared" si="133"/>
        <v>0</v>
      </c>
      <c r="X539" s="3" t="str">
        <f t="shared" si="135"/>
        <v>8</v>
      </c>
      <c r="Z539" s="14">
        <f t="shared" si="136"/>
        <v>44423.200000000004</v>
      </c>
      <c r="AA539" s="7">
        <f>VLOOKUP(G539,Ma_KH!$A:$R,14,0)</f>
        <v>1</v>
      </c>
    </row>
    <row r="540" spans="1:27" x14ac:dyDescent="0.25">
      <c r="A540" s="77">
        <v>45908</v>
      </c>
      <c r="B540" s="25">
        <v>31126</v>
      </c>
      <c r="C540" s="12" t="s">
        <v>7186</v>
      </c>
      <c r="D540" s="16">
        <f t="shared" si="132"/>
        <v>45908</v>
      </c>
      <c r="G540" s="13" t="s">
        <v>4348</v>
      </c>
      <c r="I540" s="13" t="s">
        <v>7360</v>
      </c>
      <c r="J540" s="13" t="s">
        <v>1811</v>
      </c>
      <c r="K540" s="13" t="s">
        <v>558</v>
      </c>
      <c r="L540" s="25" t="str">
        <f>VLOOKUP($K540,TONG_SL!$A:$D,2,0)</f>
        <v>Gà muối hun khói 300g</v>
      </c>
      <c r="N540" s="25" t="str">
        <f t="shared" si="131"/>
        <v>K-C6</v>
      </c>
      <c r="Q540" s="25" t="str">
        <f>VLOOKUP(K540,TONG_SL!$A:$D,3,0)</f>
        <v>Túi</v>
      </c>
      <c r="R540" s="1">
        <v>3</v>
      </c>
      <c r="T540" s="1">
        <f>VLOOKUP(VLOOKUP(G540,Ma_KH!$A:$R,18,0)&amp;K540,Gia_MB!$A:$F,6,0)</f>
        <v>70000</v>
      </c>
      <c r="U540" s="14">
        <f t="shared" si="134"/>
        <v>210000</v>
      </c>
      <c r="W540" s="64">
        <f t="shared" si="133"/>
        <v>0</v>
      </c>
      <c r="X540" s="3" t="str">
        <f t="shared" si="135"/>
        <v>8</v>
      </c>
      <c r="Z540" s="14">
        <f t="shared" si="136"/>
        <v>16800</v>
      </c>
      <c r="AA540" s="7">
        <f>VLOOKUP(G540,Ma_KH!$A:$R,14,0)</f>
        <v>1</v>
      </c>
    </row>
    <row r="541" spans="1:27" x14ac:dyDescent="0.25">
      <c r="A541" s="77">
        <v>45908</v>
      </c>
      <c r="B541" s="25">
        <v>48174</v>
      </c>
      <c r="C541" s="12" t="s">
        <v>7186</v>
      </c>
      <c r="D541" s="16">
        <f t="shared" si="132"/>
        <v>45908</v>
      </c>
      <c r="G541" s="13" t="s">
        <v>7218</v>
      </c>
      <c r="I541" s="13" t="s">
        <v>7361</v>
      </c>
      <c r="J541" s="13" t="s">
        <v>1815</v>
      </c>
      <c r="K541" s="13" t="s">
        <v>556</v>
      </c>
      <c r="L541" s="25" t="str">
        <f>VLOOKUP($K541,TONG_SL!$A:$D,2,0)</f>
        <v>Chân giò heo muối 100g</v>
      </c>
      <c r="N541" s="25" t="str">
        <f t="shared" si="131"/>
        <v>K-C6</v>
      </c>
      <c r="Q541" s="25" t="str">
        <f>VLOOKUP(K541,TONG_SL!$A:$D,3,0)</f>
        <v>Gói</v>
      </c>
      <c r="R541" s="1">
        <v>10</v>
      </c>
      <c r="T541" s="1">
        <f>VLOOKUP(VLOOKUP(G541,Ma_KH!$A:$R,18,0)&amp;K541,Gia_MB!$A:$F,6,0)</f>
        <v>23076</v>
      </c>
      <c r="U541" s="14">
        <f t="shared" si="134"/>
        <v>230760</v>
      </c>
      <c r="W541" s="64">
        <f t="shared" si="133"/>
        <v>0</v>
      </c>
      <c r="X541" s="3" t="str">
        <f t="shared" si="135"/>
        <v>8</v>
      </c>
      <c r="Z541" s="14">
        <f t="shared" si="136"/>
        <v>18460.8</v>
      </c>
      <c r="AA541" s="7">
        <f>VLOOKUP(G541,Ma_KH!$A:$R,14,0)</f>
        <v>67</v>
      </c>
    </row>
    <row r="542" spans="1:27" x14ac:dyDescent="0.25">
      <c r="A542" s="77">
        <v>45908</v>
      </c>
      <c r="B542" s="25">
        <v>31123</v>
      </c>
      <c r="C542" s="12" t="s">
        <v>7186</v>
      </c>
      <c r="D542" s="16">
        <f t="shared" si="132"/>
        <v>45908</v>
      </c>
      <c r="G542" s="13" t="s">
        <v>7362</v>
      </c>
      <c r="I542" s="13" t="s">
        <v>7362</v>
      </c>
      <c r="J542" s="13" t="s">
        <v>1815</v>
      </c>
      <c r="K542" s="13" t="s">
        <v>41</v>
      </c>
      <c r="L542" s="25" t="str">
        <f>VLOOKUP($K542,TONG_SL!$A:$D,2,0)</f>
        <v>Chả nướng 300g</v>
      </c>
      <c r="N542" s="25" t="str">
        <f t="shared" si="131"/>
        <v>K-C6</v>
      </c>
      <c r="Q542" s="25" t="str">
        <f>VLOOKUP(K542,TONG_SL!$A:$D,3,0)</f>
        <v>Túi</v>
      </c>
      <c r="R542" s="1">
        <v>3</v>
      </c>
      <c r="T542" s="1">
        <f>VLOOKUP(VLOOKUP(G542,Ma_KH!$A:$R,18,0)&amp;K542,Gia_MB!$A:$F,6,0)</f>
        <v>67402.5</v>
      </c>
      <c r="U542" s="14">
        <f t="shared" si="134"/>
        <v>202207.5</v>
      </c>
      <c r="W542" s="64">
        <f t="shared" si="133"/>
        <v>0</v>
      </c>
      <c r="X542" s="3" t="str">
        <f t="shared" si="135"/>
        <v>8</v>
      </c>
      <c r="Z542" s="14">
        <f t="shared" si="136"/>
        <v>16176.6</v>
      </c>
      <c r="AA542" s="7">
        <f>VLOOKUP(G542,Ma_KH!$A:$R,14,0)</f>
        <v>1</v>
      </c>
    </row>
    <row r="543" spans="1:27" x14ac:dyDescent="0.25">
      <c r="A543" s="77">
        <v>45908</v>
      </c>
      <c r="B543" s="25">
        <v>31123</v>
      </c>
      <c r="C543" s="12" t="s">
        <v>7186</v>
      </c>
      <c r="D543" s="16">
        <f t="shared" si="132"/>
        <v>45908</v>
      </c>
      <c r="G543" s="13" t="s">
        <v>7362</v>
      </c>
      <c r="I543" s="13" t="s">
        <v>7362</v>
      </c>
      <c r="J543" s="13" t="s">
        <v>1815</v>
      </c>
      <c r="K543" s="13" t="s">
        <v>32</v>
      </c>
      <c r="L543" s="25" t="str">
        <f>VLOOKUP($K543,TONG_SL!$A:$D,2,0)</f>
        <v>Giò Tai Lưỡi Xào 250g</v>
      </c>
      <c r="N543" s="25" t="str">
        <f t="shared" si="131"/>
        <v>K-C6</v>
      </c>
      <c r="Q543" s="25" t="str">
        <f>VLOOKUP(K543,TONG_SL!$A:$D,3,0)</f>
        <v>Túi</v>
      </c>
      <c r="R543" s="1">
        <v>3</v>
      </c>
      <c r="T543" s="1">
        <f>VLOOKUP(VLOOKUP(G543,Ma_KH!$A:$R,18,0)&amp;K543,Gia_MB!$A:$F,6,0)</f>
        <v>47673.85</v>
      </c>
      <c r="U543" s="14">
        <f t="shared" si="134"/>
        <v>143021.54999999999</v>
      </c>
      <c r="W543" s="64">
        <f t="shared" si="133"/>
        <v>0</v>
      </c>
      <c r="X543" s="3" t="str">
        <f t="shared" si="135"/>
        <v>8</v>
      </c>
      <c r="Z543" s="14">
        <f t="shared" si="136"/>
        <v>11441.724</v>
      </c>
      <c r="AA543" s="7">
        <f>VLOOKUP(G543,Ma_KH!$A:$R,14,0)</f>
        <v>1</v>
      </c>
    </row>
    <row r="544" spans="1:27" x14ac:dyDescent="0.25">
      <c r="A544" s="77">
        <v>45908</v>
      </c>
      <c r="B544" s="25">
        <v>31123</v>
      </c>
      <c r="C544" s="12" t="s">
        <v>7186</v>
      </c>
      <c r="D544" s="16">
        <f t="shared" si="132"/>
        <v>45908</v>
      </c>
      <c r="G544" s="13" t="s">
        <v>7362</v>
      </c>
      <c r="I544" s="13" t="s">
        <v>7362</v>
      </c>
      <c r="J544" s="13" t="s">
        <v>1815</v>
      </c>
      <c r="K544" s="13" t="s">
        <v>39</v>
      </c>
      <c r="L544" s="25" t="str">
        <f>VLOOKUP($K544,TONG_SL!$A:$D,2,0)</f>
        <v>Chả cốm 300g</v>
      </c>
      <c r="N544" s="25" t="str">
        <f t="shared" si="131"/>
        <v>K-C6</v>
      </c>
      <c r="Q544" s="25" t="str">
        <f>VLOOKUP(K544,TONG_SL!$A:$D,3,0)</f>
        <v>Túi</v>
      </c>
      <c r="R544" s="1">
        <v>2</v>
      </c>
      <c r="T544" s="1">
        <f>VLOOKUP(VLOOKUP(G544,Ma_KH!$A:$R,18,0)&amp;K544,Gia_MB!$A:$F,6,0)</f>
        <v>70537.5</v>
      </c>
      <c r="U544" s="14">
        <f t="shared" si="134"/>
        <v>141075</v>
      </c>
      <c r="W544" s="64">
        <f t="shared" si="133"/>
        <v>0</v>
      </c>
      <c r="X544" s="3" t="str">
        <f t="shared" si="135"/>
        <v>8</v>
      </c>
      <c r="Z544" s="14">
        <f t="shared" si="136"/>
        <v>11286</v>
      </c>
      <c r="AA544" s="7">
        <f>VLOOKUP(G544,Ma_KH!$A:$R,14,0)</f>
        <v>1</v>
      </c>
    </row>
    <row r="545" spans="1:27" x14ac:dyDescent="0.25">
      <c r="A545" s="77">
        <v>45908</v>
      </c>
      <c r="B545" s="25">
        <v>31123</v>
      </c>
      <c r="C545" s="12" t="s">
        <v>7186</v>
      </c>
      <c r="D545" s="16">
        <f t="shared" si="132"/>
        <v>45908</v>
      </c>
      <c r="G545" s="13" t="s">
        <v>7362</v>
      </c>
      <c r="I545" s="13" t="s">
        <v>7362</v>
      </c>
      <c r="J545" s="13" t="s">
        <v>1815</v>
      </c>
      <c r="K545" s="13" t="s">
        <v>27</v>
      </c>
      <c r="L545" s="25" t="str">
        <f>VLOOKUP($K545,TONG_SL!$A:$D,2,0)</f>
        <v>Chân giò heo muối 300g</v>
      </c>
      <c r="N545" s="25" t="str">
        <f t="shared" si="131"/>
        <v>K-C6</v>
      </c>
      <c r="Q545" s="25" t="str">
        <f>VLOOKUP(K545,TONG_SL!$A:$D,3,0)</f>
        <v>Túi</v>
      </c>
      <c r="R545" s="1">
        <v>2</v>
      </c>
      <c r="T545" s="1">
        <f>VLOOKUP(VLOOKUP(G545,Ma_KH!$A:$R,18,0)&amp;K545,Gia_MB!$A:$F,6,0)</f>
        <v>69759.45</v>
      </c>
      <c r="U545" s="14">
        <f t="shared" si="134"/>
        <v>139518.9</v>
      </c>
      <c r="W545" s="64">
        <f t="shared" si="133"/>
        <v>0</v>
      </c>
      <c r="X545" s="3" t="str">
        <f t="shared" si="135"/>
        <v>8</v>
      </c>
      <c r="Z545" s="14">
        <f t="shared" si="136"/>
        <v>11161.512000000001</v>
      </c>
      <c r="AA545" s="7">
        <f>VLOOKUP(G545,Ma_KH!$A:$R,14,0)</f>
        <v>1</v>
      </c>
    </row>
    <row r="546" spans="1:27" x14ac:dyDescent="0.25">
      <c r="A546" s="77">
        <v>45908</v>
      </c>
      <c r="B546" s="25">
        <v>31123</v>
      </c>
      <c r="C546" s="12" t="s">
        <v>7186</v>
      </c>
      <c r="D546" s="16">
        <f t="shared" si="132"/>
        <v>45908</v>
      </c>
      <c r="G546" s="13" t="s">
        <v>7362</v>
      </c>
      <c r="I546" s="13" t="s">
        <v>7362</v>
      </c>
      <c r="J546" s="13" t="s">
        <v>1815</v>
      </c>
      <c r="K546" s="13" t="s">
        <v>547</v>
      </c>
      <c r="L546" s="25" t="str">
        <f>VLOOKUP($K546,TONG_SL!$A:$D,2,0)</f>
        <v>Chân giò heo muối 500g</v>
      </c>
      <c r="N546" s="25" t="str">
        <f t="shared" si="131"/>
        <v>K-C6</v>
      </c>
      <c r="Q546" s="25" t="str">
        <f>VLOOKUP(K546,TONG_SL!$A:$D,3,0)</f>
        <v>Túi</v>
      </c>
      <c r="R546" s="1">
        <v>2</v>
      </c>
      <c r="T546" s="1">
        <f>VLOOKUP(VLOOKUP(G546,Ma_KH!$A:$R,18,0)&amp;K546,Gia_MB!$A:$F,6,0)</f>
        <v>113112.7</v>
      </c>
      <c r="U546" s="14">
        <f t="shared" si="134"/>
        <v>226225.4</v>
      </c>
      <c r="W546" s="64">
        <f t="shared" si="133"/>
        <v>0</v>
      </c>
      <c r="X546" s="3" t="str">
        <f t="shared" si="135"/>
        <v>8</v>
      </c>
      <c r="Z546" s="14">
        <f t="shared" si="136"/>
        <v>18098.031999999999</v>
      </c>
      <c r="AA546" s="7">
        <f>VLOOKUP(G546,Ma_KH!$A:$R,14,0)</f>
        <v>1</v>
      </c>
    </row>
    <row r="547" spans="1:27" x14ac:dyDescent="0.25">
      <c r="A547" s="77">
        <v>45908</v>
      </c>
      <c r="B547" s="25">
        <v>31123</v>
      </c>
      <c r="C547" s="12" t="s">
        <v>7186</v>
      </c>
      <c r="D547" s="16">
        <f t="shared" si="132"/>
        <v>45908</v>
      </c>
      <c r="G547" s="13" t="s">
        <v>7362</v>
      </c>
      <c r="I547" s="13" t="s">
        <v>7362</v>
      </c>
      <c r="J547" s="13" t="s">
        <v>1815</v>
      </c>
      <c r="K547" s="13" t="s">
        <v>556</v>
      </c>
      <c r="L547" s="25" t="str">
        <f>VLOOKUP($K547,TONG_SL!$A:$D,2,0)</f>
        <v>Chân giò heo muối 100g</v>
      </c>
      <c r="N547" s="25" t="str">
        <f t="shared" si="131"/>
        <v>K-C6</v>
      </c>
      <c r="Q547" s="25" t="str">
        <f>VLOOKUP(K547,TONG_SL!$A:$D,3,0)</f>
        <v>Gói</v>
      </c>
      <c r="R547" s="1">
        <v>5</v>
      </c>
      <c r="T547" s="1">
        <f>VLOOKUP(VLOOKUP(G547,Ma_KH!$A:$R,18,0)&amp;K547,Gia_MB!$A:$F,6,0)</f>
        <v>23321.55</v>
      </c>
      <c r="U547" s="14">
        <f t="shared" si="134"/>
        <v>116607.75</v>
      </c>
      <c r="W547" s="64">
        <f t="shared" si="133"/>
        <v>0</v>
      </c>
      <c r="X547" s="3" t="str">
        <f t="shared" si="135"/>
        <v>8</v>
      </c>
      <c r="Z547" s="14">
        <f t="shared" si="136"/>
        <v>9328.6200000000008</v>
      </c>
      <c r="AA547" s="7">
        <f>VLOOKUP(G547,Ma_KH!$A:$R,14,0)</f>
        <v>1</v>
      </c>
    </row>
    <row r="548" spans="1:27" x14ac:dyDescent="0.25">
      <c r="A548" s="77">
        <v>45908</v>
      </c>
      <c r="B548" s="25">
        <v>31123</v>
      </c>
      <c r="C548" s="12" t="s">
        <v>7186</v>
      </c>
      <c r="D548" s="16">
        <f t="shared" si="132"/>
        <v>45908</v>
      </c>
      <c r="G548" s="13" t="s">
        <v>7362</v>
      </c>
      <c r="I548" s="13" t="s">
        <v>7362</v>
      </c>
      <c r="J548" s="13" t="s">
        <v>1815</v>
      </c>
      <c r="K548" s="13" t="s">
        <v>51</v>
      </c>
      <c r="L548" s="25" t="str">
        <f>VLOOKUP($K548,TONG_SL!$A:$D,2,0)</f>
        <v>Mọc Nấm Hương 250g</v>
      </c>
      <c r="N548" s="25" t="str">
        <f t="shared" si="131"/>
        <v>K-C6</v>
      </c>
      <c r="Q548" s="25" t="str">
        <f>VLOOKUP(K548,TONG_SL!$A:$D,3,0)</f>
        <v>Túi</v>
      </c>
      <c r="R548" s="1">
        <v>5</v>
      </c>
      <c r="T548" s="1">
        <f>VLOOKUP(VLOOKUP(G548,Ma_KH!$A:$R,18,0)&amp;K548,Gia_MB!$A:$F,6,0)</f>
        <v>43700</v>
      </c>
      <c r="U548" s="14">
        <f t="shared" si="134"/>
        <v>218500</v>
      </c>
      <c r="W548" s="64">
        <f t="shared" si="133"/>
        <v>0</v>
      </c>
      <c r="X548" s="3" t="str">
        <f t="shared" si="135"/>
        <v>8</v>
      </c>
      <c r="Z548" s="14">
        <f t="shared" si="136"/>
        <v>17480</v>
      </c>
      <c r="AA548" s="7">
        <f>VLOOKUP(G548,Ma_KH!$A:$R,14,0)</f>
        <v>1</v>
      </c>
    </row>
    <row r="549" spans="1:27" x14ac:dyDescent="0.25">
      <c r="A549" s="77">
        <v>45908</v>
      </c>
      <c r="B549" s="25">
        <v>31123</v>
      </c>
      <c r="C549" s="12" t="s">
        <v>7186</v>
      </c>
      <c r="D549" s="16">
        <f t="shared" si="132"/>
        <v>45908</v>
      </c>
      <c r="G549" s="13" t="s">
        <v>7362</v>
      </c>
      <c r="I549" s="13" t="s">
        <v>7362</v>
      </c>
      <c r="J549" s="13" t="s">
        <v>1815</v>
      </c>
      <c r="K549" s="13" t="s">
        <v>30</v>
      </c>
      <c r="L549" s="25" t="str">
        <f>VLOOKUP($K549,TONG_SL!$A:$D,2,0)</f>
        <v>Gà muối 500g</v>
      </c>
      <c r="N549" s="25" t="str">
        <f t="shared" si="131"/>
        <v>K-C6</v>
      </c>
      <c r="Q549" s="25" t="str">
        <f>VLOOKUP(K549,TONG_SL!$A:$D,3,0)</f>
        <v>Túi</v>
      </c>
      <c r="R549" s="1">
        <v>2</v>
      </c>
      <c r="T549" s="1">
        <f>VLOOKUP(VLOOKUP(G549,Ma_KH!$A:$R,18,0)&amp;K549,Gia_MB!$A:$F,6,0)</f>
        <v>105505.09999999999</v>
      </c>
      <c r="U549" s="14">
        <f t="shared" si="134"/>
        <v>211010.19999999998</v>
      </c>
      <c r="W549" s="64">
        <f t="shared" si="133"/>
        <v>0</v>
      </c>
      <c r="X549" s="3" t="str">
        <f t="shared" si="135"/>
        <v>8</v>
      </c>
      <c r="Z549" s="14">
        <f t="shared" si="136"/>
        <v>16880.815999999999</v>
      </c>
      <c r="AA549" s="7">
        <f>VLOOKUP(G549,Ma_KH!$A:$R,14,0)</f>
        <v>1</v>
      </c>
    </row>
    <row r="550" spans="1:27" x14ac:dyDescent="0.25">
      <c r="A550" s="77">
        <v>45908</v>
      </c>
      <c r="B550" s="25">
        <v>31123</v>
      </c>
      <c r="C550" s="12" t="s">
        <v>7186</v>
      </c>
      <c r="D550" s="16">
        <f t="shared" si="132"/>
        <v>45908</v>
      </c>
      <c r="G550" s="13" t="s">
        <v>7362</v>
      </c>
      <c r="I550" s="13" t="s">
        <v>7362</v>
      </c>
      <c r="J550" s="13" t="s">
        <v>1815</v>
      </c>
      <c r="K550" s="13" t="s">
        <v>558</v>
      </c>
      <c r="L550" s="25" t="str">
        <f>VLOOKUP($K550,TONG_SL!$A:$D,2,0)</f>
        <v>Gà muối hun khói 300g</v>
      </c>
      <c r="N550" s="25" t="str">
        <f t="shared" si="131"/>
        <v>K-C6</v>
      </c>
      <c r="Q550" s="25" t="str">
        <f>VLOOKUP(K550,TONG_SL!$A:$D,3,0)</f>
        <v>Túi</v>
      </c>
      <c r="R550" s="1">
        <v>1</v>
      </c>
      <c r="T550" s="1">
        <f>VLOOKUP(VLOOKUP(G550,Ma_KH!$A:$R,18,0)&amp;K550,Gia_MB!$A:$F,6,0)</f>
        <v>66500</v>
      </c>
      <c r="U550" s="14">
        <f t="shared" si="134"/>
        <v>66500</v>
      </c>
      <c r="W550" s="64">
        <f t="shared" si="133"/>
        <v>0</v>
      </c>
      <c r="X550" s="3" t="str">
        <f t="shared" si="135"/>
        <v>8</v>
      </c>
      <c r="Z550" s="14">
        <f t="shared" si="136"/>
        <v>5320</v>
      </c>
      <c r="AA550" s="7">
        <f>VLOOKUP(G550,Ma_KH!$A:$R,14,0)</f>
        <v>1</v>
      </c>
    </row>
    <row r="551" spans="1:27" x14ac:dyDescent="0.25">
      <c r="A551" s="77">
        <v>45908</v>
      </c>
      <c r="B551" s="25">
        <v>48176</v>
      </c>
      <c r="C551" s="12" t="s">
        <v>7186</v>
      </c>
      <c r="D551" s="16">
        <f t="shared" si="132"/>
        <v>45908</v>
      </c>
      <c r="G551" s="13" t="s">
        <v>7218</v>
      </c>
      <c r="I551" s="13" t="s">
        <v>7363</v>
      </c>
      <c r="J551" s="13" t="s">
        <v>1815</v>
      </c>
      <c r="K551" s="13" t="s">
        <v>556</v>
      </c>
      <c r="L551" s="25" t="str">
        <f>VLOOKUP($K551,TONG_SL!$A:$D,2,0)</f>
        <v>Chân giò heo muối 100g</v>
      </c>
      <c r="N551" s="25" t="str">
        <f t="shared" si="131"/>
        <v>K-C6</v>
      </c>
      <c r="Q551" s="25" t="str">
        <f>VLOOKUP(K551,TONG_SL!$A:$D,3,0)</f>
        <v>Gói</v>
      </c>
      <c r="R551" s="1">
        <v>20</v>
      </c>
      <c r="T551" s="1">
        <f>VLOOKUP(VLOOKUP(G551,Ma_KH!$A:$R,18,0)&amp;K551,Gia_MB!$A:$F,6,0)</f>
        <v>23076</v>
      </c>
      <c r="U551" s="14">
        <f t="shared" si="134"/>
        <v>461520</v>
      </c>
      <c r="W551" s="64">
        <f t="shared" si="133"/>
        <v>0</v>
      </c>
      <c r="X551" s="3" t="str">
        <f t="shared" si="135"/>
        <v>8</v>
      </c>
      <c r="Z551" s="14">
        <f t="shared" si="136"/>
        <v>36921.599999999999</v>
      </c>
      <c r="AA551" s="7">
        <f>VLOOKUP(G551,Ma_KH!$A:$R,14,0)</f>
        <v>67</v>
      </c>
    </row>
    <row r="552" spans="1:27" x14ac:dyDescent="0.25">
      <c r="A552" s="77">
        <v>45908</v>
      </c>
      <c r="B552" s="25">
        <v>56671</v>
      </c>
      <c r="C552" s="12" t="s">
        <v>7186</v>
      </c>
      <c r="D552" s="16">
        <f t="shared" si="132"/>
        <v>45908</v>
      </c>
      <c r="G552" s="13" t="s">
        <v>7242</v>
      </c>
      <c r="I552" s="13" t="s">
        <v>7242</v>
      </c>
      <c r="J552" s="13" t="s">
        <v>1815</v>
      </c>
      <c r="K552" s="13" t="s">
        <v>39</v>
      </c>
      <c r="L552" s="25" t="str">
        <f>VLOOKUP($K552,TONG_SL!$A:$D,2,0)</f>
        <v>Chả cốm 300g</v>
      </c>
      <c r="N552" s="25" t="str">
        <f t="shared" si="131"/>
        <v>K-C6</v>
      </c>
      <c r="Q552" s="25" t="str">
        <f>VLOOKUP(K552,TONG_SL!$A:$D,3,0)</f>
        <v>Túi</v>
      </c>
      <c r="R552" s="1">
        <v>3</v>
      </c>
      <c r="T552" s="1">
        <f>VLOOKUP(VLOOKUP(G552,Ma_KH!$A:$R,18,0)&amp;K552,Gia_MB!$A:$F,6,0)</f>
        <v>74250</v>
      </c>
      <c r="U552" s="14">
        <f t="shared" si="134"/>
        <v>222750</v>
      </c>
      <c r="W552" s="64">
        <f t="shared" si="133"/>
        <v>0</v>
      </c>
      <c r="X552" s="3" t="str">
        <f t="shared" si="135"/>
        <v>8</v>
      </c>
      <c r="Z552" s="14">
        <f t="shared" si="136"/>
        <v>17820</v>
      </c>
      <c r="AA552" s="7">
        <f>VLOOKUP(G552,Ma_KH!$A:$R,14,0)</f>
        <v>51</v>
      </c>
    </row>
    <row r="553" spans="1:27" x14ac:dyDescent="0.25">
      <c r="A553" s="77">
        <v>45908</v>
      </c>
      <c r="B553" s="25">
        <v>56671</v>
      </c>
      <c r="C553" s="12" t="s">
        <v>7186</v>
      </c>
      <c r="D553" s="16">
        <f t="shared" si="132"/>
        <v>45908</v>
      </c>
      <c r="G553" s="13" t="s">
        <v>7242</v>
      </c>
      <c r="I553" s="13" t="s">
        <v>7242</v>
      </c>
      <c r="J553" s="13" t="s">
        <v>1815</v>
      </c>
      <c r="K553" s="13" t="s">
        <v>41</v>
      </c>
      <c r="L553" s="25" t="str">
        <f>VLOOKUP($K553,TONG_SL!$A:$D,2,0)</f>
        <v>Chả nướng 300g</v>
      </c>
      <c r="N553" s="25" t="str">
        <f t="shared" si="131"/>
        <v>K-C6</v>
      </c>
      <c r="Q553" s="25" t="str">
        <f>VLOOKUP(K553,TONG_SL!$A:$D,3,0)</f>
        <v>Túi</v>
      </c>
      <c r="R553" s="1">
        <v>3</v>
      </c>
      <c r="T553" s="1">
        <f>VLOOKUP(VLOOKUP(G553,Ma_KH!$A:$R,18,0)&amp;K553,Gia_MB!$A:$F,6,0)</f>
        <v>70950</v>
      </c>
      <c r="U553" s="14">
        <f t="shared" si="134"/>
        <v>212850</v>
      </c>
      <c r="W553" s="64">
        <f t="shared" si="133"/>
        <v>0</v>
      </c>
      <c r="X553" s="3" t="str">
        <f t="shared" si="135"/>
        <v>8</v>
      </c>
      <c r="Z553" s="14">
        <f t="shared" si="136"/>
        <v>17028</v>
      </c>
      <c r="AA553" s="7">
        <f>VLOOKUP(G553,Ma_KH!$A:$R,14,0)</f>
        <v>51</v>
      </c>
    </row>
    <row r="554" spans="1:27" x14ac:dyDescent="0.25">
      <c r="A554" s="77">
        <v>45908</v>
      </c>
      <c r="B554" s="25">
        <v>56671</v>
      </c>
      <c r="C554" s="12" t="s">
        <v>7186</v>
      </c>
      <c r="D554" s="16">
        <f t="shared" si="132"/>
        <v>45908</v>
      </c>
      <c r="G554" s="13" t="s">
        <v>7242</v>
      </c>
      <c r="I554" s="13" t="s">
        <v>7242</v>
      </c>
      <c r="J554" s="13" t="s">
        <v>1815</v>
      </c>
      <c r="K554" s="13" t="s">
        <v>568</v>
      </c>
      <c r="L554" s="25" t="str">
        <f>VLOOKUP($K554,TONG_SL!$A:$D,2,0)</f>
        <v>Chân gà sả tắc 150g</v>
      </c>
      <c r="N554" s="25" t="str">
        <f t="shared" si="131"/>
        <v>K-C6</v>
      </c>
      <c r="Q554" s="25" t="str">
        <f>VLOOKUP(K554,TONG_SL!$A:$D,3,0)</f>
        <v>Túi</v>
      </c>
      <c r="R554" s="1">
        <v>5</v>
      </c>
      <c r="T554" s="1">
        <f>VLOOKUP(VLOOKUP(G554,Ma_KH!$A:$R,18,0)&amp;K554,Gia_MB!$A:$F,6,0)</f>
        <v>20250</v>
      </c>
      <c r="U554" s="14">
        <f t="shared" si="134"/>
        <v>101250</v>
      </c>
      <c r="W554" s="64">
        <f t="shared" si="133"/>
        <v>0</v>
      </c>
      <c r="X554" s="3" t="str">
        <f t="shared" si="135"/>
        <v>8</v>
      </c>
      <c r="Z554" s="14">
        <f t="shared" si="136"/>
        <v>8100</v>
      </c>
      <c r="AA554" s="7">
        <f>VLOOKUP(G554,Ma_KH!$A:$R,14,0)</f>
        <v>51</v>
      </c>
    </row>
    <row r="555" spans="1:27" x14ac:dyDescent="0.25">
      <c r="A555" s="77">
        <v>45908</v>
      </c>
      <c r="B555" s="25">
        <v>56671</v>
      </c>
      <c r="C555" s="12" t="s">
        <v>7186</v>
      </c>
      <c r="D555" s="16">
        <f t="shared" si="132"/>
        <v>45908</v>
      </c>
      <c r="G555" s="13" t="s">
        <v>7242</v>
      </c>
      <c r="I555" s="13" t="s">
        <v>7242</v>
      </c>
      <c r="J555" s="13" t="s">
        <v>1815</v>
      </c>
      <c r="K555" s="13" t="s">
        <v>556</v>
      </c>
      <c r="L555" s="25" t="str">
        <f>VLOOKUP($K555,TONG_SL!$A:$D,2,0)</f>
        <v>Chân giò heo muối 100g</v>
      </c>
      <c r="N555" s="25" t="str">
        <f t="shared" si="131"/>
        <v>K-C6</v>
      </c>
      <c r="Q555" s="25" t="str">
        <f>VLOOKUP(K555,TONG_SL!$A:$D,3,0)</f>
        <v>Gói</v>
      </c>
      <c r="R555" s="1">
        <v>7</v>
      </c>
      <c r="T555" s="1">
        <f>VLOOKUP(VLOOKUP(G555,Ma_KH!$A:$R,18,0)&amp;K555,Gia_MB!$A:$F,6,0)</f>
        <v>24549</v>
      </c>
      <c r="U555" s="14">
        <f t="shared" si="134"/>
        <v>171843</v>
      </c>
      <c r="W555" s="64">
        <f t="shared" si="133"/>
        <v>0</v>
      </c>
      <c r="X555" s="3" t="str">
        <f t="shared" si="135"/>
        <v>8</v>
      </c>
      <c r="Z555" s="14">
        <f t="shared" si="136"/>
        <v>13747.44</v>
      </c>
      <c r="AA555" s="7">
        <f>VLOOKUP(G555,Ma_KH!$A:$R,14,0)</f>
        <v>51</v>
      </c>
    </row>
    <row r="556" spans="1:27" x14ac:dyDescent="0.25">
      <c r="A556" s="77">
        <v>45908</v>
      </c>
      <c r="B556" s="25">
        <v>56671</v>
      </c>
      <c r="C556" s="12" t="s">
        <v>7186</v>
      </c>
      <c r="D556" s="16">
        <f t="shared" si="132"/>
        <v>45908</v>
      </c>
      <c r="G556" s="13" t="s">
        <v>7242</v>
      </c>
      <c r="I556" s="13" t="s">
        <v>7242</v>
      </c>
      <c r="J556" s="13" t="s">
        <v>1815</v>
      </c>
      <c r="K556" s="13" t="s">
        <v>32</v>
      </c>
      <c r="L556" s="25" t="str">
        <f>VLOOKUP($K556,TONG_SL!$A:$D,2,0)</f>
        <v>Giò Tai Lưỡi Xào 250g</v>
      </c>
      <c r="N556" s="25" t="str">
        <f t="shared" si="131"/>
        <v>K-C6</v>
      </c>
      <c r="Q556" s="25" t="str">
        <f>VLOOKUP(K556,TONG_SL!$A:$D,3,0)</f>
        <v>Túi</v>
      </c>
      <c r="R556" s="1">
        <v>4</v>
      </c>
      <c r="T556" s="1">
        <f>VLOOKUP(VLOOKUP(G556,Ma_KH!$A:$R,18,0)&amp;K556,Gia_MB!$A:$F,6,0)</f>
        <v>50182</v>
      </c>
      <c r="U556" s="14">
        <f t="shared" si="134"/>
        <v>200728</v>
      </c>
      <c r="W556" s="64">
        <f t="shared" si="133"/>
        <v>0</v>
      </c>
      <c r="X556" s="3" t="str">
        <f t="shared" si="135"/>
        <v>8</v>
      </c>
      <c r="Z556" s="14">
        <f t="shared" si="136"/>
        <v>16058.24</v>
      </c>
      <c r="AA556" s="7">
        <f>VLOOKUP(G556,Ma_KH!$A:$R,14,0)</f>
        <v>51</v>
      </c>
    </row>
    <row r="557" spans="1:27" x14ac:dyDescent="0.25">
      <c r="A557" s="77">
        <v>45908</v>
      </c>
      <c r="B557" s="25">
        <v>56593</v>
      </c>
      <c r="C557" s="12" t="s">
        <v>7186</v>
      </c>
      <c r="D557" s="16">
        <f t="shared" si="132"/>
        <v>45908</v>
      </c>
      <c r="G557" s="13" t="s">
        <v>7364</v>
      </c>
      <c r="I557" s="13" t="s">
        <v>7364</v>
      </c>
      <c r="J557" s="13" t="s">
        <v>1815</v>
      </c>
      <c r="K557" s="13" t="s">
        <v>27</v>
      </c>
      <c r="L557" s="25" t="str">
        <f>VLOOKUP($K557,TONG_SL!$A:$D,2,0)</f>
        <v>Chân giò heo muối 300g</v>
      </c>
      <c r="N557" s="25" t="str">
        <f t="shared" si="131"/>
        <v>K-C6</v>
      </c>
      <c r="Q557" s="25" t="str">
        <f>VLOOKUP(K557,TONG_SL!$A:$D,3,0)</f>
        <v>Túi</v>
      </c>
      <c r="R557" s="1">
        <v>10</v>
      </c>
      <c r="T557" s="1">
        <f>VLOOKUP(VLOOKUP(G557,Ma_KH!$A:$R,18,0)&amp;K557,Gia_MB!$A:$F,6,0)</f>
        <v>73431</v>
      </c>
      <c r="U557" s="14">
        <f t="shared" si="134"/>
        <v>734310</v>
      </c>
      <c r="W557" s="64">
        <f t="shared" si="133"/>
        <v>0</v>
      </c>
      <c r="X557" s="3" t="str">
        <f t="shared" si="135"/>
        <v>8</v>
      </c>
      <c r="Z557" s="14">
        <f t="shared" si="136"/>
        <v>58744.800000000003</v>
      </c>
      <c r="AA557" s="7">
        <f>VLOOKUP(G557,Ma_KH!$A:$R,14,0)</f>
        <v>51</v>
      </c>
    </row>
    <row r="558" spans="1:27" x14ac:dyDescent="0.25">
      <c r="A558" s="77">
        <v>45908</v>
      </c>
      <c r="B558" s="25">
        <v>56593</v>
      </c>
      <c r="C558" s="12" t="s">
        <v>7186</v>
      </c>
      <c r="D558" s="16">
        <f t="shared" si="132"/>
        <v>45908</v>
      </c>
      <c r="G558" s="13" t="s">
        <v>7364</v>
      </c>
      <c r="I558" s="13" t="s">
        <v>7364</v>
      </c>
      <c r="J558" s="13" t="s">
        <v>1815</v>
      </c>
      <c r="K558" s="13" t="s">
        <v>556</v>
      </c>
      <c r="L558" s="25" t="str">
        <f>VLOOKUP($K558,TONG_SL!$A:$D,2,0)</f>
        <v>Chân giò heo muối 100g</v>
      </c>
      <c r="N558" s="25" t="str">
        <f t="shared" si="131"/>
        <v>K-C6</v>
      </c>
      <c r="Q558" s="25" t="str">
        <f>VLOOKUP(K558,TONG_SL!$A:$D,3,0)</f>
        <v>Gói</v>
      </c>
      <c r="R558" s="1">
        <v>10</v>
      </c>
      <c r="T558" s="1">
        <f>VLOOKUP(VLOOKUP(G558,Ma_KH!$A:$R,18,0)&amp;K558,Gia_MB!$A:$F,6,0)</f>
        <v>24549</v>
      </c>
      <c r="U558" s="14">
        <f t="shared" si="134"/>
        <v>245490</v>
      </c>
      <c r="W558" s="64">
        <f t="shared" si="133"/>
        <v>0</v>
      </c>
      <c r="X558" s="3" t="str">
        <f t="shared" si="135"/>
        <v>8</v>
      </c>
      <c r="Z558" s="14">
        <f t="shared" si="136"/>
        <v>19639.2</v>
      </c>
      <c r="AA558" s="7">
        <f>VLOOKUP(G558,Ma_KH!$A:$R,14,0)</f>
        <v>51</v>
      </c>
    </row>
    <row r="559" spans="1:27" x14ac:dyDescent="0.25">
      <c r="A559" s="77">
        <v>45908</v>
      </c>
      <c r="B559" s="25">
        <v>56593</v>
      </c>
      <c r="C559" s="12" t="s">
        <v>7186</v>
      </c>
      <c r="D559" s="16">
        <f t="shared" si="132"/>
        <v>45908</v>
      </c>
      <c r="G559" s="13" t="s">
        <v>7364</v>
      </c>
      <c r="I559" s="13" t="s">
        <v>7364</v>
      </c>
      <c r="J559" s="13" t="s">
        <v>1815</v>
      </c>
      <c r="K559" s="13" t="s">
        <v>51</v>
      </c>
      <c r="L559" s="25" t="str">
        <f>VLOOKUP($K559,TONG_SL!$A:$D,2,0)</f>
        <v>Mọc Nấm Hương 250g</v>
      </c>
      <c r="N559" s="25" t="str">
        <f t="shared" si="131"/>
        <v>K-C6</v>
      </c>
      <c r="Q559" s="25" t="str">
        <f>VLOOKUP(K559,TONG_SL!$A:$D,3,0)</f>
        <v>Túi</v>
      </c>
      <c r="R559" s="1">
        <v>10</v>
      </c>
      <c r="T559" s="1">
        <f>VLOOKUP(VLOOKUP(G559,Ma_KH!$A:$R,18,0)&amp;K559,Gia_MB!$A:$F,6,0)</f>
        <v>46000</v>
      </c>
      <c r="U559" s="14">
        <f t="shared" si="134"/>
        <v>460000</v>
      </c>
      <c r="W559" s="64">
        <f t="shared" si="133"/>
        <v>0</v>
      </c>
      <c r="X559" s="3" t="str">
        <f t="shared" si="135"/>
        <v>8</v>
      </c>
      <c r="Z559" s="14">
        <f t="shared" si="136"/>
        <v>36800</v>
      </c>
      <c r="AA559" s="7">
        <f>VLOOKUP(G559,Ma_KH!$A:$R,14,0)</f>
        <v>51</v>
      </c>
    </row>
    <row r="560" spans="1:27" x14ac:dyDescent="0.25">
      <c r="A560" s="77">
        <v>45908</v>
      </c>
      <c r="B560" s="25">
        <v>56593</v>
      </c>
      <c r="C560" s="12" t="s">
        <v>7186</v>
      </c>
      <c r="D560" s="16">
        <f t="shared" si="132"/>
        <v>45908</v>
      </c>
      <c r="G560" s="13" t="s">
        <v>7364</v>
      </c>
      <c r="I560" s="13" t="s">
        <v>7364</v>
      </c>
      <c r="J560" s="13" t="s">
        <v>1815</v>
      </c>
      <c r="K560" s="13" t="s">
        <v>39</v>
      </c>
      <c r="L560" s="25" t="str">
        <f>VLOOKUP($K560,TONG_SL!$A:$D,2,0)</f>
        <v>Chả cốm 300g</v>
      </c>
      <c r="N560" s="25" t="str">
        <f t="shared" si="131"/>
        <v>K-C6</v>
      </c>
      <c r="Q560" s="25" t="str">
        <f>VLOOKUP(K560,TONG_SL!$A:$D,3,0)</f>
        <v>Túi</v>
      </c>
      <c r="R560" s="1">
        <v>3</v>
      </c>
      <c r="T560" s="1">
        <f>VLOOKUP(VLOOKUP(G560,Ma_KH!$A:$R,18,0)&amp;K560,Gia_MB!$A:$F,6,0)</f>
        <v>74250</v>
      </c>
      <c r="U560" s="14">
        <f t="shared" si="134"/>
        <v>222750</v>
      </c>
      <c r="W560" s="64">
        <f t="shared" si="133"/>
        <v>0</v>
      </c>
      <c r="X560" s="3" t="str">
        <f t="shared" si="135"/>
        <v>8</v>
      </c>
      <c r="Z560" s="14">
        <f t="shared" si="136"/>
        <v>17820</v>
      </c>
      <c r="AA560" s="7">
        <f>VLOOKUP(G560,Ma_KH!$A:$R,14,0)</f>
        <v>51</v>
      </c>
    </row>
    <row r="561" spans="1:27" x14ac:dyDescent="0.25">
      <c r="A561" s="77">
        <v>45908</v>
      </c>
      <c r="B561" s="25">
        <v>56498</v>
      </c>
      <c r="C561" s="12" t="s">
        <v>7186</v>
      </c>
      <c r="D561" s="16">
        <f t="shared" si="132"/>
        <v>45908</v>
      </c>
      <c r="G561" s="13" t="s">
        <v>7365</v>
      </c>
      <c r="I561" s="13" t="s">
        <v>7365</v>
      </c>
      <c r="J561" s="13" t="s">
        <v>1815</v>
      </c>
      <c r="K561" s="13" t="s">
        <v>30</v>
      </c>
      <c r="L561" s="25" t="str">
        <f>VLOOKUP($K561,TONG_SL!$A:$D,2,0)</f>
        <v>Gà muối 500g</v>
      </c>
      <c r="N561" s="25" t="str">
        <f t="shared" si="131"/>
        <v>K-C6</v>
      </c>
      <c r="Q561" s="25" t="str">
        <f>VLOOKUP(K561,TONG_SL!$A:$D,3,0)</f>
        <v>Túi</v>
      </c>
      <c r="R561" s="1">
        <v>10</v>
      </c>
      <c r="T561" s="1">
        <f>VLOOKUP(VLOOKUP(G561,Ma_KH!$A:$R,18,0)&amp;K561,Gia_MB!$A:$F,6,0)</f>
        <v>111058</v>
      </c>
      <c r="U561" s="14">
        <f t="shared" si="134"/>
        <v>1110580</v>
      </c>
      <c r="W561" s="64">
        <f t="shared" si="133"/>
        <v>0</v>
      </c>
      <c r="X561" s="3" t="str">
        <f t="shared" si="135"/>
        <v>8</v>
      </c>
      <c r="Z561" s="14">
        <f t="shared" si="136"/>
        <v>88846.400000000009</v>
      </c>
      <c r="AA561" s="7">
        <f>VLOOKUP(G561,Ma_KH!$A:$R,14,0)</f>
        <v>51</v>
      </c>
    </row>
    <row r="562" spans="1:27" x14ac:dyDescent="0.25">
      <c r="A562" s="77">
        <v>45908</v>
      </c>
      <c r="B562" s="25">
        <v>56498</v>
      </c>
      <c r="C562" s="12" t="s">
        <v>7186</v>
      </c>
      <c r="D562" s="16">
        <f t="shared" si="132"/>
        <v>45908</v>
      </c>
      <c r="G562" s="13" t="s">
        <v>7365</v>
      </c>
      <c r="I562" s="13" t="s">
        <v>7365</v>
      </c>
      <c r="J562" s="13" t="s">
        <v>1815</v>
      </c>
      <c r="K562" s="13" t="s">
        <v>558</v>
      </c>
      <c r="L562" s="25" t="str">
        <f>VLOOKUP($K562,TONG_SL!$A:$D,2,0)</f>
        <v>Gà muối hun khói 300g</v>
      </c>
      <c r="N562" s="25" t="str">
        <f t="shared" si="131"/>
        <v>K-C6</v>
      </c>
      <c r="Q562" s="25" t="str">
        <f>VLOOKUP(K562,TONG_SL!$A:$D,3,0)</f>
        <v>Túi</v>
      </c>
      <c r="R562" s="1">
        <v>10</v>
      </c>
      <c r="T562" s="1">
        <f>VLOOKUP(VLOOKUP(G562,Ma_KH!$A:$R,18,0)&amp;K562,Gia_MB!$A:$F,6,0)</f>
        <v>70000</v>
      </c>
      <c r="U562" s="14">
        <f t="shared" si="134"/>
        <v>700000</v>
      </c>
      <c r="W562" s="64">
        <f t="shared" si="133"/>
        <v>0</v>
      </c>
      <c r="X562" s="3" t="str">
        <f t="shared" si="135"/>
        <v>8</v>
      </c>
      <c r="Z562" s="14">
        <f t="shared" si="136"/>
        <v>56000</v>
      </c>
      <c r="AA562" s="7">
        <f>VLOOKUP(G562,Ma_KH!$A:$R,14,0)</f>
        <v>51</v>
      </c>
    </row>
    <row r="563" spans="1:27" x14ac:dyDescent="0.25">
      <c r="A563" s="77">
        <v>45908</v>
      </c>
      <c r="B563" s="25">
        <v>56498</v>
      </c>
      <c r="C563" s="12" t="s">
        <v>7186</v>
      </c>
      <c r="D563" s="16">
        <f t="shared" si="132"/>
        <v>45908</v>
      </c>
      <c r="G563" s="13" t="s">
        <v>7365</v>
      </c>
      <c r="I563" s="13" t="s">
        <v>7365</v>
      </c>
      <c r="J563" s="13" t="s">
        <v>1815</v>
      </c>
      <c r="K563" s="13" t="s">
        <v>55</v>
      </c>
      <c r="L563" s="25" t="str">
        <f>VLOOKUP($K563,TONG_SL!$A:$D,2,0)</f>
        <v>Gà xì dầu 500g</v>
      </c>
      <c r="N563" s="25" t="str">
        <f t="shared" si="131"/>
        <v>K-C6</v>
      </c>
      <c r="Q563" s="25" t="str">
        <f>VLOOKUP(K563,TONG_SL!$A:$D,3,0)</f>
        <v>Túi</v>
      </c>
      <c r="R563" s="1">
        <v>5</v>
      </c>
      <c r="T563" s="1">
        <f>VLOOKUP(VLOOKUP(G563,Ma_KH!$A:$R,18,0)&amp;K563,Gia_MB!$A:$F,6,0)</f>
        <v>111606</v>
      </c>
      <c r="U563" s="14">
        <f t="shared" si="134"/>
        <v>558030</v>
      </c>
      <c r="W563" s="64">
        <f t="shared" si="133"/>
        <v>0</v>
      </c>
      <c r="X563" s="3" t="str">
        <f t="shared" si="135"/>
        <v>8</v>
      </c>
      <c r="Z563" s="14">
        <f t="shared" si="136"/>
        <v>44642.400000000001</v>
      </c>
      <c r="AA563" s="7">
        <f>VLOOKUP(G563,Ma_KH!$A:$R,14,0)</f>
        <v>51</v>
      </c>
    </row>
    <row r="564" spans="1:27" x14ac:dyDescent="0.25">
      <c r="A564" s="77">
        <v>45908</v>
      </c>
      <c r="B564" s="25">
        <v>56498</v>
      </c>
      <c r="C564" s="12" t="s">
        <v>7186</v>
      </c>
      <c r="D564" s="16">
        <f t="shared" si="132"/>
        <v>45908</v>
      </c>
      <c r="G564" s="13" t="s">
        <v>7365</v>
      </c>
      <c r="I564" s="13" t="s">
        <v>7365</v>
      </c>
      <c r="J564" s="13" t="s">
        <v>1815</v>
      </c>
      <c r="K564" s="13" t="s">
        <v>547</v>
      </c>
      <c r="L564" s="25" t="str">
        <f>VLOOKUP($K564,TONG_SL!$A:$D,2,0)</f>
        <v>Chân giò heo muối 500g</v>
      </c>
      <c r="N564" s="25" t="str">
        <f t="shared" si="131"/>
        <v>K-C6</v>
      </c>
      <c r="Q564" s="25" t="str">
        <f>VLOOKUP(K564,TONG_SL!$A:$D,3,0)</f>
        <v>Túi</v>
      </c>
      <c r="R564" s="1">
        <v>5</v>
      </c>
      <c r="T564" s="1">
        <f>VLOOKUP(VLOOKUP(G564,Ma_KH!$A:$R,18,0)&amp;K564,Gia_MB!$A:$F,6,0)</f>
        <v>119066</v>
      </c>
      <c r="U564" s="14">
        <f t="shared" si="134"/>
        <v>595330</v>
      </c>
      <c r="W564" s="64">
        <f t="shared" si="133"/>
        <v>0</v>
      </c>
      <c r="X564" s="3" t="str">
        <f t="shared" si="135"/>
        <v>8</v>
      </c>
      <c r="Z564" s="14">
        <f t="shared" si="136"/>
        <v>47626.400000000001</v>
      </c>
      <c r="AA564" s="7">
        <f>VLOOKUP(G564,Ma_KH!$A:$R,14,0)</f>
        <v>51</v>
      </c>
    </row>
    <row r="565" spans="1:27" x14ac:dyDescent="0.25">
      <c r="A565" s="77">
        <v>45908</v>
      </c>
      <c r="B565" s="25">
        <v>56498</v>
      </c>
      <c r="C565" s="12" t="s">
        <v>7186</v>
      </c>
      <c r="D565" s="16">
        <f t="shared" si="132"/>
        <v>45908</v>
      </c>
      <c r="G565" s="13" t="s">
        <v>7365</v>
      </c>
      <c r="I565" s="13" t="s">
        <v>7365</v>
      </c>
      <c r="J565" s="13" t="s">
        <v>1815</v>
      </c>
      <c r="K565" s="13" t="s">
        <v>35</v>
      </c>
      <c r="L565" s="25" t="str">
        <f>VLOOKUP($K565,TONG_SL!$A:$D,2,0)</f>
        <v>Tai heo muối 200g</v>
      </c>
      <c r="N565" s="25" t="str">
        <f t="shared" si="131"/>
        <v>K-C6</v>
      </c>
      <c r="Q565" s="25" t="str">
        <f>VLOOKUP(K565,TONG_SL!$A:$D,3,0)</f>
        <v>Túi</v>
      </c>
      <c r="R565" s="1">
        <v>5</v>
      </c>
      <c r="T565" s="1">
        <f>VLOOKUP(VLOOKUP(G565,Ma_KH!$A:$R,18,0)&amp;K565,Gia_MB!$A:$F,6,0)</f>
        <v>55595</v>
      </c>
      <c r="U565" s="14">
        <f t="shared" si="134"/>
        <v>277975</v>
      </c>
      <c r="W565" s="64">
        <f t="shared" si="133"/>
        <v>0</v>
      </c>
      <c r="X565" s="3" t="str">
        <f t="shared" si="135"/>
        <v>8</v>
      </c>
      <c r="Z565" s="14">
        <f t="shared" si="136"/>
        <v>22238</v>
      </c>
      <c r="AA565" s="7">
        <f>VLOOKUP(G565,Ma_KH!$A:$R,14,0)</f>
        <v>51</v>
      </c>
    </row>
    <row r="566" spans="1:27" x14ac:dyDescent="0.25">
      <c r="A566" s="77">
        <v>45908</v>
      </c>
      <c r="B566" s="25">
        <v>56498</v>
      </c>
      <c r="C566" s="12" t="s">
        <v>7186</v>
      </c>
      <c r="D566" s="16">
        <f t="shared" si="132"/>
        <v>45908</v>
      </c>
      <c r="G566" s="13" t="s">
        <v>7365</v>
      </c>
      <c r="I566" s="13" t="s">
        <v>7365</v>
      </c>
      <c r="J566" s="13" t="s">
        <v>1815</v>
      </c>
      <c r="K566" s="13" t="s">
        <v>32</v>
      </c>
      <c r="L566" s="25" t="str">
        <f>VLOOKUP($K566,TONG_SL!$A:$D,2,0)</f>
        <v>Giò Tai Lưỡi Xào 250g</v>
      </c>
      <c r="N566" s="25" t="str">
        <f t="shared" si="131"/>
        <v>K-C6</v>
      </c>
      <c r="Q566" s="25" t="str">
        <f>VLOOKUP(K566,TONG_SL!$A:$D,3,0)</f>
        <v>Túi</v>
      </c>
      <c r="R566" s="1">
        <v>5</v>
      </c>
      <c r="T566" s="1">
        <f>VLOOKUP(VLOOKUP(G566,Ma_KH!$A:$R,18,0)&amp;K566,Gia_MB!$A:$F,6,0)</f>
        <v>50182</v>
      </c>
      <c r="U566" s="14">
        <f t="shared" si="134"/>
        <v>250910</v>
      </c>
      <c r="W566" s="64">
        <f t="shared" si="133"/>
        <v>0</v>
      </c>
      <c r="X566" s="3" t="str">
        <f t="shared" si="135"/>
        <v>8</v>
      </c>
      <c r="Z566" s="14">
        <f t="shared" si="136"/>
        <v>20072.8</v>
      </c>
      <c r="AA566" s="7">
        <f>VLOOKUP(G566,Ma_KH!$A:$R,14,0)</f>
        <v>51</v>
      </c>
    </row>
    <row r="567" spans="1:27" x14ac:dyDescent="0.25">
      <c r="A567" s="77">
        <v>45908</v>
      </c>
      <c r="B567" s="25">
        <v>56498</v>
      </c>
      <c r="C567" s="12" t="s">
        <v>7186</v>
      </c>
      <c r="D567" s="16">
        <f t="shared" si="132"/>
        <v>45908</v>
      </c>
      <c r="G567" s="13" t="s">
        <v>7365</v>
      </c>
      <c r="I567" s="13" t="s">
        <v>7365</v>
      </c>
      <c r="J567" s="13" t="s">
        <v>1815</v>
      </c>
      <c r="K567" s="13" t="s">
        <v>39</v>
      </c>
      <c r="L567" s="25" t="str">
        <f>VLOOKUP($K567,TONG_SL!$A:$D,2,0)</f>
        <v>Chả cốm 300g</v>
      </c>
      <c r="N567" s="25" t="str">
        <f t="shared" si="131"/>
        <v>K-C6</v>
      </c>
      <c r="Q567" s="25" t="str">
        <f>VLOOKUP(K567,TONG_SL!$A:$D,3,0)</f>
        <v>Túi</v>
      </c>
      <c r="R567" s="1">
        <v>3</v>
      </c>
      <c r="T567" s="1">
        <f>VLOOKUP(VLOOKUP(G567,Ma_KH!$A:$R,18,0)&amp;K567,Gia_MB!$A:$F,6,0)</f>
        <v>74250</v>
      </c>
      <c r="U567" s="14">
        <f t="shared" si="134"/>
        <v>222750</v>
      </c>
      <c r="W567" s="64">
        <f t="shared" si="133"/>
        <v>0</v>
      </c>
      <c r="X567" s="3" t="str">
        <f t="shared" si="135"/>
        <v>8</v>
      </c>
      <c r="Z567" s="14">
        <f t="shared" si="136"/>
        <v>17820</v>
      </c>
      <c r="AA567" s="7">
        <f>VLOOKUP(G567,Ma_KH!$A:$R,14,0)</f>
        <v>51</v>
      </c>
    </row>
    <row r="568" spans="1:27" x14ac:dyDescent="0.25">
      <c r="A568" s="77">
        <v>45908</v>
      </c>
      <c r="B568" s="25">
        <v>56498</v>
      </c>
      <c r="C568" s="12" t="s">
        <v>7186</v>
      </c>
      <c r="D568" s="16">
        <f t="shared" si="132"/>
        <v>45908</v>
      </c>
      <c r="G568" s="13" t="s">
        <v>7365</v>
      </c>
      <c r="I568" s="13" t="s">
        <v>7365</v>
      </c>
      <c r="J568" s="13" t="s">
        <v>1815</v>
      </c>
      <c r="K568" s="13" t="s">
        <v>51</v>
      </c>
      <c r="L568" s="25" t="str">
        <f>VLOOKUP($K568,TONG_SL!$A:$D,2,0)</f>
        <v>Mọc Nấm Hương 250g</v>
      </c>
      <c r="N568" s="25" t="str">
        <f t="shared" si="131"/>
        <v>K-C6</v>
      </c>
      <c r="Q568" s="25" t="str">
        <f>VLOOKUP(K568,TONG_SL!$A:$D,3,0)</f>
        <v>Túi</v>
      </c>
      <c r="R568" s="1">
        <v>3</v>
      </c>
      <c r="T568" s="1">
        <f>VLOOKUP(VLOOKUP(G568,Ma_KH!$A:$R,18,0)&amp;K568,Gia_MB!$A:$F,6,0)</f>
        <v>46000</v>
      </c>
      <c r="U568" s="14">
        <f t="shared" si="134"/>
        <v>138000</v>
      </c>
      <c r="W568" s="64">
        <f t="shared" si="133"/>
        <v>0</v>
      </c>
      <c r="X568" s="3" t="str">
        <f t="shared" si="135"/>
        <v>8</v>
      </c>
      <c r="Z568" s="14">
        <f t="shared" si="136"/>
        <v>11040</v>
      </c>
      <c r="AA568" s="7">
        <f>VLOOKUP(G568,Ma_KH!$A:$R,14,0)</f>
        <v>51</v>
      </c>
    </row>
    <row r="569" spans="1:27" x14ac:dyDescent="0.25">
      <c r="A569" s="77">
        <v>45908</v>
      </c>
      <c r="B569" s="25">
        <v>56498</v>
      </c>
      <c r="C569" s="12" t="s">
        <v>7186</v>
      </c>
      <c r="D569" s="16">
        <f t="shared" si="132"/>
        <v>45908</v>
      </c>
      <c r="G569" s="13" t="s">
        <v>7365</v>
      </c>
      <c r="I569" s="13" t="s">
        <v>7365</v>
      </c>
      <c r="J569" s="13" t="s">
        <v>1815</v>
      </c>
      <c r="K569" s="13" t="s">
        <v>41</v>
      </c>
      <c r="L569" s="25" t="str">
        <f>VLOOKUP($K569,TONG_SL!$A:$D,2,0)</f>
        <v>Chả nướng 300g</v>
      </c>
      <c r="N569" s="25" t="str">
        <f t="shared" si="131"/>
        <v>K-C6</v>
      </c>
      <c r="Q569" s="25" t="str">
        <f>VLOOKUP(K569,TONG_SL!$A:$D,3,0)</f>
        <v>Túi</v>
      </c>
      <c r="R569" s="1">
        <v>5</v>
      </c>
      <c r="T569" s="1">
        <f>VLOOKUP(VLOOKUP(G569,Ma_KH!$A:$R,18,0)&amp;K569,Gia_MB!$A:$F,6,0)</f>
        <v>70950</v>
      </c>
      <c r="U569" s="14">
        <f t="shared" si="134"/>
        <v>354750</v>
      </c>
      <c r="W569" s="64">
        <f t="shared" si="133"/>
        <v>0</v>
      </c>
      <c r="X569" s="3" t="str">
        <f t="shared" si="135"/>
        <v>8</v>
      </c>
      <c r="Z569" s="14">
        <f t="shared" si="136"/>
        <v>28380</v>
      </c>
      <c r="AA569" s="7">
        <f>VLOOKUP(G569,Ma_KH!$A:$R,14,0)</f>
        <v>51</v>
      </c>
    </row>
    <row r="570" spans="1:27" x14ac:dyDescent="0.25">
      <c r="A570" s="77">
        <v>45908</v>
      </c>
      <c r="B570" s="25">
        <v>56498</v>
      </c>
      <c r="C570" s="12" t="s">
        <v>7186</v>
      </c>
      <c r="D570" s="16">
        <f t="shared" si="132"/>
        <v>45908</v>
      </c>
      <c r="G570" s="13" t="s">
        <v>7365</v>
      </c>
      <c r="I570" s="13" t="s">
        <v>7365</v>
      </c>
      <c r="J570" s="13" t="s">
        <v>1815</v>
      </c>
      <c r="K570" s="13" t="s">
        <v>568</v>
      </c>
      <c r="L570" s="25" t="str">
        <f>VLOOKUP($K570,TONG_SL!$A:$D,2,0)</f>
        <v>Chân gà sả tắc 150g</v>
      </c>
      <c r="N570" s="25" t="str">
        <f t="shared" si="131"/>
        <v>K-C6</v>
      </c>
      <c r="Q570" s="25" t="str">
        <f>VLOOKUP(K570,TONG_SL!$A:$D,3,0)</f>
        <v>Túi</v>
      </c>
      <c r="R570" s="1">
        <v>5</v>
      </c>
      <c r="T570" s="1">
        <f>VLOOKUP(VLOOKUP(G570,Ma_KH!$A:$R,18,0)&amp;K570,Gia_MB!$A:$F,6,0)</f>
        <v>20250</v>
      </c>
      <c r="U570" s="14">
        <f t="shared" si="134"/>
        <v>101250</v>
      </c>
      <c r="W570" s="64">
        <f t="shared" si="133"/>
        <v>0</v>
      </c>
      <c r="X570" s="3" t="str">
        <f t="shared" si="135"/>
        <v>8</v>
      </c>
      <c r="Z570" s="14">
        <f t="shared" si="136"/>
        <v>8100</v>
      </c>
      <c r="AA570" s="7">
        <f>VLOOKUP(G570,Ma_KH!$A:$R,14,0)</f>
        <v>51</v>
      </c>
    </row>
    <row r="571" spans="1:27" x14ac:dyDescent="0.25">
      <c r="A571" s="77">
        <v>45908</v>
      </c>
      <c r="B571" s="25">
        <v>30367</v>
      </c>
      <c r="C571" s="12" t="s">
        <v>7186</v>
      </c>
      <c r="D571" s="16">
        <f t="shared" si="132"/>
        <v>45908</v>
      </c>
      <c r="G571" s="13" t="s">
        <v>7366</v>
      </c>
      <c r="I571" s="13" t="s">
        <v>7366</v>
      </c>
      <c r="J571" s="13" t="s">
        <v>1815</v>
      </c>
      <c r="K571" s="13" t="s">
        <v>30</v>
      </c>
      <c r="L571" s="25" t="str">
        <f>VLOOKUP($K571,TONG_SL!$A:$D,2,0)</f>
        <v>Gà muối 500g</v>
      </c>
      <c r="N571" s="25" t="str">
        <f t="shared" si="131"/>
        <v>K-C6</v>
      </c>
      <c r="Q571" s="25" t="str">
        <f>VLOOKUP(K571,TONG_SL!$A:$D,3,0)</f>
        <v>Túi</v>
      </c>
      <c r="R571" s="1">
        <v>5</v>
      </c>
      <c r="T571" s="1">
        <f>VLOOKUP(VLOOKUP(G571,Ma_KH!$A:$R,18,0)&amp;K571,Gia_MB!$A:$F,6,0)</f>
        <v>111058</v>
      </c>
      <c r="U571" s="14">
        <f t="shared" si="134"/>
        <v>555290</v>
      </c>
      <c r="W571" s="64">
        <f t="shared" si="133"/>
        <v>0</v>
      </c>
      <c r="X571" s="3" t="str">
        <f t="shared" si="135"/>
        <v>8</v>
      </c>
      <c r="Z571" s="14">
        <f t="shared" si="136"/>
        <v>44423.200000000004</v>
      </c>
      <c r="AA571" s="7">
        <f>VLOOKUP(G571,Ma_KH!$A:$R,14,0)</f>
        <v>0</v>
      </c>
    </row>
    <row r="572" spans="1:27" x14ac:dyDescent="0.25">
      <c r="A572" s="77">
        <v>45908</v>
      </c>
      <c r="B572" s="25">
        <v>30367</v>
      </c>
      <c r="C572" s="12" t="s">
        <v>7186</v>
      </c>
      <c r="D572" s="16">
        <f t="shared" si="132"/>
        <v>45908</v>
      </c>
      <c r="G572" s="13" t="s">
        <v>7366</v>
      </c>
      <c r="I572" s="13" t="s">
        <v>7366</v>
      </c>
      <c r="J572" s="13" t="s">
        <v>1815</v>
      </c>
      <c r="K572" s="13" t="s">
        <v>27</v>
      </c>
      <c r="L572" s="25" t="str">
        <f>VLOOKUP($K572,TONG_SL!$A:$D,2,0)</f>
        <v>Chân giò heo muối 300g</v>
      </c>
      <c r="N572" s="25" t="str">
        <f t="shared" si="131"/>
        <v>K-C6</v>
      </c>
      <c r="Q572" s="25" t="str">
        <f>VLOOKUP(K572,TONG_SL!$A:$D,3,0)</f>
        <v>Túi</v>
      </c>
      <c r="R572" s="1">
        <v>5</v>
      </c>
      <c r="T572" s="1">
        <f>VLOOKUP(VLOOKUP(G572,Ma_KH!$A:$R,18,0)&amp;K572,Gia_MB!$A:$F,6,0)</f>
        <v>73431</v>
      </c>
      <c r="U572" s="14">
        <f t="shared" si="134"/>
        <v>367155</v>
      </c>
      <c r="W572" s="64">
        <f t="shared" si="133"/>
        <v>0</v>
      </c>
      <c r="X572" s="3" t="str">
        <f t="shared" si="135"/>
        <v>8</v>
      </c>
      <c r="Z572" s="14">
        <f t="shared" si="136"/>
        <v>29372.400000000001</v>
      </c>
      <c r="AA572" s="7">
        <f>VLOOKUP(G572,Ma_KH!$A:$R,14,0)</f>
        <v>0</v>
      </c>
    </row>
    <row r="573" spans="1:27" x14ac:dyDescent="0.25">
      <c r="A573" s="77">
        <v>45908</v>
      </c>
      <c r="B573" s="25">
        <v>30367</v>
      </c>
      <c r="C573" s="12" t="s">
        <v>7186</v>
      </c>
      <c r="D573" s="16">
        <f t="shared" si="132"/>
        <v>45908</v>
      </c>
      <c r="G573" s="13" t="s">
        <v>7366</v>
      </c>
      <c r="I573" s="13" t="s">
        <v>7366</v>
      </c>
      <c r="J573" s="13" t="s">
        <v>1815</v>
      </c>
      <c r="K573" s="13" t="s">
        <v>39</v>
      </c>
      <c r="L573" s="25" t="str">
        <f>VLOOKUP($K573,TONG_SL!$A:$D,2,0)</f>
        <v>Chả cốm 300g</v>
      </c>
      <c r="N573" s="25" t="str">
        <f t="shared" si="131"/>
        <v>K-C6</v>
      </c>
      <c r="Q573" s="25" t="str">
        <f>VLOOKUP(K573,TONG_SL!$A:$D,3,0)</f>
        <v>Túi</v>
      </c>
      <c r="R573" s="1">
        <v>3</v>
      </c>
      <c r="T573" s="1">
        <f>VLOOKUP(VLOOKUP(G573,Ma_KH!$A:$R,18,0)&amp;K573,Gia_MB!$A:$F,6,0)</f>
        <v>74250</v>
      </c>
      <c r="U573" s="14">
        <f t="shared" si="134"/>
        <v>222750</v>
      </c>
      <c r="W573" s="64">
        <f t="shared" si="133"/>
        <v>0</v>
      </c>
      <c r="X573" s="3" t="str">
        <f t="shared" si="135"/>
        <v>8</v>
      </c>
      <c r="Z573" s="14">
        <f t="shared" si="136"/>
        <v>17820</v>
      </c>
      <c r="AA573" s="7">
        <f>VLOOKUP(G573,Ma_KH!$A:$R,14,0)</f>
        <v>0</v>
      </c>
    </row>
    <row r="574" spans="1:27" x14ac:dyDescent="0.25">
      <c r="A574" s="77">
        <v>45908</v>
      </c>
      <c r="B574" s="25">
        <v>30367</v>
      </c>
      <c r="C574" s="12" t="s">
        <v>7186</v>
      </c>
      <c r="D574" s="16">
        <f t="shared" si="132"/>
        <v>45908</v>
      </c>
      <c r="G574" s="13" t="s">
        <v>7366</v>
      </c>
      <c r="I574" s="13" t="s">
        <v>7366</v>
      </c>
      <c r="J574" s="13" t="s">
        <v>1815</v>
      </c>
      <c r="K574" s="13" t="s">
        <v>51</v>
      </c>
      <c r="L574" s="25" t="str">
        <f>VLOOKUP($K574,TONG_SL!$A:$D,2,0)</f>
        <v>Mọc Nấm Hương 250g</v>
      </c>
      <c r="N574" s="25" t="str">
        <f t="shared" si="131"/>
        <v>K-C6</v>
      </c>
      <c r="Q574" s="25" t="str">
        <f>VLOOKUP(K574,TONG_SL!$A:$D,3,0)</f>
        <v>Túi</v>
      </c>
      <c r="R574" s="1">
        <v>3</v>
      </c>
      <c r="T574" s="1">
        <f>VLOOKUP(VLOOKUP(G574,Ma_KH!$A:$R,18,0)&amp;K574,Gia_MB!$A:$F,6,0)</f>
        <v>46000</v>
      </c>
      <c r="U574" s="14">
        <f t="shared" si="134"/>
        <v>138000</v>
      </c>
      <c r="W574" s="64">
        <f t="shared" si="133"/>
        <v>0</v>
      </c>
      <c r="X574" s="3" t="str">
        <f t="shared" si="135"/>
        <v>8</v>
      </c>
      <c r="Z574" s="14">
        <f t="shared" si="136"/>
        <v>11040</v>
      </c>
      <c r="AA574" s="7">
        <f>VLOOKUP(G574,Ma_KH!$A:$R,14,0)</f>
        <v>0</v>
      </c>
    </row>
    <row r="575" spans="1:27" x14ac:dyDescent="0.25">
      <c r="A575" s="77">
        <v>45908</v>
      </c>
      <c r="B575" s="25">
        <v>56494</v>
      </c>
      <c r="C575" s="12" t="s">
        <v>7186</v>
      </c>
      <c r="D575" s="16">
        <f t="shared" si="132"/>
        <v>45908</v>
      </c>
      <c r="G575" s="13" t="s">
        <v>7367</v>
      </c>
      <c r="I575" s="13" t="s">
        <v>7367</v>
      </c>
      <c r="J575" s="13" t="s">
        <v>1815</v>
      </c>
      <c r="K575" s="13" t="s">
        <v>30</v>
      </c>
      <c r="L575" s="25" t="str">
        <f>VLOOKUP($K575,TONG_SL!$A:$D,2,0)</f>
        <v>Gà muối 500g</v>
      </c>
      <c r="N575" s="25" t="str">
        <f t="shared" si="131"/>
        <v>K-C6</v>
      </c>
      <c r="Q575" s="25" t="str">
        <f>VLOOKUP(K575,TONG_SL!$A:$D,3,0)</f>
        <v>Túi</v>
      </c>
      <c r="R575" s="1">
        <v>2</v>
      </c>
      <c r="T575" s="1">
        <f>VLOOKUP(VLOOKUP(G575,Ma_KH!$A:$R,18,0)&amp;K575,Gia_MB!$A:$F,6,0)</f>
        <v>111058</v>
      </c>
      <c r="U575" s="14">
        <f t="shared" si="134"/>
        <v>222116</v>
      </c>
      <c r="W575" s="64">
        <f t="shared" si="133"/>
        <v>0</v>
      </c>
      <c r="X575" s="3" t="str">
        <f t="shared" si="135"/>
        <v>8</v>
      </c>
      <c r="Z575" s="14">
        <f t="shared" si="136"/>
        <v>17769.28</v>
      </c>
      <c r="AA575" s="7">
        <f>VLOOKUP(G575,Ma_KH!$A:$R,14,0)</f>
        <v>51</v>
      </c>
    </row>
    <row r="576" spans="1:27" x14ac:dyDescent="0.25">
      <c r="A576" s="77">
        <v>45908</v>
      </c>
      <c r="B576" s="25">
        <v>56494</v>
      </c>
      <c r="C576" s="12" t="s">
        <v>7186</v>
      </c>
      <c r="D576" s="16">
        <f t="shared" si="132"/>
        <v>45908</v>
      </c>
      <c r="G576" s="13" t="s">
        <v>7367</v>
      </c>
      <c r="I576" s="13" t="s">
        <v>7367</v>
      </c>
      <c r="J576" s="13" t="s">
        <v>1815</v>
      </c>
      <c r="K576" s="13" t="s">
        <v>558</v>
      </c>
      <c r="L576" s="25" t="str">
        <f>VLOOKUP($K576,TONG_SL!$A:$D,2,0)</f>
        <v>Gà muối hun khói 300g</v>
      </c>
      <c r="N576" s="25" t="str">
        <f t="shared" si="131"/>
        <v>K-C6</v>
      </c>
      <c r="Q576" s="25" t="str">
        <f>VLOOKUP(K576,TONG_SL!$A:$D,3,0)</f>
        <v>Túi</v>
      </c>
      <c r="R576" s="1">
        <v>5</v>
      </c>
      <c r="T576" s="1">
        <f>VLOOKUP(VLOOKUP(G576,Ma_KH!$A:$R,18,0)&amp;K576,Gia_MB!$A:$F,6,0)</f>
        <v>70000</v>
      </c>
      <c r="U576" s="14">
        <f t="shared" si="134"/>
        <v>350000</v>
      </c>
      <c r="W576" s="64">
        <f t="shared" si="133"/>
        <v>0</v>
      </c>
      <c r="X576" s="3" t="str">
        <f t="shared" si="135"/>
        <v>8</v>
      </c>
      <c r="Z576" s="14">
        <f t="shared" si="136"/>
        <v>28000</v>
      </c>
      <c r="AA576" s="7">
        <f>VLOOKUP(G576,Ma_KH!$A:$R,14,0)</f>
        <v>51</v>
      </c>
    </row>
    <row r="577" spans="1:27" x14ac:dyDescent="0.25">
      <c r="A577" s="77">
        <v>45908</v>
      </c>
      <c r="B577" s="25">
        <v>56494</v>
      </c>
      <c r="C577" s="12" t="s">
        <v>7186</v>
      </c>
      <c r="D577" s="16">
        <f t="shared" si="132"/>
        <v>45908</v>
      </c>
      <c r="G577" s="13" t="s">
        <v>7367</v>
      </c>
      <c r="I577" s="13" t="s">
        <v>7367</v>
      </c>
      <c r="J577" s="13" t="s">
        <v>1815</v>
      </c>
      <c r="K577" s="13" t="s">
        <v>55</v>
      </c>
      <c r="L577" s="25" t="str">
        <f>VLOOKUP($K577,TONG_SL!$A:$D,2,0)</f>
        <v>Gà xì dầu 500g</v>
      </c>
      <c r="N577" s="25" t="str">
        <f t="shared" si="131"/>
        <v>K-C6</v>
      </c>
      <c r="Q577" s="25" t="str">
        <f>VLOOKUP(K577,TONG_SL!$A:$D,3,0)</f>
        <v>Túi</v>
      </c>
      <c r="R577" s="1">
        <v>2</v>
      </c>
      <c r="T577" s="1">
        <f>VLOOKUP(VLOOKUP(G577,Ma_KH!$A:$R,18,0)&amp;K577,Gia_MB!$A:$F,6,0)</f>
        <v>111606</v>
      </c>
      <c r="U577" s="14">
        <f t="shared" si="134"/>
        <v>223212</v>
      </c>
      <c r="W577" s="64">
        <f t="shared" si="133"/>
        <v>0</v>
      </c>
      <c r="X577" s="3" t="str">
        <f t="shared" si="135"/>
        <v>8</v>
      </c>
      <c r="Z577" s="14">
        <f t="shared" si="136"/>
        <v>17856.96</v>
      </c>
      <c r="AA577" s="7">
        <f>VLOOKUP(G577,Ma_KH!$A:$R,14,0)</f>
        <v>51</v>
      </c>
    </row>
    <row r="578" spans="1:27" x14ac:dyDescent="0.25">
      <c r="A578" s="77">
        <v>45908</v>
      </c>
      <c r="B578" s="25">
        <v>56494</v>
      </c>
      <c r="C578" s="12" t="s">
        <v>7186</v>
      </c>
      <c r="D578" s="16">
        <f t="shared" si="132"/>
        <v>45908</v>
      </c>
      <c r="G578" s="13" t="s">
        <v>7367</v>
      </c>
      <c r="I578" s="13" t="s">
        <v>7367</v>
      </c>
      <c r="J578" s="13" t="s">
        <v>1815</v>
      </c>
      <c r="K578" s="13" t="s">
        <v>27</v>
      </c>
      <c r="L578" s="25" t="str">
        <f>VLOOKUP($K578,TONG_SL!$A:$D,2,0)</f>
        <v>Chân giò heo muối 300g</v>
      </c>
      <c r="N578" s="25" t="str">
        <f t="shared" si="131"/>
        <v>K-C6</v>
      </c>
      <c r="Q578" s="25" t="str">
        <f>VLOOKUP(K578,TONG_SL!$A:$D,3,0)</f>
        <v>Túi</v>
      </c>
      <c r="R578" s="1">
        <v>5</v>
      </c>
      <c r="T578" s="1">
        <f>VLOOKUP(VLOOKUP(G578,Ma_KH!$A:$R,18,0)&amp;K578,Gia_MB!$A:$F,6,0)</f>
        <v>73431</v>
      </c>
      <c r="U578" s="14">
        <f t="shared" si="134"/>
        <v>367155</v>
      </c>
      <c r="W578" s="64">
        <f t="shared" si="133"/>
        <v>0</v>
      </c>
      <c r="X578" s="3" t="str">
        <f t="shared" si="135"/>
        <v>8</v>
      </c>
      <c r="Z578" s="14">
        <f t="shared" si="136"/>
        <v>29372.400000000001</v>
      </c>
      <c r="AA578" s="7">
        <f>VLOOKUP(G578,Ma_KH!$A:$R,14,0)</f>
        <v>51</v>
      </c>
    </row>
    <row r="579" spans="1:27" x14ac:dyDescent="0.25">
      <c r="A579" s="77">
        <v>45908</v>
      </c>
      <c r="B579" s="25">
        <v>56494</v>
      </c>
      <c r="C579" s="12" t="s">
        <v>7186</v>
      </c>
      <c r="D579" s="16">
        <f t="shared" si="132"/>
        <v>45908</v>
      </c>
      <c r="G579" s="13" t="s">
        <v>7367</v>
      </c>
      <c r="I579" s="13" t="s">
        <v>7367</v>
      </c>
      <c r="J579" s="13" t="s">
        <v>1815</v>
      </c>
      <c r="K579" s="13" t="s">
        <v>556</v>
      </c>
      <c r="L579" s="25" t="str">
        <f>VLOOKUP($K579,TONG_SL!$A:$D,2,0)</f>
        <v>Chân giò heo muối 100g</v>
      </c>
      <c r="N579" s="25" t="str">
        <f t="shared" si="131"/>
        <v>K-C6</v>
      </c>
      <c r="Q579" s="25" t="str">
        <f>VLOOKUP(K579,TONG_SL!$A:$D,3,0)</f>
        <v>Gói</v>
      </c>
      <c r="R579" s="1">
        <v>10</v>
      </c>
      <c r="T579" s="1">
        <f>VLOOKUP(VLOOKUP(G579,Ma_KH!$A:$R,18,0)&amp;K579,Gia_MB!$A:$F,6,0)</f>
        <v>24549</v>
      </c>
      <c r="U579" s="14">
        <f t="shared" si="134"/>
        <v>245490</v>
      </c>
      <c r="W579" s="64">
        <f t="shared" si="133"/>
        <v>0</v>
      </c>
      <c r="X579" s="3" t="str">
        <f t="shared" si="135"/>
        <v>8</v>
      </c>
      <c r="Z579" s="14">
        <f t="shared" si="136"/>
        <v>19639.2</v>
      </c>
      <c r="AA579" s="7">
        <f>VLOOKUP(G579,Ma_KH!$A:$R,14,0)</f>
        <v>51</v>
      </c>
    </row>
    <row r="580" spans="1:27" x14ac:dyDescent="0.25">
      <c r="A580" s="77">
        <v>45908</v>
      </c>
      <c r="B580" s="25">
        <v>56494</v>
      </c>
      <c r="C580" s="12" t="s">
        <v>7186</v>
      </c>
      <c r="D580" s="16">
        <f t="shared" si="132"/>
        <v>45908</v>
      </c>
      <c r="G580" s="13" t="s">
        <v>7367</v>
      </c>
      <c r="I580" s="13" t="s">
        <v>7367</v>
      </c>
      <c r="J580" s="13" t="s">
        <v>1815</v>
      </c>
      <c r="K580" s="13" t="s">
        <v>35</v>
      </c>
      <c r="L580" s="25" t="str">
        <f>VLOOKUP($K580,TONG_SL!$A:$D,2,0)</f>
        <v>Tai heo muối 200g</v>
      </c>
      <c r="N580" s="25" t="str">
        <f t="shared" si="131"/>
        <v>K-C6</v>
      </c>
      <c r="Q580" s="25" t="str">
        <f>VLOOKUP(K580,TONG_SL!$A:$D,3,0)</f>
        <v>Túi</v>
      </c>
      <c r="R580" s="1">
        <v>3</v>
      </c>
      <c r="T580" s="1">
        <f>VLOOKUP(VLOOKUP(G580,Ma_KH!$A:$R,18,0)&amp;K580,Gia_MB!$A:$F,6,0)</f>
        <v>55595</v>
      </c>
      <c r="U580" s="14">
        <f t="shared" si="134"/>
        <v>166785</v>
      </c>
      <c r="W580" s="64">
        <f t="shared" si="133"/>
        <v>0</v>
      </c>
      <c r="X580" s="3" t="str">
        <f t="shared" si="135"/>
        <v>8</v>
      </c>
      <c r="Z580" s="14">
        <f t="shared" si="136"/>
        <v>13342.800000000001</v>
      </c>
      <c r="AA580" s="7">
        <f>VLOOKUP(G580,Ma_KH!$A:$R,14,0)</f>
        <v>51</v>
      </c>
    </row>
    <row r="581" spans="1:27" x14ac:dyDescent="0.25">
      <c r="A581" s="77">
        <v>45908</v>
      </c>
      <c r="B581" s="25">
        <v>56494</v>
      </c>
      <c r="C581" s="12" t="s">
        <v>7186</v>
      </c>
      <c r="D581" s="16">
        <f t="shared" si="132"/>
        <v>45908</v>
      </c>
      <c r="G581" s="13" t="s">
        <v>7367</v>
      </c>
      <c r="I581" s="13" t="s">
        <v>7367</v>
      </c>
      <c r="J581" s="13" t="s">
        <v>1815</v>
      </c>
      <c r="K581" s="13" t="s">
        <v>32</v>
      </c>
      <c r="L581" s="25" t="str">
        <f>VLOOKUP($K581,TONG_SL!$A:$D,2,0)</f>
        <v>Giò Tai Lưỡi Xào 250g</v>
      </c>
      <c r="N581" s="25" t="str">
        <f t="shared" si="131"/>
        <v>K-C6</v>
      </c>
      <c r="Q581" s="25" t="str">
        <f>VLOOKUP(K581,TONG_SL!$A:$D,3,0)</f>
        <v>Túi</v>
      </c>
      <c r="R581" s="1">
        <v>3</v>
      </c>
      <c r="T581" s="1">
        <f>VLOOKUP(VLOOKUP(G581,Ma_KH!$A:$R,18,0)&amp;K581,Gia_MB!$A:$F,6,0)</f>
        <v>50182</v>
      </c>
      <c r="U581" s="14">
        <f t="shared" si="134"/>
        <v>150546</v>
      </c>
      <c r="W581" s="64">
        <f t="shared" si="133"/>
        <v>0</v>
      </c>
      <c r="X581" s="3" t="str">
        <f t="shared" si="135"/>
        <v>8</v>
      </c>
      <c r="Z581" s="14">
        <f t="shared" si="136"/>
        <v>12043.68</v>
      </c>
      <c r="AA581" s="7">
        <f>VLOOKUP(G581,Ma_KH!$A:$R,14,0)</f>
        <v>51</v>
      </c>
    </row>
    <row r="582" spans="1:27" x14ac:dyDescent="0.25">
      <c r="A582" s="77">
        <v>45908</v>
      </c>
      <c r="B582" s="25">
        <v>56494</v>
      </c>
      <c r="C582" s="12" t="s">
        <v>7186</v>
      </c>
      <c r="D582" s="16">
        <f t="shared" si="132"/>
        <v>45908</v>
      </c>
      <c r="G582" s="13" t="s">
        <v>7367</v>
      </c>
      <c r="I582" s="13" t="s">
        <v>7367</v>
      </c>
      <c r="J582" s="13" t="s">
        <v>1815</v>
      </c>
      <c r="K582" s="13" t="s">
        <v>39</v>
      </c>
      <c r="L582" s="25" t="str">
        <f>VLOOKUP($K582,TONG_SL!$A:$D,2,0)</f>
        <v>Chả cốm 300g</v>
      </c>
      <c r="N582" s="25" t="str">
        <f t="shared" si="131"/>
        <v>K-C6</v>
      </c>
      <c r="Q582" s="25" t="str">
        <f>VLOOKUP(K582,TONG_SL!$A:$D,3,0)</f>
        <v>Túi</v>
      </c>
      <c r="R582" s="1">
        <v>2</v>
      </c>
      <c r="T582" s="1">
        <f>VLOOKUP(VLOOKUP(G582,Ma_KH!$A:$R,18,0)&amp;K582,Gia_MB!$A:$F,6,0)</f>
        <v>74250</v>
      </c>
      <c r="U582" s="14">
        <f t="shared" si="134"/>
        <v>148500</v>
      </c>
      <c r="W582" s="64">
        <f t="shared" si="133"/>
        <v>0</v>
      </c>
      <c r="X582" s="3" t="str">
        <f t="shared" si="135"/>
        <v>8</v>
      </c>
      <c r="Z582" s="14">
        <f t="shared" si="136"/>
        <v>11880</v>
      </c>
      <c r="AA582" s="7">
        <f>VLOOKUP(G582,Ma_KH!$A:$R,14,0)</f>
        <v>51</v>
      </c>
    </row>
    <row r="583" spans="1:27" x14ac:dyDescent="0.25">
      <c r="A583" s="77">
        <v>45908</v>
      </c>
      <c r="B583" s="25">
        <v>56494</v>
      </c>
      <c r="C583" s="12" t="s">
        <v>7186</v>
      </c>
      <c r="D583" s="16">
        <f t="shared" si="132"/>
        <v>45908</v>
      </c>
      <c r="G583" s="13" t="s">
        <v>7367</v>
      </c>
      <c r="I583" s="13" t="s">
        <v>7367</v>
      </c>
      <c r="J583" s="13" t="s">
        <v>1815</v>
      </c>
      <c r="K583" s="13" t="s">
        <v>51</v>
      </c>
      <c r="L583" s="25" t="str">
        <f>VLOOKUP($K583,TONG_SL!$A:$D,2,0)</f>
        <v>Mọc Nấm Hương 250g</v>
      </c>
      <c r="N583" s="25" t="str">
        <f t="shared" si="131"/>
        <v>K-C6</v>
      </c>
      <c r="Q583" s="25" t="str">
        <f>VLOOKUP(K583,TONG_SL!$A:$D,3,0)</f>
        <v>Túi</v>
      </c>
      <c r="R583" s="1">
        <v>2</v>
      </c>
      <c r="T583" s="1">
        <f>VLOOKUP(VLOOKUP(G583,Ma_KH!$A:$R,18,0)&amp;K583,Gia_MB!$A:$F,6,0)</f>
        <v>46000</v>
      </c>
      <c r="U583" s="14">
        <f t="shared" si="134"/>
        <v>92000</v>
      </c>
      <c r="W583" s="64">
        <f t="shared" si="133"/>
        <v>0</v>
      </c>
      <c r="X583" s="3" t="str">
        <f t="shared" si="135"/>
        <v>8</v>
      </c>
      <c r="Z583" s="14">
        <f t="shared" si="136"/>
        <v>7360</v>
      </c>
      <c r="AA583" s="7">
        <f>VLOOKUP(G583,Ma_KH!$A:$R,14,0)</f>
        <v>51</v>
      </c>
    </row>
    <row r="584" spans="1:27" x14ac:dyDescent="0.25">
      <c r="A584" s="77">
        <v>45908</v>
      </c>
      <c r="B584" s="25">
        <v>56494</v>
      </c>
      <c r="C584" s="12" t="s">
        <v>7186</v>
      </c>
      <c r="D584" s="16">
        <f t="shared" si="132"/>
        <v>45908</v>
      </c>
      <c r="G584" s="13" t="s">
        <v>7367</v>
      </c>
      <c r="I584" s="13" t="s">
        <v>7367</v>
      </c>
      <c r="J584" s="13" t="s">
        <v>1815</v>
      </c>
      <c r="K584" s="13" t="s">
        <v>568</v>
      </c>
      <c r="L584" s="25" t="str">
        <f>VLOOKUP($K584,TONG_SL!$A:$D,2,0)</f>
        <v>Chân gà sả tắc 150g</v>
      </c>
      <c r="N584" s="25" t="str">
        <f t="shared" si="131"/>
        <v>K-C6</v>
      </c>
      <c r="Q584" s="25" t="str">
        <f>VLOOKUP(K584,TONG_SL!$A:$D,3,0)</f>
        <v>Túi</v>
      </c>
      <c r="R584" s="1">
        <v>3</v>
      </c>
      <c r="T584" s="1">
        <f>VLOOKUP(VLOOKUP(G584,Ma_KH!$A:$R,18,0)&amp;K584,Gia_MB!$A:$F,6,0)</f>
        <v>20250</v>
      </c>
      <c r="U584" s="14">
        <f t="shared" si="134"/>
        <v>60750</v>
      </c>
      <c r="W584" s="64">
        <f t="shared" si="133"/>
        <v>0</v>
      </c>
      <c r="X584" s="3" t="str">
        <f t="shared" si="135"/>
        <v>8</v>
      </c>
      <c r="Z584" s="14">
        <f t="shared" si="136"/>
        <v>4860</v>
      </c>
      <c r="AA584" s="7">
        <f>VLOOKUP(G584,Ma_KH!$A:$R,14,0)</f>
        <v>51</v>
      </c>
    </row>
    <row r="585" spans="1:27" x14ac:dyDescent="0.25">
      <c r="A585" s="77">
        <v>45908</v>
      </c>
      <c r="B585" s="25">
        <v>56494</v>
      </c>
      <c r="C585" s="12" t="s">
        <v>7186</v>
      </c>
      <c r="D585" s="16">
        <f t="shared" si="132"/>
        <v>45908</v>
      </c>
      <c r="G585" s="13" t="s">
        <v>7367</v>
      </c>
      <c r="I585" s="13" t="s">
        <v>7367</v>
      </c>
      <c r="J585" s="13" t="s">
        <v>1815</v>
      </c>
      <c r="K585" s="13" t="s">
        <v>570</v>
      </c>
      <c r="L585" s="25" t="str">
        <f>VLOOKUP($K585,TONG_SL!$A:$D,2,0)</f>
        <v>Tai heo sốt thái 150g</v>
      </c>
      <c r="N585" s="25" t="str">
        <f t="shared" si="131"/>
        <v>K-C6</v>
      </c>
      <c r="Q585" s="25" t="str">
        <f>VLOOKUP(K585,TONG_SL!$A:$D,3,0)</f>
        <v>Túi</v>
      </c>
      <c r="R585" s="1">
        <v>3</v>
      </c>
      <c r="T585" s="1">
        <f>VLOOKUP(VLOOKUP(G585,Ma_KH!$A:$R,18,0)&amp;K585,Gia_MB!$A:$F,6,0)</f>
        <v>19500</v>
      </c>
      <c r="U585" s="14">
        <f t="shared" si="134"/>
        <v>58500</v>
      </c>
      <c r="W585" s="64">
        <f t="shared" si="133"/>
        <v>0</v>
      </c>
      <c r="X585" s="3" t="str">
        <f t="shared" si="135"/>
        <v>8</v>
      </c>
      <c r="Z585" s="14">
        <f t="shared" si="136"/>
        <v>4680</v>
      </c>
      <c r="AA585" s="7">
        <f>VLOOKUP(G585,Ma_KH!$A:$R,14,0)</f>
        <v>51</v>
      </c>
    </row>
    <row r="586" spans="1:27" x14ac:dyDescent="0.25">
      <c r="A586" s="77">
        <v>45908</v>
      </c>
      <c r="B586" s="25">
        <v>56508</v>
      </c>
      <c r="C586" s="12" t="s">
        <v>7186</v>
      </c>
      <c r="D586" s="16">
        <f t="shared" ref="D586:D593" si="137">IF(A586="","",A586)</f>
        <v>45908</v>
      </c>
      <c r="G586" s="13" t="s">
        <v>7368</v>
      </c>
      <c r="I586" s="13" t="s">
        <v>7368</v>
      </c>
      <c r="J586" s="13" t="s">
        <v>1815</v>
      </c>
      <c r="K586" s="13" t="s">
        <v>30</v>
      </c>
      <c r="L586" s="25" t="str">
        <f>VLOOKUP($K586,TONG_SL!$A:$D,2,0)</f>
        <v>Gà muối 500g</v>
      </c>
      <c r="N586" s="25" t="str">
        <f t="shared" ref="N586:N593" si="138">IF($B586&lt;&gt;"","K-C6","")</f>
        <v>K-C6</v>
      </c>
      <c r="Q586" s="25" t="str">
        <f>VLOOKUP(K586,TONG_SL!$A:$D,3,0)</f>
        <v>Túi</v>
      </c>
      <c r="R586" s="1">
        <v>5</v>
      </c>
      <c r="T586" s="1">
        <f>VLOOKUP(VLOOKUP(G586,Ma_KH!$A:$R,18,0)&amp;K586,Gia_MB!$A:$F,6,0)</f>
        <v>111058</v>
      </c>
      <c r="U586" s="14">
        <f t="shared" si="134"/>
        <v>555290</v>
      </c>
      <c r="W586" s="64">
        <f t="shared" si="133"/>
        <v>0</v>
      </c>
      <c r="X586" s="3" t="str">
        <f t="shared" si="135"/>
        <v>8</v>
      </c>
      <c r="Z586" s="14">
        <f t="shared" si="136"/>
        <v>44423.200000000004</v>
      </c>
      <c r="AA586" s="7">
        <f>VLOOKUP(G586,Ma_KH!$A:$R,14,0)</f>
        <v>51</v>
      </c>
    </row>
    <row r="587" spans="1:27" x14ac:dyDescent="0.25">
      <c r="A587" s="77">
        <v>45908</v>
      </c>
      <c r="B587" s="25">
        <v>56508</v>
      </c>
      <c r="C587" s="12" t="s">
        <v>7186</v>
      </c>
      <c r="D587" s="16">
        <f t="shared" si="137"/>
        <v>45908</v>
      </c>
      <c r="G587" s="13" t="s">
        <v>7368</v>
      </c>
      <c r="I587" s="13" t="s">
        <v>7368</v>
      </c>
      <c r="J587" s="13" t="s">
        <v>1815</v>
      </c>
      <c r="K587" s="13" t="s">
        <v>558</v>
      </c>
      <c r="L587" s="25" t="str">
        <f>VLOOKUP($K587,TONG_SL!$A:$D,2,0)</f>
        <v>Gà muối hun khói 300g</v>
      </c>
      <c r="N587" s="25" t="str">
        <f t="shared" si="138"/>
        <v>K-C6</v>
      </c>
      <c r="Q587" s="25" t="str">
        <f>VLOOKUP(K587,TONG_SL!$A:$D,3,0)</f>
        <v>Túi</v>
      </c>
      <c r="R587" s="1">
        <v>5</v>
      </c>
      <c r="T587" s="1">
        <f>VLOOKUP(VLOOKUP(G587,Ma_KH!$A:$R,18,0)&amp;K587,Gia_MB!$A:$F,6,0)</f>
        <v>70000</v>
      </c>
      <c r="U587" s="14">
        <f t="shared" si="134"/>
        <v>350000</v>
      </c>
      <c r="W587" s="64">
        <f t="shared" ref="W587:W593" si="139">U587*V587</f>
        <v>0</v>
      </c>
      <c r="X587" s="3" t="str">
        <f t="shared" si="135"/>
        <v>8</v>
      </c>
      <c r="Z587" s="14">
        <f t="shared" si="136"/>
        <v>28000</v>
      </c>
      <c r="AA587" s="7">
        <f>VLOOKUP(G587,Ma_KH!$A:$R,14,0)</f>
        <v>51</v>
      </c>
    </row>
    <row r="588" spans="1:27" x14ac:dyDescent="0.25">
      <c r="A588" s="77">
        <v>45908</v>
      </c>
      <c r="B588" s="25">
        <v>56508</v>
      </c>
      <c r="C588" s="12" t="s">
        <v>7186</v>
      </c>
      <c r="D588" s="16">
        <f t="shared" si="137"/>
        <v>45908</v>
      </c>
      <c r="G588" s="13" t="s">
        <v>7368</v>
      </c>
      <c r="I588" s="13" t="s">
        <v>7368</v>
      </c>
      <c r="J588" s="13" t="s">
        <v>1815</v>
      </c>
      <c r="K588" s="13" t="s">
        <v>35</v>
      </c>
      <c r="L588" s="25" t="str">
        <f>VLOOKUP($K588,TONG_SL!$A:$D,2,0)</f>
        <v>Tai heo muối 200g</v>
      </c>
      <c r="N588" s="25" t="str">
        <f t="shared" si="138"/>
        <v>K-C6</v>
      </c>
      <c r="Q588" s="25" t="str">
        <f>VLOOKUP(K588,TONG_SL!$A:$D,3,0)</f>
        <v>Túi</v>
      </c>
      <c r="R588" s="1">
        <v>3</v>
      </c>
      <c r="T588" s="1">
        <f>VLOOKUP(VLOOKUP(G588,Ma_KH!$A:$R,18,0)&amp;K588,Gia_MB!$A:$F,6,0)</f>
        <v>55595</v>
      </c>
      <c r="U588" s="14">
        <f t="shared" si="134"/>
        <v>166785</v>
      </c>
      <c r="W588" s="64">
        <f t="shared" si="139"/>
        <v>0</v>
      </c>
      <c r="X588" s="3" t="str">
        <f t="shared" si="135"/>
        <v>8</v>
      </c>
      <c r="Z588" s="14">
        <f t="shared" si="136"/>
        <v>13342.800000000001</v>
      </c>
      <c r="AA588" s="7">
        <f>VLOOKUP(G588,Ma_KH!$A:$R,14,0)</f>
        <v>51</v>
      </c>
    </row>
    <row r="589" spans="1:27" x14ac:dyDescent="0.25">
      <c r="A589" s="77">
        <v>45908</v>
      </c>
      <c r="B589" s="25">
        <v>56508</v>
      </c>
      <c r="C589" s="12" t="s">
        <v>7186</v>
      </c>
      <c r="D589" s="16">
        <f t="shared" si="137"/>
        <v>45908</v>
      </c>
      <c r="G589" s="13" t="s">
        <v>7368</v>
      </c>
      <c r="I589" s="13" t="s">
        <v>7368</v>
      </c>
      <c r="J589" s="13" t="s">
        <v>1815</v>
      </c>
      <c r="K589" s="13" t="s">
        <v>32</v>
      </c>
      <c r="L589" s="25" t="str">
        <f>VLOOKUP($K589,TONG_SL!$A:$D,2,0)</f>
        <v>Giò Tai Lưỡi Xào 250g</v>
      </c>
      <c r="N589" s="25" t="str">
        <f t="shared" si="138"/>
        <v>K-C6</v>
      </c>
      <c r="Q589" s="25" t="str">
        <f>VLOOKUP(K589,TONG_SL!$A:$D,3,0)</f>
        <v>Túi</v>
      </c>
      <c r="R589" s="1">
        <v>3</v>
      </c>
      <c r="T589" s="1">
        <f>VLOOKUP(VLOOKUP(G589,Ma_KH!$A:$R,18,0)&amp;K589,Gia_MB!$A:$F,6,0)</f>
        <v>50182</v>
      </c>
      <c r="U589" s="14">
        <f t="shared" si="134"/>
        <v>150546</v>
      </c>
      <c r="W589" s="64">
        <f t="shared" si="139"/>
        <v>0</v>
      </c>
      <c r="X589" s="3" t="str">
        <f t="shared" si="135"/>
        <v>8</v>
      </c>
      <c r="Z589" s="14">
        <f t="shared" si="136"/>
        <v>12043.68</v>
      </c>
      <c r="AA589" s="7">
        <f>VLOOKUP(G589,Ma_KH!$A:$R,14,0)</f>
        <v>51</v>
      </c>
    </row>
    <row r="590" spans="1:27" x14ac:dyDescent="0.25">
      <c r="A590" s="77">
        <v>45908</v>
      </c>
      <c r="B590" s="25">
        <v>56508</v>
      </c>
      <c r="C590" s="12" t="s">
        <v>7186</v>
      </c>
      <c r="D590" s="16">
        <f t="shared" si="137"/>
        <v>45908</v>
      </c>
      <c r="G590" s="13" t="s">
        <v>7368</v>
      </c>
      <c r="I590" s="13" t="s">
        <v>7368</v>
      </c>
      <c r="J590" s="13" t="s">
        <v>1815</v>
      </c>
      <c r="K590" s="13" t="s">
        <v>39</v>
      </c>
      <c r="L590" s="25" t="str">
        <f>VLOOKUP($K590,TONG_SL!$A:$D,2,0)</f>
        <v>Chả cốm 300g</v>
      </c>
      <c r="N590" s="25" t="str">
        <f t="shared" si="138"/>
        <v>K-C6</v>
      </c>
      <c r="Q590" s="25" t="str">
        <f>VLOOKUP(K590,TONG_SL!$A:$D,3,0)</f>
        <v>Túi</v>
      </c>
      <c r="R590" s="1">
        <v>3</v>
      </c>
      <c r="T590" s="1">
        <f>VLOOKUP(VLOOKUP(G590,Ma_KH!$A:$R,18,0)&amp;K590,Gia_MB!$A:$F,6,0)</f>
        <v>74250</v>
      </c>
      <c r="U590" s="14">
        <f t="shared" si="134"/>
        <v>222750</v>
      </c>
      <c r="W590" s="64">
        <f t="shared" si="139"/>
        <v>0</v>
      </c>
      <c r="X590" s="3" t="str">
        <f t="shared" si="135"/>
        <v>8</v>
      </c>
      <c r="Z590" s="14">
        <f t="shared" si="136"/>
        <v>17820</v>
      </c>
      <c r="AA590" s="7">
        <f>VLOOKUP(G590,Ma_KH!$A:$R,14,0)</f>
        <v>51</v>
      </c>
    </row>
    <row r="591" spans="1:27" x14ac:dyDescent="0.25">
      <c r="A591" s="77">
        <v>45908</v>
      </c>
      <c r="B591" s="25">
        <v>56508</v>
      </c>
      <c r="C591" s="12" t="s">
        <v>7186</v>
      </c>
      <c r="D591" s="16">
        <f t="shared" si="137"/>
        <v>45908</v>
      </c>
      <c r="G591" s="13" t="s">
        <v>7368</v>
      </c>
      <c r="I591" s="13" t="s">
        <v>7368</v>
      </c>
      <c r="J591" s="13" t="s">
        <v>1815</v>
      </c>
      <c r="K591" s="13" t="s">
        <v>51</v>
      </c>
      <c r="L591" s="25" t="str">
        <f>VLOOKUP($K591,TONG_SL!$A:$D,2,0)</f>
        <v>Mọc Nấm Hương 250g</v>
      </c>
      <c r="N591" s="25" t="str">
        <f t="shared" si="138"/>
        <v>K-C6</v>
      </c>
      <c r="Q591" s="25" t="str">
        <f>VLOOKUP(K591,TONG_SL!$A:$D,3,0)</f>
        <v>Túi</v>
      </c>
      <c r="R591" s="1">
        <v>3</v>
      </c>
      <c r="T591" s="1">
        <f>VLOOKUP(VLOOKUP(G591,Ma_KH!$A:$R,18,0)&amp;K591,Gia_MB!$A:$F,6,0)</f>
        <v>46000</v>
      </c>
      <c r="U591" s="14">
        <f t="shared" si="134"/>
        <v>138000</v>
      </c>
      <c r="W591" s="64">
        <f t="shared" si="139"/>
        <v>0</v>
      </c>
      <c r="X591" s="3" t="str">
        <f t="shared" si="135"/>
        <v>8</v>
      </c>
      <c r="Z591" s="14">
        <f t="shared" si="136"/>
        <v>11040</v>
      </c>
      <c r="AA591" s="7">
        <f>VLOOKUP(G591,Ma_KH!$A:$R,14,0)</f>
        <v>51</v>
      </c>
    </row>
    <row r="592" spans="1:27" x14ac:dyDescent="0.25">
      <c r="A592" s="77">
        <v>45908</v>
      </c>
      <c r="B592" s="25">
        <v>56508</v>
      </c>
      <c r="C592" s="12" t="s">
        <v>7186</v>
      </c>
      <c r="D592" s="16">
        <f t="shared" si="137"/>
        <v>45908</v>
      </c>
      <c r="G592" s="13" t="s">
        <v>7368</v>
      </c>
      <c r="I592" s="13" t="s">
        <v>7368</v>
      </c>
      <c r="J592" s="13" t="s">
        <v>1815</v>
      </c>
      <c r="K592" s="13" t="s">
        <v>568</v>
      </c>
      <c r="L592" s="25" t="str">
        <f>VLOOKUP($K592,TONG_SL!$A:$D,2,0)</f>
        <v>Chân gà sả tắc 150g</v>
      </c>
      <c r="N592" s="25" t="str">
        <f t="shared" si="138"/>
        <v>K-C6</v>
      </c>
      <c r="Q592" s="25" t="str">
        <f>VLOOKUP(K592,TONG_SL!$A:$D,3,0)</f>
        <v>Túi</v>
      </c>
      <c r="R592" s="1">
        <v>3</v>
      </c>
      <c r="T592" s="1">
        <f>VLOOKUP(VLOOKUP(G592,Ma_KH!$A:$R,18,0)&amp;K592,Gia_MB!$A:$F,6,0)</f>
        <v>20250</v>
      </c>
      <c r="U592" s="14">
        <f t="shared" si="134"/>
        <v>60750</v>
      </c>
      <c r="W592" s="64">
        <f t="shared" si="139"/>
        <v>0</v>
      </c>
      <c r="X592" s="3" t="str">
        <f t="shared" si="135"/>
        <v>8</v>
      </c>
      <c r="Z592" s="14">
        <f t="shared" si="136"/>
        <v>4860</v>
      </c>
      <c r="AA592" s="7">
        <f>VLOOKUP(G592,Ma_KH!$A:$R,14,0)</f>
        <v>51</v>
      </c>
    </row>
    <row r="593" spans="1:27" x14ac:dyDescent="0.25">
      <c r="A593" s="77">
        <v>45908</v>
      </c>
      <c r="B593" s="25">
        <v>56508</v>
      </c>
      <c r="C593" s="12" t="s">
        <v>7186</v>
      </c>
      <c r="D593" s="16">
        <f t="shared" si="137"/>
        <v>45908</v>
      </c>
      <c r="G593" s="13" t="s">
        <v>7368</v>
      </c>
      <c r="I593" s="13" t="s">
        <v>7368</v>
      </c>
      <c r="J593" s="13" t="s">
        <v>1815</v>
      </c>
      <c r="K593" s="13" t="s">
        <v>570</v>
      </c>
      <c r="L593" s="25" t="str">
        <f>VLOOKUP($K593,TONG_SL!$A:$D,2,0)</f>
        <v>Tai heo sốt thái 150g</v>
      </c>
      <c r="N593" s="25" t="str">
        <f t="shared" si="138"/>
        <v>K-C6</v>
      </c>
      <c r="Q593" s="25" t="str">
        <f>VLOOKUP(K593,TONG_SL!$A:$D,3,0)</f>
        <v>Túi</v>
      </c>
      <c r="R593" s="1">
        <v>3</v>
      </c>
      <c r="T593" s="1">
        <f>VLOOKUP(VLOOKUP(G593,Ma_KH!$A:$R,18,0)&amp;K593,Gia_MB!$A:$F,6,0)</f>
        <v>19500</v>
      </c>
      <c r="U593" s="14">
        <f t="shared" si="134"/>
        <v>58500</v>
      </c>
      <c r="W593" s="64">
        <f t="shared" si="139"/>
        <v>0</v>
      </c>
      <c r="X593" s="3" t="str">
        <f t="shared" si="135"/>
        <v>8</v>
      </c>
      <c r="Z593" s="14">
        <f t="shared" si="136"/>
        <v>4680</v>
      </c>
      <c r="AA593" s="7">
        <f>VLOOKUP(G593,Ma_KH!$A:$R,14,0)</f>
        <v>51</v>
      </c>
    </row>
    <row r="594" spans="1:27" x14ac:dyDescent="0.25">
      <c r="A594" s="77">
        <v>45908</v>
      </c>
      <c r="B594" s="25">
        <v>14031979</v>
      </c>
      <c r="C594" s="12" t="s">
        <v>7186</v>
      </c>
      <c r="D594" s="16">
        <f t="shared" ref="D594:D648" si="140">IF(A594="","",A594)</f>
        <v>45908</v>
      </c>
      <c r="G594" s="13" t="s">
        <v>4571</v>
      </c>
      <c r="I594" s="13" t="s">
        <v>4571</v>
      </c>
      <c r="J594" s="13" t="s">
        <v>1809</v>
      </c>
      <c r="K594" s="13" t="s">
        <v>1784</v>
      </c>
      <c r="L594" s="25" t="str">
        <f>VLOOKUP($K594,TONG_SL!$A:$D,2,0)</f>
        <v>Tai heo sốt thái 500g</v>
      </c>
      <c r="N594" s="25" t="str">
        <f t="shared" ref="N594:N648" si="141">IF($B594&lt;&gt;"","K-C6","")</f>
        <v>K-C6</v>
      </c>
      <c r="Q594" s="25" t="str">
        <f>VLOOKUP(K594,TONG_SL!$A:$D,3,0)</f>
        <v>Hộp</v>
      </c>
      <c r="R594" s="1">
        <v>5</v>
      </c>
      <c r="T594" s="1">
        <f>VLOOKUP(VLOOKUP(G594,Ma_KH!$A:$R,18,0)&amp;K594,Gia_MB!$A:$F,6,0)</f>
        <v>72500</v>
      </c>
      <c r="U594" s="14">
        <f t="shared" ref="U594:U600" si="142">T594*R594</f>
        <v>362500</v>
      </c>
      <c r="W594" s="64">
        <f t="shared" ref="W594:W649" si="143">U594*V594</f>
        <v>0</v>
      </c>
      <c r="X594" s="3" t="str">
        <f t="shared" ref="X594:X600" si="144">IF(B594&lt;&gt;"","8","0")</f>
        <v>8</v>
      </c>
      <c r="Z594" s="14">
        <f t="shared" ref="Z594:Z600" si="145">U594*X594%</f>
        <v>29000</v>
      </c>
      <c r="AA594" s="7">
        <f>VLOOKUP(G594,Ma_KH!$A:$R,14,0)</f>
        <v>49</v>
      </c>
    </row>
    <row r="595" spans="1:27" x14ac:dyDescent="0.25">
      <c r="A595" s="77">
        <v>45908</v>
      </c>
      <c r="B595" s="25">
        <v>14031979</v>
      </c>
      <c r="C595" s="12" t="s">
        <v>7186</v>
      </c>
      <c r="D595" s="16">
        <f t="shared" si="140"/>
        <v>45908</v>
      </c>
      <c r="G595" s="13" t="s">
        <v>4571</v>
      </c>
      <c r="I595" s="13" t="s">
        <v>4571</v>
      </c>
      <c r="J595" s="13" t="s">
        <v>1809</v>
      </c>
      <c r="K595" s="13" t="s">
        <v>1724</v>
      </c>
      <c r="L595" s="25" t="str">
        <f>VLOOKUP($K595,TONG_SL!$A:$D,2,0)</f>
        <v>Chân gà sả tắc 500g</v>
      </c>
      <c r="N595" s="25" t="str">
        <f t="shared" si="141"/>
        <v>K-C6</v>
      </c>
      <c r="Q595" s="25" t="str">
        <f>VLOOKUP(K595,TONG_SL!$A:$D,3,0)</f>
        <v>Hộp</v>
      </c>
      <c r="R595" s="1">
        <v>5</v>
      </c>
      <c r="T595" s="1">
        <f>VLOOKUP(VLOOKUP(G595,Ma_KH!$A:$R,18,0)&amp;K595,Gia_MB!$A:$F,6,0)</f>
        <v>70000</v>
      </c>
      <c r="U595" s="14">
        <f t="shared" si="142"/>
        <v>350000</v>
      </c>
      <c r="W595" s="64">
        <f t="shared" si="143"/>
        <v>0</v>
      </c>
      <c r="X595" s="3" t="str">
        <f t="shared" si="144"/>
        <v>8</v>
      </c>
      <c r="Z595" s="14">
        <f t="shared" si="145"/>
        <v>28000</v>
      </c>
      <c r="AA595" s="7">
        <f>VLOOKUP(G595,Ma_KH!$A:$R,14,0)</f>
        <v>49</v>
      </c>
    </row>
    <row r="596" spans="1:27" x14ac:dyDescent="0.25">
      <c r="A596" s="77">
        <v>45908</v>
      </c>
      <c r="B596" s="25">
        <v>56474</v>
      </c>
      <c r="C596" s="12" t="s">
        <v>7186</v>
      </c>
      <c r="D596" s="16">
        <f t="shared" si="140"/>
        <v>45908</v>
      </c>
      <c r="G596" s="13" t="s">
        <v>3223</v>
      </c>
      <c r="I596" s="13" t="s">
        <v>3223</v>
      </c>
      <c r="J596" s="13" t="s">
        <v>1815</v>
      </c>
      <c r="K596" s="13" t="s">
        <v>30</v>
      </c>
      <c r="L596" s="25" t="str">
        <f>VLOOKUP($K596,TONG_SL!$A:$D,2,0)</f>
        <v>Gà muối 500g</v>
      </c>
      <c r="N596" s="25" t="str">
        <f t="shared" si="141"/>
        <v>K-C6</v>
      </c>
      <c r="Q596" s="25" t="str">
        <f>VLOOKUP(K596,TONG_SL!$A:$D,3,0)</f>
        <v>Túi</v>
      </c>
      <c r="R596" s="1">
        <v>3</v>
      </c>
      <c r="T596" s="1">
        <f>VLOOKUP(VLOOKUP(G596,Ma_KH!$A:$R,18,0)&amp;K596,Gia_MB!$A:$F,6,0)</f>
        <v>111058</v>
      </c>
      <c r="U596" s="14">
        <f t="shared" si="142"/>
        <v>333174</v>
      </c>
      <c r="W596" s="64">
        <f t="shared" si="143"/>
        <v>0</v>
      </c>
      <c r="X596" s="3" t="str">
        <f t="shared" si="144"/>
        <v>8</v>
      </c>
      <c r="Z596" s="14">
        <f t="shared" si="145"/>
        <v>26653.920000000002</v>
      </c>
      <c r="AA596" s="7">
        <f>VLOOKUP(G596,Ma_KH!$A:$R,14,0)</f>
        <v>57</v>
      </c>
    </row>
    <row r="597" spans="1:27" x14ac:dyDescent="0.25">
      <c r="A597" s="77">
        <v>45908</v>
      </c>
      <c r="B597" s="25">
        <v>56474</v>
      </c>
      <c r="C597" s="12" t="s">
        <v>7186</v>
      </c>
      <c r="D597" s="16">
        <f t="shared" si="140"/>
        <v>45908</v>
      </c>
      <c r="G597" s="13" t="s">
        <v>3223</v>
      </c>
      <c r="I597" s="13" t="s">
        <v>3223</v>
      </c>
      <c r="J597" s="13" t="s">
        <v>1815</v>
      </c>
      <c r="K597" s="13" t="s">
        <v>27</v>
      </c>
      <c r="L597" s="25" t="str">
        <f>VLOOKUP($K597,TONG_SL!$A:$D,2,0)</f>
        <v>Chân giò heo muối 300g</v>
      </c>
      <c r="N597" s="25" t="str">
        <f t="shared" si="141"/>
        <v>K-C6</v>
      </c>
      <c r="Q597" s="25" t="str">
        <f>VLOOKUP(K597,TONG_SL!$A:$D,3,0)</f>
        <v>Túi</v>
      </c>
      <c r="R597" s="1">
        <v>8</v>
      </c>
      <c r="T597" s="1">
        <f>VLOOKUP(VLOOKUP(G597,Ma_KH!$A:$R,18,0)&amp;K597,Gia_MB!$A:$F,6,0)</f>
        <v>73431</v>
      </c>
      <c r="U597" s="14">
        <f t="shared" si="142"/>
        <v>587448</v>
      </c>
      <c r="W597" s="64">
        <f t="shared" si="143"/>
        <v>0</v>
      </c>
      <c r="X597" s="3" t="str">
        <f t="shared" si="144"/>
        <v>8</v>
      </c>
      <c r="Z597" s="14">
        <f t="shared" si="145"/>
        <v>46995.840000000004</v>
      </c>
      <c r="AA597" s="7">
        <f>VLOOKUP(G597,Ma_KH!$A:$R,14,0)</f>
        <v>57</v>
      </c>
    </row>
    <row r="598" spans="1:27" x14ac:dyDescent="0.25">
      <c r="A598" s="77">
        <v>45908</v>
      </c>
      <c r="B598" s="25">
        <v>56474</v>
      </c>
      <c r="C598" s="12" t="s">
        <v>7186</v>
      </c>
      <c r="D598" s="16">
        <f t="shared" si="140"/>
        <v>45908</v>
      </c>
      <c r="G598" s="13" t="s">
        <v>3223</v>
      </c>
      <c r="I598" s="13" t="s">
        <v>3223</v>
      </c>
      <c r="J598" s="13" t="s">
        <v>1815</v>
      </c>
      <c r="K598" s="13" t="s">
        <v>547</v>
      </c>
      <c r="L598" s="25" t="str">
        <f>VLOOKUP($K598,TONG_SL!$A:$D,2,0)</f>
        <v>Chân giò heo muối 500g</v>
      </c>
      <c r="N598" s="25" t="str">
        <f t="shared" si="141"/>
        <v>K-C6</v>
      </c>
      <c r="Q598" s="25" t="str">
        <f>VLOOKUP(K598,TONG_SL!$A:$D,3,0)</f>
        <v>Túi</v>
      </c>
      <c r="R598" s="1">
        <v>5</v>
      </c>
      <c r="T598" s="1">
        <f>VLOOKUP(VLOOKUP(G598,Ma_KH!$A:$R,18,0)&amp;K598,Gia_MB!$A:$F,6,0)</f>
        <v>119066</v>
      </c>
      <c r="U598" s="14">
        <f t="shared" si="142"/>
        <v>595330</v>
      </c>
      <c r="W598" s="64">
        <f t="shared" si="143"/>
        <v>0</v>
      </c>
      <c r="X598" s="3" t="str">
        <f t="shared" si="144"/>
        <v>8</v>
      </c>
      <c r="Z598" s="14">
        <f t="shared" si="145"/>
        <v>47626.400000000001</v>
      </c>
      <c r="AA598" s="7">
        <f>VLOOKUP(G598,Ma_KH!$A:$R,14,0)</f>
        <v>57</v>
      </c>
    </row>
    <row r="599" spans="1:27" x14ac:dyDescent="0.25">
      <c r="A599" s="77">
        <v>45908</v>
      </c>
      <c r="B599" s="25">
        <v>56474</v>
      </c>
      <c r="C599" s="12" t="s">
        <v>7186</v>
      </c>
      <c r="D599" s="16">
        <f t="shared" si="140"/>
        <v>45908</v>
      </c>
      <c r="G599" s="13" t="s">
        <v>3223</v>
      </c>
      <c r="I599" s="13" t="s">
        <v>3223</v>
      </c>
      <c r="J599" s="13" t="s">
        <v>1815</v>
      </c>
      <c r="K599" s="13" t="s">
        <v>32</v>
      </c>
      <c r="L599" s="25" t="str">
        <f>VLOOKUP($K599,TONG_SL!$A:$D,2,0)</f>
        <v>Giò Tai Lưỡi Xào 250g</v>
      </c>
      <c r="N599" s="25" t="str">
        <f t="shared" si="141"/>
        <v>K-C6</v>
      </c>
      <c r="Q599" s="25" t="str">
        <f>VLOOKUP(K599,TONG_SL!$A:$D,3,0)</f>
        <v>Túi</v>
      </c>
      <c r="R599" s="1">
        <v>2</v>
      </c>
      <c r="T599" s="1">
        <f>VLOOKUP(VLOOKUP(G599,Ma_KH!$A:$R,18,0)&amp;K599,Gia_MB!$A:$F,6,0)</f>
        <v>50182</v>
      </c>
      <c r="U599" s="14">
        <f t="shared" si="142"/>
        <v>100364</v>
      </c>
      <c r="W599" s="64">
        <f t="shared" si="143"/>
        <v>0</v>
      </c>
      <c r="X599" s="3" t="str">
        <f t="shared" si="144"/>
        <v>8</v>
      </c>
      <c r="Z599" s="14">
        <f t="shared" si="145"/>
        <v>8029.12</v>
      </c>
      <c r="AA599" s="7">
        <f>VLOOKUP(G599,Ma_KH!$A:$R,14,0)</f>
        <v>57</v>
      </c>
    </row>
    <row r="600" spans="1:27" x14ac:dyDescent="0.25">
      <c r="A600" s="77">
        <v>45908</v>
      </c>
      <c r="B600" s="25">
        <v>56474</v>
      </c>
      <c r="C600" s="12" t="s">
        <v>7186</v>
      </c>
      <c r="D600" s="16">
        <f t="shared" si="140"/>
        <v>45908</v>
      </c>
      <c r="G600" s="13" t="s">
        <v>3223</v>
      </c>
      <c r="I600" s="13" t="s">
        <v>3223</v>
      </c>
      <c r="J600" s="13" t="s">
        <v>1815</v>
      </c>
      <c r="K600" s="13" t="s">
        <v>41</v>
      </c>
      <c r="L600" s="25" t="str">
        <f>VLOOKUP($K600,TONG_SL!$A:$D,2,0)</f>
        <v>Chả nướng 300g</v>
      </c>
      <c r="N600" s="25" t="str">
        <f t="shared" si="141"/>
        <v>K-C6</v>
      </c>
      <c r="Q600" s="25" t="str">
        <f>VLOOKUP(K600,TONG_SL!$A:$D,3,0)</f>
        <v>Túi</v>
      </c>
      <c r="R600" s="1">
        <v>2</v>
      </c>
      <c r="T600" s="1">
        <f>VLOOKUP(VLOOKUP(G600,Ma_KH!$A:$R,18,0)&amp;K600,Gia_MB!$A:$F,6,0)</f>
        <v>70950</v>
      </c>
      <c r="U600" s="14">
        <f t="shared" si="142"/>
        <v>141900</v>
      </c>
      <c r="W600" s="64">
        <f t="shared" si="143"/>
        <v>0</v>
      </c>
      <c r="X600" s="3" t="str">
        <f t="shared" si="144"/>
        <v>8</v>
      </c>
      <c r="Z600" s="14">
        <f t="shared" si="145"/>
        <v>11352</v>
      </c>
      <c r="AA600" s="7">
        <f>VLOOKUP(G600,Ma_KH!$A:$R,14,0)</f>
        <v>57</v>
      </c>
    </row>
    <row r="601" spans="1:27" x14ac:dyDescent="0.25">
      <c r="A601" s="77">
        <v>45908</v>
      </c>
      <c r="B601" s="25">
        <v>56474</v>
      </c>
      <c r="C601" s="12" t="s">
        <v>7186</v>
      </c>
      <c r="D601" s="16">
        <f t="shared" si="140"/>
        <v>45908</v>
      </c>
      <c r="G601" s="13" t="s">
        <v>3223</v>
      </c>
      <c r="I601" s="13" t="s">
        <v>3223</v>
      </c>
      <c r="J601" s="13" t="s">
        <v>1815</v>
      </c>
      <c r="K601" s="13" t="s">
        <v>39</v>
      </c>
      <c r="L601" s="25" t="str">
        <f>VLOOKUP($K601,TONG_SL!$A:$D,2,0)</f>
        <v>Chả cốm 300g</v>
      </c>
      <c r="N601" s="25" t="str">
        <f t="shared" si="141"/>
        <v>K-C6</v>
      </c>
      <c r="Q601" s="25" t="str">
        <f>VLOOKUP(K601,TONG_SL!$A:$D,3,0)</f>
        <v>Túi</v>
      </c>
      <c r="R601" s="1">
        <v>2</v>
      </c>
      <c r="T601" s="1">
        <f>VLOOKUP(VLOOKUP(G601,Ma_KH!$A:$R,18,0)&amp;K601,Gia_MB!$A:$F,6,0)</f>
        <v>74250</v>
      </c>
      <c r="U601" s="14">
        <f t="shared" ref="U601:U664" si="146">T601*R601</f>
        <v>148500</v>
      </c>
      <c r="W601" s="64">
        <f t="shared" si="143"/>
        <v>0</v>
      </c>
      <c r="X601" s="3" t="str">
        <f t="shared" ref="X601:X664" si="147">IF(B601&lt;&gt;"","8","0")</f>
        <v>8</v>
      </c>
      <c r="Z601" s="14">
        <f t="shared" ref="Z601:Z664" si="148">U601*X601%</f>
        <v>11880</v>
      </c>
      <c r="AA601" s="7">
        <f>VLOOKUP(G601,Ma_KH!$A:$R,14,0)</f>
        <v>57</v>
      </c>
    </row>
    <row r="602" spans="1:27" x14ac:dyDescent="0.25">
      <c r="A602" s="77">
        <v>45908</v>
      </c>
      <c r="B602" s="25">
        <v>56474</v>
      </c>
      <c r="C602" s="12" t="s">
        <v>7186</v>
      </c>
      <c r="D602" s="16">
        <f t="shared" si="140"/>
        <v>45908</v>
      </c>
      <c r="G602" s="13" t="s">
        <v>3223</v>
      </c>
      <c r="I602" s="13" t="s">
        <v>3223</v>
      </c>
      <c r="J602" s="13" t="s">
        <v>1815</v>
      </c>
      <c r="K602" s="13" t="s">
        <v>7369</v>
      </c>
      <c r="L602" s="25" t="str">
        <f>VLOOKUP($K602,TONG_SL!$A:$D,2,0)</f>
        <v>Gà xì dầu 500g</v>
      </c>
      <c r="N602" s="25" t="str">
        <f t="shared" si="141"/>
        <v>K-C6</v>
      </c>
      <c r="Q602" s="25" t="str">
        <f>VLOOKUP(K602,TONG_SL!$A:$D,3,0)</f>
        <v>Túi</v>
      </c>
      <c r="R602" s="1">
        <v>1</v>
      </c>
      <c r="T602" s="1">
        <f>VLOOKUP(VLOOKUP(G602,Ma_KH!$A:$R,18,0)&amp;K602,Gia_MB!$A:$F,6,0)</f>
        <v>111606</v>
      </c>
      <c r="U602" s="14">
        <f t="shared" si="146"/>
        <v>111606</v>
      </c>
      <c r="W602" s="64">
        <f t="shared" si="143"/>
        <v>0</v>
      </c>
      <c r="X602" s="3" t="str">
        <f t="shared" si="147"/>
        <v>8</v>
      </c>
      <c r="Z602" s="14">
        <f t="shared" si="148"/>
        <v>8928.48</v>
      </c>
      <c r="AA602" s="7">
        <f>VLOOKUP(G602,Ma_KH!$A:$R,14,0)</f>
        <v>57</v>
      </c>
    </row>
    <row r="603" spans="1:27" x14ac:dyDescent="0.25">
      <c r="A603" s="77">
        <v>45908</v>
      </c>
      <c r="B603" s="25">
        <v>56703</v>
      </c>
      <c r="C603" s="12" t="s">
        <v>7186</v>
      </c>
      <c r="D603" s="16">
        <f t="shared" si="140"/>
        <v>45908</v>
      </c>
      <c r="G603" s="13" t="s">
        <v>7200</v>
      </c>
      <c r="I603" s="13" t="s">
        <v>2159</v>
      </c>
      <c r="J603" s="13" t="s">
        <v>1811</v>
      </c>
      <c r="K603" s="13" t="s">
        <v>27</v>
      </c>
      <c r="L603" s="25" t="str">
        <f>VLOOKUP($K603,TONG_SL!$A:$D,2,0)</f>
        <v>Chân giò heo muối 300g</v>
      </c>
      <c r="N603" s="25" t="str">
        <f t="shared" si="141"/>
        <v>K-C6</v>
      </c>
      <c r="Q603" s="25" t="str">
        <f>VLOOKUP(K603,TONG_SL!$A:$D,3,0)</f>
        <v>Túi</v>
      </c>
      <c r="R603" s="1">
        <v>4</v>
      </c>
      <c r="T603" s="1">
        <f>VLOOKUP(VLOOKUP(G603,Ma_KH!$A:$R,18,0)&amp;K603,Gia_MB!$A:$F,6,0)</f>
        <v>69759</v>
      </c>
      <c r="U603" s="14">
        <f t="shared" si="146"/>
        <v>279036</v>
      </c>
      <c r="W603" s="64">
        <f t="shared" si="143"/>
        <v>0</v>
      </c>
      <c r="X603" s="3" t="str">
        <f t="shared" si="147"/>
        <v>8</v>
      </c>
      <c r="Z603" s="14">
        <f t="shared" si="148"/>
        <v>22322.880000000001</v>
      </c>
      <c r="AA603" s="7">
        <f>VLOOKUP(G603,Ma_KH!$A:$R,14,0)</f>
        <v>60</v>
      </c>
    </row>
    <row r="604" spans="1:27" x14ac:dyDescent="0.25">
      <c r="A604" s="77">
        <v>45908</v>
      </c>
      <c r="B604" s="25">
        <v>56703</v>
      </c>
      <c r="C604" s="12" t="s">
        <v>7186</v>
      </c>
      <c r="D604" s="16">
        <f t="shared" si="140"/>
        <v>45908</v>
      </c>
      <c r="G604" s="13" t="s">
        <v>7200</v>
      </c>
      <c r="I604" s="13" t="s">
        <v>2159</v>
      </c>
      <c r="J604" s="13" t="s">
        <v>1811</v>
      </c>
      <c r="K604" s="13" t="s">
        <v>35</v>
      </c>
      <c r="L604" s="25" t="str">
        <f>VLOOKUP($K604,TONG_SL!$A:$D,2,0)</f>
        <v>Tai heo muối 200g</v>
      </c>
      <c r="N604" s="25" t="str">
        <f t="shared" si="141"/>
        <v>K-C6</v>
      </c>
      <c r="Q604" s="25" t="str">
        <f>VLOOKUP(K604,TONG_SL!$A:$D,3,0)</f>
        <v>Túi</v>
      </c>
      <c r="R604" s="1">
        <v>2</v>
      </c>
      <c r="T604" s="1">
        <f>VLOOKUP(VLOOKUP(G604,Ma_KH!$A:$R,18,0)&amp;K604,Gia_MB!$A:$F,6,0)</f>
        <v>52815</v>
      </c>
      <c r="U604" s="14">
        <f t="shared" si="146"/>
        <v>105630</v>
      </c>
      <c r="W604" s="64">
        <f t="shared" si="143"/>
        <v>0</v>
      </c>
      <c r="X604" s="3" t="str">
        <f t="shared" si="147"/>
        <v>8</v>
      </c>
      <c r="Z604" s="14">
        <f t="shared" si="148"/>
        <v>8450.4</v>
      </c>
      <c r="AA604" s="7">
        <f>VLOOKUP(G604,Ma_KH!$A:$R,14,0)</f>
        <v>60</v>
      </c>
    </row>
    <row r="605" spans="1:27" x14ac:dyDescent="0.25">
      <c r="A605" s="77">
        <v>45908</v>
      </c>
      <c r="B605" s="25">
        <v>56703</v>
      </c>
      <c r="C605" s="12" t="s">
        <v>7186</v>
      </c>
      <c r="D605" s="16">
        <f t="shared" si="140"/>
        <v>45908</v>
      </c>
      <c r="G605" s="13" t="s">
        <v>7200</v>
      </c>
      <c r="I605" s="13" t="s">
        <v>2159</v>
      </c>
      <c r="J605" s="13" t="s">
        <v>1811</v>
      </c>
      <c r="K605" s="13" t="s">
        <v>32</v>
      </c>
      <c r="L605" s="25" t="str">
        <f>VLOOKUP($K605,TONG_SL!$A:$D,2,0)</f>
        <v>Giò Tai Lưỡi Xào 250g</v>
      </c>
      <c r="N605" s="25" t="str">
        <f t="shared" si="141"/>
        <v>K-C6</v>
      </c>
      <c r="Q605" s="25" t="str">
        <f>VLOOKUP(K605,TONG_SL!$A:$D,3,0)</f>
        <v>Túi</v>
      </c>
      <c r="R605" s="1">
        <v>3</v>
      </c>
      <c r="T605" s="1">
        <f>VLOOKUP(VLOOKUP(G605,Ma_KH!$A:$R,18,0)&amp;K605,Gia_MB!$A:$F,6,0)</f>
        <v>47673</v>
      </c>
      <c r="U605" s="14">
        <f t="shared" si="146"/>
        <v>143019</v>
      </c>
      <c r="W605" s="64">
        <f t="shared" si="143"/>
        <v>0</v>
      </c>
      <c r="X605" s="3" t="str">
        <f t="shared" si="147"/>
        <v>8</v>
      </c>
      <c r="Z605" s="14">
        <f t="shared" si="148"/>
        <v>11441.52</v>
      </c>
      <c r="AA605" s="7">
        <f>VLOOKUP(G605,Ma_KH!$A:$R,14,0)</f>
        <v>60</v>
      </c>
    </row>
    <row r="606" spans="1:27" x14ac:dyDescent="0.25">
      <c r="A606" s="77">
        <v>45908</v>
      </c>
      <c r="B606" s="25">
        <v>56703</v>
      </c>
      <c r="C606" s="12" t="s">
        <v>7186</v>
      </c>
      <c r="D606" s="16">
        <f t="shared" si="140"/>
        <v>45908</v>
      </c>
      <c r="G606" s="13" t="s">
        <v>7200</v>
      </c>
      <c r="I606" s="13" t="s">
        <v>2159</v>
      </c>
      <c r="J606" s="13" t="s">
        <v>1811</v>
      </c>
      <c r="K606" s="13" t="s">
        <v>51</v>
      </c>
      <c r="L606" s="25" t="str">
        <f>VLOOKUP($K606,TONG_SL!$A:$D,2,0)</f>
        <v>Mọc Nấm Hương 250g</v>
      </c>
      <c r="N606" s="25" t="str">
        <f t="shared" si="141"/>
        <v>K-C6</v>
      </c>
      <c r="Q606" s="25" t="str">
        <f>VLOOKUP(K606,TONG_SL!$A:$D,3,0)</f>
        <v>Túi</v>
      </c>
      <c r="R606" s="1">
        <v>5</v>
      </c>
      <c r="T606" s="1">
        <f>VLOOKUP(VLOOKUP(G606,Ma_KH!$A:$R,18,0)&amp;K606,Gia_MB!$A:$F,6,0)</f>
        <v>43700</v>
      </c>
      <c r="U606" s="14">
        <f t="shared" si="146"/>
        <v>218500</v>
      </c>
      <c r="W606" s="64">
        <f t="shared" si="143"/>
        <v>0</v>
      </c>
      <c r="X606" s="3" t="str">
        <f t="shared" si="147"/>
        <v>8</v>
      </c>
      <c r="Z606" s="14">
        <f t="shared" si="148"/>
        <v>17480</v>
      </c>
      <c r="AA606" s="7">
        <f>VLOOKUP(G606,Ma_KH!$A:$R,14,0)</f>
        <v>60</v>
      </c>
    </row>
    <row r="607" spans="1:27" x14ac:dyDescent="0.25">
      <c r="A607" s="77">
        <v>45908</v>
      </c>
      <c r="B607" s="25">
        <v>47408</v>
      </c>
      <c r="C607" s="12" t="s">
        <v>7186</v>
      </c>
      <c r="D607" s="16">
        <f t="shared" si="140"/>
        <v>45908</v>
      </c>
      <c r="G607" s="13" t="s">
        <v>7218</v>
      </c>
      <c r="I607" s="13" t="s">
        <v>7370</v>
      </c>
      <c r="J607" s="13" t="s">
        <v>1811</v>
      </c>
      <c r="K607" s="13" t="s">
        <v>556</v>
      </c>
      <c r="L607" s="25" t="str">
        <f>VLOOKUP($K607,TONG_SL!$A:$D,2,0)</f>
        <v>Chân giò heo muối 100g</v>
      </c>
      <c r="N607" s="25" t="str">
        <f t="shared" si="141"/>
        <v>K-C6</v>
      </c>
      <c r="Q607" s="25" t="str">
        <f>VLOOKUP(K607,TONG_SL!$A:$D,3,0)</f>
        <v>Gói</v>
      </c>
      <c r="R607" s="1">
        <v>15</v>
      </c>
      <c r="T607" s="1">
        <f>VLOOKUP(VLOOKUP(G607,Ma_KH!$A:$R,18,0)&amp;K607,Gia_MB!$A:$F,6,0)</f>
        <v>23076</v>
      </c>
      <c r="U607" s="14">
        <f t="shared" si="146"/>
        <v>346140</v>
      </c>
      <c r="W607" s="64">
        <f t="shared" si="143"/>
        <v>0</v>
      </c>
      <c r="X607" s="3" t="str">
        <f t="shared" si="147"/>
        <v>8</v>
      </c>
      <c r="Z607" s="14">
        <f t="shared" si="148"/>
        <v>27691.200000000001</v>
      </c>
      <c r="AA607" s="7">
        <f>VLOOKUP(G607,Ma_KH!$A:$R,14,0)</f>
        <v>67</v>
      </c>
    </row>
    <row r="608" spans="1:27" x14ac:dyDescent="0.25">
      <c r="A608" s="77">
        <v>45908</v>
      </c>
      <c r="B608" s="25">
        <v>56587</v>
      </c>
      <c r="C608" s="12" t="s">
        <v>7186</v>
      </c>
      <c r="D608" s="16">
        <f t="shared" si="140"/>
        <v>45908</v>
      </c>
      <c r="G608" s="13" t="s">
        <v>7200</v>
      </c>
      <c r="I608" s="13" t="s">
        <v>1988</v>
      </c>
      <c r="J608" s="13" t="s">
        <v>1811</v>
      </c>
      <c r="K608" s="13" t="s">
        <v>27</v>
      </c>
      <c r="L608" s="25" t="str">
        <f>VLOOKUP($K608,TONG_SL!$A:$D,2,0)</f>
        <v>Chân giò heo muối 300g</v>
      </c>
      <c r="N608" s="25" t="str">
        <f t="shared" si="141"/>
        <v>K-C6</v>
      </c>
      <c r="Q608" s="25" t="str">
        <f>VLOOKUP(K608,TONG_SL!$A:$D,3,0)</f>
        <v>Túi</v>
      </c>
      <c r="R608" s="1">
        <v>4</v>
      </c>
      <c r="T608" s="1">
        <f>VLOOKUP(VLOOKUP(G608,Ma_KH!$A:$R,18,0)&amp;K608,Gia_MB!$A:$F,6,0)</f>
        <v>69759</v>
      </c>
      <c r="U608" s="14">
        <f t="shared" si="146"/>
        <v>279036</v>
      </c>
      <c r="W608" s="64">
        <f t="shared" si="143"/>
        <v>0</v>
      </c>
      <c r="X608" s="3" t="str">
        <f t="shared" si="147"/>
        <v>8</v>
      </c>
      <c r="Z608" s="14">
        <f t="shared" si="148"/>
        <v>22322.880000000001</v>
      </c>
      <c r="AA608" s="7">
        <f>VLOOKUP(G608,Ma_KH!$A:$R,14,0)</f>
        <v>60</v>
      </c>
    </row>
    <row r="609" spans="1:27" x14ac:dyDescent="0.25">
      <c r="A609" s="77">
        <v>45908</v>
      </c>
      <c r="B609" s="25">
        <v>56587</v>
      </c>
      <c r="C609" s="12" t="s">
        <v>7186</v>
      </c>
      <c r="D609" s="16">
        <f t="shared" si="140"/>
        <v>45908</v>
      </c>
      <c r="G609" s="13" t="s">
        <v>7200</v>
      </c>
      <c r="I609" s="13" t="s">
        <v>1988</v>
      </c>
      <c r="J609" s="13" t="s">
        <v>1811</v>
      </c>
      <c r="K609" s="13" t="s">
        <v>547</v>
      </c>
      <c r="L609" s="25" t="str">
        <f>VLOOKUP($K609,TONG_SL!$A:$D,2,0)</f>
        <v>Chân giò heo muối 500g</v>
      </c>
      <c r="N609" s="25" t="str">
        <f t="shared" si="141"/>
        <v>K-C6</v>
      </c>
      <c r="Q609" s="25" t="str">
        <f>VLOOKUP(K609,TONG_SL!$A:$D,3,0)</f>
        <v>Túi</v>
      </c>
      <c r="R609" s="1">
        <v>2</v>
      </c>
      <c r="T609" s="1">
        <f>VLOOKUP(VLOOKUP(G609,Ma_KH!$A:$R,18,0)&amp;K609,Gia_MB!$A:$F,6,0)</f>
        <v>113113</v>
      </c>
      <c r="U609" s="14">
        <f t="shared" si="146"/>
        <v>226226</v>
      </c>
      <c r="W609" s="64">
        <f t="shared" si="143"/>
        <v>0</v>
      </c>
      <c r="X609" s="3" t="str">
        <f t="shared" si="147"/>
        <v>8</v>
      </c>
      <c r="Z609" s="14">
        <f t="shared" si="148"/>
        <v>18098.080000000002</v>
      </c>
      <c r="AA609" s="7">
        <f>VLOOKUP(G609,Ma_KH!$A:$R,14,0)</f>
        <v>60</v>
      </c>
    </row>
    <row r="610" spans="1:27" x14ac:dyDescent="0.25">
      <c r="A610" s="77">
        <v>45908</v>
      </c>
      <c r="B610" s="25">
        <v>56587</v>
      </c>
      <c r="C610" s="12" t="s">
        <v>7186</v>
      </c>
      <c r="D610" s="16">
        <f t="shared" si="140"/>
        <v>45908</v>
      </c>
      <c r="G610" s="13" t="s">
        <v>7200</v>
      </c>
      <c r="I610" s="13" t="s">
        <v>1988</v>
      </c>
      <c r="J610" s="13" t="s">
        <v>1811</v>
      </c>
      <c r="K610" s="13" t="s">
        <v>30</v>
      </c>
      <c r="L610" s="25" t="str">
        <f>VLOOKUP($K610,TONG_SL!$A:$D,2,0)</f>
        <v>Gà muối 500g</v>
      </c>
      <c r="N610" s="25" t="str">
        <f t="shared" si="141"/>
        <v>K-C6</v>
      </c>
      <c r="Q610" s="25" t="str">
        <f>VLOOKUP(K610,TONG_SL!$A:$D,3,0)</f>
        <v>Túi</v>
      </c>
      <c r="R610" s="1">
        <v>4</v>
      </c>
      <c r="T610" s="1">
        <f>VLOOKUP(VLOOKUP(G610,Ma_KH!$A:$R,18,0)&amp;K610,Gia_MB!$A:$F,6,0)</f>
        <v>105505</v>
      </c>
      <c r="U610" s="14">
        <f t="shared" si="146"/>
        <v>422020</v>
      </c>
      <c r="W610" s="64">
        <f t="shared" si="143"/>
        <v>0</v>
      </c>
      <c r="X610" s="3" t="str">
        <f t="shared" si="147"/>
        <v>8</v>
      </c>
      <c r="Z610" s="14">
        <f t="shared" si="148"/>
        <v>33761.599999999999</v>
      </c>
      <c r="AA610" s="7">
        <f>VLOOKUP(G610,Ma_KH!$A:$R,14,0)</f>
        <v>60</v>
      </c>
    </row>
    <row r="611" spans="1:27" x14ac:dyDescent="0.25">
      <c r="A611" s="77">
        <v>45908</v>
      </c>
      <c r="B611" s="25">
        <v>56587</v>
      </c>
      <c r="C611" s="12" t="s">
        <v>7186</v>
      </c>
      <c r="D611" s="16">
        <f t="shared" si="140"/>
        <v>45908</v>
      </c>
      <c r="G611" s="13" t="s">
        <v>7200</v>
      </c>
      <c r="I611" s="13" t="s">
        <v>1988</v>
      </c>
      <c r="J611" s="13" t="s">
        <v>1811</v>
      </c>
      <c r="K611" s="13" t="s">
        <v>55</v>
      </c>
      <c r="L611" s="25" t="str">
        <f>VLOOKUP($K611,TONG_SL!$A:$D,2,0)</f>
        <v>Gà xì dầu 500g</v>
      </c>
      <c r="N611" s="25" t="str">
        <f t="shared" si="141"/>
        <v>K-C6</v>
      </c>
      <c r="Q611" s="25" t="str">
        <f>VLOOKUP(K611,TONG_SL!$A:$D,3,0)</f>
        <v>Túi</v>
      </c>
      <c r="R611" s="1">
        <v>4</v>
      </c>
      <c r="T611" s="1">
        <f>VLOOKUP(VLOOKUP(G611,Ma_KH!$A:$R,18,0)&amp;K611,Gia_MB!$A:$F,6,0)</f>
        <v>106026</v>
      </c>
      <c r="U611" s="14">
        <f t="shared" si="146"/>
        <v>424104</v>
      </c>
      <c r="W611" s="64">
        <f t="shared" si="143"/>
        <v>0</v>
      </c>
      <c r="X611" s="3" t="str">
        <f t="shared" si="147"/>
        <v>8</v>
      </c>
      <c r="Z611" s="14">
        <f t="shared" si="148"/>
        <v>33928.32</v>
      </c>
      <c r="AA611" s="7">
        <f>VLOOKUP(G611,Ma_KH!$A:$R,14,0)</f>
        <v>60</v>
      </c>
    </row>
    <row r="612" spans="1:27" x14ac:dyDescent="0.25">
      <c r="A612" s="77">
        <v>45908</v>
      </c>
      <c r="B612" s="25">
        <v>56591</v>
      </c>
      <c r="C612" s="12" t="s">
        <v>7186</v>
      </c>
      <c r="D612" s="16">
        <f t="shared" si="140"/>
        <v>45908</v>
      </c>
      <c r="G612" s="13" t="s">
        <v>7200</v>
      </c>
      <c r="I612" s="13" t="s">
        <v>2009</v>
      </c>
      <c r="J612" s="13" t="s">
        <v>1811</v>
      </c>
      <c r="K612" s="13" t="s">
        <v>27</v>
      </c>
      <c r="L612" s="25" t="str">
        <f>VLOOKUP($K612,TONG_SL!$A:$D,2,0)</f>
        <v>Chân giò heo muối 300g</v>
      </c>
      <c r="N612" s="25" t="str">
        <f t="shared" si="141"/>
        <v>K-C6</v>
      </c>
      <c r="Q612" s="25" t="str">
        <f>VLOOKUP(K612,TONG_SL!$A:$D,3,0)</f>
        <v>Túi</v>
      </c>
      <c r="R612" s="1">
        <v>5</v>
      </c>
      <c r="T612" s="1">
        <f>VLOOKUP(VLOOKUP(G612,Ma_KH!$A:$R,18,0)&amp;K612,Gia_MB!$A:$F,6,0)</f>
        <v>69759</v>
      </c>
      <c r="U612" s="14">
        <f t="shared" si="146"/>
        <v>348795</v>
      </c>
      <c r="W612" s="64">
        <f t="shared" si="143"/>
        <v>0</v>
      </c>
      <c r="X612" s="3" t="str">
        <f t="shared" si="147"/>
        <v>8</v>
      </c>
      <c r="Z612" s="14">
        <f t="shared" si="148"/>
        <v>27903.600000000002</v>
      </c>
      <c r="AA612" s="7">
        <f>VLOOKUP(G612,Ma_KH!$A:$R,14,0)</f>
        <v>60</v>
      </c>
    </row>
    <row r="613" spans="1:27" x14ac:dyDescent="0.25">
      <c r="A613" s="77">
        <v>45908</v>
      </c>
      <c r="B613" s="25">
        <v>56591</v>
      </c>
      <c r="C613" s="12" t="s">
        <v>7186</v>
      </c>
      <c r="D613" s="16">
        <f t="shared" si="140"/>
        <v>45908</v>
      </c>
      <c r="G613" s="13" t="s">
        <v>7200</v>
      </c>
      <c r="I613" s="13" t="s">
        <v>2009</v>
      </c>
      <c r="J613" s="13" t="s">
        <v>1811</v>
      </c>
      <c r="K613" s="13" t="s">
        <v>35</v>
      </c>
      <c r="L613" s="25" t="str">
        <f>VLOOKUP($K613,TONG_SL!$A:$D,2,0)</f>
        <v>Tai heo muối 200g</v>
      </c>
      <c r="N613" s="25" t="str">
        <f t="shared" si="141"/>
        <v>K-C6</v>
      </c>
      <c r="Q613" s="25" t="str">
        <f>VLOOKUP(K613,TONG_SL!$A:$D,3,0)</f>
        <v>Túi</v>
      </c>
      <c r="R613" s="1">
        <v>5</v>
      </c>
      <c r="T613" s="1">
        <f>VLOOKUP(VLOOKUP(G613,Ma_KH!$A:$R,18,0)&amp;K613,Gia_MB!$A:$F,6,0)</f>
        <v>52815</v>
      </c>
      <c r="U613" s="14">
        <f t="shared" si="146"/>
        <v>264075</v>
      </c>
      <c r="W613" s="64">
        <f t="shared" si="143"/>
        <v>0</v>
      </c>
      <c r="X613" s="3" t="str">
        <f t="shared" si="147"/>
        <v>8</v>
      </c>
      <c r="Z613" s="14">
        <f t="shared" si="148"/>
        <v>21126</v>
      </c>
      <c r="AA613" s="7">
        <f>VLOOKUP(G613,Ma_KH!$A:$R,14,0)</f>
        <v>60</v>
      </c>
    </row>
    <row r="614" spans="1:27" x14ac:dyDescent="0.25">
      <c r="A614" s="77">
        <v>45908</v>
      </c>
      <c r="B614" s="25">
        <v>56591</v>
      </c>
      <c r="C614" s="12" t="s">
        <v>7186</v>
      </c>
      <c r="D614" s="16">
        <f t="shared" si="140"/>
        <v>45908</v>
      </c>
      <c r="G614" s="13" t="s">
        <v>7200</v>
      </c>
      <c r="I614" s="13" t="s">
        <v>2009</v>
      </c>
      <c r="J614" s="13" t="s">
        <v>1811</v>
      </c>
      <c r="K614" s="13" t="s">
        <v>30</v>
      </c>
      <c r="L614" s="25" t="str">
        <f>VLOOKUP($K614,TONG_SL!$A:$D,2,0)</f>
        <v>Gà muối 500g</v>
      </c>
      <c r="N614" s="25" t="str">
        <f t="shared" si="141"/>
        <v>K-C6</v>
      </c>
      <c r="Q614" s="25" t="str">
        <f>VLOOKUP(K614,TONG_SL!$A:$D,3,0)</f>
        <v>Túi</v>
      </c>
      <c r="R614" s="1">
        <v>5</v>
      </c>
      <c r="T614" s="1">
        <f>VLOOKUP(VLOOKUP(G614,Ma_KH!$A:$R,18,0)&amp;K614,Gia_MB!$A:$F,6,0)</f>
        <v>105505</v>
      </c>
      <c r="U614" s="14">
        <f t="shared" si="146"/>
        <v>527525</v>
      </c>
      <c r="W614" s="64">
        <f t="shared" si="143"/>
        <v>0</v>
      </c>
      <c r="X614" s="3" t="str">
        <f t="shared" si="147"/>
        <v>8</v>
      </c>
      <c r="Z614" s="14">
        <f t="shared" si="148"/>
        <v>42202</v>
      </c>
      <c r="AA614" s="7">
        <f>VLOOKUP(G614,Ma_KH!$A:$R,14,0)</f>
        <v>60</v>
      </c>
    </row>
    <row r="615" spans="1:27" x14ac:dyDescent="0.25">
      <c r="A615" s="77">
        <v>45908</v>
      </c>
      <c r="B615" s="25">
        <v>30499</v>
      </c>
      <c r="C615" s="12" t="s">
        <v>7186</v>
      </c>
      <c r="D615" s="16">
        <f t="shared" si="140"/>
        <v>45908</v>
      </c>
      <c r="G615" s="13" t="s">
        <v>7371</v>
      </c>
      <c r="I615" s="13" t="s">
        <v>7372</v>
      </c>
      <c r="J615" s="13" t="s">
        <v>1811</v>
      </c>
      <c r="K615" s="13" t="s">
        <v>30</v>
      </c>
      <c r="L615" s="25" t="str">
        <f>VLOOKUP($K615,TONG_SL!$A:$D,2,0)</f>
        <v>Gà muối 500g</v>
      </c>
      <c r="N615" s="25" t="str">
        <f t="shared" si="141"/>
        <v>K-C6</v>
      </c>
      <c r="Q615" s="25" t="str">
        <f>VLOOKUP(K615,TONG_SL!$A:$D,3,0)</f>
        <v>Túi</v>
      </c>
      <c r="R615" s="1">
        <v>2</v>
      </c>
      <c r="T615" s="1">
        <f>VLOOKUP(VLOOKUP(G615,Ma_KH!$A:$R,18,0)&amp;K615,Gia_MB!$A:$F,6,0)</f>
        <v>111058</v>
      </c>
      <c r="U615" s="14">
        <f t="shared" si="146"/>
        <v>222116</v>
      </c>
      <c r="W615" s="64">
        <f t="shared" si="143"/>
        <v>0</v>
      </c>
      <c r="X615" s="3" t="str">
        <f t="shared" si="147"/>
        <v>8</v>
      </c>
      <c r="Z615" s="14">
        <f t="shared" si="148"/>
        <v>17769.28</v>
      </c>
      <c r="AA615" s="7">
        <f>VLOOKUP(G615,Ma_KH!$A:$R,14,0)</f>
        <v>56</v>
      </c>
    </row>
    <row r="616" spans="1:27" x14ac:dyDescent="0.25">
      <c r="A616" s="77">
        <v>45908</v>
      </c>
      <c r="B616" s="25">
        <v>30499</v>
      </c>
      <c r="C616" s="12" t="s">
        <v>7186</v>
      </c>
      <c r="D616" s="16">
        <f t="shared" si="140"/>
        <v>45908</v>
      </c>
      <c r="G616" s="13" t="s">
        <v>7371</v>
      </c>
      <c r="I616" s="13" t="s">
        <v>7372</v>
      </c>
      <c r="J616" s="13" t="s">
        <v>1811</v>
      </c>
      <c r="K616" s="13" t="s">
        <v>32</v>
      </c>
      <c r="L616" s="25" t="str">
        <f>VLOOKUP($K616,TONG_SL!$A:$D,2,0)</f>
        <v>Giò Tai Lưỡi Xào 250g</v>
      </c>
      <c r="N616" s="25" t="str">
        <f t="shared" si="141"/>
        <v>K-C6</v>
      </c>
      <c r="Q616" s="25" t="str">
        <f>VLOOKUP(K616,TONG_SL!$A:$D,3,0)</f>
        <v>Túi</v>
      </c>
      <c r="R616" s="1">
        <v>2</v>
      </c>
      <c r="T616" s="1">
        <f>VLOOKUP(VLOOKUP(G616,Ma_KH!$A:$R,18,0)&amp;K616,Gia_MB!$A:$F,6,0)</f>
        <v>50182</v>
      </c>
      <c r="U616" s="14">
        <f t="shared" si="146"/>
        <v>100364</v>
      </c>
      <c r="W616" s="64">
        <f t="shared" si="143"/>
        <v>0</v>
      </c>
      <c r="X616" s="3" t="str">
        <f t="shared" si="147"/>
        <v>8</v>
      </c>
      <c r="Z616" s="14">
        <f t="shared" si="148"/>
        <v>8029.12</v>
      </c>
      <c r="AA616" s="7">
        <f>VLOOKUP(G616,Ma_KH!$A:$R,14,0)</f>
        <v>56</v>
      </c>
    </row>
    <row r="617" spans="1:27" x14ac:dyDescent="0.25">
      <c r="A617" s="77">
        <v>45908</v>
      </c>
      <c r="B617" s="25">
        <v>57125</v>
      </c>
      <c r="C617" s="12" t="s">
        <v>7186</v>
      </c>
      <c r="D617" s="16">
        <f t="shared" si="140"/>
        <v>45908</v>
      </c>
      <c r="G617" s="13" t="s">
        <v>7227</v>
      </c>
      <c r="I617" s="13" t="s">
        <v>7373</v>
      </c>
      <c r="J617" s="13" t="s">
        <v>1811</v>
      </c>
      <c r="K617" s="13" t="s">
        <v>27</v>
      </c>
      <c r="L617" s="25" t="str">
        <f>VLOOKUP($K617,TONG_SL!$A:$D,2,0)</f>
        <v>Chân giò heo muối 300g</v>
      </c>
      <c r="N617" s="25" t="str">
        <f t="shared" si="141"/>
        <v>K-C6</v>
      </c>
      <c r="Q617" s="25" t="str">
        <f>VLOOKUP(K617,TONG_SL!$A:$D,3,0)</f>
        <v>Túi</v>
      </c>
      <c r="R617" s="1">
        <v>5</v>
      </c>
      <c r="T617" s="1">
        <f>VLOOKUP(VLOOKUP(G617,Ma_KH!$A:$R,18,0)&amp;K617,Gia_MB!$A:$F,6,0)</f>
        <v>73431</v>
      </c>
      <c r="U617" s="14">
        <f t="shared" si="146"/>
        <v>367155</v>
      </c>
      <c r="W617" s="64">
        <f t="shared" si="143"/>
        <v>0</v>
      </c>
      <c r="X617" s="3" t="str">
        <f t="shared" si="147"/>
        <v>8</v>
      </c>
      <c r="Z617" s="14">
        <f t="shared" si="148"/>
        <v>29372.400000000001</v>
      </c>
      <c r="AA617" s="7">
        <f>VLOOKUP(G617,Ma_KH!$A:$R,14,0)</f>
        <v>51</v>
      </c>
    </row>
    <row r="618" spans="1:27" x14ac:dyDescent="0.25">
      <c r="A618" s="77">
        <v>45908</v>
      </c>
      <c r="B618" s="25">
        <v>57125</v>
      </c>
      <c r="C618" s="12" t="s">
        <v>7186</v>
      </c>
      <c r="D618" s="16">
        <f t="shared" si="140"/>
        <v>45908</v>
      </c>
      <c r="G618" s="13" t="s">
        <v>7227</v>
      </c>
      <c r="I618" s="13" t="s">
        <v>7373</v>
      </c>
      <c r="J618" s="13" t="s">
        <v>1811</v>
      </c>
      <c r="K618" s="13" t="s">
        <v>558</v>
      </c>
      <c r="L618" s="25" t="str">
        <f>VLOOKUP($K618,TONG_SL!$A:$D,2,0)</f>
        <v>Gà muối hun khói 300g</v>
      </c>
      <c r="N618" s="25" t="str">
        <f t="shared" si="141"/>
        <v>K-C6</v>
      </c>
      <c r="Q618" s="25" t="str">
        <f>VLOOKUP(K618,TONG_SL!$A:$D,3,0)</f>
        <v>Túi</v>
      </c>
      <c r="R618" s="1">
        <v>3</v>
      </c>
      <c r="T618" s="1">
        <f>VLOOKUP(VLOOKUP(G618,Ma_KH!$A:$R,18,0)&amp;K618,Gia_MB!$A:$F,6,0)</f>
        <v>70000</v>
      </c>
      <c r="U618" s="14">
        <f t="shared" si="146"/>
        <v>210000</v>
      </c>
      <c r="W618" s="64">
        <f t="shared" si="143"/>
        <v>0</v>
      </c>
      <c r="X618" s="3" t="str">
        <f t="shared" si="147"/>
        <v>8</v>
      </c>
      <c r="Z618" s="14">
        <f t="shared" si="148"/>
        <v>16800</v>
      </c>
      <c r="AA618" s="7">
        <f>VLOOKUP(G618,Ma_KH!$A:$R,14,0)</f>
        <v>51</v>
      </c>
    </row>
    <row r="619" spans="1:27" x14ac:dyDescent="0.25">
      <c r="A619" s="77">
        <v>45908</v>
      </c>
      <c r="B619" s="25">
        <v>57125</v>
      </c>
      <c r="C619" s="12" t="s">
        <v>7186</v>
      </c>
      <c r="D619" s="16">
        <f t="shared" si="140"/>
        <v>45908</v>
      </c>
      <c r="G619" s="13" t="s">
        <v>7227</v>
      </c>
      <c r="I619" s="13" t="s">
        <v>7373</v>
      </c>
      <c r="J619" s="13" t="s">
        <v>1811</v>
      </c>
      <c r="K619" s="13" t="s">
        <v>30</v>
      </c>
      <c r="L619" s="25" t="str">
        <f>VLOOKUP($K619,TONG_SL!$A:$D,2,0)</f>
        <v>Gà muối 500g</v>
      </c>
      <c r="N619" s="25" t="str">
        <f t="shared" si="141"/>
        <v>K-C6</v>
      </c>
      <c r="Q619" s="25" t="str">
        <f>VLOOKUP(K619,TONG_SL!$A:$D,3,0)</f>
        <v>Túi</v>
      </c>
      <c r="R619" s="1">
        <v>3</v>
      </c>
      <c r="T619" s="1">
        <f>VLOOKUP(VLOOKUP(G619,Ma_KH!$A:$R,18,0)&amp;K619,Gia_MB!$A:$F,6,0)</f>
        <v>111058</v>
      </c>
      <c r="U619" s="14">
        <f t="shared" si="146"/>
        <v>333174</v>
      </c>
      <c r="W619" s="64">
        <f t="shared" si="143"/>
        <v>0</v>
      </c>
      <c r="X619" s="3" t="str">
        <f t="shared" si="147"/>
        <v>8</v>
      </c>
      <c r="Z619" s="14">
        <f t="shared" si="148"/>
        <v>26653.920000000002</v>
      </c>
      <c r="AA619" s="7">
        <f>VLOOKUP(G619,Ma_KH!$A:$R,14,0)</f>
        <v>51</v>
      </c>
    </row>
    <row r="620" spans="1:27" x14ac:dyDescent="0.25">
      <c r="A620" s="77">
        <v>45908</v>
      </c>
      <c r="B620" s="25">
        <v>57125</v>
      </c>
      <c r="C620" s="12" t="s">
        <v>7186</v>
      </c>
      <c r="D620" s="16">
        <f t="shared" si="140"/>
        <v>45908</v>
      </c>
      <c r="G620" s="13" t="s">
        <v>7227</v>
      </c>
      <c r="I620" s="13" t="s">
        <v>7373</v>
      </c>
      <c r="J620" s="13" t="s">
        <v>1811</v>
      </c>
      <c r="K620" s="13" t="s">
        <v>32</v>
      </c>
      <c r="L620" s="25" t="str">
        <f>VLOOKUP($K620,TONG_SL!$A:$D,2,0)</f>
        <v>Giò Tai Lưỡi Xào 250g</v>
      </c>
      <c r="N620" s="25" t="str">
        <f t="shared" si="141"/>
        <v>K-C6</v>
      </c>
      <c r="Q620" s="25" t="str">
        <f>VLOOKUP(K620,TONG_SL!$A:$D,3,0)</f>
        <v>Túi</v>
      </c>
      <c r="R620" s="1">
        <v>3</v>
      </c>
      <c r="T620" s="1">
        <f>VLOOKUP(VLOOKUP(G620,Ma_KH!$A:$R,18,0)&amp;K620,Gia_MB!$A:$F,6,0)</f>
        <v>50182</v>
      </c>
      <c r="U620" s="14">
        <f t="shared" si="146"/>
        <v>150546</v>
      </c>
      <c r="W620" s="64">
        <f t="shared" si="143"/>
        <v>0</v>
      </c>
      <c r="X620" s="3" t="str">
        <f t="shared" si="147"/>
        <v>8</v>
      </c>
      <c r="Z620" s="14">
        <f t="shared" si="148"/>
        <v>12043.68</v>
      </c>
      <c r="AA620" s="7">
        <f>VLOOKUP(G620,Ma_KH!$A:$R,14,0)</f>
        <v>51</v>
      </c>
    </row>
    <row r="621" spans="1:27" x14ac:dyDescent="0.25">
      <c r="A621" s="77">
        <v>45908</v>
      </c>
      <c r="B621" s="25">
        <v>57125</v>
      </c>
      <c r="C621" s="12" t="s">
        <v>7186</v>
      </c>
      <c r="D621" s="16">
        <f t="shared" si="140"/>
        <v>45908</v>
      </c>
      <c r="G621" s="13" t="s">
        <v>7227</v>
      </c>
      <c r="I621" s="13" t="s">
        <v>7373</v>
      </c>
      <c r="J621" s="13" t="s">
        <v>1811</v>
      </c>
      <c r="K621" s="13" t="s">
        <v>556</v>
      </c>
      <c r="L621" s="25" t="str">
        <f>VLOOKUP($K621,TONG_SL!$A:$D,2,0)</f>
        <v>Chân giò heo muối 100g</v>
      </c>
      <c r="N621" s="25" t="str">
        <f t="shared" si="141"/>
        <v>K-C6</v>
      </c>
      <c r="Q621" s="25" t="str">
        <f>VLOOKUP(K621,TONG_SL!$A:$D,3,0)</f>
        <v>Gói</v>
      </c>
      <c r="R621" s="1">
        <v>10</v>
      </c>
      <c r="T621" s="1">
        <f>VLOOKUP(VLOOKUP(G621,Ma_KH!$A:$R,18,0)&amp;K621,Gia_MB!$A:$F,6,0)</f>
        <v>24549</v>
      </c>
      <c r="U621" s="14">
        <f t="shared" si="146"/>
        <v>245490</v>
      </c>
      <c r="W621" s="64">
        <f t="shared" si="143"/>
        <v>0</v>
      </c>
      <c r="X621" s="3" t="str">
        <f t="shared" si="147"/>
        <v>8</v>
      </c>
      <c r="Z621" s="14">
        <f t="shared" si="148"/>
        <v>19639.2</v>
      </c>
      <c r="AA621" s="7">
        <f>VLOOKUP(G621,Ma_KH!$A:$R,14,0)</f>
        <v>51</v>
      </c>
    </row>
    <row r="622" spans="1:27" x14ac:dyDescent="0.25">
      <c r="A622" s="77">
        <v>45908</v>
      </c>
      <c r="B622" s="25">
        <v>48168</v>
      </c>
      <c r="C622" s="12" t="s">
        <v>7186</v>
      </c>
      <c r="D622" s="16">
        <f t="shared" si="140"/>
        <v>45908</v>
      </c>
      <c r="G622" s="13" t="s">
        <v>7218</v>
      </c>
      <c r="I622" s="13" t="s">
        <v>7374</v>
      </c>
      <c r="J622" s="13" t="s">
        <v>1811</v>
      </c>
      <c r="K622" s="13" t="s">
        <v>556</v>
      </c>
      <c r="L622" s="25" t="str">
        <f>VLOOKUP($K622,TONG_SL!$A:$D,2,0)</f>
        <v>Chân giò heo muối 100g</v>
      </c>
      <c r="N622" s="25" t="str">
        <f t="shared" si="141"/>
        <v>K-C6</v>
      </c>
      <c r="Q622" s="25" t="str">
        <f>VLOOKUP(K622,TONG_SL!$A:$D,3,0)</f>
        <v>Gói</v>
      </c>
      <c r="R622" s="1">
        <v>10</v>
      </c>
      <c r="T622" s="1">
        <f>VLOOKUP(VLOOKUP(G622,Ma_KH!$A:$R,18,0)&amp;K622,Gia_MB!$A:$F,6,0)</f>
        <v>23076</v>
      </c>
      <c r="U622" s="14">
        <f t="shared" si="146"/>
        <v>230760</v>
      </c>
      <c r="W622" s="64">
        <f t="shared" si="143"/>
        <v>0</v>
      </c>
      <c r="X622" s="3" t="str">
        <f t="shared" si="147"/>
        <v>8</v>
      </c>
      <c r="Z622" s="14">
        <f t="shared" si="148"/>
        <v>18460.8</v>
      </c>
      <c r="AA622" s="7">
        <f>VLOOKUP(G622,Ma_KH!$A:$R,14,0)</f>
        <v>67</v>
      </c>
    </row>
    <row r="623" spans="1:27" x14ac:dyDescent="0.25">
      <c r="A623" s="77">
        <v>45908</v>
      </c>
      <c r="B623" s="25">
        <v>47394</v>
      </c>
      <c r="C623" s="12" t="s">
        <v>7186</v>
      </c>
      <c r="D623" s="16">
        <f t="shared" si="140"/>
        <v>45908</v>
      </c>
      <c r="G623" s="13" t="s">
        <v>7218</v>
      </c>
      <c r="I623" s="13" t="s">
        <v>7375</v>
      </c>
      <c r="J623" s="13" t="s">
        <v>1811</v>
      </c>
      <c r="K623" s="13" t="s">
        <v>556</v>
      </c>
      <c r="L623" s="25" t="str">
        <f>VLOOKUP($K623,TONG_SL!$A:$D,2,0)</f>
        <v>Chân giò heo muối 100g</v>
      </c>
      <c r="N623" s="25" t="str">
        <f t="shared" si="141"/>
        <v>K-C6</v>
      </c>
      <c r="Q623" s="25" t="str">
        <f>VLOOKUP(K623,TONG_SL!$A:$D,3,0)</f>
        <v>Gói</v>
      </c>
      <c r="R623" s="1">
        <v>10</v>
      </c>
      <c r="T623" s="1">
        <f>VLOOKUP(VLOOKUP(G623,Ma_KH!$A:$R,18,0)&amp;K623,Gia_MB!$A:$F,6,0)</f>
        <v>23076</v>
      </c>
      <c r="U623" s="14">
        <f t="shared" si="146"/>
        <v>230760</v>
      </c>
      <c r="W623" s="64">
        <f t="shared" si="143"/>
        <v>0</v>
      </c>
      <c r="X623" s="3" t="str">
        <f t="shared" si="147"/>
        <v>8</v>
      </c>
      <c r="Z623" s="14">
        <f t="shared" si="148"/>
        <v>18460.8</v>
      </c>
      <c r="AA623" s="7">
        <f>VLOOKUP(G623,Ma_KH!$A:$R,14,0)</f>
        <v>67</v>
      </c>
    </row>
    <row r="624" spans="1:27" x14ac:dyDescent="0.25">
      <c r="A624" s="77">
        <v>45908</v>
      </c>
      <c r="B624" s="25">
        <v>57126</v>
      </c>
      <c r="C624" s="12" t="s">
        <v>7186</v>
      </c>
      <c r="D624" s="16">
        <f t="shared" si="140"/>
        <v>45908</v>
      </c>
      <c r="G624" s="13" t="s">
        <v>7227</v>
      </c>
      <c r="I624" s="13" t="s">
        <v>7376</v>
      </c>
      <c r="J624" s="13" t="s">
        <v>1811</v>
      </c>
      <c r="K624" s="13" t="s">
        <v>568</v>
      </c>
      <c r="L624" s="25" t="str">
        <f>VLOOKUP($K624,TONG_SL!$A:$D,2,0)</f>
        <v>Chân gà sả tắc 150g</v>
      </c>
      <c r="N624" s="25" t="str">
        <f t="shared" si="141"/>
        <v>K-C6</v>
      </c>
      <c r="Q624" s="25" t="str">
        <f>VLOOKUP(K624,TONG_SL!$A:$D,3,0)</f>
        <v>Túi</v>
      </c>
      <c r="R624" s="1">
        <v>3</v>
      </c>
      <c r="T624" s="1">
        <f>VLOOKUP(VLOOKUP(G624,Ma_KH!$A:$R,18,0)&amp;K624,Gia_MB!$A:$F,6,0)</f>
        <v>20250</v>
      </c>
      <c r="U624" s="14">
        <f t="shared" si="146"/>
        <v>60750</v>
      </c>
      <c r="W624" s="64">
        <f t="shared" si="143"/>
        <v>0</v>
      </c>
      <c r="X624" s="3" t="str">
        <f t="shared" si="147"/>
        <v>8</v>
      </c>
      <c r="Z624" s="14">
        <f t="shared" si="148"/>
        <v>4860</v>
      </c>
      <c r="AA624" s="7">
        <f>VLOOKUP(G624,Ma_KH!$A:$R,14,0)</f>
        <v>51</v>
      </c>
    </row>
    <row r="625" spans="1:27" x14ac:dyDescent="0.25">
      <c r="A625" s="77">
        <v>45908</v>
      </c>
      <c r="B625" s="25">
        <v>57126</v>
      </c>
      <c r="C625" s="12" t="s">
        <v>7186</v>
      </c>
      <c r="D625" s="16">
        <f t="shared" si="140"/>
        <v>45908</v>
      </c>
      <c r="G625" s="13" t="s">
        <v>7227</v>
      </c>
      <c r="I625" s="13" t="s">
        <v>7376</v>
      </c>
      <c r="J625" s="13" t="s">
        <v>1811</v>
      </c>
      <c r="K625" s="13" t="s">
        <v>27</v>
      </c>
      <c r="L625" s="25" t="str">
        <f>VLOOKUP($K625,TONG_SL!$A:$D,2,0)</f>
        <v>Chân giò heo muối 300g</v>
      </c>
      <c r="N625" s="25" t="str">
        <f t="shared" si="141"/>
        <v>K-C6</v>
      </c>
      <c r="Q625" s="25" t="str">
        <f>VLOOKUP(K625,TONG_SL!$A:$D,3,0)</f>
        <v>Túi</v>
      </c>
      <c r="R625" s="1">
        <v>5</v>
      </c>
      <c r="T625" s="1">
        <f>VLOOKUP(VLOOKUP(G625,Ma_KH!$A:$R,18,0)&amp;K625,Gia_MB!$A:$F,6,0)</f>
        <v>73431</v>
      </c>
      <c r="U625" s="14">
        <f t="shared" si="146"/>
        <v>367155</v>
      </c>
      <c r="W625" s="64">
        <f t="shared" si="143"/>
        <v>0</v>
      </c>
      <c r="X625" s="3" t="str">
        <f t="shared" si="147"/>
        <v>8</v>
      </c>
      <c r="Z625" s="14">
        <f t="shared" si="148"/>
        <v>29372.400000000001</v>
      </c>
      <c r="AA625" s="7">
        <f>VLOOKUP(G625,Ma_KH!$A:$R,14,0)</f>
        <v>51</v>
      </c>
    </row>
    <row r="626" spans="1:27" x14ac:dyDescent="0.25">
      <c r="A626" s="77">
        <v>45908</v>
      </c>
      <c r="B626" s="25">
        <v>57126</v>
      </c>
      <c r="C626" s="12" t="s">
        <v>7186</v>
      </c>
      <c r="D626" s="16">
        <f t="shared" si="140"/>
        <v>45908</v>
      </c>
      <c r="G626" s="13" t="s">
        <v>7227</v>
      </c>
      <c r="I626" s="13" t="s">
        <v>7376</v>
      </c>
      <c r="J626" s="13" t="s">
        <v>1811</v>
      </c>
      <c r="K626" s="13" t="s">
        <v>558</v>
      </c>
      <c r="L626" s="25" t="str">
        <f>VLOOKUP($K626,TONG_SL!$A:$D,2,0)</f>
        <v>Gà muối hun khói 300g</v>
      </c>
      <c r="N626" s="25" t="str">
        <f t="shared" si="141"/>
        <v>K-C6</v>
      </c>
      <c r="Q626" s="25" t="str">
        <f>VLOOKUP(K626,TONG_SL!$A:$D,3,0)</f>
        <v>Túi</v>
      </c>
      <c r="R626" s="1">
        <v>3</v>
      </c>
      <c r="T626" s="1">
        <f>VLOOKUP(VLOOKUP(G626,Ma_KH!$A:$R,18,0)&amp;K626,Gia_MB!$A:$F,6,0)</f>
        <v>70000</v>
      </c>
      <c r="U626" s="14">
        <f t="shared" si="146"/>
        <v>210000</v>
      </c>
      <c r="W626" s="64">
        <f t="shared" si="143"/>
        <v>0</v>
      </c>
      <c r="X626" s="3" t="str">
        <f t="shared" si="147"/>
        <v>8</v>
      </c>
      <c r="Z626" s="14">
        <f t="shared" si="148"/>
        <v>16800</v>
      </c>
      <c r="AA626" s="7">
        <f>VLOOKUP(G626,Ma_KH!$A:$R,14,0)</f>
        <v>51</v>
      </c>
    </row>
    <row r="627" spans="1:27" x14ac:dyDescent="0.25">
      <c r="A627" s="77">
        <v>45908</v>
      </c>
      <c r="B627" s="25">
        <v>57126</v>
      </c>
      <c r="C627" s="12" t="s">
        <v>7186</v>
      </c>
      <c r="D627" s="16">
        <f t="shared" si="140"/>
        <v>45908</v>
      </c>
      <c r="G627" s="13" t="s">
        <v>7227</v>
      </c>
      <c r="I627" s="13" t="s">
        <v>7376</v>
      </c>
      <c r="J627" s="13" t="s">
        <v>1811</v>
      </c>
      <c r="K627" s="13" t="s">
        <v>30</v>
      </c>
      <c r="L627" s="25" t="str">
        <f>VLOOKUP($K627,TONG_SL!$A:$D,2,0)</f>
        <v>Gà muối 500g</v>
      </c>
      <c r="N627" s="25" t="str">
        <f t="shared" si="141"/>
        <v>K-C6</v>
      </c>
      <c r="Q627" s="25" t="str">
        <f>VLOOKUP(K627,TONG_SL!$A:$D,3,0)</f>
        <v>Túi</v>
      </c>
      <c r="R627" s="1">
        <v>3</v>
      </c>
      <c r="T627" s="1">
        <f>VLOOKUP(VLOOKUP(G627,Ma_KH!$A:$R,18,0)&amp;K627,Gia_MB!$A:$F,6,0)</f>
        <v>111058</v>
      </c>
      <c r="U627" s="14">
        <f t="shared" si="146"/>
        <v>333174</v>
      </c>
      <c r="W627" s="64">
        <f t="shared" si="143"/>
        <v>0</v>
      </c>
      <c r="X627" s="3" t="str">
        <f t="shared" si="147"/>
        <v>8</v>
      </c>
      <c r="Z627" s="14">
        <f t="shared" si="148"/>
        <v>26653.920000000002</v>
      </c>
      <c r="AA627" s="7">
        <f>VLOOKUP(G627,Ma_KH!$A:$R,14,0)</f>
        <v>51</v>
      </c>
    </row>
    <row r="628" spans="1:27" x14ac:dyDescent="0.25">
      <c r="A628" s="77">
        <v>45908</v>
      </c>
      <c r="B628" s="25">
        <v>57126</v>
      </c>
      <c r="C628" s="12" t="s">
        <v>7186</v>
      </c>
      <c r="D628" s="16">
        <f t="shared" si="140"/>
        <v>45908</v>
      </c>
      <c r="G628" s="13" t="s">
        <v>7227</v>
      </c>
      <c r="I628" s="13" t="s">
        <v>7376</v>
      </c>
      <c r="J628" s="13" t="s">
        <v>1811</v>
      </c>
      <c r="K628" s="13" t="s">
        <v>570</v>
      </c>
      <c r="L628" s="25" t="str">
        <f>VLOOKUP($K628,TONG_SL!$A:$D,2,0)</f>
        <v>Tai heo sốt thái 150g</v>
      </c>
      <c r="N628" s="25" t="str">
        <f t="shared" si="141"/>
        <v>K-C6</v>
      </c>
      <c r="Q628" s="25" t="str">
        <f>VLOOKUP(K628,TONG_SL!$A:$D,3,0)</f>
        <v>Túi</v>
      </c>
      <c r="R628" s="1">
        <v>3</v>
      </c>
      <c r="T628" s="1">
        <f>VLOOKUP(VLOOKUP(G628,Ma_KH!$A:$R,18,0)&amp;K628,Gia_MB!$A:$F,6,0)</f>
        <v>19500</v>
      </c>
      <c r="U628" s="14">
        <f t="shared" si="146"/>
        <v>58500</v>
      </c>
      <c r="W628" s="64">
        <f t="shared" si="143"/>
        <v>0</v>
      </c>
      <c r="X628" s="3" t="str">
        <f t="shared" si="147"/>
        <v>8</v>
      </c>
      <c r="Z628" s="14">
        <f t="shared" si="148"/>
        <v>4680</v>
      </c>
      <c r="AA628" s="7">
        <f>VLOOKUP(G628,Ma_KH!$A:$R,14,0)</f>
        <v>51</v>
      </c>
    </row>
    <row r="629" spans="1:27" x14ac:dyDescent="0.25">
      <c r="A629" s="77">
        <v>45908</v>
      </c>
      <c r="B629" s="25">
        <v>57126</v>
      </c>
      <c r="C629" s="12" t="s">
        <v>7186</v>
      </c>
      <c r="D629" s="16">
        <f t="shared" si="140"/>
        <v>45908</v>
      </c>
      <c r="G629" s="13" t="s">
        <v>7227</v>
      </c>
      <c r="I629" s="13" t="s">
        <v>7376</v>
      </c>
      <c r="J629" s="13" t="s">
        <v>1811</v>
      </c>
      <c r="K629" s="13" t="s">
        <v>556</v>
      </c>
      <c r="L629" s="25" t="str">
        <f>VLOOKUP($K629,TONG_SL!$A:$D,2,0)</f>
        <v>Chân giò heo muối 100g</v>
      </c>
      <c r="N629" s="25" t="str">
        <f t="shared" si="141"/>
        <v>K-C6</v>
      </c>
      <c r="Q629" s="25" t="str">
        <f>VLOOKUP(K629,TONG_SL!$A:$D,3,0)</f>
        <v>Gói</v>
      </c>
      <c r="R629" s="1">
        <v>5</v>
      </c>
      <c r="T629" s="1">
        <f>VLOOKUP(VLOOKUP(G629,Ma_KH!$A:$R,18,0)&amp;K629,Gia_MB!$A:$F,6,0)</f>
        <v>24549</v>
      </c>
      <c r="U629" s="14">
        <f t="shared" si="146"/>
        <v>122745</v>
      </c>
      <c r="W629" s="64">
        <f t="shared" si="143"/>
        <v>0</v>
      </c>
      <c r="X629" s="3" t="str">
        <f t="shared" si="147"/>
        <v>8</v>
      </c>
      <c r="Z629" s="14">
        <f t="shared" si="148"/>
        <v>9819.6</v>
      </c>
      <c r="AA629" s="7">
        <f>VLOOKUP(G629,Ma_KH!$A:$R,14,0)</f>
        <v>51</v>
      </c>
    </row>
    <row r="630" spans="1:27" x14ac:dyDescent="0.25">
      <c r="A630" s="77">
        <v>45908</v>
      </c>
      <c r="B630" s="25">
        <v>56612</v>
      </c>
      <c r="C630" s="12" t="s">
        <v>7186</v>
      </c>
      <c r="D630" s="16">
        <f t="shared" si="140"/>
        <v>45908</v>
      </c>
      <c r="G630" s="13" t="s">
        <v>7227</v>
      </c>
      <c r="I630" s="13" t="s">
        <v>7376</v>
      </c>
      <c r="J630" s="13" t="s">
        <v>1811</v>
      </c>
      <c r="K630" s="13" t="s">
        <v>39</v>
      </c>
      <c r="L630" s="25" t="str">
        <f>VLOOKUP($K630,TONG_SL!$A:$D,2,0)</f>
        <v>Chả cốm 300g</v>
      </c>
      <c r="N630" s="25" t="str">
        <f t="shared" si="141"/>
        <v>K-C6</v>
      </c>
      <c r="Q630" s="25" t="str">
        <f>VLOOKUP(K630,TONG_SL!$A:$D,3,0)</f>
        <v>Túi</v>
      </c>
      <c r="R630" s="1">
        <v>3</v>
      </c>
      <c r="T630" s="1">
        <f>VLOOKUP(VLOOKUP(G630,Ma_KH!$A:$R,18,0)&amp;K630,Gia_MB!$A:$F,6,0)</f>
        <v>74250</v>
      </c>
      <c r="U630" s="14">
        <f t="shared" si="146"/>
        <v>222750</v>
      </c>
      <c r="W630" s="64">
        <f t="shared" si="143"/>
        <v>0</v>
      </c>
      <c r="X630" s="3" t="str">
        <f t="shared" si="147"/>
        <v>8</v>
      </c>
      <c r="Z630" s="14">
        <f t="shared" si="148"/>
        <v>17820</v>
      </c>
      <c r="AA630" s="7">
        <f>VLOOKUP(G630,Ma_KH!$A:$R,14,0)</f>
        <v>51</v>
      </c>
    </row>
    <row r="631" spans="1:27" x14ac:dyDescent="0.25">
      <c r="A631" s="77">
        <v>45908</v>
      </c>
      <c r="B631" s="25">
        <v>56612</v>
      </c>
      <c r="C631" s="12" t="s">
        <v>7186</v>
      </c>
      <c r="D631" s="16">
        <f t="shared" si="140"/>
        <v>45908</v>
      </c>
      <c r="G631" s="13" t="s">
        <v>7227</v>
      </c>
      <c r="I631" s="13" t="s">
        <v>7376</v>
      </c>
      <c r="J631" s="13" t="s">
        <v>1811</v>
      </c>
      <c r="K631" s="13" t="s">
        <v>568</v>
      </c>
      <c r="L631" s="25" t="str">
        <f>VLOOKUP($K631,TONG_SL!$A:$D,2,0)</f>
        <v>Chân gà sả tắc 150g</v>
      </c>
      <c r="N631" s="25" t="str">
        <f t="shared" si="141"/>
        <v>K-C6</v>
      </c>
      <c r="Q631" s="25" t="str">
        <f>VLOOKUP(K631,TONG_SL!$A:$D,3,0)</f>
        <v>Túi</v>
      </c>
      <c r="R631" s="1">
        <v>3</v>
      </c>
      <c r="T631" s="1">
        <f>VLOOKUP(VLOOKUP(G631,Ma_KH!$A:$R,18,0)&amp;K631,Gia_MB!$A:$F,6,0)</f>
        <v>20250</v>
      </c>
      <c r="U631" s="14">
        <f t="shared" si="146"/>
        <v>60750</v>
      </c>
      <c r="W631" s="64">
        <f t="shared" si="143"/>
        <v>0</v>
      </c>
      <c r="X631" s="3" t="str">
        <f t="shared" si="147"/>
        <v>8</v>
      </c>
      <c r="Z631" s="14">
        <f t="shared" si="148"/>
        <v>4860</v>
      </c>
      <c r="AA631" s="7">
        <f>VLOOKUP(G631,Ma_KH!$A:$R,14,0)</f>
        <v>51</v>
      </c>
    </row>
    <row r="632" spans="1:27" x14ac:dyDescent="0.25">
      <c r="A632" s="77">
        <v>45908</v>
      </c>
      <c r="B632" s="25">
        <v>56612</v>
      </c>
      <c r="C632" s="12" t="s">
        <v>7186</v>
      </c>
      <c r="D632" s="16">
        <f t="shared" si="140"/>
        <v>45908</v>
      </c>
      <c r="G632" s="13" t="s">
        <v>7227</v>
      </c>
      <c r="I632" s="13" t="s">
        <v>7376</v>
      </c>
      <c r="J632" s="13" t="s">
        <v>1811</v>
      </c>
      <c r="K632" s="13" t="s">
        <v>27</v>
      </c>
      <c r="L632" s="25" t="str">
        <f>VLOOKUP($K632,TONG_SL!$A:$D,2,0)</f>
        <v>Chân giò heo muối 300g</v>
      </c>
      <c r="N632" s="25" t="str">
        <f t="shared" si="141"/>
        <v>K-C6</v>
      </c>
      <c r="Q632" s="25" t="str">
        <f>VLOOKUP(K632,TONG_SL!$A:$D,3,0)</f>
        <v>Túi</v>
      </c>
      <c r="R632" s="1">
        <v>5</v>
      </c>
      <c r="T632" s="1">
        <f>VLOOKUP(VLOOKUP(G632,Ma_KH!$A:$R,18,0)&amp;K632,Gia_MB!$A:$F,6,0)</f>
        <v>73431</v>
      </c>
      <c r="U632" s="14">
        <f t="shared" si="146"/>
        <v>367155</v>
      </c>
      <c r="W632" s="64">
        <f t="shared" si="143"/>
        <v>0</v>
      </c>
      <c r="X632" s="3" t="str">
        <f t="shared" si="147"/>
        <v>8</v>
      </c>
      <c r="Z632" s="14">
        <f t="shared" si="148"/>
        <v>29372.400000000001</v>
      </c>
      <c r="AA632" s="7">
        <f>VLOOKUP(G632,Ma_KH!$A:$R,14,0)</f>
        <v>51</v>
      </c>
    </row>
    <row r="633" spans="1:27" x14ac:dyDescent="0.25">
      <c r="A633" s="77">
        <v>45908</v>
      </c>
      <c r="B633" s="25">
        <v>56612</v>
      </c>
      <c r="C633" s="12" t="s">
        <v>7186</v>
      </c>
      <c r="D633" s="16">
        <f t="shared" si="140"/>
        <v>45908</v>
      </c>
      <c r="G633" s="13" t="s">
        <v>7227</v>
      </c>
      <c r="I633" s="13" t="s">
        <v>7376</v>
      </c>
      <c r="J633" s="13" t="s">
        <v>1811</v>
      </c>
      <c r="K633" s="13" t="s">
        <v>558</v>
      </c>
      <c r="L633" s="25" t="str">
        <f>VLOOKUP($K633,TONG_SL!$A:$D,2,0)</f>
        <v>Gà muối hun khói 300g</v>
      </c>
      <c r="N633" s="25" t="str">
        <f t="shared" si="141"/>
        <v>K-C6</v>
      </c>
      <c r="Q633" s="25" t="str">
        <f>VLOOKUP(K633,TONG_SL!$A:$D,3,0)</f>
        <v>Túi</v>
      </c>
      <c r="R633" s="1">
        <v>3</v>
      </c>
      <c r="T633" s="1">
        <f>VLOOKUP(VLOOKUP(G633,Ma_KH!$A:$R,18,0)&amp;K633,Gia_MB!$A:$F,6,0)</f>
        <v>70000</v>
      </c>
      <c r="U633" s="14">
        <f t="shared" si="146"/>
        <v>210000</v>
      </c>
      <c r="W633" s="64">
        <f t="shared" si="143"/>
        <v>0</v>
      </c>
      <c r="X633" s="3" t="str">
        <f t="shared" si="147"/>
        <v>8</v>
      </c>
      <c r="Z633" s="14">
        <f t="shared" si="148"/>
        <v>16800</v>
      </c>
      <c r="AA633" s="7">
        <f>VLOOKUP(G633,Ma_KH!$A:$R,14,0)</f>
        <v>51</v>
      </c>
    </row>
    <row r="634" spans="1:27" x14ac:dyDescent="0.25">
      <c r="A634" s="77">
        <v>45908</v>
      </c>
      <c r="B634" s="25">
        <v>56681</v>
      </c>
      <c r="C634" s="12" t="s">
        <v>7186</v>
      </c>
      <c r="D634" s="16">
        <f t="shared" si="140"/>
        <v>45908</v>
      </c>
      <c r="G634" s="13" t="s">
        <v>3284</v>
      </c>
      <c r="I634" s="13" t="s">
        <v>3284</v>
      </c>
      <c r="J634" s="13" t="s">
        <v>1811</v>
      </c>
      <c r="K634" s="13" t="s">
        <v>30</v>
      </c>
      <c r="L634" s="25" t="str">
        <f>VLOOKUP($K634,TONG_SL!$A:$D,2,0)</f>
        <v>Gà muối 500g</v>
      </c>
      <c r="N634" s="25" t="str">
        <f t="shared" si="141"/>
        <v>K-C6</v>
      </c>
      <c r="Q634" s="25" t="str">
        <f>VLOOKUP(K634,TONG_SL!$A:$D,3,0)</f>
        <v>Túi</v>
      </c>
      <c r="R634" s="1">
        <v>5</v>
      </c>
      <c r="T634" s="1">
        <f>VLOOKUP(VLOOKUP(G634,Ma_KH!$A:$R,18,0)&amp;K634,Gia_MB!$A:$F,6,0)</f>
        <v>111058</v>
      </c>
      <c r="U634" s="14">
        <f t="shared" si="146"/>
        <v>555290</v>
      </c>
      <c r="W634" s="64">
        <f t="shared" si="143"/>
        <v>0</v>
      </c>
      <c r="X634" s="3" t="str">
        <f t="shared" si="147"/>
        <v>8</v>
      </c>
      <c r="Z634" s="14">
        <f t="shared" si="148"/>
        <v>44423.200000000004</v>
      </c>
      <c r="AA634" s="7">
        <f>VLOOKUP(G634,Ma_KH!$A:$R,14,0)</f>
        <v>57</v>
      </c>
    </row>
    <row r="635" spans="1:27" x14ac:dyDescent="0.25">
      <c r="A635" s="77">
        <v>45908</v>
      </c>
      <c r="B635" s="25">
        <v>56681</v>
      </c>
      <c r="C635" s="12" t="s">
        <v>7186</v>
      </c>
      <c r="D635" s="16">
        <f t="shared" si="140"/>
        <v>45908</v>
      </c>
      <c r="G635" s="13" t="s">
        <v>3284</v>
      </c>
      <c r="I635" s="13" t="s">
        <v>3284</v>
      </c>
      <c r="J635" s="13" t="s">
        <v>1811</v>
      </c>
      <c r="K635" s="13" t="s">
        <v>27</v>
      </c>
      <c r="L635" s="25" t="str">
        <f>VLOOKUP($K635,TONG_SL!$A:$D,2,0)</f>
        <v>Chân giò heo muối 300g</v>
      </c>
      <c r="N635" s="25" t="str">
        <f t="shared" si="141"/>
        <v>K-C6</v>
      </c>
      <c r="Q635" s="25" t="str">
        <f>VLOOKUP(K635,TONG_SL!$A:$D,3,0)</f>
        <v>Túi</v>
      </c>
      <c r="R635" s="1">
        <v>5</v>
      </c>
      <c r="T635" s="1">
        <f>VLOOKUP(VLOOKUP(G635,Ma_KH!$A:$R,18,0)&amp;K635,Gia_MB!$A:$F,6,0)</f>
        <v>73431</v>
      </c>
      <c r="U635" s="14">
        <f t="shared" si="146"/>
        <v>367155</v>
      </c>
      <c r="W635" s="64">
        <f t="shared" si="143"/>
        <v>0</v>
      </c>
      <c r="X635" s="3" t="str">
        <f t="shared" si="147"/>
        <v>8</v>
      </c>
      <c r="Z635" s="14">
        <f t="shared" si="148"/>
        <v>29372.400000000001</v>
      </c>
      <c r="AA635" s="7">
        <f>VLOOKUP(G635,Ma_KH!$A:$R,14,0)</f>
        <v>57</v>
      </c>
    </row>
    <row r="636" spans="1:27" x14ac:dyDescent="0.25">
      <c r="A636" s="77">
        <v>45908</v>
      </c>
      <c r="B636" s="25">
        <v>56681</v>
      </c>
      <c r="C636" s="12" t="s">
        <v>7186</v>
      </c>
      <c r="D636" s="16">
        <f t="shared" si="140"/>
        <v>45908</v>
      </c>
      <c r="G636" s="13" t="s">
        <v>3284</v>
      </c>
      <c r="I636" s="13" t="s">
        <v>3284</v>
      </c>
      <c r="J636" s="13" t="s">
        <v>1811</v>
      </c>
      <c r="K636" s="13" t="s">
        <v>32</v>
      </c>
      <c r="L636" s="25" t="str">
        <f>VLOOKUP($K636,TONG_SL!$A:$D,2,0)</f>
        <v>Giò Tai Lưỡi Xào 250g</v>
      </c>
      <c r="N636" s="25" t="str">
        <f t="shared" si="141"/>
        <v>K-C6</v>
      </c>
      <c r="Q636" s="25" t="str">
        <f>VLOOKUP(K636,TONG_SL!$A:$D,3,0)</f>
        <v>Túi</v>
      </c>
      <c r="R636" s="1">
        <v>5</v>
      </c>
      <c r="T636" s="1">
        <f>VLOOKUP(VLOOKUP(G636,Ma_KH!$A:$R,18,0)&amp;K636,Gia_MB!$A:$F,6,0)</f>
        <v>50182</v>
      </c>
      <c r="U636" s="14">
        <f t="shared" si="146"/>
        <v>250910</v>
      </c>
      <c r="W636" s="64">
        <f t="shared" si="143"/>
        <v>0</v>
      </c>
      <c r="X636" s="3" t="str">
        <f t="shared" si="147"/>
        <v>8</v>
      </c>
      <c r="Z636" s="14">
        <f t="shared" si="148"/>
        <v>20072.8</v>
      </c>
      <c r="AA636" s="7">
        <f>VLOOKUP(G636,Ma_KH!$A:$R,14,0)</f>
        <v>57</v>
      </c>
    </row>
    <row r="637" spans="1:27" x14ac:dyDescent="0.25">
      <c r="A637" s="77">
        <v>45908</v>
      </c>
      <c r="B637" s="25">
        <v>56681</v>
      </c>
      <c r="C637" s="12" t="s">
        <v>7186</v>
      </c>
      <c r="D637" s="16">
        <f t="shared" si="140"/>
        <v>45908</v>
      </c>
      <c r="G637" s="13" t="s">
        <v>3284</v>
      </c>
      <c r="I637" s="13" t="s">
        <v>3284</v>
      </c>
      <c r="J637" s="13" t="s">
        <v>1811</v>
      </c>
      <c r="K637" s="13" t="s">
        <v>41</v>
      </c>
      <c r="L637" s="25" t="str">
        <f>VLOOKUP($K637,TONG_SL!$A:$D,2,0)</f>
        <v>Chả nướng 300g</v>
      </c>
      <c r="N637" s="25" t="str">
        <f t="shared" si="141"/>
        <v>K-C6</v>
      </c>
      <c r="Q637" s="25" t="str">
        <f>VLOOKUP(K637,TONG_SL!$A:$D,3,0)</f>
        <v>Túi</v>
      </c>
      <c r="R637" s="1">
        <v>5</v>
      </c>
      <c r="T637" s="1">
        <f>VLOOKUP(VLOOKUP(G637,Ma_KH!$A:$R,18,0)&amp;K637,Gia_MB!$A:$F,6,0)</f>
        <v>70950</v>
      </c>
      <c r="U637" s="14">
        <f t="shared" si="146"/>
        <v>354750</v>
      </c>
      <c r="W637" s="64">
        <f t="shared" si="143"/>
        <v>0</v>
      </c>
      <c r="X637" s="3" t="str">
        <f t="shared" si="147"/>
        <v>8</v>
      </c>
      <c r="Z637" s="14">
        <f t="shared" si="148"/>
        <v>28380</v>
      </c>
      <c r="AA637" s="7">
        <f>VLOOKUP(G637,Ma_KH!$A:$R,14,0)</f>
        <v>57</v>
      </c>
    </row>
    <row r="638" spans="1:27" x14ac:dyDescent="0.25">
      <c r="A638" s="77">
        <v>45908</v>
      </c>
      <c r="B638" s="25">
        <v>56681</v>
      </c>
      <c r="C638" s="12" t="s">
        <v>7186</v>
      </c>
      <c r="D638" s="16">
        <f t="shared" si="140"/>
        <v>45908</v>
      </c>
      <c r="G638" s="13" t="s">
        <v>3284</v>
      </c>
      <c r="I638" s="13" t="s">
        <v>3284</v>
      </c>
      <c r="J638" s="13" t="s">
        <v>1811</v>
      </c>
      <c r="K638" s="13" t="s">
        <v>39</v>
      </c>
      <c r="L638" s="25" t="str">
        <f>VLOOKUP($K638,TONG_SL!$A:$D,2,0)</f>
        <v>Chả cốm 300g</v>
      </c>
      <c r="N638" s="25" t="str">
        <f t="shared" si="141"/>
        <v>K-C6</v>
      </c>
      <c r="Q638" s="25" t="str">
        <f>VLOOKUP(K638,TONG_SL!$A:$D,3,0)</f>
        <v>Túi</v>
      </c>
      <c r="R638" s="1">
        <v>5</v>
      </c>
      <c r="T638" s="1">
        <f>VLOOKUP(VLOOKUP(G638,Ma_KH!$A:$R,18,0)&amp;K638,Gia_MB!$A:$F,6,0)</f>
        <v>74250</v>
      </c>
      <c r="U638" s="14">
        <f t="shared" si="146"/>
        <v>371250</v>
      </c>
      <c r="W638" s="64">
        <f t="shared" si="143"/>
        <v>0</v>
      </c>
      <c r="X638" s="3" t="str">
        <f t="shared" si="147"/>
        <v>8</v>
      </c>
      <c r="Z638" s="14">
        <f t="shared" si="148"/>
        <v>29700</v>
      </c>
      <c r="AA638" s="7">
        <f>VLOOKUP(G638,Ma_KH!$A:$R,14,0)</f>
        <v>57</v>
      </c>
    </row>
    <row r="639" spans="1:27" x14ac:dyDescent="0.25">
      <c r="A639" s="77">
        <v>45908</v>
      </c>
      <c r="B639" s="25">
        <v>56681</v>
      </c>
      <c r="C639" s="12" t="s">
        <v>7186</v>
      </c>
      <c r="D639" s="16">
        <f t="shared" si="140"/>
        <v>45908</v>
      </c>
      <c r="G639" s="13" t="s">
        <v>3284</v>
      </c>
      <c r="I639" s="13" t="s">
        <v>3284</v>
      </c>
      <c r="J639" s="13" t="s">
        <v>1811</v>
      </c>
      <c r="K639" s="13" t="s">
        <v>7369</v>
      </c>
      <c r="L639" s="25" t="str">
        <f>VLOOKUP($K639,TONG_SL!$A:$D,2,0)</f>
        <v>Gà xì dầu 500g</v>
      </c>
      <c r="N639" s="25" t="str">
        <f t="shared" si="141"/>
        <v>K-C6</v>
      </c>
      <c r="Q639" s="25" t="str">
        <f>VLOOKUP(K639,TONG_SL!$A:$D,3,0)</f>
        <v>Túi</v>
      </c>
      <c r="R639" s="1">
        <v>5</v>
      </c>
      <c r="T639" s="1">
        <f>VLOOKUP(VLOOKUP(G639,Ma_KH!$A:$R,18,0)&amp;K639,Gia_MB!$A:$F,6,0)</f>
        <v>111606</v>
      </c>
      <c r="U639" s="14">
        <f t="shared" si="146"/>
        <v>558030</v>
      </c>
      <c r="W639" s="64">
        <f t="shared" si="143"/>
        <v>0</v>
      </c>
      <c r="X639" s="3" t="str">
        <f t="shared" si="147"/>
        <v>8</v>
      </c>
      <c r="Z639" s="14">
        <f t="shared" si="148"/>
        <v>44642.400000000001</v>
      </c>
      <c r="AA639" s="7">
        <f>VLOOKUP(G639,Ma_KH!$A:$R,14,0)</f>
        <v>57</v>
      </c>
    </row>
    <row r="640" spans="1:27" x14ac:dyDescent="0.25">
      <c r="A640" s="77">
        <v>45908</v>
      </c>
      <c r="B640" s="25">
        <v>57124</v>
      </c>
      <c r="C640" s="12" t="s">
        <v>7186</v>
      </c>
      <c r="D640" s="16">
        <f t="shared" si="140"/>
        <v>45908</v>
      </c>
      <c r="G640" s="13" t="s">
        <v>7227</v>
      </c>
      <c r="I640" s="13" t="s">
        <v>7377</v>
      </c>
      <c r="J640" s="13" t="s">
        <v>1811</v>
      </c>
      <c r="K640" s="13" t="s">
        <v>41</v>
      </c>
      <c r="L640" s="25" t="str">
        <f>VLOOKUP($K640,TONG_SL!$A:$D,2,0)</f>
        <v>Chả nướng 300g</v>
      </c>
      <c r="N640" s="25" t="str">
        <f t="shared" si="141"/>
        <v>K-C6</v>
      </c>
      <c r="Q640" s="25" t="str">
        <f>VLOOKUP(K640,TONG_SL!$A:$D,3,0)</f>
        <v>Túi</v>
      </c>
      <c r="R640" s="1">
        <v>3</v>
      </c>
      <c r="T640" s="1">
        <f>VLOOKUP(VLOOKUP(G640,Ma_KH!$A:$R,18,0)&amp;K640,Gia_MB!$A:$F,6,0)</f>
        <v>70950</v>
      </c>
      <c r="U640" s="14">
        <f t="shared" si="146"/>
        <v>212850</v>
      </c>
      <c r="W640" s="64">
        <f t="shared" si="143"/>
        <v>0</v>
      </c>
      <c r="X640" s="3" t="str">
        <f t="shared" si="147"/>
        <v>8</v>
      </c>
      <c r="Z640" s="14">
        <f t="shared" si="148"/>
        <v>17028</v>
      </c>
      <c r="AA640" s="7">
        <f>VLOOKUP(G640,Ma_KH!$A:$R,14,0)</f>
        <v>51</v>
      </c>
    </row>
    <row r="641" spans="1:27" x14ac:dyDescent="0.25">
      <c r="A641" s="77">
        <v>45908</v>
      </c>
      <c r="B641" s="25">
        <v>57124</v>
      </c>
      <c r="C641" s="12" t="s">
        <v>7186</v>
      </c>
      <c r="D641" s="16">
        <f t="shared" si="140"/>
        <v>45908</v>
      </c>
      <c r="G641" s="13" t="s">
        <v>7227</v>
      </c>
      <c r="I641" s="13" t="s">
        <v>7377</v>
      </c>
      <c r="J641" s="13" t="s">
        <v>1811</v>
      </c>
      <c r="K641" s="13" t="s">
        <v>556</v>
      </c>
      <c r="L641" s="25" t="str">
        <f>VLOOKUP($K641,TONG_SL!$A:$D,2,0)</f>
        <v>Chân giò heo muối 100g</v>
      </c>
      <c r="N641" s="25" t="str">
        <f t="shared" si="141"/>
        <v>K-C6</v>
      </c>
      <c r="Q641" s="25" t="str">
        <f>VLOOKUP(K641,TONG_SL!$A:$D,3,0)</f>
        <v>Gói</v>
      </c>
      <c r="R641" s="1">
        <v>10</v>
      </c>
      <c r="T641" s="1">
        <f>VLOOKUP(VLOOKUP(G641,Ma_KH!$A:$R,18,0)&amp;K641,Gia_MB!$A:$F,6,0)</f>
        <v>24549</v>
      </c>
      <c r="U641" s="14">
        <f t="shared" si="146"/>
        <v>245490</v>
      </c>
      <c r="W641" s="64">
        <f t="shared" si="143"/>
        <v>0</v>
      </c>
      <c r="X641" s="3" t="str">
        <f t="shared" si="147"/>
        <v>8</v>
      </c>
      <c r="Z641" s="14">
        <f t="shared" si="148"/>
        <v>19639.2</v>
      </c>
      <c r="AA641" s="7">
        <f>VLOOKUP(G641,Ma_KH!$A:$R,14,0)</f>
        <v>51</v>
      </c>
    </row>
    <row r="642" spans="1:27" x14ac:dyDescent="0.25">
      <c r="A642" s="77">
        <v>45908</v>
      </c>
      <c r="B642" s="25">
        <v>57124</v>
      </c>
      <c r="C642" s="12" t="s">
        <v>7186</v>
      </c>
      <c r="D642" s="16">
        <f t="shared" si="140"/>
        <v>45908</v>
      </c>
      <c r="G642" s="13" t="s">
        <v>7227</v>
      </c>
      <c r="I642" s="13" t="s">
        <v>7377</v>
      </c>
      <c r="J642" s="13" t="s">
        <v>1811</v>
      </c>
      <c r="K642" s="13" t="s">
        <v>27</v>
      </c>
      <c r="L642" s="25" t="str">
        <f>VLOOKUP($K642,TONG_SL!$A:$D,2,0)</f>
        <v>Chân giò heo muối 300g</v>
      </c>
      <c r="N642" s="25" t="str">
        <f t="shared" si="141"/>
        <v>K-C6</v>
      </c>
      <c r="Q642" s="25" t="str">
        <f>VLOOKUP(K642,TONG_SL!$A:$D,3,0)</f>
        <v>Túi</v>
      </c>
      <c r="R642" s="1">
        <v>15</v>
      </c>
      <c r="T642" s="1">
        <f>VLOOKUP(VLOOKUP(G642,Ma_KH!$A:$R,18,0)&amp;K642,Gia_MB!$A:$F,6,0)</f>
        <v>73431</v>
      </c>
      <c r="U642" s="14">
        <f t="shared" si="146"/>
        <v>1101465</v>
      </c>
      <c r="W642" s="64">
        <f t="shared" si="143"/>
        <v>0</v>
      </c>
      <c r="X642" s="3" t="str">
        <f t="shared" si="147"/>
        <v>8</v>
      </c>
      <c r="Z642" s="14">
        <f t="shared" si="148"/>
        <v>88117.2</v>
      </c>
      <c r="AA642" s="7">
        <f>VLOOKUP(G642,Ma_KH!$A:$R,14,0)</f>
        <v>51</v>
      </c>
    </row>
    <row r="643" spans="1:27" x14ac:dyDescent="0.25">
      <c r="A643" s="77">
        <v>45908</v>
      </c>
      <c r="B643" s="25">
        <v>57124</v>
      </c>
      <c r="C643" s="12" t="s">
        <v>7186</v>
      </c>
      <c r="D643" s="16">
        <f t="shared" si="140"/>
        <v>45908</v>
      </c>
      <c r="G643" s="13" t="s">
        <v>7227</v>
      </c>
      <c r="I643" s="13" t="s">
        <v>7377</v>
      </c>
      <c r="J643" s="13" t="s">
        <v>1811</v>
      </c>
      <c r="K643" s="13" t="s">
        <v>547</v>
      </c>
      <c r="L643" s="25" t="str">
        <f>VLOOKUP($K643,TONG_SL!$A:$D,2,0)</f>
        <v>Chân giò heo muối 500g</v>
      </c>
      <c r="N643" s="25" t="str">
        <f t="shared" si="141"/>
        <v>K-C6</v>
      </c>
      <c r="Q643" s="25" t="str">
        <f>VLOOKUP(K643,TONG_SL!$A:$D,3,0)</f>
        <v>Túi</v>
      </c>
      <c r="R643" s="1">
        <v>3</v>
      </c>
      <c r="T643" s="1">
        <f>VLOOKUP(VLOOKUP(G643,Ma_KH!$A:$R,18,0)&amp;K643,Gia_MB!$A:$F,6,0)</f>
        <v>119066</v>
      </c>
      <c r="U643" s="14">
        <f t="shared" si="146"/>
        <v>357198</v>
      </c>
      <c r="W643" s="64">
        <f t="shared" si="143"/>
        <v>0</v>
      </c>
      <c r="X643" s="3" t="str">
        <f t="shared" si="147"/>
        <v>8</v>
      </c>
      <c r="Z643" s="14">
        <f t="shared" si="148"/>
        <v>28575.84</v>
      </c>
      <c r="AA643" s="7">
        <f>VLOOKUP(G643,Ma_KH!$A:$R,14,0)</f>
        <v>51</v>
      </c>
    </row>
    <row r="644" spans="1:27" x14ac:dyDescent="0.25">
      <c r="A644" s="77">
        <v>45908</v>
      </c>
      <c r="B644" s="25">
        <v>57124</v>
      </c>
      <c r="C644" s="12" t="s">
        <v>7186</v>
      </c>
      <c r="D644" s="16">
        <f t="shared" si="140"/>
        <v>45908</v>
      </c>
      <c r="G644" s="13" t="s">
        <v>7227</v>
      </c>
      <c r="I644" s="13" t="s">
        <v>7377</v>
      </c>
      <c r="J644" s="13" t="s">
        <v>1811</v>
      </c>
      <c r="K644" s="13" t="s">
        <v>558</v>
      </c>
      <c r="L644" s="25" t="str">
        <f>VLOOKUP($K644,TONG_SL!$A:$D,2,0)</f>
        <v>Gà muối hun khói 300g</v>
      </c>
      <c r="N644" s="25" t="str">
        <f t="shared" si="141"/>
        <v>K-C6</v>
      </c>
      <c r="Q644" s="25" t="str">
        <f>VLOOKUP(K644,TONG_SL!$A:$D,3,0)</f>
        <v>Túi</v>
      </c>
      <c r="R644" s="1">
        <v>3</v>
      </c>
      <c r="T644" s="1">
        <f>VLOOKUP(VLOOKUP(G644,Ma_KH!$A:$R,18,0)&amp;K644,Gia_MB!$A:$F,6,0)</f>
        <v>70000</v>
      </c>
      <c r="U644" s="14">
        <f t="shared" si="146"/>
        <v>210000</v>
      </c>
      <c r="W644" s="64">
        <f t="shared" si="143"/>
        <v>0</v>
      </c>
      <c r="X644" s="3" t="str">
        <f t="shared" si="147"/>
        <v>8</v>
      </c>
      <c r="Z644" s="14">
        <f t="shared" si="148"/>
        <v>16800</v>
      </c>
      <c r="AA644" s="7">
        <f>VLOOKUP(G644,Ma_KH!$A:$R,14,0)</f>
        <v>51</v>
      </c>
    </row>
    <row r="645" spans="1:27" x14ac:dyDescent="0.25">
      <c r="A645" s="77">
        <v>45908</v>
      </c>
      <c r="B645" s="25">
        <v>57124</v>
      </c>
      <c r="C645" s="12" t="s">
        <v>7186</v>
      </c>
      <c r="D645" s="16">
        <f t="shared" si="140"/>
        <v>45908</v>
      </c>
      <c r="G645" s="13" t="s">
        <v>7227</v>
      </c>
      <c r="I645" s="13" t="s">
        <v>7377</v>
      </c>
      <c r="J645" s="13" t="s">
        <v>1811</v>
      </c>
      <c r="K645" s="13" t="s">
        <v>30</v>
      </c>
      <c r="L645" s="25" t="str">
        <f>VLOOKUP($K645,TONG_SL!$A:$D,2,0)</f>
        <v>Gà muối 500g</v>
      </c>
      <c r="N645" s="25" t="str">
        <f t="shared" si="141"/>
        <v>K-C6</v>
      </c>
      <c r="Q645" s="25" t="str">
        <f>VLOOKUP(K645,TONG_SL!$A:$D,3,0)</f>
        <v>Túi</v>
      </c>
      <c r="R645" s="1">
        <v>3</v>
      </c>
      <c r="T645" s="1">
        <f>VLOOKUP(VLOOKUP(G645,Ma_KH!$A:$R,18,0)&amp;K645,Gia_MB!$A:$F,6,0)</f>
        <v>111058</v>
      </c>
      <c r="U645" s="14">
        <f t="shared" si="146"/>
        <v>333174</v>
      </c>
      <c r="W645" s="64">
        <f t="shared" si="143"/>
        <v>0</v>
      </c>
      <c r="X645" s="3" t="str">
        <f t="shared" si="147"/>
        <v>8</v>
      </c>
      <c r="Z645" s="14">
        <f t="shared" si="148"/>
        <v>26653.920000000002</v>
      </c>
      <c r="AA645" s="7">
        <f>VLOOKUP(G645,Ma_KH!$A:$R,14,0)</f>
        <v>51</v>
      </c>
    </row>
    <row r="646" spans="1:27" x14ac:dyDescent="0.25">
      <c r="A646" s="77">
        <v>45908</v>
      </c>
      <c r="B646" s="25">
        <v>57124</v>
      </c>
      <c r="C646" s="12" t="s">
        <v>7186</v>
      </c>
      <c r="D646" s="16">
        <f t="shared" si="140"/>
        <v>45908</v>
      </c>
      <c r="G646" s="13" t="s">
        <v>7227</v>
      </c>
      <c r="I646" s="13" t="s">
        <v>7377</v>
      </c>
      <c r="J646" s="13" t="s">
        <v>1811</v>
      </c>
      <c r="K646" s="13" t="s">
        <v>32</v>
      </c>
      <c r="L646" s="25" t="str">
        <f>VLOOKUP($K646,TONG_SL!$A:$D,2,0)</f>
        <v>Giò Tai Lưỡi Xào 250g</v>
      </c>
      <c r="N646" s="25" t="str">
        <f t="shared" si="141"/>
        <v>K-C6</v>
      </c>
      <c r="Q646" s="25" t="str">
        <f>VLOOKUP(K646,TONG_SL!$A:$D,3,0)</f>
        <v>Túi</v>
      </c>
      <c r="R646" s="1">
        <v>3</v>
      </c>
      <c r="T646" s="1">
        <f>VLOOKUP(VLOOKUP(G646,Ma_KH!$A:$R,18,0)&amp;K646,Gia_MB!$A:$F,6,0)</f>
        <v>50182</v>
      </c>
      <c r="U646" s="14">
        <f t="shared" si="146"/>
        <v>150546</v>
      </c>
      <c r="W646" s="64">
        <f t="shared" si="143"/>
        <v>0</v>
      </c>
      <c r="X646" s="3" t="str">
        <f t="shared" si="147"/>
        <v>8</v>
      </c>
      <c r="Z646" s="14">
        <f t="shared" si="148"/>
        <v>12043.68</v>
      </c>
      <c r="AA646" s="7">
        <f>VLOOKUP(G646,Ma_KH!$A:$R,14,0)</f>
        <v>51</v>
      </c>
    </row>
    <row r="647" spans="1:27" x14ac:dyDescent="0.25">
      <c r="A647" s="77">
        <v>45908</v>
      </c>
      <c r="B647" s="25">
        <v>57124</v>
      </c>
      <c r="C647" s="12" t="s">
        <v>7186</v>
      </c>
      <c r="D647" s="16">
        <f t="shared" si="140"/>
        <v>45908</v>
      </c>
      <c r="G647" s="13" t="s">
        <v>7227</v>
      </c>
      <c r="I647" s="13" t="s">
        <v>7377</v>
      </c>
      <c r="J647" s="13" t="s">
        <v>1811</v>
      </c>
      <c r="K647" s="13" t="s">
        <v>35</v>
      </c>
      <c r="L647" s="25" t="str">
        <f>VLOOKUP($K647,TONG_SL!$A:$D,2,0)</f>
        <v>Tai heo muối 200g</v>
      </c>
      <c r="N647" s="25" t="str">
        <f t="shared" si="141"/>
        <v>K-C6</v>
      </c>
      <c r="Q647" s="25" t="str">
        <f>VLOOKUP(K647,TONG_SL!$A:$D,3,0)</f>
        <v>Túi</v>
      </c>
      <c r="R647" s="1">
        <v>3</v>
      </c>
      <c r="T647" s="1">
        <f>VLOOKUP(VLOOKUP(G647,Ma_KH!$A:$R,18,0)&amp;K647,Gia_MB!$A:$F,6,0)</f>
        <v>55595</v>
      </c>
      <c r="U647" s="14">
        <f t="shared" si="146"/>
        <v>166785</v>
      </c>
      <c r="W647" s="64">
        <f t="shared" si="143"/>
        <v>0</v>
      </c>
      <c r="X647" s="3" t="str">
        <f t="shared" si="147"/>
        <v>8</v>
      </c>
      <c r="Z647" s="14">
        <f t="shared" si="148"/>
        <v>13342.800000000001</v>
      </c>
      <c r="AA647" s="7">
        <f>VLOOKUP(G647,Ma_KH!$A:$R,14,0)</f>
        <v>51</v>
      </c>
    </row>
    <row r="648" spans="1:27" x14ac:dyDescent="0.25">
      <c r="A648" s="77">
        <v>45908</v>
      </c>
      <c r="B648" s="25">
        <v>56503</v>
      </c>
      <c r="C648" s="12" t="s">
        <v>7186</v>
      </c>
      <c r="D648" s="16">
        <f t="shared" si="140"/>
        <v>45908</v>
      </c>
      <c r="G648" s="13" t="s">
        <v>3138</v>
      </c>
      <c r="I648" s="13" t="s">
        <v>3138</v>
      </c>
      <c r="J648" s="13" t="s">
        <v>1811</v>
      </c>
      <c r="K648" s="13" t="s">
        <v>27</v>
      </c>
      <c r="L648" s="25" t="str">
        <f>VLOOKUP($K648,TONG_SL!$A:$D,2,0)</f>
        <v>Chân giò heo muối 300g</v>
      </c>
      <c r="N648" s="25" t="str">
        <f t="shared" si="141"/>
        <v>K-C6</v>
      </c>
      <c r="Q648" s="25" t="str">
        <f>VLOOKUP(K648,TONG_SL!$A:$D,3,0)</f>
        <v>Túi</v>
      </c>
      <c r="R648" s="1">
        <v>3</v>
      </c>
      <c r="T648" s="1">
        <f>VLOOKUP(VLOOKUP(G648,Ma_KH!$A:$R,18,0)&amp;K648,Gia_MB!$A:$F,6,0)</f>
        <v>73431</v>
      </c>
      <c r="U648" s="14">
        <f t="shared" si="146"/>
        <v>220293</v>
      </c>
      <c r="W648" s="64">
        <f t="shared" si="143"/>
        <v>0</v>
      </c>
      <c r="X648" s="3" t="str">
        <f t="shared" si="147"/>
        <v>8</v>
      </c>
      <c r="Z648" s="14">
        <f t="shared" si="148"/>
        <v>17623.439999999999</v>
      </c>
      <c r="AA648" s="7">
        <f>VLOOKUP(G648,Ma_KH!$A:$R,14,0)</f>
        <v>57</v>
      </c>
    </row>
    <row r="649" spans="1:27" x14ac:dyDescent="0.25">
      <c r="A649" s="77">
        <v>45908</v>
      </c>
      <c r="B649" s="25">
        <v>56503</v>
      </c>
      <c r="C649" s="12" t="s">
        <v>7186</v>
      </c>
      <c r="D649" s="16">
        <f t="shared" ref="D649:D671" si="149">IF(A649="","",A649)</f>
        <v>45908</v>
      </c>
      <c r="G649" s="13" t="s">
        <v>3138</v>
      </c>
      <c r="I649" s="13" t="s">
        <v>3138</v>
      </c>
      <c r="J649" s="13" t="s">
        <v>1811</v>
      </c>
      <c r="K649" s="13" t="s">
        <v>547</v>
      </c>
      <c r="L649" s="25" t="str">
        <f>VLOOKUP($K649,TONG_SL!$A:$D,2,0)</f>
        <v>Chân giò heo muối 500g</v>
      </c>
      <c r="N649" s="25" t="str">
        <f t="shared" ref="N649:N671" si="150">IF($B649&lt;&gt;"","K-C6","")</f>
        <v>K-C6</v>
      </c>
      <c r="Q649" s="25" t="str">
        <f>VLOOKUP(K649,TONG_SL!$A:$D,3,0)</f>
        <v>Túi</v>
      </c>
      <c r="R649" s="1">
        <v>3</v>
      </c>
      <c r="T649" s="1">
        <f>VLOOKUP(VLOOKUP(G649,Ma_KH!$A:$R,18,0)&amp;K649,Gia_MB!$A:$F,6,0)</f>
        <v>119066</v>
      </c>
      <c r="U649" s="14">
        <f t="shared" si="146"/>
        <v>357198</v>
      </c>
      <c r="W649" s="64">
        <f t="shared" si="143"/>
        <v>0</v>
      </c>
      <c r="X649" s="3" t="str">
        <f t="shared" si="147"/>
        <v>8</v>
      </c>
      <c r="Z649" s="14">
        <f t="shared" si="148"/>
        <v>28575.84</v>
      </c>
      <c r="AA649" s="7">
        <f>VLOOKUP(G649,Ma_KH!$A:$R,14,0)</f>
        <v>57</v>
      </c>
    </row>
    <row r="650" spans="1:27" x14ac:dyDescent="0.25">
      <c r="A650" s="77">
        <v>45908</v>
      </c>
      <c r="B650" s="25">
        <v>56503</v>
      </c>
      <c r="C650" s="12" t="s">
        <v>7186</v>
      </c>
      <c r="D650" s="16">
        <f t="shared" si="149"/>
        <v>45908</v>
      </c>
      <c r="G650" s="13" t="s">
        <v>3138</v>
      </c>
      <c r="I650" s="13" t="s">
        <v>3138</v>
      </c>
      <c r="J650" s="13" t="s">
        <v>1811</v>
      </c>
      <c r="K650" s="13" t="s">
        <v>32</v>
      </c>
      <c r="L650" s="25" t="str">
        <f>VLOOKUP($K650,TONG_SL!$A:$D,2,0)</f>
        <v>Giò Tai Lưỡi Xào 250g</v>
      </c>
      <c r="N650" s="25" t="str">
        <f t="shared" si="150"/>
        <v>K-C6</v>
      </c>
      <c r="Q650" s="25" t="str">
        <f>VLOOKUP(K650,TONG_SL!$A:$D,3,0)</f>
        <v>Túi</v>
      </c>
      <c r="R650" s="1">
        <v>3</v>
      </c>
      <c r="T650" s="1">
        <f>VLOOKUP(VLOOKUP(G650,Ma_KH!$A:$R,18,0)&amp;K650,Gia_MB!$A:$F,6,0)</f>
        <v>50182</v>
      </c>
      <c r="U650" s="14">
        <f t="shared" si="146"/>
        <v>150546</v>
      </c>
      <c r="W650" s="64">
        <f t="shared" ref="W650:W671" si="151">U650*V650</f>
        <v>0</v>
      </c>
      <c r="X650" s="3" t="str">
        <f t="shared" si="147"/>
        <v>8</v>
      </c>
      <c r="Z650" s="14">
        <f t="shared" si="148"/>
        <v>12043.68</v>
      </c>
      <c r="AA650" s="7">
        <f>VLOOKUP(G650,Ma_KH!$A:$R,14,0)</f>
        <v>57</v>
      </c>
    </row>
    <row r="651" spans="1:27" x14ac:dyDescent="0.25">
      <c r="A651" s="77">
        <v>45908</v>
      </c>
      <c r="B651" s="25">
        <v>56503</v>
      </c>
      <c r="C651" s="12" t="s">
        <v>7186</v>
      </c>
      <c r="D651" s="16">
        <f t="shared" si="149"/>
        <v>45908</v>
      </c>
      <c r="G651" s="13" t="s">
        <v>3138</v>
      </c>
      <c r="I651" s="13" t="s">
        <v>3138</v>
      </c>
      <c r="J651" s="13" t="s">
        <v>1811</v>
      </c>
      <c r="K651" s="13" t="s">
        <v>39</v>
      </c>
      <c r="L651" s="25" t="str">
        <f>VLOOKUP($K651,TONG_SL!$A:$D,2,0)</f>
        <v>Chả cốm 300g</v>
      </c>
      <c r="N651" s="25" t="str">
        <f t="shared" si="150"/>
        <v>K-C6</v>
      </c>
      <c r="Q651" s="25" t="str">
        <f>VLOOKUP(K651,TONG_SL!$A:$D,3,0)</f>
        <v>Túi</v>
      </c>
      <c r="R651" s="1">
        <v>3</v>
      </c>
      <c r="T651" s="1">
        <f>VLOOKUP(VLOOKUP(G651,Ma_KH!$A:$R,18,0)&amp;K651,Gia_MB!$A:$F,6,0)</f>
        <v>74250</v>
      </c>
      <c r="U651" s="14">
        <f t="shared" si="146"/>
        <v>222750</v>
      </c>
      <c r="W651" s="64">
        <f t="shared" si="151"/>
        <v>0</v>
      </c>
      <c r="X651" s="3" t="str">
        <f t="shared" si="147"/>
        <v>8</v>
      </c>
      <c r="Z651" s="14">
        <f t="shared" si="148"/>
        <v>17820</v>
      </c>
      <c r="AA651" s="7">
        <f>VLOOKUP(G651,Ma_KH!$A:$R,14,0)</f>
        <v>57</v>
      </c>
    </row>
    <row r="652" spans="1:27" x14ac:dyDescent="0.25">
      <c r="A652" s="77">
        <v>45908</v>
      </c>
      <c r="B652" s="25">
        <v>56684</v>
      </c>
      <c r="C652" s="12" t="s">
        <v>7186</v>
      </c>
      <c r="D652" s="16">
        <f t="shared" si="149"/>
        <v>45908</v>
      </c>
      <c r="G652" s="13" t="s">
        <v>3138</v>
      </c>
      <c r="I652" s="13" t="s">
        <v>3126</v>
      </c>
      <c r="J652" s="13" t="s">
        <v>1811</v>
      </c>
      <c r="K652" s="13" t="s">
        <v>27</v>
      </c>
      <c r="L652" s="25" t="str">
        <f>VLOOKUP($K652,TONG_SL!$A:$D,2,0)</f>
        <v>Chân giò heo muối 300g</v>
      </c>
      <c r="N652" s="25" t="str">
        <f t="shared" si="150"/>
        <v>K-C6</v>
      </c>
      <c r="Q652" s="25" t="str">
        <f>VLOOKUP(K652,TONG_SL!$A:$D,3,0)</f>
        <v>Túi</v>
      </c>
      <c r="R652" s="1">
        <v>6</v>
      </c>
      <c r="T652" s="1">
        <f>VLOOKUP(VLOOKUP(G652,Ma_KH!$A:$R,18,0)&amp;K652,Gia_MB!$A:$F,6,0)</f>
        <v>73431</v>
      </c>
      <c r="U652" s="14">
        <f t="shared" si="146"/>
        <v>440586</v>
      </c>
      <c r="W652" s="64">
        <f t="shared" si="151"/>
        <v>0</v>
      </c>
      <c r="X652" s="3" t="str">
        <f t="shared" si="147"/>
        <v>8</v>
      </c>
      <c r="Z652" s="14">
        <f t="shared" si="148"/>
        <v>35246.879999999997</v>
      </c>
      <c r="AA652" s="7">
        <f>VLOOKUP(G652,Ma_KH!$A:$R,14,0)</f>
        <v>57</v>
      </c>
    </row>
    <row r="653" spans="1:27" x14ac:dyDescent="0.25">
      <c r="A653" s="77">
        <v>45908</v>
      </c>
      <c r="B653" s="25">
        <v>56684</v>
      </c>
      <c r="C653" s="12" t="s">
        <v>7186</v>
      </c>
      <c r="D653" s="16">
        <f t="shared" si="149"/>
        <v>45908</v>
      </c>
      <c r="G653" s="13" t="s">
        <v>3138</v>
      </c>
      <c r="I653" s="13" t="s">
        <v>3126</v>
      </c>
      <c r="J653" s="13" t="s">
        <v>1811</v>
      </c>
      <c r="K653" s="13" t="s">
        <v>547</v>
      </c>
      <c r="L653" s="25" t="str">
        <f>VLOOKUP($K653,TONG_SL!$A:$D,2,0)</f>
        <v>Chân giò heo muối 500g</v>
      </c>
      <c r="N653" s="25" t="str">
        <f t="shared" si="150"/>
        <v>K-C6</v>
      </c>
      <c r="Q653" s="25" t="str">
        <f>VLOOKUP(K653,TONG_SL!$A:$D,3,0)</f>
        <v>Túi</v>
      </c>
      <c r="R653" s="1">
        <v>3</v>
      </c>
      <c r="T653" s="1">
        <f>VLOOKUP(VLOOKUP(G653,Ma_KH!$A:$R,18,0)&amp;K653,Gia_MB!$A:$F,6,0)</f>
        <v>119066</v>
      </c>
      <c r="U653" s="14">
        <f t="shared" si="146"/>
        <v>357198</v>
      </c>
      <c r="W653" s="64">
        <f t="shared" si="151"/>
        <v>0</v>
      </c>
      <c r="X653" s="3" t="str">
        <f t="shared" si="147"/>
        <v>8</v>
      </c>
      <c r="Z653" s="14">
        <f t="shared" si="148"/>
        <v>28575.84</v>
      </c>
      <c r="AA653" s="7">
        <f>VLOOKUP(G653,Ma_KH!$A:$R,14,0)</f>
        <v>57</v>
      </c>
    </row>
    <row r="654" spans="1:27" x14ac:dyDescent="0.25">
      <c r="A654" s="77">
        <v>45908</v>
      </c>
      <c r="B654" s="25">
        <v>56684</v>
      </c>
      <c r="C654" s="12" t="s">
        <v>7186</v>
      </c>
      <c r="D654" s="16">
        <f t="shared" si="149"/>
        <v>45908</v>
      </c>
      <c r="G654" s="13" t="s">
        <v>3138</v>
      </c>
      <c r="I654" s="13" t="s">
        <v>3126</v>
      </c>
      <c r="J654" s="13" t="s">
        <v>1811</v>
      </c>
      <c r="K654" s="13" t="s">
        <v>41</v>
      </c>
      <c r="L654" s="25" t="str">
        <f>VLOOKUP($K654,TONG_SL!$A:$D,2,0)</f>
        <v>Chả nướng 300g</v>
      </c>
      <c r="N654" s="25" t="str">
        <f t="shared" si="150"/>
        <v>K-C6</v>
      </c>
      <c r="Q654" s="25" t="str">
        <f>VLOOKUP(K654,TONG_SL!$A:$D,3,0)</f>
        <v>Túi</v>
      </c>
      <c r="R654" s="1">
        <v>2</v>
      </c>
      <c r="T654" s="1">
        <f>VLOOKUP(VLOOKUP(G654,Ma_KH!$A:$R,18,0)&amp;K654,Gia_MB!$A:$F,6,0)</f>
        <v>70950</v>
      </c>
      <c r="U654" s="14">
        <f t="shared" si="146"/>
        <v>141900</v>
      </c>
      <c r="W654" s="64">
        <f t="shared" si="151"/>
        <v>0</v>
      </c>
      <c r="X654" s="3" t="str">
        <f t="shared" si="147"/>
        <v>8</v>
      </c>
      <c r="Z654" s="14">
        <f t="shared" si="148"/>
        <v>11352</v>
      </c>
      <c r="AA654" s="7">
        <f>VLOOKUP(G654,Ma_KH!$A:$R,14,0)</f>
        <v>57</v>
      </c>
    </row>
    <row r="655" spans="1:27" x14ac:dyDescent="0.25">
      <c r="A655" s="77">
        <v>45908</v>
      </c>
      <c r="B655" s="25">
        <v>30516</v>
      </c>
      <c r="C655" s="12" t="s">
        <v>7186</v>
      </c>
      <c r="D655" s="16">
        <f t="shared" si="149"/>
        <v>45908</v>
      </c>
      <c r="G655" s="13" t="s">
        <v>7341</v>
      </c>
      <c r="I655" s="13" t="s">
        <v>7378</v>
      </c>
      <c r="J655" s="13" t="s">
        <v>1811</v>
      </c>
      <c r="K655" s="13" t="s">
        <v>27</v>
      </c>
      <c r="L655" s="25" t="str">
        <f>VLOOKUP($K655,TONG_SL!$A:$D,2,0)</f>
        <v>Chân giò heo muối 300g</v>
      </c>
      <c r="N655" s="25" t="str">
        <f t="shared" si="150"/>
        <v>K-C6</v>
      </c>
      <c r="Q655" s="25" t="str">
        <f>VLOOKUP(K655,TONG_SL!$A:$D,3,0)</f>
        <v>Túi</v>
      </c>
      <c r="R655" s="1">
        <v>4</v>
      </c>
      <c r="T655" s="1">
        <f>VLOOKUP(VLOOKUP(G655,Ma_KH!$A:$R,18,0)&amp;K655,Gia_MB!$A:$F,6,0)</f>
        <v>73431</v>
      </c>
      <c r="U655" s="14">
        <f t="shared" si="146"/>
        <v>293724</v>
      </c>
      <c r="W655" s="64">
        <f t="shared" si="151"/>
        <v>0</v>
      </c>
      <c r="X655" s="3" t="str">
        <f t="shared" si="147"/>
        <v>8</v>
      </c>
      <c r="Z655" s="14">
        <f t="shared" si="148"/>
        <v>23497.920000000002</v>
      </c>
      <c r="AA655" s="7">
        <f>VLOOKUP(G655,Ma_KH!$A:$R,14,0)</f>
        <v>46</v>
      </c>
    </row>
    <row r="656" spans="1:27" x14ac:dyDescent="0.25">
      <c r="A656" s="77">
        <v>45908</v>
      </c>
      <c r="B656" s="25">
        <v>30516</v>
      </c>
      <c r="C656" s="12" t="s">
        <v>7186</v>
      </c>
      <c r="D656" s="16">
        <f t="shared" si="149"/>
        <v>45908</v>
      </c>
      <c r="G656" s="13" t="s">
        <v>7341</v>
      </c>
      <c r="I656" s="13" t="s">
        <v>7378</v>
      </c>
      <c r="J656" s="13" t="s">
        <v>1811</v>
      </c>
      <c r="K656" s="13" t="s">
        <v>30</v>
      </c>
      <c r="L656" s="25" t="str">
        <f>VLOOKUP($K656,TONG_SL!$A:$D,2,0)</f>
        <v>Gà muối 500g</v>
      </c>
      <c r="N656" s="25" t="str">
        <f t="shared" si="150"/>
        <v>K-C6</v>
      </c>
      <c r="Q656" s="25" t="str">
        <f>VLOOKUP(K656,TONG_SL!$A:$D,3,0)</f>
        <v>Túi</v>
      </c>
      <c r="R656" s="1">
        <v>2</v>
      </c>
      <c r="T656" s="1">
        <f>VLOOKUP(VLOOKUP(G656,Ma_KH!$A:$R,18,0)&amp;K656,Gia_MB!$A:$F,6,0)</f>
        <v>111058</v>
      </c>
      <c r="U656" s="14">
        <f t="shared" si="146"/>
        <v>222116</v>
      </c>
      <c r="W656" s="64">
        <f t="shared" si="151"/>
        <v>0</v>
      </c>
      <c r="X656" s="3" t="str">
        <f t="shared" si="147"/>
        <v>8</v>
      </c>
      <c r="Z656" s="14">
        <f t="shared" si="148"/>
        <v>17769.28</v>
      </c>
      <c r="AA656" s="7">
        <f>VLOOKUP(G656,Ma_KH!$A:$R,14,0)</f>
        <v>46</v>
      </c>
    </row>
    <row r="657" spans="1:27" x14ac:dyDescent="0.25">
      <c r="A657" s="77">
        <v>45908</v>
      </c>
      <c r="B657" s="25">
        <v>48168</v>
      </c>
      <c r="C657" s="12" t="s">
        <v>7186</v>
      </c>
      <c r="D657" s="16">
        <f t="shared" si="149"/>
        <v>45908</v>
      </c>
      <c r="G657" s="13" t="s">
        <v>7218</v>
      </c>
      <c r="I657" s="13" t="s">
        <v>7379</v>
      </c>
      <c r="J657" s="13" t="s">
        <v>1811</v>
      </c>
      <c r="K657" s="13" t="s">
        <v>556</v>
      </c>
      <c r="L657" s="25" t="str">
        <f>VLOOKUP($K657,TONG_SL!$A:$D,2,0)</f>
        <v>Chân giò heo muối 100g</v>
      </c>
      <c r="N657" s="25" t="str">
        <f t="shared" si="150"/>
        <v>K-C6</v>
      </c>
      <c r="Q657" s="25" t="str">
        <f>VLOOKUP(K657,TONG_SL!$A:$D,3,0)</f>
        <v>Gói</v>
      </c>
      <c r="R657" s="1">
        <v>10</v>
      </c>
      <c r="T657" s="1">
        <f>VLOOKUP(VLOOKUP(G657,Ma_KH!$A:$R,18,0)&amp;K657,Gia_MB!$A:$F,6,0)</f>
        <v>23076</v>
      </c>
      <c r="U657" s="14">
        <f t="shared" si="146"/>
        <v>230760</v>
      </c>
      <c r="W657" s="64">
        <f t="shared" si="151"/>
        <v>0</v>
      </c>
      <c r="X657" s="3" t="str">
        <f t="shared" si="147"/>
        <v>8</v>
      </c>
      <c r="Z657" s="14">
        <f t="shared" si="148"/>
        <v>18460.8</v>
      </c>
      <c r="AA657" s="7">
        <f>VLOOKUP(G657,Ma_KH!$A:$R,14,0)</f>
        <v>67</v>
      </c>
    </row>
    <row r="658" spans="1:27" x14ac:dyDescent="0.25">
      <c r="A658" s="77">
        <v>45908</v>
      </c>
      <c r="B658" s="25">
        <v>30538</v>
      </c>
      <c r="C658" s="12" t="s">
        <v>7186</v>
      </c>
      <c r="D658" s="16">
        <f t="shared" si="149"/>
        <v>45908</v>
      </c>
      <c r="G658" s="13" t="s">
        <v>7371</v>
      </c>
      <c r="I658" s="13" t="s">
        <v>7380</v>
      </c>
      <c r="J658" s="13" t="s">
        <v>1811</v>
      </c>
      <c r="K658" s="13" t="s">
        <v>27</v>
      </c>
      <c r="L658" s="25" t="str">
        <f>VLOOKUP($K658,TONG_SL!$A:$D,2,0)</f>
        <v>Chân giò heo muối 300g</v>
      </c>
      <c r="N658" s="25" t="str">
        <f t="shared" si="150"/>
        <v>K-C6</v>
      </c>
      <c r="Q658" s="25" t="str">
        <f>VLOOKUP(K658,TONG_SL!$A:$D,3,0)</f>
        <v>Túi</v>
      </c>
      <c r="R658" s="1">
        <v>5</v>
      </c>
      <c r="T658" s="1">
        <f>VLOOKUP(VLOOKUP(G658,Ma_KH!$A:$R,18,0)&amp;K658,Gia_MB!$A:$F,6,0)</f>
        <v>73431</v>
      </c>
      <c r="U658" s="14">
        <f t="shared" si="146"/>
        <v>367155</v>
      </c>
      <c r="W658" s="64">
        <f t="shared" si="151"/>
        <v>0</v>
      </c>
      <c r="X658" s="3" t="str">
        <f t="shared" si="147"/>
        <v>8</v>
      </c>
      <c r="Z658" s="14">
        <f t="shared" si="148"/>
        <v>29372.400000000001</v>
      </c>
      <c r="AA658" s="7">
        <f>VLOOKUP(G658,Ma_KH!$A:$R,14,0)</f>
        <v>56</v>
      </c>
    </row>
    <row r="659" spans="1:27" x14ac:dyDescent="0.25">
      <c r="A659" s="77">
        <v>45908</v>
      </c>
      <c r="B659" s="25">
        <v>30538</v>
      </c>
      <c r="C659" s="12" t="s">
        <v>7186</v>
      </c>
      <c r="D659" s="16">
        <f t="shared" si="149"/>
        <v>45908</v>
      </c>
      <c r="G659" s="13" t="s">
        <v>7371</v>
      </c>
      <c r="I659" s="13" t="s">
        <v>7380</v>
      </c>
      <c r="J659" s="13" t="s">
        <v>1811</v>
      </c>
      <c r="K659" s="13" t="s">
        <v>35</v>
      </c>
      <c r="L659" s="25" t="str">
        <f>VLOOKUP($K659,TONG_SL!$A:$D,2,0)</f>
        <v>Tai heo muối 200g</v>
      </c>
      <c r="N659" s="25" t="str">
        <f t="shared" si="150"/>
        <v>K-C6</v>
      </c>
      <c r="Q659" s="25" t="str">
        <f>VLOOKUP(K659,TONG_SL!$A:$D,3,0)</f>
        <v>Túi</v>
      </c>
      <c r="R659" s="1">
        <v>2</v>
      </c>
      <c r="T659" s="1">
        <f>VLOOKUP(VLOOKUP(G659,Ma_KH!$A:$R,18,0)&amp;K659,Gia_MB!$A:$F,6,0)</f>
        <v>55595</v>
      </c>
      <c r="U659" s="14">
        <f t="shared" si="146"/>
        <v>111190</v>
      </c>
      <c r="W659" s="64">
        <f t="shared" si="151"/>
        <v>0</v>
      </c>
      <c r="X659" s="3" t="str">
        <f t="shared" si="147"/>
        <v>8</v>
      </c>
      <c r="Z659" s="14">
        <f t="shared" si="148"/>
        <v>8895.2000000000007</v>
      </c>
      <c r="AA659" s="7">
        <f>VLOOKUP(G659,Ma_KH!$A:$R,14,0)</f>
        <v>56</v>
      </c>
    </row>
    <row r="660" spans="1:27" x14ac:dyDescent="0.25">
      <c r="A660" s="77">
        <v>45908</v>
      </c>
      <c r="B660" s="25">
        <v>30538</v>
      </c>
      <c r="C660" s="12" t="s">
        <v>7186</v>
      </c>
      <c r="D660" s="16">
        <f t="shared" si="149"/>
        <v>45908</v>
      </c>
      <c r="G660" s="13" t="s">
        <v>7371</v>
      </c>
      <c r="I660" s="13" t="s">
        <v>7380</v>
      </c>
      <c r="J660" s="13" t="s">
        <v>1811</v>
      </c>
      <c r="K660" s="13" t="s">
        <v>30</v>
      </c>
      <c r="L660" s="25" t="str">
        <f>VLOOKUP($K660,TONG_SL!$A:$D,2,0)</f>
        <v>Gà muối 500g</v>
      </c>
      <c r="N660" s="25" t="str">
        <f t="shared" si="150"/>
        <v>K-C6</v>
      </c>
      <c r="Q660" s="25" t="str">
        <f>VLOOKUP(K660,TONG_SL!$A:$D,3,0)</f>
        <v>Túi</v>
      </c>
      <c r="R660" s="1">
        <v>1</v>
      </c>
      <c r="T660" s="1">
        <f>VLOOKUP(VLOOKUP(G660,Ma_KH!$A:$R,18,0)&amp;K660,Gia_MB!$A:$F,6,0)</f>
        <v>111058</v>
      </c>
      <c r="U660" s="14">
        <f t="shared" si="146"/>
        <v>111058</v>
      </c>
      <c r="W660" s="64">
        <f t="shared" si="151"/>
        <v>0</v>
      </c>
      <c r="X660" s="3" t="str">
        <f t="shared" si="147"/>
        <v>8</v>
      </c>
      <c r="Z660" s="14">
        <f t="shared" si="148"/>
        <v>8884.64</v>
      </c>
      <c r="AA660" s="7">
        <f>VLOOKUP(G660,Ma_KH!$A:$R,14,0)</f>
        <v>56</v>
      </c>
    </row>
    <row r="661" spans="1:27" x14ac:dyDescent="0.25">
      <c r="A661" s="77">
        <v>45908</v>
      </c>
      <c r="B661" s="25">
        <v>30538</v>
      </c>
      <c r="C661" s="12" t="s">
        <v>7186</v>
      </c>
      <c r="D661" s="16">
        <f t="shared" si="149"/>
        <v>45908</v>
      </c>
      <c r="G661" s="13" t="s">
        <v>7371</v>
      </c>
      <c r="I661" s="13" t="s">
        <v>7380</v>
      </c>
      <c r="J661" s="13" t="s">
        <v>1811</v>
      </c>
      <c r="K661" s="13" t="s">
        <v>32</v>
      </c>
      <c r="L661" s="25" t="str">
        <f>VLOOKUP($K661,TONG_SL!$A:$D,2,0)</f>
        <v>Giò Tai Lưỡi Xào 250g</v>
      </c>
      <c r="N661" s="25" t="str">
        <f t="shared" si="150"/>
        <v>K-C6</v>
      </c>
      <c r="Q661" s="25" t="str">
        <f>VLOOKUP(K661,TONG_SL!$A:$D,3,0)</f>
        <v>Túi</v>
      </c>
      <c r="R661" s="1">
        <v>2</v>
      </c>
      <c r="T661" s="1">
        <f>VLOOKUP(VLOOKUP(G661,Ma_KH!$A:$R,18,0)&amp;K661,Gia_MB!$A:$F,6,0)</f>
        <v>50182</v>
      </c>
      <c r="U661" s="14">
        <f t="shared" si="146"/>
        <v>100364</v>
      </c>
      <c r="W661" s="64">
        <f t="shared" si="151"/>
        <v>0</v>
      </c>
      <c r="X661" s="3" t="str">
        <f t="shared" si="147"/>
        <v>8</v>
      </c>
      <c r="Z661" s="14">
        <f t="shared" si="148"/>
        <v>8029.12</v>
      </c>
      <c r="AA661" s="7">
        <f>VLOOKUP(G661,Ma_KH!$A:$R,14,0)</f>
        <v>56</v>
      </c>
    </row>
    <row r="662" spans="1:27" x14ac:dyDescent="0.25">
      <c r="A662" s="77">
        <v>45908</v>
      </c>
      <c r="B662" s="25">
        <v>56683</v>
      </c>
      <c r="C662" s="12" t="s">
        <v>7186</v>
      </c>
      <c r="D662" s="16">
        <f t="shared" si="149"/>
        <v>45908</v>
      </c>
      <c r="G662" s="13" t="s">
        <v>3138</v>
      </c>
      <c r="I662" s="13" t="s">
        <v>3110</v>
      </c>
      <c r="J662" s="13" t="s">
        <v>1811</v>
      </c>
      <c r="K662" s="13" t="s">
        <v>30</v>
      </c>
      <c r="L662" s="25" t="str">
        <f>VLOOKUP($K662,TONG_SL!$A:$D,2,0)</f>
        <v>Gà muối 500g</v>
      </c>
      <c r="N662" s="25" t="str">
        <f t="shared" si="150"/>
        <v>K-C6</v>
      </c>
      <c r="Q662" s="25" t="str">
        <f>VLOOKUP(K662,TONG_SL!$A:$D,3,0)</f>
        <v>Túi</v>
      </c>
      <c r="R662" s="1">
        <v>3</v>
      </c>
      <c r="T662" s="1">
        <f>VLOOKUP(VLOOKUP(G662,Ma_KH!$A:$R,18,0)&amp;K662,Gia_MB!$A:$F,6,0)</f>
        <v>111058</v>
      </c>
      <c r="U662" s="14">
        <f t="shared" si="146"/>
        <v>333174</v>
      </c>
      <c r="W662" s="64">
        <f t="shared" si="151"/>
        <v>0</v>
      </c>
      <c r="X662" s="3" t="str">
        <f t="shared" si="147"/>
        <v>8</v>
      </c>
      <c r="Z662" s="14">
        <f t="shared" si="148"/>
        <v>26653.920000000002</v>
      </c>
      <c r="AA662" s="7">
        <f>VLOOKUP(G662,Ma_KH!$A:$R,14,0)</f>
        <v>57</v>
      </c>
    </row>
    <row r="663" spans="1:27" x14ac:dyDescent="0.25">
      <c r="A663" s="77">
        <v>45908</v>
      </c>
      <c r="B663" s="25">
        <v>56683</v>
      </c>
      <c r="C663" s="12" t="s">
        <v>7186</v>
      </c>
      <c r="D663" s="16">
        <f t="shared" si="149"/>
        <v>45908</v>
      </c>
      <c r="G663" s="13" t="s">
        <v>3138</v>
      </c>
      <c r="I663" s="13" t="s">
        <v>3110</v>
      </c>
      <c r="J663" s="13" t="s">
        <v>1811</v>
      </c>
      <c r="K663" s="13" t="s">
        <v>27</v>
      </c>
      <c r="L663" s="25" t="str">
        <f>VLOOKUP($K663,TONG_SL!$A:$D,2,0)</f>
        <v>Chân giò heo muối 300g</v>
      </c>
      <c r="N663" s="25" t="str">
        <f t="shared" si="150"/>
        <v>K-C6</v>
      </c>
      <c r="Q663" s="25" t="str">
        <f>VLOOKUP(K663,TONG_SL!$A:$D,3,0)</f>
        <v>Túi</v>
      </c>
      <c r="R663" s="1">
        <v>5</v>
      </c>
      <c r="T663" s="1">
        <f>VLOOKUP(VLOOKUP(G663,Ma_KH!$A:$R,18,0)&amp;K663,Gia_MB!$A:$F,6,0)</f>
        <v>73431</v>
      </c>
      <c r="U663" s="14">
        <f t="shared" si="146"/>
        <v>367155</v>
      </c>
      <c r="W663" s="64">
        <f t="shared" si="151"/>
        <v>0</v>
      </c>
      <c r="X663" s="3" t="str">
        <f t="shared" si="147"/>
        <v>8</v>
      </c>
      <c r="Z663" s="14">
        <f t="shared" si="148"/>
        <v>29372.400000000001</v>
      </c>
      <c r="AA663" s="7">
        <f>VLOOKUP(G663,Ma_KH!$A:$R,14,0)</f>
        <v>57</v>
      </c>
    </row>
    <row r="664" spans="1:27" x14ac:dyDescent="0.25">
      <c r="A664" s="77">
        <v>45908</v>
      </c>
      <c r="B664" s="25">
        <v>56683</v>
      </c>
      <c r="C664" s="12" t="s">
        <v>7186</v>
      </c>
      <c r="D664" s="16">
        <f t="shared" si="149"/>
        <v>45908</v>
      </c>
      <c r="G664" s="13" t="s">
        <v>3138</v>
      </c>
      <c r="I664" s="13" t="s">
        <v>3110</v>
      </c>
      <c r="J664" s="13" t="s">
        <v>1811</v>
      </c>
      <c r="K664" s="13" t="s">
        <v>41</v>
      </c>
      <c r="L664" s="25" t="str">
        <f>VLOOKUP($K664,TONG_SL!$A:$D,2,0)</f>
        <v>Chả nướng 300g</v>
      </c>
      <c r="N664" s="25" t="str">
        <f t="shared" si="150"/>
        <v>K-C6</v>
      </c>
      <c r="Q664" s="25" t="str">
        <f>VLOOKUP(K664,TONG_SL!$A:$D,3,0)</f>
        <v>Túi</v>
      </c>
      <c r="R664" s="1">
        <v>2</v>
      </c>
      <c r="T664" s="1">
        <f>VLOOKUP(VLOOKUP(G664,Ma_KH!$A:$R,18,0)&amp;K664,Gia_MB!$A:$F,6,0)</f>
        <v>70950</v>
      </c>
      <c r="U664" s="14">
        <f t="shared" si="146"/>
        <v>141900</v>
      </c>
      <c r="W664" s="64">
        <f t="shared" si="151"/>
        <v>0</v>
      </c>
      <c r="X664" s="3" t="str">
        <f t="shared" si="147"/>
        <v>8</v>
      </c>
      <c r="Z664" s="14">
        <f t="shared" si="148"/>
        <v>11352</v>
      </c>
      <c r="AA664" s="7">
        <f>VLOOKUP(G664,Ma_KH!$A:$R,14,0)</f>
        <v>57</v>
      </c>
    </row>
    <row r="665" spans="1:27" x14ac:dyDescent="0.25">
      <c r="A665" s="77">
        <v>45908</v>
      </c>
      <c r="B665" s="25">
        <v>56683</v>
      </c>
      <c r="C665" s="12" t="s">
        <v>7186</v>
      </c>
      <c r="D665" s="16">
        <f t="shared" si="149"/>
        <v>45908</v>
      </c>
      <c r="G665" s="13" t="s">
        <v>3138</v>
      </c>
      <c r="I665" s="13" t="s">
        <v>3110</v>
      </c>
      <c r="J665" s="13" t="s">
        <v>1811</v>
      </c>
      <c r="K665" s="13" t="s">
        <v>39</v>
      </c>
      <c r="L665" s="25" t="str">
        <f>VLOOKUP($K665,TONG_SL!$A:$D,2,0)</f>
        <v>Chả cốm 300g</v>
      </c>
      <c r="N665" s="25" t="str">
        <f t="shared" si="150"/>
        <v>K-C6</v>
      </c>
      <c r="Q665" s="25" t="str">
        <f>VLOOKUP(K665,TONG_SL!$A:$D,3,0)</f>
        <v>Túi</v>
      </c>
      <c r="R665" s="1">
        <v>3</v>
      </c>
      <c r="T665" s="1">
        <f>VLOOKUP(VLOOKUP(G665,Ma_KH!$A:$R,18,0)&amp;K665,Gia_MB!$A:$F,6,0)</f>
        <v>74250</v>
      </c>
      <c r="U665" s="14">
        <f t="shared" ref="U665:U671" si="152">T665*R665</f>
        <v>222750</v>
      </c>
      <c r="W665" s="64">
        <f t="shared" si="151"/>
        <v>0</v>
      </c>
      <c r="X665" s="3" t="str">
        <f t="shared" ref="X665:X671" si="153">IF(B665&lt;&gt;"","8","0")</f>
        <v>8</v>
      </c>
      <c r="Z665" s="14">
        <f t="shared" ref="Z665:Z671" si="154">U665*X665%</f>
        <v>17820</v>
      </c>
      <c r="AA665" s="7">
        <f>VLOOKUP(G665,Ma_KH!$A:$R,14,0)</f>
        <v>57</v>
      </c>
    </row>
    <row r="666" spans="1:27" x14ac:dyDescent="0.25">
      <c r="A666" s="77">
        <v>45908</v>
      </c>
      <c r="B666" s="25">
        <v>47410</v>
      </c>
      <c r="C666" s="12" t="s">
        <v>7186</v>
      </c>
      <c r="D666" s="16">
        <f t="shared" si="149"/>
        <v>45908</v>
      </c>
      <c r="G666" s="13" t="s">
        <v>7218</v>
      </c>
      <c r="I666" s="13" t="s">
        <v>7381</v>
      </c>
      <c r="J666" s="13" t="s">
        <v>1811</v>
      </c>
      <c r="K666" s="13" t="s">
        <v>556</v>
      </c>
      <c r="L666" s="25" t="str">
        <f>VLOOKUP($K666,TONG_SL!$A:$D,2,0)</f>
        <v>Chân giò heo muối 100g</v>
      </c>
      <c r="N666" s="25" t="str">
        <f t="shared" si="150"/>
        <v>K-C6</v>
      </c>
      <c r="Q666" s="25" t="str">
        <f>VLOOKUP(K666,TONG_SL!$A:$D,3,0)</f>
        <v>Gói</v>
      </c>
      <c r="R666" s="1">
        <v>10</v>
      </c>
      <c r="T666" s="1">
        <f>VLOOKUP(VLOOKUP(G666,Ma_KH!$A:$R,18,0)&amp;K666,Gia_MB!$A:$F,6,0)</f>
        <v>23076</v>
      </c>
      <c r="U666" s="14">
        <f t="shared" si="152"/>
        <v>230760</v>
      </c>
      <c r="W666" s="64">
        <f t="shared" si="151"/>
        <v>0</v>
      </c>
      <c r="X666" s="3" t="str">
        <f t="shared" si="153"/>
        <v>8</v>
      </c>
      <c r="Z666" s="14">
        <f t="shared" si="154"/>
        <v>18460.8</v>
      </c>
      <c r="AA666" s="7">
        <f>VLOOKUP(G666,Ma_KH!$A:$R,14,0)</f>
        <v>67</v>
      </c>
    </row>
    <row r="667" spans="1:27" x14ac:dyDescent="0.25">
      <c r="A667" s="77">
        <v>45908</v>
      </c>
      <c r="B667" s="25">
        <v>56583</v>
      </c>
      <c r="C667" s="12" t="s">
        <v>7186</v>
      </c>
      <c r="D667" s="16">
        <f t="shared" si="149"/>
        <v>45908</v>
      </c>
      <c r="G667" s="13" t="s">
        <v>7268</v>
      </c>
      <c r="I667" s="13" t="s">
        <v>7382</v>
      </c>
      <c r="J667" s="13" t="s">
        <v>1811</v>
      </c>
      <c r="K667" s="13" t="s">
        <v>30</v>
      </c>
      <c r="L667" s="25" t="str">
        <f>VLOOKUP($K667,TONG_SL!$A:$D,2,0)</f>
        <v>Gà muối 500g</v>
      </c>
      <c r="N667" s="25" t="str">
        <f t="shared" si="150"/>
        <v>K-C6</v>
      </c>
      <c r="Q667" s="25" t="str">
        <f>VLOOKUP(K667,TONG_SL!$A:$D,3,0)</f>
        <v>Túi</v>
      </c>
      <c r="R667" s="1">
        <v>4</v>
      </c>
      <c r="T667" s="1">
        <f>VLOOKUP(VLOOKUP(G667,Ma_KH!$A:$R,18,0)&amp;K667,Gia_MB!$A:$F,6,0)</f>
        <v>105505</v>
      </c>
      <c r="U667" s="14">
        <f t="shared" si="152"/>
        <v>422020</v>
      </c>
      <c r="W667" s="64">
        <f t="shared" si="151"/>
        <v>0</v>
      </c>
      <c r="X667" s="3" t="str">
        <f t="shared" si="153"/>
        <v>8</v>
      </c>
      <c r="Z667" s="14">
        <f t="shared" si="154"/>
        <v>33761.599999999999</v>
      </c>
      <c r="AA667" s="7">
        <f>VLOOKUP(G667,Ma_KH!$A:$R,14,0)</f>
        <v>36</v>
      </c>
    </row>
    <row r="668" spans="1:27" x14ac:dyDescent="0.25">
      <c r="A668" s="77">
        <v>45908</v>
      </c>
      <c r="B668" s="25">
        <v>56583</v>
      </c>
      <c r="C668" s="12" t="s">
        <v>7186</v>
      </c>
      <c r="D668" s="16">
        <f t="shared" si="149"/>
        <v>45908</v>
      </c>
      <c r="G668" s="13" t="s">
        <v>7268</v>
      </c>
      <c r="I668" s="13" t="s">
        <v>7382</v>
      </c>
      <c r="J668" s="13" t="s">
        <v>1811</v>
      </c>
      <c r="K668" s="13" t="s">
        <v>32</v>
      </c>
      <c r="L668" s="25" t="str">
        <f>VLOOKUP($K668,TONG_SL!$A:$D,2,0)</f>
        <v>Giò Tai Lưỡi Xào 250g</v>
      </c>
      <c r="N668" s="25" t="str">
        <f t="shared" si="150"/>
        <v>K-C6</v>
      </c>
      <c r="Q668" s="25" t="str">
        <f>VLOOKUP(K668,TONG_SL!$A:$D,3,0)</f>
        <v>Túi</v>
      </c>
      <c r="R668" s="1">
        <v>1</v>
      </c>
      <c r="T668" s="1">
        <f>VLOOKUP(VLOOKUP(G668,Ma_KH!$A:$R,18,0)&amp;K668,Gia_MB!$A:$F,6,0)</f>
        <v>47674</v>
      </c>
      <c r="U668" s="14">
        <f t="shared" si="152"/>
        <v>47674</v>
      </c>
      <c r="W668" s="64">
        <f t="shared" si="151"/>
        <v>0</v>
      </c>
      <c r="X668" s="3" t="str">
        <f t="shared" si="153"/>
        <v>8</v>
      </c>
      <c r="Z668" s="14">
        <f t="shared" si="154"/>
        <v>3813.92</v>
      </c>
      <c r="AA668" s="7">
        <f>VLOOKUP(G668,Ma_KH!$A:$R,14,0)</f>
        <v>36</v>
      </c>
    </row>
    <row r="669" spans="1:27" x14ac:dyDescent="0.25">
      <c r="A669" s="77">
        <v>45908</v>
      </c>
      <c r="B669" s="25">
        <v>56583</v>
      </c>
      <c r="C669" s="12" t="s">
        <v>7186</v>
      </c>
      <c r="D669" s="16">
        <f t="shared" si="149"/>
        <v>45908</v>
      </c>
      <c r="G669" s="13" t="s">
        <v>7268</v>
      </c>
      <c r="I669" s="13" t="s">
        <v>7382</v>
      </c>
      <c r="J669" s="13" t="s">
        <v>1811</v>
      </c>
      <c r="K669" s="13" t="s">
        <v>27</v>
      </c>
      <c r="L669" s="25" t="str">
        <f>VLOOKUP($K669,TONG_SL!$A:$D,2,0)</f>
        <v>Chân giò heo muối 300g</v>
      </c>
      <c r="N669" s="25" t="str">
        <f t="shared" si="150"/>
        <v>K-C6</v>
      </c>
      <c r="Q669" s="25" t="str">
        <f>VLOOKUP(K669,TONG_SL!$A:$D,3,0)</f>
        <v>Túi</v>
      </c>
      <c r="R669" s="1">
        <v>2</v>
      </c>
      <c r="T669" s="1">
        <f>VLOOKUP(VLOOKUP(G669,Ma_KH!$A:$R,18,0)&amp;K669,Gia_MB!$A:$F,6,0)</f>
        <v>69759</v>
      </c>
      <c r="U669" s="14">
        <f t="shared" si="152"/>
        <v>139518</v>
      </c>
      <c r="W669" s="64">
        <f t="shared" si="151"/>
        <v>0</v>
      </c>
      <c r="X669" s="3" t="str">
        <f t="shared" si="153"/>
        <v>8</v>
      </c>
      <c r="Z669" s="14">
        <f t="shared" si="154"/>
        <v>11161.44</v>
      </c>
      <c r="AA669" s="7">
        <f>VLOOKUP(G669,Ma_KH!$A:$R,14,0)</f>
        <v>36</v>
      </c>
    </row>
    <row r="670" spans="1:27" x14ac:dyDescent="0.25">
      <c r="A670" s="77">
        <v>45908</v>
      </c>
      <c r="B670" s="25">
        <v>56583</v>
      </c>
      <c r="C670" s="12" t="s">
        <v>7186</v>
      </c>
      <c r="D670" s="16">
        <f t="shared" si="149"/>
        <v>45908</v>
      </c>
      <c r="G670" s="13" t="s">
        <v>7268</v>
      </c>
      <c r="I670" s="13" t="s">
        <v>7382</v>
      </c>
      <c r="J670" s="13" t="s">
        <v>1811</v>
      </c>
      <c r="K670" s="13" t="s">
        <v>556</v>
      </c>
      <c r="L670" s="25" t="str">
        <f>VLOOKUP($K670,TONG_SL!$A:$D,2,0)</f>
        <v>Chân giò heo muối 100g</v>
      </c>
      <c r="N670" s="25" t="str">
        <f t="shared" si="150"/>
        <v>K-C6</v>
      </c>
      <c r="Q670" s="25" t="str">
        <f>VLOOKUP(K670,TONG_SL!$A:$D,3,0)</f>
        <v>Gói</v>
      </c>
      <c r="R670" s="1">
        <v>3</v>
      </c>
      <c r="T670" s="1">
        <f>VLOOKUP(VLOOKUP(G670,Ma_KH!$A:$R,18,0)&amp;K670,Gia_MB!$A:$F,6,0)</f>
        <v>23322</v>
      </c>
      <c r="U670" s="14">
        <f t="shared" si="152"/>
        <v>69966</v>
      </c>
      <c r="W670" s="64">
        <f t="shared" si="151"/>
        <v>0</v>
      </c>
      <c r="X670" s="3" t="str">
        <f t="shared" si="153"/>
        <v>8</v>
      </c>
      <c r="Z670" s="14">
        <f t="shared" si="154"/>
        <v>5597.28</v>
      </c>
      <c r="AA670" s="7">
        <f>VLOOKUP(G670,Ma_KH!$A:$R,14,0)</f>
        <v>36</v>
      </c>
    </row>
    <row r="671" spans="1:27" x14ac:dyDescent="0.25">
      <c r="A671" s="77">
        <v>45908</v>
      </c>
      <c r="B671" s="25">
        <v>48182</v>
      </c>
      <c r="C671" s="12" t="s">
        <v>7186</v>
      </c>
      <c r="D671" s="16">
        <f t="shared" si="149"/>
        <v>45908</v>
      </c>
      <c r="G671" s="13" t="s">
        <v>7218</v>
      </c>
      <c r="I671" s="13" t="s">
        <v>7383</v>
      </c>
      <c r="J671" s="13" t="s">
        <v>1811</v>
      </c>
      <c r="K671" s="13" t="s">
        <v>556</v>
      </c>
      <c r="L671" s="25" t="str">
        <f>VLOOKUP($K671,TONG_SL!$A:$D,2,0)</f>
        <v>Chân giò heo muối 100g</v>
      </c>
      <c r="N671" s="25" t="str">
        <f t="shared" si="150"/>
        <v>K-C6</v>
      </c>
      <c r="Q671" s="25" t="str">
        <f>VLOOKUP(K671,TONG_SL!$A:$D,3,0)</f>
        <v>Gói</v>
      </c>
      <c r="R671" s="1">
        <v>10</v>
      </c>
      <c r="T671" s="1">
        <f>VLOOKUP(VLOOKUP(G671,Ma_KH!$A:$R,18,0)&amp;K671,Gia_MB!$A:$F,6,0)</f>
        <v>23076</v>
      </c>
      <c r="U671" s="14">
        <f t="shared" si="152"/>
        <v>230760</v>
      </c>
      <c r="W671" s="64">
        <f t="shared" si="151"/>
        <v>0</v>
      </c>
      <c r="X671" s="3" t="str">
        <f t="shared" si="153"/>
        <v>8</v>
      </c>
      <c r="Z671" s="14">
        <f t="shared" si="154"/>
        <v>18460.8</v>
      </c>
      <c r="AA671" s="7">
        <f>VLOOKUP(G671,Ma_KH!$A:$R,14,0)</f>
        <v>67</v>
      </c>
    </row>
    <row r="672" spans="1:27" x14ac:dyDescent="0.25">
      <c r="A672" s="77">
        <v>45908</v>
      </c>
      <c r="B672" s="25">
        <v>31131</v>
      </c>
      <c r="C672" s="12" t="s">
        <v>7186</v>
      </c>
      <c r="D672" s="16">
        <f t="shared" ref="D672:D687" si="155">IF(A672="","",A672)</f>
        <v>45908</v>
      </c>
      <c r="G672" s="13" t="s">
        <v>7384</v>
      </c>
      <c r="I672" s="13" t="s">
        <v>7384</v>
      </c>
      <c r="J672" s="13" t="s">
        <v>1811</v>
      </c>
      <c r="K672" s="13" t="s">
        <v>30</v>
      </c>
      <c r="L672" s="25" t="str">
        <f>VLOOKUP($K672,TONG_SL!$A:$D,2,0)</f>
        <v>Gà muối 500g</v>
      </c>
      <c r="N672" s="25" t="str">
        <f t="shared" ref="N672:N687" si="156">IF($B672&lt;&gt;"","K-C6","")</f>
        <v>K-C6</v>
      </c>
      <c r="Q672" s="25" t="str">
        <f>VLOOKUP(K672,TONG_SL!$A:$D,3,0)</f>
        <v>Túi</v>
      </c>
      <c r="R672" s="1">
        <v>2</v>
      </c>
      <c r="T672" s="1">
        <f>VLOOKUP(VLOOKUP(G672,Ma_KH!$A:$R,18,0)&amp;K672,Gia_MB!$A:$F,6,0)</f>
        <v>105505.09999999999</v>
      </c>
      <c r="U672" s="14">
        <f t="shared" ref="U672:U700" si="157">T672*R672</f>
        <v>211010.19999999998</v>
      </c>
      <c r="W672" s="64">
        <f t="shared" ref="W672:W687" si="158">U672*V672</f>
        <v>0</v>
      </c>
      <c r="X672" s="3" t="str">
        <f t="shared" ref="X672:X700" si="159">IF(B672&lt;&gt;"","8","0")</f>
        <v>8</v>
      </c>
      <c r="Z672" s="14">
        <f t="shared" ref="Z672:Z700" si="160">U672*X672%</f>
        <v>16880.815999999999</v>
      </c>
      <c r="AA672" s="7">
        <f>VLOOKUP(G672,Ma_KH!$A:$R,14,0)</f>
        <v>1</v>
      </c>
    </row>
    <row r="673" spans="1:27" x14ac:dyDescent="0.25">
      <c r="A673" s="77">
        <v>45908</v>
      </c>
      <c r="B673" s="25">
        <v>31131</v>
      </c>
      <c r="C673" s="12" t="s">
        <v>7186</v>
      </c>
      <c r="D673" s="16">
        <f t="shared" si="155"/>
        <v>45908</v>
      </c>
      <c r="G673" s="13" t="s">
        <v>7384</v>
      </c>
      <c r="I673" s="13" t="s">
        <v>7384</v>
      </c>
      <c r="J673" s="13" t="s">
        <v>1811</v>
      </c>
      <c r="K673" s="13" t="s">
        <v>27</v>
      </c>
      <c r="L673" s="25" t="str">
        <f>VLOOKUP($K673,TONG_SL!$A:$D,2,0)</f>
        <v>Chân giò heo muối 300g</v>
      </c>
      <c r="N673" s="25" t="str">
        <f t="shared" si="156"/>
        <v>K-C6</v>
      </c>
      <c r="Q673" s="25" t="str">
        <f>VLOOKUP(K673,TONG_SL!$A:$D,3,0)</f>
        <v>Túi</v>
      </c>
      <c r="R673" s="1">
        <v>3</v>
      </c>
      <c r="T673" s="1">
        <f>VLOOKUP(VLOOKUP(G673,Ma_KH!$A:$R,18,0)&amp;K673,Gia_MB!$A:$F,6,0)</f>
        <v>69759.45</v>
      </c>
      <c r="U673" s="14">
        <f t="shared" si="157"/>
        <v>209278.34999999998</v>
      </c>
      <c r="W673" s="64">
        <f t="shared" si="158"/>
        <v>0</v>
      </c>
      <c r="X673" s="3" t="str">
        <f t="shared" si="159"/>
        <v>8</v>
      </c>
      <c r="Z673" s="14">
        <f t="shared" si="160"/>
        <v>16742.268</v>
      </c>
      <c r="AA673" s="7">
        <f>VLOOKUP(G673,Ma_KH!$A:$R,14,0)</f>
        <v>1</v>
      </c>
    </row>
    <row r="674" spans="1:27" x14ac:dyDescent="0.25">
      <c r="A674" s="77">
        <v>45908</v>
      </c>
      <c r="B674" s="25">
        <v>31131</v>
      </c>
      <c r="C674" s="12" t="s">
        <v>7186</v>
      </c>
      <c r="D674" s="16">
        <f t="shared" si="155"/>
        <v>45908</v>
      </c>
      <c r="G674" s="13" t="s">
        <v>7384</v>
      </c>
      <c r="I674" s="13" t="s">
        <v>7384</v>
      </c>
      <c r="J674" s="13" t="s">
        <v>1811</v>
      </c>
      <c r="K674" s="13" t="s">
        <v>39</v>
      </c>
      <c r="L674" s="25" t="str">
        <f>VLOOKUP($K674,TONG_SL!$A:$D,2,0)</f>
        <v>Chả cốm 300g</v>
      </c>
      <c r="N674" s="25" t="str">
        <f t="shared" si="156"/>
        <v>K-C6</v>
      </c>
      <c r="Q674" s="25" t="str">
        <f>VLOOKUP(K674,TONG_SL!$A:$D,3,0)</f>
        <v>Túi</v>
      </c>
      <c r="R674" s="1">
        <v>2</v>
      </c>
      <c r="T674" s="1">
        <f>VLOOKUP(VLOOKUP(G674,Ma_KH!$A:$R,18,0)&amp;K674,Gia_MB!$A:$F,6,0)</f>
        <v>70537.5</v>
      </c>
      <c r="U674" s="14">
        <f t="shared" si="157"/>
        <v>141075</v>
      </c>
      <c r="W674" s="64">
        <f t="shared" si="158"/>
        <v>0</v>
      </c>
      <c r="X674" s="3" t="str">
        <f t="shared" si="159"/>
        <v>8</v>
      </c>
      <c r="Z674" s="14">
        <f t="shared" si="160"/>
        <v>11286</v>
      </c>
      <c r="AA674" s="7">
        <f>VLOOKUP(G674,Ma_KH!$A:$R,14,0)</f>
        <v>1</v>
      </c>
    </row>
    <row r="675" spans="1:27" x14ac:dyDescent="0.25">
      <c r="A675" s="77">
        <v>45908</v>
      </c>
      <c r="B675" s="25">
        <v>31129</v>
      </c>
      <c r="C675" s="12" t="s">
        <v>7186</v>
      </c>
      <c r="D675" s="16">
        <f t="shared" si="155"/>
        <v>45908</v>
      </c>
      <c r="G675" s="13" t="s">
        <v>815</v>
      </c>
      <c r="I675" s="13" t="s">
        <v>815</v>
      </c>
      <c r="J675" s="13" t="s">
        <v>1811</v>
      </c>
      <c r="K675" s="13" t="s">
        <v>30</v>
      </c>
      <c r="L675" s="25" t="str">
        <f>VLOOKUP($K675,TONG_SL!$A:$D,2,0)</f>
        <v>Gà muối 500g</v>
      </c>
      <c r="N675" s="25" t="str">
        <f t="shared" si="156"/>
        <v>K-C6</v>
      </c>
      <c r="Q675" s="25" t="str">
        <f>VLOOKUP(K675,TONG_SL!$A:$D,3,0)</f>
        <v>Túi</v>
      </c>
      <c r="R675" s="1">
        <v>1</v>
      </c>
      <c r="T675" s="1">
        <f>VLOOKUP(VLOOKUP(G675,Ma_KH!$A:$R,18,0)&amp;K675,Gia_MB!$A:$F,6,0)</f>
        <v>105505.09999999999</v>
      </c>
      <c r="U675" s="14">
        <f t="shared" si="157"/>
        <v>105505.09999999999</v>
      </c>
      <c r="W675" s="64">
        <f t="shared" si="158"/>
        <v>0</v>
      </c>
      <c r="X675" s="3" t="str">
        <f t="shared" si="159"/>
        <v>8</v>
      </c>
      <c r="Z675" s="14">
        <f t="shared" si="160"/>
        <v>8440.4079999999994</v>
      </c>
      <c r="AA675" s="7">
        <f>VLOOKUP(G675,Ma_KH!$A:$R,14,0)</f>
        <v>1</v>
      </c>
    </row>
    <row r="676" spans="1:27" x14ac:dyDescent="0.25">
      <c r="A676" s="77">
        <v>45908</v>
      </c>
      <c r="B676" s="25">
        <v>31129</v>
      </c>
      <c r="C676" s="12" t="s">
        <v>7186</v>
      </c>
      <c r="D676" s="16">
        <f t="shared" si="155"/>
        <v>45908</v>
      </c>
      <c r="G676" s="13" t="s">
        <v>815</v>
      </c>
      <c r="I676" s="13" t="s">
        <v>815</v>
      </c>
      <c r="J676" s="13" t="s">
        <v>1811</v>
      </c>
      <c r="K676" s="13" t="s">
        <v>27</v>
      </c>
      <c r="L676" s="25" t="str">
        <f>VLOOKUP($K676,TONG_SL!$A:$D,2,0)</f>
        <v>Chân giò heo muối 300g</v>
      </c>
      <c r="N676" s="25" t="str">
        <f t="shared" si="156"/>
        <v>K-C6</v>
      </c>
      <c r="Q676" s="25" t="str">
        <f>VLOOKUP(K676,TONG_SL!$A:$D,3,0)</f>
        <v>Túi</v>
      </c>
      <c r="R676" s="1">
        <v>5</v>
      </c>
      <c r="T676" s="1">
        <f>VLOOKUP(VLOOKUP(G676,Ma_KH!$A:$R,18,0)&amp;K676,Gia_MB!$A:$F,6,0)</f>
        <v>69759.45</v>
      </c>
      <c r="U676" s="14">
        <f t="shared" si="157"/>
        <v>348797.25</v>
      </c>
      <c r="W676" s="64">
        <f t="shared" si="158"/>
        <v>0</v>
      </c>
      <c r="X676" s="3" t="str">
        <f t="shared" si="159"/>
        <v>8</v>
      </c>
      <c r="Z676" s="14">
        <f t="shared" si="160"/>
        <v>27903.78</v>
      </c>
      <c r="AA676" s="7">
        <f>VLOOKUP(G676,Ma_KH!$A:$R,14,0)</f>
        <v>1</v>
      </c>
    </row>
    <row r="677" spans="1:27" x14ac:dyDescent="0.25">
      <c r="A677" s="77">
        <v>45908</v>
      </c>
      <c r="B677" s="25">
        <v>31129</v>
      </c>
      <c r="C677" s="12" t="s">
        <v>7186</v>
      </c>
      <c r="D677" s="16">
        <f t="shared" si="155"/>
        <v>45908</v>
      </c>
      <c r="G677" s="13" t="s">
        <v>815</v>
      </c>
      <c r="I677" s="13" t="s">
        <v>815</v>
      </c>
      <c r="J677" s="13" t="s">
        <v>1811</v>
      </c>
      <c r="K677" s="13" t="s">
        <v>51</v>
      </c>
      <c r="L677" s="25" t="str">
        <f>VLOOKUP($K677,TONG_SL!$A:$D,2,0)</f>
        <v>Mọc Nấm Hương 250g</v>
      </c>
      <c r="N677" s="25" t="str">
        <f t="shared" si="156"/>
        <v>K-C6</v>
      </c>
      <c r="Q677" s="25" t="str">
        <f>VLOOKUP(K677,TONG_SL!$A:$D,3,0)</f>
        <v>Túi</v>
      </c>
      <c r="R677" s="1">
        <v>3</v>
      </c>
      <c r="T677" s="1">
        <f>VLOOKUP(VLOOKUP(G677,Ma_KH!$A:$R,18,0)&amp;K677,Gia_MB!$A:$F,6,0)</f>
        <v>43700</v>
      </c>
      <c r="U677" s="14">
        <f t="shared" si="157"/>
        <v>131100</v>
      </c>
      <c r="W677" s="64">
        <f t="shared" si="158"/>
        <v>0</v>
      </c>
      <c r="X677" s="3" t="str">
        <f t="shared" si="159"/>
        <v>8</v>
      </c>
      <c r="Z677" s="14">
        <f t="shared" si="160"/>
        <v>10488</v>
      </c>
      <c r="AA677" s="7">
        <f>VLOOKUP(G677,Ma_KH!$A:$R,14,0)</f>
        <v>1</v>
      </c>
    </row>
    <row r="678" spans="1:27" x14ac:dyDescent="0.25">
      <c r="A678" s="77">
        <v>45908</v>
      </c>
      <c r="B678" s="25">
        <v>31129</v>
      </c>
      <c r="C678" s="12" t="s">
        <v>7186</v>
      </c>
      <c r="D678" s="16">
        <f t="shared" si="155"/>
        <v>45908</v>
      </c>
      <c r="G678" s="13" t="s">
        <v>815</v>
      </c>
      <c r="I678" s="13" t="s">
        <v>815</v>
      </c>
      <c r="J678" s="13" t="s">
        <v>1811</v>
      </c>
      <c r="K678" s="13" t="s">
        <v>39</v>
      </c>
      <c r="L678" s="25" t="str">
        <f>VLOOKUP($K678,TONG_SL!$A:$D,2,0)</f>
        <v>Chả cốm 300g</v>
      </c>
      <c r="N678" s="25" t="str">
        <f t="shared" si="156"/>
        <v>K-C6</v>
      </c>
      <c r="Q678" s="25" t="str">
        <f>VLOOKUP(K678,TONG_SL!$A:$D,3,0)</f>
        <v>Túi</v>
      </c>
      <c r="R678" s="1">
        <v>3</v>
      </c>
      <c r="T678" s="1">
        <f>VLOOKUP(VLOOKUP(G678,Ma_KH!$A:$R,18,0)&amp;K678,Gia_MB!$A:$F,6,0)</f>
        <v>70537.5</v>
      </c>
      <c r="U678" s="14">
        <f t="shared" si="157"/>
        <v>211612.5</v>
      </c>
      <c r="W678" s="64">
        <f t="shared" si="158"/>
        <v>0</v>
      </c>
      <c r="X678" s="3" t="str">
        <f t="shared" si="159"/>
        <v>8</v>
      </c>
      <c r="Z678" s="14">
        <f t="shared" si="160"/>
        <v>16929</v>
      </c>
      <c r="AA678" s="7">
        <f>VLOOKUP(G678,Ma_KH!$A:$R,14,0)</f>
        <v>1</v>
      </c>
    </row>
    <row r="679" spans="1:27" x14ac:dyDescent="0.25">
      <c r="A679" s="77">
        <v>45908</v>
      </c>
      <c r="B679" s="25">
        <v>56496</v>
      </c>
      <c r="C679" s="12" t="s">
        <v>7186</v>
      </c>
      <c r="D679" s="16">
        <f t="shared" si="155"/>
        <v>45908</v>
      </c>
      <c r="G679" s="13" t="s">
        <v>7227</v>
      </c>
      <c r="I679" s="13" t="s">
        <v>7385</v>
      </c>
      <c r="J679" s="13" t="s">
        <v>1811</v>
      </c>
      <c r="K679" s="13" t="s">
        <v>558</v>
      </c>
      <c r="L679" s="25" t="str">
        <f>VLOOKUP($K679,TONG_SL!$A:$D,2,0)</f>
        <v>Gà muối hun khói 300g</v>
      </c>
      <c r="N679" s="25" t="str">
        <f t="shared" si="156"/>
        <v>K-C6</v>
      </c>
      <c r="Q679" s="25" t="str">
        <f>VLOOKUP(K679,TONG_SL!$A:$D,3,0)</f>
        <v>Túi</v>
      </c>
      <c r="R679" s="1">
        <v>5</v>
      </c>
      <c r="T679" s="1">
        <f>VLOOKUP(VLOOKUP(G679,Ma_KH!$A:$R,18,0)&amp;K679,Gia_MB!$A:$F,6,0)</f>
        <v>70000</v>
      </c>
      <c r="U679" s="14">
        <f t="shared" si="157"/>
        <v>350000</v>
      </c>
      <c r="W679" s="64">
        <f t="shared" si="158"/>
        <v>0</v>
      </c>
      <c r="X679" s="3" t="str">
        <f t="shared" si="159"/>
        <v>8</v>
      </c>
      <c r="Z679" s="14">
        <f t="shared" si="160"/>
        <v>28000</v>
      </c>
      <c r="AA679" s="7">
        <f>VLOOKUP(G679,Ma_KH!$A:$R,14,0)</f>
        <v>51</v>
      </c>
    </row>
    <row r="680" spans="1:27" x14ac:dyDescent="0.25">
      <c r="A680" s="77">
        <v>45908</v>
      </c>
      <c r="B680" s="25">
        <v>56496</v>
      </c>
      <c r="C680" s="12" t="s">
        <v>7186</v>
      </c>
      <c r="D680" s="16">
        <f t="shared" si="155"/>
        <v>45908</v>
      </c>
      <c r="G680" s="13" t="s">
        <v>7227</v>
      </c>
      <c r="I680" s="13" t="s">
        <v>7385</v>
      </c>
      <c r="J680" s="13" t="s">
        <v>1811</v>
      </c>
      <c r="K680" s="13" t="s">
        <v>27</v>
      </c>
      <c r="L680" s="25" t="str">
        <f>VLOOKUP($K680,TONG_SL!$A:$D,2,0)</f>
        <v>Chân giò heo muối 300g</v>
      </c>
      <c r="N680" s="25" t="str">
        <f t="shared" si="156"/>
        <v>K-C6</v>
      </c>
      <c r="Q680" s="25" t="str">
        <f>VLOOKUP(K680,TONG_SL!$A:$D,3,0)</f>
        <v>Túi</v>
      </c>
      <c r="R680" s="1">
        <v>10</v>
      </c>
      <c r="T680" s="1">
        <f>VLOOKUP(VLOOKUP(G680,Ma_KH!$A:$R,18,0)&amp;K680,Gia_MB!$A:$F,6,0)</f>
        <v>73431</v>
      </c>
      <c r="U680" s="14">
        <f t="shared" si="157"/>
        <v>734310</v>
      </c>
      <c r="W680" s="64">
        <f t="shared" si="158"/>
        <v>0</v>
      </c>
      <c r="X680" s="3" t="str">
        <f t="shared" si="159"/>
        <v>8</v>
      </c>
      <c r="Z680" s="14">
        <f t="shared" si="160"/>
        <v>58744.800000000003</v>
      </c>
      <c r="AA680" s="7">
        <f>VLOOKUP(G680,Ma_KH!$A:$R,14,0)</f>
        <v>51</v>
      </c>
    </row>
    <row r="681" spans="1:27" x14ac:dyDescent="0.25">
      <c r="A681" s="77">
        <v>45908</v>
      </c>
      <c r="B681" s="25">
        <v>56496</v>
      </c>
      <c r="C681" s="12" t="s">
        <v>7186</v>
      </c>
      <c r="D681" s="16">
        <f t="shared" si="155"/>
        <v>45908</v>
      </c>
      <c r="G681" s="13" t="s">
        <v>7227</v>
      </c>
      <c r="I681" s="13" t="s">
        <v>7385</v>
      </c>
      <c r="J681" s="13" t="s">
        <v>1811</v>
      </c>
      <c r="K681" s="13" t="s">
        <v>568</v>
      </c>
      <c r="L681" s="25" t="str">
        <f>VLOOKUP($K681,TONG_SL!$A:$D,2,0)</f>
        <v>Chân gà sả tắc 150g</v>
      </c>
      <c r="N681" s="25" t="str">
        <f t="shared" si="156"/>
        <v>K-C6</v>
      </c>
      <c r="Q681" s="25" t="str">
        <f>VLOOKUP(K681,TONG_SL!$A:$D,3,0)</f>
        <v>Túi</v>
      </c>
      <c r="R681" s="1">
        <v>5</v>
      </c>
      <c r="T681" s="1">
        <f>VLOOKUP(VLOOKUP(G681,Ma_KH!$A:$R,18,0)&amp;K681,Gia_MB!$A:$F,6,0)</f>
        <v>20250</v>
      </c>
      <c r="U681" s="14">
        <f t="shared" si="157"/>
        <v>101250</v>
      </c>
      <c r="W681" s="64">
        <f t="shared" si="158"/>
        <v>0</v>
      </c>
      <c r="X681" s="3" t="str">
        <f t="shared" si="159"/>
        <v>8</v>
      </c>
      <c r="Z681" s="14">
        <f t="shared" si="160"/>
        <v>8100</v>
      </c>
      <c r="AA681" s="7">
        <f>VLOOKUP(G681,Ma_KH!$A:$R,14,0)</f>
        <v>51</v>
      </c>
    </row>
    <row r="682" spans="1:27" x14ac:dyDescent="0.25">
      <c r="A682" s="77">
        <v>45908</v>
      </c>
      <c r="B682" s="25">
        <v>56496</v>
      </c>
      <c r="C682" s="12" t="s">
        <v>7186</v>
      </c>
      <c r="D682" s="16">
        <f t="shared" si="155"/>
        <v>45908</v>
      </c>
      <c r="G682" s="13" t="s">
        <v>7227</v>
      </c>
      <c r="I682" s="13" t="s">
        <v>7385</v>
      </c>
      <c r="J682" s="13" t="s">
        <v>1811</v>
      </c>
      <c r="K682" s="13" t="s">
        <v>570</v>
      </c>
      <c r="L682" s="25" t="str">
        <f>VLOOKUP($K682,TONG_SL!$A:$D,2,0)</f>
        <v>Tai heo sốt thái 150g</v>
      </c>
      <c r="N682" s="25" t="str">
        <f t="shared" si="156"/>
        <v>K-C6</v>
      </c>
      <c r="Q682" s="25" t="str">
        <f>VLOOKUP(K682,TONG_SL!$A:$D,3,0)</f>
        <v>Túi</v>
      </c>
      <c r="R682" s="1">
        <v>5</v>
      </c>
      <c r="T682" s="1">
        <f>VLOOKUP(VLOOKUP(G682,Ma_KH!$A:$R,18,0)&amp;K682,Gia_MB!$A:$F,6,0)</f>
        <v>19500</v>
      </c>
      <c r="U682" s="14">
        <f t="shared" si="157"/>
        <v>97500</v>
      </c>
      <c r="W682" s="64">
        <f t="shared" si="158"/>
        <v>0</v>
      </c>
      <c r="X682" s="3" t="str">
        <f t="shared" si="159"/>
        <v>8</v>
      </c>
      <c r="Z682" s="14">
        <f t="shared" si="160"/>
        <v>7800</v>
      </c>
      <c r="AA682" s="7">
        <f>VLOOKUP(G682,Ma_KH!$A:$R,14,0)</f>
        <v>51</v>
      </c>
    </row>
    <row r="683" spans="1:27" x14ac:dyDescent="0.25">
      <c r="A683" s="77">
        <v>45908</v>
      </c>
      <c r="B683" s="25">
        <v>56496</v>
      </c>
      <c r="C683" s="12" t="s">
        <v>7186</v>
      </c>
      <c r="D683" s="16">
        <f t="shared" si="155"/>
        <v>45908</v>
      </c>
      <c r="G683" s="13" t="s">
        <v>7227</v>
      </c>
      <c r="I683" s="13" t="s">
        <v>7385</v>
      </c>
      <c r="J683" s="13" t="s">
        <v>1811</v>
      </c>
      <c r="K683" s="13" t="s">
        <v>39</v>
      </c>
      <c r="L683" s="25" t="str">
        <f>VLOOKUP($K683,TONG_SL!$A:$D,2,0)</f>
        <v>Chả cốm 300g</v>
      </c>
      <c r="N683" s="25" t="str">
        <f t="shared" si="156"/>
        <v>K-C6</v>
      </c>
      <c r="Q683" s="25" t="str">
        <f>VLOOKUP(K683,TONG_SL!$A:$D,3,0)</f>
        <v>Túi</v>
      </c>
      <c r="R683" s="1">
        <v>3</v>
      </c>
      <c r="T683" s="1">
        <f>VLOOKUP(VLOOKUP(G683,Ma_KH!$A:$R,18,0)&amp;K683,Gia_MB!$A:$F,6,0)</f>
        <v>74250</v>
      </c>
      <c r="U683" s="14">
        <f t="shared" si="157"/>
        <v>222750</v>
      </c>
      <c r="W683" s="64">
        <f t="shared" si="158"/>
        <v>0</v>
      </c>
      <c r="X683" s="3" t="str">
        <f t="shared" si="159"/>
        <v>8</v>
      </c>
      <c r="Z683" s="14">
        <f t="shared" si="160"/>
        <v>17820</v>
      </c>
      <c r="AA683" s="7">
        <f>VLOOKUP(G683,Ma_KH!$A:$R,14,0)</f>
        <v>51</v>
      </c>
    </row>
    <row r="684" spans="1:27" x14ac:dyDescent="0.25">
      <c r="A684" s="77">
        <v>45908</v>
      </c>
      <c r="B684" s="25">
        <v>56496</v>
      </c>
      <c r="C684" s="12" t="s">
        <v>7186</v>
      </c>
      <c r="D684" s="16">
        <f t="shared" si="155"/>
        <v>45908</v>
      </c>
      <c r="G684" s="13" t="s">
        <v>7227</v>
      </c>
      <c r="I684" s="13" t="s">
        <v>7385</v>
      </c>
      <c r="J684" s="13" t="s">
        <v>1811</v>
      </c>
      <c r="K684" s="13" t="s">
        <v>41</v>
      </c>
      <c r="L684" s="25" t="str">
        <f>VLOOKUP($K684,TONG_SL!$A:$D,2,0)</f>
        <v>Chả nướng 300g</v>
      </c>
      <c r="N684" s="25" t="str">
        <f t="shared" si="156"/>
        <v>K-C6</v>
      </c>
      <c r="Q684" s="25" t="str">
        <f>VLOOKUP(K684,TONG_SL!$A:$D,3,0)</f>
        <v>Túi</v>
      </c>
      <c r="R684" s="1">
        <v>3</v>
      </c>
      <c r="T684" s="1">
        <f>VLOOKUP(VLOOKUP(G684,Ma_KH!$A:$R,18,0)&amp;K684,Gia_MB!$A:$F,6,0)</f>
        <v>70950</v>
      </c>
      <c r="U684" s="14">
        <f t="shared" si="157"/>
        <v>212850</v>
      </c>
      <c r="W684" s="64">
        <f t="shared" si="158"/>
        <v>0</v>
      </c>
      <c r="X684" s="3" t="str">
        <f t="shared" si="159"/>
        <v>8</v>
      </c>
      <c r="Z684" s="14">
        <f t="shared" si="160"/>
        <v>17028</v>
      </c>
      <c r="AA684" s="7">
        <f>VLOOKUP(G684,Ma_KH!$A:$R,14,0)</f>
        <v>51</v>
      </c>
    </row>
    <row r="685" spans="1:27" x14ac:dyDescent="0.25">
      <c r="A685" s="77">
        <v>45908</v>
      </c>
      <c r="B685" s="25">
        <v>56496</v>
      </c>
      <c r="C685" s="12" t="s">
        <v>7186</v>
      </c>
      <c r="D685" s="16">
        <f t="shared" si="155"/>
        <v>45908</v>
      </c>
      <c r="G685" s="13" t="s">
        <v>7227</v>
      </c>
      <c r="I685" s="13" t="s">
        <v>7385</v>
      </c>
      <c r="J685" s="13" t="s">
        <v>1811</v>
      </c>
      <c r="K685" s="13" t="s">
        <v>51</v>
      </c>
      <c r="L685" s="25" t="str">
        <f>VLOOKUP($K685,TONG_SL!$A:$D,2,0)</f>
        <v>Mọc Nấm Hương 250g</v>
      </c>
      <c r="N685" s="25" t="str">
        <f t="shared" si="156"/>
        <v>K-C6</v>
      </c>
      <c r="Q685" s="25" t="str">
        <f>VLOOKUP(K685,TONG_SL!$A:$D,3,0)</f>
        <v>Túi</v>
      </c>
      <c r="R685" s="1">
        <v>3</v>
      </c>
      <c r="T685" s="1">
        <f>VLOOKUP(VLOOKUP(G685,Ma_KH!$A:$R,18,0)&amp;K685,Gia_MB!$A:$F,6,0)</f>
        <v>46000</v>
      </c>
      <c r="U685" s="14">
        <f t="shared" si="157"/>
        <v>138000</v>
      </c>
      <c r="W685" s="64">
        <f t="shared" si="158"/>
        <v>0</v>
      </c>
      <c r="X685" s="3" t="str">
        <f t="shared" si="159"/>
        <v>8</v>
      </c>
      <c r="Z685" s="14">
        <f t="shared" si="160"/>
        <v>11040</v>
      </c>
      <c r="AA685" s="7">
        <f>VLOOKUP(G685,Ma_KH!$A:$R,14,0)</f>
        <v>51</v>
      </c>
    </row>
    <row r="686" spans="1:27" x14ac:dyDescent="0.25">
      <c r="A686" s="77">
        <v>45908</v>
      </c>
      <c r="B686" s="25">
        <v>56496</v>
      </c>
      <c r="C686" s="12" t="s">
        <v>7186</v>
      </c>
      <c r="D686" s="16">
        <f t="shared" si="155"/>
        <v>45908</v>
      </c>
      <c r="G686" s="13" t="s">
        <v>7227</v>
      </c>
      <c r="I686" s="13" t="s">
        <v>7385</v>
      </c>
      <c r="J686" s="13" t="s">
        <v>1811</v>
      </c>
      <c r="K686" s="13" t="s">
        <v>556</v>
      </c>
      <c r="L686" s="25" t="str">
        <f>VLOOKUP($K686,TONG_SL!$A:$D,2,0)</f>
        <v>Chân giò heo muối 100g</v>
      </c>
      <c r="N686" s="25" t="str">
        <f t="shared" si="156"/>
        <v>K-C6</v>
      </c>
      <c r="Q686" s="25" t="str">
        <f>VLOOKUP(K686,TONG_SL!$A:$D,3,0)</f>
        <v>Gói</v>
      </c>
      <c r="R686" s="1">
        <v>10</v>
      </c>
      <c r="T686" s="1">
        <f>VLOOKUP(VLOOKUP(G686,Ma_KH!$A:$R,18,0)&amp;K686,Gia_MB!$A:$F,6,0)</f>
        <v>24549</v>
      </c>
      <c r="U686" s="14">
        <f t="shared" si="157"/>
        <v>245490</v>
      </c>
      <c r="W686" s="64">
        <f t="shared" si="158"/>
        <v>0</v>
      </c>
      <c r="X686" s="3" t="str">
        <f t="shared" si="159"/>
        <v>8</v>
      </c>
      <c r="Z686" s="14">
        <f t="shared" si="160"/>
        <v>19639.2</v>
      </c>
      <c r="AA686" s="7">
        <f>VLOOKUP(G686,Ma_KH!$A:$R,14,0)</f>
        <v>51</v>
      </c>
    </row>
    <row r="687" spans="1:27" x14ac:dyDescent="0.25">
      <c r="A687" s="77">
        <v>45908</v>
      </c>
      <c r="B687" s="25">
        <v>56496</v>
      </c>
      <c r="C687" s="12" t="s">
        <v>7186</v>
      </c>
      <c r="D687" s="16">
        <f t="shared" si="155"/>
        <v>45908</v>
      </c>
      <c r="G687" s="13" t="s">
        <v>7227</v>
      </c>
      <c r="I687" s="13" t="s">
        <v>7385</v>
      </c>
      <c r="J687" s="13" t="s">
        <v>1811</v>
      </c>
      <c r="K687" s="13" t="s">
        <v>27</v>
      </c>
      <c r="L687" s="25" t="str">
        <f>VLOOKUP($K687,TONG_SL!$A:$D,2,0)</f>
        <v>Chân giò heo muối 300g</v>
      </c>
      <c r="N687" s="25" t="str">
        <f t="shared" si="156"/>
        <v>K-C6</v>
      </c>
      <c r="Q687" s="25" t="str">
        <f>VLOOKUP(K687,TONG_SL!$A:$D,3,0)</f>
        <v>Túi</v>
      </c>
      <c r="R687" s="1">
        <v>2</v>
      </c>
      <c r="T687" s="1">
        <f>VLOOKUP(VLOOKUP(G687,Ma_KH!$A:$R,18,0)&amp;K687,Gia_MB!$A:$F,6,0)</f>
        <v>73431</v>
      </c>
      <c r="U687" s="14">
        <f t="shared" si="157"/>
        <v>146862</v>
      </c>
      <c r="W687" s="64">
        <f t="shared" si="158"/>
        <v>0</v>
      </c>
      <c r="X687" s="3" t="str">
        <f t="shared" si="159"/>
        <v>8</v>
      </c>
      <c r="Z687" s="14">
        <f t="shared" si="160"/>
        <v>11748.960000000001</v>
      </c>
      <c r="AA687" s="7">
        <f>VLOOKUP(G687,Ma_KH!$A:$R,14,0)</f>
        <v>51</v>
      </c>
    </row>
    <row r="688" spans="1:27" x14ac:dyDescent="0.25">
      <c r="A688" s="77">
        <v>45909</v>
      </c>
      <c r="B688" s="25">
        <v>57195</v>
      </c>
      <c r="C688" s="12" t="s">
        <v>7186</v>
      </c>
      <c r="D688" s="16">
        <f t="shared" ref="D688:D747" si="161">IF(A688="","",A688)</f>
        <v>45909</v>
      </c>
      <c r="G688" s="13" t="s">
        <v>7227</v>
      </c>
      <c r="I688" s="13" t="s">
        <v>7411</v>
      </c>
      <c r="J688" s="13" t="s">
        <v>1811</v>
      </c>
      <c r="K688" s="13" t="s">
        <v>27</v>
      </c>
      <c r="L688" s="25" t="str">
        <f>VLOOKUP($K688,TONG_SL!$A:$D,2,0)</f>
        <v>Chân giò heo muối 300g</v>
      </c>
      <c r="N688" s="25" t="str">
        <f t="shared" ref="N688:N747" si="162">IF($B688&lt;&gt;"","K-C6","")</f>
        <v>K-C6</v>
      </c>
      <c r="Q688" s="25" t="str">
        <f>VLOOKUP(K688,TONG_SL!$A:$D,3,0)</f>
        <v>Túi</v>
      </c>
      <c r="R688" s="1">
        <v>10</v>
      </c>
      <c r="T688" s="1">
        <f>VLOOKUP(VLOOKUP(G688,Ma_KH!$A:$R,18,0)&amp;K688,Gia_MB!$A:$F,6,0)</f>
        <v>73431</v>
      </c>
      <c r="U688" s="14">
        <f t="shared" si="157"/>
        <v>734310</v>
      </c>
      <c r="W688" s="64">
        <f t="shared" ref="W688:W747" si="163">U688*V688</f>
        <v>0</v>
      </c>
      <c r="X688" s="3" t="str">
        <f t="shared" si="159"/>
        <v>8</v>
      </c>
      <c r="Z688" s="14">
        <f t="shared" si="160"/>
        <v>58744.800000000003</v>
      </c>
      <c r="AA688" s="7">
        <f>VLOOKUP(G688,Ma_KH!$A:$R,14,0)</f>
        <v>51</v>
      </c>
    </row>
    <row r="689" spans="1:27" x14ac:dyDescent="0.25">
      <c r="A689" s="77">
        <v>45909</v>
      </c>
      <c r="B689" s="25">
        <v>57195</v>
      </c>
      <c r="C689" s="12" t="s">
        <v>7186</v>
      </c>
      <c r="D689" s="16">
        <f t="shared" si="161"/>
        <v>45909</v>
      </c>
      <c r="G689" s="13" t="s">
        <v>7227</v>
      </c>
      <c r="I689" s="13" t="s">
        <v>7411</v>
      </c>
      <c r="J689" s="13" t="s">
        <v>1811</v>
      </c>
      <c r="K689" s="13" t="s">
        <v>558</v>
      </c>
      <c r="L689" s="25" t="str">
        <f>VLOOKUP($K689,TONG_SL!$A:$D,2,0)</f>
        <v>Gà muối hun khói 300g</v>
      </c>
      <c r="N689" s="25" t="str">
        <f t="shared" si="162"/>
        <v>K-C6</v>
      </c>
      <c r="Q689" s="25" t="str">
        <f>VLOOKUP(K689,TONG_SL!$A:$D,3,0)</f>
        <v>Túi</v>
      </c>
      <c r="R689" s="1">
        <v>5</v>
      </c>
      <c r="T689" s="1">
        <f>VLOOKUP(VLOOKUP(G689,Ma_KH!$A:$R,18,0)&amp;K689,Gia_MB!$A:$F,6,0)</f>
        <v>70000</v>
      </c>
      <c r="U689" s="14">
        <f t="shared" si="157"/>
        <v>350000</v>
      </c>
      <c r="W689" s="64">
        <f t="shared" si="163"/>
        <v>0</v>
      </c>
      <c r="X689" s="3" t="str">
        <f t="shared" si="159"/>
        <v>8</v>
      </c>
      <c r="Z689" s="14">
        <f t="shared" si="160"/>
        <v>28000</v>
      </c>
      <c r="AA689" s="7">
        <f>VLOOKUP(G689,Ma_KH!$A:$R,14,0)</f>
        <v>51</v>
      </c>
    </row>
    <row r="690" spans="1:27" x14ac:dyDescent="0.25">
      <c r="A690" s="77">
        <v>45909</v>
      </c>
      <c r="B690" s="25">
        <v>57195</v>
      </c>
      <c r="C690" s="12" t="s">
        <v>7186</v>
      </c>
      <c r="D690" s="16">
        <f t="shared" si="161"/>
        <v>45909</v>
      </c>
      <c r="G690" s="13" t="s">
        <v>7227</v>
      </c>
      <c r="I690" s="13" t="s">
        <v>7411</v>
      </c>
      <c r="J690" s="13" t="s">
        <v>1811</v>
      </c>
      <c r="K690" s="13" t="s">
        <v>556</v>
      </c>
      <c r="L690" s="25" t="str">
        <f>VLOOKUP($K690,TONG_SL!$A:$D,2,0)</f>
        <v>Chân giò heo muối 100g</v>
      </c>
      <c r="N690" s="25" t="str">
        <f t="shared" si="162"/>
        <v>K-C6</v>
      </c>
      <c r="Q690" s="25" t="str">
        <f>VLOOKUP(K690,TONG_SL!$A:$D,3,0)</f>
        <v>Gói</v>
      </c>
      <c r="R690" s="1">
        <v>5</v>
      </c>
      <c r="T690" s="1">
        <f>VLOOKUP(VLOOKUP(G690,Ma_KH!$A:$R,18,0)&amp;K690,Gia_MB!$A:$F,6,0)</f>
        <v>24549</v>
      </c>
      <c r="U690" s="14">
        <f t="shared" si="157"/>
        <v>122745</v>
      </c>
      <c r="W690" s="64">
        <f t="shared" si="163"/>
        <v>0</v>
      </c>
      <c r="X690" s="3" t="str">
        <f t="shared" si="159"/>
        <v>8</v>
      </c>
      <c r="Z690" s="14">
        <f t="shared" si="160"/>
        <v>9819.6</v>
      </c>
      <c r="AA690" s="7">
        <f>VLOOKUP(G690,Ma_KH!$A:$R,14,0)</f>
        <v>51</v>
      </c>
    </row>
    <row r="691" spans="1:27" x14ac:dyDescent="0.25">
      <c r="A691" s="77">
        <v>45909</v>
      </c>
      <c r="B691" s="25">
        <v>57157</v>
      </c>
      <c r="C691" s="12" t="s">
        <v>7186</v>
      </c>
      <c r="D691" s="16">
        <f t="shared" si="161"/>
        <v>45909</v>
      </c>
      <c r="G691" s="13" t="s">
        <v>7227</v>
      </c>
      <c r="I691" s="13" t="s">
        <v>7412</v>
      </c>
      <c r="J691" s="13" t="s">
        <v>1811</v>
      </c>
      <c r="K691" s="13" t="s">
        <v>27</v>
      </c>
      <c r="L691" s="25" t="str">
        <f>VLOOKUP($K691,TONG_SL!$A:$D,2,0)</f>
        <v>Chân giò heo muối 300g</v>
      </c>
      <c r="N691" s="25" t="str">
        <f t="shared" si="162"/>
        <v>K-C6</v>
      </c>
      <c r="Q691" s="25" t="str">
        <f>VLOOKUP(K691,TONG_SL!$A:$D,3,0)</f>
        <v>Túi</v>
      </c>
      <c r="R691" s="1">
        <v>5</v>
      </c>
      <c r="T691" s="1">
        <f>VLOOKUP(VLOOKUP(G691,Ma_KH!$A:$R,18,0)&amp;K691,Gia_MB!$A:$F,6,0)</f>
        <v>73431</v>
      </c>
      <c r="U691" s="14">
        <f t="shared" si="157"/>
        <v>367155</v>
      </c>
      <c r="W691" s="64">
        <f t="shared" si="163"/>
        <v>0</v>
      </c>
      <c r="X691" s="3" t="str">
        <f t="shared" si="159"/>
        <v>8</v>
      </c>
      <c r="Z691" s="14">
        <f t="shared" si="160"/>
        <v>29372.400000000001</v>
      </c>
      <c r="AA691" s="7">
        <f>VLOOKUP(G691,Ma_KH!$A:$R,14,0)</f>
        <v>51</v>
      </c>
    </row>
    <row r="692" spans="1:27" x14ac:dyDescent="0.25">
      <c r="A692" s="77">
        <v>45909</v>
      </c>
      <c r="B692" s="25">
        <v>57157</v>
      </c>
      <c r="C692" s="12" t="s">
        <v>7186</v>
      </c>
      <c r="D692" s="16">
        <f t="shared" si="161"/>
        <v>45909</v>
      </c>
      <c r="G692" s="13" t="s">
        <v>7227</v>
      </c>
      <c r="I692" s="13" t="s">
        <v>7412</v>
      </c>
      <c r="J692" s="13" t="s">
        <v>1811</v>
      </c>
      <c r="K692" s="13" t="s">
        <v>558</v>
      </c>
      <c r="L692" s="25" t="str">
        <f>VLOOKUP($K692,TONG_SL!$A:$D,2,0)</f>
        <v>Gà muối hun khói 300g</v>
      </c>
      <c r="N692" s="25" t="str">
        <f t="shared" si="162"/>
        <v>K-C6</v>
      </c>
      <c r="Q692" s="25" t="str">
        <f>VLOOKUP(K692,TONG_SL!$A:$D,3,0)</f>
        <v>Túi</v>
      </c>
      <c r="R692" s="1">
        <v>3</v>
      </c>
      <c r="T692" s="1">
        <f>VLOOKUP(VLOOKUP(G692,Ma_KH!$A:$R,18,0)&amp;K692,Gia_MB!$A:$F,6,0)</f>
        <v>70000</v>
      </c>
      <c r="U692" s="14">
        <f t="shared" si="157"/>
        <v>210000</v>
      </c>
      <c r="W692" s="64">
        <f t="shared" si="163"/>
        <v>0</v>
      </c>
      <c r="X692" s="3" t="str">
        <f t="shared" si="159"/>
        <v>8</v>
      </c>
      <c r="Z692" s="14">
        <f t="shared" si="160"/>
        <v>16800</v>
      </c>
      <c r="AA692" s="7">
        <f>VLOOKUP(G692,Ma_KH!$A:$R,14,0)</f>
        <v>51</v>
      </c>
    </row>
    <row r="693" spans="1:27" x14ac:dyDescent="0.25">
      <c r="A693" s="77">
        <v>45909</v>
      </c>
      <c r="B693" s="25">
        <v>57157</v>
      </c>
      <c r="C693" s="12" t="s">
        <v>7186</v>
      </c>
      <c r="D693" s="16">
        <f t="shared" si="161"/>
        <v>45909</v>
      </c>
      <c r="G693" s="13" t="s">
        <v>7227</v>
      </c>
      <c r="I693" s="13" t="s">
        <v>7412</v>
      </c>
      <c r="J693" s="13" t="s">
        <v>1811</v>
      </c>
      <c r="K693" s="13" t="s">
        <v>30</v>
      </c>
      <c r="L693" s="25" t="str">
        <f>VLOOKUP($K693,TONG_SL!$A:$D,2,0)</f>
        <v>Gà muối 500g</v>
      </c>
      <c r="N693" s="25" t="str">
        <f t="shared" si="162"/>
        <v>K-C6</v>
      </c>
      <c r="Q693" s="25" t="str">
        <f>VLOOKUP(K693,TONG_SL!$A:$D,3,0)</f>
        <v>Túi</v>
      </c>
      <c r="R693" s="1">
        <v>5</v>
      </c>
      <c r="T693" s="1">
        <f>VLOOKUP(VLOOKUP(G693,Ma_KH!$A:$R,18,0)&amp;K693,Gia_MB!$A:$F,6,0)</f>
        <v>111058</v>
      </c>
      <c r="U693" s="14">
        <f t="shared" si="157"/>
        <v>555290</v>
      </c>
      <c r="W693" s="64">
        <f t="shared" si="163"/>
        <v>0</v>
      </c>
      <c r="X693" s="3" t="str">
        <f t="shared" si="159"/>
        <v>8</v>
      </c>
      <c r="Z693" s="14">
        <f t="shared" si="160"/>
        <v>44423.200000000004</v>
      </c>
      <c r="AA693" s="7">
        <f>VLOOKUP(G693,Ma_KH!$A:$R,14,0)</f>
        <v>51</v>
      </c>
    </row>
    <row r="694" spans="1:27" x14ac:dyDescent="0.25">
      <c r="A694" s="77">
        <v>45909</v>
      </c>
      <c r="B694" s="25">
        <v>57157</v>
      </c>
      <c r="C694" s="12" t="s">
        <v>7186</v>
      </c>
      <c r="D694" s="16">
        <f t="shared" si="161"/>
        <v>45909</v>
      </c>
      <c r="G694" s="13" t="s">
        <v>7227</v>
      </c>
      <c r="I694" s="13" t="s">
        <v>7412</v>
      </c>
      <c r="J694" s="13" t="s">
        <v>1811</v>
      </c>
      <c r="K694" s="13" t="s">
        <v>51</v>
      </c>
      <c r="L694" s="25" t="str">
        <f>VLOOKUP($K694,TONG_SL!$A:$D,2,0)</f>
        <v>Mọc Nấm Hương 250g</v>
      </c>
      <c r="N694" s="25" t="str">
        <f t="shared" si="162"/>
        <v>K-C6</v>
      </c>
      <c r="Q694" s="25" t="str">
        <f>VLOOKUP(K694,TONG_SL!$A:$D,3,0)</f>
        <v>Túi</v>
      </c>
      <c r="R694" s="1">
        <v>3</v>
      </c>
      <c r="T694" s="1">
        <f>VLOOKUP(VLOOKUP(G694,Ma_KH!$A:$R,18,0)&amp;K694,Gia_MB!$A:$F,6,0)</f>
        <v>46000</v>
      </c>
      <c r="U694" s="14">
        <f t="shared" si="157"/>
        <v>138000</v>
      </c>
      <c r="W694" s="64">
        <f t="shared" si="163"/>
        <v>0</v>
      </c>
      <c r="X694" s="3" t="str">
        <f t="shared" si="159"/>
        <v>8</v>
      </c>
      <c r="Z694" s="14">
        <f t="shared" si="160"/>
        <v>11040</v>
      </c>
      <c r="AA694" s="7">
        <f>VLOOKUP(G694,Ma_KH!$A:$R,14,0)</f>
        <v>51</v>
      </c>
    </row>
    <row r="695" spans="1:27" x14ac:dyDescent="0.25">
      <c r="A695" s="77">
        <v>45909</v>
      </c>
      <c r="B695" s="25">
        <v>57157</v>
      </c>
      <c r="C695" s="12" t="s">
        <v>7186</v>
      </c>
      <c r="D695" s="16">
        <f t="shared" si="161"/>
        <v>45909</v>
      </c>
      <c r="G695" s="13" t="s">
        <v>7227</v>
      </c>
      <c r="I695" s="13" t="s">
        <v>7412</v>
      </c>
      <c r="J695" s="13" t="s">
        <v>1811</v>
      </c>
      <c r="K695" s="13" t="s">
        <v>556</v>
      </c>
      <c r="L695" s="25" t="str">
        <f>VLOOKUP($K695,TONG_SL!$A:$D,2,0)</f>
        <v>Chân giò heo muối 100g</v>
      </c>
      <c r="N695" s="25" t="str">
        <f t="shared" si="162"/>
        <v>K-C6</v>
      </c>
      <c r="Q695" s="25" t="str">
        <f>VLOOKUP(K695,TONG_SL!$A:$D,3,0)</f>
        <v>Gói</v>
      </c>
      <c r="R695" s="1">
        <v>10</v>
      </c>
      <c r="T695" s="1">
        <f>VLOOKUP(VLOOKUP(G695,Ma_KH!$A:$R,18,0)&amp;K695,Gia_MB!$A:$F,6,0)</f>
        <v>24549</v>
      </c>
      <c r="U695" s="14">
        <f t="shared" si="157"/>
        <v>245490</v>
      </c>
      <c r="W695" s="64">
        <f t="shared" si="163"/>
        <v>0</v>
      </c>
      <c r="X695" s="3" t="str">
        <f t="shared" si="159"/>
        <v>8</v>
      </c>
      <c r="Z695" s="14">
        <f t="shared" si="160"/>
        <v>19639.2</v>
      </c>
      <c r="AA695" s="7">
        <f>VLOOKUP(G695,Ma_KH!$A:$R,14,0)</f>
        <v>51</v>
      </c>
    </row>
    <row r="696" spans="1:27" x14ac:dyDescent="0.25">
      <c r="A696" s="77">
        <v>45909</v>
      </c>
      <c r="B696" s="25">
        <v>31418</v>
      </c>
      <c r="C696" s="12" t="s">
        <v>7186</v>
      </c>
      <c r="D696" s="16">
        <f t="shared" si="161"/>
        <v>45909</v>
      </c>
      <c r="G696" s="13" t="s">
        <v>7413</v>
      </c>
      <c r="I696" s="13" t="s">
        <v>7413</v>
      </c>
      <c r="J696" s="13" t="s">
        <v>1811</v>
      </c>
      <c r="K696" s="13" t="s">
        <v>570</v>
      </c>
      <c r="L696" s="25" t="str">
        <f>VLOOKUP($K696,TONG_SL!$A:$D,2,0)</f>
        <v>Tai heo sốt thái 150g</v>
      </c>
      <c r="N696" s="25" t="str">
        <f t="shared" si="162"/>
        <v>K-C6</v>
      </c>
      <c r="Q696" s="25" t="str">
        <f>VLOOKUP(K696,TONG_SL!$A:$D,3,0)</f>
        <v>Túi</v>
      </c>
      <c r="R696" s="1">
        <v>10</v>
      </c>
      <c r="T696" s="1">
        <f>VLOOKUP(VLOOKUP(G696,Ma_KH!$A:$R,18,0)&amp;K696,Gia_MB!$A:$F,6,0)</f>
        <v>21667</v>
      </c>
      <c r="U696" s="14">
        <f t="shared" si="157"/>
        <v>216670</v>
      </c>
      <c r="W696" s="64">
        <f t="shared" si="163"/>
        <v>0</v>
      </c>
      <c r="X696" s="3" t="str">
        <f t="shared" si="159"/>
        <v>8</v>
      </c>
      <c r="Z696" s="14">
        <f t="shared" si="160"/>
        <v>17333.599999999999</v>
      </c>
      <c r="AA696" s="7">
        <f>VLOOKUP(G696,Ma_KH!$A:$R,14,0)</f>
        <v>50</v>
      </c>
    </row>
    <row r="697" spans="1:27" x14ac:dyDescent="0.25">
      <c r="A697" s="77">
        <v>45909</v>
      </c>
      <c r="B697" s="25">
        <v>31418</v>
      </c>
      <c r="C697" s="12" t="s">
        <v>7186</v>
      </c>
      <c r="D697" s="16">
        <f t="shared" si="161"/>
        <v>45909</v>
      </c>
      <c r="G697" s="13" t="s">
        <v>7413</v>
      </c>
      <c r="I697" s="13" t="s">
        <v>7413</v>
      </c>
      <c r="J697" s="13" t="s">
        <v>1811</v>
      </c>
      <c r="K697" s="13" t="s">
        <v>32</v>
      </c>
      <c r="L697" s="25" t="str">
        <f>VLOOKUP($K697,TONG_SL!$A:$D,2,0)</f>
        <v>Giò Tai Lưỡi Xào 250g</v>
      </c>
      <c r="N697" s="25" t="str">
        <f t="shared" si="162"/>
        <v>K-C6</v>
      </c>
      <c r="Q697" s="25" t="str">
        <f>VLOOKUP(K697,TONG_SL!$A:$D,3,0)</f>
        <v>Túi</v>
      </c>
      <c r="R697" s="1">
        <v>10</v>
      </c>
      <c r="T697" s="1">
        <f>VLOOKUP(VLOOKUP(G697,Ma_KH!$A:$R,18,0)&amp;K697,Gia_MB!$A:$F,6,0)</f>
        <v>50182</v>
      </c>
      <c r="U697" s="14">
        <f t="shared" si="157"/>
        <v>501820</v>
      </c>
      <c r="W697" s="64">
        <f t="shared" si="163"/>
        <v>0</v>
      </c>
      <c r="X697" s="3" t="str">
        <f t="shared" si="159"/>
        <v>8</v>
      </c>
      <c r="Z697" s="14">
        <f t="shared" si="160"/>
        <v>40145.599999999999</v>
      </c>
      <c r="AA697" s="7">
        <f>VLOOKUP(G697,Ma_KH!$A:$R,14,0)</f>
        <v>50</v>
      </c>
    </row>
    <row r="698" spans="1:27" x14ac:dyDescent="0.25">
      <c r="A698" s="77">
        <v>45909</v>
      </c>
      <c r="B698" s="25">
        <v>57170</v>
      </c>
      <c r="C698" s="12" t="s">
        <v>7186</v>
      </c>
      <c r="D698" s="16">
        <f t="shared" si="161"/>
        <v>45909</v>
      </c>
      <c r="G698" s="13" t="s">
        <v>7227</v>
      </c>
      <c r="I698" s="13" t="s">
        <v>7414</v>
      </c>
      <c r="J698" s="13" t="s">
        <v>1811</v>
      </c>
      <c r="K698" s="13" t="s">
        <v>556</v>
      </c>
      <c r="L698" s="25" t="str">
        <f>VLOOKUP($K698,TONG_SL!$A:$D,2,0)</f>
        <v>Chân giò heo muối 100g</v>
      </c>
      <c r="N698" s="25" t="str">
        <f t="shared" si="162"/>
        <v>K-C6</v>
      </c>
      <c r="Q698" s="25" t="str">
        <f>VLOOKUP(K698,TONG_SL!$A:$D,3,0)</f>
        <v>Gói</v>
      </c>
      <c r="R698" s="1">
        <v>5</v>
      </c>
      <c r="T698" s="1">
        <f>VLOOKUP(VLOOKUP(G698,Ma_KH!$A:$R,18,0)&amp;K698,Gia_MB!$A:$F,6,0)</f>
        <v>24549</v>
      </c>
      <c r="U698" s="14">
        <f t="shared" si="157"/>
        <v>122745</v>
      </c>
      <c r="W698" s="64">
        <f t="shared" si="163"/>
        <v>0</v>
      </c>
      <c r="X698" s="3" t="str">
        <f t="shared" si="159"/>
        <v>8</v>
      </c>
      <c r="Z698" s="14">
        <f t="shared" si="160"/>
        <v>9819.6</v>
      </c>
      <c r="AA698" s="7">
        <f>VLOOKUP(G698,Ma_KH!$A:$R,14,0)</f>
        <v>51</v>
      </c>
    </row>
    <row r="699" spans="1:27" x14ac:dyDescent="0.25">
      <c r="A699" s="77">
        <v>45909</v>
      </c>
      <c r="B699" s="25">
        <v>57170</v>
      </c>
      <c r="C699" s="12" t="s">
        <v>7186</v>
      </c>
      <c r="D699" s="16">
        <f t="shared" si="161"/>
        <v>45909</v>
      </c>
      <c r="G699" s="13" t="s">
        <v>7227</v>
      </c>
      <c r="I699" s="13" t="s">
        <v>7414</v>
      </c>
      <c r="J699" s="13" t="s">
        <v>1811</v>
      </c>
      <c r="K699" s="13" t="s">
        <v>27</v>
      </c>
      <c r="L699" s="25" t="str">
        <f>VLOOKUP($K699,TONG_SL!$A:$D,2,0)</f>
        <v>Chân giò heo muối 300g</v>
      </c>
      <c r="N699" s="25" t="str">
        <f t="shared" si="162"/>
        <v>K-C6</v>
      </c>
      <c r="Q699" s="25" t="str">
        <f>VLOOKUP(K699,TONG_SL!$A:$D,3,0)</f>
        <v>Túi</v>
      </c>
      <c r="R699" s="1">
        <v>15</v>
      </c>
      <c r="T699" s="1">
        <f>VLOOKUP(VLOOKUP(G699,Ma_KH!$A:$R,18,0)&amp;K699,Gia_MB!$A:$F,6,0)</f>
        <v>73431</v>
      </c>
      <c r="U699" s="14">
        <f t="shared" si="157"/>
        <v>1101465</v>
      </c>
      <c r="W699" s="64">
        <f t="shared" si="163"/>
        <v>0</v>
      </c>
      <c r="X699" s="3" t="str">
        <f t="shared" si="159"/>
        <v>8</v>
      </c>
      <c r="Z699" s="14">
        <f t="shared" si="160"/>
        <v>88117.2</v>
      </c>
      <c r="AA699" s="7">
        <f>VLOOKUP(G699,Ma_KH!$A:$R,14,0)</f>
        <v>51</v>
      </c>
    </row>
    <row r="700" spans="1:27" x14ac:dyDescent="0.25">
      <c r="A700" s="77">
        <v>45909</v>
      </c>
      <c r="B700" s="25">
        <v>57170</v>
      </c>
      <c r="C700" s="12" t="s">
        <v>7186</v>
      </c>
      <c r="D700" s="16">
        <f t="shared" si="161"/>
        <v>45909</v>
      </c>
      <c r="G700" s="13" t="s">
        <v>7227</v>
      </c>
      <c r="I700" s="13" t="s">
        <v>7414</v>
      </c>
      <c r="J700" s="13" t="s">
        <v>1811</v>
      </c>
      <c r="K700" s="13" t="s">
        <v>558</v>
      </c>
      <c r="L700" s="25" t="str">
        <f>VLOOKUP($K700,TONG_SL!$A:$D,2,0)</f>
        <v>Gà muối hun khói 300g</v>
      </c>
      <c r="N700" s="25" t="str">
        <f t="shared" si="162"/>
        <v>K-C6</v>
      </c>
      <c r="Q700" s="25" t="str">
        <f>VLOOKUP(K700,TONG_SL!$A:$D,3,0)</f>
        <v>Túi</v>
      </c>
      <c r="R700" s="1">
        <v>5</v>
      </c>
      <c r="T700" s="1">
        <f>VLOOKUP(VLOOKUP(G700,Ma_KH!$A:$R,18,0)&amp;K700,Gia_MB!$A:$F,6,0)</f>
        <v>70000</v>
      </c>
      <c r="U700" s="14">
        <f t="shared" si="157"/>
        <v>350000</v>
      </c>
      <c r="W700" s="64">
        <f t="shared" si="163"/>
        <v>0</v>
      </c>
      <c r="X700" s="3" t="str">
        <f t="shared" si="159"/>
        <v>8</v>
      </c>
      <c r="Z700" s="14">
        <f t="shared" si="160"/>
        <v>28000</v>
      </c>
      <c r="AA700" s="7">
        <f>VLOOKUP(G700,Ma_KH!$A:$R,14,0)</f>
        <v>51</v>
      </c>
    </row>
    <row r="701" spans="1:27" x14ac:dyDescent="0.25">
      <c r="A701" s="77">
        <v>45909</v>
      </c>
      <c r="B701" s="25">
        <v>57170</v>
      </c>
      <c r="C701" s="12" t="s">
        <v>7186</v>
      </c>
      <c r="D701" s="16">
        <f t="shared" si="161"/>
        <v>45909</v>
      </c>
      <c r="G701" s="13" t="s">
        <v>7227</v>
      </c>
      <c r="I701" s="13" t="s">
        <v>7414</v>
      </c>
      <c r="J701" s="13" t="s">
        <v>1811</v>
      </c>
      <c r="K701" s="13" t="s">
        <v>30</v>
      </c>
      <c r="L701" s="25" t="str">
        <f>VLOOKUP($K701,TONG_SL!$A:$D,2,0)</f>
        <v>Gà muối 500g</v>
      </c>
      <c r="N701" s="25" t="str">
        <f t="shared" si="162"/>
        <v>K-C6</v>
      </c>
      <c r="Q701" s="25" t="str">
        <f>VLOOKUP(K701,TONG_SL!$A:$D,3,0)</f>
        <v>Túi</v>
      </c>
      <c r="R701" s="1">
        <v>3</v>
      </c>
      <c r="T701" s="1">
        <f>VLOOKUP(VLOOKUP(G701,Ma_KH!$A:$R,18,0)&amp;K701,Gia_MB!$A:$F,6,0)</f>
        <v>111058</v>
      </c>
      <c r="U701" s="14">
        <f t="shared" ref="U701:U753" si="164">T701*R701</f>
        <v>333174</v>
      </c>
      <c r="W701" s="64">
        <f t="shared" si="163"/>
        <v>0</v>
      </c>
      <c r="X701" s="3" t="str">
        <f t="shared" ref="X701:X753" si="165">IF(B701&lt;&gt;"","8","0")</f>
        <v>8</v>
      </c>
      <c r="Z701" s="14">
        <f t="shared" ref="Z701:Z753" si="166">U701*X701%</f>
        <v>26653.920000000002</v>
      </c>
      <c r="AA701" s="7">
        <f>VLOOKUP(G701,Ma_KH!$A:$R,14,0)</f>
        <v>51</v>
      </c>
    </row>
    <row r="702" spans="1:27" x14ac:dyDescent="0.25">
      <c r="A702" s="77">
        <v>45909</v>
      </c>
      <c r="B702" s="25">
        <v>57170</v>
      </c>
      <c r="C702" s="12" t="s">
        <v>7186</v>
      </c>
      <c r="D702" s="16">
        <f t="shared" si="161"/>
        <v>45909</v>
      </c>
      <c r="G702" s="13" t="s">
        <v>7227</v>
      </c>
      <c r="I702" s="13" t="s">
        <v>7414</v>
      </c>
      <c r="J702" s="13" t="s">
        <v>1811</v>
      </c>
      <c r="K702" s="13" t="s">
        <v>32</v>
      </c>
      <c r="L702" s="25" t="str">
        <f>VLOOKUP($K702,TONG_SL!$A:$D,2,0)</f>
        <v>Giò Tai Lưỡi Xào 250g</v>
      </c>
      <c r="N702" s="25" t="str">
        <f t="shared" si="162"/>
        <v>K-C6</v>
      </c>
      <c r="Q702" s="25" t="str">
        <f>VLOOKUP(K702,TONG_SL!$A:$D,3,0)</f>
        <v>Túi</v>
      </c>
      <c r="R702" s="1">
        <v>5</v>
      </c>
      <c r="T702" s="1">
        <f>VLOOKUP(VLOOKUP(G702,Ma_KH!$A:$R,18,0)&amp;K702,Gia_MB!$A:$F,6,0)</f>
        <v>50182</v>
      </c>
      <c r="U702" s="14">
        <f t="shared" si="164"/>
        <v>250910</v>
      </c>
      <c r="W702" s="64">
        <f t="shared" si="163"/>
        <v>0</v>
      </c>
      <c r="X702" s="3" t="str">
        <f t="shared" si="165"/>
        <v>8</v>
      </c>
      <c r="Z702" s="14">
        <f t="shared" si="166"/>
        <v>20072.8</v>
      </c>
      <c r="AA702" s="7">
        <f>VLOOKUP(G702,Ma_KH!$A:$R,14,0)</f>
        <v>51</v>
      </c>
    </row>
    <row r="703" spans="1:27" x14ac:dyDescent="0.25">
      <c r="A703" s="77">
        <v>45909</v>
      </c>
      <c r="B703" s="25">
        <v>57170</v>
      </c>
      <c r="C703" s="12" t="s">
        <v>7186</v>
      </c>
      <c r="D703" s="16">
        <f t="shared" si="161"/>
        <v>45909</v>
      </c>
      <c r="G703" s="13" t="s">
        <v>7227</v>
      </c>
      <c r="I703" s="13" t="s">
        <v>7414</v>
      </c>
      <c r="J703" s="13" t="s">
        <v>1811</v>
      </c>
      <c r="K703" s="13" t="s">
        <v>51</v>
      </c>
      <c r="L703" s="25" t="str">
        <f>VLOOKUP($K703,TONG_SL!$A:$D,2,0)</f>
        <v>Mọc Nấm Hương 250g</v>
      </c>
      <c r="N703" s="25" t="str">
        <f t="shared" si="162"/>
        <v>K-C6</v>
      </c>
      <c r="Q703" s="25" t="str">
        <f>VLOOKUP(K703,TONG_SL!$A:$D,3,0)</f>
        <v>Túi</v>
      </c>
      <c r="R703" s="1">
        <v>5</v>
      </c>
      <c r="T703" s="1">
        <f>VLOOKUP(VLOOKUP(G703,Ma_KH!$A:$R,18,0)&amp;K703,Gia_MB!$A:$F,6,0)</f>
        <v>46000</v>
      </c>
      <c r="U703" s="14">
        <f t="shared" si="164"/>
        <v>230000</v>
      </c>
      <c r="W703" s="64">
        <f t="shared" si="163"/>
        <v>0</v>
      </c>
      <c r="X703" s="3" t="str">
        <f t="shared" si="165"/>
        <v>8</v>
      </c>
      <c r="Z703" s="14">
        <f t="shared" si="166"/>
        <v>18400</v>
      </c>
      <c r="AA703" s="7">
        <f>VLOOKUP(G703,Ma_KH!$A:$R,14,0)</f>
        <v>51</v>
      </c>
    </row>
    <row r="704" spans="1:27" x14ac:dyDescent="0.25">
      <c r="A704" s="77">
        <v>45909</v>
      </c>
      <c r="B704" s="25">
        <v>57170</v>
      </c>
      <c r="C704" s="12" t="s">
        <v>7186</v>
      </c>
      <c r="D704" s="16">
        <f t="shared" si="161"/>
        <v>45909</v>
      </c>
      <c r="G704" s="13" t="s">
        <v>7227</v>
      </c>
      <c r="I704" s="13" t="s">
        <v>7414</v>
      </c>
      <c r="J704" s="13" t="s">
        <v>1811</v>
      </c>
      <c r="K704" s="13" t="s">
        <v>35</v>
      </c>
      <c r="L704" s="25" t="str">
        <f>VLOOKUP($K704,TONG_SL!$A:$D,2,0)</f>
        <v>Tai heo muối 200g</v>
      </c>
      <c r="N704" s="25" t="str">
        <f t="shared" si="162"/>
        <v>K-C6</v>
      </c>
      <c r="Q704" s="25" t="str">
        <f>VLOOKUP(K704,TONG_SL!$A:$D,3,0)</f>
        <v>Túi</v>
      </c>
      <c r="R704" s="1">
        <v>5</v>
      </c>
      <c r="T704" s="1">
        <f>VLOOKUP(VLOOKUP(G704,Ma_KH!$A:$R,18,0)&amp;K704,Gia_MB!$A:$F,6,0)</f>
        <v>55595</v>
      </c>
      <c r="U704" s="14">
        <f t="shared" si="164"/>
        <v>277975</v>
      </c>
      <c r="W704" s="64">
        <f t="shared" si="163"/>
        <v>0</v>
      </c>
      <c r="X704" s="3" t="str">
        <f t="shared" si="165"/>
        <v>8</v>
      </c>
      <c r="Z704" s="14">
        <f t="shared" si="166"/>
        <v>22238</v>
      </c>
      <c r="AA704" s="7">
        <f>VLOOKUP(G704,Ma_KH!$A:$R,14,0)</f>
        <v>51</v>
      </c>
    </row>
    <row r="705" spans="1:27" x14ac:dyDescent="0.25">
      <c r="A705" s="77">
        <v>45909</v>
      </c>
      <c r="B705" s="25">
        <v>57146</v>
      </c>
      <c r="C705" s="12" t="s">
        <v>7186</v>
      </c>
      <c r="D705" s="16">
        <f t="shared" si="161"/>
        <v>45909</v>
      </c>
      <c r="G705" s="13" t="s">
        <v>7227</v>
      </c>
      <c r="I705" s="13" t="s">
        <v>7415</v>
      </c>
      <c r="J705" s="13" t="s">
        <v>1811</v>
      </c>
      <c r="K705" s="13" t="s">
        <v>568</v>
      </c>
      <c r="L705" s="25" t="str">
        <f>VLOOKUP($K705,TONG_SL!$A:$D,2,0)</f>
        <v>Chân gà sả tắc 150g</v>
      </c>
      <c r="N705" s="25" t="str">
        <f t="shared" si="162"/>
        <v>K-C6</v>
      </c>
      <c r="Q705" s="25" t="str">
        <f>VLOOKUP(K705,TONG_SL!$A:$D,3,0)</f>
        <v>Túi</v>
      </c>
      <c r="R705" s="1">
        <v>3</v>
      </c>
      <c r="T705" s="1">
        <f>VLOOKUP(VLOOKUP(G705,Ma_KH!$A:$R,18,0)&amp;K705,Gia_MB!$A:$F,6,0)</f>
        <v>20250</v>
      </c>
      <c r="U705" s="14">
        <f t="shared" si="164"/>
        <v>60750</v>
      </c>
      <c r="W705" s="64">
        <f t="shared" si="163"/>
        <v>0</v>
      </c>
      <c r="X705" s="3" t="str">
        <f t="shared" si="165"/>
        <v>8</v>
      </c>
      <c r="Z705" s="14">
        <f t="shared" si="166"/>
        <v>4860</v>
      </c>
      <c r="AA705" s="7">
        <f>VLOOKUP(G705,Ma_KH!$A:$R,14,0)</f>
        <v>51</v>
      </c>
    </row>
    <row r="706" spans="1:27" x14ac:dyDescent="0.25">
      <c r="A706" s="77">
        <v>45909</v>
      </c>
      <c r="B706" s="25">
        <v>57146</v>
      </c>
      <c r="C706" s="12" t="s">
        <v>7186</v>
      </c>
      <c r="D706" s="16">
        <f t="shared" si="161"/>
        <v>45909</v>
      </c>
      <c r="G706" s="13" t="s">
        <v>7227</v>
      </c>
      <c r="I706" s="13" t="s">
        <v>7415</v>
      </c>
      <c r="J706" s="13" t="s">
        <v>1811</v>
      </c>
      <c r="K706" s="13" t="s">
        <v>27</v>
      </c>
      <c r="L706" s="25" t="str">
        <f>VLOOKUP($K706,TONG_SL!$A:$D,2,0)</f>
        <v>Chân giò heo muối 300g</v>
      </c>
      <c r="N706" s="25" t="str">
        <f t="shared" si="162"/>
        <v>K-C6</v>
      </c>
      <c r="Q706" s="25" t="str">
        <f>VLOOKUP(K706,TONG_SL!$A:$D,3,0)</f>
        <v>Túi</v>
      </c>
      <c r="R706" s="1">
        <v>7</v>
      </c>
      <c r="T706" s="1">
        <f>VLOOKUP(VLOOKUP(G706,Ma_KH!$A:$R,18,0)&amp;K706,Gia_MB!$A:$F,6,0)</f>
        <v>73431</v>
      </c>
      <c r="U706" s="14">
        <f t="shared" si="164"/>
        <v>514017</v>
      </c>
      <c r="W706" s="64">
        <f t="shared" si="163"/>
        <v>0</v>
      </c>
      <c r="X706" s="3" t="str">
        <f t="shared" si="165"/>
        <v>8</v>
      </c>
      <c r="Z706" s="14">
        <f t="shared" si="166"/>
        <v>41121.360000000001</v>
      </c>
      <c r="AA706" s="7">
        <f>VLOOKUP(G706,Ma_KH!$A:$R,14,0)</f>
        <v>51</v>
      </c>
    </row>
    <row r="707" spans="1:27" x14ac:dyDescent="0.25">
      <c r="A707" s="77">
        <v>45909</v>
      </c>
      <c r="B707" s="25">
        <v>57146</v>
      </c>
      <c r="C707" s="12" t="s">
        <v>7186</v>
      </c>
      <c r="D707" s="16">
        <f t="shared" si="161"/>
        <v>45909</v>
      </c>
      <c r="G707" s="13" t="s">
        <v>7227</v>
      </c>
      <c r="I707" s="13" t="s">
        <v>7415</v>
      </c>
      <c r="J707" s="13" t="s">
        <v>1811</v>
      </c>
      <c r="K707" s="13" t="s">
        <v>558</v>
      </c>
      <c r="L707" s="25" t="str">
        <f>VLOOKUP($K707,TONG_SL!$A:$D,2,0)</f>
        <v>Gà muối hun khói 300g</v>
      </c>
      <c r="N707" s="25" t="str">
        <f t="shared" si="162"/>
        <v>K-C6</v>
      </c>
      <c r="Q707" s="25" t="str">
        <f>VLOOKUP(K707,TONG_SL!$A:$D,3,0)</f>
        <v>Túi</v>
      </c>
      <c r="R707" s="1">
        <v>3</v>
      </c>
      <c r="T707" s="1">
        <f>VLOOKUP(VLOOKUP(G707,Ma_KH!$A:$R,18,0)&amp;K707,Gia_MB!$A:$F,6,0)</f>
        <v>70000</v>
      </c>
      <c r="U707" s="14">
        <f t="shared" si="164"/>
        <v>210000</v>
      </c>
      <c r="W707" s="64">
        <f t="shared" si="163"/>
        <v>0</v>
      </c>
      <c r="X707" s="3" t="str">
        <f t="shared" si="165"/>
        <v>8</v>
      </c>
      <c r="Z707" s="14">
        <f t="shared" si="166"/>
        <v>16800</v>
      </c>
      <c r="AA707" s="7">
        <f>VLOOKUP(G707,Ma_KH!$A:$R,14,0)</f>
        <v>51</v>
      </c>
    </row>
    <row r="708" spans="1:27" x14ac:dyDescent="0.25">
      <c r="A708" s="77">
        <v>45909</v>
      </c>
      <c r="B708" s="25">
        <v>57146</v>
      </c>
      <c r="C708" s="12" t="s">
        <v>7186</v>
      </c>
      <c r="D708" s="16">
        <f t="shared" si="161"/>
        <v>45909</v>
      </c>
      <c r="G708" s="13" t="s">
        <v>7227</v>
      </c>
      <c r="I708" s="13" t="s">
        <v>7415</v>
      </c>
      <c r="J708" s="13" t="s">
        <v>1811</v>
      </c>
      <c r="K708" s="13" t="s">
        <v>51</v>
      </c>
      <c r="L708" s="25" t="str">
        <f>VLOOKUP($K708,TONG_SL!$A:$D,2,0)</f>
        <v>Mọc Nấm Hương 250g</v>
      </c>
      <c r="N708" s="25" t="str">
        <f t="shared" si="162"/>
        <v>K-C6</v>
      </c>
      <c r="Q708" s="25" t="str">
        <f>VLOOKUP(K708,TONG_SL!$A:$D,3,0)</f>
        <v>Túi</v>
      </c>
      <c r="R708" s="1">
        <v>3</v>
      </c>
      <c r="T708" s="1">
        <f>VLOOKUP(VLOOKUP(G708,Ma_KH!$A:$R,18,0)&amp;K708,Gia_MB!$A:$F,6,0)</f>
        <v>46000</v>
      </c>
      <c r="U708" s="14">
        <f t="shared" si="164"/>
        <v>138000</v>
      </c>
      <c r="W708" s="64">
        <f t="shared" si="163"/>
        <v>0</v>
      </c>
      <c r="X708" s="3" t="str">
        <f t="shared" si="165"/>
        <v>8</v>
      </c>
      <c r="Z708" s="14">
        <f t="shared" si="166"/>
        <v>11040</v>
      </c>
      <c r="AA708" s="7">
        <f>VLOOKUP(G708,Ma_KH!$A:$R,14,0)</f>
        <v>51</v>
      </c>
    </row>
    <row r="709" spans="1:27" x14ac:dyDescent="0.25">
      <c r="A709" s="77">
        <v>45909</v>
      </c>
      <c r="B709" s="25">
        <v>57146</v>
      </c>
      <c r="C709" s="12" t="s">
        <v>7186</v>
      </c>
      <c r="D709" s="16">
        <f t="shared" si="161"/>
        <v>45909</v>
      </c>
      <c r="G709" s="13" t="s">
        <v>7227</v>
      </c>
      <c r="I709" s="13" t="s">
        <v>7415</v>
      </c>
      <c r="J709" s="13" t="s">
        <v>1811</v>
      </c>
      <c r="K709" s="13" t="s">
        <v>556</v>
      </c>
      <c r="L709" s="25" t="str">
        <f>VLOOKUP($K709,TONG_SL!$A:$D,2,0)</f>
        <v>Chân giò heo muối 100g</v>
      </c>
      <c r="N709" s="25" t="str">
        <f t="shared" si="162"/>
        <v>K-C6</v>
      </c>
      <c r="Q709" s="25" t="str">
        <f>VLOOKUP(K709,TONG_SL!$A:$D,3,0)</f>
        <v>Gói</v>
      </c>
      <c r="R709" s="1">
        <v>10</v>
      </c>
      <c r="T709" s="1">
        <f>VLOOKUP(VLOOKUP(G709,Ma_KH!$A:$R,18,0)&amp;K709,Gia_MB!$A:$F,6,0)</f>
        <v>24549</v>
      </c>
      <c r="U709" s="14">
        <f t="shared" si="164"/>
        <v>245490</v>
      </c>
      <c r="W709" s="64">
        <f t="shared" si="163"/>
        <v>0</v>
      </c>
      <c r="X709" s="3" t="str">
        <f t="shared" si="165"/>
        <v>8</v>
      </c>
      <c r="Z709" s="14">
        <f t="shared" si="166"/>
        <v>19639.2</v>
      </c>
      <c r="AA709" s="7">
        <f>VLOOKUP(G709,Ma_KH!$A:$R,14,0)</f>
        <v>51</v>
      </c>
    </row>
    <row r="710" spans="1:27" x14ac:dyDescent="0.25">
      <c r="A710" s="77">
        <v>45909</v>
      </c>
      <c r="B710" s="25">
        <v>57196</v>
      </c>
      <c r="C710" s="12" t="s">
        <v>7186</v>
      </c>
      <c r="D710" s="16">
        <f t="shared" si="161"/>
        <v>45909</v>
      </c>
      <c r="G710" s="13" t="s">
        <v>7227</v>
      </c>
      <c r="I710" s="13" t="s">
        <v>7416</v>
      </c>
      <c r="J710" s="13" t="s">
        <v>1811</v>
      </c>
      <c r="K710" s="13" t="s">
        <v>568</v>
      </c>
      <c r="L710" s="25" t="str">
        <f>VLOOKUP($K710,TONG_SL!$A:$D,2,0)</f>
        <v>Chân gà sả tắc 150g</v>
      </c>
      <c r="N710" s="25" t="str">
        <f t="shared" si="162"/>
        <v>K-C6</v>
      </c>
      <c r="Q710" s="25" t="str">
        <f>VLOOKUP(K710,TONG_SL!$A:$D,3,0)</f>
        <v>Túi</v>
      </c>
      <c r="R710" s="1">
        <v>3</v>
      </c>
      <c r="T710" s="1">
        <f>VLOOKUP(VLOOKUP(G710,Ma_KH!$A:$R,18,0)&amp;K710,Gia_MB!$A:$F,6,0)</f>
        <v>20250</v>
      </c>
      <c r="U710" s="14">
        <f t="shared" si="164"/>
        <v>60750</v>
      </c>
      <c r="W710" s="64">
        <f t="shared" si="163"/>
        <v>0</v>
      </c>
      <c r="X710" s="3" t="str">
        <f t="shared" si="165"/>
        <v>8</v>
      </c>
      <c r="Z710" s="14">
        <f t="shared" si="166"/>
        <v>4860</v>
      </c>
      <c r="AA710" s="7">
        <f>VLOOKUP(G710,Ma_KH!$A:$R,14,0)</f>
        <v>51</v>
      </c>
    </row>
    <row r="711" spans="1:27" x14ac:dyDescent="0.25">
      <c r="A711" s="77">
        <v>45909</v>
      </c>
      <c r="B711" s="25">
        <v>57196</v>
      </c>
      <c r="C711" s="12" t="s">
        <v>7186</v>
      </c>
      <c r="D711" s="16">
        <f t="shared" si="161"/>
        <v>45909</v>
      </c>
      <c r="G711" s="13" t="s">
        <v>7227</v>
      </c>
      <c r="I711" s="13" t="s">
        <v>7416</v>
      </c>
      <c r="J711" s="13" t="s">
        <v>1811</v>
      </c>
      <c r="K711" s="13" t="s">
        <v>558</v>
      </c>
      <c r="L711" s="25" t="str">
        <f>VLOOKUP($K711,TONG_SL!$A:$D,2,0)</f>
        <v>Gà muối hun khói 300g</v>
      </c>
      <c r="N711" s="25" t="str">
        <f t="shared" si="162"/>
        <v>K-C6</v>
      </c>
      <c r="Q711" s="25" t="str">
        <f>VLOOKUP(K711,TONG_SL!$A:$D,3,0)</f>
        <v>Túi</v>
      </c>
      <c r="R711" s="1">
        <v>5</v>
      </c>
      <c r="T711" s="1">
        <f>VLOOKUP(VLOOKUP(G711,Ma_KH!$A:$R,18,0)&amp;K711,Gia_MB!$A:$F,6,0)</f>
        <v>70000</v>
      </c>
      <c r="U711" s="14">
        <f t="shared" si="164"/>
        <v>350000</v>
      </c>
      <c r="W711" s="64">
        <f t="shared" si="163"/>
        <v>0</v>
      </c>
      <c r="X711" s="3" t="str">
        <f t="shared" si="165"/>
        <v>8</v>
      </c>
      <c r="Z711" s="14">
        <f t="shared" si="166"/>
        <v>28000</v>
      </c>
      <c r="AA711" s="7">
        <f>VLOOKUP(G711,Ma_KH!$A:$R,14,0)</f>
        <v>51</v>
      </c>
    </row>
    <row r="712" spans="1:27" x14ac:dyDescent="0.25">
      <c r="A712" s="77">
        <v>45909</v>
      </c>
      <c r="B712" s="25">
        <v>57196</v>
      </c>
      <c r="C712" s="12" t="s">
        <v>7186</v>
      </c>
      <c r="D712" s="16">
        <f t="shared" si="161"/>
        <v>45909</v>
      </c>
      <c r="G712" s="13" t="s">
        <v>7227</v>
      </c>
      <c r="I712" s="13" t="s">
        <v>7416</v>
      </c>
      <c r="J712" s="13" t="s">
        <v>1811</v>
      </c>
      <c r="K712" s="13" t="s">
        <v>32</v>
      </c>
      <c r="L712" s="25" t="str">
        <f>VLOOKUP($K712,TONG_SL!$A:$D,2,0)</f>
        <v>Giò Tai Lưỡi Xào 250g</v>
      </c>
      <c r="N712" s="25" t="str">
        <f t="shared" si="162"/>
        <v>K-C6</v>
      </c>
      <c r="Q712" s="25" t="str">
        <f>VLOOKUP(K712,TONG_SL!$A:$D,3,0)</f>
        <v>Túi</v>
      </c>
      <c r="R712" s="1">
        <v>3</v>
      </c>
      <c r="T712" s="1">
        <f>VLOOKUP(VLOOKUP(G712,Ma_KH!$A:$R,18,0)&amp;K712,Gia_MB!$A:$F,6,0)</f>
        <v>50182</v>
      </c>
      <c r="U712" s="14">
        <f t="shared" si="164"/>
        <v>150546</v>
      </c>
      <c r="W712" s="64">
        <f t="shared" si="163"/>
        <v>0</v>
      </c>
      <c r="X712" s="3" t="str">
        <f t="shared" si="165"/>
        <v>8</v>
      </c>
      <c r="Z712" s="14">
        <f t="shared" si="166"/>
        <v>12043.68</v>
      </c>
      <c r="AA712" s="7">
        <f>VLOOKUP(G712,Ma_KH!$A:$R,14,0)</f>
        <v>51</v>
      </c>
    </row>
    <row r="713" spans="1:27" x14ac:dyDescent="0.25">
      <c r="A713" s="77">
        <v>45909</v>
      </c>
      <c r="B713" s="25">
        <v>57196</v>
      </c>
      <c r="C713" s="12" t="s">
        <v>7186</v>
      </c>
      <c r="D713" s="16">
        <f t="shared" si="161"/>
        <v>45909</v>
      </c>
      <c r="G713" s="13" t="s">
        <v>7227</v>
      </c>
      <c r="I713" s="13" t="s">
        <v>7416</v>
      </c>
      <c r="J713" s="13" t="s">
        <v>1811</v>
      </c>
      <c r="K713" s="13" t="s">
        <v>51</v>
      </c>
      <c r="L713" s="25" t="str">
        <f>VLOOKUP($K713,TONG_SL!$A:$D,2,0)</f>
        <v>Mọc Nấm Hương 250g</v>
      </c>
      <c r="N713" s="25" t="str">
        <f t="shared" si="162"/>
        <v>K-C6</v>
      </c>
      <c r="Q713" s="25" t="str">
        <f>VLOOKUP(K713,TONG_SL!$A:$D,3,0)</f>
        <v>Túi</v>
      </c>
      <c r="R713" s="1">
        <v>3</v>
      </c>
      <c r="T713" s="1">
        <f>VLOOKUP(VLOOKUP(G713,Ma_KH!$A:$R,18,0)&amp;K713,Gia_MB!$A:$F,6,0)</f>
        <v>46000</v>
      </c>
      <c r="U713" s="14">
        <f t="shared" si="164"/>
        <v>138000</v>
      </c>
      <c r="W713" s="64">
        <f t="shared" si="163"/>
        <v>0</v>
      </c>
      <c r="X713" s="3" t="str">
        <f t="shared" si="165"/>
        <v>8</v>
      </c>
      <c r="Z713" s="14">
        <f t="shared" si="166"/>
        <v>11040</v>
      </c>
      <c r="AA713" s="7">
        <f>VLOOKUP(G713,Ma_KH!$A:$R,14,0)</f>
        <v>51</v>
      </c>
    </row>
    <row r="714" spans="1:27" x14ac:dyDescent="0.25">
      <c r="A714" s="77">
        <v>45909</v>
      </c>
      <c r="B714" s="25">
        <v>57196</v>
      </c>
      <c r="C714" s="12" t="s">
        <v>7186</v>
      </c>
      <c r="D714" s="16">
        <f t="shared" si="161"/>
        <v>45909</v>
      </c>
      <c r="G714" s="13" t="s">
        <v>7227</v>
      </c>
      <c r="I714" s="13" t="s">
        <v>7416</v>
      </c>
      <c r="J714" s="13" t="s">
        <v>1811</v>
      </c>
      <c r="K714" s="13" t="s">
        <v>35</v>
      </c>
      <c r="L714" s="25" t="str">
        <f>VLOOKUP($K714,TONG_SL!$A:$D,2,0)</f>
        <v>Tai heo muối 200g</v>
      </c>
      <c r="N714" s="25" t="str">
        <f t="shared" si="162"/>
        <v>K-C6</v>
      </c>
      <c r="Q714" s="25" t="str">
        <f>VLOOKUP(K714,TONG_SL!$A:$D,3,0)</f>
        <v>Túi</v>
      </c>
      <c r="R714" s="1">
        <v>3</v>
      </c>
      <c r="T714" s="1">
        <f>VLOOKUP(VLOOKUP(G714,Ma_KH!$A:$R,18,0)&amp;K714,Gia_MB!$A:$F,6,0)</f>
        <v>55595</v>
      </c>
      <c r="U714" s="14">
        <f t="shared" si="164"/>
        <v>166785</v>
      </c>
      <c r="W714" s="64">
        <f t="shared" si="163"/>
        <v>0</v>
      </c>
      <c r="X714" s="3" t="str">
        <f t="shared" si="165"/>
        <v>8</v>
      </c>
      <c r="Z714" s="14">
        <f t="shared" si="166"/>
        <v>13342.800000000001</v>
      </c>
      <c r="AA714" s="7">
        <f>VLOOKUP(G714,Ma_KH!$A:$R,14,0)</f>
        <v>51</v>
      </c>
    </row>
    <row r="715" spans="1:27" x14ac:dyDescent="0.25">
      <c r="A715" s="77">
        <v>45909</v>
      </c>
      <c r="B715" s="25">
        <v>57196</v>
      </c>
      <c r="C715" s="12" t="s">
        <v>7186</v>
      </c>
      <c r="D715" s="16">
        <f t="shared" si="161"/>
        <v>45909</v>
      </c>
      <c r="G715" s="13" t="s">
        <v>7227</v>
      </c>
      <c r="I715" s="13" t="s">
        <v>7416</v>
      </c>
      <c r="J715" s="13" t="s">
        <v>1811</v>
      </c>
      <c r="K715" s="13" t="s">
        <v>556</v>
      </c>
      <c r="L715" s="25" t="str">
        <f>VLOOKUP($K715,TONG_SL!$A:$D,2,0)</f>
        <v>Chân giò heo muối 100g</v>
      </c>
      <c r="N715" s="25" t="str">
        <f t="shared" si="162"/>
        <v>K-C6</v>
      </c>
      <c r="Q715" s="25" t="str">
        <f>VLOOKUP(K715,TONG_SL!$A:$D,3,0)</f>
        <v>Gói</v>
      </c>
      <c r="R715" s="1">
        <v>10</v>
      </c>
      <c r="T715" s="1">
        <f>VLOOKUP(VLOOKUP(G715,Ma_KH!$A:$R,18,0)&amp;K715,Gia_MB!$A:$F,6,0)</f>
        <v>24549</v>
      </c>
      <c r="U715" s="14">
        <f t="shared" si="164"/>
        <v>245490</v>
      </c>
      <c r="W715" s="64">
        <f t="shared" si="163"/>
        <v>0</v>
      </c>
      <c r="X715" s="3" t="str">
        <f t="shared" si="165"/>
        <v>8</v>
      </c>
      <c r="Z715" s="14">
        <f t="shared" si="166"/>
        <v>19639.2</v>
      </c>
      <c r="AA715" s="7">
        <f>VLOOKUP(G715,Ma_KH!$A:$R,14,0)</f>
        <v>51</v>
      </c>
    </row>
    <row r="716" spans="1:27" x14ac:dyDescent="0.25">
      <c r="A716" s="77">
        <v>45909</v>
      </c>
      <c r="B716" s="25">
        <v>57219</v>
      </c>
      <c r="C716" s="12" t="s">
        <v>7186</v>
      </c>
      <c r="D716" s="16">
        <f t="shared" si="161"/>
        <v>45909</v>
      </c>
      <c r="G716" s="13" t="s">
        <v>7227</v>
      </c>
      <c r="I716" s="13" t="s">
        <v>7417</v>
      </c>
      <c r="J716" s="13" t="s">
        <v>1811</v>
      </c>
      <c r="K716" s="13" t="s">
        <v>27</v>
      </c>
      <c r="L716" s="25" t="str">
        <f>VLOOKUP($K716,TONG_SL!$A:$D,2,0)</f>
        <v>Chân giò heo muối 300g</v>
      </c>
      <c r="N716" s="25" t="str">
        <f t="shared" si="162"/>
        <v>K-C6</v>
      </c>
      <c r="Q716" s="25" t="str">
        <f>VLOOKUP(K716,TONG_SL!$A:$D,3,0)</f>
        <v>Túi</v>
      </c>
      <c r="R716" s="1">
        <v>10</v>
      </c>
      <c r="T716" s="1">
        <f>VLOOKUP(VLOOKUP(G716,Ma_KH!$A:$R,18,0)&amp;K716,Gia_MB!$A:$F,6,0)</f>
        <v>73431</v>
      </c>
      <c r="U716" s="14">
        <f t="shared" si="164"/>
        <v>734310</v>
      </c>
      <c r="W716" s="64">
        <f t="shared" si="163"/>
        <v>0</v>
      </c>
      <c r="X716" s="3" t="str">
        <f t="shared" si="165"/>
        <v>8</v>
      </c>
      <c r="Z716" s="14">
        <f t="shared" si="166"/>
        <v>58744.800000000003</v>
      </c>
      <c r="AA716" s="7">
        <f>VLOOKUP(G716,Ma_KH!$A:$R,14,0)</f>
        <v>51</v>
      </c>
    </row>
    <row r="717" spans="1:27" x14ac:dyDescent="0.25">
      <c r="A717" s="77">
        <v>45909</v>
      </c>
      <c r="B717" s="25">
        <v>57219</v>
      </c>
      <c r="C717" s="12" t="s">
        <v>7186</v>
      </c>
      <c r="D717" s="16">
        <f t="shared" si="161"/>
        <v>45909</v>
      </c>
      <c r="G717" s="13" t="s">
        <v>7227</v>
      </c>
      <c r="I717" s="13" t="s">
        <v>7417</v>
      </c>
      <c r="J717" s="13" t="s">
        <v>1811</v>
      </c>
      <c r="K717" s="13" t="s">
        <v>30</v>
      </c>
      <c r="L717" s="25" t="str">
        <f>VLOOKUP($K717,TONG_SL!$A:$D,2,0)</f>
        <v>Gà muối 500g</v>
      </c>
      <c r="N717" s="25" t="str">
        <f t="shared" si="162"/>
        <v>K-C6</v>
      </c>
      <c r="Q717" s="25" t="str">
        <f>VLOOKUP(K717,TONG_SL!$A:$D,3,0)</f>
        <v>Túi</v>
      </c>
      <c r="R717" s="1">
        <v>3</v>
      </c>
      <c r="T717" s="1">
        <f>VLOOKUP(VLOOKUP(G717,Ma_KH!$A:$R,18,0)&amp;K717,Gia_MB!$A:$F,6,0)</f>
        <v>111058</v>
      </c>
      <c r="U717" s="14">
        <f t="shared" si="164"/>
        <v>333174</v>
      </c>
      <c r="W717" s="64">
        <f t="shared" si="163"/>
        <v>0</v>
      </c>
      <c r="X717" s="3" t="str">
        <f t="shared" si="165"/>
        <v>8</v>
      </c>
      <c r="Z717" s="14">
        <f t="shared" si="166"/>
        <v>26653.920000000002</v>
      </c>
      <c r="AA717" s="7">
        <f>VLOOKUP(G717,Ma_KH!$A:$R,14,0)</f>
        <v>51</v>
      </c>
    </row>
    <row r="718" spans="1:27" x14ac:dyDescent="0.25">
      <c r="A718" s="77">
        <v>45909</v>
      </c>
      <c r="B718" s="25">
        <v>57219</v>
      </c>
      <c r="C718" s="12" t="s">
        <v>7186</v>
      </c>
      <c r="D718" s="16">
        <f t="shared" si="161"/>
        <v>45909</v>
      </c>
      <c r="G718" s="13" t="s">
        <v>7227</v>
      </c>
      <c r="I718" s="13" t="s">
        <v>7417</v>
      </c>
      <c r="J718" s="13" t="s">
        <v>1811</v>
      </c>
      <c r="K718" s="13" t="s">
        <v>32</v>
      </c>
      <c r="L718" s="25" t="str">
        <f>VLOOKUP($K718,TONG_SL!$A:$D,2,0)</f>
        <v>Giò Tai Lưỡi Xào 250g</v>
      </c>
      <c r="N718" s="25" t="str">
        <f t="shared" si="162"/>
        <v>K-C6</v>
      </c>
      <c r="Q718" s="25" t="str">
        <f>VLOOKUP(K718,TONG_SL!$A:$D,3,0)</f>
        <v>Túi</v>
      </c>
      <c r="R718" s="1">
        <v>3</v>
      </c>
      <c r="T718" s="1">
        <f>VLOOKUP(VLOOKUP(G718,Ma_KH!$A:$R,18,0)&amp;K718,Gia_MB!$A:$F,6,0)</f>
        <v>50182</v>
      </c>
      <c r="U718" s="14">
        <f t="shared" si="164"/>
        <v>150546</v>
      </c>
      <c r="W718" s="64">
        <f t="shared" si="163"/>
        <v>0</v>
      </c>
      <c r="X718" s="3" t="str">
        <f t="shared" si="165"/>
        <v>8</v>
      </c>
      <c r="Z718" s="14">
        <f t="shared" si="166"/>
        <v>12043.68</v>
      </c>
      <c r="AA718" s="7">
        <f>VLOOKUP(G718,Ma_KH!$A:$R,14,0)</f>
        <v>51</v>
      </c>
    </row>
    <row r="719" spans="1:27" x14ac:dyDescent="0.25">
      <c r="A719" s="77">
        <v>45909</v>
      </c>
      <c r="B719" s="25">
        <v>57219</v>
      </c>
      <c r="C719" s="12" t="s">
        <v>7186</v>
      </c>
      <c r="D719" s="16">
        <f t="shared" si="161"/>
        <v>45909</v>
      </c>
      <c r="G719" s="13" t="s">
        <v>7227</v>
      </c>
      <c r="I719" s="13" t="s">
        <v>7417</v>
      </c>
      <c r="J719" s="13" t="s">
        <v>1811</v>
      </c>
      <c r="K719" s="13" t="s">
        <v>558</v>
      </c>
      <c r="L719" s="25" t="str">
        <f>VLOOKUP($K719,TONG_SL!$A:$D,2,0)</f>
        <v>Gà muối hun khói 300g</v>
      </c>
      <c r="N719" s="25" t="str">
        <f t="shared" si="162"/>
        <v>K-C6</v>
      </c>
      <c r="Q719" s="25" t="str">
        <f>VLOOKUP(K719,TONG_SL!$A:$D,3,0)</f>
        <v>Túi</v>
      </c>
      <c r="R719" s="1">
        <v>3</v>
      </c>
      <c r="T719" s="1">
        <f>VLOOKUP(VLOOKUP(G719,Ma_KH!$A:$R,18,0)&amp;K719,Gia_MB!$A:$F,6,0)</f>
        <v>70000</v>
      </c>
      <c r="U719" s="14">
        <f t="shared" si="164"/>
        <v>210000</v>
      </c>
      <c r="W719" s="64">
        <f t="shared" si="163"/>
        <v>0</v>
      </c>
      <c r="X719" s="3" t="str">
        <f t="shared" si="165"/>
        <v>8</v>
      </c>
      <c r="Z719" s="14">
        <f t="shared" si="166"/>
        <v>16800</v>
      </c>
      <c r="AA719" s="7">
        <f>VLOOKUP(G719,Ma_KH!$A:$R,14,0)</f>
        <v>51</v>
      </c>
    </row>
    <row r="720" spans="1:27" x14ac:dyDescent="0.25">
      <c r="A720" s="77">
        <v>45909</v>
      </c>
      <c r="B720" s="25">
        <v>57219</v>
      </c>
      <c r="C720" s="12" t="s">
        <v>7186</v>
      </c>
      <c r="D720" s="16">
        <f t="shared" si="161"/>
        <v>45909</v>
      </c>
      <c r="G720" s="13" t="s">
        <v>7227</v>
      </c>
      <c r="I720" s="13" t="s">
        <v>7417</v>
      </c>
      <c r="J720" s="13" t="s">
        <v>1811</v>
      </c>
      <c r="K720" s="13" t="s">
        <v>556</v>
      </c>
      <c r="L720" s="25" t="str">
        <f>VLOOKUP($K720,TONG_SL!$A:$D,2,0)</f>
        <v>Chân giò heo muối 100g</v>
      </c>
      <c r="N720" s="25" t="str">
        <f t="shared" si="162"/>
        <v>K-C6</v>
      </c>
      <c r="Q720" s="25" t="str">
        <f>VLOOKUP(K720,TONG_SL!$A:$D,3,0)</f>
        <v>Gói</v>
      </c>
      <c r="R720" s="1">
        <v>10</v>
      </c>
      <c r="T720" s="1">
        <f>VLOOKUP(VLOOKUP(G720,Ma_KH!$A:$R,18,0)&amp;K720,Gia_MB!$A:$F,6,0)</f>
        <v>24549</v>
      </c>
      <c r="U720" s="14">
        <f t="shared" si="164"/>
        <v>245490</v>
      </c>
      <c r="W720" s="64">
        <f t="shared" si="163"/>
        <v>0</v>
      </c>
      <c r="X720" s="3" t="str">
        <f t="shared" si="165"/>
        <v>8</v>
      </c>
      <c r="Z720" s="14">
        <f t="shared" si="166"/>
        <v>19639.2</v>
      </c>
      <c r="AA720" s="7">
        <f>VLOOKUP(G720,Ma_KH!$A:$R,14,0)</f>
        <v>51</v>
      </c>
    </row>
    <row r="721" spans="1:27" x14ac:dyDescent="0.25">
      <c r="A721" s="77">
        <v>45909</v>
      </c>
      <c r="B721" s="25">
        <v>57142</v>
      </c>
      <c r="C721" s="12" t="s">
        <v>7186</v>
      </c>
      <c r="D721" s="16">
        <f t="shared" si="161"/>
        <v>45909</v>
      </c>
      <c r="G721" s="13" t="s">
        <v>7227</v>
      </c>
      <c r="I721" s="13" t="s">
        <v>7418</v>
      </c>
      <c r="J721" s="13" t="s">
        <v>1811</v>
      </c>
      <c r="K721" s="13" t="s">
        <v>568</v>
      </c>
      <c r="L721" s="25" t="str">
        <f>VLOOKUP($K721,TONG_SL!$A:$D,2,0)</f>
        <v>Chân gà sả tắc 150g</v>
      </c>
      <c r="N721" s="25" t="str">
        <f t="shared" si="162"/>
        <v>K-C6</v>
      </c>
      <c r="Q721" s="25" t="str">
        <f>VLOOKUP(K721,TONG_SL!$A:$D,3,0)</f>
        <v>Túi</v>
      </c>
      <c r="R721" s="1">
        <v>3</v>
      </c>
      <c r="T721" s="1">
        <f>VLOOKUP(VLOOKUP(G721,Ma_KH!$A:$R,18,0)&amp;K721,Gia_MB!$A:$F,6,0)</f>
        <v>20250</v>
      </c>
      <c r="U721" s="14">
        <f t="shared" si="164"/>
        <v>60750</v>
      </c>
      <c r="W721" s="64">
        <f t="shared" si="163"/>
        <v>0</v>
      </c>
      <c r="X721" s="3" t="str">
        <f t="shared" si="165"/>
        <v>8</v>
      </c>
      <c r="Z721" s="14">
        <f t="shared" si="166"/>
        <v>4860</v>
      </c>
      <c r="AA721" s="7">
        <f>VLOOKUP(G721,Ma_KH!$A:$R,14,0)</f>
        <v>51</v>
      </c>
    </row>
    <row r="722" spans="1:27" x14ac:dyDescent="0.25">
      <c r="A722" s="77">
        <v>45909</v>
      </c>
      <c r="B722" s="25">
        <v>57142</v>
      </c>
      <c r="C722" s="12" t="s">
        <v>7186</v>
      </c>
      <c r="D722" s="16">
        <f t="shared" si="161"/>
        <v>45909</v>
      </c>
      <c r="G722" s="13" t="s">
        <v>7227</v>
      </c>
      <c r="I722" s="13" t="s">
        <v>7418</v>
      </c>
      <c r="J722" s="13" t="s">
        <v>1811</v>
      </c>
      <c r="K722" s="13" t="s">
        <v>556</v>
      </c>
      <c r="L722" s="25" t="str">
        <f>VLOOKUP($K722,TONG_SL!$A:$D,2,0)</f>
        <v>Chân giò heo muối 100g</v>
      </c>
      <c r="N722" s="25" t="str">
        <f t="shared" si="162"/>
        <v>K-C6</v>
      </c>
      <c r="Q722" s="25" t="str">
        <f>VLOOKUP(K722,TONG_SL!$A:$D,3,0)</f>
        <v>Gói</v>
      </c>
      <c r="R722" s="1">
        <v>10</v>
      </c>
      <c r="T722" s="1">
        <f>VLOOKUP(VLOOKUP(G722,Ma_KH!$A:$R,18,0)&amp;K722,Gia_MB!$A:$F,6,0)</f>
        <v>24549</v>
      </c>
      <c r="U722" s="14">
        <f t="shared" si="164"/>
        <v>245490</v>
      </c>
      <c r="W722" s="64">
        <f t="shared" si="163"/>
        <v>0</v>
      </c>
      <c r="X722" s="3" t="str">
        <f t="shared" si="165"/>
        <v>8</v>
      </c>
      <c r="Z722" s="14">
        <f t="shared" si="166"/>
        <v>19639.2</v>
      </c>
      <c r="AA722" s="7">
        <f>VLOOKUP(G722,Ma_KH!$A:$R,14,0)</f>
        <v>51</v>
      </c>
    </row>
    <row r="723" spans="1:27" x14ac:dyDescent="0.25">
      <c r="A723" s="77">
        <v>45909</v>
      </c>
      <c r="B723" s="25">
        <v>57142</v>
      </c>
      <c r="C723" s="12" t="s">
        <v>7186</v>
      </c>
      <c r="D723" s="16">
        <f t="shared" si="161"/>
        <v>45909</v>
      </c>
      <c r="G723" s="13" t="s">
        <v>7227</v>
      </c>
      <c r="I723" s="13" t="s">
        <v>7418</v>
      </c>
      <c r="J723" s="13" t="s">
        <v>1811</v>
      </c>
      <c r="K723" s="13" t="s">
        <v>27</v>
      </c>
      <c r="L723" s="25" t="str">
        <f>VLOOKUP($K723,TONG_SL!$A:$D,2,0)</f>
        <v>Chân giò heo muối 300g</v>
      </c>
      <c r="N723" s="25" t="str">
        <f t="shared" si="162"/>
        <v>K-C6</v>
      </c>
      <c r="Q723" s="25" t="str">
        <f>VLOOKUP(K723,TONG_SL!$A:$D,3,0)</f>
        <v>Túi</v>
      </c>
      <c r="R723" s="1">
        <v>7</v>
      </c>
      <c r="T723" s="1">
        <f>VLOOKUP(VLOOKUP(G723,Ma_KH!$A:$R,18,0)&amp;K723,Gia_MB!$A:$F,6,0)</f>
        <v>73431</v>
      </c>
      <c r="U723" s="14">
        <f t="shared" si="164"/>
        <v>514017</v>
      </c>
      <c r="W723" s="64">
        <f t="shared" si="163"/>
        <v>0</v>
      </c>
      <c r="X723" s="3" t="str">
        <f t="shared" si="165"/>
        <v>8</v>
      </c>
      <c r="Z723" s="14">
        <f t="shared" si="166"/>
        <v>41121.360000000001</v>
      </c>
      <c r="AA723" s="7">
        <f>VLOOKUP(G723,Ma_KH!$A:$R,14,0)</f>
        <v>51</v>
      </c>
    </row>
    <row r="724" spans="1:27" x14ac:dyDescent="0.25">
      <c r="A724" s="77">
        <v>45909</v>
      </c>
      <c r="B724" s="25">
        <v>57142</v>
      </c>
      <c r="C724" s="12" t="s">
        <v>7186</v>
      </c>
      <c r="D724" s="16">
        <f t="shared" si="161"/>
        <v>45909</v>
      </c>
      <c r="G724" s="13" t="s">
        <v>7227</v>
      </c>
      <c r="I724" s="13" t="s">
        <v>7418</v>
      </c>
      <c r="J724" s="13" t="s">
        <v>1811</v>
      </c>
      <c r="K724" s="13" t="s">
        <v>558</v>
      </c>
      <c r="L724" s="25" t="str">
        <f>VLOOKUP($K724,TONG_SL!$A:$D,2,0)</f>
        <v>Gà muối hun khói 300g</v>
      </c>
      <c r="N724" s="25" t="str">
        <f t="shared" si="162"/>
        <v>K-C6</v>
      </c>
      <c r="Q724" s="25" t="str">
        <f>VLOOKUP(K724,TONG_SL!$A:$D,3,0)</f>
        <v>Túi</v>
      </c>
      <c r="R724" s="1">
        <v>3</v>
      </c>
      <c r="T724" s="1">
        <f>VLOOKUP(VLOOKUP(G724,Ma_KH!$A:$R,18,0)&amp;K724,Gia_MB!$A:$F,6,0)</f>
        <v>70000</v>
      </c>
      <c r="U724" s="14">
        <f t="shared" si="164"/>
        <v>210000</v>
      </c>
      <c r="W724" s="64">
        <f t="shared" si="163"/>
        <v>0</v>
      </c>
      <c r="X724" s="3" t="str">
        <f t="shared" si="165"/>
        <v>8</v>
      </c>
      <c r="Z724" s="14">
        <f t="shared" si="166"/>
        <v>16800</v>
      </c>
      <c r="AA724" s="7">
        <f>VLOOKUP(G724,Ma_KH!$A:$R,14,0)</f>
        <v>51</v>
      </c>
    </row>
    <row r="725" spans="1:27" x14ac:dyDescent="0.25">
      <c r="A725" s="77">
        <v>45909</v>
      </c>
      <c r="B725" s="25">
        <v>57142</v>
      </c>
      <c r="C725" s="12" t="s">
        <v>7186</v>
      </c>
      <c r="D725" s="16">
        <f t="shared" si="161"/>
        <v>45909</v>
      </c>
      <c r="G725" s="13" t="s">
        <v>7227</v>
      </c>
      <c r="I725" s="13" t="s">
        <v>7418</v>
      </c>
      <c r="J725" s="13" t="s">
        <v>1811</v>
      </c>
      <c r="K725" s="13" t="s">
        <v>30</v>
      </c>
      <c r="L725" s="25" t="str">
        <f>VLOOKUP($K725,TONG_SL!$A:$D,2,0)</f>
        <v>Gà muối 500g</v>
      </c>
      <c r="N725" s="25" t="str">
        <f t="shared" si="162"/>
        <v>K-C6</v>
      </c>
      <c r="Q725" s="25" t="str">
        <f>VLOOKUP(K725,TONG_SL!$A:$D,3,0)</f>
        <v>Túi</v>
      </c>
      <c r="R725" s="1">
        <v>3</v>
      </c>
      <c r="T725" s="1">
        <f>VLOOKUP(VLOOKUP(G725,Ma_KH!$A:$R,18,0)&amp;K725,Gia_MB!$A:$F,6,0)</f>
        <v>111058</v>
      </c>
      <c r="U725" s="14">
        <f t="shared" si="164"/>
        <v>333174</v>
      </c>
      <c r="W725" s="64">
        <f t="shared" si="163"/>
        <v>0</v>
      </c>
      <c r="X725" s="3" t="str">
        <f t="shared" si="165"/>
        <v>8</v>
      </c>
      <c r="Z725" s="14">
        <f t="shared" si="166"/>
        <v>26653.920000000002</v>
      </c>
      <c r="AA725" s="7">
        <f>VLOOKUP(G725,Ma_KH!$A:$R,14,0)</f>
        <v>51</v>
      </c>
    </row>
    <row r="726" spans="1:27" x14ac:dyDescent="0.25">
      <c r="A726" s="77">
        <v>45909</v>
      </c>
      <c r="B726" s="25">
        <v>57142</v>
      </c>
      <c r="C726" s="12" t="s">
        <v>7186</v>
      </c>
      <c r="D726" s="16">
        <f t="shared" si="161"/>
        <v>45909</v>
      </c>
      <c r="G726" s="13" t="s">
        <v>7227</v>
      </c>
      <c r="I726" s="13" t="s">
        <v>7418</v>
      </c>
      <c r="J726" s="13" t="s">
        <v>1811</v>
      </c>
      <c r="K726" s="13" t="s">
        <v>51</v>
      </c>
      <c r="L726" s="25" t="str">
        <f>VLOOKUP($K726,TONG_SL!$A:$D,2,0)</f>
        <v>Mọc Nấm Hương 250g</v>
      </c>
      <c r="N726" s="25" t="str">
        <f t="shared" si="162"/>
        <v>K-C6</v>
      </c>
      <c r="Q726" s="25" t="str">
        <f>VLOOKUP(K726,TONG_SL!$A:$D,3,0)</f>
        <v>Túi</v>
      </c>
      <c r="R726" s="1">
        <v>3</v>
      </c>
      <c r="T726" s="1">
        <f>VLOOKUP(VLOOKUP(G726,Ma_KH!$A:$R,18,0)&amp;K726,Gia_MB!$A:$F,6,0)</f>
        <v>46000</v>
      </c>
      <c r="U726" s="14">
        <f t="shared" si="164"/>
        <v>138000</v>
      </c>
      <c r="W726" s="64">
        <f t="shared" si="163"/>
        <v>0</v>
      </c>
      <c r="X726" s="3" t="str">
        <f t="shared" si="165"/>
        <v>8</v>
      </c>
      <c r="Z726" s="14">
        <f t="shared" si="166"/>
        <v>11040</v>
      </c>
      <c r="AA726" s="7">
        <f>VLOOKUP(G726,Ma_KH!$A:$R,14,0)</f>
        <v>51</v>
      </c>
    </row>
    <row r="727" spans="1:27" x14ac:dyDescent="0.25">
      <c r="A727" s="77">
        <v>45909</v>
      </c>
      <c r="B727" s="25">
        <v>57101</v>
      </c>
      <c r="C727" s="12" t="s">
        <v>7186</v>
      </c>
      <c r="D727" s="16">
        <f t="shared" si="161"/>
        <v>45909</v>
      </c>
      <c r="G727" s="13" t="s">
        <v>7227</v>
      </c>
      <c r="I727" s="13" t="s">
        <v>7419</v>
      </c>
      <c r="J727" s="13" t="s">
        <v>1811</v>
      </c>
      <c r="K727" s="13" t="s">
        <v>39</v>
      </c>
      <c r="L727" s="25" t="str">
        <f>VLOOKUP($K727,TONG_SL!$A:$D,2,0)</f>
        <v>Chả cốm 300g</v>
      </c>
      <c r="N727" s="25" t="str">
        <f t="shared" si="162"/>
        <v>K-C6</v>
      </c>
      <c r="Q727" s="25" t="str">
        <f>VLOOKUP(K727,TONG_SL!$A:$D,3,0)</f>
        <v>Túi</v>
      </c>
      <c r="R727" s="1">
        <v>3</v>
      </c>
      <c r="T727" s="1">
        <f>VLOOKUP(VLOOKUP(G727,Ma_KH!$A:$R,18,0)&amp;K727,Gia_MB!$A:$F,6,0)</f>
        <v>74250</v>
      </c>
      <c r="U727" s="14">
        <f t="shared" si="164"/>
        <v>222750</v>
      </c>
      <c r="W727" s="64">
        <f t="shared" si="163"/>
        <v>0</v>
      </c>
      <c r="X727" s="3" t="str">
        <f t="shared" si="165"/>
        <v>8</v>
      </c>
      <c r="Z727" s="14">
        <f t="shared" si="166"/>
        <v>17820</v>
      </c>
      <c r="AA727" s="7">
        <f>VLOOKUP(G727,Ma_KH!$A:$R,14,0)</f>
        <v>51</v>
      </c>
    </row>
    <row r="728" spans="1:27" x14ac:dyDescent="0.25">
      <c r="A728" s="77">
        <v>45909</v>
      </c>
      <c r="B728" s="25">
        <v>57101</v>
      </c>
      <c r="C728" s="12" t="s">
        <v>7186</v>
      </c>
      <c r="D728" s="16">
        <f t="shared" si="161"/>
        <v>45909</v>
      </c>
      <c r="G728" s="13" t="s">
        <v>7227</v>
      </c>
      <c r="I728" s="13" t="s">
        <v>7419</v>
      </c>
      <c r="J728" s="13" t="s">
        <v>1811</v>
      </c>
      <c r="K728" s="13" t="s">
        <v>556</v>
      </c>
      <c r="L728" s="25" t="str">
        <f>VLOOKUP($K728,TONG_SL!$A:$D,2,0)</f>
        <v>Chân giò heo muối 100g</v>
      </c>
      <c r="N728" s="25" t="str">
        <f t="shared" si="162"/>
        <v>K-C6</v>
      </c>
      <c r="Q728" s="25" t="str">
        <f>VLOOKUP(K728,TONG_SL!$A:$D,3,0)</f>
        <v>Gói</v>
      </c>
      <c r="R728" s="1">
        <v>10</v>
      </c>
      <c r="T728" s="1">
        <f>VLOOKUP(VLOOKUP(G728,Ma_KH!$A:$R,18,0)&amp;K728,Gia_MB!$A:$F,6,0)</f>
        <v>24549</v>
      </c>
      <c r="U728" s="14">
        <f t="shared" si="164"/>
        <v>245490</v>
      </c>
      <c r="W728" s="64">
        <f t="shared" si="163"/>
        <v>0</v>
      </c>
      <c r="X728" s="3" t="str">
        <f t="shared" si="165"/>
        <v>8</v>
      </c>
      <c r="Z728" s="14">
        <f t="shared" si="166"/>
        <v>19639.2</v>
      </c>
      <c r="AA728" s="7">
        <f>VLOOKUP(G728,Ma_KH!$A:$R,14,0)</f>
        <v>51</v>
      </c>
    </row>
    <row r="729" spans="1:27" x14ac:dyDescent="0.25">
      <c r="A729" s="77">
        <v>45909</v>
      </c>
      <c r="B729" s="25">
        <v>57101</v>
      </c>
      <c r="C729" s="12" t="s">
        <v>7186</v>
      </c>
      <c r="D729" s="16">
        <f t="shared" si="161"/>
        <v>45909</v>
      </c>
      <c r="G729" s="13" t="s">
        <v>7227</v>
      </c>
      <c r="I729" s="13" t="s">
        <v>7419</v>
      </c>
      <c r="J729" s="13" t="s">
        <v>1811</v>
      </c>
      <c r="K729" s="13" t="s">
        <v>27</v>
      </c>
      <c r="L729" s="25" t="str">
        <f>VLOOKUP($K729,TONG_SL!$A:$D,2,0)</f>
        <v>Chân giò heo muối 300g</v>
      </c>
      <c r="N729" s="25" t="str">
        <f t="shared" si="162"/>
        <v>K-C6</v>
      </c>
      <c r="Q729" s="25" t="str">
        <f>VLOOKUP(K729,TONG_SL!$A:$D,3,0)</f>
        <v>Túi</v>
      </c>
      <c r="R729" s="1">
        <v>7</v>
      </c>
      <c r="T729" s="1">
        <f>VLOOKUP(VLOOKUP(G729,Ma_KH!$A:$R,18,0)&amp;K729,Gia_MB!$A:$F,6,0)</f>
        <v>73431</v>
      </c>
      <c r="U729" s="14">
        <f t="shared" si="164"/>
        <v>514017</v>
      </c>
      <c r="W729" s="64">
        <f t="shared" si="163"/>
        <v>0</v>
      </c>
      <c r="X729" s="3" t="str">
        <f t="shared" si="165"/>
        <v>8</v>
      </c>
      <c r="Z729" s="14">
        <f t="shared" si="166"/>
        <v>41121.360000000001</v>
      </c>
      <c r="AA729" s="7">
        <f>VLOOKUP(G729,Ma_KH!$A:$R,14,0)</f>
        <v>51</v>
      </c>
    </row>
    <row r="730" spans="1:27" x14ac:dyDescent="0.25">
      <c r="A730" s="77">
        <v>45909</v>
      </c>
      <c r="B730" s="25">
        <v>57101</v>
      </c>
      <c r="C730" s="12" t="s">
        <v>7186</v>
      </c>
      <c r="D730" s="16">
        <f t="shared" si="161"/>
        <v>45909</v>
      </c>
      <c r="G730" s="13" t="s">
        <v>7227</v>
      </c>
      <c r="I730" s="13" t="s">
        <v>7419</v>
      </c>
      <c r="J730" s="13" t="s">
        <v>1811</v>
      </c>
      <c r="K730" s="13" t="s">
        <v>30</v>
      </c>
      <c r="L730" s="25" t="str">
        <f>VLOOKUP($K730,TONG_SL!$A:$D,2,0)</f>
        <v>Gà muối 500g</v>
      </c>
      <c r="N730" s="25" t="str">
        <f t="shared" si="162"/>
        <v>K-C6</v>
      </c>
      <c r="Q730" s="25" t="str">
        <f>VLOOKUP(K730,TONG_SL!$A:$D,3,0)</f>
        <v>Túi</v>
      </c>
      <c r="R730" s="1">
        <v>3</v>
      </c>
      <c r="T730" s="1">
        <f>VLOOKUP(VLOOKUP(G730,Ma_KH!$A:$R,18,0)&amp;K730,Gia_MB!$A:$F,6,0)</f>
        <v>111058</v>
      </c>
      <c r="U730" s="14">
        <f t="shared" si="164"/>
        <v>333174</v>
      </c>
      <c r="W730" s="64">
        <f t="shared" si="163"/>
        <v>0</v>
      </c>
      <c r="X730" s="3" t="str">
        <f t="shared" si="165"/>
        <v>8</v>
      </c>
      <c r="Z730" s="14">
        <f t="shared" si="166"/>
        <v>26653.920000000002</v>
      </c>
      <c r="AA730" s="7">
        <f>VLOOKUP(G730,Ma_KH!$A:$R,14,0)</f>
        <v>51</v>
      </c>
    </row>
    <row r="731" spans="1:27" x14ac:dyDescent="0.25">
      <c r="A731" s="77">
        <v>45909</v>
      </c>
      <c r="B731" s="25">
        <v>57101</v>
      </c>
      <c r="C731" s="12" t="s">
        <v>7186</v>
      </c>
      <c r="D731" s="16">
        <f t="shared" si="161"/>
        <v>45909</v>
      </c>
      <c r="G731" s="13" t="s">
        <v>7227</v>
      </c>
      <c r="I731" s="13" t="s">
        <v>7419</v>
      </c>
      <c r="J731" s="13" t="s">
        <v>1811</v>
      </c>
      <c r="K731" s="13" t="s">
        <v>32</v>
      </c>
      <c r="L731" s="25" t="str">
        <f>VLOOKUP($K731,TONG_SL!$A:$D,2,0)</f>
        <v>Giò Tai Lưỡi Xào 250g</v>
      </c>
      <c r="N731" s="25" t="str">
        <f t="shared" si="162"/>
        <v>K-C6</v>
      </c>
      <c r="Q731" s="25" t="str">
        <f>VLOOKUP(K731,TONG_SL!$A:$D,3,0)</f>
        <v>Túi</v>
      </c>
      <c r="R731" s="1">
        <v>3</v>
      </c>
      <c r="T731" s="1">
        <f>VLOOKUP(VLOOKUP(G731,Ma_KH!$A:$R,18,0)&amp;K731,Gia_MB!$A:$F,6,0)</f>
        <v>50182</v>
      </c>
      <c r="U731" s="14">
        <f t="shared" si="164"/>
        <v>150546</v>
      </c>
      <c r="W731" s="64">
        <f t="shared" si="163"/>
        <v>0</v>
      </c>
      <c r="X731" s="3" t="str">
        <f t="shared" si="165"/>
        <v>8</v>
      </c>
      <c r="Z731" s="14">
        <f t="shared" si="166"/>
        <v>12043.68</v>
      </c>
      <c r="AA731" s="7">
        <f>VLOOKUP(G731,Ma_KH!$A:$R,14,0)</f>
        <v>51</v>
      </c>
    </row>
    <row r="732" spans="1:27" x14ac:dyDescent="0.25">
      <c r="A732" s="77">
        <v>45909</v>
      </c>
      <c r="B732" s="25">
        <v>57101</v>
      </c>
      <c r="C732" s="12" t="s">
        <v>7186</v>
      </c>
      <c r="D732" s="16">
        <f t="shared" si="161"/>
        <v>45909</v>
      </c>
      <c r="G732" s="13" t="s">
        <v>7227</v>
      </c>
      <c r="I732" s="13" t="s">
        <v>7419</v>
      </c>
      <c r="J732" s="13" t="s">
        <v>1811</v>
      </c>
      <c r="K732" s="13" t="s">
        <v>51</v>
      </c>
      <c r="L732" s="25" t="str">
        <f>VLOOKUP($K732,TONG_SL!$A:$D,2,0)</f>
        <v>Mọc Nấm Hương 250g</v>
      </c>
      <c r="N732" s="25" t="str">
        <f t="shared" si="162"/>
        <v>K-C6</v>
      </c>
      <c r="Q732" s="25" t="str">
        <f>VLOOKUP(K732,TONG_SL!$A:$D,3,0)</f>
        <v>Túi</v>
      </c>
      <c r="R732" s="1">
        <v>3</v>
      </c>
      <c r="T732" s="1">
        <f>VLOOKUP(VLOOKUP(G732,Ma_KH!$A:$R,18,0)&amp;K732,Gia_MB!$A:$F,6,0)</f>
        <v>46000</v>
      </c>
      <c r="U732" s="14">
        <f t="shared" si="164"/>
        <v>138000</v>
      </c>
      <c r="W732" s="64">
        <f t="shared" si="163"/>
        <v>0</v>
      </c>
      <c r="X732" s="3" t="str">
        <f t="shared" si="165"/>
        <v>8</v>
      </c>
      <c r="Z732" s="14">
        <f t="shared" si="166"/>
        <v>11040</v>
      </c>
      <c r="AA732" s="7">
        <f>VLOOKUP(G732,Ma_KH!$A:$R,14,0)</f>
        <v>51</v>
      </c>
    </row>
    <row r="733" spans="1:27" x14ac:dyDescent="0.25">
      <c r="A733" s="77">
        <v>45909</v>
      </c>
      <c r="B733" s="25">
        <v>57198</v>
      </c>
      <c r="C733" s="12" t="s">
        <v>7186</v>
      </c>
      <c r="D733" s="16">
        <f t="shared" si="161"/>
        <v>45909</v>
      </c>
      <c r="G733" s="13" t="s">
        <v>7227</v>
      </c>
      <c r="I733" s="13" t="s">
        <v>7420</v>
      </c>
      <c r="J733" s="13" t="s">
        <v>1811</v>
      </c>
      <c r="K733" s="13" t="s">
        <v>27</v>
      </c>
      <c r="L733" s="25" t="str">
        <f>VLOOKUP($K733,TONG_SL!$A:$D,2,0)</f>
        <v>Chân giò heo muối 300g</v>
      </c>
      <c r="N733" s="25" t="str">
        <f t="shared" si="162"/>
        <v>K-C6</v>
      </c>
      <c r="Q733" s="25" t="str">
        <f>VLOOKUP(K733,TONG_SL!$A:$D,3,0)</f>
        <v>Túi</v>
      </c>
      <c r="R733" s="1">
        <v>15</v>
      </c>
      <c r="T733" s="1">
        <f>VLOOKUP(VLOOKUP(G733,Ma_KH!$A:$R,18,0)&amp;K733,Gia_MB!$A:$F,6,0)</f>
        <v>73431</v>
      </c>
      <c r="U733" s="14">
        <f t="shared" si="164"/>
        <v>1101465</v>
      </c>
      <c r="W733" s="64">
        <f t="shared" si="163"/>
        <v>0</v>
      </c>
      <c r="X733" s="3" t="str">
        <f t="shared" si="165"/>
        <v>8</v>
      </c>
      <c r="Z733" s="14">
        <f t="shared" si="166"/>
        <v>88117.2</v>
      </c>
      <c r="AA733" s="7">
        <f>VLOOKUP(G733,Ma_KH!$A:$R,14,0)</f>
        <v>51</v>
      </c>
    </row>
    <row r="734" spans="1:27" x14ac:dyDescent="0.25">
      <c r="A734" s="77">
        <v>45909</v>
      </c>
      <c r="B734" s="25">
        <v>57198</v>
      </c>
      <c r="C734" s="12" t="s">
        <v>7186</v>
      </c>
      <c r="D734" s="16">
        <f t="shared" si="161"/>
        <v>45909</v>
      </c>
      <c r="G734" s="13" t="s">
        <v>7227</v>
      </c>
      <c r="I734" s="13" t="s">
        <v>7420</v>
      </c>
      <c r="J734" s="13" t="s">
        <v>1811</v>
      </c>
      <c r="K734" s="13" t="s">
        <v>558</v>
      </c>
      <c r="L734" s="25" t="str">
        <f>VLOOKUP($K734,TONG_SL!$A:$D,2,0)</f>
        <v>Gà muối hun khói 300g</v>
      </c>
      <c r="N734" s="25" t="str">
        <f t="shared" si="162"/>
        <v>K-C6</v>
      </c>
      <c r="Q734" s="25" t="str">
        <f>VLOOKUP(K734,TONG_SL!$A:$D,3,0)</f>
        <v>Túi</v>
      </c>
      <c r="R734" s="1">
        <v>5</v>
      </c>
      <c r="T734" s="1">
        <f>VLOOKUP(VLOOKUP(G734,Ma_KH!$A:$R,18,0)&amp;K734,Gia_MB!$A:$F,6,0)</f>
        <v>70000</v>
      </c>
      <c r="U734" s="14">
        <f t="shared" si="164"/>
        <v>350000</v>
      </c>
      <c r="W734" s="64">
        <f t="shared" si="163"/>
        <v>0</v>
      </c>
      <c r="X734" s="3" t="str">
        <f t="shared" si="165"/>
        <v>8</v>
      </c>
      <c r="Z734" s="14">
        <f t="shared" si="166"/>
        <v>28000</v>
      </c>
      <c r="AA734" s="7">
        <f>VLOOKUP(G734,Ma_KH!$A:$R,14,0)</f>
        <v>51</v>
      </c>
    </row>
    <row r="735" spans="1:27" x14ac:dyDescent="0.25">
      <c r="A735" s="77">
        <v>45909</v>
      </c>
      <c r="B735" s="25">
        <v>57198</v>
      </c>
      <c r="C735" s="12" t="s">
        <v>7186</v>
      </c>
      <c r="D735" s="16">
        <f t="shared" si="161"/>
        <v>45909</v>
      </c>
      <c r="G735" s="13" t="s">
        <v>7227</v>
      </c>
      <c r="I735" s="13" t="s">
        <v>7420</v>
      </c>
      <c r="J735" s="13" t="s">
        <v>1811</v>
      </c>
      <c r="K735" s="13" t="s">
        <v>51</v>
      </c>
      <c r="L735" s="25" t="str">
        <f>VLOOKUP($K735,TONG_SL!$A:$D,2,0)</f>
        <v>Mọc Nấm Hương 250g</v>
      </c>
      <c r="N735" s="25" t="str">
        <f t="shared" si="162"/>
        <v>K-C6</v>
      </c>
      <c r="Q735" s="25" t="str">
        <f>VLOOKUP(K735,TONG_SL!$A:$D,3,0)</f>
        <v>Túi</v>
      </c>
      <c r="R735" s="1">
        <v>3</v>
      </c>
      <c r="T735" s="1">
        <f>VLOOKUP(VLOOKUP(G735,Ma_KH!$A:$R,18,0)&amp;K735,Gia_MB!$A:$F,6,0)</f>
        <v>46000</v>
      </c>
      <c r="U735" s="14">
        <f t="shared" si="164"/>
        <v>138000</v>
      </c>
      <c r="W735" s="64">
        <f t="shared" si="163"/>
        <v>0</v>
      </c>
      <c r="X735" s="3" t="str">
        <f t="shared" si="165"/>
        <v>8</v>
      </c>
      <c r="Z735" s="14">
        <f t="shared" si="166"/>
        <v>11040</v>
      </c>
      <c r="AA735" s="7">
        <f>VLOOKUP(G735,Ma_KH!$A:$R,14,0)</f>
        <v>51</v>
      </c>
    </row>
    <row r="736" spans="1:27" x14ac:dyDescent="0.25">
      <c r="A736" s="77">
        <v>45909</v>
      </c>
      <c r="B736" s="25">
        <v>57198</v>
      </c>
      <c r="C736" s="12" t="s">
        <v>7186</v>
      </c>
      <c r="D736" s="16">
        <f t="shared" si="161"/>
        <v>45909</v>
      </c>
      <c r="G736" s="13" t="s">
        <v>7227</v>
      </c>
      <c r="I736" s="13" t="s">
        <v>7420</v>
      </c>
      <c r="J736" s="13" t="s">
        <v>1811</v>
      </c>
      <c r="K736" s="13" t="s">
        <v>556</v>
      </c>
      <c r="L736" s="25" t="str">
        <f>VLOOKUP($K736,TONG_SL!$A:$D,2,0)</f>
        <v>Chân giò heo muối 100g</v>
      </c>
      <c r="N736" s="25" t="str">
        <f t="shared" si="162"/>
        <v>K-C6</v>
      </c>
      <c r="Q736" s="25" t="str">
        <f>VLOOKUP(K736,TONG_SL!$A:$D,3,0)</f>
        <v>Gói</v>
      </c>
      <c r="R736" s="1">
        <v>10</v>
      </c>
      <c r="T736" s="1">
        <f>VLOOKUP(VLOOKUP(G736,Ma_KH!$A:$R,18,0)&amp;K736,Gia_MB!$A:$F,6,0)</f>
        <v>24549</v>
      </c>
      <c r="U736" s="14">
        <f t="shared" si="164"/>
        <v>245490</v>
      </c>
      <c r="W736" s="64">
        <f t="shared" si="163"/>
        <v>0</v>
      </c>
      <c r="X736" s="3" t="str">
        <f t="shared" si="165"/>
        <v>8</v>
      </c>
      <c r="Z736" s="14">
        <f t="shared" si="166"/>
        <v>19639.2</v>
      </c>
      <c r="AA736" s="7">
        <f>VLOOKUP(G736,Ma_KH!$A:$R,14,0)</f>
        <v>51</v>
      </c>
    </row>
    <row r="737" spans="1:27" x14ac:dyDescent="0.25">
      <c r="A737" s="77">
        <v>45909</v>
      </c>
      <c r="B737" s="25">
        <v>47401</v>
      </c>
      <c r="C737" s="12" t="s">
        <v>7186</v>
      </c>
      <c r="D737" s="16">
        <f t="shared" si="161"/>
        <v>45909</v>
      </c>
      <c r="G737" s="13" t="s">
        <v>7218</v>
      </c>
      <c r="I737" s="13" t="s">
        <v>7421</v>
      </c>
      <c r="J737" s="13" t="s">
        <v>1815</v>
      </c>
      <c r="K737" s="13" t="s">
        <v>556</v>
      </c>
      <c r="L737" s="25" t="str">
        <f>VLOOKUP($K737,TONG_SL!$A:$D,2,0)</f>
        <v>Chân giò heo muối 100g</v>
      </c>
      <c r="N737" s="25" t="str">
        <f t="shared" si="162"/>
        <v>K-C6</v>
      </c>
      <c r="Q737" s="25" t="str">
        <f>VLOOKUP(K737,TONG_SL!$A:$D,3,0)</f>
        <v>Gói</v>
      </c>
      <c r="R737" s="1">
        <v>10</v>
      </c>
      <c r="T737" s="1">
        <f>VLOOKUP(VLOOKUP(G737,Ma_KH!$A:$R,18,0)&amp;K737,Gia_MB!$A:$F,6,0)</f>
        <v>23076</v>
      </c>
      <c r="U737" s="14">
        <f t="shared" si="164"/>
        <v>230760</v>
      </c>
      <c r="W737" s="64">
        <f t="shared" si="163"/>
        <v>0</v>
      </c>
      <c r="X737" s="3" t="str">
        <f t="shared" si="165"/>
        <v>8</v>
      </c>
      <c r="Z737" s="14">
        <f t="shared" si="166"/>
        <v>18460.8</v>
      </c>
      <c r="AA737" s="7">
        <f>VLOOKUP(G737,Ma_KH!$A:$R,14,0)</f>
        <v>67</v>
      </c>
    </row>
    <row r="738" spans="1:27" x14ac:dyDescent="0.25">
      <c r="A738" s="77">
        <v>45909</v>
      </c>
      <c r="B738" s="25">
        <v>56677</v>
      </c>
      <c r="C738" s="12" t="s">
        <v>7186</v>
      </c>
      <c r="D738" s="16">
        <f t="shared" si="161"/>
        <v>45909</v>
      </c>
      <c r="G738" s="13" t="s">
        <v>7200</v>
      </c>
      <c r="I738" s="13" t="s">
        <v>1939</v>
      </c>
      <c r="J738" s="13" t="s">
        <v>1815</v>
      </c>
      <c r="K738" s="13" t="s">
        <v>27</v>
      </c>
      <c r="L738" s="25" t="str">
        <f>VLOOKUP($K738,TONG_SL!$A:$D,2,0)</f>
        <v>Chân giò heo muối 300g</v>
      </c>
      <c r="N738" s="25" t="str">
        <f t="shared" si="162"/>
        <v>K-C6</v>
      </c>
      <c r="Q738" s="25" t="str">
        <f>VLOOKUP(K738,TONG_SL!$A:$D,3,0)</f>
        <v>Túi</v>
      </c>
      <c r="R738" s="1">
        <v>10</v>
      </c>
      <c r="T738" s="1">
        <f>VLOOKUP(VLOOKUP(G738,Ma_KH!$A:$R,18,0)&amp;K738,Gia_MB!$A:$F,6,0)</f>
        <v>69759</v>
      </c>
      <c r="U738" s="14">
        <f t="shared" si="164"/>
        <v>697590</v>
      </c>
      <c r="W738" s="64">
        <f t="shared" si="163"/>
        <v>0</v>
      </c>
      <c r="X738" s="3" t="str">
        <f t="shared" si="165"/>
        <v>8</v>
      </c>
      <c r="Z738" s="14">
        <f t="shared" si="166"/>
        <v>55807.200000000004</v>
      </c>
      <c r="AA738" s="7">
        <f>VLOOKUP(G738,Ma_KH!$A:$R,14,0)</f>
        <v>60</v>
      </c>
    </row>
    <row r="739" spans="1:27" x14ac:dyDescent="0.25">
      <c r="A739" s="77">
        <v>45909</v>
      </c>
      <c r="B739" s="25">
        <v>56677</v>
      </c>
      <c r="C739" s="12" t="s">
        <v>7186</v>
      </c>
      <c r="D739" s="16">
        <f t="shared" si="161"/>
        <v>45909</v>
      </c>
      <c r="G739" s="13" t="s">
        <v>7200</v>
      </c>
      <c r="I739" s="13" t="s">
        <v>1939</v>
      </c>
      <c r="J739" s="13" t="s">
        <v>1815</v>
      </c>
      <c r="K739" s="13" t="s">
        <v>547</v>
      </c>
      <c r="L739" s="25" t="str">
        <f>VLOOKUP($K739,TONG_SL!$A:$D,2,0)</f>
        <v>Chân giò heo muối 500g</v>
      </c>
      <c r="N739" s="25" t="str">
        <f t="shared" si="162"/>
        <v>K-C6</v>
      </c>
      <c r="Q739" s="25" t="str">
        <f>VLOOKUP(K739,TONG_SL!$A:$D,3,0)</f>
        <v>Túi</v>
      </c>
      <c r="R739" s="1">
        <v>3</v>
      </c>
      <c r="T739" s="1">
        <f>VLOOKUP(VLOOKUP(G739,Ma_KH!$A:$R,18,0)&amp;K739,Gia_MB!$A:$F,6,0)</f>
        <v>113113</v>
      </c>
      <c r="U739" s="14">
        <f t="shared" si="164"/>
        <v>339339</v>
      </c>
      <c r="W739" s="64">
        <f t="shared" si="163"/>
        <v>0</v>
      </c>
      <c r="X739" s="3" t="str">
        <f t="shared" si="165"/>
        <v>8</v>
      </c>
      <c r="Z739" s="14">
        <f t="shared" si="166"/>
        <v>27147.119999999999</v>
      </c>
      <c r="AA739" s="7">
        <f>VLOOKUP(G739,Ma_KH!$A:$R,14,0)</f>
        <v>60</v>
      </c>
    </row>
    <row r="740" spans="1:27" x14ac:dyDescent="0.25">
      <c r="A740" s="77">
        <v>45909</v>
      </c>
      <c r="B740" s="25">
        <v>56677</v>
      </c>
      <c r="C740" s="12" t="s">
        <v>7186</v>
      </c>
      <c r="D740" s="16">
        <f t="shared" si="161"/>
        <v>45909</v>
      </c>
      <c r="G740" s="13" t="s">
        <v>7200</v>
      </c>
      <c r="I740" s="13" t="s">
        <v>1939</v>
      </c>
      <c r="J740" s="13" t="s">
        <v>1815</v>
      </c>
      <c r="K740" s="13" t="s">
        <v>30</v>
      </c>
      <c r="L740" s="25" t="str">
        <f>VLOOKUP($K740,TONG_SL!$A:$D,2,0)</f>
        <v>Gà muối 500g</v>
      </c>
      <c r="N740" s="25" t="str">
        <f t="shared" si="162"/>
        <v>K-C6</v>
      </c>
      <c r="Q740" s="25" t="str">
        <f>VLOOKUP(K740,TONG_SL!$A:$D,3,0)</f>
        <v>Túi</v>
      </c>
      <c r="R740" s="1">
        <v>7</v>
      </c>
      <c r="T740" s="1">
        <f>VLOOKUP(VLOOKUP(G740,Ma_KH!$A:$R,18,0)&amp;K740,Gia_MB!$A:$F,6,0)</f>
        <v>105505</v>
      </c>
      <c r="U740" s="14">
        <f t="shared" si="164"/>
        <v>738535</v>
      </c>
      <c r="W740" s="64">
        <f t="shared" si="163"/>
        <v>0</v>
      </c>
      <c r="X740" s="3" t="str">
        <f t="shared" si="165"/>
        <v>8</v>
      </c>
      <c r="Z740" s="14">
        <f t="shared" si="166"/>
        <v>59082.8</v>
      </c>
      <c r="AA740" s="7">
        <f>VLOOKUP(G740,Ma_KH!$A:$R,14,0)</f>
        <v>60</v>
      </c>
    </row>
    <row r="741" spans="1:27" x14ac:dyDescent="0.25">
      <c r="A741" s="77">
        <v>45909</v>
      </c>
      <c r="B741" s="25">
        <v>56677</v>
      </c>
      <c r="C741" s="12" t="s">
        <v>7186</v>
      </c>
      <c r="D741" s="16">
        <f t="shared" si="161"/>
        <v>45909</v>
      </c>
      <c r="G741" s="13" t="s">
        <v>7200</v>
      </c>
      <c r="I741" s="13" t="s">
        <v>1939</v>
      </c>
      <c r="J741" s="13" t="s">
        <v>1815</v>
      </c>
      <c r="K741" s="13" t="s">
        <v>32</v>
      </c>
      <c r="L741" s="25" t="str">
        <f>VLOOKUP($K741,TONG_SL!$A:$D,2,0)</f>
        <v>Giò Tai Lưỡi Xào 250g</v>
      </c>
      <c r="N741" s="25" t="str">
        <f t="shared" si="162"/>
        <v>K-C6</v>
      </c>
      <c r="Q741" s="25" t="str">
        <f>VLOOKUP(K741,TONG_SL!$A:$D,3,0)</f>
        <v>Túi</v>
      </c>
      <c r="R741" s="1">
        <v>5</v>
      </c>
      <c r="T741" s="1">
        <f>VLOOKUP(VLOOKUP(G741,Ma_KH!$A:$R,18,0)&amp;K741,Gia_MB!$A:$F,6,0)</f>
        <v>47673</v>
      </c>
      <c r="U741" s="14">
        <f t="shared" si="164"/>
        <v>238365</v>
      </c>
      <c r="W741" s="64">
        <f t="shared" si="163"/>
        <v>0</v>
      </c>
      <c r="X741" s="3" t="str">
        <f t="shared" si="165"/>
        <v>8</v>
      </c>
      <c r="Z741" s="14">
        <f t="shared" si="166"/>
        <v>19069.2</v>
      </c>
      <c r="AA741" s="7">
        <f>VLOOKUP(G741,Ma_KH!$A:$R,14,0)</f>
        <v>60</v>
      </c>
    </row>
    <row r="742" spans="1:27" x14ac:dyDescent="0.25">
      <c r="A742" s="77">
        <v>45909</v>
      </c>
      <c r="B742" s="25">
        <v>56677</v>
      </c>
      <c r="C742" s="12" t="s">
        <v>7186</v>
      </c>
      <c r="D742" s="16">
        <f t="shared" si="161"/>
        <v>45909</v>
      </c>
      <c r="G742" s="13" t="s">
        <v>7200</v>
      </c>
      <c r="I742" s="13" t="s">
        <v>1939</v>
      </c>
      <c r="J742" s="13" t="s">
        <v>1815</v>
      </c>
      <c r="K742" s="13" t="s">
        <v>55</v>
      </c>
      <c r="L742" s="25" t="str">
        <f>VLOOKUP($K742,TONG_SL!$A:$D,2,0)</f>
        <v>Gà xì dầu 500g</v>
      </c>
      <c r="N742" s="25" t="str">
        <f t="shared" si="162"/>
        <v>K-C6</v>
      </c>
      <c r="Q742" s="25" t="str">
        <f>VLOOKUP(K742,TONG_SL!$A:$D,3,0)</f>
        <v>Túi</v>
      </c>
      <c r="R742" s="1">
        <v>7</v>
      </c>
      <c r="T742" s="1">
        <f>VLOOKUP(VLOOKUP(G742,Ma_KH!$A:$R,18,0)&amp;K742,Gia_MB!$A:$F,6,0)</f>
        <v>106026</v>
      </c>
      <c r="U742" s="14">
        <f t="shared" si="164"/>
        <v>742182</v>
      </c>
      <c r="W742" s="64">
        <f t="shared" si="163"/>
        <v>0</v>
      </c>
      <c r="X742" s="3" t="str">
        <f t="shared" si="165"/>
        <v>8</v>
      </c>
      <c r="Z742" s="14">
        <f t="shared" si="166"/>
        <v>59374.559999999998</v>
      </c>
      <c r="AA742" s="7">
        <f>VLOOKUP(G742,Ma_KH!$A:$R,14,0)</f>
        <v>60</v>
      </c>
    </row>
    <row r="743" spans="1:27" x14ac:dyDescent="0.25">
      <c r="A743" s="77">
        <v>45909</v>
      </c>
      <c r="B743" s="25">
        <v>48178</v>
      </c>
      <c r="C743" s="12" t="s">
        <v>7186</v>
      </c>
      <c r="D743" s="16">
        <f t="shared" si="161"/>
        <v>45909</v>
      </c>
      <c r="G743" s="13" t="s">
        <v>7218</v>
      </c>
      <c r="I743" s="13" t="s">
        <v>7422</v>
      </c>
      <c r="J743" s="13" t="s">
        <v>1815</v>
      </c>
      <c r="K743" s="13" t="s">
        <v>556</v>
      </c>
      <c r="L743" s="25" t="str">
        <f>VLOOKUP($K743,TONG_SL!$A:$D,2,0)</f>
        <v>Chân giò heo muối 100g</v>
      </c>
      <c r="N743" s="25" t="str">
        <f t="shared" si="162"/>
        <v>K-C6</v>
      </c>
      <c r="Q743" s="25" t="str">
        <f>VLOOKUP(K743,TONG_SL!$A:$D,3,0)</f>
        <v>Gói</v>
      </c>
      <c r="R743" s="1">
        <v>10</v>
      </c>
      <c r="T743" s="1">
        <f>VLOOKUP(VLOOKUP(G743,Ma_KH!$A:$R,18,0)&amp;K743,Gia_MB!$A:$F,6,0)</f>
        <v>23076</v>
      </c>
      <c r="U743" s="14">
        <f t="shared" si="164"/>
        <v>230760</v>
      </c>
      <c r="W743" s="64">
        <f t="shared" si="163"/>
        <v>0</v>
      </c>
      <c r="X743" s="3" t="str">
        <f t="shared" si="165"/>
        <v>8</v>
      </c>
      <c r="Z743" s="14">
        <f t="shared" si="166"/>
        <v>18460.8</v>
      </c>
      <c r="AA743" s="7">
        <f>VLOOKUP(G743,Ma_KH!$A:$R,14,0)</f>
        <v>67</v>
      </c>
    </row>
    <row r="744" spans="1:27" x14ac:dyDescent="0.25">
      <c r="A744" s="77">
        <v>45909</v>
      </c>
      <c r="B744" s="25">
        <v>48170</v>
      </c>
      <c r="C744" s="12" t="s">
        <v>7186</v>
      </c>
      <c r="D744" s="16">
        <f t="shared" si="161"/>
        <v>45909</v>
      </c>
      <c r="G744" s="13" t="s">
        <v>7218</v>
      </c>
      <c r="I744" s="13" t="s">
        <v>7423</v>
      </c>
      <c r="J744" s="13" t="s">
        <v>1815</v>
      </c>
      <c r="K744" s="13" t="s">
        <v>556</v>
      </c>
      <c r="L744" s="25" t="str">
        <f>VLOOKUP($K744,TONG_SL!$A:$D,2,0)</f>
        <v>Chân giò heo muối 100g</v>
      </c>
      <c r="N744" s="25" t="str">
        <f t="shared" si="162"/>
        <v>K-C6</v>
      </c>
      <c r="Q744" s="25" t="str">
        <f>VLOOKUP(K744,TONG_SL!$A:$D,3,0)</f>
        <v>Gói</v>
      </c>
      <c r="R744" s="1">
        <v>20</v>
      </c>
      <c r="T744" s="1">
        <f>VLOOKUP(VLOOKUP(G744,Ma_KH!$A:$R,18,0)&amp;K744,Gia_MB!$A:$F,6,0)</f>
        <v>23076</v>
      </c>
      <c r="U744" s="14">
        <f t="shared" si="164"/>
        <v>461520</v>
      </c>
      <c r="W744" s="64">
        <f t="shared" si="163"/>
        <v>0</v>
      </c>
      <c r="X744" s="3" t="str">
        <f t="shared" si="165"/>
        <v>8</v>
      </c>
      <c r="Z744" s="14">
        <f t="shared" si="166"/>
        <v>36921.599999999999</v>
      </c>
      <c r="AA744" s="7">
        <f>VLOOKUP(G744,Ma_KH!$A:$R,14,0)</f>
        <v>67</v>
      </c>
    </row>
    <row r="745" spans="1:27" x14ac:dyDescent="0.25">
      <c r="A745" s="77">
        <v>45909</v>
      </c>
      <c r="B745" s="25">
        <v>57773</v>
      </c>
      <c r="C745" s="12" t="s">
        <v>7186</v>
      </c>
      <c r="D745" s="16">
        <f t="shared" si="161"/>
        <v>45909</v>
      </c>
      <c r="G745" s="13" t="s">
        <v>4830</v>
      </c>
      <c r="I745" s="13" t="s">
        <v>4830</v>
      </c>
      <c r="J745" s="13" t="s">
        <v>1815</v>
      </c>
      <c r="K745" s="13" t="s">
        <v>27</v>
      </c>
      <c r="L745" s="25" t="str">
        <f>VLOOKUP($K745,TONG_SL!$A:$D,2,0)</f>
        <v>Chân giò heo muối 300g</v>
      </c>
      <c r="N745" s="25" t="str">
        <f t="shared" si="162"/>
        <v>K-C6</v>
      </c>
      <c r="Q745" s="25" t="str">
        <f>VLOOKUP(K745,TONG_SL!$A:$D,3,0)</f>
        <v>Túi</v>
      </c>
      <c r="R745" s="1">
        <v>5</v>
      </c>
      <c r="T745" s="1">
        <f>VLOOKUP(VLOOKUP(G745,Ma_KH!$A:$R,18,0)&amp;K745,Gia_MB!$A:$F,6,0)</f>
        <v>73431</v>
      </c>
      <c r="U745" s="14">
        <f t="shared" si="164"/>
        <v>367155</v>
      </c>
      <c r="W745" s="64">
        <f t="shared" si="163"/>
        <v>0</v>
      </c>
      <c r="X745" s="3" t="str">
        <f t="shared" si="165"/>
        <v>8</v>
      </c>
      <c r="Z745" s="14">
        <f t="shared" si="166"/>
        <v>29372.400000000001</v>
      </c>
      <c r="AA745" s="7">
        <f>VLOOKUP(G745,Ma_KH!$A:$R,14,0)</f>
        <v>45</v>
      </c>
    </row>
    <row r="746" spans="1:27" x14ac:dyDescent="0.25">
      <c r="A746" s="77">
        <v>45909</v>
      </c>
      <c r="B746" s="25">
        <v>57773</v>
      </c>
      <c r="C746" s="12" t="s">
        <v>7186</v>
      </c>
      <c r="D746" s="16">
        <f t="shared" si="161"/>
        <v>45909</v>
      </c>
      <c r="G746" s="13" t="s">
        <v>4830</v>
      </c>
      <c r="I746" s="13" t="s">
        <v>4830</v>
      </c>
      <c r="J746" s="13" t="s">
        <v>1815</v>
      </c>
      <c r="K746" s="13" t="s">
        <v>30</v>
      </c>
      <c r="L746" s="25" t="str">
        <f>VLOOKUP($K746,TONG_SL!$A:$D,2,0)</f>
        <v>Gà muối 500g</v>
      </c>
      <c r="N746" s="25" t="str">
        <f t="shared" si="162"/>
        <v>K-C6</v>
      </c>
      <c r="Q746" s="25" t="str">
        <f>VLOOKUP(K746,TONG_SL!$A:$D,3,0)</f>
        <v>Túi</v>
      </c>
      <c r="R746" s="1">
        <v>3</v>
      </c>
      <c r="T746" s="1">
        <f>VLOOKUP(VLOOKUP(G746,Ma_KH!$A:$R,18,0)&amp;K746,Gia_MB!$A:$F,6,0)</f>
        <v>111058</v>
      </c>
      <c r="U746" s="14">
        <f t="shared" si="164"/>
        <v>333174</v>
      </c>
      <c r="W746" s="64">
        <f t="shared" si="163"/>
        <v>0</v>
      </c>
      <c r="X746" s="3" t="str">
        <f t="shared" si="165"/>
        <v>8</v>
      </c>
      <c r="Z746" s="14">
        <f t="shared" si="166"/>
        <v>26653.920000000002</v>
      </c>
      <c r="AA746" s="7">
        <f>VLOOKUP(G746,Ma_KH!$A:$R,14,0)</f>
        <v>45</v>
      </c>
    </row>
    <row r="747" spans="1:27" x14ac:dyDescent="0.25">
      <c r="A747" s="77">
        <v>45909</v>
      </c>
      <c r="B747" s="25">
        <v>57773</v>
      </c>
      <c r="C747" s="12" t="s">
        <v>7186</v>
      </c>
      <c r="D747" s="16">
        <f t="shared" si="161"/>
        <v>45909</v>
      </c>
      <c r="G747" s="13" t="s">
        <v>4830</v>
      </c>
      <c r="I747" s="13" t="s">
        <v>4830</v>
      </c>
      <c r="J747" s="13" t="s">
        <v>1815</v>
      </c>
      <c r="K747" s="13" t="s">
        <v>32</v>
      </c>
      <c r="L747" s="25" t="str">
        <f>VLOOKUP($K747,TONG_SL!$A:$D,2,0)</f>
        <v>Giò Tai Lưỡi Xào 250g</v>
      </c>
      <c r="N747" s="25" t="str">
        <f t="shared" si="162"/>
        <v>K-C6</v>
      </c>
      <c r="Q747" s="25" t="str">
        <f>VLOOKUP(K747,TONG_SL!$A:$D,3,0)</f>
        <v>Túi</v>
      </c>
      <c r="R747" s="1">
        <v>5</v>
      </c>
      <c r="T747" s="1">
        <f>VLOOKUP(VLOOKUP(G747,Ma_KH!$A:$R,18,0)&amp;K747,Gia_MB!$A:$F,6,0)</f>
        <v>50182</v>
      </c>
      <c r="U747" s="14">
        <f t="shared" si="164"/>
        <v>250910</v>
      </c>
      <c r="W747" s="64">
        <f t="shared" si="163"/>
        <v>0</v>
      </c>
      <c r="X747" s="3" t="str">
        <f t="shared" si="165"/>
        <v>8</v>
      </c>
      <c r="Z747" s="14">
        <f t="shared" si="166"/>
        <v>20072.8</v>
      </c>
      <c r="AA747" s="7">
        <f>VLOOKUP(G747,Ma_KH!$A:$R,14,0)</f>
        <v>45</v>
      </c>
    </row>
    <row r="748" spans="1:27" x14ac:dyDescent="0.25">
      <c r="A748" s="77">
        <v>45909</v>
      </c>
      <c r="B748" s="25">
        <v>48164</v>
      </c>
      <c r="C748" s="12" t="s">
        <v>7186</v>
      </c>
      <c r="D748" s="16">
        <f t="shared" ref="D748:D768" si="167">IF(A748="","",A748)</f>
        <v>45909</v>
      </c>
      <c r="G748" s="13" t="s">
        <v>7218</v>
      </c>
      <c r="I748" s="13" t="s">
        <v>7424</v>
      </c>
      <c r="J748" s="13" t="s">
        <v>1815</v>
      </c>
      <c r="K748" s="13" t="s">
        <v>556</v>
      </c>
      <c r="L748" s="25" t="str">
        <f>VLOOKUP($K748,TONG_SL!$A:$D,2,0)</f>
        <v>Chân giò heo muối 100g</v>
      </c>
      <c r="N748" s="25" t="str">
        <f t="shared" ref="N748:N769" si="168">IF($B748&lt;&gt;"","K-C6","")</f>
        <v>K-C6</v>
      </c>
      <c r="Q748" s="25" t="str">
        <f>VLOOKUP(K748,TONG_SL!$A:$D,3,0)</f>
        <v>Gói</v>
      </c>
      <c r="R748" s="1">
        <v>10</v>
      </c>
      <c r="T748" s="1">
        <f>VLOOKUP(VLOOKUP(G748,Ma_KH!$A:$R,18,0)&amp;K748,Gia_MB!$A:$F,6,0)</f>
        <v>23076</v>
      </c>
      <c r="U748" s="14">
        <f t="shared" si="164"/>
        <v>230760</v>
      </c>
      <c r="W748" s="64">
        <f t="shared" ref="W748:W769" si="169">U748*V748</f>
        <v>0</v>
      </c>
      <c r="X748" s="3" t="str">
        <f t="shared" si="165"/>
        <v>8</v>
      </c>
      <c r="Z748" s="14">
        <f t="shared" si="166"/>
        <v>18460.8</v>
      </c>
      <c r="AA748" s="7">
        <f>VLOOKUP(G748,Ma_KH!$A:$R,14,0)</f>
        <v>67</v>
      </c>
    </row>
    <row r="749" spans="1:27" x14ac:dyDescent="0.25">
      <c r="A749" s="77">
        <v>45909</v>
      </c>
      <c r="B749" s="25">
        <v>48157</v>
      </c>
      <c r="C749" s="12" t="s">
        <v>7186</v>
      </c>
      <c r="D749" s="16">
        <f t="shared" si="167"/>
        <v>45909</v>
      </c>
      <c r="G749" s="13" t="s">
        <v>7218</v>
      </c>
      <c r="I749" s="13" t="s">
        <v>7425</v>
      </c>
      <c r="J749" s="13" t="s">
        <v>1815</v>
      </c>
      <c r="K749" s="13" t="s">
        <v>556</v>
      </c>
      <c r="L749" s="25" t="str">
        <f>VLOOKUP($K749,TONG_SL!$A:$D,2,0)</f>
        <v>Chân giò heo muối 100g</v>
      </c>
      <c r="N749" s="25" t="str">
        <f t="shared" si="168"/>
        <v>K-C6</v>
      </c>
      <c r="Q749" s="25" t="str">
        <f>VLOOKUP(K749,TONG_SL!$A:$D,3,0)</f>
        <v>Gói</v>
      </c>
      <c r="R749" s="1">
        <v>10</v>
      </c>
      <c r="T749" s="1">
        <f>VLOOKUP(VLOOKUP(G749,Ma_KH!$A:$R,18,0)&amp;K749,Gia_MB!$A:$F,6,0)</f>
        <v>23076</v>
      </c>
      <c r="U749" s="14">
        <f t="shared" si="164"/>
        <v>230760</v>
      </c>
      <c r="W749" s="64">
        <f t="shared" si="169"/>
        <v>0</v>
      </c>
      <c r="X749" s="3" t="str">
        <f t="shared" si="165"/>
        <v>8</v>
      </c>
      <c r="Z749" s="14">
        <f t="shared" si="166"/>
        <v>18460.8</v>
      </c>
      <c r="AA749" s="7">
        <f>VLOOKUP(G749,Ma_KH!$A:$R,14,0)</f>
        <v>67</v>
      </c>
    </row>
    <row r="750" spans="1:27" x14ac:dyDescent="0.25">
      <c r="A750" s="77">
        <v>45909</v>
      </c>
      <c r="B750" s="25">
        <v>31419</v>
      </c>
      <c r="C750" s="12" t="s">
        <v>7186</v>
      </c>
      <c r="D750" s="16">
        <f t="shared" si="167"/>
        <v>45909</v>
      </c>
      <c r="G750" s="13" t="s">
        <v>7426</v>
      </c>
      <c r="I750" s="13" t="s">
        <v>7426</v>
      </c>
      <c r="J750" s="13" t="s">
        <v>1811</v>
      </c>
      <c r="K750" s="13" t="s">
        <v>558</v>
      </c>
      <c r="L750" s="25" t="str">
        <f>VLOOKUP($K750,TONG_SL!$A:$D,2,0)</f>
        <v>Gà muối hun khói 300g</v>
      </c>
      <c r="N750" s="25" t="str">
        <f t="shared" si="168"/>
        <v>K-C6</v>
      </c>
      <c r="Q750" s="25" t="str">
        <f>VLOOKUP(K750,TONG_SL!$A:$D,3,0)</f>
        <v>Túi</v>
      </c>
      <c r="R750" s="1">
        <v>5</v>
      </c>
      <c r="T750" s="1">
        <f>VLOOKUP(VLOOKUP(G750,Ma_KH!$A:$R,18,0)&amp;K750,Gia_MB!$A:$F,6,0)</f>
        <v>66500</v>
      </c>
      <c r="U750" s="14">
        <f t="shared" si="164"/>
        <v>332500</v>
      </c>
      <c r="W750" s="64">
        <f t="shared" si="169"/>
        <v>0</v>
      </c>
      <c r="X750" s="3" t="str">
        <f t="shared" si="165"/>
        <v>8</v>
      </c>
      <c r="Z750" s="14">
        <f t="shared" si="166"/>
        <v>26600</v>
      </c>
      <c r="AA750" s="7">
        <f>VLOOKUP(G750,Ma_KH!$A:$R,14,0)</f>
        <v>50</v>
      </c>
    </row>
    <row r="751" spans="1:27" x14ac:dyDescent="0.25">
      <c r="A751" s="77">
        <v>45909</v>
      </c>
      <c r="B751" s="25">
        <v>31419</v>
      </c>
      <c r="C751" s="12" t="s">
        <v>7186</v>
      </c>
      <c r="D751" s="16">
        <f t="shared" si="167"/>
        <v>45909</v>
      </c>
      <c r="G751" s="13" t="s">
        <v>7426</v>
      </c>
      <c r="I751" s="13" t="s">
        <v>7426</v>
      </c>
      <c r="J751" s="13" t="s">
        <v>1811</v>
      </c>
      <c r="K751" s="13" t="s">
        <v>556</v>
      </c>
      <c r="L751" s="25" t="str">
        <f>VLOOKUP($K751,TONG_SL!$A:$D,2,0)</f>
        <v>Chân giò heo muối 100g</v>
      </c>
      <c r="N751" s="25" t="str">
        <f t="shared" si="168"/>
        <v>K-C6</v>
      </c>
      <c r="Q751" s="25" t="str">
        <f>VLOOKUP(K751,TONG_SL!$A:$D,3,0)</f>
        <v>Gói</v>
      </c>
      <c r="R751" s="1">
        <v>5</v>
      </c>
      <c r="T751" s="1">
        <f>VLOOKUP(VLOOKUP(G751,Ma_KH!$A:$R,18,0)&amp;K751,Gia_MB!$A:$F,6,0)</f>
        <v>24549</v>
      </c>
      <c r="U751" s="14">
        <f t="shared" si="164"/>
        <v>122745</v>
      </c>
      <c r="W751" s="64">
        <f t="shared" si="169"/>
        <v>0</v>
      </c>
      <c r="X751" s="3" t="str">
        <f t="shared" si="165"/>
        <v>8</v>
      </c>
      <c r="Z751" s="14">
        <f t="shared" si="166"/>
        <v>9819.6</v>
      </c>
      <c r="AA751" s="7">
        <f>VLOOKUP(G751,Ma_KH!$A:$R,14,0)</f>
        <v>50</v>
      </c>
    </row>
    <row r="752" spans="1:27" x14ac:dyDescent="0.25">
      <c r="A752" s="77">
        <v>45909</v>
      </c>
      <c r="B752" s="25">
        <v>31419</v>
      </c>
      <c r="C752" s="12" t="s">
        <v>7186</v>
      </c>
      <c r="D752" s="16">
        <f t="shared" si="167"/>
        <v>45909</v>
      </c>
      <c r="G752" s="13" t="s">
        <v>7426</v>
      </c>
      <c r="I752" s="13" t="s">
        <v>7426</v>
      </c>
      <c r="J752" s="13" t="s">
        <v>1811</v>
      </c>
      <c r="K752" s="13" t="s">
        <v>570</v>
      </c>
      <c r="L752" s="25" t="str">
        <f>VLOOKUP($K752,TONG_SL!$A:$D,2,0)</f>
        <v>Tai heo sốt thái 150g</v>
      </c>
      <c r="N752" s="25" t="str">
        <f t="shared" si="168"/>
        <v>K-C6</v>
      </c>
      <c r="Q752" s="25" t="str">
        <f>VLOOKUP(K752,TONG_SL!$A:$D,3,0)</f>
        <v>Túi</v>
      </c>
      <c r="R752" s="1">
        <v>5</v>
      </c>
      <c r="T752" s="1">
        <f>VLOOKUP(VLOOKUP(G752,Ma_KH!$A:$R,18,0)&amp;K752,Gia_MB!$A:$F,6,0)</f>
        <v>21667</v>
      </c>
      <c r="U752" s="14">
        <f t="shared" si="164"/>
        <v>108335</v>
      </c>
      <c r="W752" s="64">
        <f t="shared" si="169"/>
        <v>0</v>
      </c>
      <c r="X752" s="3" t="str">
        <f t="shared" si="165"/>
        <v>8</v>
      </c>
      <c r="Z752" s="14">
        <f t="shared" si="166"/>
        <v>8666.7999999999993</v>
      </c>
      <c r="AA752" s="7">
        <f>VLOOKUP(G752,Ma_KH!$A:$R,14,0)</f>
        <v>50</v>
      </c>
    </row>
    <row r="753" spans="1:27" x14ac:dyDescent="0.25">
      <c r="A753" s="77">
        <v>45909</v>
      </c>
      <c r="B753" s="25">
        <v>31419</v>
      </c>
      <c r="C753" s="12" t="s">
        <v>7186</v>
      </c>
      <c r="D753" s="16">
        <f t="shared" si="167"/>
        <v>45909</v>
      </c>
      <c r="G753" s="13" t="s">
        <v>7426</v>
      </c>
      <c r="I753" s="13" t="s">
        <v>7426</v>
      </c>
      <c r="J753" s="13" t="s">
        <v>1811</v>
      </c>
      <c r="K753" s="13" t="s">
        <v>32</v>
      </c>
      <c r="L753" s="25" t="str">
        <f>VLOOKUP($K753,TONG_SL!$A:$D,2,0)</f>
        <v>Giò Tai Lưỡi Xào 250g</v>
      </c>
      <c r="N753" s="25" t="str">
        <f t="shared" si="168"/>
        <v>K-C6</v>
      </c>
      <c r="Q753" s="25" t="str">
        <f>VLOOKUP(K753,TONG_SL!$A:$D,3,0)</f>
        <v>Túi</v>
      </c>
      <c r="R753" s="1">
        <v>5</v>
      </c>
      <c r="T753" s="1">
        <f>VLOOKUP(VLOOKUP(G753,Ma_KH!$A:$R,18,0)&amp;K753,Gia_MB!$A:$F,6,0)</f>
        <v>50182</v>
      </c>
      <c r="U753" s="14">
        <f t="shared" si="164"/>
        <v>250910</v>
      </c>
      <c r="W753" s="64">
        <f t="shared" si="169"/>
        <v>0</v>
      </c>
      <c r="X753" s="3" t="str">
        <f t="shared" si="165"/>
        <v>8</v>
      </c>
      <c r="Z753" s="14">
        <f t="shared" si="166"/>
        <v>20072.8</v>
      </c>
      <c r="AA753" s="7">
        <f>VLOOKUP(G753,Ma_KH!$A:$R,14,0)</f>
        <v>50</v>
      </c>
    </row>
    <row r="754" spans="1:27" x14ac:dyDescent="0.25">
      <c r="A754" s="77">
        <v>45909</v>
      </c>
      <c r="B754" s="25">
        <v>31125</v>
      </c>
      <c r="C754" s="12" t="s">
        <v>7186</v>
      </c>
      <c r="D754" s="16">
        <f t="shared" si="167"/>
        <v>45909</v>
      </c>
      <c r="G754" s="13" t="s">
        <v>7427</v>
      </c>
      <c r="I754" s="13" t="s">
        <v>7427</v>
      </c>
      <c r="J754" s="13" t="s">
        <v>1815</v>
      </c>
      <c r="K754" s="13" t="s">
        <v>30</v>
      </c>
      <c r="L754" s="25" t="str">
        <f>VLOOKUP($K754,TONG_SL!$A:$D,2,0)</f>
        <v>Gà muối 500g</v>
      </c>
      <c r="N754" s="25" t="str">
        <f t="shared" si="168"/>
        <v>K-C6</v>
      </c>
      <c r="Q754" s="25" t="str">
        <f>VLOOKUP(K754,TONG_SL!$A:$D,3,0)</f>
        <v>Túi</v>
      </c>
      <c r="R754" s="1">
        <v>10</v>
      </c>
      <c r="T754" s="1">
        <f>VLOOKUP(VLOOKUP(G754,Ma_KH!$A:$R,18,0)&amp;K754,Gia_MB!$A:$F,6,0)</f>
        <v>105505.09999999999</v>
      </c>
      <c r="U754" s="14">
        <f t="shared" ref="U754:U779" si="170">T754*R754</f>
        <v>1055051</v>
      </c>
      <c r="W754" s="64">
        <f t="shared" si="169"/>
        <v>0</v>
      </c>
      <c r="X754" s="3" t="str">
        <f t="shared" ref="X754:X779" si="171">IF(B754&lt;&gt;"","8","0")</f>
        <v>8</v>
      </c>
      <c r="Z754" s="14">
        <f t="shared" ref="Z754:Z779" si="172">U754*X754%</f>
        <v>84404.08</v>
      </c>
      <c r="AA754" s="7">
        <f>VLOOKUP(G754,Ma_KH!$A:$R,14,0)</f>
        <v>1</v>
      </c>
    </row>
    <row r="755" spans="1:27" x14ac:dyDescent="0.25">
      <c r="A755" s="77">
        <v>45909</v>
      </c>
      <c r="B755" s="25">
        <v>56672</v>
      </c>
      <c r="C755" s="12" t="s">
        <v>7186</v>
      </c>
      <c r="D755" s="16">
        <f t="shared" si="167"/>
        <v>45909</v>
      </c>
      <c r="G755" s="13" t="s">
        <v>7227</v>
      </c>
      <c r="I755" s="13" t="s">
        <v>7428</v>
      </c>
      <c r="J755" s="13" t="s">
        <v>1815</v>
      </c>
      <c r="K755" s="13" t="s">
        <v>556</v>
      </c>
      <c r="L755" s="25" t="str">
        <f>VLOOKUP($K755,TONG_SL!$A:$D,2,0)</f>
        <v>Chân giò heo muối 100g</v>
      </c>
      <c r="N755" s="25" t="str">
        <f t="shared" si="168"/>
        <v>K-C6</v>
      </c>
      <c r="Q755" s="25" t="str">
        <f>VLOOKUP(K755,TONG_SL!$A:$D,3,0)</f>
        <v>Gói</v>
      </c>
      <c r="R755" s="1">
        <v>3</v>
      </c>
      <c r="T755" s="1">
        <f>VLOOKUP(VLOOKUP(G755,Ma_KH!$A:$R,18,0)&amp;K755,Gia_MB!$A:$F,6,0)</f>
        <v>24549</v>
      </c>
      <c r="U755" s="14">
        <f t="shared" si="170"/>
        <v>73647</v>
      </c>
      <c r="W755" s="64">
        <f t="shared" si="169"/>
        <v>0</v>
      </c>
      <c r="X755" s="3" t="str">
        <f t="shared" si="171"/>
        <v>8</v>
      </c>
      <c r="Z755" s="14">
        <f t="shared" si="172"/>
        <v>5891.76</v>
      </c>
      <c r="AA755" s="7">
        <f>VLOOKUP(G755,Ma_KH!$A:$R,14,0)</f>
        <v>51</v>
      </c>
    </row>
    <row r="756" spans="1:27" x14ac:dyDescent="0.25">
      <c r="A756" s="77">
        <v>45909</v>
      </c>
      <c r="B756" s="25">
        <v>56672</v>
      </c>
      <c r="C756" s="12" t="s">
        <v>7186</v>
      </c>
      <c r="D756" s="16">
        <f t="shared" si="167"/>
        <v>45909</v>
      </c>
      <c r="G756" s="13" t="s">
        <v>7227</v>
      </c>
      <c r="I756" s="13" t="s">
        <v>7428</v>
      </c>
      <c r="J756" s="13" t="s">
        <v>1815</v>
      </c>
      <c r="K756" s="13" t="s">
        <v>27</v>
      </c>
      <c r="L756" s="25" t="str">
        <f>VLOOKUP($K756,TONG_SL!$A:$D,2,0)</f>
        <v>Chân giò heo muối 300g</v>
      </c>
      <c r="N756" s="25" t="str">
        <f t="shared" si="168"/>
        <v>K-C6</v>
      </c>
      <c r="Q756" s="25" t="str">
        <f>VLOOKUP(K756,TONG_SL!$A:$D,3,0)</f>
        <v>Túi</v>
      </c>
      <c r="R756" s="1">
        <v>5</v>
      </c>
      <c r="T756" s="1">
        <f>VLOOKUP(VLOOKUP(G756,Ma_KH!$A:$R,18,0)&amp;K756,Gia_MB!$A:$F,6,0)</f>
        <v>73431</v>
      </c>
      <c r="U756" s="14">
        <f t="shared" si="170"/>
        <v>367155</v>
      </c>
      <c r="W756" s="64">
        <f t="shared" si="169"/>
        <v>0</v>
      </c>
      <c r="X756" s="3" t="str">
        <f t="shared" si="171"/>
        <v>8</v>
      </c>
      <c r="Z756" s="14">
        <f t="shared" si="172"/>
        <v>29372.400000000001</v>
      </c>
      <c r="AA756" s="7">
        <f>VLOOKUP(G756,Ma_KH!$A:$R,14,0)</f>
        <v>51</v>
      </c>
    </row>
    <row r="757" spans="1:27" x14ac:dyDescent="0.25">
      <c r="A757" s="77">
        <v>45909</v>
      </c>
      <c r="B757" s="25">
        <v>56672</v>
      </c>
      <c r="C757" s="12" t="s">
        <v>7186</v>
      </c>
      <c r="D757" s="16">
        <f t="shared" si="167"/>
        <v>45909</v>
      </c>
      <c r="G757" s="13" t="s">
        <v>7227</v>
      </c>
      <c r="I757" s="13" t="s">
        <v>7428</v>
      </c>
      <c r="J757" s="13" t="s">
        <v>1815</v>
      </c>
      <c r="K757" s="13" t="s">
        <v>30</v>
      </c>
      <c r="L757" s="25" t="str">
        <f>VLOOKUP($K757,TONG_SL!$A:$D,2,0)</f>
        <v>Gà muối 500g</v>
      </c>
      <c r="N757" s="25" t="str">
        <f t="shared" si="168"/>
        <v>K-C6</v>
      </c>
      <c r="Q757" s="25" t="str">
        <f>VLOOKUP(K757,TONG_SL!$A:$D,3,0)</f>
        <v>Túi</v>
      </c>
      <c r="R757" s="1">
        <v>3</v>
      </c>
      <c r="T757" s="1">
        <f>VLOOKUP(VLOOKUP(G757,Ma_KH!$A:$R,18,0)&amp;K757,Gia_MB!$A:$F,6,0)</f>
        <v>111058</v>
      </c>
      <c r="U757" s="14">
        <f t="shared" si="170"/>
        <v>333174</v>
      </c>
      <c r="W757" s="64">
        <f t="shared" si="169"/>
        <v>0</v>
      </c>
      <c r="X757" s="3" t="str">
        <f t="shared" si="171"/>
        <v>8</v>
      </c>
      <c r="Z757" s="14">
        <f t="shared" si="172"/>
        <v>26653.920000000002</v>
      </c>
      <c r="AA757" s="7">
        <f>VLOOKUP(G757,Ma_KH!$A:$R,14,0)</f>
        <v>51</v>
      </c>
    </row>
    <row r="758" spans="1:27" x14ac:dyDescent="0.25">
      <c r="A758" s="77">
        <v>45909</v>
      </c>
      <c r="B758" s="25">
        <v>31436</v>
      </c>
      <c r="C758" s="12" t="s">
        <v>7186</v>
      </c>
      <c r="D758" s="16">
        <f t="shared" si="167"/>
        <v>45909</v>
      </c>
      <c r="G758" s="13" t="s">
        <v>7429</v>
      </c>
      <c r="I758" s="13" t="s">
        <v>7429</v>
      </c>
      <c r="J758" s="13" t="s">
        <v>1815</v>
      </c>
      <c r="K758" s="13" t="s">
        <v>30</v>
      </c>
      <c r="L758" s="25" t="str">
        <f>VLOOKUP($K758,TONG_SL!$A:$D,2,0)</f>
        <v>Gà muối 500g</v>
      </c>
      <c r="N758" s="25" t="str">
        <f t="shared" si="168"/>
        <v>K-C6</v>
      </c>
      <c r="Q758" s="25" t="str">
        <f>VLOOKUP(K758,TONG_SL!$A:$D,3,0)</f>
        <v>Túi</v>
      </c>
      <c r="R758" s="1">
        <v>5</v>
      </c>
      <c r="T758" s="1">
        <f>VLOOKUP(VLOOKUP(G758,Ma_KH!$A:$R,18,0)&amp;K758,Gia_MB!$A:$F,6,0)</f>
        <v>111058</v>
      </c>
      <c r="U758" s="14">
        <f t="shared" si="170"/>
        <v>555290</v>
      </c>
      <c r="W758" s="64">
        <f t="shared" si="169"/>
        <v>0</v>
      </c>
      <c r="X758" s="3" t="str">
        <f t="shared" si="171"/>
        <v>8</v>
      </c>
      <c r="Z758" s="14">
        <f t="shared" si="172"/>
        <v>44423.200000000004</v>
      </c>
      <c r="AA758" s="7">
        <f>VLOOKUP(G758,Ma_KH!$A:$R,14,0)</f>
        <v>1</v>
      </c>
    </row>
    <row r="759" spans="1:27" x14ac:dyDescent="0.25">
      <c r="A759" s="77">
        <v>45909</v>
      </c>
      <c r="B759" s="25">
        <v>31436</v>
      </c>
      <c r="C759" s="12" t="s">
        <v>7186</v>
      </c>
      <c r="D759" s="16">
        <f t="shared" si="167"/>
        <v>45909</v>
      </c>
      <c r="G759" s="13" t="s">
        <v>7429</v>
      </c>
      <c r="I759" s="13" t="s">
        <v>7429</v>
      </c>
      <c r="J759" s="13" t="s">
        <v>1815</v>
      </c>
      <c r="K759" s="13" t="s">
        <v>27</v>
      </c>
      <c r="L759" s="25" t="str">
        <f>VLOOKUP($K759,TONG_SL!$A:$D,2,0)</f>
        <v>Chân giò heo muối 300g</v>
      </c>
      <c r="N759" s="25" t="str">
        <f t="shared" si="168"/>
        <v>K-C6</v>
      </c>
      <c r="Q759" s="25" t="str">
        <f>VLOOKUP(K759,TONG_SL!$A:$D,3,0)</f>
        <v>Túi</v>
      </c>
      <c r="R759" s="1">
        <v>5</v>
      </c>
      <c r="T759" s="1">
        <f>VLOOKUP(VLOOKUP(G759,Ma_KH!$A:$R,18,0)&amp;K759,Gia_MB!$A:$F,6,0)</f>
        <v>73431</v>
      </c>
      <c r="U759" s="14">
        <f t="shared" si="170"/>
        <v>367155</v>
      </c>
      <c r="W759" s="64">
        <f t="shared" si="169"/>
        <v>0</v>
      </c>
      <c r="X759" s="3" t="str">
        <f t="shared" si="171"/>
        <v>8</v>
      </c>
      <c r="Z759" s="14">
        <f t="shared" si="172"/>
        <v>29372.400000000001</v>
      </c>
      <c r="AA759" s="7">
        <f>VLOOKUP(G759,Ma_KH!$A:$R,14,0)</f>
        <v>1</v>
      </c>
    </row>
    <row r="760" spans="1:27" x14ac:dyDescent="0.25">
      <c r="A760" s="77">
        <v>45909</v>
      </c>
      <c r="B760" s="25">
        <v>31436</v>
      </c>
      <c r="C760" s="12" t="s">
        <v>7186</v>
      </c>
      <c r="D760" s="16">
        <f t="shared" si="167"/>
        <v>45909</v>
      </c>
      <c r="G760" s="13" t="s">
        <v>7429</v>
      </c>
      <c r="I760" s="13" t="s">
        <v>7429</v>
      </c>
      <c r="J760" s="13" t="s">
        <v>1815</v>
      </c>
      <c r="K760" s="13" t="s">
        <v>556</v>
      </c>
      <c r="L760" s="25" t="str">
        <f>VLOOKUP($K760,TONG_SL!$A:$D,2,0)</f>
        <v>Chân giò heo muối 100g</v>
      </c>
      <c r="N760" s="25" t="str">
        <f t="shared" si="168"/>
        <v>K-C6</v>
      </c>
      <c r="Q760" s="25" t="str">
        <f>VLOOKUP(K760,TONG_SL!$A:$D,3,0)</f>
        <v>Gói</v>
      </c>
      <c r="R760" s="1">
        <v>5</v>
      </c>
      <c r="T760" s="1">
        <f>VLOOKUP(VLOOKUP(G760,Ma_KH!$A:$R,18,0)&amp;K760,Gia_MB!$A:$F,6,0)</f>
        <v>24549</v>
      </c>
      <c r="U760" s="14">
        <f t="shared" si="170"/>
        <v>122745</v>
      </c>
      <c r="W760" s="64">
        <f t="shared" si="169"/>
        <v>0</v>
      </c>
      <c r="X760" s="3" t="str">
        <f t="shared" si="171"/>
        <v>8</v>
      </c>
      <c r="Z760" s="14">
        <f t="shared" si="172"/>
        <v>9819.6</v>
      </c>
      <c r="AA760" s="7">
        <f>VLOOKUP(G760,Ma_KH!$A:$R,14,0)</f>
        <v>1</v>
      </c>
    </row>
    <row r="761" spans="1:27" x14ac:dyDescent="0.25">
      <c r="A761" s="77">
        <v>45909</v>
      </c>
      <c r="B761" s="25">
        <v>31436</v>
      </c>
      <c r="C761" s="12" t="s">
        <v>7186</v>
      </c>
      <c r="D761" s="16">
        <f t="shared" si="167"/>
        <v>45909</v>
      </c>
      <c r="G761" s="13" t="s">
        <v>7429</v>
      </c>
      <c r="I761" s="13" t="s">
        <v>7429</v>
      </c>
      <c r="J761" s="13" t="s">
        <v>1815</v>
      </c>
      <c r="K761" s="13" t="s">
        <v>39</v>
      </c>
      <c r="L761" s="25" t="str">
        <f>VLOOKUP($K761,TONG_SL!$A:$D,2,0)</f>
        <v>Chả cốm 300g</v>
      </c>
      <c r="N761" s="25" t="str">
        <f t="shared" si="168"/>
        <v>K-C6</v>
      </c>
      <c r="Q761" s="25" t="str">
        <f>VLOOKUP(K761,TONG_SL!$A:$D,3,0)</f>
        <v>Túi</v>
      </c>
      <c r="R761" s="1">
        <v>3</v>
      </c>
      <c r="T761" s="1">
        <f>VLOOKUP(VLOOKUP(G761,Ma_KH!$A:$R,18,0)&amp;K761,Gia_MB!$A:$F,6,0)</f>
        <v>70537.5</v>
      </c>
      <c r="U761" s="14">
        <f t="shared" si="170"/>
        <v>211612.5</v>
      </c>
      <c r="W761" s="64">
        <f t="shared" si="169"/>
        <v>0</v>
      </c>
      <c r="X761" s="3" t="str">
        <f t="shared" si="171"/>
        <v>8</v>
      </c>
      <c r="Z761" s="14">
        <f t="shared" si="172"/>
        <v>16929</v>
      </c>
      <c r="AA761" s="7">
        <f>VLOOKUP(G761,Ma_KH!$A:$R,14,0)</f>
        <v>1</v>
      </c>
    </row>
    <row r="762" spans="1:27" x14ac:dyDescent="0.25">
      <c r="A762" s="77">
        <v>45909</v>
      </c>
      <c r="B762" s="25">
        <v>31436</v>
      </c>
      <c r="C762" s="12" t="s">
        <v>7186</v>
      </c>
      <c r="D762" s="16">
        <f t="shared" si="167"/>
        <v>45909</v>
      </c>
      <c r="G762" s="13" t="s">
        <v>7429</v>
      </c>
      <c r="I762" s="13" t="s">
        <v>7429</v>
      </c>
      <c r="J762" s="13" t="s">
        <v>1815</v>
      </c>
      <c r="K762" s="13" t="s">
        <v>568</v>
      </c>
      <c r="L762" s="25" t="str">
        <f>VLOOKUP($K762,TONG_SL!$A:$D,2,0)</f>
        <v>Chân gà sả tắc 150g</v>
      </c>
      <c r="N762" s="25" t="str">
        <f t="shared" si="168"/>
        <v>K-C6</v>
      </c>
      <c r="Q762" s="25" t="str">
        <f>VLOOKUP(K762,TONG_SL!$A:$D,3,0)</f>
        <v>Túi</v>
      </c>
      <c r="R762" s="1">
        <v>3</v>
      </c>
      <c r="T762" s="1">
        <f>VLOOKUP(VLOOKUP(G762,Ma_KH!$A:$R,18,0)&amp;K762,Gia_MB!$A:$F,6,0)</f>
        <v>21375</v>
      </c>
      <c r="U762" s="14">
        <f t="shared" si="170"/>
        <v>64125</v>
      </c>
      <c r="W762" s="64">
        <f t="shared" si="169"/>
        <v>0</v>
      </c>
      <c r="X762" s="3" t="str">
        <f t="shared" si="171"/>
        <v>8</v>
      </c>
      <c r="Z762" s="14">
        <f t="shared" si="172"/>
        <v>5130</v>
      </c>
      <c r="AA762" s="7">
        <f>VLOOKUP(G762,Ma_KH!$A:$R,14,0)</f>
        <v>1</v>
      </c>
    </row>
    <row r="763" spans="1:27" x14ac:dyDescent="0.25">
      <c r="A763" s="77">
        <v>45909</v>
      </c>
      <c r="B763" s="25">
        <v>57771</v>
      </c>
      <c r="C763" s="12" t="s">
        <v>7186</v>
      </c>
      <c r="D763" s="16">
        <f t="shared" si="167"/>
        <v>45909</v>
      </c>
      <c r="G763" s="13" t="s">
        <v>7200</v>
      </c>
      <c r="I763" s="13" t="s">
        <v>2119</v>
      </c>
      <c r="J763" s="13" t="s">
        <v>1815</v>
      </c>
      <c r="K763" s="13" t="s">
        <v>27</v>
      </c>
      <c r="L763" s="25" t="str">
        <f>VLOOKUP($K763,TONG_SL!$A:$D,2,0)</f>
        <v>Chân giò heo muối 300g</v>
      </c>
      <c r="N763" s="25" t="str">
        <f t="shared" si="168"/>
        <v>K-C6</v>
      </c>
      <c r="Q763" s="25" t="str">
        <f>VLOOKUP(K763,TONG_SL!$A:$D,3,0)</f>
        <v>Túi</v>
      </c>
      <c r="R763" s="1">
        <v>10</v>
      </c>
      <c r="T763" s="1">
        <f>VLOOKUP(VLOOKUP(G763,Ma_KH!$A:$R,18,0)&amp;K763,Gia_MB!$A:$F,6,0)</f>
        <v>69759</v>
      </c>
      <c r="U763" s="14">
        <f t="shared" si="170"/>
        <v>697590</v>
      </c>
      <c r="W763" s="64">
        <f t="shared" si="169"/>
        <v>0</v>
      </c>
      <c r="X763" s="3" t="str">
        <f t="shared" si="171"/>
        <v>8</v>
      </c>
      <c r="Z763" s="14">
        <f t="shared" si="172"/>
        <v>55807.200000000004</v>
      </c>
      <c r="AA763" s="7">
        <f>VLOOKUP(G763,Ma_KH!$A:$R,14,0)</f>
        <v>60</v>
      </c>
    </row>
    <row r="764" spans="1:27" x14ac:dyDescent="0.25">
      <c r="A764" s="77">
        <v>45909</v>
      </c>
      <c r="B764" s="25">
        <v>57771</v>
      </c>
      <c r="C764" s="12" t="s">
        <v>7186</v>
      </c>
      <c r="D764" s="16">
        <f t="shared" si="167"/>
        <v>45909</v>
      </c>
      <c r="G764" s="13" t="s">
        <v>7200</v>
      </c>
      <c r="I764" s="13" t="s">
        <v>2119</v>
      </c>
      <c r="J764" s="13" t="s">
        <v>1815</v>
      </c>
      <c r="K764" s="13" t="s">
        <v>30</v>
      </c>
      <c r="L764" s="25" t="str">
        <f>VLOOKUP($K764,TONG_SL!$A:$D,2,0)</f>
        <v>Gà muối 500g</v>
      </c>
      <c r="N764" s="25" t="str">
        <f t="shared" si="168"/>
        <v>K-C6</v>
      </c>
      <c r="Q764" s="25" t="str">
        <f>VLOOKUP(K764,TONG_SL!$A:$D,3,0)</f>
        <v>Túi</v>
      </c>
      <c r="R764" s="1">
        <v>5</v>
      </c>
      <c r="T764" s="1">
        <f>VLOOKUP(VLOOKUP(G764,Ma_KH!$A:$R,18,0)&amp;K764,Gia_MB!$A:$F,6,0)</f>
        <v>105505</v>
      </c>
      <c r="U764" s="14">
        <f t="shared" si="170"/>
        <v>527525</v>
      </c>
      <c r="W764" s="64">
        <f t="shared" si="169"/>
        <v>0</v>
      </c>
      <c r="X764" s="3" t="str">
        <f t="shared" si="171"/>
        <v>8</v>
      </c>
      <c r="Z764" s="14">
        <f t="shared" si="172"/>
        <v>42202</v>
      </c>
      <c r="AA764" s="7">
        <f>VLOOKUP(G764,Ma_KH!$A:$R,14,0)</f>
        <v>60</v>
      </c>
    </row>
    <row r="765" spans="1:27" x14ac:dyDescent="0.25">
      <c r="A765" s="77">
        <v>45909</v>
      </c>
      <c r="B765" s="25">
        <v>57771</v>
      </c>
      <c r="C765" s="12" t="s">
        <v>7186</v>
      </c>
      <c r="D765" s="16">
        <f t="shared" si="167"/>
        <v>45909</v>
      </c>
      <c r="G765" s="13" t="s">
        <v>7200</v>
      </c>
      <c r="I765" s="13" t="s">
        <v>2119</v>
      </c>
      <c r="J765" s="13" t="s">
        <v>1815</v>
      </c>
      <c r="K765" s="13" t="s">
        <v>51</v>
      </c>
      <c r="L765" s="25" t="str">
        <f>VLOOKUP($K765,TONG_SL!$A:$D,2,0)</f>
        <v>Mọc Nấm Hương 250g</v>
      </c>
      <c r="N765" s="25" t="str">
        <f t="shared" si="168"/>
        <v>K-C6</v>
      </c>
      <c r="Q765" s="25" t="str">
        <f>VLOOKUP(K765,TONG_SL!$A:$D,3,0)</f>
        <v>Túi</v>
      </c>
      <c r="R765" s="1">
        <v>5</v>
      </c>
      <c r="T765" s="1">
        <f>VLOOKUP(VLOOKUP(G765,Ma_KH!$A:$R,18,0)&amp;K765,Gia_MB!$A:$F,6,0)</f>
        <v>43700</v>
      </c>
      <c r="U765" s="14">
        <f t="shared" si="170"/>
        <v>218500</v>
      </c>
      <c r="W765" s="64">
        <f t="shared" si="169"/>
        <v>0</v>
      </c>
      <c r="X765" s="3" t="str">
        <f t="shared" si="171"/>
        <v>8</v>
      </c>
      <c r="Z765" s="14">
        <f t="shared" si="172"/>
        <v>17480</v>
      </c>
      <c r="AA765" s="7">
        <f>VLOOKUP(G765,Ma_KH!$A:$R,14,0)</f>
        <v>60</v>
      </c>
    </row>
    <row r="766" spans="1:27" x14ac:dyDescent="0.25">
      <c r="A766" s="77">
        <v>45909</v>
      </c>
      <c r="B766" s="25">
        <v>57771</v>
      </c>
      <c r="C766" s="12" t="s">
        <v>7186</v>
      </c>
      <c r="D766" s="16">
        <f t="shared" si="167"/>
        <v>45909</v>
      </c>
      <c r="G766" s="13" t="s">
        <v>7200</v>
      </c>
      <c r="I766" s="13" t="s">
        <v>2119</v>
      </c>
      <c r="J766" s="13" t="s">
        <v>1815</v>
      </c>
      <c r="K766" s="13" t="s">
        <v>55</v>
      </c>
      <c r="L766" s="25" t="str">
        <f>VLOOKUP($K766,TONG_SL!$A:$D,2,0)</f>
        <v>Gà xì dầu 500g</v>
      </c>
      <c r="N766" s="25" t="str">
        <f t="shared" si="168"/>
        <v>K-C6</v>
      </c>
      <c r="Q766" s="25" t="str">
        <f>VLOOKUP(K766,TONG_SL!$A:$D,3,0)</f>
        <v>Túi</v>
      </c>
      <c r="R766" s="1">
        <v>2</v>
      </c>
      <c r="T766" s="1">
        <f>VLOOKUP(VLOOKUP(G766,Ma_KH!$A:$R,18,0)&amp;K766,Gia_MB!$A:$F,6,0)</f>
        <v>106026</v>
      </c>
      <c r="U766" s="14">
        <f t="shared" si="170"/>
        <v>212052</v>
      </c>
      <c r="W766" s="64">
        <f t="shared" si="169"/>
        <v>0</v>
      </c>
      <c r="X766" s="3" t="str">
        <f t="shared" si="171"/>
        <v>8</v>
      </c>
      <c r="Z766" s="14">
        <f t="shared" si="172"/>
        <v>16964.16</v>
      </c>
      <c r="AA766" s="7">
        <f>VLOOKUP(G766,Ma_KH!$A:$R,14,0)</f>
        <v>60</v>
      </c>
    </row>
    <row r="767" spans="1:27" x14ac:dyDescent="0.25">
      <c r="A767" s="77">
        <v>45909</v>
      </c>
      <c r="B767" s="25">
        <v>56597</v>
      </c>
      <c r="C767" s="12" t="s">
        <v>7186</v>
      </c>
      <c r="D767" s="16">
        <f t="shared" si="167"/>
        <v>45909</v>
      </c>
      <c r="G767" s="13" t="s">
        <v>3268</v>
      </c>
      <c r="I767" s="13" t="s">
        <v>3268</v>
      </c>
      <c r="J767" s="13" t="s">
        <v>1815</v>
      </c>
      <c r="K767" s="13" t="s">
        <v>27</v>
      </c>
      <c r="L767" s="25" t="str">
        <f>VLOOKUP($K767,TONG_SL!$A:$D,2,0)</f>
        <v>Chân giò heo muối 300g</v>
      </c>
      <c r="N767" s="25" t="str">
        <f t="shared" si="168"/>
        <v>K-C6</v>
      </c>
      <c r="Q767" s="25" t="str">
        <f>VLOOKUP(K767,TONG_SL!$A:$D,3,0)</f>
        <v>Túi</v>
      </c>
      <c r="R767" s="1">
        <v>10</v>
      </c>
      <c r="T767" s="1">
        <f>VLOOKUP(VLOOKUP(G767,Ma_KH!$A:$R,18,0)&amp;K767,Gia_MB!$A:$F,6,0)</f>
        <v>73431</v>
      </c>
      <c r="U767" s="14">
        <f t="shared" si="170"/>
        <v>734310</v>
      </c>
      <c r="W767" s="64">
        <f t="shared" si="169"/>
        <v>0</v>
      </c>
      <c r="X767" s="3" t="str">
        <f t="shared" si="171"/>
        <v>8</v>
      </c>
      <c r="Z767" s="14">
        <f t="shared" si="172"/>
        <v>58744.800000000003</v>
      </c>
      <c r="AA767" s="7">
        <f>VLOOKUP(G767,Ma_KH!$A:$R,14,0)</f>
        <v>57</v>
      </c>
    </row>
    <row r="768" spans="1:27" x14ac:dyDescent="0.25">
      <c r="A768" s="77">
        <v>45909</v>
      </c>
      <c r="B768" s="25">
        <v>56597</v>
      </c>
      <c r="C768" s="12" t="s">
        <v>7186</v>
      </c>
      <c r="D768" s="16">
        <f t="shared" si="167"/>
        <v>45909</v>
      </c>
      <c r="G768" s="13" t="s">
        <v>3268</v>
      </c>
      <c r="I768" s="13" t="s">
        <v>3268</v>
      </c>
      <c r="J768" s="13" t="s">
        <v>1815</v>
      </c>
      <c r="K768" s="13" t="s">
        <v>32</v>
      </c>
      <c r="L768" s="25" t="str">
        <f>VLOOKUP($K768,TONG_SL!$A:$D,2,0)</f>
        <v>Giò Tai Lưỡi Xào 250g</v>
      </c>
      <c r="N768" s="25" t="str">
        <f t="shared" si="168"/>
        <v>K-C6</v>
      </c>
      <c r="Q768" s="25" t="str">
        <f>VLOOKUP(K768,TONG_SL!$A:$D,3,0)</f>
        <v>Túi</v>
      </c>
      <c r="R768" s="1">
        <v>6</v>
      </c>
      <c r="T768" s="1">
        <f>VLOOKUP(VLOOKUP(G768,Ma_KH!$A:$R,18,0)&amp;K768,Gia_MB!$A:$F,6,0)</f>
        <v>50182</v>
      </c>
      <c r="U768" s="14">
        <f t="shared" si="170"/>
        <v>301092</v>
      </c>
      <c r="W768" s="64">
        <f t="shared" si="169"/>
        <v>0</v>
      </c>
      <c r="X768" s="3" t="str">
        <f t="shared" si="171"/>
        <v>8</v>
      </c>
      <c r="Z768" s="14">
        <f t="shared" si="172"/>
        <v>24087.360000000001</v>
      </c>
      <c r="AA768" s="7">
        <f>VLOOKUP(G768,Ma_KH!$A:$R,14,0)</f>
        <v>57</v>
      </c>
    </row>
    <row r="769" spans="1:27" x14ac:dyDescent="0.25">
      <c r="A769" s="77">
        <v>45909</v>
      </c>
      <c r="B769" s="25">
        <v>56597</v>
      </c>
      <c r="C769" s="12" t="s">
        <v>7186</v>
      </c>
      <c r="D769" s="16">
        <f t="shared" ref="D769:D780" si="173">IF(A769="","",A769)</f>
        <v>45909</v>
      </c>
      <c r="G769" s="13" t="s">
        <v>3268</v>
      </c>
      <c r="I769" s="13" t="s">
        <v>3268</v>
      </c>
      <c r="J769" s="13" t="s">
        <v>1815</v>
      </c>
      <c r="K769" s="13" t="s">
        <v>41</v>
      </c>
      <c r="L769" s="25" t="str">
        <f>VLOOKUP($K769,TONG_SL!$A:$D,2,0)</f>
        <v>Chả nướng 300g</v>
      </c>
      <c r="N769" s="25" t="str">
        <f t="shared" si="168"/>
        <v>K-C6</v>
      </c>
      <c r="Q769" s="25" t="str">
        <f>VLOOKUP(K769,TONG_SL!$A:$D,3,0)</f>
        <v>Túi</v>
      </c>
      <c r="R769" s="1">
        <v>6</v>
      </c>
      <c r="T769" s="1">
        <f>VLOOKUP(VLOOKUP(G769,Ma_KH!$A:$R,18,0)&amp;K769,Gia_MB!$A:$F,6,0)</f>
        <v>70950</v>
      </c>
      <c r="U769" s="14">
        <f t="shared" si="170"/>
        <v>425700</v>
      </c>
      <c r="W769" s="64">
        <f t="shared" si="169"/>
        <v>0</v>
      </c>
      <c r="X769" s="3" t="str">
        <f t="shared" si="171"/>
        <v>8</v>
      </c>
      <c r="Z769" s="14">
        <f t="shared" si="172"/>
        <v>34056</v>
      </c>
      <c r="AA769" s="7">
        <f>VLOOKUP(G769,Ma_KH!$A:$R,14,0)</f>
        <v>57</v>
      </c>
    </row>
    <row r="770" spans="1:27" x14ac:dyDescent="0.25">
      <c r="A770" s="77">
        <v>45909</v>
      </c>
      <c r="B770" s="25">
        <v>56597</v>
      </c>
      <c r="C770" s="12" t="s">
        <v>7186</v>
      </c>
      <c r="D770" s="16">
        <f t="shared" si="173"/>
        <v>45909</v>
      </c>
      <c r="G770" s="13" t="s">
        <v>3268</v>
      </c>
      <c r="I770" s="13" t="s">
        <v>3268</v>
      </c>
      <c r="J770" s="13" t="s">
        <v>1815</v>
      </c>
      <c r="K770" s="13" t="s">
        <v>39</v>
      </c>
      <c r="L770" s="25" t="str">
        <f>VLOOKUP($K770,TONG_SL!$A:$D,2,0)</f>
        <v>Chả cốm 300g</v>
      </c>
      <c r="N770" s="25" t="str">
        <f t="shared" ref="N770:N780" si="174">IF($B770&lt;&gt;"","K-C6","")</f>
        <v>K-C6</v>
      </c>
      <c r="Q770" s="25" t="str">
        <f>VLOOKUP(K770,TONG_SL!$A:$D,3,0)</f>
        <v>Túi</v>
      </c>
      <c r="R770" s="1">
        <v>6</v>
      </c>
      <c r="T770" s="1">
        <f>VLOOKUP(VLOOKUP(G770,Ma_KH!$A:$R,18,0)&amp;K770,Gia_MB!$A:$F,6,0)</f>
        <v>74250</v>
      </c>
      <c r="U770" s="14">
        <f t="shared" si="170"/>
        <v>445500</v>
      </c>
      <c r="W770" s="64">
        <f t="shared" ref="W770:W779" si="175">U770*V770</f>
        <v>0</v>
      </c>
      <c r="X770" s="3" t="str">
        <f t="shared" si="171"/>
        <v>8</v>
      </c>
      <c r="Z770" s="14">
        <f t="shared" si="172"/>
        <v>35640</v>
      </c>
      <c r="AA770" s="7">
        <f>VLOOKUP(G770,Ma_KH!$A:$R,14,0)</f>
        <v>57</v>
      </c>
    </row>
    <row r="771" spans="1:27" x14ac:dyDescent="0.25">
      <c r="A771" s="77">
        <v>45909</v>
      </c>
      <c r="B771" s="25">
        <v>48459</v>
      </c>
      <c r="C771" s="12" t="s">
        <v>7186</v>
      </c>
      <c r="D771" s="16">
        <f t="shared" si="173"/>
        <v>45909</v>
      </c>
      <c r="G771" s="13" t="s">
        <v>7218</v>
      </c>
      <c r="I771" s="13" t="s">
        <v>7430</v>
      </c>
      <c r="J771" s="13" t="s">
        <v>1815</v>
      </c>
      <c r="K771" s="13" t="s">
        <v>556</v>
      </c>
      <c r="L771" s="25" t="str">
        <f>VLOOKUP($K771,TONG_SL!$A:$D,2,0)</f>
        <v>Chân giò heo muối 100g</v>
      </c>
      <c r="N771" s="25" t="str">
        <f t="shared" si="174"/>
        <v>K-C6</v>
      </c>
      <c r="Q771" s="25" t="str">
        <f>VLOOKUP(K771,TONG_SL!$A:$D,3,0)</f>
        <v>Gói</v>
      </c>
      <c r="R771" s="1">
        <v>15</v>
      </c>
      <c r="T771" s="1">
        <f>VLOOKUP(VLOOKUP(G771,Ma_KH!$A:$R,18,0)&amp;K771,Gia_MB!$A:$F,6,0)</f>
        <v>23076</v>
      </c>
      <c r="U771" s="14">
        <f t="shared" si="170"/>
        <v>346140</v>
      </c>
      <c r="W771" s="64">
        <f t="shared" si="175"/>
        <v>0</v>
      </c>
      <c r="X771" s="3" t="str">
        <f t="shared" si="171"/>
        <v>8</v>
      </c>
      <c r="Z771" s="14">
        <f t="shared" si="172"/>
        <v>27691.200000000001</v>
      </c>
      <c r="AA771" s="7">
        <f>VLOOKUP(G771,Ma_KH!$A:$R,14,0)</f>
        <v>67</v>
      </c>
    </row>
    <row r="772" spans="1:27" x14ac:dyDescent="0.25">
      <c r="A772" s="77">
        <v>45909</v>
      </c>
      <c r="B772" s="25">
        <v>47172</v>
      </c>
      <c r="C772" s="12" t="s">
        <v>7186</v>
      </c>
      <c r="D772" s="16">
        <f t="shared" si="173"/>
        <v>45909</v>
      </c>
      <c r="G772" s="13" t="s">
        <v>7218</v>
      </c>
      <c r="I772" s="13" t="s">
        <v>7431</v>
      </c>
      <c r="J772" s="13" t="s">
        <v>1815</v>
      </c>
      <c r="K772" s="13" t="s">
        <v>556</v>
      </c>
      <c r="L772" s="25" t="str">
        <f>VLOOKUP($K772,TONG_SL!$A:$D,2,0)</f>
        <v>Chân giò heo muối 100g</v>
      </c>
      <c r="N772" s="25" t="str">
        <f t="shared" si="174"/>
        <v>K-C6</v>
      </c>
      <c r="Q772" s="25" t="str">
        <f>VLOOKUP(K772,TONG_SL!$A:$D,3,0)</f>
        <v>Gói</v>
      </c>
      <c r="R772" s="1">
        <v>10</v>
      </c>
      <c r="T772" s="1">
        <f>VLOOKUP(VLOOKUP(G772,Ma_KH!$A:$R,18,0)&amp;K772,Gia_MB!$A:$F,6,0)</f>
        <v>23076</v>
      </c>
      <c r="U772" s="14">
        <f t="shared" si="170"/>
        <v>230760</v>
      </c>
      <c r="W772" s="64">
        <f t="shared" si="175"/>
        <v>0</v>
      </c>
      <c r="X772" s="3" t="str">
        <f t="shared" si="171"/>
        <v>8</v>
      </c>
      <c r="Z772" s="14">
        <f t="shared" si="172"/>
        <v>18460.8</v>
      </c>
      <c r="AA772" s="7">
        <f>VLOOKUP(G772,Ma_KH!$A:$R,14,0)</f>
        <v>67</v>
      </c>
    </row>
    <row r="773" spans="1:27" x14ac:dyDescent="0.25">
      <c r="A773" s="77">
        <v>45909</v>
      </c>
      <c r="B773" s="25">
        <v>57775</v>
      </c>
      <c r="C773" s="12" t="s">
        <v>7186</v>
      </c>
      <c r="D773" s="16">
        <f t="shared" si="173"/>
        <v>45909</v>
      </c>
      <c r="G773" s="13" t="s">
        <v>7200</v>
      </c>
      <c r="I773" s="13" t="s">
        <v>2111</v>
      </c>
      <c r="J773" s="13" t="s">
        <v>1815</v>
      </c>
      <c r="K773" s="13" t="s">
        <v>27</v>
      </c>
      <c r="L773" s="25" t="str">
        <f>VLOOKUP($K773,TONG_SL!$A:$D,2,0)</f>
        <v>Chân giò heo muối 300g</v>
      </c>
      <c r="N773" s="25" t="str">
        <f t="shared" si="174"/>
        <v>K-C6</v>
      </c>
      <c r="Q773" s="25" t="str">
        <f>VLOOKUP(K773,TONG_SL!$A:$D,3,0)</f>
        <v>Túi</v>
      </c>
      <c r="R773" s="1">
        <v>5</v>
      </c>
      <c r="T773" s="1">
        <f>VLOOKUP(VLOOKUP(G773,Ma_KH!$A:$R,18,0)&amp;K773,Gia_MB!$A:$F,6,0)</f>
        <v>69759</v>
      </c>
      <c r="U773" s="14">
        <f t="shared" si="170"/>
        <v>348795</v>
      </c>
      <c r="W773" s="64">
        <f t="shared" si="175"/>
        <v>0</v>
      </c>
      <c r="X773" s="3" t="str">
        <f t="shared" si="171"/>
        <v>8</v>
      </c>
      <c r="Z773" s="14">
        <f t="shared" si="172"/>
        <v>27903.600000000002</v>
      </c>
      <c r="AA773" s="7">
        <f>VLOOKUP(G773,Ma_KH!$A:$R,14,0)</f>
        <v>60</v>
      </c>
    </row>
    <row r="774" spans="1:27" x14ac:dyDescent="0.25">
      <c r="A774" s="77">
        <v>45909</v>
      </c>
      <c r="B774" s="25">
        <v>57775</v>
      </c>
      <c r="C774" s="12" t="s">
        <v>7186</v>
      </c>
      <c r="D774" s="16">
        <f t="shared" si="173"/>
        <v>45909</v>
      </c>
      <c r="G774" s="13" t="s">
        <v>7200</v>
      </c>
      <c r="I774" s="13" t="s">
        <v>2111</v>
      </c>
      <c r="J774" s="13" t="s">
        <v>1815</v>
      </c>
      <c r="K774" s="13" t="s">
        <v>30</v>
      </c>
      <c r="L774" s="25" t="str">
        <f>VLOOKUP($K774,TONG_SL!$A:$D,2,0)</f>
        <v>Gà muối 500g</v>
      </c>
      <c r="N774" s="25" t="str">
        <f t="shared" si="174"/>
        <v>K-C6</v>
      </c>
      <c r="Q774" s="25" t="str">
        <f>VLOOKUP(K774,TONG_SL!$A:$D,3,0)</f>
        <v>Túi</v>
      </c>
      <c r="R774" s="1">
        <v>3</v>
      </c>
      <c r="T774" s="1">
        <f>VLOOKUP(VLOOKUP(G774,Ma_KH!$A:$R,18,0)&amp;K774,Gia_MB!$A:$F,6,0)</f>
        <v>105505</v>
      </c>
      <c r="U774" s="14">
        <f t="shared" si="170"/>
        <v>316515</v>
      </c>
      <c r="W774" s="64">
        <f t="shared" si="175"/>
        <v>0</v>
      </c>
      <c r="X774" s="3" t="str">
        <f t="shared" si="171"/>
        <v>8</v>
      </c>
      <c r="Z774" s="14">
        <f t="shared" si="172"/>
        <v>25321.200000000001</v>
      </c>
      <c r="AA774" s="7">
        <f>VLOOKUP(G774,Ma_KH!$A:$R,14,0)</f>
        <v>60</v>
      </c>
    </row>
    <row r="775" spans="1:27" x14ac:dyDescent="0.25">
      <c r="A775" s="77">
        <v>45909</v>
      </c>
      <c r="B775" s="25">
        <v>47173</v>
      </c>
      <c r="C775" s="12" t="s">
        <v>7186</v>
      </c>
      <c r="D775" s="16">
        <f t="shared" si="173"/>
        <v>45909</v>
      </c>
      <c r="G775" s="13" t="s">
        <v>7218</v>
      </c>
      <c r="I775" s="13" t="s">
        <v>7432</v>
      </c>
      <c r="J775" s="13" t="s">
        <v>1815</v>
      </c>
      <c r="K775" s="13" t="s">
        <v>556</v>
      </c>
      <c r="L775" s="25" t="str">
        <f>VLOOKUP($K775,TONG_SL!$A:$D,2,0)</f>
        <v>Chân giò heo muối 100g</v>
      </c>
      <c r="N775" s="25" t="str">
        <f t="shared" si="174"/>
        <v>K-C6</v>
      </c>
      <c r="Q775" s="25" t="str">
        <f>VLOOKUP(K775,TONG_SL!$A:$D,3,0)</f>
        <v>Gói</v>
      </c>
      <c r="R775" s="1">
        <v>10</v>
      </c>
      <c r="T775" s="1">
        <f>VLOOKUP(VLOOKUP(G775,Ma_KH!$A:$R,18,0)&amp;K775,Gia_MB!$A:$F,6,0)</f>
        <v>23076</v>
      </c>
      <c r="U775" s="14">
        <f t="shared" si="170"/>
        <v>230760</v>
      </c>
      <c r="W775" s="64">
        <f t="shared" si="175"/>
        <v>0</v>
      </c>
      <c r="X775" s="3" t="str">
        <f t="shared" si="171"/>
        <v>8</v>
      </c>
      <c r="Z775" s="14">
        <f t="shared" si="172"/>
        <v>18460.8</v>
      </c>
      <c r="AA775" s="7">
        <f>VLOOKUP(G775,Ma_KH!$A:$R,14,0)</f>
        <v>67</v>
      </c>
    </row>
    <row r="776" spans="1:27" x14ac:dyDescent="0.25">
      <c r="A776" s="77">
        <v>45909</v>
      </c>
      <c r="B776" s="25">
        <v>56460</v>
      </c>
      <c r="C776" s="12" t="s">
        <v>7186</v>
      </c>
      <c r="D776" s="16">
        <f t="shared" si="173"/>
        <v>45909</v>
      </c>
      <c r="G776" s="13" t="s">
        <v>3587</v>
      </c>
      <c r="I776" s="13" t="s">
        <v>3587</v>
      </c>
      <c r="J776" s="13" t="s">
        <v>1809</v>
      </c>
      <c r="K776" s="13" t="s">
        <v>32</v>
      </c>
      <c r="L776" s="25" t="str">
        <f>VLOOKUP($K776,TONG_SL!$A:$D,2,0)</f>
        <v>Giò Tai Lưỡi Xào 250g</v>
      </c>
      <c r="N776" s="25" t="str">
        <f t="shared" si="174"/>
        <v>K-C6</v>
      </c>
      <c r="Q776" s="25" t="str">
        <f>VLOOKUP(K776,TONG_SL!$A:$D,3,0)</f>
        <v>Túi</v>
      </c>
      <c r="R776" s="1">
        <v>12</v>
      </c>
      <c r="T776" s="1">
        <f>VLOOKUP(VLOOKUP(G776,Ma_KH!$A:$R,18,0)&amp;K776,Gia_MB!$A:$F,6,0)</f>
        <v>50182</v>
      </c>
      <c r="U776" s="14">
        <f t="shared" si="170"/>
        <v>602184</v>
      </c>
      <c r="W776" s="64">
        <f t="shared" si="175"/>
        <v>0</v>
      </c>
      <c r="X776" s="3" t="str">
        <f t="shared" si="171"/>
        <v>8</v>
      </c>
      <c r="Z776" s="14">
        <f t="shared" si="172"/>
        <v>48174.720000000001</v>
      </c>
      <c r="AA776" s="7">
        <f>VLOOKUP(G776,Ma_KH!$A:$R,14,0)</f>
        <v>58</v>
      </c>
    </row>
    <row r="777" spans="1:27" x14ac:dyDescent="0.25">
      <c r="A777" s="77">
        <v>45909</v>
      </c>
      <c r="B777" s="25">
        <v>56460</v>
      </c>
      <c r="C777" s="12" t="s">
        <v>7186</v>
      </c>
      <c r="D777" s="16">
        <f t="shared" si="173"/>
        <v>45909</v>
      </c>
      <c r="G777" s="13" t="s">
        <v>3587</v>
      </c>
      <c r="I777" s="13" t="s">
        <v>3587</v>
      </c>
      <c r="J777" s="13" t="s">
        <v>1809</v>
      </c>
      <c r="K777" s="13" t="s">
        <v>51</v>
      </c>
      <c r="L777" s="25" t="str">
        <f>VLOOKUP($K777,TONG_SL!$A:$D,2,0)</f>
        <v>Mọc Nấm Hương 250g</v>
      </c>
      <c r="N777" s="25" t="str">
        <f t="shared" si="174"/>
        <v>K-C6</v>
      </c>
      <c r="Q777" s="25" t="str">
        <f>VLOOKUP(K777,TONG_SL!$A:$D,3,0)</f>
        <v>Túi</v>
      </c>
      <c r="R777" s="1">
        <v>4</v>
      </c>
      <c r="T777" s="1">
        <f>VLOOKUP(VLOOKUP(G777,Ma_KH!$A:$R,18,0)&amp;K777,Gia_MB!$A:$F,6,0)</f>
        <v>46000</v>
      </c>
      <c r="U777" s="14">
        <f t="shared" si="170"/>
        <v>184000</v>
      </c>
      <c r="W777" s="64">
        <f t="shared" si="175"/>
        <v>0</v>
      </c>
      <c r="X777" s="3" t="str">
        <f t="shared" si="171"/>
        <v>8</v>
      </c>
      <c r="Z777" s="14">
        <f t="shared" si="172"/>
        <v>14720</v>
      </c>
      <c r="AA777" s="7">
        <f>VLOOKUP(G777,Ma_KH!$A:$R,14,0)</f>
        <v>58</v>
      </c>
    </row>
    <row r="778" spans="1:27" x14ac:dyDescent="0.25">
      <c r="A778" s="77">
        <v>45909</v>
      </c>
      <c r="B778" s="25">
        <v>56460</v>
      </c>
      <c r="C778" s="12" t="s">
        <v>7186</v>
      </c>
      <c r="D778" s="16">
        <f t="shared" si="173"/>
        <v>45909</v>
      </c>
      <c r="G778" s="13" t="s">
        <v>3587</v>
      </c>
      <c r="I778" s="13" t="s">
        <v>3587</v>
      </c>
      <c r="J778" s="13" t="s">
        <v>1809</v>
      </c>
      <c r="K778" s="13" t="s">
        <v>35</v>
      </c>
      <c r="L778" s="25" t="str">
        <f>VLOOKUP($K778,TONG_SL!$A:$D,2,0)</f>
        <v>Tai heo muối 200g</v>
      </c>
      <c r="N778" s="25" t="str">
        <f t="shared" si="174"/>
        <v>K-C6</v>
      </c>
      <c r="Q778" s="25" t="str">
        <f>VLOOKUP(K778,TONG_SL!$A:$D,3,0)</f>
        <v>Túi</v>
      </c>
      <c r="R778" s="1">
        <v>20</v>
      </c>
      <c r="T778" s="1">
        <f>VLOOKUP(VLOOKUP(G778,Ma_KH!$A:$R,18,0)&amp;K778,Gia_MB!$A:$F,6,0)</f>
        <v>55595</v>
      </c>
      <c r="U778" s="14">
        <f t="shared" si="170"/>
        <v>1111900</v>
      </c>
      <c r="W778" s="64">
        <f t="shared" si="175"/>
        <v>0</v>
      </c>
      <c r="X778" s="3" t="str">
        <f t="shared" si="171"/>
        <v>8</v>
      </c>
      <c r="Z778" s="14">
        <f t="shared" si="172"/>
        <v>88952</v>
      </c>
      <c r="AA778" s="7">
        <f>VLOOKUP(G778,Ma_KH!$A:$R,14,0)</f>
        <v>58</v>
      </c>
    </row>
    <row r="779" spans="1:27" x14ac:dyDescent="0.25">
      <c r="A779" s="77">
        <v>45909</v>
      </c>
      <c r="B779" s="25">
        <v>56460</v>
      </c>
      <c r="C779" s="12" t="s">
        <v>7186</v>
      </c>
      <c r="D779" s="16">
        <f t="shared" si="173"/>
        <v>45909</v>
      </c>
      <c r="G779" s="13" t="s">
        <v>3587</v>
      </c>
      <c r="I779" s="13" t="s">
        <v>3587</v>
      </c>
      <c r="J779" s="13" t="s">
        <v>1809</v>
      </c>
      <c r="K779" s="13" t="s">
        <v>30</v>
      </c>
      <c r="L779" s="25" t="str">
        <f>VLOOKUP($K779,TONG_SL!$A:$D,2,0)</f>
        <v>Gà muối 500g</v>
      </c>
      <c r="N779" s="25" t="str">
        <f t="shared" si="174"/>
        <v>K-C6</v>
      </c>
      <c r="Q779" s="25" t="str">
        <f>VLOOKUP(K779,TONG_SL!$A:$D,3,0)</f>
        <v>Túi</v>
      </c>
      <c r="R779" s="1">
        <v>10</v>
      </c>
      <c r="T779" s="1">
        <f>VLOOKUP(VLOOKUP(G779,Ma_KH!$A:$R,18,0)&amp;K779,Gia_MB!$A:$F,6,0)</f>
        <v>111058</v>
      </c>
      <c r="U779" s="14">
        <f t="shared" si="170"/>
        <v>1110580</v>
      </c>
      <c r="W779" s="64">
        <f t="shared" si="175"/>
        <v>0</v>
      </c>
      <c r="X779" s="3" t="str">
        <f t="shared" si="171"/>
        <v>8</v>
      </c>
      <c r="Z779" s="14">
        <f t="shared" si="172"/>
        <v>88846.400000000009</v>
      </c>
      <c r="AA779" s="7">
        <f>VLOOKUP(G779,Ma_KH!$A:$R,14,0)</f>
        <v>58</v>
      </c>
    </row>
    <row r="780" spans="1:27" x14ac:dyDescent="0.25">
      <c r="A780" s="77">
        <v>45909</v>
      </c>
      <c r="B780" s="25">
        <v>56459</v>
      </c>
      <c r="C780" s="12" t="s">
        <v>7186</v>
      </c>
      <c r="D780" s="16">
        <f t="shared" si="173"/>
        <v>45909</v>
      </c>
      <c r="G780" s="13" t="s">
        <v>3587</v>
      </c>
      <c r="I780" s="13" t="s">
        <v>3587</v>
      </c>
      <c r="J780" s="13" t="s">
        <v>1809</v>
      </c>
      <c r="K780" s="13" t="s">
        <v>27</v>
      </c>
      <c r="L780" s="25" t="str">
        <f>VLOOKUP($K780,TONG_SL!$A:$D,2,0)</f>
        <v>Chân giò heo muối 300g</v>
      </c>
      <c r="N780" s="25" t="str">
        <f t="shared" si="174"/>
        <v>K-C6</v>
      </c>
      <c r="Q780" s="25" t="str">
        <f>VLOOKUP(K780,TONG_SL!$A:$D,3,0)</f>
        <v>Túi</v>
      </c>
      <c r="R780" s="1">
        <v>20</v>
      </c>
      <c r="T780" s="1">
        <f>VLOOKUP(VLOOKUP(G780,Ma_KH!$A:$R,18,0)&amp;K780,Gia_MB!$A:$F,6,0)</f>
        <v>73431</v>
      </c>
      <c r="U780" s="14">
        <f t="shared" ref="U780" si="176">T780*R780</f>
        <v>1468620</v>
      </c>
      <c r="W780" s="64">
        <f t="shared" ref="W780" si="177">U780*V780</f>
        <v>0</v>
      </c>
      <c r="X780" s="3" t="str">
        <f t="shared" ref="X780" si="178">IF(B780&lt;&gt;"","8","0")</f>
        <v>8</v>
      </c>
      <c r="Z780" s="14">
        <f t="shared" ref="Z780" si="179">U780*X780%</f>
        <v>117489.60000000001</v>
      </c>
      <c r="AA780" s="7">
        <f>VLOOKUP(G780,Ma_KH!$A:$R,14,0)</f>
        <v>58</v>
      </c>
    </row>
    <row r="781" spans="1:27" x14ac:dyDescent="0.25">
      <c r="A781" s="77">
        <v>45909</v>
      </c>
      <c r="B781" s="25">
        <v>56679</v>
      </c>
      <c r="C781" s="12" t="s">
        <v>7186</v>
      </c>
      <c r="D781" s="16">
        <f t="shared" ref="D781:D812" si="180">IF(A781="","",A781)</f>
        <v>45909</v>
      </c>
      <c r="G781" s="13" t="s">
        <v>7200</v>
      </c>
      <c r="I781" s="13" t="s">
        <v>2136</v>
      </c>
      <c r="J781" s="13" t="s">
        <v>1815</v>
      </c>
      <c r="K781" s="13" t="s">
        <v>27</v>
      </c>
      <c r="L781" s="25" t="str">
        <f>VLOOKUP($K781,TONG_SL!$A:$D,2,0)</f>
        <v>Chân giò heo muối 300g</v>
      </c>
      <c r="N781" s="25" t="str">
        <f t="shared" ref="N781:N812" si="181">IF($B781&lt;&gt;"","K-C6","")</f>
        <v>K-C6</v>
      </c>
      <c r="Q781" s="25" t="str">
        <f>VLOOKUP(K781,TONG_SL!$A:$D,3,0)</f>
        <v>Túi</v>
      </c>
      <c r="R781" s="1">
        <v>10</v>
      </c>
      <c r="T781" s="1">
        <f>VLOOKUP(VLOOKUP(G781,Ma_KH!$A:$R,18,0)&amp;K781,Gia_MB!$A:$F,6,0)</f>
        <v>69759</v>
      </c>
      <c r="U781" s="14">
        <f t="shared" ref="U781:U804" si="182">T781*R781</f>
        <v>697590</v>
      </c>
      <c r="W781" s="64">
        <f t="shared" ref="W781:W804" si="183">U781*V781</f>
        <v>0</v>
      </c>
      <c r="X781" s="3" t="str">
        <f t="shared" ref="X781:X804" si="184">IF(B781&lt;&gt;"","8","0")</f>
        <v>8</v>
      </c>
      <c r="Z781" s="14">
        <f t="shared" ref="Z781:Z804" si="185">U781*X781%</f>
        <v>55807.200000000004</v>
      </c>
      <c r="AA781" s="7">
        <f>VLOOKUP(G781,Ma_KH!$A:$R,14,0)</f>
        <v>60</v>
      </c>
    </row>
    <row r="782" spans="1:27" x14ac:dyDescent="0.25">
      <c r="A782" s="77">
        <v>45909</v>
      </c>
      <c r="B782" s="25">
        <v>56679</v>
      </c>
      <c r="C782" s="12" t="s">
        <v>7186</v>
      </c>
      <c r="D782" s="16">
        <f t="shared" si="180"/>
        <v>45909</v>
      </c>
      <c r="G782" s="13" t="s">
        <v>7200</v>
      </c>
      <c r="I782" s="13" t="s">
        <v>2136</v>
      </c>
      <c r="J782" s="13" t="s">
        <v>1815</v>
      </c>
      <c r="K782" s="13" t="s">
        <v>30</v>
      </c>
      <c r="L782" s="25" t="str">
        <f>VLOOKUP($K782,TONG_SL!$A:$D,2,0)</f>
        <v>Gà muối 500g</v>
      </c>
      <c r="N782" s="25" t="str">
        <f t="shared" si="181"/>
        <v>K-C6</v>
      </c>
      <c r="Q782" s="25" t="str">
        <f>VLOOKUP(K782,TONG_SL!$A:$D,3,0)</f>
        <v>Túi</v>
      </c>
      <c r="R782" s="1">
        <v>10</v>
      </c>
      <c r="T782" s="1">
        <f>VLOOKUP(VLOOKUP(G782,Ma_KH!$A:$R,18,0)&amp;K782,Gia_MB!$A:$F,6,0)</f>
        <v>105505</v>
      </c>
      <c r="U782" s="14">
        <f t="shared" si="182"/>
        <v>1055050</v>
      </c>
      <c r="W782" s="64">
        <f t="shared" si="183"/>
        <v>0</v>
      </c>
      <c r="X782" s="3" t="str">
        <f t="shared" si="184"/>
        <v>8</v>
      </c>
      <c r="Z782" s="14">
        <f t="shared" si="185"/>
        <v>84404</v>
      </c>
      <c r="AA782" s="7">
        <f>VLOOKUP(G782,Ma_KH!$A:$R,14,0)</f>
        <v>60</v>
      </c>
    </row>
    <row r="783" spans="1:27" x14ac:dyDescent="0.25">
      <c r="A783" s="77">
        <v>45909</v>
      </c>
      <c r="B783" s="25" t="s">
        <v>7434</v>
      </c>
      <c r="C783" s="12" t="s">
        <v>7186</v>
      </c>
      <c r="D783" s="16">
        <f t="shared" si="180"/>
        <v>45909</v>
      </c>
      <c r="G783" s="13" t="s">
        <v>869</v>
      </c>
      <c r="I783" s="13" t="s">
        <v>7435</v>
      </c>
      <c r="J783" s="13" t="s">
        <v>1815</v>
      </c>
      <c r="K783" s="13" t="s">
        <v>556</v>
      </c>
      <c r="L783" s="25" t="str">
        <f>VLOOKUP($K783,TONG_SL!$A:$D,2,0)</f>
        <v>Chân giò heo muối 100g</v>
      </c>
      <c r="N783" s="25" t="str">
        <f t="shared" si="181"/>
        <v>K-C6</v>
      </c>
      <c r="Q783" s="25" t="str">
        <f>VLOOKUP(K783,TONG_SL!$A:$D,3,0)</f>
        <v>Gói</v>
      </c>
      <c r="R783" s="1">
        <v>10</v>
      </c>
      <c r="T783" s="1">
        <f>VLOOKUP(VLOOKUP(G783,Ma_KH!$A:$R,18,0)&amp;K783,Gia_MB!$A:$F,6,0)</f>
        <v>22340</v>
      </c>
      <c r="U783" s="14">
        <f t="shared" si="182"/>
        <v>223400</v>
      </c>
      <c r="W783" s="64">
        <f t="shared" si="183"/>
        <v>0</v>
      </c>
      <c r="X783" s="3" t="str">
        <f t="shared" si="184"/>
        <v>8</v>
      </c>
      <c r="Z783" s="14">
        <f t="shared" si="185"/>
        <v>17872</v>
      </c>
      <c r="AA783" s="7">
        <f>VLOOKUP(G783,Ma_KH!$A:$R,14,0)</f>
        <v>56</v>
      </c>
    </row>
    <row r="784" spans="1:27" x14ac:dyDescent="0.25">
      <c r="A784" s="77">
        <v>45909</v>
      </c>
      <c r="B784" s="25" t="s">
        <v>7434</v>
      </c>
      <c r="C784" s="12" t="s">
        <v>7186</v>
      </c>
      <c r="D784" s="16">
        <f t="shared" si="180"/>
        <v>45909</v>
      </c>
      <c r="G784" s="13" t="s">
        <v>869</v>
      </c>
      <c r="I784" s="13" t="s">
        <v>7435</v>
      </c>
      <c r="J784" s="13" t="s">
        <v>1815</v>
      </c>
      <c r="K784" s="13" t="s">
        <v>30</v>
      </c>
      <c r="L784" s="25" t="str">
        <f>VLOOKUP($K784,TONG_SL!$A:$D,2,0)</f>
        <v>Gà muối 500g</v>
      </c>
      <c r="N784" s="25" t="str">
        <f t="shared" si="181"/>
        <v>K-C6</v>
      </c>
      <c r="Q784" s="25" t="str">
        <f>VLOOKUP(K784,TONG_SL!$A:$D,3,0)</f>
        <v>Túi</v>
      </c>
      <c r="R784" s="1">
        <v>8</v>
      </c>
      <c r="T784" s="1">
        <f>VLOOKUP(VLOOKUP(G784,Ma_KH!$A:$R,18,0)&amp;K784,Gia_MB!$A:$F,6,0)</f>
        <v>101063</v>
      </c>
      <c r="U784" s="14">
        <f t="shared" si="182"/>
        <v>808504</v>
      </c>
      <c r="W784" s="64">
        <f t="shared" si="183"/>
        <v>0</v>
      </c>
      <c r="X784" s="3" t="str">
        <f t="shared" si="184"/>
        <v>8</v>
      </c>
      <c r="Z784" s="14">
        <f t="shared" si="185"/>
        <v>64680.32</v>
      </c>
      <c r="AA784" s="7">
        <f>VLOOKUP(G784,Ma_KH!$A:$R,14,0)</f>
        <v>56</v>
      </c>
    </row>
    <row r="785" spans="1:27" x14ac:dyDescent="0.25">
      <c r="A785" s="77">
        <v>45909</v>
      </c>
      <c r="B785" s="25">
        <v>56680</v>
      </c>
      <c r="C785" s="12" t="s">
        <v>7186</v>
      </c>
      <c r="D785" s="16">
        <f t="shared" si="180"/>
        <v>45909</v>
      </c>
      <c r="G785" s="13" t="s">
        <v>7200</v>
      </c>
      <c r="I785" s="13" t="s">
        <v>1951</v>
      </c>
      <c r="J785" s="13" t="s">
        <v>1811</v>
      </c>
      <c r="K785" s="13" t="s">
        <v>30</v>
      </c>
      <c r="L785" s="25" t="str">
        <f>VLOOKUP($K785,TONG_SL!$A:$D,2,0)</f>
        <v>Gà muối 500g</v>
      </c>
      <c r="N785" s="25" t="str">
        <f t="shared" si="181"/>
        <v>K-C6</v>
      </c>
      <c r="Q785" s="25" t="str">
        <f>VLOOKUP(K785,TONG_SL!$A:$D,3,0)</f>
        <v>Túi</v>
      </c>
      <c r="R785" s="1">
        <v>6</v>
      </c>
      <c r="T785" s="1">
        <f>VLOOKUP(VLOOKUP(G785,Ma_KH!$A:$R,18,0)&amp;K785,Gia_MB!$A:$F,6,0)</f>
        <v>105505</v>
      </c>
      <c r="U785" s="14">
        <f t="shared" si="182"/>
        <v>633030</v>
      </c>
      <c r="W785" s="64">
        <f t="shared" si="183"/>
        <v>0</v>
      </c>
      <c r="X785" s="3" t="str">
        <f t="shared" si="184"/>
        <v>8</v>
      </c>
      <c r="Z785" s="14">
        <f t="shared" si="185"/>
        <v>50642.400000000001</v>
      </c>
      <c r="AA785" s="7">
        <f>VLOOKUP(G785,Ma_KH!$A:$R,14,0)</f>
        <v>60</v>
      </c>
    </row>
    <row r="786" spans="1:27" x14ac:dyDescent="0.25">
      <c r="A786" s="77">
        <v>45909</v>
      </c>
      <c r="B786" s="25">
        <v>56680</v>
      </c>
      <c r="C786" s="12" t="s">
        <v>7186</v>
      </c>
      <c r="D786" s="16">
        <f t="shared" si="180"/>
        <v>45909</v>
      </c>
      <c r="G786" s="13" t="s">
        <v>7200</v>
      </c>
      <c r="I786" s="13" t="s">
        <v>1951</v>
      </c>
      <c r="J786" s="13" t="s">
        <v>1811</v>
      </c>
      <c r="K786" s="13" t="s">
        <v>27</v>
      </c>
      <c r="L786" s="25" t="str">
        <f>VLOOKUP($K786,TONG_SL!$A:$D,2,0)</f>
        <v>Chân giò heo muối 300g</v>
      </c>
      <c r="N786" s="25" t="str">
        <f t="shared" si="181"/>
        <v>K-C6</v>
      </c>
      <c r="Q786" s="25" t="str">
        <f>VLOOKUP(K786,TONG_SL!$A:$D,3,0)</f>
        <v>Túi</v>
      </c>
      <c r="R786" s="1">
        <v>15</v>
      </c>
      <c r="T786" s="1">
        <f>VLOOKUP(VLOOKUP(G786,Ma_KH!$A:$R,18,0)&amp;K786,Gia_MB!$A:$F,6,0)</f>
        <v>69759</v>
      </c>
      <c r="U786" s="14">
        <f t="shared" si="182"/>
        <v>1046385</v>
      </c>
      <c r="W786" s="64">
        <f t="shared" si="183"/>
        <v>0</v>
      </c>
      <c r="X786" s="3" t="str">
        <f t="shared" si="184"/>
        <v>8</v>
      </c>
      <c r="Z786" s="14">
        <f t="shared" si="185"/>
        <v>83710.8</v>
      </c>
      <c r="AA786" s="7">
        <f>VLOOKUP(G786,Ma_KH!$A:$R,14,0)</f>
        <v>60</v>
      </c>
    </row>
    <row r="787" spans="1:27" x14ac:dyDescent="0.25">
      <c r="A787" s="77">
        <v>45909</v>
      </c>
      <c r="B787" s="25">
        <v>56680</v>
      </c>
      <c r="C787" s="12" t="s">
        <v>7186</v>
      </c>
      <c r="D787" s="16">
        <f t="shared" si="180"/>
        <v>45909</v>
      </c>
      <c r="G787" s="13" t="s">
        <v>7200</v>
      </c>
      <c r="I787" s="13" t="s">
        <v>1951</v>
      </c>
      <c r="J787" s="13" t="s">
        <v>1811</v>
      </c>
      <c r="K787" s="13" t="s">
        <v>32</v>
      </c>
      <c r="L787" s="25" t="str">
        <f>VLOOKUP($K787,TONG_SL!$A:$D,2,0)</f>
        <v>Giò Tai Lưỡi Xào 250g</v>
      </c>
      <c r="N787" s="25" t="str">
        <f t="shared" si="181"/>
        <v>K-C6</v>
      </c>
      <c r="Q787" s="25" t="str">
        <f>VLOOKUP(K787,TONG_SL!$A:$D,3,0)</f>
        <v>Túi</v>
      </c>
      <c r="R787" s="1">
        <v>6</v>
      </c>
      <c r="T787" s="1">
        <f>VLOOKUP(VLOOKUP(G787,Ma_KH!$A:$R,18,0)&amp;K787,Gia_MB!$A:$F,6,0)</f>
        <v>47673</v>
      </c>
      <c r="U787" s="14">
        <f t="shared" si="182"/>
        <v>286038</v>
      </c>
      <c r="W787" s="64">
        <f t="shared" si="183"/>
        <v>0</v>
      </c>
      <c r="X787" s="3" t="str">
        <f t="shared" si="184"/>
        <v>8</v>
      </c>
      <c r="Z787" s="14">
        <f t="shared" si="185"/>
        <v>22883.040000000001</v>
      </c>
      <c r="AA787" s="7">
        <f>VLOOKUP(G787,Ma_KH!$A:$R,14,0)</f>
        <v>60</v>
      </c>
    </row>
    <row r="788" spans="1:27" x14ac:dyDescent="0.25">
      <c r="A788" s="77">
        <v>45909</v>
      </c>
      <c r="B788" s="25">
        <v>57811</v>
      </c>
      <c r="C788" s="12" t="s">
        <v>7186</v>
      </c>
      <c r="D788" s="16">
        <f t="shared" si="180"/>
        <v>45909</v>
      </c>
      <c r="G788" s="13" t="s">
        <v>7200</v>
      </c>
      <c r="I788" s="13" t="s">
        <v>1948</v>
      </c>
      <c r="J788" s="13" t="s">
        <v>1811</v>
      </c>
      <c r="K788" s="13" t="s">
        <v>27</v>
      </c>
      <c r="L788" s="25" t="str">
        <f>VLOOKUP($K788,TONG_SL!$A:$D,2,0)</f>
        <v>Chân giò heo muối 300g</v>
      </c>
      <c r="N788" s="25" t="str">
        <f t="shared" si="181"/>
        <v>K-C6</v>
      </c>
      <c r="Q788" s="25" t="str">
        <f>VLOOKUP(K788,TONG_SL!$A:$D,3,0)</f>
        <v>Túi</v>
      </c>
      <c r="R788" s="1">
        <v>10</v>
      </c>
      <c r="T788" s="1">
        <f>VLOOKUP(VLOOKUP(G788,Ma_KH!$A:$R,18,0)&amp;K788,Gia_MB!$A:$F,6,0)</f>
        <v>69759</v>
      </c>
      <c r="U788" s="14">
        <f t="shared" si="182"/>
        <v>697590</v>
      </c>
      <c r="W788" s="64">
        <f t="shared" si="183"/>
        <v>0</v>
      </c>
      <c r="X788" s="3" t="str">
        <f t="shared" si="184"/>
        <v>8</v>
      </c>
      <c r="Z788" s="14">
        <f t="shared" si="185"/>
        <v>55807.200000000004</v>
      </c>
      <c r="AA788" s="7">
        <f>VLOOKUP(G788,Ma_KH!$A:$R,14,0)</f>
        <v>60</v>
      </c>
    </row>
    <row r="789" spans="1:27" x14ac:dyDescent="0.25">
      <c r="A789" s="77">
        <v>45909</v>
      </c>
      <c r="B789" s="25">
        <v>57811</v>
      </c>
      <c r="C789" s="12" t="s">
        <v>7186</v>
      </c>
      <c r="D789" s="16">
        <f t="shared" si="180"/>
        <v>45909</v>
      </c>
      <c r="G789" s="13" t="s">
        <v>7200</v>
      </c>
      <c r="I789" s="13" t="s">
        <v>1948</v>
      </c>
      <c r="J789" s="13" t="s">
        <v>1811</v>
      </c>
      <c r="K789" s="13" t="s">
        <v>30</v>
      </c>
      <c r="L789" s="25" t="str">
        <f>VLOOKUP($K789,TONG_SL!$A:$D,2,0)</f>
        <v>Gà muối 500g</v>
      </c>
      <c r="N789" s="25" t="str">
        <f t="shared" si="181"/>
        <v>K-C6</v>
      </c>
      <c r="Q789" s="25" t="str">
        <f>VLOOKUP(K789,TONG_SL!$A:$D,3,0)</f>
        <v>Túi</v>
      </c>
      <c r="R789" s="1">
        <v>12</v>
      </c>
      <c r="T789" s="1">
        <f>VLOOKUP(VLOOKUP(G789,Ma_KH!$A:$R,18,0)&amp;K789,Gia_MB!$A:$F,6,0)</f>
        <v>105505</v>
      </c>
      <c r="U789" s="14">
        <f t="shared" si="182"/>
        <v>1266060</v>
      </c>
      <c r="W789" s="64">
        <f t="shared" si="183"/>
        <v>0</v>
      </c>
      <c r="X789" s="3" t="str">
        <f t="shared" si="184"/>
        <v>8</v>
      </c>
      <c r="Z789" s="14">
        <f t="shared" si="185"/>
        <v>101284.8</v>
      </c>
      <c r="AA789" s="7">
        <f>VLOOKUP(G789,Ma_KH!$A:$R,14,0)</f>
        <v>60</v>
      </c>
    </row>
    <row r="790" spans="1:27" x14ac:dyDescent="0.25">
      <c r="A790" s="77">
        <v>45909</v>
      </c>
      <c r="B790" s="25">
        <v>57811</v>
      </c>
      <c r="C790" s="12" t="s">
        <v>7186</v>
      </c>
      <c r="D790" s="16">
        <f t="shared" si="180"/>
        <v>45909</v>
      </c>
      <c r="G790" s="13" t="s">
        <v>7200</v>
      </c>
      <c r="I790" s="13" t="s">
        <v>1948</v>
      </c>
      <c r="J790" s="13" t="s">
        <v>1811</v>
      </c>
      <c r="K790" s="13" t="s">
        <v>32</v>
      </c>
      <c r="L790" s="25" t="str">
        <f>VLOOKUP($K790,TONG_SL!$A:$D,2,0)</f>
        <v>Giò Tai Lưỡi Xào 250g</v>
      </c>
      <c r="N790" s="25" t="str">
        <f t="shared" si="181"/>
        <v>K-C6</v>
      </c>
      <c r="Q790" s="25" t="str">
        <f>VLOOKUP(K790,TONG_SL!$A:$D,3,0)</f>
        <v>Túi</v>
      </c>
      <c r="R790" s="1">
        <v>5</v>
      </c>
      <c r="T790" s="1">
        <f>VLOOKUP(VLOOKUP(G790,Ma_KH!$A:$R,18,0)&amp;K790,Gia_MB!$A:$F,6,0)</f>
        <v>47673</v>
      </c>
      <c r="U790" s="14">
        <f t="shared" si="182"/>
        <v>238365</v>
      </c>
      <c r="W790" s="64">
        <f t="shared" si="183"/>
        <v>0</v>
      </c>
      <c r="X790" s="3" t="str">
        <f t="shared" si="184"/>
        <v>8</v>
      </c>
      <c r="Z790" s="14">
        <f t="shared" si="185"/>
        <v>19069.2</v>
      </c>
      <c r="AA790" s="7">
        <f>VLOOKUP(G790,Ma_KH!$A:$R,14,0)</f>
        <v>60</v>
      </c>
    </row>
    <row r="791" spans="1:27" x14ac:dyDescent="0.25">
      <c r="A791" s="77">
        <v>45909</v>
      </c>
      <c r="B791" s="25">
        <v>57168</v>
      </c>
      <c r="C791" s="12" t="s">
        <v>7186</v>
      </c>
      <c r="D791" s="16">
        <f t="shared" si="180"/>
        <v>45909</v>
      </c>
      <c r="G791" s="13" t="s">
        <v>7227</v>
      </c>
      <c r="I791" s="13" t="s">
        <v>7436</v>
      </c>
      <c r="J791" s="13" t="s">
        <v>1811</v>
      </c>
      <c r="K791" s="13" t="s">
        <v>39</v>
      </c>
      <c r="L791" s="25" t="str">
        <f>VLOOKUP($K791,TONG_SL!$A:$D,2,0)</f>
        <v>Chả cốm 300g</v>
      </c>
      <c r="N791" s="25" t="str">
        <f t="shared" si="181"/>
        <v>K-C6</v>
      </c>
      <c r="Q791" s="25" t="str">
        <f>VLOOKUP(K791,TONG_SL!$A:$D,3,0)</f>
        <v>Túi</v>
      </c>
      <c r="R791" s="1">
        <v>3</v>
      </c>
      <c r="T791" s="1">
        <f>VLOOKUP(VLOOKUP(G791,Ma_KH!$A:$R,18,0)&amp;K791,Gia_MB!$A:$F,6,0)</f>
        <v>74250</v>
      </c>
      <c r="U791" s="14">
        <f t="shared" si="182"/>
        <v>222750</v>
      </c>
      <c r="W791" s="64">
        <f t="shared" si="183"/>
        <v>0</v>
      </c>
      <c r="X791" s="3" t="str">
        <f t="shared" si="184"/>
        <v>8</v>
      </c>
      <c r="Z791" s="14">
        <f t="shared" si="185"/>
        <v>17820</v>
      </c>
      <c r="AA791" s="7">
        <f>VLOOKUP(G791,Ma_KH!$A:$R,14,0)</f>
        <v>51</v>
      </c>
    </row>
    <row r="792" spans="1:27" x14ac:dyDescent="0.25">
      <c r="A792" s="77">
        <v>45909</v>
      </c>
      <c r="B792" s="25">
        <v>57168</v>
      </c>
      <c r="C792" s="12" t="s">
        <v>7186</v>
      </c>
      <c r="D792" s="16">
        <f t="shared" si="180"/>
        <v>45909</v>
      </c>
      <c r="G792" s="13" t="s">
        <v>7227</v>
      </c>
      <c r="I792" s="13" t="s">
        <v>7436</v>
      </c>
      <c r="J792" s="13" t="s">
        <v>1811</v>
      </c>
      <c r="K792" s="13" t="s">
        <v>558</v>
      </c>
      <c r="L792" s="25" t="str">
        <f>VLOOKUP($K792,TONG_SL!$A:$D,2,0)</f>
        <v>Gà muối hun khói 300g</v>
      </c>
      <c r="N792" s="25" t="str">
        <f t="shared" si="181"/>
        <v>K-C6</v>
      </c>
      <c r="Q792" s="25" t="str">
        <f>VLOOKUP(K792,TONG_SL!$A:$D,3,0)</f>
        <v>Túi</v>
      </c>
      <c r="R792" s="1">
        <v>5</v>
      </c>
      <c r="T792" s="1">
        <f>VLOOKUP(VLOOKUP(G792,Ma_KH!$A:$R,18,0)&amp;K792,Gia_MB!$A:$F,6,0)</f>
        <v>70000</v>
      </c>
      <c r="U792" s="14">
        <f t="shared" si="182"/>
        <v>350000</v>
      </c>
      <c r="W792" s="64">
        <f t="shared" si="183"/>
        <v>0</v>
      </c>
      <c r="X792" s="3" t="str">
        <f t="shared" si="184"/>
        <v>8</v>
      </c>
      <c r="Z792" s="14">
        <f t="shared" si="185"/>
        <v>28000</v>
      </c>
      <c r="AA792" s="7">
        <f>VLOOKUP(G792,Ma_KH!$A:$R,14,0)</f>
        <v>51</v>
      </c>
    </row>
    <row r="793" spans="1:27" x14ac:dyDescent="0.25">
      <c r="A793" s="77">
        <v>45909</v>
      </c>
      <c r="B793" s="25">
        <v>57168</v>
      </c>
      <c r="C793" s="12" t="s">
        <v>7186</v>
      </c>
      <c r="D793" s="16">
        <f t="shared" si="180"/>
        <v>45909</v>
      </c>
      <c r="G793" s="13" t="s">
        <v>7227</v>
      </c>
      <c r="I793" s="13" t="s">
        <v>7436</v>
      </c>
      <c r="J793" s="13" t="s">
        <v>1811</v>
      </c>
      <c r="K793" s="13" t="s">
        <v>30</v>
      </c>
      <c r="L793" s="25" t="str">
        <f>VLOOKUP($K793,TONG_SL!$A:$D,2,0)</f>
        <v>Gà muối 500g</v>
      </c>
      <c r="N793" s="25" t="str">
        <f t="shared" si="181"/>
        <v>K-C6</v>
      </c>
      <c r="Q793" s="25" t="str">
        <f>VLOOKUP(K793,TONG_SL!$A:$D,3,0)</f>
        <v>Túi</v>
      </c>
      <c r="R793" s="1">
        <v>3</v>
      </c>
      <c r="T793" s="1">
        <f>VLOOKUP(VLOOKUP(G793,Ma_KH!$A:$R,18,0)&amp;K793,Gia_MB!$A:$F,6,0)</f>
        <v>111058</v>
      </c>
      <c r="U793" s="14">
        <f t="shared" si="182"/>
        <v>333174</v>
      </c>
      <c r="W793" s="64">
        <f t="shared" si="183"/>
        <v>0</v>
      </c>
      <c r="X793" s="3" t="str">
        <f t="shared" si="184"/>
        <v>8</v>
      </c>
      <c r="Z793" s="14">
        <f t="shared" si="185"/>
        <v>26653.920000000002</v>
      </c>
      <c r="AA793" s="7">
        <f>VLOOKUP(G793,Ma_KH!$A:$R,14,0)</f>
        <v>51</v>
      </c>
    </row>
    <row r="794" spans="1:27" x14ac:dyDescent="0.25">
      <c r="A794" s="77">
        <v>45909</v>
      </c>
      <c r="B794" s="25">
        <v>57168</v>
      </c>
      <c r="C794" s="12" t="s">
        <v>7186</v>
      </c>
      <c r="D794" s="16">
        <f t="shared" si="180"/>
        <v>45909</v>
      </c>
      <c r="G794" s="13" t="s">
        <v>7227</v>
      </c>
      <c r="I794" s="13" t="s">
        <v>7436</v>
      </c>
      <c r="J794" s="13" t="s">
        <v>1811</v>
      </c>
      <c r="K794" s="13" t="s">
        <v>32</v>
      </c>
      <c r="L794" s="25" t="str">
        <f>VLOOKUP($K794,TONG_SL!$A:$D,2,0)</f>
        <v>Giò Tai Lưỡi Xào 250g</v>
      </c>
      <c r="N794" s="25" t="str">
        <f t="shared" si="181"/>
        <v>K-C6</v>
      </c>
      <c r="Q794" s="25" t="str">
        <f>VLOOKUP(K794,TONG_SL!$A:$D,3,0)</f>
        <v>Túi</v>
      </c>
      <c r="R794" s="1">
        <v>3</v>
      </c>
      <c r="T794" s="1">
        <f>VLOOKUP(VLOOKUP(G794,Ma_KH!$A:$R,18,0)&amp;K794,Gia_MB!$A:$F,6,0)</f>
        <v>50182</v>
      </c>
      <c r="U794" s="14">
        <f t="shared" si="182"/>
        <v>150546</v>
      </c>
      <c r="W794" s="64">
        <f t="shared" si="183"/>
        <v>0</v>
      </c>
      <c r="X794" s="3" t="str">
        <f t="shared" si="184"/>
        <v>8</v>
      </c>
      <c r="Z794" s="14">
        <f t="shared" si="185"/>
        <v>12043.68</v>
      </c>
      <c r="AA794" s="7">
        <f>VLOOKUP(G794,Ma_KH!$A:$R,14,0)</f>
        <v>51</v>
      </c>
    </row>
    <row r="795" spans="1:27" x14ac:dyDescent="0.25">
      <c r="A795" s="77">
        <v>45909</v>
      </c>
      <c r="B795" s="25">
        <v>57168</v>
      </c>
      <c r="C795" s="12" t="s">
        <v>7186</v>
      </c>
      <c r="D795" s="16">
        <f t="shared" si="180"/>
        <v>45909</v>
      </c>
      <c r="G795" s="13" t="s">
        <v>7227</v>
      </c>
      <c r="I795" s="13" t="s">
        <v>7436</v>
      </c>
      <c r="J795" s="13" t="s">
        <v>1811</v>
      </c>
      <c r="K795" s="13" t="s">
        <v>51</v>
      </c>
      <c r="L795" s="25" t="str">
        <f>VLOOKUP($K795,TONG_SL!$A:$D,2,0)</f>
        <v>Mọc Nấm Hương 250g</v>
      </c>
      <c r="N795" s="25" t="str">
        <f t="shared" si="181"/>
        <v>K-C6</v>
      </c>
      <c r="Q795" s="25" t="str">
        <f>VLOOKUP(K795,TONG_SL!$A:$D,3,0)</f>
        <v>Túi</v>
      </c>
      <c r="R795" s="1">
        <v>5</v>
      </c>
      <c r="T795" s="1">
        <f>VLOOKUP(VLOOKUP(G795,Ma_KH!$A:$R,18,0)&amp;K795,Gia_MB!$A:$F,6,0)</f>
        <v>46000</v>
      </c>
      <c r="U795" s="14">
        <f t="shared" si="182"/>
        <v>230000</v>
      </c>
      <c r="W795" s="64">
        <f t="shared" si="183"/>
        <v>0</v>
      </c>
      <c r="X795" s="3" t="str">
        <f t="shared" si="184"/>
        <v>8</v>
      </c>
      <c r="Z795" s="14">
        <f t="shared" si="185"/>
        <v>18400</v>
      </c>
      <c r="AA795" s="7">
        <f>VLOOKUP(G795,Ma_KH!$A:$R,14,0)</f>
        <v>51</v>
      </c>
    </row>
    <row r="796" spans="1:27" x14ac:dyDescent="0.25">
      <c r="A796" s="77">
        <v>45909</v>
      </c>
      <c r="B796" s="25">
        <v>57168</v>
      </c>
      <c r="C796" s="12" t="s">
        <v>7186</v>
      </c>
      <c r="D796" s="16">
        <f t="shared" si="180"/>
        <v>45909</v>
      </c>
      <c r="G796" s="13" t="s">
        <v>7227</v>
      </c>
      <c r="I796" s="13" t="s">
        <v>7436</v>
      </c>
      <c r="J796" s="13" t="s">
        <v>1811</v>
      </c>
      <c r="K796" s="13" t="s">
        <v>35</v>
      </c>
      <c r="L796" s="25" t="str">
        <f>VLOOKUP($K796,TONG_SL!$A:$D,2,0)</f>
        <v>Tai heo muối 200g</v>
      </c>
      <c r="N796" s="25" t="str">
        <f t="shared" si="181"/>
        <v>K-C6</v>
      </c>
      <c r="Q796" s="25" t="str">
        <f>VLOOKUP(K796,TONG_SL!$A:$D,3,0)</f>
        <v>Túi</v>
      </c>
      <c r="R796" s="1">
        <v>3</v>
      </c>
      <c r="T796" s="1">
        <f>VLOOKUP(VLOOKUP(G796,Ma_KH!$A:$R,18,0)&amp;K796,Gia_MB!$A:$F,6,0)</f>
        <v>55595</v>
      </c>
      <c r="U796" s="14">
        <f t="shared" si="182"/>
        <v>166785</v>
      </c>
      <c r="W796" s="64">
        <f t="shared" si="183"/>
        <v>0</v>
      </c>
      <c r="X796" s="3" t="str">
        <f t="shared" si="184"/>
        <v>8</v>
      </c>
      <c r="Z796" s="14">
        <f t="shared" si="185"/>
        <v>13342.800000000001</v>
      </c>
      <c r="AA796" s="7">
        <f>VLOOKUP(G796,Ma_KH!$A:$R,14,0)</f>
        <v>51</v>
      </c>
    </row>
    <row r="797" spans="1:27" x14ac:dyDescent="0.25">
      <c r="A797" s="77">
        <v>45909</v>
      </c>
      <c r="B797" s="25">
        <v>57168</v>
      </c>
      <c r="C797" s="12" t="s">
        <v>7186</v>
      </c>
      <c r="D797" s="16">
        <f t="shared" si="180"/>
        <v>45909</v>
      </c>
      <c r="G797" s="13" t="s">
        <v>7227</v>
      </c>
      <c r="I797" s="13" t="s">
        <v>7436</v>
      </c>
      <c r="J797" s="13" t="s">
        <v>1811</v>
      </c>
      <c r="K797" s="13" t="s">
        <v>556</v>
      </c>
      <c r="L797" s="25" t="str">
        <f>VLOOKUP($K797,TONG_SL!$A:$D,2,0)</f>
        <v>Chân giò heo muối 100g</v>
      </c>
      <c r="N797" s="25" t="str">
        <f t="shared" si="181"/>
        <v>K-C6</v>
      </c>
      <c r="Q797" s="25" t="str">
        <f>VLOOKUP(K797,TONG_SL!$A:$D,3,0)</f>
        <v>Gói</v>
      </c>
      <c r="R797" s="1">
        <v>10</v>
      </c>
      <c r="T797" s="1">
        <f>VLOOKUP(VLOOKUP(G797,Ma_KH!$A:$R,18,0)&amp;K797,Gia_MB!$A:$F,6,0)</f>
        <v>24549</v>
      </c>
      <c r="U797" s="14">
        <f t="shared" si="182"/>
        <v>245490</v>
      </c>
      <c r="W797" s="64">
        <f t="shared" si="183"/>
        <v>0</v>
      </c>
      <c r="X797" s="3" t="str">
        <f t="shared" si="184"/>
        <v>8</v>
      </c>
      <c r="Z797" s="14">
        <f t="shared" si="185"/>
        <v>19639.2</v>
      </c>
      <c r="AA797" s="7">
        <f>VLOOKUP(G797,Ma_KH!$A:$R,14,0)</f>
        <v>51</v>
      </c>
    </row>
    <row r="798" spans="1:27" x14ac:dyDescent="0.25">
      <c r="A798" s="77">
        <v>45909</v>
      </c>
      <c r="B798" s="25">
        <v>57168</v>
      </c>
      <c r="C798" s="12" t="s">
        <v>7186</v>
      </c>
      <c r="D798" s="16">
        <f t="shared" si="180"/>
        <v>45909</v>
      </c>
      <c r="G798" s="13" t="s">
        <v>7227</v>
      </c>
      <c r="I798" s="13" t="s">
        <v>7436</v>
      </c>
      <c r="J798" s="13" t="s">
        <v>1811</v>
      </c>
      <c r="K798" s="13" t="s">
        <v>27</v>
      </c>
      <c r="L798" s="25" t="str">
        <f>VLOOKUP($K798,TONG_SL!$A:$D,2,0)</f>
        <v>Chân giò heo muối 300g</v>
      </c>
      <c r="N798" s="25" t="str">
        <f t="shared" si="181"/>
        <v>K-C6</v>
      </c>
      <c r="Q798" s="25" t="str">
        <f>VLOOKUP(K798,TONG_SL!$A:$D,3,0)</f>
        <v>Túi</v>
      </c>
      <c r="R798" s="1">
        <v>5</v>
      </c>
      <c r="T798" s="1">
        <f>VLOOKUP(VLOOKUP(G798,Ma_KH!$A:$R,18,0)&amp;K798,Gia_MB!$A:$F,6,0)</f>
        <v>73431</v>
      </c>
      <c r="U798" s="14">
        <f t="shared" si="182"/>
        <v>367155</v>
      </c>
      <c r="W798" s="64">
        <f t="shared" si="183"/>
        <v>0</v>
      </c>
      <c r="X798" s="3" t="str">
        <f t="shared" si="184"/>
        <v>8</v>
      </c>
      <c r="Z798" s="14">
        <f t="shared" si="185"/>
        <v>29372.400000000001</v>
      </c>
      <c r="AA798" s="7">
        <f>VLOOKUP(G798,Ma_KH!$A:$R,14,0)</f>
        <v>51</v>
      </c>
    </row>
    <row r="799" spans="1:27" x14ac:dyDescent="0.25">
      <c r="A799" s="77">
        <v>45909</v>
      </c>
      <c r="B799" s="25">
        <v>56461</v>
      </c>
      <c r="C799" s="12" t="s">
        <v>7186</v>
      </c>
      <c r="D799" s="16">
        <f t="shared" si="180"/>
        <v>45909</v>
      </c>
      <c r="G799" s="13" t="s">
        <v>3567</v>
      </c>
      <c r="I799" s="13" t="s">
        <v>3567</v>
      </c>
      <c r="J799" s="13" t="s">
        <v>75</v>
      </c>
      <c r="K799" s="13" t="s">
        <v>27</v>
      </c>
      <c r="L799" s="25" t="str">
        <f>VLOOKUP($K799,TONG_SL!$A:$D,2,0)</f>
        <v>Chân giò heo muối 300g</v>
      </c>
      <c r="N799" s="25" t="str">
        <f t="shared" si="181"/>
        <v>K-C6</v>
      </c>
      <c r="Q799" s="25" t="str">
        <f>VLOOKUP(K799,TONG_SL!$A:$D,3,0)</f>
        <v>Túi</v>
      </c>
      <c r="R799" s="1">
        <v>20</v>
      </c>
      <c r="T799" s="1">
        <f>VLOOKUP(VLOOKUP(G799,Ma_KH!$A:$R,18,0)&amp;K799,Gia_MB!$A:$F,6,0)</f>
        <v>73431</v>
      </c>
      <c r="U799" s="14">
        <f t="shared" si="182"/>
        <v>1468620</v>
      </c>
      <c r="W799" s="64">
        <f t="shared" si="183"/>
        <v>0</v>
      </c>
      <c r="X799" s="3" t="str">
        <f t="shared" si="184"/>
        <v>8</v>
      </c>
      <c r="Z799" s="14">
        <f t="shared" si="185"/>
        <v>117489.60000000001</v>
      </c>
      <c r="AA799" s="7">
        <f>VLOOKUP(G799,Ma_KH!$A:$R,14,0)</f>
        <v>58</v>
      </c>
    </row>
    <row r="800" spans="1:27" x14ac:dyDescent="0.25">
      <c r="A800" s="77">
        <v>45909</v>
      </c>
      <c r="B800" s="25">
        <v>57183</v>
      </c>
      <c r="C800" s="12" t="s">
        <v>7186</v>
      </c>
      <c r="D800" s="16">
        <f t="shared" si="180"/>
        <v>45909</v>
      </c>
      <c r="G800" s="13" t="s">
        <v>7227</v>
      </c>
      <c r="I800" s="13" t="s">
        <v>7437</v>
      </c>
      <c r="J800" s="13" t="s">
        <v>1811</v>
      </c>
      <c r="K800" s="13" t="s">
        <v>27</v>
      </c>
      <c r="L800" s="25" t="str">
        <f>VLOOKUP($K800,TONG_SL!$A:$D,2,0)</f>
        <v>Chân giò heo muối 300g</v>
      </c>
      <c r="N800" s="25" t="str">
        <f t="shared" si="181"/>
        <v>K-C6</v>
      </c>
      <c r="Q800" s="25" t="str">
        <f>VLOOKUP(K800,TONG_SL!$A:$D,3,0)</f>
        <v>Túi</v>
      </c>
      <c r="R800" s="1">
        <v>7</v>
      </c>
      <c r="T800" s="1">
        <f>VLOOKUP(VLOOKUP(G800,Ma_KH!$A:$R,18,0)&amp;K800,Gia_MB!$A:$F,6,0)</f>
        <v>73431</v>
      </c>
      <c r="U800" s="14">
        <f t="shared" si="182"/>
        <v>514017</v>
      </c>
      <c r="W800" s="64">
        <f t="shared" si="183"/>
        <v>0</v>
      </c>
      <c r="X800" s="3" t="str">
        <f t="shared" si="184"/>
        <v>8</v>
      </c>
      <c r="Z800" s="14">
        <f t="shared" si="185"/>
        <v>41121.360000000001</v>
      </c>
      <c r="AA800" s="7">
        <f>VLOOKUP(G800,Ma_KH!$A:$R,14,0)</f>
        <v>51</v>
      </c>
    </row>
    <row r="801" spans="1:27" x14ac:dyDescent="0.25">
      <c r="A801" s="77">
        <v>45909</v>
      </c>
      <c r="B801" s="25">
        <v>57183</v>
      </c>
      <c r="C801" s="12" t="s">
        <v>7186</v>
      </c>
      <c r="D801" s="16">
        <f t="shared" si="180"/>
        <v>45909</v>
      </c>
      <c r="G801" s="13" t="s">
        <v>7227</v>
      </c>
      <c r="I801" s="13" t="s">
        <v>7437</v>
      </c>
      <c r="J801" s="13" t="s">
        <v>1811</v>
      </c>
      <c r="K801" s="13" t="s">
        <v>51</v>
      </c>
      <c r="L801" s="25" t="str">
        <f>VLOOKUP($K801,TONG_SL!$A:$D,2,0)</f>
        <v>Mọc Nấm Hương 250g</v>
      </c>
      <c r="N801" s="25" t="str">
        <f t="shared" si="181"/>
        <v>K-C6</v>
      </c>
      <c r="Q801" s="25" t="str">
        <f>VLOOKUP(K801,TONG_SL!$A:$D,3,0)</f>
        <v>Túi</v>
      </c>
      <c r="R801" s="1">
        <v>5</v>
      </c>
      <c r="T801" s="1">
        <f>VLOOKUP(VLOOKUP(G801,Ma_KH!$A:$R,18,0)&amp;K801,Gia_MB!$A:$F,6,0)</f>
        <v>46000</v>
      </c>
      <c r="U801" s="14">
        <f t="shared" si="182"/>
        <v>230000</v>
      </c>
      <c r="W801" s="64">
        <f t="shared" si="183"/>
        <v>0</v>
      </c>
      <c r="X801" s="3" t="str">
        <f t="shared" si="184"/>
        <v>8</v>
      </c>
      <c r="Z801" s="14">
        <f t="shared" si="185"/>
        <v>18400</v>
      </c>
      <c r="AA801" s="7">
        <f>VLOOKUP(G801,Ma_KH!$A:$R,14,0)</f>
        <v>51</v>
      </c>
    </row>
    <row r="802" spans="1:27" x14ac:dyDescent="0.25">
      <c r="A802" s="77">
        <v>45909</v>
      </c>
      <c r="B802" s="25">
        <v>57183</v>
      </c>
      <c r="C802" s="12" t="s">
        <v>7186</v>
      </c>
      <c r="D802" s="16">
        <f t="shared" si="180"/>
        <v>45909</v>
      </c>
      <c r="G802" s="13" t="s">
        <v>7227</v>
      </c>
      <c r="I802" s="13" t="s">
        <v>7437</v>
      </c>
      <c r="J802" s="13" t="s">
        <v>1811</v>
      </c>
      <c r="K802" s="13" t="s">
        <v>558</v>
      </c>
      <c r="L802" s="25" t="str">
        <f>VLOOKUP($K802,TONG_SL!$A:$D,2,0)</f>
        <v>Gà muối hun khói 300g</v>
      </c>
      <c r="N802" s="25" t="str">
        <f t="shared" si="181"/>
        <v>K-C6</v>
      </c>
      <c r="Q802" s="25" t="str">
        <f>VLOOKUP(K802,TONG_SL!$A:$D,3,0)</f>
        <v>Túi</v>
      </c>
      <c r="R802" s="1">
        <v>5</v>
      </c>
      <c r="T802" s="1">
        <f>VLOOKUP(VLOOKUP(G802,Ma_KH!$A:$R,18,0)&amp;K802,Gia_MB!$A:$F,6,0)</f>
        <v>70000</v>
      </c>
      <c r="U802" s="14">
        <f t="shared" si="182"/>
        <v>350000</v>
      </c>
      <c r="W802" s="64">
        <f t="shared" si="183"/>
        <v>0</v>
      </c>
      <c r="X802" s="3" t="str">
        <f t="shared" si="184"/>
        <v>8</v>
      </c>
      <c r="Z802" s="14">
        <f t="shared" si="185"/>
        <v>28000</v>
      </c>
      <c r="AA802" s="7">
        <f>VLOOKUP(G802,Ma_KH!$A:$R,14,0)</f>
        <v>51</v>
      </c>
    </row>
    <row r="803" spans="1:27" x14ac:dyDescent="0.25">
      <c r="A803" s="77">
        <v>45909</v>
      </c>
      <c r="B803" s="25">
        <v>57183</v>
      </c>
      <c r="C803" s="12" t="s">
        <v>7186</v>
      </c>
      <c r="D803" s="16">
        <f t="shared" si="180"/>
        <v>45909</v>
      </c>
      <c r="G803" s="13" t="s">
        <v>7227</v>
      </c>
      <c r="I803" s="13" t="s">
        <v>7437</v>
      </c>
      <c r="J803" s="13" t="s">
        <v>1811</v>
      </c>
      <c r="K803" s="13" t="s">
        <v>556</v>
      </c>
      <c r="L803" s="25" t="str">
        <f>VLOOKUP($K803,TONG_SL!$A:$D,2,0)</f>
        <v>Chân giò heo muối 100g</v>
      </c>
      <c r="N803" s="25" t="str">
        <f t="shared" si="181"/>
        <v>K-C6</v>
      </c>
      <c r="Q803" s="25" t="str">
        <f>VLOOKUP(K803,TONG_SL!$A:$D,3,0)</f>
        <v>Gói</v>
      </c>
      <c r="R803" s="1">
        <v>10</v>
      </c>
      <c r="T803" s="1">
        <f>VLOOKUP(VLOOKUP(G803,Ma_KH!$A:$R,18,0)&amp;K803,Gia_MB!$A:$F,6,0)</f>
        <v>24549</v>
      </c>
      <c r="U803" s="14">
        <f t="shared" si="182"/>
        <v>245490</v>
      </c>
      <c r="W803" s="64">
        <f t="shared" si="183"/>
        <v>0</v>
      </c>
      <c r="X803" s="3" t="str">
        <f t="shared" si="184"/>
        <v>8</v>
      </c>
      <c r="Z803" s="14">
        <f t="shared" si="185"/>
        <v>19639.2</v>
      </c>
      <c r="AA803" s="7">
        <f>VLOOKUP(G803,Ma_KH!$A:$R,14,0)</f>
        <v>51</v>
      </c>
    </row>
    <row r="804" spans="1:27" x14ac:dyDescent="0.25">
      <c r="A804" s="77">
        <v>45909</v>
      </c>
      <c r="B804" s="25">
        <v>56687</v>
      </c>
      <c r="C804" s="12" t="s">
        <v>7186</v>
      </c>
      <c r="D804" s="16">
        <f t="shared" si="180"/>
        <v>45909</v>
      </c>
      <c r="G804" s="13" t="s">
        <v>3171</v>
      </c>
      <c r="I804" s="13" t="s">
        <v>3171</v>
      </c>
      <c r="J804" s="13" t="s">
        <v>1811</v>
      </c>
      <c r="K804" s="13" t="s">
        <v>30</v>
      </c>
      <c r="L804" s="25" t="str">
        <f>VLOOKUP($K804,TONG_SL!$A:$D,2,0)</f>
        <v>Gà muối 500g</v>
      </c>
      <c r="N804" s="25" t="str">
        <f t="shared" si="181"/>
        <v>K-C6</v>
      </c>
      <c r="Q804" s="25" t="str">
        <f>VLOOKUP(K804,TONG_SL!$A:$D,3,0)</f>
        <v>Túi</v>
      </c>
      <c r="R804" s="1">
        <v>5</v>
      </c>
      <c r="T804" s="1">
        <f>VLOOKUP(VLOOKUP(G804,Ma_KH!$A:$R,18,0)&amp;K804,Gia_MB!$A:$F,6,0)</f>
        <v>111058</v>
      </c>
      <c r="U804" s="14">
        <f t="shared" si="182"/>
        <v>555290</v>
      </c>
      <c r="W804" s="64">
        <f t="shared" si="183"/>
        <v>0</v>
      </c>
      <c r="X804" s="3" t="str">
        <f t="shared" si="184"/>
        <v>8</v>
      </c>
      <c r="Z804" s="14">
        <f t="shared" si="185"/>
        <v>44423.200000000004</v>
      </c>
      <c r="AA804" s="7">
        <f>VLOOKUP(G804,Ma_KH!$A:$R,14,0)</f>
        <v>57</v>
      </c>
    </row>
    <row r="805" spans="1:27" x14ac:dyDescent="0.25">
      <c r="A805" s="77">
        <v>45909</v>
      </c>
      <c r="B805" s="25">
        <v>56687</v>
      </c>
      <c r="C805" s="12" t="s">
        <v>7186</v>
      </c>
      <c r="D805" s="16">
        <f t="shared" si="180"/>
        <v>45909</v>
      </c>
      <c r="G805" s="13" t="s">
        <v>3171</v>
      </c>
      <c r="I805" s="13" t="s">
        <v>3171</v>
      </c>
      <c r="J805" s="13" t="s">
        <v>1811</v>
      </c>
      <c r="K805" s="13" t="s">
        <v>27</v>
      </c>
      <c r="L805" s="25" t="str">
        <f>VLOOKUP($K805,TONG_SL!$A:$D,2,0)</f>
        <v>Chân giò heo muối 300g</v>
      </c>
      <c r="N805" s="25" t="str">
        <f t="shared" si="181"/>
        <v>K-C6</v>
      </c>
      <c r="Q805" s="25" t="str">
        <f>VLOOKUP(K805,TONG_SL!$A:$D,3,0)</f>
        <v>Túi</v>
      </c>
      <c r="R805" s="1">
        <v>5</v>
      </c>
      <c r="T805" s="1">
        <f>VLOOKUP(VLOOKUP(G805,Ma_KH!$A:$R,18,0)&amp;K805,Gia_MB!$A:$F,6,0)</f>
        <v>73431</v>
      </c>
      <c r="U805" s="14">
        <f t="shared" ref="U805:U834" si="186">T805*R805</f>
        <v>367155</v>
      </c>
      <c r="W805" s="64">
        <f t="shared" ref="W805:W834" si="187">U805*V805</f>
        <v>0</v>
      </c>
      <c r="X805" s="3" t="str">
        <f t="shared" ref="X805:X834" si="188">IF(B805&lt;&gt;"","8","0")</f>
        <v>8</v>
      </c>
      <c r="Z805" s="14">
        <f t="shared" ref="Z805:Z834" si="189">U805*X805%</f>
        <v>29372.400000000001</v>
      </c>
      <c r="AA805" s="7">
        <f>VLOOKUP(G805,Ma_KH!$A:$R,14,0)</f>
        <v>57</v>
      </c>
    </row>
    <row r="806" spans="1:27" x14ac:dyDescent="0.25">
      <c r="A806" s="77">
        <v>45909</v>
      </c>
      <c r="B806" s="25">
        <v>56687</v>
      </c>
      <c r="C806" s="12" t="s">
        <v>7186</v>
      </c>
      <c r="D806" s="16">
        <f t="shared" si="180"/>
        <v>45909</v>
      </c>
      <c r="G806" s="13" t="s">
        <v>3171</v>
      </c>
      <c r="I806" s="13" t="s">
        <v>3171</v>
      </c>
      <c r="J806" s="13" t="s">
        <v>1811</v>
      </c>
      <c r="K806" s="13" t="s">
        <v>547</v>
      </c>
      <c r="L806" s="25" t="str">
        <f>VLOOKUP($K806,TONG_SL!$A:$D,2,0)</f>
        <v>Chân giò heo muối 500g</v>
      </c>
      <c r="N806" s="25" t="str">
        <f t="shared" si="181"/>
        <v>K-C6</v>
      </c>
      <c r="Q806" s="25" t="str">
        <f>VLOOKUP(K806,TONG_SL!$A:$D,3,0)</f>
        <v>Túi</v>
      </c>
      <c r="R806" s="1">
        <v>3</v>
      </c>
      <c r="T806" s="1">
        <f>VLOOKUP(VLOOKUP(G806,Ma_KH!$A:$R,18,0)&amp;K806,Gia_MB!$A:$F,6,0)</f>
        <v>119066</v>
      </c>
      <c r="U806" s="14">
        <f t="shared" si="186"/>
        <v>357198</v>
      </c>
      <c r="W806" s="64">
        <f t="shared" si="187"/>
        <v>0</v>
      </c>
      <c r="X806" s="3" t="str">
        <f t="shared" si="188"/>
        <v>8</v>
      </c>
      <c r="Z806" s="14">
        <f t="shared" si="189"/>
        <v>28575.84</v>
      </c>
      <c r="AA806" s="7">
        <f>VLOOKUP(G806,Ma_KH!$A:$R,14,0)</f>
        <v>57</v>
      </c>
    </row>
    <row r="807" spans="1:27" x14ac:dyDescent="0.25">
      <c r="A807" s="77">
        <v>45909</v>
      </c>
      <c r="B807" s="25">
        <v>57197</v>
      </c>
      <c r="C807" s="12" t="s">
        <v>7186</v>
      </c>
      <c r="D807" s="16">
        <f t="shared" si="180"/>
        <v>45909</v>
      </c>
      <c r="G807" s="13" t="s">
        <v>7227</v>
      </c>
      <c r="I807" s="13" t="s">
        <v>7438</v>
      </c>
      <c r="J807" s="13" t="s">
        <v>1811</v>
      </c>
      <c r="K807" s="13" t="s">
        <v>568</v>
      </c>
      <c r="L807" s="25" t="str">
        <f>VLOOKUP($K807,TONG_SL!$A:$D,2,0)</f>
        <v>Chân gà sả tắc 150g</v>
      </c>
      <c r="N807" s="25" t="str">
        <f t="shared" si="181"/>
        <v>K-C6</v>
      </c>
      <c r="Q807" s="25" t="str">
        <f>VLOOKUP(K807,TONG_SL!$A:$D,3,0)</f>
        <v>Túi</v>
      </c>
      <c r="R807" s="1">
        <v>3</v>
      </c>
      <c r="T807" s="1">
        <f>VLOOKUP(VLOOKUP(G807,Ma_KH!$A:$R,18,0)&amp;K807,Gia_MB!$A:$F,6,0)</f>
        <v>20250</v>
      </c>
      <c r="U807" s="14">
        <f t="shared" si="186"/>
        <v>60750</v>
      </c>
      <c r="W807" s="64">
        <f t="shared" si="187"/>
        <v>0</v>
      </c>
      <c r="X807" s="3" t="str">
        <f t="shared" si="188"/>
        <v>8</v>
      </c>
      <c r="Z807" s="14">
        <f t="shared" si="189"/>
        <v>4860</v>
      </c>
      <c r="AA807" s="7">
        <f>VLOOKUP(G807,Ma_KH!$A:$R,14,0)</f>
        <v>51</v>
      </c>
    </row>
    <row r="808" spans="1:27" x14ac:dyDescent="0.25">
      <c r="A808" s="77">
        <v>45909</v>
      </c>
      <c r="B808" s="25">
        <v>57197</v>
      </c>
      <c r="C808" s="12" t="s">
        <v>7186</v>
      </c>
      <c r="D808" s="16">
        <f t="shared" si="180"/>
        <v>45909</v>
      </c>
      <c r="G808" s="13" t="s">
        <v>7227</v>
      </c>
      <c r="I808" s="13" t="s">
        <v>7438</v>
      </c>
      <c r="J808" s="13" t="s">
        <v>1811</v>
      </c>
      <c r="K808" s="13" t="s">
        <v>556</v>
      </c>
      <c r="L808" s="25" t="str">
        <f>VLOOKUP($K808,TONG_SL!$A:$D,2,0)</f>
        <v>Chân giò heo muối 100g</v>
      </c>
      <c r="N808" s="25" t="str">
        <f t="shared" si="181"/>
        <v>K-C6</v>
      </c>
      <c r="Q808" s="25" t="str">
        <f>VLOOKUP(K808,TONG_SL!$A:$D,3,0)</f>
        <v>Gói</v>
      </c>
      <c r="R808" s="1">
        <v>10</v>
      </c>
      <c r="T808" s="1">
        <f>VLOOKUP(VLOOKUP(G808,Ma_KH!$A:$R,18,0)&amp;K808,Gia_MB!$A:$F,6,0)</f>
        <v>24549</v>
      </c>
      <c r="U808" s="14">
        <f t="shared" si="186"/>
        <v>245490</v>
      </c>
      <c r="W808" s="64">
        <f t="shared" si="187"/>
        <v>0</v>
      </c>
      <c r="X808" s="3" t="str">
        <f t="shared" si="188"/>
        <v>8</v>
      </c>
      <c r="Z808" s="14">
        <f t="shared" si="189"/>
        <v>19639.2</v>
      </c>
      <c r="AA808" s="7">
        <f>VLOOKUP(G808,Ma_KH!$A:$R,14,0)</f>
        <v>51</v>
      </c>
    </row>
    <row r="809" spans="1:27" x14ac:dyDescent="0.25">
      <c r="A809" s="77">
        <v>45909</v>
      </c>
      <c r="B809" s="25">
        <v>57197</v>
      </c>
      <c r="C809" s="12" t="s">
        <v>7186</v>
      </c>
      <c r="D809" s="16">
        <f t="shared" si="180"/>
        <v>45909</v>
      </c>
      <c r="G809" s="13" t="s">
        <v>7227</v>
      </c>
      <c r="I809" s="13" t="s">
        <v>7438</v>
      </c>
      <c r="J809" s="13" t="s">
        <v>1811</v>
      </c>
      <c r="K809" s="13" t="s">
        <v>27</v>
      </c>
      <c r="L809" s="25" t="str">
        <f>VLOOKUP($K809,TONG_SL!$A:$D,2,0)</f>
        <v>Chân giò heo muối 300g</v>
      </c>
      <c r="N809" s="25" t="str">
        <f t="shared" si="181"/>
        <v>K-C6</v>
      </c>
      <c r="Q809" s="25" t="str">
        <f>VLOOKUP(K809,TONG_SL!$A:$D,3,0)</f>
        <v>Túi</v>
      </c>
      <c r="R809" s="1">
        <v>15</v>
      </c>
      <c r="T809" s="1">
        <f>VLOOKUP(VLOOKUP(G809,Ma_KH!$A:$R,18,0)&amp;K809,Gia_MB!$A:$F,6,0)</f>
        <v>73431</v>
      </c>
      <c r="U809" s="14">
        <f t="shared" si="186"/>
        <v>1101465</v>
      </c>
      <c r="W809" s="64">
        <f t="shared" si="187"/>
        <v>0</v>
      </c>
      <c r="X809" s="3" t="str">
        <f t="shared" si="188"/>
        <v>8</v>
      </c>
      <c r="Z809" s="14">
        <f t="shared" si="189"/>
        <v>88117.2</v>
      </c>
      <c r="AA809" s="7">
        <f>VLOOKUP(G809,Ma_KH!$A:$R,14,0)</f>
        <v>51</v>
      </c>
    </row>
    <row r="810" spans="1:27" x14ac:dyDescent="0.25">
      <c r="A810" s="77">
        <v>45909</v>
      </c>
      <c r="B810" s="25">
        <v>57197</v>
      </c>
      <c r="C810" s="12" t="s">
        <v>7186</v>
      </c>
      <c r="D810" s="16">
        <f t="shared" si="180"/>
        <v>45909</v>
      </c>
      <c r="G810" s="13" t="s">
        <v>7227</v>
      </c>
      <c r="I810" s="13" t="s">
        <v>7438</v>
      </c>
      <c r="J810" s="13" t="s">
        <v>1811</v>
      </c>
      <c r="K810" s="13" t="s">
        <v>547</v>
      </c>
      <c r="L810" s="25" t="str">
        <f>VLOOKUP($K810,TONG_SL!$A:$D,2,0)</f>
        <v>Chân giò heo muối 500g</v>
      </c>
      <c r="N810" s="25" t="str">
        <f t="shared" si="181"/>
        <v>K-C6</v>
      </c>
      <c r="Q810" s="25" t="str">
        <f>VLOOKUP(K810,TONG_SL!$A:$D,3,0)</f>
        <v>Túi</v>
      </c>
      <c r="R810" s="1">
        <v>3</v>
      </c>
      <c r="T810" s="1">
        <f>VLOOKUP(VLOOKUP(G810,Ma_KH!$A:$R,18,0)&amp;K810,Gia_MB!$A:$F,6,0)</f>
        <v>119066</v>
      </c>
      <c r="U810" s="14">
        <f t="shared" si="186"/>
        <v>357198</v>
      </c>
      <c r="W810" s="64">
        <f t="shared" si="187"/>
        <v>0</v>
      </c>
      <c r="X810" s="3" t="str">
        <f t="shared" si="188"/>
        <v>8</v>
      </c>
      <c r="Z810" s="14">
        <f t="shared" si="189"/>
        <v>28575.84</v>
      </c>
      <c r="AA810" s="7">
        <f>VLOOKUP(G810,Ma_KH!$A:$R,14,0)</f>
        <v>51</v>
      </c>
    </row>
    <row r="811" spans="1:27" x14ac:dyDescent="0.25">
      <c r="A811" s="77">
        <v>45909</v>
      </c>
      <c r="B811" s="25">
        <v>57197</v>
      </c>
      <c r="C811" s="12" t="s">
        <v>7186</v>
      </c>
      <c r="D811" s="16">
        <f t="shared" si="180"/>
        <v>45909</v>
      </c>
      <c r="G811" s="13" t="s">
        <v>7227</v>
      </c>
      <c r="I811" s="13" t="s">
        <v>7438</v>
      </c>
      <c r="J811" s="13" t="s">
        <v>1811</v>
      </c>
      <c r="K811" s="13" t="s">
        <v>558</v>
      </c>
      <c r="L811" s="25" t="str">
        <f>VLOOKUP($K811,TONG_SL!$A:$D,2,0)</f>
        <v>Gà muối hun khói 300g</v>
      </c>
      <c r="N811" s="25" t="str">
        <f t="shared" si="181"/>
        <v>K-C6</v>
      </c>
      <c r="Q811" s="25" t="str">
        <f>VLOOKUP(K811,TONG_SL!$A:$D,3,0)</f>
        <v>Túi</v>
      </c>
      <c r="R811" s="1">
        <v>5</v>
      </c>
      <c r="T811" s="1">
        <f>VLOOKUP(VLOOKUP(G811,Ma_KH!$A:$R,18,0)&amp;K811,Gia_MB!$A:$F,6,0)</f>
        <v>70000</v>
      </c>
      <c r="U811" s="14">
        <f t="shared" si="186"/>
        <v>350000</v>
      </c>
      <c r="W811" s="64">
        <f t="shared" si="187"/>
        <v>0</v>
      </c>
      <c r="X811" s="3" t="str">
        <f t="shared" si="188"/>
        <v>8</v>
      </c>
      <c r="Z811" s="14">
        <f t="shared" si="189"/>
        <v>28000</v>
      </c>
      <c r="AA811" s="7">
        <f>VLOOKUP(G811,Ma_KH!$A:$R,14,0)</f>
        <v>51</v>
      </c>
    </row>
    <row r="812" spans="1:27" x14ac:dyDescent="0.25">
      <c r="A812" s="77">
        <v>45909</v>
      </c>
      <c r="B812" s="25">
        <v>57197</v>
      </c>
      <c r="C812" s="12" t="s">
        <v>7186</v>
      </c>
      <c r="D812" s="16">
        <f t="shared" si="180"/>
        <v>45909</v>
      </c>
      <c r="G812" s="13" t="s">
        <v>7227</v>
      </c>
      <c r="I812" s="13" t="s">
        <v>7438</v>
      </c>
      <c r="J812" s="13" t="s">
        <v>1811</v>
      </c>
      <c r="K812" s="13" t="s">
        <v>30</v>
      </c>
      <c r="L812" s="25" t="str">
        <f>VLOOKUP($K812,TONG_SL!$A:$D,2,0)</f>
        <v>Gà muối 500g</v>
      </c>
      <c r="N812" s="25" t="str">
        <f t="shared" si="181"/>
        <v>K-C6</v>
      </c>
      <c r="Q812" s="25" t="str">
        <f>VLOOKUP(K812,TONG_SL!$A:$D,3,0)</f>
        <v>Túi</v>
      </c>
      <c r="R812" s="1">
        <v>5</v>
      </c>
      <c r="T812" s="1">
        <f>VLOOKUP(VLOOKUP(G812,Ma_KH!$A:$R,18,0)&amp;K812,Gia_MB!$A:$F,6,0)</f>
        <v>111058</v>
      </c>
      <c r="U812" s="14">
        <f t="shared" si="186"/>
        <v>555290</v>
      </c>
      <c r="W812" s="64">
        <f t="shared" si="187"/>
        <v>0</v>
      </c>
      <c r="X812" s="3" t="str">
        <f t="shared" si="188"/>
        <v>8</v>
      </c>
      <c r="Z812" s="14">
        <f t="shared" si="189"/>
        <v>44423.200000000004</v>
      </c>
      <c r="AA812" s="7">
        <f>VLOOKUP(G812,Ma_KH!$A:$R,14,0)</f>
        <v>51</v>
      </c>
    </row>
    <row r="813" spans="1:27" x14ac:dyDescent="0.25">
      <c r="A813" s="77">
        <v>45909</v>
      </c>
      <c r="B813" s="25">
        <v>57197</v>
      </c>
      <c r="C813" s="12" t="s">
        <v>7186</v>
      </c>
      <c r="D813" s="16">
        <f t="shared" ref="D813:D852" si="190">IF(A813="","",A813)</f>
        <v>45909</v>
      </c>
      <c r="G813" s="13" t="s">
        <v>7227</v>
      </c>
      <c r="I813" s="13" t="s">
        <v>7438</v>
      </c>
      <c r="J813" s="13" t="s">
        <v>1811</v>
      </c>
      <c r="K813" s="13" t="s">
        <v>32</v>
      </c>
      <c r="L813" s="25" t="str">
        <f>VLOOKUP($K813,TONG_SL!$A:$D,2,0)</f>
        <v>Giò Tai Lưỡi Xào 250g</v>
      </c>
      <c r="N813" s="25" t="str">
        <f t="shared" ref="N813:N852" si="191">IF($B813&lt;&gt;"","K-C6","")</f>
        <v>K-C6</v>
      </c>
      <c r="Q813" s="25" t="str">
        <f>VLOOKUP(K813,TONG_SL!$A:$D,3,0)</f>
        <v>Túi</v>
      </c>
      <c r="R813" s="1">
        <v>3</v>
      </c>
      <c r="T813" s="1">
        <f>VLOOKUP(VLOOKUP(G813,Ma_KH!$A:$R,18,0)&amp;K813,Gia_MB!$A:$F,6,0)</f>
        <v>50182</v>
      </c>
      <c r="U813" s="14">
        <f t="shared" si="186"/>
        <v>150546</v>
      </c>
      <c r="W813" s="64">
        <f t="shared" si="187"/>
        <v>0</v>
      </c>
      <c r="X813" s="3" t="str">
        <f t="shared" si="188"/>
        <v>8</v>
      </c>
      <c r="Z813" s="14">
        <f t="shared" si="189"/>
        <v>12043.68</v>
      </c>
      <c r="AA813" s="7">
        <f>VLOOKUP(G813,Ma_KH!$A:$R,14,0)</f>
        <v>51</v>
      </c>
    </row>
    <row r="814" spans="1:27" x14ac:dyDescent="0.25">
      <c r="A814" s="77">
        <v>45909</v>
      </c>
      <c r="B814" s="25">
        <v>57197</v>
      </c>
      <c r="C814" s="12" t="s">
        <v>7186</v>
      </c>
      <c r="D814" s="16">
        <f t="shared" si="190"/>
        <v>45909</v>
      </c>
      <c r="G814" s="13" t="s">
        <v>7227</v>
      </c>
      <c r="I814" s="13" t="s">
        <v>7438</v>
      </c>
      <c r="J814" s="13" t="s">
        <v>1811</v>
      </c>
      <c r="K814" s="13" t="s">
        <v>51</v>
      </c>
      <c r="L814" s="25" t="str">
        <f>VLOOKUP($K814,TONG_SL!$A:$D,2,0)</f>
        <v>Mọc Nấm Hương 250g</v>
      </c>
      <c r="N814" s="25" t="str">
        <f t="shared" si="191"/>
        <v>K-C6</v>
      </c>
      <c r="Q814" s="25" t="str">
        <f>VLOOKUP(K814,TONG_SL!$A:$D,3,0)</f>
        <v>Túi</v>
      </c>
      <c r="R814" s="1">
        <v>5</v>
      </c>
      <c r="T814" s="1">
        <f>VLOOKUP(VLOOKUP(G814,Ma_KH!$A:$R,18,0)&amp;K814,Gia_MB!$A:$F,6,0)</f>
        <v>46000</v>
      </c>
      <c r="U814" s="14">
        <f t="shared" si="186"/>
        <v>230000</v>
      </c>
      <c r="W814" s="64">
        <f t="shared" si="187"/>
        <v>0</v>
      </c>
      <c r="X814" s="3" t="str">
        <f t="shared" si="188"/>
        <v>8</v>
      </c>
      <c r="Z814" s="14">
        <f t="shared" si="189"/>
        <v>18400</v>
      </c>
      <c r="AA814" s="7">
        <f>VLOOKUP(G814,Ma_KH!$A:$R,14,0)</f>
        <v>51</v>
      </c>
    </row>
    <row r="815" spans="1:27" x14ac:dyDescent="0.25">
      <c r="A815" s="77">
        <v>45909</v>
      </c>
      <c r="B815" s="25">
        <v>57197</v>
      </c>
      <c r="C815" s="12" t="s">
        <v>7186</v>
      </c>
      <c r="D815" s="16">
        <f t="shared" si="190"/>
        <v>45909</v>
      </c>
      <c r="G815" s="13" t="s">
        <v>7227</v>
      </c>
      <c r="I815" s="13" t="s">
        <v>7438</v>
      </c>
      <c r="J815" s="13" t="s">
        <v>1811</v>
      </c>
      <c r="K815" s="13" t="s">
        <v>35</v>
      </c>
      <c r="L815" s="25" t="str">
        <f>VLOOKUP($K815,TONG_SL!$A:$D,2,0)</f>
        <v>Tai heo muối 200g</v>
      </c>
      <c r="N815" s="25" t="str">
        <f t="shared" si="191"/>
        <v>K-C6</v>
      </c>
      <c r="Q815" s="25" t="str">
        <f>VLOOKUP(K815,TONG_SL!$A:$D,3,0)</f>
        <v>Túi</v>
      </c>
      <c r="R815" s="1">
        <v>3</v>
      </c>
      <c r="T815" s="1">
        <f>VLOOKUP(VLOOKUP(G815,Ma_KH!$A:$R,18,0)&amp;K815,Gia_MB!$A:$F,6,0)</f>
        <v>55595</v>
      </c>
      <c r="U815" s="14">
        <f t="shared" si="186"/>
        <v>166785</v>
      </c>
      <c r="W815" s="64">
        <f t="shared" si="187"/>
        <v>0</v>
      </c>
      <c r="X815" s="3" t="str">
        <f t="shared" si="188"/>
        <v>8</v>
      </c>
      <c r="Z815" s="14">
        <f t="shared" si="189"/>
        <v>13342.800000000001</v>
      </c>
      <c r="AA815" s="7">
        <f>VLOOKUP(G815,Ma_KH!$A:$R,14,0)</f>
        <v>51</v>
      </c>
    </row>
    <row r="816" spans="1:27" x14ac:dyDescent="0.25">
      <c r="A816" s="77">
        <v>45909</v>
      </c>
      <c r="B816" s="25">
        <v>57197</v>
      </c>
      <c r="C816" s="12" t="s">
        <v>7186</v>
      </c>
      <c r="D816" s="16">
        <f t="shared" si="190"/>
        <v>45909</v>
      </c>
      <c r="G816" s="13" t="s">
        <v>7227</v>
      </c>
      <c r="I816" s="13" t="s">
        <v>7438</v>
      </c>
      <c r="J816" s="13" t="s">
        <v>1811</v>
      </c>
      <c r="K816" s="13" t="s">
        <v>570</v>
      </c>
      <c r="L816" s="25" t="str">
        <f>VLOOKUP($K816,TONG_SL!$A:$D,2,0)</f>
        <v>Tai heo sốt thái 150g</v>
      </c>
      <c r="N816" s="25" t="str">
        <f t="shared" si="191"/>
        <v>K-C6</v>
      </c>
      <c r="Q816" s="25" t="str">
        <f>VLOOKUP(K816,TONG_SL!$A:$D,3,0)</f>
        <v>Túi</v>
      </c>
      <c r="R816" s="1">
        <v>3</v>
      </c>
      <c r="T816" s="1">
        <f>VLOOKUP(VLOOKUP(G816,Ma_KH!$A:$R,18,0)&amp;K816,Gia_MB!$A:$F,6,0)</f>
        <v>19500</v>
      </c>
      <c r="U816" s="14">
        <f t="shared" si="186"/>
        <v>58500</v>
      </c>
      <c r="W816" s="64">
        <f t="shared" si="187"/>
        <v>0</v>
      </c>
      <c r="X816" s="3" t="str">
        <f t="shared" si="188"/>
        <v>8</v>
      </c>
      <c r="Z816" s="14">
        <f t="shared" si="189"/>
        <v>4680</v>
      </c>
      <c r="AA816" s="7">
        <f>VLOOKUP(G816,Ma_KH!$A:$R,14,0)</f>
        <v>51</v>
      </c>
    </row>
    <row r="817" spans="1:27" x14ac:dyDescent="0.25">
      <c r="A817" s="77">
        <v>45909</v>
      </c>
      <c r="B817" s="25">
        <v>57172</v>
      </c>
      <c r="C817" s="12" t="s">
        <v>7186</v>
      </c>
      <c r="D817" s="16">
        <f t="shared" si="190"/>
        <v>45909</v>
      </c>
      <c r="G817" s="13" t="s">
        <v>7227</v>
      </c>
      <c r="I817" s="13" t="s">
        <v>7439</v>
      </c>
      <c r="J817" s="13" t="s">
        <v>1811</v>
      </c>
      <c r="K817" s="13" t="s">
        <v>39</v>
      </c>
      <c r="L817" s="25" t="str">
        <f>VLOOKUP($K817,TONG_SL!$A:$D,2,0)</f>
        <v>Chả cốm 300g</v>
      </c>
      <c r="N817" s="25" t="str">
        <f t="shared" si="191"/>
        <v>K-C6</v>
      </c>
      <c r="Q817" s="25" t="str">
        <f>VLOOKUP(K817,TONG_SL!$A:$D,3,0)</f>
        <v>Túi</v>
      </c>
      <c r="R817" s="1">
        <v>3</v>
      </c>
      <c r="T817" s="1">
        <f>VLOOKUP(VLOOKUP(G817,Ma_KH!$A:$R,18,0)&amp;K817,Gia_MB!$A:$F,6,0)</f>
        <v>74250</v>
      </c>
      <c r="U817" s="14">
        <f t="shared" si="186"/>
        <v>222750</v>
      </c>
      <c r="W817" s="64">
        <f t="shared" si="187"/>
        <v>0</v>
      </c>
      <c r="X817" s="3" t="str">
        <f t="shared" si="188"/>
        <v>8</v>
      </c>
      <c r="Z817" s="14">
        <f t="shared" si="189"/>
        <v>17820</v>
      </c>
      <c r="AA817" s="7">
        <f>VLOOKUP(G817,Ma_KH!$A:$R,14,0)</f>
        <v>51</v>
      </c>
    </row>
    <row r="818" spans="1:27" x14ac:dyDescent="0.25">
      <c r="A818" s="77">
        <v>45909</v>
      </c>
      <c r="B818" s="25">
        <v>57172</v>
      </c>
      <c r="C818" s="12" t="s">
        <v>7186</v>
      </c>
      <c r="D818" s="16">
        <f t="shared" si="190"/>
        <v>45909</v>
      </c>
      <c r="G818" s="13" t="s">
        <v>7227</v>
      </c>
      <c r="I818" s="13" t="s">
        <v>7439</v>
      </c>
      <c r="J818" s="13" t="s">
        <v>1811</v>
      </c>
      <c r="K818" s="13" t="s">
        <v>41</v>
      </c>
      <c r="L818" s="25" t="str">
        <f>VLOOKUP($K818,TONG_SL!$A:$D,2,0)</f>
        <v>Chả nướng 300g</v>
      </c>
      <c r="N818" s="25" t="str">
        <f t="shared" si="191"/>
        <v>K-C6</v>
      </c>
      <c r="Q818" s="25" t="str">
        <f>VLOOKUP(K818,TONG_SL!$A:$D,3,0)</f>
        <v>Túi</v>
      </c>
      <c r="R818" s="1">
        <v>3</v>
      </c>
      <c r="T818" s="1">
        <f>VLOOKUP(VLOOKUP(G818,Ma_KH!$A:$R,18,0)&amp;K818,Gia_MB!$A:$F,6,0)</f>
        <v>70950</v>
      </c>
      <c r="U818" s="14">
        <f t="shared" si="186"/>
        <v>212850</v>
      </c>
      <c r="W818" s="64">
        <f t="shared" si="187"/>
        <v>0</v>
      </c>
      <c r="X818" s="3" t="str">
        <f t="shared" si="188"/>
        <v>8</v>
      </c>
      <c r="Z818" s="14">
        <f t="shared" si="189"/>
        <v>17028</v>
      </c>
      <c r="AA818" s="7">
        <f>VLOOKUP(G818,Ma_KH!$A:$R,14,0)</f>
        <v>51</v>
      </c>
    </row>
    <row r="819" spans="1:27" x14ac:dyDescent="0.25">
      <c r="A819" s="77">
        <v>45909</v>
      </c>
      <c r="B819" s="25">
        <v>57172</v>
      </c>
      <c r="C819" s="12" t="s">
        <v>7186</v>
      </c>
      <c r="D819" s="16">
        <f t="shared" si="190"/>
        <v>45909</v>
      </c>
      <c r="G819" s="13" t="s">
        <v>7227</v>
      </c>
      <c r="I819" s="13" t="s">
        <v>7439</v>
      </c>
      <c r="J819" s="13" t="s">
        <v>1811</v>
      </c>
      <c r="K819" s="13" t="s">
        <v>556</v>
      </c>
      <c r="L819" s="25" t="str">
        <f>VLOOKUP($K819,TONG_SL!$A:$D,2,0)</f>
        <v>Chân giò heo muối 100g</v>
      </c>
      <c r="N819" s="25" t="str">
        <f t="shared" si="191"/>
        <v>K-C6</v>
      </c>
      <c r="Q819" s="25" t="str">
        <f>VLOOKUP(K819,TONG_SL!$A:$D,3,0)</f>
        <v>Gói</v>
      </c>
      <c r="R819" s="1">
        <v>10</v>
      </c>
      <c r="T819" s="1">
        <f>VLOOKUP(VLOOKUP(G819,Ma_KH!$A:$R,18,0)&amp;K819,Gia_MB!$A:$F,6,0)</f>
        <v>24549</v>
      </c>
      <c r="U819" s="14">
        <f t="shared" si="186"/>
        <v>245490</v>
      </c>
      <c r="W819" s="64">
        <f t="shared" si="187"/>
        <v>0</v>
      </c>
      <c r="X819" s="3" t="str">
        <f t="shared" si="188"/>
        <v>8</v>
      </c>
      <c r="Z819" s="14">
        <f t="shared" si="189"/>
        <v>19639.2</v>
      </c>
      <c r="AA819" s="7">
        <f>VLOOKUP(G819,Ma_KH!$A:$R,14,0)</f>
        <v>51</v>
      </c>
    </row>
    <row r="820" spans="1:27" x14ac:dyDescent="0.25">
      <c r="A820" s="77">
        <v>45909</v>
      </c>
      <c r="B820" s="25">
        <v>57172</v>
      </c>
      <c r="C820" s="12" t="s">
        <v>7186</v>
      </c>
      <c r="D820" s="16">
        <f t="shared" si="190"/>
        <v>45909</v>
      </c>
      <c r="G820" s="13" t="s">
        <v>7227</v>
      </c>
      <c r="I820" s="13" t="s">
        <v>7439</v>
      </c>
      <c r="J820" s="13" t="s">
        <v>1811</v>
      </c>
      <c r="K820" s="13" t="s">
        <v>27</v>
      </c>
      <c r="L820" s="25" t="str">
        <f>VLOOKUP($K820,TONG_SL!$A:$D,2,0)</f>
        <v>Chân giò heo muối 300g</v>
      </c>
      <c r="N820" s="25" t="str">
        <f t="shared" si="191"/>
        <v>K-C6</v>
      </c>
      <c r="Q820" s="25" t="str">
        <f>VLOOKUP(K820,TONG_SL!$A:$D,3,0)</f>
        <v>Túi</v>
      </c>
      <c r="R820" s="1">
        <v>15</v>
      </c>
      <c r="T820" s="1">
        <f>VLOOKUP(VLOOKUP(G820,Ma_KH!$A:$R,18,0)&amp;K820,Gia_MB!$A:$F,6,0)</f>
        <v>73431</v>
      </c>
      <c r="U820" s="14">
        <f t="shared" si="186"/>
        <v>1101465</v>
      </c>
      <c r="W820" s="64">
        <f t="shared" si="187"/>
        <v>0</v>
      </c>
      <c r="X820" s="3" t="str">
        <f t="shared" si="188"/>
        <v>8</v>
      </c>
      <c r="Z820" s="14">
        <f t="shared" si="189"/>
        <v>88117.2</v>
      </c>
      <c r="AA820" s="7">
        <f>VLOOKUP(G820,Ma_KH!$A:$R,14,0)</f>
        <v>51</v>
      </c>
    </row>
    <row r="821" spans="1:27" x14ac:dyDescent="0.25">
      <c r="A821" s="77">
        <v>45909</v>
      </c>
      <c r="B821" s="25">
        <v>57172</v>
      </c>
      <c r="C821" s="12" t="s">
        <v>7186</v>
      </c>
      <c r="D821" s="16">
        <f t="shared" si="190"/>
        <v>45909</v>
      </c>
      <c r="G821" s="13" t="s">
        <v>7227</v>
      </c>
      <c r="I821" s="13" t="s">
        <v>7439</v>
      </c>
      <c r="J821" s="13" t="s">
        <v>1811</v>
      </c>
      <c r="K821" s="13" t="s">
        <v>547</v>
      </c>
      <c r="L821" s="25" t="str">
        <f>VLOOKUP($K821,TONG_SL!$A:$D,2,0)</f>
        <v>Chân giò heo muối 500g</v>
      </c>
      <c r="N821" s="25" t="str">
        <f t="shared" si="191"/>
        <v>K-C6</v>
      </c>
      <c r="Q821" s="25" t="str">
        <f>VLOOKUP(K821,TONG_SL!$A:$D,3,0)</f>
        <v>Túi</v>
      </c>
      <c r="R821" s="1">
        <v>3</v>
      </c>
      <c r="T821" s="1">
        <f>VLOOKUP(VLOOKUP(G821,Ma_KH!$A:$R,18,0)&amp;K821,Gia_MB!$A:$F,6,0)</f>
        <v>119066</v>
      </c>
      <c r="U821" s="14">
        <f t="shared" si="186"/>
        <v>357198</v>
      </c>
      <c r="W821" s="64">
        <f t="shared" si="187"/>
        <v>0</v>
      </c>
      <c r="X821" s="3" t="str">
        <f t="shared" si="188"/>
        <v>8</v>
      </c>
      <c r="Z821" s="14">
        <f t="shared" si="189"/>
        <v>28575.84</v>
      </c>
      <c r="AA821" s="7">
        <f>VLOOKUP(G821,Ma_KH!$A:$R,14,0)</f>
        <v>51</v>
      </c>
    </row>
    <row r="822" spans="1:27" x14ac:dyDescent="0.25">
      <c r="A822" s="77">
        <v>45909</v>
      </c>
      <c r="B822" s="25">
        <v>57172</v>
      </c>
      <c r="C822" s="12" t="s">
        <v>7186</v>
      </c>
      <c r="D822" s="16">
        <f t="shared" si="190"/>
        <v>45909</v>
      </c>
      <c r="G822" s="13" t="s">
        <v>7227</v>
      </c>
      <c r="I822" s="13" t="s">
        <v>7439</v>
      </c>
      <c r="J822" s="13" t="s">
        <v>1811</v>
      </c>
      <c r="K822" s="13" t="s">
        <v>558</v>
      </c>
      <c r="L822" s="25" t="str">
        <f>VLOOKUP($K822,TONG_SL!$A:$D,2,0)</f>
        <v>Gà muối hun khói 300g</v>
      </c>
      <c r="N822" s="25" t="str">
        <f t="shared" si="191"/>
        <v>K-C6</v>
      </c>
      <c r="Q822" s="25" t="str">
        <f>VLOOKUP(K822,TONG_SL!$A:$D,3,0)</f>
        <v>Túi</v>
      </c>
      <c r="R822" s="1">
        <v>5</v>
      </c>
      <c r="T822" s="1">
        <f>VLOOKUP(VLOOKUP(G822,Ma_KH!$A:$R,18,0)&amp;K822,Gia_MB!$A:$F,6,0)</f>
        <v>70000</v>
      </c>
      <c r="U822" s="14">
        <f t="shared" si="186"/>
        <v>350000</v>
      </c>
      <c r="W822" s="64">
        <f t="shared" si="187"/>
        <v>0</v>
      </c>
      <c r="X822" s="3" t="str">
        <f t="shared" si="188"/>
        <v>8</v>
      </c>
      <c r="Z822" s="14">
        <f t="shared" si="189"/>
        <v>28000</v>
      </c>
      <c r="AA822" s="7">
        <f>VLOOKUP(G822,Ma_KH!$A:$R,14,0)</f>
        <v>51</v>
      </c>
    </row>
    <row r="823" spans="1:27" x14ac:dyDescent="0.25">
      <c r="A823" s="77">
        <v>45909</v>
      </c>
      <c r="B823" s="25">
        <v>57172</v>
      </c>
      <c r="C823" s="12" t="s">
        <v>7186</v>
      </c>
      <c r="D823" s="16">
        <f t="shared" si="190"/>
        <v>45909</v>
      </c>
      <c r="G823" s="13" t="s">
        <v>7227</v>
      </c>
      <c r="I823" s="13" t="s">
        <v>7439</v>
      </c>
      <c r="J823" s="13" t="s">
        <v>1811</v>
      </c>
      <c r="K823" s="13" t="s">
        <v>32</v>
      </c>
      <c r="L823" s="25" t="str">
        <f>VLOOKUP($K823,TONG_SL!$A:$D,2,0)</f>
        <v>Giò Tai Lưỡi Xào 250g</v>
      </c>
      <c r="N823" s="25" t="str">
        <f t="shared" si="191"/>
        <v>K-C6</v>
      </c>
      <c r="Q823" s="25" t="str">
        <f>VLOOKUP(K823,TONG_SL!$A:$D,3,0)</f>
        <v>Túi</v>
      </c>
      <c r="R823" s="1">
        <v>2</v>
      </c>
      <c r="T823" s="1">
        <f>VLOOKUP(VLOOKUP(G823,Ma_KH!$A:$R,18,0)&amp;K823,Gia_MB!$A:$F,6,0)</f>
        <v>50182</v>
      </c>
      <c r="U823" s="14">
        <f t="shared" si="186"/>
        <v>100364</v>
      </c>
      <c r="W823" s="64">
        <f t="shared" si="187"/>
        <v>0</v>
      </c>
      <c r="X823" s="3" t="str">
        <f t="shared" si="188"/>
        <v>8</v>
      </c>
      <c r="Z823" s="14">
        <f t="shared" si="189"/>
        <v>8029.12</v>
      </c>
      <c r="AA823" s="7">
        <f>VLOOKUP(G823,Ma_KH!$A:$R,14,0)</f>
        <v>51</v>
      </c>
    </row>
    <row r="824" spans="1:27" x14ac:dyDescent="0.25">
      <c r="A824" s="77">
        <v>45909</v>
      </c>
      <c r="B824" s="25">
        <v>57770</v>
      </c>
      <c r="C824" s="12" t="s">
        <v>7186</v>
      </c>
      <c r="D824" s="16">
        <f t="shared" si="190"/>
        <v>45909</v>
      </c>
      <c r="G824" s="13" t="s">
        <v>7200</v>
      </c>
      <c r="I824" s="13" t="s">
        <v>2114</v>
      </c>
      <c r="J824" s="13" t="s">
        <v>1811</v>
      </c>
      <c r="K824" s="13" t="s">
        <v>27</v>
      </c>
      <c r="L824" s="25" t="str">
        <f>VLOOKUP($K824,TONG_SL!$A:$D,2,0)</f>
        <v>Chân giò heo muối 300g</v>
      </c>
      <c r="N824" s="25" t="str">
        <f t="shared" si="191"/>
        <v>K-C6</v>
      </c>
      <c r="Q824" s="25" t="str">
        <f>VLOOKUP(K824,TONG_SL!$A:$D,3,0)</f>
        <v>Túi</v>
      </c>
      <c r="R824" s="1">
        <v>3</v>
      </c>
      <c r="T824" s="1">
        <f>VLOOKUP(VLOOKUP(G824,Ma_KH!$A:$R,18,0)&amp;K824,Gia_MB!$A:$F,6,0)</f>
        <v>69759</v>
      </c>
      <c r="U824" s="14">
        <f t="shared" si="186"/>
        <v>209277</v>
      </c>
      <c r="W824" s="64">
        <f t="shared" si="187"/>
        <v>0</v>
      </c>
      <c r="X824" s="3" t="str">
        <f t="shared" si="188"/>
        <v>8</v>
      </c>
      <c r="Z824" s="14">
        <f t="shared" si="189"/>
        <v>16742.16</v>
      </c>
      <c r="AA824" s="7">
        <f>VLOOKUP(G824,Ma_KH!$A:$R,14,0)</f>
        <v>60</v>
      </c>
    </row>
    <row r="825" spans="1:27" x14ac:dyDescent="0.25">
      <c r="A825" s="77">
        <v>45909</v>
      </c>
      <c r="B825" s="25">
        <v>57770</v>
      </c>
      <c r="C825" s="12" t="s">
        <v>7186</v>
      </c>
      <c r="D825" s="16">
        <f t="shared" si="190"/>
        <v>45909</v>
      </c>
      <c r="G825" s="13" t="s">
        <v>7200</v>
      </c>
      <c r="I825" s="13" t="s">
        <v>2114</v>
      </c>
      <c r="J825" s="13" t="s">
        <v>1811</v>
      </c>
      <c r="K825" s="13" t="s">
        <v>35</v>
      </c>
      <c r="L825" s="25" t="str">
        <f>VLOOKUP($K825,TONG_SL!$A:$D,2,0)</f>
        <v>Tai heo muối 200g</v>
      </c>
      <c r="N825" s="25" t="str">
        <f t="shared" si="191"/>
        <v>K-C6</v>
      </c>
      <c r="Q825" s="25" t="str">
        <f>VLOOKUP(K825,TONG_SL!$A:$D,3,0)</f>
        <v>Túi</v>
      </c>
      <c r="R825" s="1">
        <v>3</v>
      </c>
      <c r="T825" s="1">
        <f>VLOOKUP(VLOOKUP(G825,Ma_KH!$A:$R,18,0)&amp;K825,Gia_MB!$A:$F,6,0)</f>
        <v>52815</v>
      </c>
      <c r="U825" s="14">
        <f t="shared" si="186"/>
        <v>158445</v>
      </c>
      <c r="W825" s="64">
        <f t="shared" si="187"/>
        <v>0</v>
      </c>
      <c r="X825" s="3" t="str">
        <f t="shared" si="188"/>
        <v>8</v>
      </c>
      <c r="Z825" s="14">
        <f t="shared" si="189"/>
        <v>12675.6</v>
      </c>
      <c r="AA825" s="7">
        <f>VLOOKUP(G825,Ma_KH!$A:$R,14,0)</f>
        <v>60</v>
      </c>
    </row>
    <row r="826" spans="1:27" x14ac:dyDescent="0.25">
      <c r="A826" s="77">
        <v>45909</v>
      </c>
      <c r="B826" s="25">
        <v>57770</v>
      </c>
      <c r="C826" s="12" t="s">
        <v>7186</v>
      </c>
      <c r="D826" s="16">
        <f t="shared" si="190"/>
        <v>45909</v>
      </c>
      <c r="G826" s="13" t="s">
        <v>7200</v>
      </c>
      <c r="I826" s="13" t="s">
        <v>2114</v>
      </c>
      <c r="J826" s="13" t="s">
        <v>1811</v>
      </c>
      <c r="K826" s="13" t="s">
        <v>30</v>
      </c>
      <c r="L826" s="25" t="str">
        <f>VLOOKUP($K826,TONG_SL!$A:$D,2,0)</f>
        <v>Gà muối 500g</v>
      </c>
      <c r="N826" s="25" t="str">
        <f t="shared" si="191"/>
        <v>K-C6</v>
      </c>
      <c r="Q826" s="25" t="str">
        <f>VLOOKUP(K826,TONG_SL!$A:$D,3,0)</f>
        <v>Túi</v>
      </c>
      <c r="R826" s="1">
        <v>5</v>
      </c>
      <c r="T826" s="1">
        <f>VLOOKUP(VLOOKUP(G826,Ma_KH!$A:$R,18,0)&amp;K826,Gia_MB!$A:$F,6,0)</f>
        <v>105505</v>
      </c>
      <c r="U826" s="14">
        <f t="shared" si="186"/>
        <v>527525</v>
      </c>
      <c r="W826" s="64">
        <f t="shared" si="187"/>
        <v>0</v>
      </c>
      <c r="X826" s="3" t="str">
        <f t="shared" si="188"/>
        <v>8</v>
      </c>
      <c r="Z826" s="14">
        <f t="shared" si="189"/>
        <v>42202</v>
      </c>
      <c r="AA826" s="7">
        <f>VLOOKUP(G826,Ma_KH!$A:$R,14,0)</f>
        <v>60</v>
      </c>
    </row>
    <row r="827" spans="1:27" x14ac:dyDescent="0.25">
      <c r="A827" s="77">
        <v>45909</v>
      </c>
      <c r="B827" s="25">
        <v>57770</v>
      </c>
      <c r="C827" s="12" t="s">
        <v>7186</v>
      </c>
      <c r="D827" s="16">
        <f t="shared" si="190"/>
        <v>45909</v>
      </c>
      <c r="G827" s="13" t="s">
        <v>7200</v>
      </c>
      <c r="I827" s="13" t="s">
        <v>2114</v>
      </c>
      <c r="J827" s="13" t="s">
        <v>1811</v>
      </c>
      <c r="K827" s="13" t="s">
        <v>32</v>
      </c>
      <c r="L827" s="25" t="str">
        <f>VLOOKUP($K827,TONG_SL!$A:$D,2,0)</f>
        <v>Giò Tai Lưỡi Xào 250g</v>
      </c>
      <c r="N827" s="25" t="str">
        <f t="shared" si="191"/>
        <v>K-C6</v>
      </c>
      <c r="Q827" s="25" t="str">
        <f>VLOOKUP(K827,TONG_SL!$A:$D,3,0)</f>
        <v>Túi</v>
      </c>
      <c r="R827" s="1">
        <v>3</v>
      </c>
      <c r="T827" s="1">
        <f>VLOOKUP(VLOOKUP(G827,Ma_KH!$A:$R,18,0)&amp;K827,Gia_MB!$A:$F,6,0)</f>
        <v>47673</v>
      </c>
      <c r="U827" s="14">
        <f t="shared" si="186"/>
        <v>143019</v>
      </c>
      <c r="W827" s="64">
        <f t="shared" si="187"/>
        <v>0</v>
      </c>
      <c r="X827" s="3" t="str">
        <f t="shared" si="188"/>
        <v>8</v>
      </c>
      <c r="Z827" s="14">
        <f t="shared" si="189"/>
        <v>11441.52</v>
      </c>
      <c r="AA827" s="7">
        <f>VLOOKUP(G827,Ma_KH!$A:$R,14,0)</f>
        <v>60</v>
      </c>
    </row>
    <row r="828" spans="1:27" x14ac:dyDescent="0.25">
      <c r="A828" s="77">
        <v>45909</v>
      </c>
      <c r="B828" s="25">
        <v>57770</v>
      </c>
      <c r="C828" s="12" t="s">
        <v>7186</v>
      </c>
      <c r="D828" s="16">
        <f t="shared" si="190"/>
        <v>45909</v>
      </c>
      <c r="G828" s="13" t="s">
        <v>7200</v>
      </c>
      <c r="I828" s="13" t="s">
        <v>2114</v>
      </c>
      <c r="J828" s="13" t="s">
        <v>1811</v>
      </c>
      <c r="K828" s="13" t="s">
        <v>51</v>
      </c>
      <c r="L828" s="25" t="str">
        <f>VLOOKUP($K828,TONG_SL!$A:$D,2,0)</f>
        <v>Mọc Nấm Hương 250g</v>
      </c>
      <c r="N828" s="25" t="str">
        <f t="shared" si="191"/>
        <v>K-C6</v>
      </c>
      <c r="Q828" s="25" t="str">
        <f>VLOOKUP(K828,TONG_SL!$A:$D,3,0)</f>
        <v>Túi</v>
      </c>
      <c r="R828" s="1">
        <v>3</v>
      </c>
      <c r="T828" s="1">
        <f>VLOOKUP(VLOOKUP(G828,Ma_KH!$A:$R,18,0)&amp;K828,Gia_MB!$A:$F,6,0)</f>
        <v>43700</v>
      </c>
      <c r="U828" s="14">
        <f t="shared" si="186"/>
        <v>131100</v>
      </c>
      <c r="W828" s="64">
        <f t="shared" si="187"/>
        <v>0</v>
      </c>
      <c r="X828" s="3" t="str">
        <f t="shared" si="188"/>
        <v>8</v>
      </c>
      <c r="Z828" s="14">
        <f t="shared" si="189"/>
        <v>10488</v>
      </c>
      <c r="AA828" s="7">
        <f>VLOOKUP(G828,Ma_KH!$A:$R,14,0)</f>
        <v>60</v>
      </c>
    </row>
    <row r="829" spans="1:27" x14ac:dyDescent="0.25">
      <c r="A829" s="77">
        <v>45909</v>
      </c>
      <c r="B829" s="25">
        <v>56682</v>
      </c>
      <c r="C829" s="12" t="s">
        <v>7186</v>
      </c>
      <c r="D829" s="16">
        <f t="shared" si="190"/>
        <v>45909</v>
      </c>
      <c r="G829" s="13" t="s">
        <v>3106</v>
      </c>
      <c r="I829" s="13" t="s">
        <v>3106</v>
      </c>
      <c r="J829" s="13" t="s">
        <v>1811</v>
      </c>
      <c r="K829" s="13" t="s">
        <v>27</v>
      </c>
      <c r="L829" s="25" t="str">
        <f>VLOOKUP($K829,TONG_SL!$A:$D,2,0)</f>
        <v>Chân giò heo muối 300g</v>
      </c>
      <c r="N829" s="25" t="str">
        <f t="shared" si="191"/>
        <v>K-C6</v>
      </c>
      <c r="Q829" s="25" t="str">
        <f>VLOOKUP(K829,TONG_SL!$A:$D,3,0)</f>
        <v>Túi</v>
      </c>
      <c r="R829" s="1">
        <v>10</v>
      </c>
      <c r="T829" s="1">
        <f>VLOOKUP(VLOOKUP(G829,Ma_KH!$A:$R,18,0)&amp;K829,Gia_MB!$A:$F,6,0)</f>
        <v>73431</v>
      </c>
      <c r="U829" s="14">
        <f t="shared" si="186"/>
        <v>734310</v>
      </c>
      <c r="W829" s="64">
        <f t="shared" si="187"/>
        <v>0</v>
      </c>
      <c r="X829" s="3" t="str">
        <f t="shared" si="188"/>
        <v>8</v>
      </c>
      <c r="Z829" s="14">
        <f t="shared" si="189"/>
        <v>58744.800000000003</v>
      </c>
      <c r="AA829" s="7">
        <f>VLOOKUP(G829,Ma_KH!$A:$R,14,0)</f>
        <v>57</v>
      </c>
    </row>
    <row r="830" spans="1:27" x14ac:dyDescent="0.25">
      <c r="A830" s="77">
        <v>45909</v>
      </c>
      <c r="B830" s="25">
        <v>56682</v>
      </c>
      <c r="C830" s="12" t="s">
        <v>7186</v>
      </c>
      <c r="D830" s="16">
        <f t="shared" si="190"/>
        <v>45909</v>
      </c>
      <c r="G830" s="13" t="s">
        <v>3106</v>
      </c>
      <c r="I830" s="13" t="s">
        <v>3106</v>
      </c>
      <c r="J830" s="13" t="s">
        <v>1811</v>
      </c>
      <c r="K830" s="13" t="s">
        <v>547</v>
      </c>
      <c r="L830" s="25" t="str">
        <f>VLOOKUP($K830,TONG_SL!$A:$D,2,0)</f>
        <v>Chân giò heo muối 500g</v>
      </c>
      <c r="N830" s="25" t="str">
        <f t="shared" si="191"/>
        <v>K-C6</v>
      </c>
      <c r="Q830" s="25" t="str">
        <f>VLOOKUP(K830,TONG_SL!$A:$D,3,0)</f>
        <v>Túi</v>
      </c>
      <c r="R830" s="1">
        <v>3</v>
      </c>
      <c r="T830" s="1">
        <f>VLOOKUP(VLOOKUP(G830,Ma_KH!$A:$R,18,0)&amp;K830,Gia_MB!$A:$F,6,0)</f>
        <v>119066</v>
      </c>
      <c r="U830" s="14">
        <f t="shared" si="186"/>
        <v>357198</v>
      </c>
      <c r="W830" s="64">
        <f t="shared" si="187"/>
        <v>0</v>
      </c>
      <c r="X830" s="3" t="str">
        <f t="shared" si="188"/>
        <v>8</v>
      </c>
      <c r="Z830" s="14">
        <f t="shared" si="189"/>
        <v>28575.84</v>
      </c>
      <c r="AA830" s="7">
        <f>VLOOKUP(G830,Ma_KH!$A:$R,14,0)</f>
        <v>57</v>
      </c>
    </row>
    <row r="831" spans="1:27" x14ac:dyDescent="0.25">
      <c r="A831" s="77">
        <v>45909</v>
      </c>
      <c r="B831" s="25">
        <v>56682</v>
      </c>
      <c r="C831" s="12" t="s">
        <v>7186</v>
      </c>
      <c r="D831" s="16">
        <f t="shared" si="190"/>
        <v>45909</v>
      </c>
      <c r="G831" s="13" t="s">
        <v>3106</v>
      </c>
      <c r="I831" s="13" t="s">
        <v>3106</v>
      </c>
      <c r="J831" s="13" t="s">
        <v>1811</v>
      </c>
      <c r="K831" s="13" t="s">
        <v>32</v>
      </c>
      <c r="L831" s="25" t="str">
        <f>VLOOKUP($K831,TONG_SL!$A:$D,2,0)</f>
        <v>Giò Tai Lưỡi Xào 250g</v>
      </c>
      <c r="N831" s="25" t="str">
        <f t="shared" si="191"/>
        <v>K-C6</v>
      </c>
      <c r="Q831" s="25" t="str">
        <f>VLOOKUP(K831,TONG_SL!$A:$D,3,0)</f>
        <v>Túi</v>
      </c>
      <c r="R831" s="1">
        <v>3</v>
      </c>
      <c r="T831" s="1">
        <f>VLOOKUP(VLOOKUP(G831,Ma_KH!$A:$R,18,0)&amp;K831,Gia_MB!$A:$F,6,0)</f>
        <v>50182</v>
      </c>
      <c r="U831" s="14">
        <f t="shared" si="186"/>
        <v>150546</v>
      </c>
      <c r="W831" s="64">
        <f t="shared" si="187"/>
        <v>0</v>
      </c>
      <c r="X831" s="3" t="str">
        <f t="shared" si="188"/>
        <v>8</v>
      </c>
      <c r="Z831" s="14">
        <f t="shared" si="189"/>
        <v>12043.68</v>
      </c>
      <c r="AA831" s="7">
        <f>VLOOKUP(G831,Ma_KH!$A:$R,14,0)</f>
        <v>57</v>
      </c>
    </row>
    <row r="832" spans="1:27" x14ac:dyDescent="0.25">
      <c r="A832" s="77">
        <v>45909</v>
      </c>
      <c r="B832" s="25">
        <v>56682</v>
      </c>
      <c r="C832" s="12" t="s">
        <v>7186</v>
      </c>
      <c r="D832" s="16">
        <f t="shared" si="190"/>
        <v>45909</v>
      </c>
      <c r="G832" s="13" t="s">
        <v>3106</v>
      </c>
      <c r="I832" s="13" t="s">
        <v>3106</v>
      </c>
      <c r="J832" s="13" t="s">
        <v>1811</v>
      </c>
      <c r="K832" s="13" t="s">
        <v>41</v>
      </c>
      <c r="L832" s="25" t="str">
        <f>VLOOKUP($K832,TONG_SL!$A:$D,2,0)</f>
        <v>Chả nướng 300g</v>
      </c>
      <c r="N832" s="25" t="str">
        <f t="shared" si="191"/>
        <v>K-C6</v>
      </c>
      <c r="Q832" s="25" t="str">
        <f>VLOOKUP(K832,TONG_SL!$A:$D,3,0)</f>
        <v>Túi</v>
      </c>
      <c r="R832" s="1">
        <v>3</v>
      </c>
      <c r="T832" s="1">
        <f>VLOOKUP(VLOOKUP(G832,Ma_KH!$A:$R,18,0)&amp;K832,Gia_MB!$A:$F,6,0)</f>
        <v>70950</v>
      </c>
      <c r="U832" s="14">
        <f t="shared" si="186"/>
        <v>212850</v>
      </c>
      <c r="W832" s="64">
        <f t="shared" si="187"/>
        <v>0</v>
      </c>
      <c r="X832" s="3" t="str">
        <f t="shared" si="188"/>
        <v>8</v>
      </c>
      <c r="Z832" s="14">
        <f t="shared" si="189"/>
        <v>17028</v>
      </c>
      <c r="AA832" s="7">
        <f>VLOOKUP(G832,Ma_KH!$A:$R,14,0)</f>
        <v>57</v>
      </c>
    </row>
    <row r="833" spans="1:27" x14ac:dyDescent="0.25">
      <c r="A833" s="77">
        <v>45909</v>
      </c>
      <c r="B833" s="25">
        <v>57136</v>
      </c>
      <c r="C833" s="12" t="s">
        <v>7186</v>
      </c>
      <c r="D833" s="16">
        <f t="shared" si="190"/>
        <v>45909</v>
      </c>
      <c r="G833" s="13" t="s">
        <v>7227</v>
      </c>
      <c r="I833" s="13" t="s">
        <v>7440</v>
      </c>
      <c r="J833" s="13" t="s">
        <v>1811</v>
      </c>
      <c r="K833" s="13" t="s">
        <v>27</v>
      </c>
      <c r="L833" s="25" t="str">
        <f>VLOOKUP($K833,TONG_SL!$A:$D,2,0)</f>
        <v>Chân giò heo muối 300g</v>
      </c>
      <c r="N833" s="25" t="str">
        <f t="shared" si="191"/>
        <v>K-C6</v>
      </c>
      <c r="Q833" s="25" t="str">
        <f>VLOOKUP(K833,TONG_SL!$A:$D,3,0)</f>
        <v>Túi</v>
      </c>
      <c r="R833" s="1">
        <v>5</v>
      </c>
      <c r="T833" s="1">
        <f>VLOOKUP(VLOOKUP(G833,Ma_KH!$A:$R,18,0)&amp;K833,Gia_MB!$A:$F,6,0)</f>
        <v>73431</v>
      </c>
      <c r="U833" s="14">
        <f t="shared" si="186"/>
        <v>367155</v>
      </c>
      <c r="W833" s="64">
        <f t="shared" si="187"/>
        <v>0</v>
      </c>
      <c r="X833" s="3" t="str">
        <f t="shared" si="188"/>
        <v>8</v>
      </c>
      <c r="Z833" s="14">
        <f t="shared" si="189"/>
        <v>29372.400000000001</v>
      </c>
      <c r="AA833" s="7">
        <f>VLOOKUP(G833,Ma_KH!$A:$R,14,0)</f>
        <v>51</v>
      </c>
    </row>
    <row r="834" spans="1:27" x14ac:dyDescent="0.25">
      <c r="A834" s="77">
        <v>45909</v>
      </c>
      <c r="B834" s="25">
        <v>57136</v>
      </c>
      <c r="C834" s="12" t="s">
        <v>7186</v>
      </c>
      <c r="D834" s="16">
        <f t="shared" si="190"/>
        <v>45909</v>
      </c>
      <c r="G834" s="13" t="s">
        <v>7227</v>
      </c>
      <c r="I834" s="13" t="s">
        <v>7440</v>
      </c>
      <c r="J834" s="13" t="s">
        <v>1811</v>
      </c>
      <c r="K834" s="13" t="s">
        <v>558</v>
      </c>
      <c r="L834" s="25" t="str">
        <f>VLOOKUP($K834,TONG_SL!$A:$D,2,0)</f>
        <v>Gà muối hun khói 300g</v>
      </c>
      <c r="N834" s="25" t="str">
        <f t="shared" si="191"/>
        <v>K-C6</v>
      </c>
      <c r="Q834" s="25" t="str">
        <f>VLOOKUP(K834,TONG_SL!$A:$D,3,0)</f>
        <v>Túi</v>
      </c>
      <c r="R834" s="1">
        <v>3</v>
      </c>
      <c r="T834" s="1">
        <f>VLOOKUP(VLOOKUP(G834,Ma_KH!$A:$R,18,0)&amp;K834,Gia_MB!$A:$F,6,0)</f>
        <v>70000</v>
      </c>
      <c r="U834" s="14">
        <f t="shared" si="186"/>
        <v>210000</v>
      </c>
      <c r="W834" s="64">
        <f t="shared" si="187"/>
        <v>0</v>
      </c>
      <c r="X834" s="3" t="str">
        <f t="shared" si="188"/>
        <v>8</v>
      </c>
      <c r="Z834" s="14">
        <f t="shared" si="189"/>
        <v>16800</v>
      </c>
      <c r="AA834" s="7">
        <f>VLOOKUP(G834,Ma_KH!$A:$R,14,0)</f>
        <v>51</v>
      </c>
    </row>
    <row r="835" spans="1:27" x14ac:dyDescent="0.25">
      <c r="A835" s="77">
        <v>45909</v>
      </c>
      <c r="B835" s="25">
        <v>57136</v>
      </c>
      <c r="C835" s="12" t="s">
        <v>7186</v>
      </c>
      <c r="D835" s="16">
        <f t="shared" si="190"/>
        <v>45909</v>
      </c>
      <c r="G835" s="13" t="s">
        <v>7227</v>
      </c>
      <c r="I835" s="13" t="s">
        <v>7440</v>
      </c>
      <c r="J835" s="13" t="s">
        <v>1811</v>
      </c>
      <c r="K835" s="13" t="s">
        <v>570</v>
      </c>
      <c r="L835" s="25" t="str">
        <f>VLOOKUP($K835,TONG_SL!$A:$D,2,0)</f>
        <v>Tai heo sốt thái 150g</v>
      </c>
      <c r="N835" s="25" t="str">
        <f t="shared" si="191"/>
        <v>K-C6</v>
      </c>
      <c r="Q835" s="25" t="str">
        <f>VLOOKUP(K835,TONG_SL!$A:$D,3,0)</f>
        <v>Túi</v>
      </c>
      <c r="R835" s="1">
        <v>3</v>
      </c>
      <c r="T835" s="1">
        <f>VLOOKUP(VLOOKUP(G835,Ma_KH!$A:$R,18,0)&amp;K835,Gia_MB!$A:$F,6,0)</f>
        <v>19500</v>
      </c>
      <c r="U835" s="14">
        <f t="shared" ref="U835:U852" si="192">T835*R835</f>
        <v>58500</v>
      </c>
      <c r="W835" s="64">
        <f t="shared" ref="W835:W852" si="193">U835*V835</f>
        <v>0</v>
      </c>
      <c r="X835" s="3" t="str">
        <f t="shared" ref="X835:X852" si="194">IF(B835&lt;&gt;"","8","0")</f>
        <v>8</v>
      </c>
      <c r="Z835" s="14">
        <f t="shared" ref="Z835:Z852" si="195">U835*X835%</f>
        <v>4680</v>
      </c>
      <c r="AA835" s="7">
        <f>VLOOKUP(G835,Ma_KH!$A:$R,14,0)</f>
        <v>51</v>
      </c>
    </row>
    <row r="836" spans="1:27" x14ac:dyDescent="0.25">
      <c r="A836" s="77">
        <v>45909</v>
      </c>
      <c r="B836" s="25">
        <v>57136</v>
      </c>
      <c r="C836" s="12" t="s">
        <v>7186</v>
      </c>
      <c r="D836" s="16">
        <f t="shared" si="190"/>
        <v>45909</v>
      </c>
      <c r="G836" s="13" t="s">
        <v>7227</v>
      </c>
      <c r="I836" s="13" t="s">
        <v>7440</v>
      </c>
      <c r="J836" s="13" t="s">
        <v>1811</v>
      </c>
      <c r="K836" s="13" t="s">
        <v>556</v>
      </c>
      <c r="L836" s="25" t="str">
        <f>VLOOKUP($K836,TONG_SL!$A:$D,2,0)</f>
        <v>Chân giò heo muối 100g</v>
      </c>
      <c r="N836" s="25" t="str">
        <f t="shared" si="191"/>
        <v>K-C6</v>
      </c>
      <c r="Q836" s="25" t="str">
        <f>VLOOKUP(K836,TONG_SL!$A:$D,3,0)</f>
        <v>Gói</v>
      </c>
      <c r="R836" s="1">
        <v>10</v>
      </c>
      <c r="T836" s="1">
        <f>VLOOKUP(VLOOKUP(G836,Ma_KH!$A:$R,18,0)&amp;K836,Gia_MB!$A:$F,6,0)</f>
        <v>24549</v>
      </c>
      <c r="U836" s="14">
        <f t="shared" si="192"/>
        <v>245490</v>
      </c>
      <c r="W836" s="64">
        <f t="shared" si="193"/>
        <v>0</v>
      </c>
      <c r="X836" s="3" t="str">
        <f t="shared" si="194"/>
        <v>8</v>
      </c>
      <c r="Z836" s="14">
        <f t="shared" si="195"/>
        <v>19639.2</v>
      </c>
      <c r="AA836" s="7">
        <f>VLOOKUP(G836,Ma_KH!$A:$R,14,0)</f>
        <v>51</v>
      </c>
    </row>
    <row r="837" spans="1:27" x14ac:dyDescent="0.25">
      <c r="A837" s="77">
        <v>45909</v>
      </c>
      <c r="B837" s="25">
        <v>56686</v>
      </c>
      <c r="C837" s="12" t="s">
        <v>7186</v>
      </c>
      <c r="D837" s="16">
        <f t="shared" si="190"/>
        <v>45909</v>
      </c>
      <c r="G837" s="13" t="s">
        <v>3232</v>
      </c>
      <c r="I837" s="13" t="s">
        <v>3232</v>
      </c>
      <c r="J837" s="13" t="s">
        <v>1811</v>
      </c>
      <c r="K837" s="13" t="s">
        <v>547</v>
      </c>
      <c r="L837" s="25" t="str">
        <f>VLOOKUP($K837,TONG_SL!$A:$D,2,0)</f>
        <v>Chân giò heo muối 500g</v>
      </c>
      <c r="N837" s="25" t="str">
        <f t="shared" si="191"/>
        <v>K-C6</v>
      </c>
      <c r="Q837" s="25" t="str">
        <f>VLOOKUP(K837,TONG_SL!$A:$D,3,0)</f>
        <v>Túi</v>
      </c>
      <c r="R837" s="1">
        <v>3</v>
      </c>
      <c r="T837" s="1">
        <f>VLOOKUP(VLOOKUP(G837,Ma_KH!$A:$R,18,0)&amp;K837,Gia_MB!$A:$F,6,0)</f>
        <v>119066</v>
      </c>
      <c r="U837" s="14">
        <f t="shared" si="192"/>
        <v>357198</v>
      </c>
      <c r="W837" s="64">
        <f t="shared" si="193"/>
        <v>0</v>
      </c>
      <c r="X837" s="3" t="str">
        <f t="shared" si="194"/>
        <v>8</v>
      </c>
      <c r="Z837" s="14">
        <f t="shared" si="195"/>
        <v>28575.84</v>
      </c>
      <c r="AA837" s="7">
        <f>VLOOKUP(G837,Ma_KH!$A:$R,14,0)</f>
        <v>57</v>
      </c>
    </row>
    <row r="838" spans="1:27" x14ac:dyDescent="0.25">
      <c r="A838" s="77">
        <v>45909</v>
      </c>
      <c r="B838" s="25">
        <v>56686</v>
      </c>
      <c r="C838" s="12" t="s">
        <v>7186</v>
      </c>
      <c r="D838" s="16">
        <f t="shared" si="190"/>
        <v>45909</v>
      </c>
      <c r="G838" s="13" t="s">
        <v>3232</v>
      </c>
      <c r="I838" s="13" t="s">
        <v>3232</v>
      </c>
      <c r="J838" s="13" t="s">
        <v>1811</v>
      </c>
      <c r="K838" s="13" t="s">
        <v>32</v>
      </c>
      <c r="L838" s="25" t="str">
        <f>VLOOKUP($K838,TONG_SL!$A:$D,2,0)</f>
        <v>Giò Tai Lưỡi Xào 250g</v>
      </c>
      <c r="N838" s="25" t="str">
        <f t="shared" si="191"/>
        <v>K-C6</v>
      </c>
      <c r="Q838" s="25" t="str">
        <f>VLOOKUP(K838,TONG_SL!$A:$D,3,0)</f>
        <v>Túi</v>
      </c>
      <c r="R838" s="1">
        <v>5</v>
      </c>
      <c r="T838" s="1">
        <f>VLOOKUP(VLOOKUP(G838,Ma_KH!$A:$R,18,0)&amp;K838,Gia_MB!$A:$F,6,0)</f>
        <v>50182</v>
      </c>
      <c r="U838" s="14">
        <f t="shared" si="192"/>
        <v>250910</v>
      </c>
      <c r="W838" s="64">
        <f t="shared" si="193"/>
        <v>0</v>
      </c>
      <c r="X838" s="3" t="str">
        <f t="shared" si="194"/>
        <v>8</v>
      </c>
      <c r="Z838" s="14">
        <f t="shared" si="195"/>
        <v>20072.8</v>
      </c>
      <c r="AA838" s="7">
        <f>VLOOKUP(G838,Ma_KH!$A:$R,14,0)</f>
        <v>57</v>
      </c>
    </row>
    <row r="839" spans="1:27" x14ac:dyDescent="0.25">
      <c r="A839" s="77">
        <v>45909</v>
      </c>
      <c r="B839" s="25">
        <v>57145</v>
      </c>
      <c r="C839" s="12" t="s">
        <v>7186</v>
      </c>
      <c r="D839" s="16">
        <f t="shared" si="190"/>
        <v>45909</v>
      </c>
      <c r="G839" s="13" t="s">
        <v>7227</v>
      </c>
      <c r="I839" s="13" t="s">
        <v>7441</v>
      </c>
      <c r="J839" s="13" t="s">
        <v>1811</v>
      </c>
      <c r="K839" s="13" t="s">
        <v>39</v>
      </c>
      <c r="L839" s="25" t="str">
        <f>VLOOKUP($K839,TONG_SL!$A:$D,2,0)</f>
        <v>Chả cốm 300g</v>
      </c>
      <c r="N839" s="25" t="str">
        <f t="shared" si="191"/>
        <v>K-C6</v>
      </c>
      <c r="Q839" s="25" t="str">
        <f>VLOOKUP(K839,TONG_SL!$A:$D,3,0)</f>
        <v>Túi</v>
      </c>
      <c r="R839" s="1">
        <v>3</v>
      </c>
      <c r="T839" s="1">
        <f>VLOOKUP(VLOOKUP(G839,Ma_KH!$A:$R,18,0)&amp;K839,Gia_MB!$A:$F,6,0)</f>
        <v>74250</v>
      </c>
      <c r="U839" s="14">
        <f t="shared" si="192"/>
        <v>222750</v>
      </c>
      <c r="W839" s="64">
        <f t="shared" si="193"/>
        <v>0</v>
      </c>
      <c r="X839" s="3" t="str">
        <f t="shared" si="194"/>
        <v>8</v>
      </c>
      <c r="Z839" s="14">
        <f t="shared" si="195"/>
        <v>17820</v>
      </c>
      <c r="AA839" s="7">
        <f>VLOOKUP(G839,Ma_KH!$A:$R,14,0)</f>
        <v>51</v>
      </c>
    </row>
    <row r="840" spans="1:27" x14ac:dyDescent="0.25">
      <c r="A840" s="77">
        <v>45909</v>
      </c>
      <c r="B840" s="25">
        <v>57145</v>
      </c>
      <c r="C840" s="12" t="s">
        <v>7186</v>
      </c>
      <c r="D840" s="16">
        <f t="shared" si="190"/>
        <v>45909</v>
      </c>
      <c r="G840" s="13" t="s">
        <v>7227</v>
      </c>
      <c r="I840" s="13" t="s">
        <v>7441</v>
      </c>
      <c r="J840" s="13" t="s">
        <v>1811</v>
      </c>
      <c r="K840" s="13" t="s">
        <v>556</v>
      </c>
      <c r="L840" s="25" t="str">
        <f>VLOOKUP($K840,TONG_SL!$A:$D,2,0)</f>
        <v>Chân giò heo muối 100g</v>
      </c>
      <c r="N840" s="25" t="str">
        <f t="shared" si="191"/>
        <v>K-C6</v>
      </c>
      <c r="Q840" s="25" t="str">
        <f>VLOOKUP(K840,TONG_SL!$A:$D,3,0)</f>
        <v>Gói</v>
      </c>
      <c r="R840" s="1">
        <v>10</v>
      </c>
      <c r="T840" s="1">
        <f>VLOOKUP(VLOOKUP(G840,Ma_KH!$A:$R,18,0)&amp;K840,Gia_MB!$A:$F,6,0)</f>
        <v>24549</v>
      </c>
      <c r="U840" s="14">
        <f t="shared" si="192"/>
        <v>245490</v>
      </c>
      <c r="W840" s="64">
        <f t="shared" si="193"/>
        <v>0</v>
      </c>
      <c r="X840" s="3" t="str">
        <f t="shared" si="194"/>
        <v>8</v>
      </c>
      <c r="Z840" s="14">
        <f t="shared" si="195"/>
        <v>19639.2</v>
      </c>
      <c r="AA840" s="7">
        <f>VLOOKUP(G840,Ma_KH!$A:$R,14,0)</f>
        <v>51</v>
      </c>
    </row>
    <row r="841" spans="1:27" x14ac:dyDescent="0.25">
      <c r="A841" s="77">
        <v>45909</v>
      </c>
      <c r="B841" s="25">
        <v>57145</v>
      </c>
      <c r="C841" s="12" t="s">
        <v>7186</v>
      </c>
      <c r="D841" s="16">
        <f t="shared" si="190"/>
        <v>45909</v>
      </c>
      <c r="G841" s="13" t="s">
        <v>7227</v>
      </c>
      <c r="I841" s="13" t="s">
        <v>7441</v>
      </c>
      <c r="J841" s="13" t="s">
        <v>1811</v>
      </c>
      <c r="K841" s="13" t="s">
        <v>27</v>
      </c>
      <c r="L841" s="25" t="str">
        <f>VLOOKUP($K841,TONG_SL!$A:$D,2,0)</f>
        <v>Chân giò heo muối 300g</v>
      </c>
      <c r="N841" s="25" t="str">
        <f t="shared" si="191"/>
        <v>K-C6</v>
      </c>
      <c r="Q841" s="25" t="str">
        <f>VLOOKUP(K841,TONG_SL!$A:$D,3,0)</f>
        <v>Túi</v>
      </c>
      <c r="R841" s="1">
        <v>10</v>
      </c>
      <c r="T841" s="1">
        <f>VLOOKUP(VLOOKUP(G841,Ma_KH!$A:$R,18,0)&amp;K841,Gia_MB!$A:$F,6,0)</f>
        <v>73431</v>
      </c>
      <c r="U841" s="14">
        <f t="shared" si="192"/>
        <v>734310</v>
      </c>
      <c r="W841" s="64">
        <f t="shared" si="193"/>
        <v>0</v>
      </c>
      <c r="X841" s="3" t="str">
        <f t="shared" si="194"/>
        <v>8</v>
      </c>
      <c r="Z841" s="14">
        <f t="shared" si="195"/>
        <v>58744.800000000003</v>
      </c>
      <c r="AA841" s="7">
        <f>VLOOKUP(G841,Ma_KH!$A:$R,14,0)</f>
        <v>51</v>
      </c>
    </row>
    <row r="842" spans="1:27" x14ac:dyDescent="0.25">
      <c r="A842" s="77">
        <v>45909</v>
      </c>
      <c r="B842" s="25">
        <v>57145</v>
      </c>
      <c r="C842" s="12" t="s">
        <v>7186</v>
      </c>
      <c r="D842" s="16">
        <f t="shared" si="190"/>
        <v>45909</v>
      </c>
      <c r="G842" s="13" t="s">
        <v>7227</v>
      </c>
      <c r="I842" s="13" t="s">
        <v>7441</v>
      </c>
      <c r="J842" s="13" t="s">
        <v>1811</v>
      </c>
      <c r="K842" s="13" t="s">
        <v>558</v>
      </c>
      <c r="L842" s="25" t="str">
        <f>VLOOKUP($K842,TONG_SL!$A:$D,2,0)</f>
        <v>Gà muối hun khói 300g</v>
      </c>
      <c r="N842" s="25" t="str">
        <f t="shared" si="191"/>
        <v>K-C6</v>
      </c>
      <c r="Q842" s="25" t="str">
        <f>VLOOKUP(K842,TONG_SL!$A:$D,3,0)</f>
        <v>Túi</v>
      </c>
      <c r="R842" s="1">
        <v>5</v>
      </c>
      <c r="T842" s="1">
        <f>VLOOKUP(VLOOKUP(G842,Ma_KH!$A:$R,18,0)&amp;K842,Gia_MB!$A:$F,6,0)</f>
        <v>70000</v>
      </c>
      <c r="U842" s="14">
        <f t="shared" si="192"/>
        <v>350000</v>
      </c>
      <c r="W842" s="64">
        <f t="shared" si="193"/>
        <v>0</v>
      </c>
      <c r="X842" s="3" t="str">
        <f t="shared" si="194"/>
        <v>8</v>
      </c>
      <c r="Z842" s="14">
        <f t="shared" si="195"/>
        <v>28000</v>
      </c>
      <c r="AA842" s="7">
        <f>VLOOKUP(G842,Ma_KH!$A:$R,14,0)</f>
        <v>51</v>
      </c>
    </row>
    <row r="843" spans="1:27" x14ac:dyDescent="0.25">
      <c r="A843" s="77">
        <v>45909</v>
      </c>
      <c r="B843" s="25">
        <v>57145</v>
      </c>
      <c r="C843" s="12" t="s">
        <v>7186</v>
      </c>
      <c r="D843" s="16">
        <f t="shared" si="190"/>
        <v>45909</v>
      </c>
      <c r="G843" s="13" t="s">
        <v>7227</v>
      </c>
      <c r="I843" s="13" t="s">
        <v>7441</v>
      </c>
      <c r="J843" s="13" t="s">
        <v>1811</v>
      </c>
      <c r="K843" s="13" t="s">
        <v>30</v>
      </c>
      <c r="L843" s="25" t="str">
        <f>VLOOKUP($K843,TONG_SL!$A:$D,2,0)</f>
        <v>Gà muối 500g</v>
      </c>
      <c r="N843" s="25" t="str">
        <f t="shared" si="191"/>
        <v>K-C6</v>
      </c>
      <c r="Q843" s="25" t="str">
        <f>VLOOKUP(K843,TONG_SL!$A:$D,3,0)</f>
        <v>Túi</v>
      </c>
      <c r="R843" s="1">
        <v>3</v>
      </c>
      <c r="T843" s="1">
        <f>VLOOKUP(VLOOKUP(G843,Ma_KH!$A:$R,18,0)&amp;K843,Gia_MB!$A:$F,6,0)</f>
        <v>111058</v>
      </c>
      <c r="U843" s="14">
        <f t="shared" si="192"/>
        <v>333174</v>
      </c>
      <c r="W843" s="64">
        <f t="shared" si="193"/>
        <v>0</v>
      </c>
      <c r="X843" s="3" t="str">
        <f t="shared" si="194"/>
        <v>8</v>
      </c>
      <c r="Z843" s="14">
        <f t="shared" si="195"/>
        <v>26653.920000000002</v>
      </c>
      <c r="AA843" s="7">
        <f>VLOOKUP(G843,Ma_KH!$A:$R,14,0)</f>
        <v>51</v>
      </c>
    </row>
    <row r="844" spans="1:27" x14ac:dyDescent="0.25">
      <c r="A844" s="77">
        <v>45909</v>
      </c>
      <c r="B844" s="25">
        <v>57145</v>
      </c>
      <c r="C844" s="12" t="s">
        <v>7186</v>
      </c>
      <c r="D844" s="16">
        <f t="shared" si="190"/>
        <v>45909</v>
      </c>
      <c r="G844" s="13" t="s">
        <v>7227</v>
      </c>
      <c r="I844" s="13" t="s">
        <v>7441</v>
      </c>
      <c r="J844" s="13" t="s">
        <v>1811</v>
      </c>
      <c r="K844" s="13" t="s">
        <v>32</v>
      </c>
      <c r="L844" s="25" t="str">
        <f>VLOOKUP($K844,TONG_SL!$A:$D,2,0)</f>
        <v>Giò Tai Lưỡi Xào 250g</v>
      </c>
      <c r="N844" s="25" t="str">
        <f t="shared" si="191"/>
        <v>K-C6</v>
      </c>
      <c r="Q844" s="25" t="str">
        <f>VLOOKUP(K844,TONG_SL!$A:$D,3,0)</f>
        <v>Túi</v>
      </c>
      <c r="R844" s="1">
        <v>3</v>
      </c>
      <c r="T844" s="1">
        <f>VLOOKUP(VLOOKUP(G844,Ma_KH!$A:$R,18,0)&amp;K844,Gia_MB!$A:$F,6,0)</f>
        <v>50182</v>
      </c>
      <c r="U844" s="14">
        <f t="shared" si="192"/>
        <v>150546</v>
      </c>
      <c r="W844" s="64">
        <f t="shared" si="193"/>
        <v>0</v>
      </c>
      <c r="X844" s="3" t="str">
        <f t="shared" si="194"/>
        <v>8</v>
      </c>
      <c r="Z844" s="14">
        <f t="shared" si="195"/>
        <v>12043.68</v>
      </c>
      <c r="AA844" s="7">
        <f>VLOOKUP(G844,Ma_KH!$A:$R,14,0)</f>
        <v>51</v>
      </c>
    </row>
    <row r="845" spans="1:27" x14ac:dyDescent="0.25">
      <c r="A845" s="77">
        <v>45909</v>
      </c>
      <c r="B845" s="25">
        <v>57145</v>
      </c>
      <c r="C845" s="12" t="s">
        <v>7186</v>
      </c>
      <c r="D845" s="16">
        <f t="shared" si="190"/>
        <v>45909</v>
      </c>
      <c r="G845" s="13" t="s">
        <v>7227</v>
      </c>
      <c r="I845" s="13" t="s">
        <v>7441</v>
      </c>
      <c r="J845" s="13" t="s">
        <v>1811</v>
      </c>
      <c r="K845" s="13" t="s">
        <v>51</v>
      </c>
      <c r="L845" s="25" t="str">
        <f>VLOOKUP($K845,TONG_SL!$A:$D,2,0)</f>
        <v>Mọc Nấm Hương 250g</v>
      </c>
      <c r="N845" s="25" t="str">
        <f t="shared" si="191"/>
        <v>K-C6</v>
      </c>
      <c r="Q845" s="25" t="str">
        <f>VLOOKUP(K845,TONG_SL!$A:$D,3,0)</f>
        <v>Túi</v>
      </c>
      <c r="R845" s="1">
        <v>3</v>
      </c>
      <c r="T845" s="1">
        <f>VLOOKUP(VLOOKUP(G845,Ma_KH!$A:$R,18,0)&amp;K845,Gia_MB!$A:$F,6,0)</f>
        <v>46000</v>
      </c>
      <c r="U845" s="14">
        <f t="shared" si="192"/>
        <v>138000</v>
      </c>
      <c r="W845" s="64">
        <f t="shared" si="193"/>
        <v>0</v>
      </c>
      <c r="X845" s="3" t="str">
        <f t="shared" si="194"/>
        <v>8</v>
      </c>
      <c r="Z845" s="14">
        <f t="shared" si="195"/>
        <v>11040</v>
      </c>
      <c r="AA845" s="7">
        <f>VLOOKUP(G845,Ma_KH!$A:$R,14,0)</f>
        <v>51</v>
      </c>
    </row>
    <row r="846" spans="1:27" x14ac:dyDescent="0.25">
      <c r="A846" s="77">
        <v>45909</v>
      </c>
      <c r="B846" s="25">
        <v>57145</v>
      </c>
      <c r="C846" s="12" t="s">
        <v>7186</v>
      </c>
      <c r="D846" s="16">
        <f t="shared" si="190"/>
        <v>45909</v>
      </c>
      <c r="G846" s="13" t="s">
        <v>7227</v>
      </c>
      <c r="I846" s="13" t="s">
        <v>7441</v>
      </c>
      <c r="J846" s="13" t="s">
        <v>1811</v>
      </c>
      <c r="K846" s="13" t="s">
        <v>39</v>
      </c>
      <c r="L846" s="25" t="str">
        <f>VLOOKUP($K846,TONG_SL!$A:$D,2,0)</f>
        <v>Chả cốm 300g</v>
      </c>
      <c r="N846" s="25" t="str">
        <f t="shared" si="191"/>
        <v>K-C6</v>
      </c>
      <c r="Q846" s="25" t="str">
        <f>VLOOKUP(K846,TONG_SL!$A:$D,3,0)</f>
        <v>Túi</v>
      </c>
      <c r="R846" s="1">
        <v>3</v>
      </c>
      <c r="T846" s="1">
        <f>VLOOKUP(VLOOKUP(G846,Ma_KH!$A:$R,18,0)&amp;K846,Gia_MB!$A:$F,6,0)</f>
        <v>74250</v>
      </c>
      <c r="U846" s="14">
        <f t="shared" si="192"/>
        <v>222750</v>
      </c>
      <c r="W846" s="64">
        <f t="shared" si="193"/>
        <v>0</v>
      </c>
      <c r="X846" s="3" t="str">
        <f t="shared" si="194"/>
        <v>8</v>
      </c>
      <c r="Z846" s="14">
        <f t="shared" si="195"/>
        <v>17820</v>
      </c>
      <c r="AA846" s="7">
        <f>VLOOKUP(G846,Ma_KH!$A:$R,14,0)</f>
        <v>51</v>
      </c>
    </row>
    <row r="847" spans="1:27" x14ac:dyDescent="0.25">
      <c r="A847" s="77">
        <v>45909</v>
      </c>
      <c r="B847" s="25">
        <v>57145</v>
      </c>
      <c r="C847" s="12" t="s">
        <v>7186</v>
      </c>
      <c r="D847" s="16">
        <f t="shared" si="190"/>
        <v>45909</v>
      </c>
      <c r="G847" s="13" t="s">
        <v>7227</v>
      </c>
      <c r="I847" s="13" t="s">
        <v>7441</v>
      </c>
      <c r="J847" s="13" t="s">
        <v>1811</v>
      </c>
      <c r="K847" s="13" t="s">
        <v>556</v>
      </c>
      <c r="L847" s="25" t="str">
        <f>VLOOKUP($K847,TONG_SL!$A:$D,2,0)</f>
        <v>Chân giò heo muối 100g</v>
      </c>
      <c r="N847" s="25" t="str">
        <f t="shared" si="191"/>
        <v>K-C6</v>
      </c>
      <c r="Q847" s="25" t="str">
        <f>VLOOKUP(K847,TONG_SL!$A:$D,3,0)</f>
        <v>Gói</v>
      </c>
      <c r="R847" s="1">
        <v>10</v>
      </c>
      <c r="T847" s="1">
        <f>VLOOKUP(VLOOKUP(G847,Ma_KH!$A:$R,18,0)&amp;K847,Gia_MB!$A:$F,6,0)</f>
        <v>24549</v>
      </c>
      <c r="U847" s="14">
        <f t="shared" si="192"/>
        <v>245490</v>
      </c>
      <c r="W847" s="64">
        <f t="shared" si="193"/>
        <v>0</v>
      </c>
      <c r="X847" s="3" t="str">
        <f t="shared" si="194"/>
        <v>8</v>
      </c>
      <c r="Z847" s="14">
        <f t="shared" si="195"/>
        <v>19639.2</v>
      </c>
      <c r="AA847" s="7">
        <f>VLOOKUP(G847,Ma_KH!$A:$R,14,0)</f>
        <v>51</v>
      </c>
    </row>
    <row r="848" spans="1:27" x14ac:dyDescent="0.25">
      <c r="A848" s="77">
        <v>45909</v>
      </c>
      <c r="B848" s="25">
        <v>57145</v>
      </c>
      <c r="C848" s="12" t="s">
        <v>7186</v>
      </c>
      <c r="D848" s="16">
        <f t="shared" si="190"/>
        <v>45909</v>
      </c>
      <c r="G848" s="13" t="s">
        <v>7227</v>
      </c>
      <c r="I848" s="13" t="s">
        <v>7441</v>
      </c>
      <c r="J848" s="13" t="s">
        <v>1811</v>
      </c>
      <c r="K848" s="13" t="s">
        <v>27</v>
      </c>
      <c r="L848" s="25" t="str">
        <f>VLOOKUP($K848,TONG_SL!$A:$D,2,0)</f>
        <v>Chân giò heo muối 300g</v>
      </c>
      <c r="N848" s="25" t="str">
        <f t="shared" si="191"/>
        <v>K-C6</v>
      </c>
      <c r="Q848" s="25" t="str">
        <f>VLOOKUP(K848,TONG_SL!$A:$D,3,0)</f>
        <v>Túi</v>
      </c>
      <c r="R848" s="1">
        <v>10</v>
      </c>
      <c r="T848" s="1">
        <f>VLOOKUP(VLOOKUP(G848,Ma_KH!$A:$R,18,0)&amp;K848,Gia_MB!$A:$F,6,0)</f>
        <v>73431</v>
      </c>
      <c r="U848" s="14">
        <f t="shared" si="192"/>
        <v>734310</v>
      </c>
      <c r="W848" s="64">
        <f t="shared" si="193"/>
        <v>0</v>
      </c>
      <c r="X848" s="3" t="str">
        <f t="shared" si="194"/>
        <v>8</v>
      </c>
      <c r="Z848" s="14">
        <f t="shared" si="195"/>
        <v>58744.800000000003</v>
      </c>
      <c r="AA848" s="7">
        <f>VLOOKUP(G848,Ma_KH!$A:$R,14,0)</f>
        <v>51</v>
      </c>
    </row>
    <row r="849" spans="1:27" x14ac:dyDescent="0.25">
      <c r="A849" s="77">
        <v>45909</v>
      </c>
      <c r="B849" s="25">
        <v>57145</v>
      </c>
      <c r="C849" s="12" t="s">
        <v>7186</v>
      </c>
      <c r="D849" s="16">
        <f t="shared" si="190"/>
        <v>45909</v>
      </c>
      <c r="G849" s="13" t="s">
        <v>7227</v>
      </c>
      <c r="I849" s="13" t="s">
        <v>7441</v>
      </c>
      <c r="J849" s="13" t="s">
        <v>1811</v>
      </c>
      <c r="K849" s="13" t="s">
        <v>558</v>
      </c>
      <c r="L849" s="25" t="str">
        <f>VLOOKUP($K849,TONG_SL!$A:$D,2,0)</f>
        <v>Gà muối hun khói 300g</v>
      </c>
      <c r="N849" s="25" t="str">
        <f t="shared" si="191"/>
        <v>K-C6</v>
      </c>
      <c r="Q849" s="25" t="str">
        <f>VLOOKUP(K849,TONG_SL!$A:$D,3,0)</f>
        <v>Túi</v>
      </c>
      <c r="R849" s="1">
        <v>5</v>
      </c>
      <c r="T849" s="1">
        <f>VLOOKUP(VLOOKUP(G849,Ma_KH!$A:$R,18,0)&amp;K849,Gia_MB!$A:$F,6,0)</f>
        <v>70000</v>
      </c>
      <c r="U849" s="14">
        <f t="shared" si="192"/>
        <v>350000</v>
      </c>
      <c r="W849" s="64">
        <f t="shared" si="193"/>
        <v>0</v>
      </c>
      <c r="X849" s="3" t="str">
        <f t="shared" si="194"/>
        <v>8</v>
      </c>
      <c r="Z849" s="14">
        <f t="shared" si="195"/>
        <v>28000</v>
      </c>
      <c r="AA849" s="7">
        <f>VLOOKUP(G849,Ma_KH!$A:$R,14,0)</f>
        <v>51</v>
      </c>
    </row>
    <row r="850" spans="1:27" x14ac:dyDescent="0.25">
      <c r="A850" s="77">
        <v>45909</v>
      </c>
      <c r="B850" s="25">
        <v>57145</v>
      </c>
      <c r="C850" s="12" t="s">
        <v>7186</v>
      </c>
      <c r="D850" s="16">
        <f t="shared" si="190"/>
        <v>45909</v>
      </c>
      <c r="G850" s="13" t="s">
        <v>7227</v>
      </c>
      <c r="I850" s="13" t="s">
        <v>7441</v>
      </c>
      <c r="J850" s="13" t="s">
        <v>1811</v>
      </c>
      <c r="K850" s="13" t="s">
        <v>30</v>
      </c>
      <c r="L850" s="25" t="str">
        <f>VLOOKUP($K850,TONG_SL!$A:$D,2,0)</f>
        <v>Gà muối 500g</v>
      </c>
      <c r="N850" s="25" t="str">
        <f t="shared" si="191"/>
        <v>K-C6</v>
      </c>
      <c r="Q850" s="25" t="str">
        <f>VLOOKUP(K850,TONG_SL!$A:$D,3,0)</f>
        <v>Túi</v>
      </c>
      <c r="R850" s="1">
        <v>3</v>
      </c>
      <c r="T850" s="1">
        <f>VLOOKUP(VLOOKUP(G850,Ma_KH!$A:$R,18,0)&amp;K850,Gia_MB!$A:$F,6,0)</f>
        <v>111058</v>
      </c>
      <c r="U850" s="14">
        <f t="shared" si="192"/>
        <v>333174</v>
      </c>
      <c r="W850" s="64">
        <f t="shared" si="193"/>
        <v>0</v>
      </c>
      <c r="X850" s="3" t="str">
        <f t="shared" si="194"/>
        <v>8</v>
      </c>
      <c r="Z850" s="14">
        <f t="shared" si="195"/>
        <v>26653.920000000002</v>
      </c>
      <c r="AA850" s="7">
        <f>VLOOKUP(G850,Ma_KH!$A:$R,14,0)</f>
        <v>51</v>
      </c>
    </row>
    <row r="851" spans="1:27" x14ac:dyDescent="0.25">
      <c r="A851" s="77">
        <v>45909</v>
      </c>
      <c r="B851" s="25">
        <v>57145</v>
      </c>
      <c r="C851" s="12" t="s">
        <v>7186</v>
      </c>
      <c r="D851" s="16">
        <f t="shared" si="190"/>
        <v>45909</v>
      </c>
      <c r="G851" s="13" t="s">
        <v>7227</v>
      </c>
      <c r="I851" s="13" t="s">
        <v>7441</v>
      </c>
      <c r="J851" s="13" t="s">
        <v>1811</v>
      </c>
      <c r="K851" s="13" t="s">
        <v>32</v>
      </c>
      <c r="L851" s="25" t="str">
        <f>VLOOKUP($K851,TONG_SL!$A:$D,2,0)</f>
        <v>Giò Tai Lưỡi Xào 250g</v>
      </c>
      <c r="N851" s="25" t="str">
        <f t="shared" si="191"/>
        <v>K-C6</v>
      </c>
      <c r="Q851" s="25" t="str">
        <f>VLOOKUP(K851,TONG_SL!$A:$D,3,0)</f>
        <v>Túi</v>
      </c>
      <c r="R851" s="1">
        <v>3</v>
      </c>
      <c r="T851" s="1">
        <f>VLOOKUP(VLOOKUP(G851,Ma_KH!$A:$R,18,0)&amp;K851,Gia_MB!$A:$F,6,0)</f>
        <v>50182</v>
      </c>
      <c r="U851" s="14">
        <f t="shared" si="192"/>
        <v>150546</v>
      </c>
      <c r="W851" s="64">
        <f t="shared" si="193"/>
        <v>0</v>
      </c>
      <c r="X851" s="3" t="str">
        <f t="shared" si="194"/>
        <v>8</v>
      </c>
      <c r="Z851" s="14">
        <f t="shared" si="195"/>
        <v>12043.68</v>
      </c>
      <c r="AA851" s="7">
        <f>VLOOKUP(G851,Ma_KH!$A:$R,14,0)</f>
        <v>51</v>
      </c>
    </row>
    <row r="852" spans="1:27" x14ac:dyDescent="0.25">
      <c r="A852" s="77">
        <v>45909</v>
      </c>
      <c r="B852" s="25">
        <v>57145</v>
      </c>
      <c r="C852" s="12" t="s">
        <v>7186</v>
      </c>
      <c r="D852" s="16">
        <f t="shared" si="190"/>
        <v>45909</v>
      </c>
      <c r="G852" s="13" t="s">
        <v>7227</v>
      </c>
      <c r="I852" s="13" t="s">
        <v>7441</v>
      </c>
      <c r="J852" s="13" t="s">
        <v>1811</v>
      </c>
      <c r="K852" s="13" t="s">
        <v>51</v>
      </c>
      <c r="L852" s="25" t="str">
        <f>VLOOKUP($K852,TONG_SL!$A:$D,2,0)</f>
        <v>Mọc Nấm Hương 250g</v>
      </c>
      <c r="N852" s="25" t="str">
        <f t="shared" si="191"/>
        <v>K-C6</v>
      </c>
      <c r="Q852" s="25" t="str">
        <f>VLOOKUP(K852,TONG_SL!$A:$D,3,0)</f>
        <v>Túi</v>
      </c>
      <c r="R852" s="1">
        <v>3</v>
      </c>
      <c r="T852" s="1">
        <f>VLOOKUP(VLOOKUP(G852,Ma_KH!$A:$R,18,0)&amp;K852,Gia_MB!$A:$F,6,0)</f>
        <v>46000</v>
      </c>
      <c r="U852" s="14">
        <f t="shared" si="192"/>
        <v>138000</v>
      </c>
      <c r="W852" s="64">
        <f t="shared" si="193"/>
        <v>0</v>
      </c>
      <c r="X852" s="3" t="str">
        <f t="shared" si="194"/>
        <v>8</v>
      </c>
      <c r="Z852" s="14">
        <f t="shared" si="195"/>
        <v>11040</v>
      </c>
      <c r="AA852" s="7">
        <f>VLOOKUP(G852,Ma_KH!$A:$R,14,0)</f>
        <v>51</v>
      </c>
    </row>
    <row r="853" spans="1:27" x14ac:dyDescent="0.25">
      <c r="A853" s="77">
        <v>45909</v>
      </c>
      <c r="B853" s="25">
        <v>57898</v>
      </c>
      <c r="C853" s="12" t="s">
        <v>7186</v>
      </c>
      <c r="D853" s="16">
        <f t="shared" ref="D853:D878" si="196">IF(A853="","",A853)</f>
        <v>45909</v>
      </c>
      <c r="G853" s="13" t="s">
        <v>4911</v>
      </c>
      <c r="I853" s="13" t="s">
        <v>4911</v>
      </c>
      <c r="J853" s="13" t="s">
        <v>1811</v>
      </c>
      <c r="K853" s="13" t="s">
        <v>51</v>
      </c>
      <c r="L853" s="25" t="str">
        <f>VLOOKUP($K853,TONG_SL!$A:$D,2,0)</f>
        <v>Mọc Nấm Hương 250g</v>
      </c>
      <c r="N853" s="25" t="str">
        <f t="shared" ref="N853:N878" si="197">IF($B853&lt;&gt;"","K-C6","")</f>
        <v>K-C6</v>
      </c>
      <c r="Q853" s="25" t="str">
        <f>VLOOKUP(K853,TONG_SL!$A:$D,3,0)</f>
        <v>Túi</v>
      </c>
      <c r="R853" s="1">
        <v>5</v>
      </c>
      <c r="T853" s="1">
        <f>VLOOKUP(VLOOKUP(G853,Ma_KH!$A:$R,18,0)&amp;K853,Gia_MB!$A:$F,6,0)</f>
        <v>43700</v>
      </c>
      <c r="U853" s="14">
        <f t="shared" ref="U853:U863" si="198">T853*R853</f>
        <v>218500</v>
      </c>
      <c r="W853" s="64">
        <f t="shared" ref="W853:W863" si="199">U853*V853</f>
        <v>0</v>
      </c>
      <c r="X853" s="3" t="str">
        <f t="shared" ref="X853:X863" si="200">IF(B853&lt;&gt;"","8","0")</f>
        <v>8</v>
      </c>
      <c r="Z853" s="14">
        <f t="shared" ref="Z853:Z863" si="201">U853*X853%</f>
        <v>17480</v>
      </c>
      <c r="AA853" s="7">
        <f>VLOOKUP(G853,Ma_KH!$A:$R,14,0)</f>
        <v>56</v>
      </c>
    </row>
    <row r="854" spans="1:27" x14ac:dyDescent="0.25">
      <c r="A854" s="77">
        <v>45909</v>
      </c>
      <c r="B854" s="25">
        <v>57898</v>
      </c>
      <c r="C854" s="12" t="s">
        <v>7186</v>
      </c>
      <c r="D854" s="16">
        <f t="shared" si="196"/>
        <v>45909</v>
      </c>
      <c r="G854" s="13" t="s">
        <v>4911</v>
      </c>
      <c r="I854" s="13" t="s">
        <v>4911</v>
      </c>
      <c r="J854" s="13" t="s">
        <v>1811</v>
      </c>
      <c r="K854" s="13" t="s">
        <v>47</v>
      </c>
      <c r="L854" s="25" t="str">
        <f>VLOOKUP($K854,TONG_SL!$A:$D,2,0)</f>
        <v>Giò lụa cây 250g</v>
      </c>
      <c r="N854" s="25" t="str">
        <f t="shared" si="197"/>
        <v>K-C6</v>
      </c>
      <c r="Q854" s="25" t="str">
        <f>VLOOKUP(K854,TONG_SL!$A:$D,3,0)</f>
        <v>Túi</v>
      </c>
      <c r="R854" s="1">
        <v>5</v>
      </c>
      <c r="T854" s="1">
        <f>VLOOKUP(VLOOKUP(G854,Ma_KH!$A:$R,18,0)&amp;K854,Gia_MB!$A:$F,6,0)</f>
        <v>49500</v>
      </c>
      <c r="U854" s="14">
        <f t="shared" si="198"/>
        <v>247500</v>
      </c>
      <c r="W854" s="64">
        <f t="shared" si="199"/>
        <v>0</v>
      </c>
      <c r="X854" s="3" t="str">
        <f t="shared" si="200"/>
        <v>8</v>
      </c>
      <c r="Z854" s="14">
        <f t="shared" si="201"/>
        <v>19800</v>
      </c>
      <c r="AA854" s="7">
        <f>VLOOKUP(G854,Ma_KH!$A:$R,14,0)</f>
        <v>56</v>
      </c>
    </row>
    <row r="855" spans="1:27" x14ac:dyDescent="0.25">
      <c r="A855" s="77">
        <v>45909</v>
      </c>
      <c r="B855" s="25">
        <v>57898</v>
      </c>
      <c r="C855" s="12" t="s">
        <v>7186</v>
      </c>
      <c r="D855" s="16">
        <f t="shared" si="196"/>
        <v>45909</v>
      </c>
      <c r="G855" s="13" t="s">
        <v>4911</v>
      </c>
      <c r="I855" s="13" t="s">
        <v>4911</v>
      </c>
      <c r="J855" s="13" t="s">
        <v>1811</v>
      </c>
      <c r="K855" s="13" t="s">
        <v>30</v>
      </c>
      <c r="L855" s="25" t="str">
        <f>VLOOKUP($K855,TONG_SL!$A:$D,2,0)</f>
        <v>Gà muối 500g</v>
      </c>
      <c r="N855" s="25" t="str">
        <f t="shared" si="197"/>
        <v>K-C6</v>
      </c>
      <c r="Q855" s="25" t="str">
        <f>VLOOKUP(K855,TONG_SL!$A:$D,3,0)</f>
        <v>Túi</v>
      </c>
      <c r="R855" s="1">
        <v>2</v>
      </c>
      <c r="T855" s="1">
        <f>VLOOKUP(VLOOKUP(G855,Ma_KH!$A:$R,18,0)&amp;K855,Gia_MB!$A:$F,6,0)</f>
        <v>105506</v>
      </c>
      <c r="U855" s="14">
        <f t="shared" si="198"/>
        <v>211012</v>
      </c>
      <c r="W855" s="64">
        <f t="shared" si="199"/>
        <v>0</v>
      </c>
      <c r="X855" s="3" t="str">
        <f t="shared" si="200"/>
        <v>8</v>
      </c>
      <c r="Z855" s="14">
        <f t="shared" si="201"/>
        <v>16880.96</v>
      </c>
      <c r="AA855" s="7">
        <f>VLOOKUP(G855,Ma_KH!$A:$R,14,0)</f>
        <v>56</v>
      </c>
    </row>
    <row r="856" spans="1:27" x14ac:dyDescent="0.25">
      <c r="A856" s="77">
        <v>45909</v>
      </c>
      <c r="B856" s="25">
        <v>57898</v>
      </c>
      <c r="C856" s="12" t="s">
        <v>7186</v>
      </c>
      <c r="D856" s="16">
        <f t="shared" si="196"/>
        <v>45909</v>
      </c>
      <c r="G856" s="13" t="s">
        <v>4911</v>
      </c>
      <c r="I856" s="13" t="s">
        <v>4911</v>
      </c>
      <c r="J856" s="13" t="s">
        <v>1811</v>
      </c>
      <c r="K856" s="13" t="s">
        <v>32</v>
      </c>
      <c r="L856" s="25" t="str">
        <f>VLOOKUP($K856,TONG_SL!$A:$D,2,0)</f>
        <v>Giò Tai Lưỡi Xào 250g</v>
      </c>
      <c r="N856" s="25" t="str">
        <f t="shared" si="197"/>
        <v>K-C6</v>
      </c>
      <c r="Q856" s="25" t="str">
        <f>VLOOKUP(K856,TONG_SL!$A:$D,3,0)</f>
        <v>Túi</v>
      </c>
      <c r="R856" s="1">
        <v>5</v>
      </c>
      <c r="T856" s="1">
        <f>VLOOKUP(VLOOKUP(G856,Ma_KH!$A:$R,18,0)&amp;K856,Gia_MB!$A:$F,6,0)</f>
        <v>47672</v>
      </c>
      <c r="U856" s="14">
        <f t="shared" si="198"/>
        <v>238360</v>
      </c>
      <c r="W856" s="64">
        <f t="shared" si="199"/>
        <v>0</v>
      </c>
      <c r="X856" s="3" t="str">
        <f t="shared" si="200"/>
        <v>8</v>
      </c>
      <c r="Z856" s="14">
        <f t="shared" si="201"/>
        <v>19068.8</v>
      </c>
      <c r="AA856" s="7">
        <f>VLOOKUP(G856,Ma_KH!$A:$R,14,0)</f>
        <v>56</v>
      </c>
    </row>
    <row r="857" spans="1:27" x14ac:dyDescent="0.25">
      <c r="A857" s="77">
        <v>45909</v>
      </c>
      <c r="B857" s="25">
        <v>31213</v>
      </c>
      <c r="C857" s="12" t="s">
        <v>7186</v>
      </c>
      <c r="D857" s="16">
        <f t="shared" si="196"/>
        <v>45909</v>
      </c>
      <c r="G857" s="13" t="s">
        <v>7444</v>
      </c>
      <c r="I857" s="13" t="s">
        <v>7444</v>
      </c>
      <c r="J857" s="13" t="s">
        <v>1811</v>
      </c>
      <c r="K857" s="13" t="s">
        <v>35</v>
      </c>
      <c r="L857" s="25" t="str">
        <f>VLOOKUP($K857,TONG_SL!$A:$D,2,0)</f>
        <v>Tai heo muối 200g</v>
      </c>
      <c r="N857" s="25" t="str">
        <f t="shared" si="197"/>
        <v>K-C6</v>
      </c>
      <c r="Q857" s="25" t="str">
        <f>VLOOKUP(K857,TONG_SL!$A:$D,3,0)</f>
        <v>Túi</v>
      </c>
      <c r="R857" s="1">
        <v>6</v>
      </c>
      <c r="T857" s="1">
        <f>VLOOKUP(VLOOKUP(G857,Ma_KH!$A:$R,18,0)&amp;K857,Gia_MB!$A:$F,6,0)</f>
        <v>52816</v>
      </c>
      <c r="U857" s="14">
        <f t="shared" si="198"/>
        <v>316896</v>
      </c>
      <c r="W857" s="64">
        <f t="shared" si="199"/>
        <v>0</v>
      </c>
      <c r="X857" s="3" t="str">
        <f t="shared" si="200"/>
        <v>8</v>
      </c>
      <c r="Z857" s="14">
        <f t="shared" si="201"/>
        <v>25351.68</v>
      </c>
      <c r="AA857" s="7">
        <f>VLOOKUP(G857,Ma_KH!$A:$R,14,0)</f>
        <v>61</v>
      </c>
    </row>
    <row r="858" spans="1:27" x14ac:dyDescent="0.25">
      <c r="A858" s="77">
        <v>45909</v>
      </c>
      <c r="B858" s="25">
        <v>31213</v>
      </c>
      <c r="C858" s="12" t="s">
        <v>7186</v>
      </c>
      <c r="D858" s="16">
        <f t="shared" si="196"/>
        <v>45909</v>
      </c>
      <c r="G858" s="13" t="s">
        <v>7444</v>
      </c>
      <c r="I858" s="13" t="s">
        <v>7444</v>
      </c>
      <c r="J858" s="13" t="s">
        <v>1811</v>
      </c>
      <c r="K858" s="13" t="s">
        <v>30</v>
      </c>
      <c r="L858" s="25" t="str">
        <f>VLOOKUP($K858,TONG_SL!$A:$D,2,0)</f>
        <v>Gà muối 500g</v>
      </c>
      <c r="N858" s="25" t="str">
        <f t="shared" si="197"/>
        <v>K-C6</v>
      </c>
      <c r="Q858" s="25" t="str">
        <f>VLOOKUP(K858,TONG_SL!$A:$D,3,0)</f>
        <v>Túi</v>
      </c>
      <c r="R858" s="1">
        <v>2</v>
      </c>
      <c r="T858" s="1">
        <f>VLOOKUP(VLOOKUP(G858,Ma_KH!$A:$R,18,0)&amp;K858,Gia_MB!$A:$F,6,0)</f>
        <v>105505</v>
      </c>
      <c r="U858" s="14">
        <f t="shared" si="198"/>
        <v>211010</v>
      </c>
      <c r="W858" s="64">
        <f t="shared" si="199"/>
        <v>0</v>
      </c>
      <c r="X858" s="3" t="str">
        <f t="shared" si="200"/>
        <v>8</v>
      </c>
      <c r="Z858" s="14">
        <f t="shared" si="201"/>
        <v>16880.8</v>
      </c>
      <c r="AA858" s="7">
        <f>VLOOKUP(G858,Ma_KH!$A:$R,14,0)</f>
        <v>61</v>
      </c>
    </row>
    <row r="859" spans="1:27" x14ac:dyDescent="0.25">
      <c r="A859" s="77">
        <v>45909</v>
      </c>
      <c r="B859" s="25">
        <v>31148</v>
      </c>
      <c r="C859" s="12" t="s">
        <v>7186</v>
      </c>
      <c r="D859" s="16">
        <f t="shared" si="196"/>
        <v>45909</v>
      </c>
      <c r="G859" s="13" t="s">
        <v>7445</v>
      </c>
      <c r="I859" s="13" t="s">
        <v>7445</v>
      </c>
      <c r="J859" s="13" t="s">
        <v>1811</v>
      </c>
      <c r="K859" s="13" t="s">
        <v>32</v>
      </c>
      <c r="L859" s="25" t="str">
        <f>VLOOKUP($K859,TONG_SL!$A:$D,2,0)</f>
        <v>Giò Tai Lưỡi Xào 250g</v>
      </c>
      <c r="N859" s="25" t="str">
        <f t="shared" si="197"/>
        <v>K-C6</v>
      </c>
      <c r="Q859" s="25" t="str">
        <f>VLOOKUP(K859,TONG_SL!$A:$D,3,0)</f>
        <v>Túi</v>
      </c>
      <c r="R859" s="1">
        <v>2</v>
      </c>
      <c r="T859" s="1">
        <f>VLOOKUP(VLOOKUP(G859,Ma_KH!$A:$R,18,0)&amp;K859,Gia_MB!$A:$F,6,0)</f>
        <v>50182</v>
      </c>
      <c r="U859" s="14">
        <f t="shared" si="198"/>
        <v>100364</v>
      </c>
      <c r="W859" s="64">
        <f t="shared" si="199"/>
        <v>0</v>
      </c>
      <c r="X859" s="3" t="str">
        <f t="shared" si="200"/>
        <v>8</v>
      </c>
      <c r="Z859" s="14">
        <f t="shared" si="201"/>
        <v>8029.12</v>
      </c>
      <c r="AA859" s="7">
        <f>VLOOKUP(G859,Ma_KH!$A:$R,14,0)</f>
        <v>1</v>
      </c>
    </row>
    <row r="860" spans="1:27" x14ac:dyDescent="0.25">
      <c r="A860" s="77">
        <v>45909</v>
      </c>
      <c r="B860" s="25">
        <v>31148</v>
      </c>
      <c r="C860" s="12" t="s">
        <v>7186</v>
      </c>
      <c r="D860" s="16">
        <f t="shared" si="196"/>
        <v>45909</v>
      </c>
      <c r="G860" s="13" t="s">
        <v>7445</v>
      </c>
      <c r="I860" s="13" t="s">
        <v>7445</v>
      </c>
      <c r="J860" s="13" t="s">
        <v>1811</v>
      </c>
      <c r="K860" s="13" t="s">
        <v>27</v>
      </c>
      <c r="L860" s="25" t="str">
        <f>VLOOKUP($K860,TONG_SL!$A:$D,2,0)</f>
        <v>Chân giò heo muối 300g</v>
      </c>
      <c r="N860" s="25" t="str">
        <f t="shared" si="197"/>
        <v>K-C6</v>
      </c>
      <c r="Q860" s="25" t="str">
        <f>VLOOKUP(K860,TONG_SL!$A:$D,3,0)</f>
        <v>Túi</v>
      </c>
      <c r="R860" s="1">
        <v>6</v>
      </c>
      <c r="T860" s="1">
        <f>VLOOKUP(VLOOKUP(G860,Ma_KH!$A:$R,18,0)&amp;K860,Gia_MB!$A:$F,6,0)</f>
        <v>73431</v>
      </c>
      <c r="U860" s="14">
        <f t="shared" si="198"/>
        <v>440586</v>
      </c>
      <c r="W860" s="64">
        <f t="shared" si="199"/>
        <v>0</v>
      </c>
      <c r="X860" s="3" t="str">
        <f t="shared" si="200"/>
        <v>8</v>
      </c>
      <c r="Z860" s="14">
        <f t="shared" si="201"/>
        <v>35246.879999999997</v>
      </c>
      <c r="AA860" s="7">
        <f>VLOOKUP(G860,Ma_KH!$A:$R,14,0)</f>
        <v>1</v>
      </c>
    </row>
    <row r="861" spans="1:27" x14ac:dyDescent="0.25">
      <c r="A861" s="77">
        <v>45909</v>
      </c>
      <c r="B861" s="25">
        <v>31148</v>
      </c>
      <c r="C861" s="12" t="s">
        <v>7186</v>
      </c>
      <c r="D861" s="16">
        <f t="shared" si="196"/>
        <v>45909</v>
      </c>
      <c r="G861" s="13" t="s">
        <v>7445</v>
      </c>
      <c r="I861" s="13" t="s">
        <v>7445</v>
      </c>
      <c r="J861" s="13" t="s">
        <v>1811</v>
      </c>
      <c r="K861" s="13" t="s">
        <v>41</v>
      </c>
      <c r="L861" s="25" t="str">
        <f>VLOOKUP($K861,TONG_SL!$A:$D,2,0)</f>
        <v>Chả nướng 300g</v>
      </c>
      <c r="N861" s="25" t="str">
        <f t="shared" si="197"/>
        <v>K-C6</v>
      </c>
      <c r="Q861" s="25" t="str">
        <f>VLOOKUP(K861,TONG_SL!$A:$D,3,0)</f>
        <v>Túi</v>
      </c>
      <c r="R861" s="1">
        <v>3</v>
      </c>
      <c r="T861" s="1">
        <f>VLOOKUP(VLOOKUP(G861,Ma_KH!$A:$R,18,0)&amp;K861,Gia_MB!$A:$F,6,0)</f>
        <v>70950</v>
      </c>
      <c r="U861" s="14">
        <f t="shared" si="198"/>
        <v>212850</v>
      </c>
      <c r="W861" s="64">
        <f t="shared" si="199"/>
        <v>0</v>
      </c>
      <c r="X861" s="3" t="str">
        <f t="shared" si="200"/>
        <v>8</v>
      </c>
      <c r="Z861" s="14">
        <f t="shared" si="201"/>
        <v>17028</v>
      </c>
      <c r="AA861" s="7">
        <f>VLOOKUP(G861,Ma_KH!$A:$R,14,0)</f>
        <v>1</v>
      </c>
    </row>
    <row r="862" spans="1:27" x14ac:dyDescent="0.25">
      <c r="A862" s="77">
        <v>45909</v>
      </c>
      <c r="B862" s="25">
        <v>31148</v>
      </c>
      <c r="C862" s="12" t="s">
        <v>7186</v>
      </c>
      <c r="D862" s="16">
        <f t="shared" si="196"/>
        <v>45909</v>
      </c>
      <c r="G862" s="13" t="s">
        <v>7445</v>
      </c>
      <c r="I862" s="13" t="s">
        <v>7445</v>
      </c>
      <c r="J862" s="13" t="s">
        <v>1811</v>
      </c>
      <c r="K862" s="13" t="s">
        <v>39</v>
      </c>
      <c r="L862" s="25" t="str">
        <f>VLOOKUP($K862,TONG_SL!$A:$D,2,0)</f>
        <v>Chả cốm 300g</v>
      </c>
      <c r="N862" s="25" t="str">
        <f t="shared" si="197"/>
        <v>K-C6</v>
      </c>
      <c r="Q862" s="25" t="str">
        <f>VLOOKUP(K862,TONG_SL!$A:$D,3,0)</f>
        <v>Túi</v>
      </c>
      <c r="R862" s="1">
        <v>6</v>
      </c>
      <c r="T862" s="1">
        <f>VLOOKUP(VLOOKUP(G862,Ma_KH!$A:$R,18,0)&amp;K862,Gia_MB!$A:$F,6,0)</f>
        <v>68310</v>
      </c>
      <c r="U862" s="14">
        <f t="shared" si="198"/>
        <v>409860</v>
      </c>
      <c r="W862" s="64">
        <f t="shared" si="199"/>
        <v>0</v>
      </c>
      <c r="X862" s="3" t="str">
        <f t="shared" si="200"/>
        <v>8</v>
      </c>
      <c r="Z862" s="14">
        <f t="shared" si="201"/>
        <v>32788.800000000003</v>
      </c>
      <c r="AA862" s="7">
        <f>VLOOKUP(G862,Ma_KH!$A:$R,14,0)</f>
        <v>1</v>
      </c>
    </row>
    <row r="863" spans="1:27" x14ac:dyDescent="0.25">
      <c r="A863" s="77">
        <v>45909</v>
      </c>
      <c r="B863" s="25">
        <v>31148</v>
      </c>
      <c r="C863" s="12" t="s">
        <v>7186</v>
      </c>
      <c r="D863" s="16">
        <f t="shared" si="196"/>
        <v>45909</v>
      </c>
      <c r="G863" s="13" t="s">
        <v>7445</v>
      </c>
      <c r="I863" s="13" t="s">
        <v>7445</v>
      </c>
      <c r="J863" s="13" t="s">
        <v>1811</v>
      </c>
      <c r="K863" s="13" t="s">
        <v>51</v>
      </c>
      <c r="L863" s="25" t="str">
        <f>VLOOKUP($K863,TONG_SL!$A:$D,2,0)</f>
        <v>Mọc Nấm Hương 250g</v>
      </c>
      <c r="N863" s="25" t="str">
        <f t="shared" si="197"/>
        <v>K-C6</v>
      </c>
      <c r="Q863" s="25" t="str">
        <f>VLOOKUP(K863,TONG_SL!$A:$D,3,0)</f>
        <v>Túi</v>
      </c>
      <c r="R863" s="1">
        <v>5</v>
      </c>
      <c r="T863" s="1">
        <f>VLOOKUP(VLOOKUP(G863,Ma_KH!$A:$R,18,0)&amp;K863,Gia_MB!$A:$F,6,0)</f>
        <v>46000</v>
      </c>
      <c r="U863" s="14">
        <f t="shared" si="198"/>
        <v>230000</v>
      </c>
      <c r="W863" s="64">
        <f t="shared" si="199"/>
        <v>0</v>
      </c>
      <c r="X863" s="3" t="str">
        <f t="shared" si="200"/>
        <v>8</v>
      </c>
      <c r="Z863" s="14">
        <f t="shared" si="201"/>
        <v>18400</v>
      </c>
      <c r="AA863" s="7">
        <f>VLOOKUP(G863,Ma_KH!$A:$R,14,0)</f>
        <v>1</v>
      </c>
    </row>
    <row r="864" spans="1:27" x14ac:dyDescent="0.25">
      <c r="A864" s="77">
        <v>45909</v>
      </c>
      <c r="B864" s="25">
        <v>57812</v>
      </c>
      <c r="C864" s="12" t="s">
        <v>7186</v>
      </c>
      <c r="D864" s="16">
        <f t="shared" si="196"/>
        <v>45909</v>
      </c>
      <c r="G864" s="13" t="s">
        <v>7446</v>
      </c>
      <c r="I864" s="13" t="s">
        <v>7446</v>
      </c>
      <c r="J864" s="13" t="s">
        <v>1813</v>
      </c>
      <c r="K864" s="13" t="s">
        <v>547</v>
      </c>
      <c r="L864" s="25" t="str">
        <f>VLOOKUP($K864,TONG_SL!$A:$D,2,0)</f>
        <v>Chân giò heo muối 500g</v>
      </c>
      <c r="N864" s="25" t="str">
        <f t="shared" si="197"/>
        <v>K-C6</v>
      </c>
      <c r="Q864" s="25" t="str">
        <f>VLOOKUP(K864,TONG_SL!$A:$D,3,0)</f>
        <v>Túi</v>
      </c>
      <c r="R864" s="1">
        <v>5</v>
      </c>
      <c r="T864" s="1">
        <f>VLOOKUP(VLOOKUP(G864,Ma_KH!$A:$R,18,0)&amp;K864,Gia_MB!$A:$F,6,0)</f>
        <v>119066</v>
      </c>
      <c r="U864" s="14">
        <f t="shared" ref="U864:U875" si="202">T864*R864</f>
        <v>595330</v>
      </c>
      <c r="W864" s="64">
        <f t="shared" ref="W864:W875" si="203">U864*V864</f>
        <v>0</v>
      </c>
      <c r="X864" s="3" t="str">
        <f t="shared" ref="X864:X875" si="204">IF(B864&lt;&gt;"","8","0")</f>
        <v>8</v>
      </c>
      <c r="Z864" s="14">
        <f t="shared" ref="Z864:Z875" si="205">U864*X864%</f>
        <v>47626.400000000001</v>
      </c>
      <c r="AA864" s="7">
        <f>VLOOKUP(G864,Ma_KH!$A:$R,14,0)</f>
        <v>59</v>
      </c>
    </row>
    <row r="865" spans="1:27" x14ac:dyDescent="0.25">
      <c r="A865" s="77">
        <v>45909</v>
      </c>
      <c r="B865" s="25">
        <v>57812</v>
      </c>
      <c r="C865" s="12" t="s">
        <v>7186</v>
      </c>
      <c r="D865" s="16">
        <f t="shared" si="196"/>
        <v>45909</v>
      </c>
      <c r="G865" s="13" t="s">
        <v>7446</v>
      </c>
      <c r="I865" s="13" t="s">
        <v>7446</v>
      </c>
      <c r="J865" s="13" t="s">
        <v>1813</v>
      </c>
      <c r="K865" s="13" t="s">
        <v>553</v>
      </c>
      <c r="L865" s="25" t="str">
        <f>VLOOKUP($K865,TONG_SL!$A:$D,2,0)</f>
        <v>Tai heo muối 400g</v>
      </c>
      <c r="N865" s="25" t="str">
        <f t="shared" si="197"/>
        <v>K-C6</v>
      </c>
      <c r="Q865" s="25" t="str">
        <f>VLOOKUP(K865,TONG_SL!$A:$D,3,0)</f>
        <v>Túi</v>
      </c>
      <c r="R865" s="1">
        <v>5</v>
      </c>
      <c r="T865" s="1">
        <f>VLOOKUP(VLOOKUP(G865,Ma_KH!$A:$R,18,0)&amp;K865,Gia_MB!$A:$F,6,0)</f>
        <v>107205</v>
      </c>
      <c r="U865" s="14">
        <f t="shared" si="202"/>
        <v>536025</v>
      </c>
      <c r="W865" s="64">
        <f t="shared" si="203"/>
        <v>0</v>
      </c>
      <c r="X865" s="3" t="str">
        <f t="shared" si="204"/>
        <v>8</v>
      </c>
      <c r="Z865" s="14">
        <f t="shared" si="205"/>
        <v>42882</v>
      </c>
      <c r="AA865" s="7">
        <f>VLOOKUP(G865,Ma_KH!$A:$R,14,0)</f>
        <v>59</v>
      </c>
    </row>
    <row r="866" spans="1:27" x14ac:dyDescent="0.25">
      <c r="A866" s="77">
        <v>45909</v>
      </c>
      <c r="B866" s="25">
        <v>57812</v>
      </c>
      <c r="C866" s="12" t="s">
        <v>7186</v>
      </c>
      <c r="D866" s="16">
        <f t="shared" si="196"/>
        <v>45909</v>
      </c>
      <c r="G866" s="13" t="s">
        <v>7446</v>
      </c>
      <c r="I866" s="13" t="s">
        <v>7446</v>
      </c>
      <c r="J866" s="13" t="s">
        <v>1813</v>
      </c>
      <c r="K866" s="13" t="s">
        <v>30</v>
      </c>
      <c r="L866" s="25" t="str">
        <f>VLOOKUP($K866,TONG_SL!$A:$D,2,0)</f>
        <v>Gà muối 500g</v>
      </c>
      <c r="N866" s="25" t="str">
        <f t="shared" si="197"/>
        <v>K-C6</v>
      </c>
      <c r="Q866" s="25" t="str">
        <f>VLOOKUP(K866,TONG_SL!$A:$D,3,0)</f>
        <v>Túi</v>
      </c>
      <c r="R866" s="1">
        <v>15</v>
      </c>
      <c r="T866" s="1">
        <f>VLOOKUP(VLOOKUP(G866,Ma_KH!$A:$R,18,0)&amp;K866,Gia_MB!$A:$F,6,0)</f>
        <v>111058</v>
      </c>
      <c r="U866" s="14">
        <f t="shared" si="202"/>
        <v>1665870</v>
      </c>
      <c r="W866" s="64">
        <f t="shared" si="203"/>
        <v>0</v>
      </c>
      <c r="X866" s="3" t="str">
        <f t="shared" si="204"/>
        <v>8</v>
      </c>
      <c r="Z866" s="14">
        <f t="shared" si="205"/>
        <v>133269.6</v>
      </c>
      <c r="AA866" s="7">
        <f>VLOOKUP(G866,Ma_KH!$A:$R,14,0)</f>
        <v>59</v>
      </c>
    </row>
    <row r="867" spans="1:27" x14ac:dyDescent="0.25">
      <c r="A867" s="77">
        <v>45909</v>
      </c>
      <c r="B867" s="25">
        <v>57899</v>
      </c>
      <c r="C867" s="12" t="s">
        <v>7186</v>
      </c>
      <c r="D867" s="16">
        <f t="shared" si="196"/>
        <v>45909</v>
      </c>
      <c r="G867" s="13" t="s">
        <v>4914</v>
      </c>
      <c r="I867" s="13" t="s">
        <v>4914</v>
      </c>
      <c r="J867" s="13" t="s">
        <v>1811</v>
      </c>
      <c r="K867" s="13" t="s">
        <v>35</v>
      </c>
      <c r="L867" s="25" t="str">
        <f>VLOOKUP($K867,TONG_SL!$A:$D,2,0)</f>
        <v>Tai heo muối 200g</v>
      </c>
      <c r="N867" s="25" t="str">
        <f t="shared" si="197"/>
        <v>K-C6</v>
      </c>
      <c r="Q867" s="25" t="str">
        <f>VLOOKUP(K867,TONG_SL!$A:$D,3,0)</f>
        <v>Túi</v>
      </c>
      <c r="R867" s="1">
        <v>3</v>
      </c>
      <c r="T867" s="1">
        <f>VLOOKUP(VLOOKUP(G867,Ma_KH!$A:$R,18,0)&amp;K867,Gia_MB!$A:$F,6,0)</f>
        <v>52815</v>
      </c>
      <c r="U867" s="14">
        <f t="shared" si="202"/>
        <v>158445</v>
      </c>
      <c r="W867" s="64">
        <f t="shared" si="203"/>
        <v>0</v>
      </c>
      <c r="X867" s="3" t="str">
        <f t="shared" si="204"/>
        <v>8</v>
      </c>
      <c r="Z867" s="14">
        <f t="shared" si="205"/>
        <v>12675.6</v>
      </c>
      <c r="AA867" s="7">
        <f>VLOOKUP(G867,Ma_KH!$A:$R,14,0)</f>
        <v>56</v>
      </c>
    </row>
    <row r="868" spans="1:27" x14ac:dyDescent="0.25">
      <c r="A868" s="77">
        <v>45909</v>
      </c>
      <c r="B868" s="25">
        <v>57899</v>
      </c>
      <c r="C868" s="12" t="s">
        <v>7186</v>
      </c>
      <c r="D868" s="16">
        <f t="shared" si="196"/>
        <v>45909</v>
      </c>
      <c r="G868" s="13" t="s">
        <v>4914</v>
      </c>
      <c r="I868" s="13" t="s">
        <v>4914</v>
      </c>
      <c r="J868" s="13" t="s">
        <v>1811</v>
      </c>
      <c r="K868" s="13" t="s">
        <v>51</v>
      </c>
      <c r="L868" s="25" t="str">
        <f>VLOOKUP($K868,TONG_SL!$A:$D,2,0)</f>
        <v>Mọc Nấm Hương 250g</v>
      </c>
      <c r="N868" s="25" t="str">
        <f t="shared" si="197"/>
        <v>K-C6</v>
      </c>
      <c r="Q868" s="25" t="str">
        <f>VLOOKUP(K868,TONG_SL!$A:$D,3,0)</f>
        <v>Túi</v>
      </c>
      <c r="R868" s="1">
        <v>3</v>
      </c>
      <c r="T868" s="1">
        <f>VLOOKUP(VLOOKUP(G868,Ma_KH!$A:$R,18,0)&amp;K868,Gia_MB!$A:$F,6,0)</f>
        <v>43700</v>
      </c>
      <c r="U868" s="14">
        <f t="shared" si="202"/>
        <v>131100</v>
      </c>
      <c r="W868" s="64">
        <f t="shared" si="203"/>
        <v>0</v>
      </c>
      <c r="X868" s="3" t="str">
        <f t="shared" si="204"/>
        <v>8</v>
      </c>
      <c r="Z868" s="14">
        <f t="shared" si="205"/>
        <v>10488</v>
      </c>
      <c r="AA868" s="7">
        <f>VLOOKUP(G868,Ma_KH!$A:$R,14,0)</f>
        <v>56</v>
      </c>
    </row>
    <row r="869" spans="1:27" x14ac:dyDescent="0.25">
      <c r="A869" s="77">
        <v>45909</v>
      </c>
      <c r="B869" s="25">
        <v>57899</v>
      </c>
      <c r="C869" s="12" t="s">
        <v>7186</v>
      </c>
      <c r="D869" s="16">
        <f t="shared" si="196"/>
        <v>45909</v>
      </c>
      <c r="G869" s="13" t="s">
        <v>4914</v>
      </c>
      <c r="I869" s="13" t="s">
        <v>4914</v>
      </c>
      <c r="J869" s="13" t="s">
        <v>1811</v>
      </c>
      <c r="K869" s="13" t="s">
        <v>32</v>
      </c>
      <c r="L869" s="25" t="str">
        <f>VLOOKUP($K869,TONG_SL!$A:$D,2,0)</f>
        <v>Giò Tai Lưỡi Xào 250g</v>
      </c>
      <c r="N869" s="25" t="str">
        <f t="shared" si="197"/>
        <v>K-C6</v>
      </c>
      <c r="Q869" s="25" t="str">
        <f>VLOOKUP(K869,TONG_SL!$A:$D,3,0)</f>
        <v>Túi</v>
      </c>
      <c r="R869" s="1">
        <v>3</v>
      </c>
      <c r="T869" s="1">
        <f>VLOOKUP(VLOOKUP(G869,Ma_KH!$A:$R,18,0)&amp;K869,Gia_MB!$A:$F,6,0)</f>
        <v>47672</v>
      </c>
      <c r="U869" s="14">
        <f t="shared" si="202"/>
        <v>143016</v>
      </c>
      <c r="W869" s="64">
        <f t="shared" si="203"/>
        <v>0</v>
      </c>
      <c r="X869" s="3" t="str">
        <f t="shared" si="204"/>
        <v>8</v>
      </c>
      <c r="Z869" s="14">
        <f t="shared" si="205"/>
        <v>11441.28</v>
      </c>
      <c r="AA869" s="7">
        <f>VLOOKUP(G869,Ma_KH!$A:$R,14,0)</f>
        <v>56</v>
      </c>
    </row>
    <row r="870" spans="1:27" x14ac:dyDescent="0.25">
      <c r="A870" s="77">
        <v>45909</v>
      </c>
      <c r="B870" s="25">
        <v>57899</v>
      </c>
      <c r="C870" s="12" t="s">
        <v>7186</v>
      </c>
      <c r="D870" s="16">
        <f t="shared" si="196"/>
        <v>45909</v>
      </c>
      <c r="G870" s="13" t="s">
        <v>4914</v>
      </c>
      <c r="I870" s="13" t="s">
        <v>4914</v>
      </c>
      <c r="J870" s="13" t="s">
        <v>1811</v>
      </c>
      <c r="K870" s="13" t="s">
        <v>49</v>
      </c>
      <c r="L870" s="25" t="str">
        <f>VLOOKUP($K870,TONG_SL!$A:$D,2,0)</f>
        <v>Giò sụn gà 250g</v>
      </c>
      <c r="N870" s="25" t="str">
        <f t="shared" si="197"/>
        <v>K-C6</v>
      </c>
      <c r="Q870" s="25" t="str">
        <f>VLOOKUP(K870,TONG_SL!$A:$D,3,0)</f>
        <v>Túi</v>
      </c>
      <c r="R870" s="1">
        <v>3</v>
      </c>
      <c r="T870" s="1">
        <f>VLOOKUP(VLOOKUP(G870,Ma_KH!$A:$R,18,0)&amp;K870,Gia_MB!$A:$F,6,0)</f>
        <v>50400</v>
      </c>
      <c r="U870" s="14">
        <f t="shared" si="202"/>
        <v>151200</v>
      </c>
      <c r="W870" s="64">
        <f t="shared" si="203"/>
        <v>0</v>
      </c>
      <c r="X870" s="3" t="str">
        <f t="shared" si="204"/>
        <v>8</v>
      </c>
      <c r="Z870" s="14">
        <f t="shared" si="205"/>
        <v>12096</v>
      </c>
      <c r="AA870" s="7">
        <f>VLOOKUP(G870,Ma_KH!$A:$R,14,0)</f>
        <v>56</v>
      </c>
    </row>
    <row r="871" spans="1:27" x14ac:dyDescent="0.25">
      <c r="A871" s="77">
        <v>45909</v>
      </c>
      <c r="B871" s="25">
        <v>57899</v>
      </c>
      <c r="C871" s="12" t="s">
        <v>7186</v>
      </c>
      <c r="D871" s="16">
        <f t="shared" si="196"/>
        <v>45909</v>
      </c>
      <c r="G871" s="13" t="s">
        <v>4914</v>
      </c>
      <c r="I871" s="13" t="s">
        <v>4914</v>
      </c>
      <c r="J871" s="13" t="s">
        <v>1811</v>
      </c>
      <c r="K871" s="13" t="s">
        <v>39</v>
      </c>
      <c r="L871" s="25" t="str">
        <f>VLOOKUP($K871,TONG_SL!$A:$D,2,0)</f>
        <v>Chả cốm 300g</v>
      </c>
      <c r="N871" s="25" t="str">
        <f t="shared" si="197"/>
        <v>K-C6</v>
      </c>
      <c r="Q871" s="25" t="str">
        <f>VLOOKUP(K871,TONG_SL!$A:$D,3,0)</f>
        <v>Túi</v>
      </c>
      <c r="R871" s="1">
        <v>3</v>
      </c>
      <c r="T871" s="1">
        <f>VLOOKUP(VLOOKUP(G871,Ma_KH!$A:$R,18,0)&amp;K871,Gia_MB!$A:$F,6,0)</f>
        <v>70538</v>
      </c>
      <c r="U871" s="14">
        <f t="shared" si="202"/>
        <v>211614</v>
      </c>
      <c r="W871" s="64">
        <f t="shared" si="203"/>
        <v>0</v>
      </c>
      <c r="X871" s="3" t="str">
        <f t="shared" si="204"/>
        <v>8</v>
      </c>
      <c r="Z871" s="14">
        <f t="shared" si="205"/>
        <v>16929.12</v>
      </c>
      <c r="AA871" s="7">
        <f>VLOOKUP(G871,Ma_KH!$A:$R,14,0)</f>
        <v>56</v>
      </c>
    </row>
    <row r="872" spans="1:27" x14ac:dyDescent="0.25">
      <c r="A872" s="77">
        <v>45909</v>
      </c>
      <c r="B872" s="25">
        <v>57899</v>
      </c>
      <c r="C872" s="12" t="s">
        <v>7186</v>
      </c>
      <c r="D872" s="16">
        <f t="shared" si="196"/>
        <v>45909</v>
      </c>
      <c r="G872" s="13" t="s">
        <v>4914</v>
      </c>
      <c r="I872" s="13" t="s">
        <v>4914</v>
      </c>
      <c r="J872" s="13" t="s">
        <v>1811</v>
      </c>
      <c r="K872" s="13" t="s">
        <v>27</v>
      </c>
      <c r="L872" s="25" t="str">
        <f>VLOOKUP($K872,TONG_SL!$A:$D,2,0)</f>
        <v>Chân giò heo muối 300g</v>
      </c>
      <c r="N872" s="25" t="str">
        <f t="shared" si="197"/>
        <v>K-C6</v>
      </c>
      <c r="Q872" s="25" t="str">
        <f>VLOOKUP(K872,TONG_SL!$A:$D,3,0)</f>
        <v>Túi</v>
      </c>
      <c r="R872" s="1">
        <v>10</v>
      </c>
      <c r="T872" s="1">
        <f>VLOOKUP(VLOOKUP(G872,Ma_KH!$A:$R,18,0)&amp;K872,Gia_MB!$A:$F,6,0)</f>
        <v>69759</v>
      </c>
      <c r="U872" s="14">
        <f t="shared" si="202"/>
        <v>697590</v>
      </c>
      <c r="W872" s="64">
        <f t="shared" si="203"/>
        <v>0</v>
      </c>
      <c r="X872" s="3" t="str">
        <f t="shared" si="204"/>
        <v>8</v>
      </c>
      <c r="Z872" s="14">
        <f t="shared" si="205"/>
        <v>55807.200000000004</v>
      </c>
      <c r="AA872" s="7">
        <f>VLOOKUP(G872,Ma_KH!$A:$R,14,0)</f>
        <v>56</v>
      </c>
    </row>
    <row r="873" spans="1:27" x14ac:dyDescent="0.25">
      <c r="A873" s="77">
        <v>45909</v>
      </c>
      <c r="B873" s="25">
        <v>57899</v>
      </c>
      <c r="C873" s="12" t="s">
        <v>7186</v>
      </c>
      <c r="D873" s="16">
        <f t="shared" si="196"/>
        <v>45909</v>
      </c>
      <c r="G873" s="13" t="s">
        <v>4914</v>
      </c>
      <c r="I873" s="13" t="s">
        <v>4914</v>
      </c>
      <c r="J873" s="13" t="s">
        <v>1811</v>
      </c>
      <c r="K873" s="13" t="s">
        <v>556</v>
      </c>
      <c r="L873" s="25" t="str">
        <f>VLOOKUP($K873,TONG_SL!$A:$D,2,0)</f>
        <v>Chân giò heo muối 100g</v>
      </c>
      <c r="N873" s="25" t="str">
        <f t="shared" si="197"/>
        <v>K-C6</v>
      </c>
      <c r="Q873" s="25" t="str">
        <f>VLOOKUP(K873,TONG_SL!$A:$D,3,0)</f>
        <v>Gói</v>
      </c>
      <c r="R873" s="1">
        <v>10</v>
      </c>
      <c r="T873" s="1">
        <f>VLOOKUP(VLOOKUP(G873,Ma_KH!$A:$R,18,0)&amp;K873,Gia_MB!$A:$F,6,0)</f>
        <v>23322</v>
      </c>
      <c r="U873" s="14">
        <f t="shared" si="202"/>
        <v>233220</v>
      </c>
      <c r="W873" s="64">
        <f t="shared" si="203"/>
        <v>0</v>
      </c>
      <c r="X873" s="3" t="str">
        <f t="shared" si="204"/>
        <v>8</v>
      </c>
      <c r="Z873" s="14">
        <f t="shared" si="205"/>
        <v>18657.600000000002</v>
      </c>
      <c r="AA873" s="7">
        <f>VLOOKUP(G873,Ma_KH!$A:$R,14,0)</f>
        <v>56</v>
      </c>
    </row>
    <row r="874" spans="1:27" x14ac:dyDescent="0.25">
      <c r="A874" s="77">
        <v>45909</v>
      </c>
      <c r="B874" s="25" t="s">
        <v>7447</v>
      </c>
      <c r="C874" s="12" t="s">
        <v>7186</v>
      </c>
      <c r="D874" s="16">
        <f t="shared" si="196"/>
        <v>45909</v>
      </c>
      <c r="G874" s="13" t="s">
        <v>869</v>
      </c>
      <c r="I874" s="13" t="s">
        <v>869</v>
      </c>
      <c r="J874" s="13" t="s">
        <v>1811</v>
      </c>
      <c r="K874" s="13" t="s">
        <v>30</v>
      </c>
      <c r="L874" s="25" t="str">
        <f>VLOOKUP($K874,TONG_SL!$A:$D,2,0)</f>
        <v>Gà muối 500g</v>
      </c>
      <c r="N874" s="25" t="str">
        <f t="shared" si="197"/>
        <v>K-C6</v>
      </c>
      <c r="Q874" s="25" t="str">
        <f>VLOOKUP(K874,TONG_SL!$A:$D,3,0)</f>
        <v>Túi</v>
      </c>
      <c r="R874" s="1">
        <v>3</v>
      </c>
      <c r="T874" s="1">
        <f>VLOOKUP(VLOOKUP(G874,Ma_KH!$A:$R,18,0)&amp;K874,Gia_MB!$A:$F,6,0)</f>
        <v>101063</v>
      </c>
      <c r="U874" s="14">
        <f t="shared" si="202"/>
        <v>303189</v>
      </c>
      <c r="W874" s="64">
        <f t="shared" si="203"/>
        <v>0</v>
      </c>
      <c r="X874" s="3" t="str">
        <f t="shared" si="204"/>
        <v>8</v>
      </c>
      <c r="Z874" s="14">
        <f t="shared" si="205"/>
        <v>24255.119999999999</v>
      </c>
      <c r="AA874" s="7">
        <f>VLOOKUP(G874,Ma_KH!$A:$R,14,0)</f>
        <v>56</v>
      </c>
    </row>
    <row r="875" spans="1:27" x14ac:dyDescent="0.25">
      <c r="A875" s="77">
        <v>45909</v>
      </c>
      <c r="B875" s="25" t="s">
        <v>7447</v>
      </c>
      <c r="C875" s="12" t="s">
        <v>7186</v>
      </c>
      <c r="D875" s="16">
        <f t="shared" si="196"/>
        <v>45909</v>
      </c>
      <c r="G875" s="13" t="s">
        <v>869</v>
      </c>
      <c r="I875" s="13" t="s">
        <v>869</v>
      </c>
      <c r="J875" s="13" t="s">
        <v>1811</v>
      </c>
      <c r="K875" s="13" t="s">
        <v>556</v>
      </c>
      <c r="L875" s="25" t="str">
        <f>VLOOKUP($K875,TONG_SL!$A:$D,2,0)</f>
        <v>Chân giò heo muối 100g</v>
      </c>
      <c r="N875" s="25" t="str">
        <f t="shared" si="197"/>
        <v>K-C6</v>
      </c>
      <c r="Q875" s="25" t="str">
        <f>VLOOKUP(K875,TONG_SL!$A:$D,3,0)</f>
        <v>Gói</v>
      </c>
      <c r="R875" s="1">
        <v>3</v>
      </c>
      <c r="T875" s="1">
        <f>VLOOKUP(VLOOKUP(G875,Ma_KH!$A:$R,18,0)&amp;K875,Gia_MB!$A:$F,6,0)</f>
        <v>22340</v>
      </c>
      <c r="U875" s="14">
        <f t="shared" si="202"/>
        <v>67020</v>
      </c>
      <c r="W875" s="64">
        <f t="shared" si="203"/>
        <v>0</v>
      </c>
      <c r="X875" s="3" t="str">
        <f t="shared" si="204"/>
        <v>8</v>
      </c>
      <c r="Z875" s="14">
        <f t="shared" si="205"/>
        <v>5361.6</v>
      </c>
      <c r="AA875" s="7">
        <f>VLOOKUP(G875,Ma_KH!$A:$R,14,0)</f>
        <v>56</v>
      </c>
    </row>
    <row r="876" spans="1:27" x14ac:dyDescent="0.25">
      <c r="A876" s="77">
        <v>45909</v>
      </c>
      <c r="B876" s="25">
        <v>57815</v>
      </c>
      <c r="C876" s="12" t="s">
        <v>7186</v>
      </c>
      <c r="D876" s="16">
        <f t="shared" si="196"/>
        <v>45909</v>
      </c>
      <c r="G876" s="13" t="s">
        <v>7442</v>
      </c>
      <c r="I876" s="13" t="s">
        <v>7442</v>
      </c>
      <c r="J876" s="13" t="s">
        <v>1796</v>
      </c>
      <c r="K876" s="13" t="s">
        <v>30</v>
      </c>
      <c r="L876" s="25" t="str">
        <f>VLOOKUP($K876,TONG_SL!$A:$D,2,0)</f>
        <v>Gà muối 500g</v>
      </c>
      <c r="N876" s="25" t="str">
        <f t="shared" si="197"/>
        <v>K-C6</v>
      </c>
      <c r="Q876" s="25" t="str">
        <f>VLOOKUP(K876,TONG_SL!$A:$D,3,0)</f>
        <v>Túi</v>
      </c>
      <c r="R876" s="1">
        <v>6</v>
      </c>
      <c r="T876" s="1">
        <f>VLOOKUP(VLOOKUP(G876,Ma_KH!$A:$R,18,0)&amp;K876,Gia_MB!$A:$F,6,0)</f>
        <v>111058</v>
      </c>
      <c r="U876" s="14">
        <f t="shared" ref="U876:U878" si="206">T876*R876</f>
        <v>666348</v>
      </c>
      <c r="W876" s="64">
        <f t="shared" ref="W876:W878" si="207">U876*V876</f>
        <v>0</v>
      </c>
      <c r="X876" s="3" t="str">
        <f>IF(B876&lt;&gt;"","8","0")</f>
        <v>8</v>
      </c>
      <c r="Z876" s="14">
        <f t="shared" ref="Z876:Z878" si="208">U876*X876%</f>
        <v>53307.840000000004</v>
      </c>
      <c r="AA876" s="7">
        <f>VLOOKUP(G876,Ma_KH!$A:$R,14,0)</f>
        <v>57</v>
      </c>
    </row>
    <row r="877" spans="1:27" x14ac:dyDescent="0.25">
      <c r="A877" s="77">
        <v>45909</v>
      </c>
      <c r="B877" s="25">
        <v>57815</v>
      </c>
      <c r="C877" s="12" t="s">
        <v>7186</v>
      </c>
      <c r="D877" s="16">
        <f t="shared" si="196"/>
        <v>45909</v>
      </c>
      <c r="G877" s="13" t="s">
        <v>7442</v>
      </c>
      <c r="I877" s="13" t="s">
        <v>7442</v>
      </c>
      <c r="J877" s="13" t="s">
        <v>1796</v>
      </c>
      <c r="K877" s="13" t="s">
        <v>27</v>
      </c>
      <c r="L877" s="25" t="str">
        <f>VLOOKUP($K877,TONG_SL!$A:$D,2,0)</f>
        <v>Chân giò heo muối 300g</v>
      </c>
      <c r="N877" s="25" t="str">
        <f t="shared" si="197"/>
        <v>K-C6</v>
      </c>
      <c r="Q877" s="25" t="str">
        <f>VLOOKUP(K877,TONG_SL!$A:$D,3,0)</f>
        <v>Túi</v>
      </c>
      <c r="R877" s="1">
        <v>20</v>
      </c>
      <c r="T877" s="1">
        <f>VLOOKUP(VLOOKUP(G877,Ma_KH!$A:$R,18,0)&amp;K877,Gia_MB!$A:$F,6,0)</f>
        <v>73431</v>
      </c>
      <c r="U877" s="14">
        <f t="shared" si="206"/>
        <v>1468620</v>
      </c>
      <c r="W877" s="64">
        <f t="shared" si="207"/>
        <v>0</v>
      </c>
      <c r="X877" s="3" t="str">
        <f t="shared" ref="X877:X878" si="209">IF(B877&lt;&gt;"","8","0")</f>
        <v>8</v>
      </c>
      <c r="Z877" s="14">
        <f t="shared" si="208"/>
        <v>117489.60000000001</v>
      </c>
      <c r="AA877" s="7">
        <f>VLOOKUP(G877,Ma_KH!$A:$R,14,0)</f>
        <v>57</v>
      </c>
    </row>
    <row r="878" spans="1:27" x14ac:dyDescent="0.25">
      <c r="A878" s="77">
        <v>45909</v>
      </c>
      <c r="B878" s="25">
        <v>57815</v>
      </c>
      <c r="C878" s="12" t="s">
        <v>7186</v>
      </c>
      <c r="D878" s="16">
        <f t="shared" si="196"/>
        <v>45909</v>
      </c>
      <c r="G878" s="13" t="s">
        <v>7442</v>
      </c>
      <c r="I878" s="13" t="s">
        <v>7442</v>
      </c>
      <c r="J878" s="13" t="s">
        <v>1796</v>
      </c>
      <c r="K878" s="13" t="s">
        <v>547</v>
      </c>
      <c r="L878" s="25" t="str">
        <f>VLOOKUP($K878,TONG_SL!$A:$D,2,0)</f>
        <v>Chân giò heo muối 500g</v>
      </c>
      <c r="N878" s="25" t="str">
        <f t="shared" si="197"/>
        <v>K-C6</v>
      </c>
      <c r="Q878" s="25" t="str">
        <f>VLOOKUP(K878,TONG_SL!$A:$D,3,0)</f>
        <v>Túi</v>
      </c>
      <c r="R878" s="1">
        <v>10</v>
      </c>
      <c r="T878" s="1">
        <f>VLOOKUP(VLOOKUP(G878,Ma_KH!$A:$R,18,0)&amp;K878,Gia_MB!$A:$F,6,0)</f>
        <v>119066</v>
      </c>
      <c r="U878" s="14">
        <f t="shared" si="206"/>
        <v>1190660</v>
      </c>
      <c r="W878" s="64">
        <f t="shared" si="207"/>
        <v>0</v>
      </c>
      <c r="X878" s="3" t="str">
        <f t="shared" si="209"/>
        <v>8</v>
      </c>
      <c r="Z878" s="14">
        <f t="shared" si="208"/>
        <v>95252.800000000003</v>
      </c>
      <c r="AA878" s="7">
        <f>VLOOKUP(G878,Ma_KH!$A:$R,14,0)</f>
        <v>57</v>
      </c>
    </row>
    <row r="879" spans="1:27" x14ac:dyDescent="0.25">
      <c r="A879" s="77">
        <v>45909</v>
      </c>
      <c r="B879" s="25">
        <v>57816</v>
      </c>
      <c r="C879" s="12" t="s">
        <v>7186</v>
      </c>
      <c r="D879" s="16">
        <f t="shared" ref="D879:D884" si="210">IF(A879="","",A879)</f>
        <v>45909</v>
      </c>
      <c r="G879" s="13" t="s">
        <v>7443</v>
      </c>
      <c r="I879" s="13" t="s">
        <v>7443</v>
      </c>
      <c r="J879" s="13" t="s">
        <v>1796</v>
      </c>
      <c r="K879" s="13" t="s">
        <v>30</v>
      </c>
      <c r="L879" s="25" t="str">
        <f>VLOOKUP($K879,TONG_SL!$A:$D,2,0)</f>
        <v>Gà muối 500g</v>
      </c>
      <c r="N879" s="25" t="str">
        <f t="shared" ref="N879:N884" si="211">IF($B879&lt;&gt;"","K-C6","")</f>
        <v>K-C6</v>
      </c>
      <c r="Q879" s="25" t="str">
        <f>VLOOKUP(K879,TONG_SL!$A:$D,3,0)</f>
        <v>Túi</v>
      </c>
      <c r="R879" s="1">
        <v>10</v>
      </c>
      <c r="T879" s="1">
        <f>VLOOKUP(VLOOKUP(G879,Ma_KH!$A:$R,18,0)&amp;K879,Gia_MB!$A:$F,6,0)</f>
        <v>111058</v>
      </c>
      <c r="U879" s="14">
        <f t="shared" ref="U879:U884" si="212">T879*R879</f>
        <v>1110580</v>
      </c>
      <c r="W879" s="64">
        <f t="shared" ref="W879:W884" si="213">U879*V879</f>
        <v>0</v>
      </c>
      <c r="X879" s="3" t="str">
        <f t="shared" ref="X879:X884" si="214">IF(B879&lt;&gt;"","8","0")</f>
        <v>8</v>
      </c>
      <c r="Z879" s="14">
        <f t="shared" ref="Z879:Z884" si="215">U879*X879%</f>
        <v>88846.400000000009</v>
      </c>
      <c r="AA879" s="7">
        <f>VLOOKUP(G879,Ma_KH!$A:$R,14,0)</f>
        <v>57</v>
      </c>
    </row>
    <row r="880" spans="1:27" x14ac:dyDescent="0.25">
      <c r="A880" s="77">
        <v>45909</v>
      </c>
      <c r="B880" s="25">
        <v>57816</v>
      </c>
      <c r="C880" s="12" t="s">
        <v>7186</v>
      </c>
      <c r="D880" s="16">
        <f t="shared" si="210"/>
        <v>45909</v>
      </c>
      <c r="G880" s="13" t="s">
        <v>7443</v>
      </c>
      <c r="I880" s="13" t="s">
        <v>7443</v>
      </c>
      <c r="J880" s="13" t="s">
        <v>1796</v>
      </c>
      <c r="K880" s="13" t="s">
        <v>27</v>
      </c>
      <c r="L880" s="25" t="str">
        <f>VLOOKUP($K880,TONG_SL!$A:$D,2,0)</f>
        <v>Chân giò heo muối 300g</v>
      </c>
      <c r="N880" s="25" t="str">
        <f t="shared" si="211"/>
        <v>K-C6</v>
      </c>
      <c r="Q880" s="25" t="str">
        <f>VLOOKUP(K880,TONG_SL!$A:$D,3,0)</f>
        <v>Túi</v>
      </c>
      <c r="R880" s="1">
        <v>10</v>
      </c>
      <c r="T880" s="1">
        <f>VLOOKUP(VLOOKUP(G880,Ma_KH!$A:$R,18,0)&amp;K880,Gia_MB!$A:$F,6,0)</f>
        <v>73431</v>
      </c>
      <c r="U880" s="14">
        <f t="shared" si="212"/>
        <v>734310</v>
      </c>
      <c r="W880" s="64">
        <f t="shared" si="213"/>
        <v>0</v>
      </c>
      <c r="X880" s="3" t="str">
        <f t="shared" si="214"/>
        <v>8</v>
      </c>
      <c r="Z880" s="14">
        <f t="shared" si="215"/>
        <v>58744.800000000003</v>
      </c>
      <c r="AA880" s="7">
        <f>VLOOKUP(G880,Ma_KH!$A:$R,14,0)</f>
        <v>57</v>
      </c>
    </row>
    <row r="881" spans="1:27" x14ac:dyDescent="0.25">
      <c r="A881" s="77">
        <v>45909</v>
      </c>
      <c r="B881" s="25">
        <v>57816</v>
      </c>
      <c r="C881" s="12" t="s">
        <v>7186</v>
      </c>
      <c r="D881" s="16">
        <f t="shared" si="210"/>
        <v>45909</v>
      </c>
      <c r="G881" s="13" t="s">
        <v>7443</v>
      </c>
      <c r="I881" s="13" t="s">
        <v>7443</v>
      </c>
      <c r="J881" s="13" t="s">
        <v>1796</v>
      </c>
      <c r="K881" s="13" t="s">
        <v>547</v>
      </c>
      <c r="L881" s="25" t="str">
        <f>VLOOKUP($K881,TONG_SL!$A:$D,2,0)</f>
        <v>Chân giò heo muối 500g</v>
      </c>
      <c r="N881" s="25" t="str">
        <f t="shared" si="211"/>
        <v>K-C6</v>
      </c>
      <c r="Q881" s="25" t="str">
        <f>VLOOKUP(K881,TONG_SL!$A:$D,3,0)</f>
        <v>Túi</v>
      </c>
      <c r="R881" s="1">
        <v>10</v>
      </c>
      <c r="T881" s="1">
        <f>VLOOKUP(VLOOKUP(G881,Ma_KH!$A:$R,18,0)&amp;K881,Gia_MB!$A:$F,6,0)</f>
        <v>119066</v>
      </c>
      <c r="U881" s="14">
        <f t="shared" si="212"/>
        <v>1190660</v>
      </c>
      <c r="W881" s="64">
        <f t="shared" si="213"/>
        <v>0</v>
      </c>
      <c r="X881" s="3" t="str">
        <f t="shared" si="214"/>
        <v>8</v>
      </c>
      <c r="Z881" s="14">
        <f t="shared" si="215"/>
        <v>95252.800000000003</v>
      </c>
      <c r="AA881" s="7">
        <f>VLOOKUP(G881,Ma_KH!$A:$R,14,0)</f>
        <v>57</v>
      </c>
    </row>
    <row r="882" spans="1:27" x14ac:dyDescent="0.25">
      <c r="A882" s="77">
        <v>45909</v>
      </c>
      <c r="B882" s="25">
        <v>57816</v>
      </c>
      <c r="C882" s="12" t="s">
        <v>7186</v>
      </c>
      <c r="D882" s="16">
        <f t="shared" si="210"/>
        <v>45909</v>
      </c>
      <c r="G882" s="13" t="s">
        <v>7443</v>
      </c>
      <c r="I882" s="13" t="s">
        <v>7443</v>
      </c>
      <c r="J882" s="13" t="s">
        <v>1796</v>
      </c>
      <c r="K882" s="13" t="s">
        <v>32</v>
      </c>
      <c r="L882" s="25" t="str">
        <f>VLOOKUP($K882,TONG_SL!$A:$D,2,0)</f>
        <v>Giò Tai Lưỡi Xào 250g</v>
      </c>
      <c r="N882" s="25" t="str">
        <f t="shared" si="211"/>
        <v>K-C6</v>
      </c>
      <c r="Q882" s="25" t="str">
        <f>VLOOKUP(K882,TONG_SL!$A:$D,3,0)</f>
        <v>Túi</v>
      </c>
      <c r="R882" s="1">
        <v>6</v>
      </c>
      <c r="T882" s="1">
        <f>VLOOKUP(VLOOKUP(G882,Ma_KH!$A:$R,18,0)&amp;K882,Gia_MB!$A:$F,6,0)</f>
        <v>50182</v>
      </c>
      <c r="U882" s="14">
        <f t="shared" si="212"/>
        <v>301092</v>
      </c>
      <c r="W882" s="64">
        <f t="shared" si="213"/>
        <v>0</v>
      </c>
      <c r="X882" s="3" t="str">
        <f t="shared" si="214"/>
        <v>8</v>
      </c>
      <c r="Z882" s="14">
        <f t="shared" si="215"/>
        <v>24087.360000000001</v>
      </c>
      <c r="AA882" s="7">
        <f>VLOOKUP(G882,Ma_KH!$A:$R,14,0)</f>
        <v>57</v>
      </c>
    </row>
    <row r="883" spans="1:27" x14ac:dyDescent="0.25">
      <c r="A883" s="77">
        <v>45909</v>
      </c>
      <c r="B883" s="25">
        <v>57816</v>
      </c>
      <c r="C883" s="12" t="s">
        <v>7186</v>
      </c>
      <c r="D883" s="16">
        <f t="shared" si="210"/>
        <v>45909</v>
      </c>
      <c r="G883" s="13" t="s">
        <v>7443</v>
      </c>
      <c r="I883" s="13" t="s">
        <v>7443</v>
      </c>
      <c r="J883" s="13" t="s">
        <v>1796</v>
      </c>
      <c r="K883" s="13" t="s">
        <v>41</v>
      </c>
      <c r="L883" s="25" t="str">
        <f>VLOOKUP($K883,TONG_SL!$A:$D,2,0)</f>
        <v>Chả nướng 300g</v>
      </c>
      <c r="N883" s="25" t="str">
        <f t="shared" si="211"/>
        <v>K-C6</v>
      </c>
      <c r="Q883" s="25" t="str">
        <f>VLOOKUP(K883,TONG_SL!$A:$D,3,0)</f>
        <v>Túi</v>
      </c>
      <c r="R883" s="1">
        <v>6</v>
      </c>
      <c r="T883" s="1">
        <f>VLOOKUP(VLOOKUP(G883,Ma_KH!$A:$R,18,0)&amp;K883,Gia_MB!$A:$F,6,0)</f>
        <v>70950</v>
      </c>
      <c r="U883" s="14">
        <f t="shared" si="212"/>
        <v>425700</v>
      </c>
      <c r="W883" s="64">
        <f t="shared" si="213"/>
        <v>0</v>
      </c>
      <c r="X883" s="3" t="str">
        <f t="shared" si="214"/>
        <v>8</v>
      </c>
      <c r="Z883" s="14">
        <f t="shared" si="215"/>
        <v>34056</v>
      </c>
      <c r="AA883" s="7">
        <f>VLOOKUP(G883,Ma_KH!$A:$R,14,0)</f>
        <v>57</v>
      </c>
    </row>
    <row r="884" spans="1:27" x14ac:dyDescent="0.25">
      <c r="A884" s="77">
        <v>45909</v>
      </c>
      <c r="B884" s="25">
        <v>57816</v>
      </c>
      <c r="C884" s="12" t="s">
        <v>7186</v>
      </c>
      <c r="D884" s="16">
        <f t="shared" si="210"/>
        <v>45909</v>
      </c>
      <c r="G884" s="13" t="s">
        <v>7443</v>
      </c>
      <c r="I884" s="13" t="s">
        <v>7443</v>
      </c>
      <c r="J884" s="13" t="s">
        <v>1796</v>
      </c>
      <c r="K884" s="13" t="s">
        <v>39</v>
      </c>
      <c r="L884" s="25" t="str">
        <f>VLOOKUP($K884,TONG_SL!$A:$D,2,0)</f>
        <v>Chả cốm 300g</v>
      </c>
      <c r="N884" s="25" t="str">
        <f t="shared" si="211"/>
        <v>K-C6</v>
      </c>
      <c r="Q884" s="25" t="str">
        <f>VLOOKUP(K884,TONG_SL!$A:$D,3,0)</f>
        <v>Túi</v>
      </c>
      <c r="R884" s="1">
        <v>6</v>
      </c>
      <c r="T884" s="1">
        <f>VLOOKUP(VLOOKUP(G884,Ma_KH!$A:$R,18,0)&amp;K884,Gia_MB!$A:$F,6,0)</f>
        <v>74250</v>
      </c>
      <c r="U884" s="14">
        <f t="shared" si="212"/>
        <v>445500</v>
      </c>
      <c r="W884" s="64">
        <f t="shared" si="213"/>
        <v>0</v>
      </c>
      <c r="X884" s="3" t="str">
        <f t="shared" si="214"/>
        <v>8</v>
      </c>
      <c r="Z884" s="14">
        <f t="shared" si="215"/>
        <v>35640</v>
      </c>
      <c r="AA884" s="7">
        <f>VLOOKUP(G884,Ma_KH!$A:$R,14,0)</f>
        <v>57</v>
      </c>
    </row>
    <row r="885" spans="1:27" x14ac:dyDescent="0.25">
      <c r="A885" s="77">
        <v>45910</v>
      </c>
      <c r="B885" s="25">
        <v>58001</v>
      </c>
      <c r="C885" s="12" t="s">
        <v>7186</v>
      </c>
      <c r="D885" s="16">
        <f t="shared" ref="D885:D895" si="216">IF(A885="","",A885)</f>
        <v>45910</v>
      </c>
      <c r="G885" s="13" t="s">
        <v>7448</v>
      </c>
      <c r="I885" s="13" t="s">
        <v>7448</v>
      </c>
      <c r="J885" s="13" t="s">
        <v>75</v>
      </c>
      <c r="K885" s="13" t="s">
        <v>27</v>
      </c>
      <c r="L885" s="25" t="str">
        <f>VLOOKUP($K885,TONG_SL!$A:$D,2,0)</f>
        <v>Chân giò heo muối 300g</v>
      </c>
      <c r="N885" s="25" t="str">
        <f t="shared" ref="N885:N895" si="217">IF($B885&lt;&gt;"","K-C6","")</f>
        <v>K-C6</v>
      </c>
      <c r="Q885" s="25" t="str">
        <f>VLOOKUP(K885,TONG_SL!$A:$D,3,0)</f>
        <v>Túi</v>
      </c>
      <c r="R885" s="1">
        <v>40</v>
      </c>
      <c r="T885" s="1" t="e">
        <f>VLOOKUP(VLOOKUP(G885,Ma_KH!$A:$R,18,0)&amp;K885,Gia_MB!$A:$F,6,0)</f>
        <v>#N/A</v>
      </c>
      <c r="U885" s="14" t="e">
        <f t="shared" ref="U885:U895" si="218">T885*R885</f>
        <v>#N/A</v>
      </c>
      <c r="W885" s="64" t="e">
        <f t="shared" ref="W885:W895" si="219">U885*V885</f>
        <v>#N/A</v>
      </c>
      <c r="X885" s="3" t="str">
        <f t="shared" ref="X885:X895" si="220">IF(B885&lt;&gt;"","8","0")</f>
        <v>8</v>
      </c>
      <c r="Z885" s="14" t="e">
        <f t="shared" ref="Z885:Z895" si="221">U885*X885%</f>
        <v>#N/A</v>
      </c>
      <c r="AA885" s="7" t="e">
        <f>VLOOKUP(G885,Ma_KH!$A:$R,14,0)</f>
        <v>#N/A</v>
      </c>
    </row>
    <row r="886" spans="1:27" x14ac:dyDescent="0.25">
      <c r="A886" s="77">
        <v>45910</v>
      </c>
      <c r="B886" s="25">
        <v>58001</v>
      </c>
      <c r="C886" s="12" t="s">
        <v>7186</v>
      </c>
      <c r="D886" s="16">
        <f t="shared" si="216"/>
        <v>45910</v>
      </c>
      <c r="G886" s="13" t="s">
        <v>7448</v>
      </c>
      <c r="I886" s="13" t="s">
        <v>7448</v>
      </c>
      <c r="J886" s="13" t="s">
        <v>75</v>
      </c>
      <c r="K886" s="13" t="s">
        <v>30</v>
      </c>
      <c r="L886" s="25" t="str">
        <f>VLOOKUP($K886,TONG_SL!$A:$D,2,0)</f>
        <v>Gà muối 500g</v>
      </c>
      <c r="N886" s="25" t="str">
        <f t="shared" si="217"/>
        <v>K-C6</v>
      </c>
      <c r="Q886" s="25" t="str">
        <f>VLOOKUP(K886,TONG_SL!$A:$D,3,0)</f>
        <v>Túi</v>
      </c>
      <c r="R886" s="1">
        <v>10</v>
      </c>
      <c r="T886" s="1" t="e">
        <f>VLOOKUP(VLOOKUP(G886,Ma_KH!$A:$R,18,0)&amp;K886,Gia_MB!$A:$F,6,0)</f>
        <v>#N/A</v>
      </c>
      <c r="U886" s="14" t="e">
        <f t="shared" si="218"/>
        <v>#N/A</v>
      </c>
      <c r="W886" s="64" t="e">
        <f t="shared" si="219"/>
        <v>#N/A</v>
      </c>
      <c r="X886" s="3" t="str">
        <f t="shared" si="220"/>
        <v>8</v>
      </c>
      <c r="Z886" s="14" t="e">
        <f t="shared" si="221"/>
        <v>#N/A</v>
      </c>
      <c r="AA886" s="7" t="e">
        <f>VLOOKUP(G886,Ma_KH!$A:$R,14,0)</f>
        <v>#N/A</v>
      </c>
    </row>
    <row r="887" spans="1:27" x14ac:dyDescent="0.25">
      <c r="A887" s="77">
        <v>45910</v>
      </c>
      <c r="B887" s="25">
        <v>57896</v>
      </c>
      <c r="C887" s="12" t="s">
        <v>7186</v>
      </c>
      <c r="D887" s="16">
        <f t="shared" si="216"/>
        <v>45910</v>
      </c>
      <c r="G887" s="13" t="s">
        <v>4919</v>
      </c>
      <c r="I887" s="13" t="s">
        <v>4919</v>
      </c>
      <c r="J887" s="13" t="s">
        <v>1815</v>
      </c>
      <c r="K887" s="13" t="s">
        <v>556</v>
      </c>
      <c r="L887" s="25" t="str">
        <f>VLOOKUP($K887,TONG_SL!$A:$D,2,0)</f>
        <v>Chân giò heo muối 100g</v>
      </c>
      <c r="N887" s="25" t="str">
        <f t="shared" si="217"/>
        <v>K-C6</v>
      </c>
      <c r="Q887" s="25" t="str">
        <f>VLOOKUP(K887,TONG_SL!$A:$D,3,0)</f>
        <v>Gói</v>
      </c>
      <c r="R887" s="1">
        <v>10</v>
      </c>
      <c r="T887" s="1">
        <f>VLOOKUP(VLOOKUP(G887,Ma_KH!$A:$R,18,0)&amp;K887,Gia_MB!$A:$F,6,0)</f>
        <v>23322</v>
      </c>
      <c r="U887" s="14">
        <f t="shared" si="218"/>
        <v>233220</v>
      </c>
      <c r="W887" s="64">
        <f t="shared" si="219"/>
        <v>0</v>
      </c>
      <c r="X887" s="3" t="str">
        <f t="shared" si="220"/>
        <v>8</v>
      </c>
      <c r="Z887" s="14">
        <f t="shared" si="221"/>
        <v>18657.600000000002</v>
      </c>
      <c r="AA887" s="7">
        <f>VLOOKUP(G887,Ma_KH!$A:$R,14,0)</f>
        <v>56</v>
      </c>
    </row>
    <row r="888" spans="1:27" x14ac:dyDescent="0.25">
      <c r="A888" s="77">
        <v>45910</v>
      </c>
      <c r="B888" s="25">
        <v>57896</v>
      </c>
      <c r="C888" s="12" t="s">
        <v>7186</v>
      </c>
      <c r="D888" s="16">
        <f t="shared" si="216"/>
        <v>45910</v>
      </c>
      <c r="G888" s="13" t="s">
        <v>4919</v>
      </c>
      <c r="I888" s="13" t="s">
        <v>4919</v>
      </c>
      <c r="J888" s="13" t="s">
        <v>1815</v>
      </c>
      <c r="K888" s="13" t="s">
        <v>30</v>
      </c>
      <c r="L888" s="25" t="str">
        <f>VLOOKUP($K888,TONG_SL!$A:$D,2,0)</f>
        <v>Gà muối 500g</v>
      </c>
      <c r="N888" s="25" t="str">
        <f t="shared" si="217"/>
        <v>K-C6</v>
      </c>
      <c r="Q888" s="25" t="str">
        <f>VLOOKUP(K888,TONG_SL!$A:$D,3,0)</f>
        <v>Túi</v>
      </c>
      <c r="R888" s="1">
        <v>3</v>
      </c>
      <c r="T888" s="1">
        <f>VLOOKUP(VLOOKUP(G888,Ma_KH!$A:$R,18,0)&amp;K888,Gia_MB!$A:$F,6,0)</f>
        <v>105506</v>
      </c>
      <c r="U888" s="14">
        <f t="shared" si="218"/>
        <v>316518</v>
      </c>
      <c r="W888" s="64">
        <f t="shared" si="219"/>
        <v>0</v>
      </c>
      <c r="X888" s="3" t="str">
        <f t="shared" si="220"/>
        <v>8</v>
      </c>
      <c r="Z888" s="14">
        <f t="shared" si="221"/>
        <v>25321.440000000002</v>
      </c>
      <c r="AA888" s="7">
        <f>VLOOKUP(G888,Ma_KH!$A:$R,14,0)</f>
        <v>56</v>
      </c>
    </row>
    <row r="889" spans="1:27" x14ac:dyDescent="0.25">
      <c r="A889" s="77">
        <v>45910</v>
      </c>
      <c r="B889" s="25">
        <v>57896</v>
      </c>
      <c r="C889" s="12" t="s">
        <v>7186</v>
      </c>
      <c r="D889" s="16">
        <f t="shared" si="216"/>
        <v>45910</v>
      </c>
      <c r="G889" s="13" t="s">
        <v>4919</v>
      </c>
      <c r="I889" s="13" t="s">
        <v>4919</v>
      </c>
      <c r="J889" s="13" t="s">
        <v>1815</v>
      </c>
      <c r="K889" s="13" t="s">
        <v>27</v>
      </c>
      <c r="L889" s="25" t="str">
        <f>VLOOKUP($K889,TONG_SL!$A:$D,2,0)</f>
        <v>Chân giò heo muối 300g</v>
      </c>
      <c r="N889" s="25" t="str">
        <f t="shared" si="217"/>
        <v>K-C6</v>
      </c>
      <c r="Q889" s="25" t="str">
        <f>VLOOKUP(K889,TONG_SL!$A:$D,3,0)</f>
        <v>Túi</v>
      </c>
      <c r="R889" s="1">
        <v>5</v>
      </c>
      <c r="T889" s="1">
        <f>VLOOKUP(VLOOKUP(G889,Ma_KH!$A:$R,18,0)&amp;K889,Gia_MB!$A:$F,6,0)</f>
        <v>69759</v>
      </c>
      <c r="U889" s="14">
        <f t="shared" si="218"/>
        <v>348795</v>
      </c>
      <c r="W889" s="64">
        <f t="shared" si="219"/>
        <v>0</v>
      </c>
      <c r="X889" s="3" t="str">
        <f t="shared" si="220"/>
        <v>8</v>
      </c>
      <c r="Z889" s="14">
        <f t="shared" si="221"/>
        <v>27903.600000000002</v>
      </c>
      <c r="AA889" s="7">
        <f>VLOOKUP(G889,Ma_KH!$A:$R,14,0)</f>
        <v>56</v>
      </c>
    </row>
    <row r="890" spans="1:27" x14ac:dyDescent="0.25">
      <c r="A890" s="77">
        <v>45910</v>
      </c>
      <c r="B890" s="25">
        <v>57897</v>
      </c>
      <c r="C890" s="12" t="s">
        <v>7186</v>
      </c>
      <c r="D890" s="16">
        <f t="shared" si="216"/>
        <v>45910</v>
      </c>
      <c r="G890" s="13" t="s">
        <v>4908</v>
      </c>
      <c r="I890" s="13" t="s">
        <v>4908</v>
      </c>
      <c r="J890" s="13" t="s">
        <v>1815</v>
      </c>
      <c r="K890" s="13" t="s">
        <v>30</v>
      </c>
      <c r="L890" s="25" t="str">
        <f>VLOOKUP($K890,TONG_SL!$A:$D,2,0)</f>
        <v>Gà muối 500g</v>
      </c>
      <c r="N890" s="25" t="str">
        <f t="shared" si="217"/>
        <v>K-C6</v>
      </c>
      <c r="Q890" s="25" t="str">
        <f>VLOOKUP(K890,TONG_SL!$A:$D,3,0)</f>
        <v>Túi</v>
      </c>
      <c r="R890" s="1">
        <v>3</v>
      </c>
      <c r="T890" s="1">
        <f>VLOOKUP(VLOOKUP(G890,Ma_KH!$A:$R,18,0)&amp;K890,Gia_MB!$A:$F,6,0)</f>
        <v>105506</v>
      </c>
      <c r="U890" s="14">
        <f t="shared" si="218"/>
        <v>316518</v>
      </c>
      <c r="W890" s="64">
        <f t="shared" si="219"/>
        <v>0</v>
      </c>
      <c r="X890" s="3" t="str">
        <f t="shared" si="220"/>
        <v>8</v>
      </c>
      <c r="Z890" s="14">
        <f t="shared" si="221"/>
        <v>25321.440000000002</v>
      </c>
      <c r="AA890" s="7">
        <f>VLOOKUP(G890,Ma_KH!$A:$R,14,0)</f>
        <v>56</v>
      </c>
    </row>
    <row r="891" spans="1:27" x14ac:dyDescent="0.25">
      <c r="A891" s="77">
        <v>45910</v>
      </c>
      <c r="B891" s="25">
        <v>57897</v>
      </c>
      <c r="C891" s="12" t="s">
        <v>7186</v>
      </c>
      <c r="D891" s="16">
        <f t="shared" si="216"/>
        <v>45910</v>
      </c>
      <c r="G891" s="13" t="s">
        <v>4908</v>
      </c>
      <c r="I891" s="13" t="s">
        <v>4908</v>
      </c>
      <c r="J891" s="13" t="s">
        <v>1815</v>
      </c>
      <c r="K891" s="13" t="s">
        <v>39</v>
      </c>
      <c r="L891" s="25" t="str">
        <f>VLOOKUP($K891,TONG_SL!$A:$D,2,0)</f>
        <v>Chả cốm 300g</v>
      </c>
      <c r="N891" s="25" t="str">
        <f t="shared" si="217"/>
        <v>K-C6</v>
      </c>
      <c r="Q891" s="25" t="str">
        <f>VLOOKUP(K891,TONG_SL!$A:$D,3,0)</f>
        <v>Túi</v>
      </c>
      <c r="R891" s="1">
        <v>5</v>
      </c>
      <c r="T891" s="1">
        <f>VLOOKUP(VLOOKUP(G891,Ma_KH!$A:$R,18,0)&amp;K891,Gia_MB!$A:$F,6,0)</f>
        <v>70538</v>
      </c>
      <c r="U891" s="14">
        <f t="shared" si="218"/>
        <v>352690</v>
      </c>
      <c r="W891" s="64">
        <f t="shared" si="219"/>
        <v>0</v>
      </c>
      <c r="X891" s="3" t="str">
        <f t="shared" si="220"/>
        <v>8</v>
      </c>
      <c r="Z891" s="14">
        <f t="shared" si="221"/>
        <v>28215.200000000001</v>
      </c>
      <c r="AA891" s="7">
        <f>VLOOKUP(G891,Ma_KH!$A:$R,14,0)</f>
        <v>56</v>
      </c>
    </row>
    <row r="892" spans="1:27" x14ac:dyDescent="0.25">
      <c r="A892" s="77">
        <v>45910</v>
      </c>
      <c r="B892" s="25">
        <v>57897</v>
      </c>
      <c r="C892" s="12" t="s">
        <v>7186</v>
      </c>
      <c r="D892" s="16">
        <f t="shared" si="216"/>
        <v>45910</v>
      </c>
      <c r="G892" s="13" t="s">
        <v>4908</v>
      </c>
      <c r="I892" s="13" t="s">
        <v>4908</v>
      </c>
      <c r="J892" s="13" t="s">
        <v>1815</v>
      </c>
      <c r="K892" s="13" t="s">
        <v>41</v>
      </c>
      <c r="L892" s="25" t="str">
        <f>VLOOKUP($K892,TONG_SL!$A:$D,2,0)</f>
        <v>Chả nướng 300g</v>
      </c>
      <c r="N892" s="25" t="str">
        <f t="shared" si="217"/>
        <v>K-C6</v>
      </c>
      <c r="Q892" s="25" t="str">
        <f>VLOOKUP(K892,TONG_SL!$A:$D,3,0)</f>
        <v>Túi</v>
      </c>
      <c r="R892" s="1">
        <v>5</v>
      </c>
      <c r="T892" s="1">
        <f>VLOOKUP(VLOOKUP(G892,Ma_KH!$A:$R,18,0)&amp;K892,Gia_MB!$A:$F,6,0)</f>
        <v>67403</v>
      </c>
      <c r="U892" s="14">
        <f t="shared" si="218"/>
        <v>337015</v>
      </c>
      <c r="W892" s="64">
        <f t="shared" si="219"/>
        <v>0</v>
      </c>
      <c r="X892" s="3" t="str">
        <f t="shared" si="220"/>
        <v>8</v>
      </c>
      <c r="Z892" s="14">
        <f t="shared" si="221"/>
        <v>26961.200000000001</v>
      </c>
      <c r="AA892" s="7">
        <f>VLOOKUP(G892,Ma_KH!$A:$R,14,0)</f>
        <v>56</v>
      </c>
    </row>
    <row r="893" spans="1:27" x14ac:dyDescent="0.25">
      <c r="A893" s="77">
        <v>45910</v>
      </c>
      <c r="B893" s="25">
        <v>57897</v>
      </c>
      <c r="C893" s="12" t="s">
        <v>7186</v>
      </c>
      <c r="D893" s="16">
        <f t="shared" si="216"/>
        <v>45910</v>
      </c>
      <c r="G893" s="13" t="s">
        <v>4908</v>
      </c>
      <c r="I893" s="13" t="s">
        <v>4908</v>
      </c>
      <c r="J893" s="13" t="s">
        <v>1815</v>
      </c>
      <c r="K893" s="13" t="s">
        <v>32</v>
      </c>
      <c r="L893" s="25" t="str">
        <f>VLOOKUP($K893,TONG_SL!$A:$D,2,0)</f>
        <v>Giò Tai Lưỡi Xào 250g</v>
      </c>
      <c r="N893" s="25" t="str">
        <f t="shared" si="217"/>
        <v>K-C6</v>
      </c>
      <c r="Q893" s="25" t="str">
        <f>VLOOKUP(K893,TONG_SL!$A:$D,3,0)</f>
        <v>Túi</v>
      </c>
      <c r="R893" s="1">
        <v>5</v>
      </c>
      <c r="T893" s="1">
        <f>VLOOKUP(VLOOKUP(G893,Ma_KH!$A:$R,18,0)&amp;K893,Gia_MB!$A:$F,6,0)</f>
        <v>47672</v>
      </c>
      <c r="U893" s="14">
        <f t="shared" si="218"/>
        <v>238360</v>
      </c>
      <c r="W893" s="64">
        <f t="shared" si="219"/>
        <v>0</v>
      </c>
      <c r="X893" s="3" t="str">
        <f t="shared" si="220"/>
        <v>8</v>
      </c>
      <c r="Z893" s="14">
        <f t="shared" si="221"/>
        <v>19068.8</v>
      </c>
      <c r="AA893" s="7">
        <f>VLOOKUP(G893,Ma_KH!$A:$R,14,0)</f>
        <v>56</v>
      </c>
    </row>
    <row r="894" spans="1:27" x14ac:dyDescent="0.25">
      <c r="A894" s="77">
        <v>45910</v>
      </c>
      <c r="B894" s="25">
        <v>57897</v>
      </c>
      <c r="C894" s="12" t="s">
        <v>7186</v>
      </c>
      <c r="D894" s="16">
        <f t="shared" si="216"/>
        <v>45910</v>
      </c>
      <c r="G894" s="13" t="s">
        <v>4908</v>
      </c>
      <c r="I894" s="13" t="s">
        <v>4908</v>
      </c>
      <c r="J894" s="13" t="s">
        <v>1815</v>
      </c>
      <c r="K894" s="13" t="s">
        <v>7433</v>
      </c>
      <c r="L894" s="25" t="str">
        <f>VLOOKUP($K894,TONG_SL!$A:$D,2,0)</f>
        <v>Mọc Nấm Hương 250g</v>
      </c>
      <c r="N894" s="25" t="str">
        <f t="shared" si="217"/>
        <v>K-C6</v>
      </c>
      <c r="Q894" s="25" t="str">
        <f>VLOOKUP(K894,TONG_SL!$A:$D,3,0)</f>
        <v>Túi</v>
      </c>
      <c r="R894" s="1">
        <v>5</v>
      </c>
      <c r="T894" s="1">
        <f>VLOOKUP(VLOOKUP(G894,Ma_KH!$A:$R,18,0)&amp;K894,Gia_MB!$A:$F,6,0)</f>
        <v>43700</v>
      </c>
      <c r="U894" s="14">
        <f t="shared" si="218"/>
        <v>218500</v>
      </c>
      <c r="W894" s="64">
        <f t="shared" si="219"/>
        <v>0</v>
      </c>
      <c r="X894" s="3" t="str">
        <f t="shared" si="220"/>
        <v>8</v>
      </c>
      <c r="Z894" s="14">
        <f t="shared" si="221"/>
        <v>17480</v>
      </c>
      <c r="AA894" s="7">
        <f>VLOOKUP(G894,Ma_KH!$A:$R,14,0)</f>
        <v>56</v>
      </c>
    </row>
    <row r="895" spans="1:27" x14ac:dyDescent="0.25">
      <c r="A895" s="77">
        <v>45910</v>
      </c>
      <c r="B895" s="25">
        <v>57897</v>
      </c>
      <c r="C895" s="12" t="s">
        <v>7186</v>
      </c>
      <c r="D895" s="16">
        <f t="shared" si="216"/>
        <v>45910</v>
      </c>
      <c r="G895" s="13" t="s">
        <v>4908</v>
      </c>
      <c r="I895" s="13" t="s">
        <v>4908</v>
      </c>
      <c r="J895" s="13" t="s">
        <v>1815</v>
      </c>
      <c r="K895" s="13" t="s">
        <v>35</v>
      </c>
      <c r="L895" s="25" t="str">
        <f>VLOOKUP($K895,TONG_SL!$A:$D,2,0)</f>
        <v>Tai heo muối 200g</v>
      </c>
      <c r="N895" s="25" t="str">
        <f t="shared" si="217"/>
        <v>K-C6</v>
      </c>
      <c r="Q895" s="25" t="str">
        <f>VLOOKUP(K895,TONG_SL!$A:$D,3,0)</f>
        <v>Túi</v>
      </c>
      <c r="R895" s="1">
        <v>5</v>
      </c>
      <c r="T895" s="1">
        <f>VLOOKUP(VLOOKUP(G895,Ma_KH!$A:$R,18,0)&amp;K895,Gia_MB!$A:$F,6,0)</f>
        <v>52815</v>
      </c>
      <c r="U895" s="14">
        <f t="shared" si="218"/>
        <v>264075</v>
      </c>
      <c r="W895" s="64">
        <f t="shared" si="219"/>
        <v>0</v>
      </c>
      <c r="X895" s="3" t="str">
        <f t="shared" si="220"/>
        <v>8</v>
      </c>
      <c r="Z895" s="14">
        <f t="shared" si="221"/>
        <v>21126</v>
      </c>
      <c r="AA895" s="7">
        <f>VLOOKUP(G895,Ma_KH!$A:$R,14,0)</f>
        <v>56</v>
      </c>
    </row>
    <row r="896" spans="1:27" x14ac:dyDescent="0.25">
      <c r="A896" s="77">
        <v>45910</v>
      </c>
      <c r="B896" s="25">
        <v>57823</v>
      </c>
      <c r="C896" s="12" t="s">
        <v>7186</v>
      </c>
      <c r="D896" s="16">
        <f t="shared" ref="D896:D920" si="222">IF(A896="","",A896)</f>
        <v>45910</v>
      </c>
      <c r="G896" s="13" t="s">
        <v>7200</v>
      </c>
      <c r="I896" s="13" t="s">
        <v>2003</v>
      </c>
      <c r="J896" s="13" t="s">
        <v>1815</v>
      </c>
      <c r="K896" s="13" t="s">
        <v>547</v>
      </c>
      <c r="L896" s="25" t="str">
        <f>VLOOKUP($K896,TONG_SL!$A:$D,2,0)</f>
        <v>Chân giò heo muối 500g</v>
      </c>
      <c r="N896" s="25" t="str">
        <f t="shared" ref="N896:N920" si="223">IF($B896&lt;&gt;"","K-C6","")</f>
        <v>K-C6</v>
      </c>
      <c r="Q896" s="25" t="str">
        <f>VLOOKUP(K896,TONG_SL!$A:$D,3,0)</f>
        <v>Túi</v>
      </c>
      <c r="R896" s="1">
        <v>3</v>
      </c>
      <c r="T896" s="1">
        <f>VLOOKUP(VLOOKUP(G896,Ma_KH!$A:$R,18,0)&amp;K896,Gia_MB!$A:$F,6,0)</f>
        <v>113113</v>
      </c>
      <c r="U896" s="14">
        <f t="shared" ref="U896:U897" si="224">T896*R896</f>
        <v>339339</v>
      </c>
      <c r="W896" s="64">
        <f t="shared" ref="W896:W897" si="225">U896*V896</f>
        <v>0</v>
      </c>
      <c r="X896" s="3" t="str">
        <f t="shared" ref="X896:X897" si="226">IF(B896&lt;&gt;"","8","0")</f>
        <v>8</v>
      </c>
      <c r="Z896" s="14">
        <f t="shared" ref="Z896:Z897" si="227">U896*X896%</f>
        <v>27147.119999999999</v>
      </c>
      <c r="AA896" s="7">
        <f>VLOOKUP(G896,Ma_KH!$A:$R,14,0)</f>
        <v>60</v>
      </c>
    </row>
    <row r="897" spans="1:27" x14ac:dyDescent="0.25">
      <c r="A897" s="77">
        <v>45910</v>
      </c>
      <c r="B897" s="25">
        <v>57823</v>
      </c>
      <c r="C897" s="12" t="s">
        <v>7186</v>
      </c>
      <c r="D897" s="16">
        <f t="shared" si="222"/>
        <v>45910</v>
      </c>
      <c r="G897" s="13" t="s">
        <v>7200</v>
      </c>
      <c r="I897" s="13" t="s">
        <v>2003</v>
      </c>
      <c r="J897" s="13" t="s">
        <v>1815</v>
      </c>
      <c r="K897" s="13" t="s">
        <v>30</v>
      </c>
      <c r="L897" s="25" t="str">
        <f>VLOOKUP($K897,TONG_SL!$A:$D,2,0)</f>
        <v>Gà muối 500g</v>
      </c>
      <c r="N897" s="25" t="str">
        <f t="shared" si="223"/>
        <v>K-C6</v>
      </c>
      <c r="Q897" s="25" t="str">
        <f>VLOOKUP(K897,TONG_SL!$A:$D,3,0)</f>
        <v>Túi</v>
      </c>
      <c r="R897" s="1">
        <v>5</v>
      </c>
      <c r="T897" s="1">
        <f>VLOOKUP(VLOOKUP(G897,Ma_KH!$A:$R,18,0)&amp;K897,Gia_MB!$A:$F,6,0)</f>
        <v>105505</v>
      </c>
      <c r="U897" s="14">
        <f t="shared" si="224"/>
        <v>527525</v>
      </c>
      <c r="W897" s="64">
        <f t="shared" si="225"/>
        <v>0</v>
      </c>
      <c r="X897" s="3" t="str">
        <f t="shared" si="226"/>
        <v>8</v>
      </c>
      <c r="Z897" s="14">
        <f t="shared" si="227"/>
        <v>42202</v>
      </c>
      <c r="AA897" s="7">
        <f>VLOOKUP(G897,Ma_KH!$A:$R,14,0)</f>
        <v>60</v>
      </c>
    </row>
    <row r="898" spans="1:27" x14ac:dyDescent="0.25">
      <c r="A898" s="77">
        <v>45910</v>
      </c>
      <c r="B898" s="25">
        <v>57823</v>
      </c>
      <c r="C898" s="12" t="s">
        <v>7186</v>
      </c>
      <c r="D898" s="16">
        <f t="shared" si="222"/>
        <v>45910</v>
      </c>
      <c r="G898" s="13" t="s">
        <v>7200</v>
      </c>
      <c r="I898" s="13" t="s">
        <v>2003</v>
      </c>
      <c r="J898" s="13" t="s">
        <v>1815</v>
      </c>
      <c r="K898" s="13" t="s">
        <v>7369</v>
      </c>
      <c r="L898" s="25" t="str">
        <f>VLOOKUP($K898,TONG_SL!$A:$D,2,0)</f>
        <v>Gà xì dầu 500g</v>
      </c>
      <c r="N898" s="25" t="str">
        <f t="shared" si="223"/>
        <v>K-C6</v>
      </c>
      <c r="Q898" s="25" t="str">
        <f>VLOOKUP(K898,TONG_SL!$A:$D,3,0)</f>
        <v>Túi</v>
      </c>
      <c r="R898" s="1">
        <v>3</v>
      </c>
      <c r="T898" s="1">
        <f>VLOOKUP(VLOOKUP(G898,Ma_KH!$A:$R,18,0)&amp;K898,Gia_MB!$A:$F,6,0)</f>
        <v>106026</v>
      </c>
      <c r="U898" s="14">
        <f t="shared" ref="U898:U920" si="228">T898*R898</f>
        <v>318078</v>
      </c>
      <c r="W898" s="64">
        <f t="shared" ref="W898:W920" si="229">U898*V898</f>
        <v>0</v>
      </c>
      <c r="X898" s="3" t="str">
        <f t="shared" ref="X898:X920" si="230">IF(B898&lt;&gt;"","8","0")</f>
        <v>8</v>
      </c>
      <c r="Z898" s="14">
        <f t="shared" ref="Z898:Z920" si="231">U898*X898%</f>
        <v>25446.240000000002</v>
      </c>
      <c r="AA898" s="7">
        <f>VLOOKUP(G898,Ma_KH!$A:$R,14,0)</f>
        <v>60</v>
      </c>
    </row>
    <row r="899" spans="1:27" x14ac:dyDescent="0.25">
      <c r="A899" s="77">
        <v>45910</v>
      </c>
      <c r="B899" s="25">
        <v>57857</v>
      </c>
      <c r="C899" s="12" t="s">
        <v>7186</v>
      </c>
      <c r="D899" s="16">
        <f t="shared" si="222"/>
        <v>45910</v>
      </c>
      <c r="G899" s="13" t="s">
        <v>7200</v>
      </c>
      <c r="I899" s="13" t="s">
        <v>2139</v>
      </c>
      <c r="J899" s="13" t="s">
        <v>1815</v>
      </c>
      <c r="K899" s="13" t="s">
        <v>27</v>
      </c>
      <c r="L899" s="25" t="str">
        <f>VLOOKUP($K899,TONG_SL!$A:$D,2,0)</f>
        <v>Chân giò heo muối 300g</v>
      </c>
      <c r="N899" s="25" t="str">
        <f t="shared" si="223"/>
        <v>K-C6</v>
      </c>
      <c r="Q899" s="25" t="str">
        <f>VLOOKUP(K899,TONG_SL!$A:$D,3,0)</f>
        <v>Túi</v>
      </c>
      <c r="R899" s="1">
        <v>5</v>
      </c>
      <c r="T899" s="1">
        <f>VLOOKUP(VLOOKUP(G899,Ma_KH!$A:$R,18,0)&amp;K899,Gia_MB!$A:$F,6,0)</f>
        <v>69759</v>
      </c>
      <c r="U899" s="14">
        <f t="shared" si="228"/>
        <v>348795</v>
      </c>
      <c r="W899" s="64">
        <f t="shared" si="229"/>
        <v>0</v>
      </c>
      <c r="X899" s="3" t="str">
        <f t="shared" si="230"/>
        <v>8</v>
      </c>
      <c r="Z899" s="14">
        <f t="shared" si="231"/>
        <v>27903.600000000002</v>
      </c>
      <c r="AA899" s="7">
        <f>VLOOKUP(G899,Ma_KH!$A:$R,14,0)</f>
        <v>60</v>
      </c>
    </row>
    <row r="900" spans="1:27" x14ac:dyDescent="0.25">
      <c r="A900" s="77">
        <v>45910</v>
      </c>
      <c r="B900" s="25">
        <v>57857</v>
      </c>
      <c r="C900" s="12" t="s">
        <v>7186</v>
      </c>
      <c r="D900" s="16">
        <f t="shared" si="222"/>
        <v>45910</v>
      </c>
      <c r="G900" s="13" t="s">
        <v>7200</v>
      </c>
      <c r="I900" s="13" t="s">
        <v>2139</v>
      </c>
      <c r="J900" s="13" t="s">
        <v>1815</v>
      </c>
      <c r="K900" s="13" t="s">
        <v>30</v>
      </c>
      <c r="L900" s="25" t="str">
        <f>VLOOKUP($K900,TONG_SL!$A:$D,2,0)</f>
        <v>Gà muối 500g</v>
      </c>
      <c r="N900" s="25" t="str">
        <f t="shared" si="223"/>
        <v>K-C6</v>
      </c>
      <c r="Q900" s="25" t="str">
        <f>VLOOKUP(K900,TONG_SL!$A:$D,3,0)</f>
        <v>Túi</v>
      </c>
      <c r="R900" s="1">
        <v>3</v>
      </c>
      <c r="T900" s="1">
        <f>VLOOKUP(VLOOKUP(G900,Ma_KH!$A:$R,18,0)&amp;K900,Gia_MB!$A:$F,6,0)</f>
        <v>105505</v>
      </c>
      <c r="U900" s="14">
        <f t="shared" si="228"/>
        <v>316515</v>
      </c>
      <c r="W900" s="64">
        <f t="shared" si="229"/>
        <v>0</v>
      </c>
      <c r="X900" s="3" t="str">
        <f t="shared" si="230"/>
        <v>8</v>
      </c>
      <c r="Z900" s="14">
        <f t="shared" si="231"/>
        <v>25321.200000000001</v>
      </c>
      <c r="AA900" s="7">
        <f>VLOOKUP(G900,Ma_KH!$A:$R,14,0)</f>
        <v>60</v>
      </c>
    </row>
    <row r="901" spans="1:27" x14ac:dyDescent="0.25">
      <c r="A901" s="77">
        <v>45910</v>
      </c>
      <c r="B901" s="25">
        <v>57857</v>
      </c>
      <c r="C901" s="12" t="s">
        <v>7186</v>
      </c>
      <c r="D901" s="16">
        <f t="shared" si="222"/>
        <v>45910</v>
      </c>
      <c r="G901" s="13" t="s">
        <v>7200</v>
      </c>
      <c r="I901" s="13" t="s">
        <v>2139</v>
      </c>
      <c r="J901" s="13" t="s">
        <v>1815</v>
      </c>
      <c r="K901" s="13" t="s">
        <v>51</v>
      </c>
      <c r="L901" s="25" t="str">
        <f>VLOOKUP($K901,TONG_SL!$A:$D,2,0)</f>
        <v>Mọc Nấm Hương 250g</v>
      </c>
      <c r="N901" s="25" t="str">
        <f t="shared" si="223"/>
        <v>K-C6</v>
      </c>
      <c r="Q901" s="25" t="str">
        <f>VLOOKUP(K901,TONG_SL!$A:$D,3,0)</f>
        <v>Túi</v>
      </c>
      <c r="R901" s="1">
        <v>2</v>
      </c>
      <c r="T901" s="1">
        <f>VLOOKUP(VLOOKUP(G901,Ma_KH!$A:$R,18,0)&amp;K901,Gia_MB!$A:$F,6,0)</f>
        <v>43700</v>
      </c>
      <c r="U901" s="14">
        <f t="shared" si="228"/>
        <v>87400</v>
      </c>
      <c r="W901" s="64">
        <f t="shared" si="229"/>
        <v>0</v>
      </c>
      <c r="X901" s="3" t="str">
        <f t="shared" si="230"/>
        <v>8</v>
      </c>
      <c r="Z901" s="14">
        <f t="shared" si="231"/>
        <v>6992</v>
      </c>
      <c r="AA901" s="7">
        <f>VLOOKUP(G901,Ma_KH!$A:$R,14,0)</f>
        <v>60</v>
      </c>
    </row>
    <row r="902" spans="1:27" x14ac:dyDescent="0.25">
      <c r="A902" s="77">
        <v>45910</v>
      </c>
      <c r="B902" s="25">
        <v>57824</v>
      </c>
      <c r="C902" s="12" t="s">
        <v>7186</v>
      </c>
      <c r="D902" s="16">
        <f t="shared" si="222"/>
        <v>45910</v>
      </c>
      <c r="G902" s="13" t="s">
        <v>7200</v>
      </c>
      <c r="I902" s="13" t="s">
        <v>2063</v>
      </c>
      <c r="J902" s="13" t="s">
        <v>1815</v>
      </c>
      <c r="K902" s="13" t="s">
        <v>27</v>
      </c>
      <c r="L902" s="25" t="str">
        <f>VLOOKUP($K902,TONG_SL!$A:$D,2,0)</f>
        <v>Chân giò heo muối 300g</v>
      </c>
      <c r="N902" s="25" t="str">
        <f t="shared" si="223"/>
        <v>K-C6</v>
      </c>
      <c r="Q902" s="25" t="str">
        <f>VLOOKUP(K902,TONG_SL!$A:$D,3,0)</f>
        <v>Túi</v>
      </c>
      <c r="R902" s="1">
        <v>2</v>
      </c>
      <c r="T902" s="1">
        <f>VLOOKUP(VLOOKUP(G902,Ma_KH!$A:$R,18,0)&amp;K902,Gia_MB!$A:$F,6,0)</f>
        <v>69759</v>
      </c>
      <c r="U902" s="14">
        <f t="shared" si="228"/>
        <v>139518</v>
      </c>
      <c r="W902" s="64">
        <f t="shared" si="229"/>
        <v>0</v>
      </c>
      <c r="X902" s="3" t="str">
        <f t="shared" si="230"/>
        <v>8</v>
      </c>
      <c r="Z902" s="14">
        <f t="shared" si="231"/>
        <v>11161.44</v>
      </c>
      <c r="AA902" s="7">
        <f>VLOOKUP(G902,Ma_KH!$A:$R,14,0)</f>
        <v>60</v>
      </c>
    </row>
    <row r="903" spans="1:27" x14ac:dyDescent="0.25">
      <c r="A903" s="77">
        <v>45910</v>
      </c>
      <c r="B903" s="25">
        <v>57824</v>
      </c>
      <c r="C903" s="12" t="s">
        <v>7186</v>
      </c>
      <c r="D903" s="16">
        <f t="shared" si="222"/>
        <v>45910</v>
      </c>
      <c r="G903" s="13" t="s">
        <v>7200</v>
      </c>
      <c r="I903" s="13" t="s">
        <v>2063</v>
      </c>
      <c r="J903" s="13" t="s">
        <v>1815</v>
      </c>
      <c r="K903" s="13" t="s">
        <v>30</v>
      </c>
      <c r="L903" s="25" t="str">
        <f>VLOOKUP($K903,TONG_SL!$A:$D,2,0)</f>
        <v>Gà muối 500g</v>
      </c>
      <c r="N903" s="25" t="str">
        <f t="shared" si="223"/>
        <v>K-C6</v>
      </c>
      <c r="Q903" s="25" t="str">
        <f>VLOOKUP(K903,TONG_SL!$A:$D,3,0)</f>
        <v>Túi</v>
      </c>
      <c r="R903" s="1">
        <v>5</v>
      </c>
      <c r="T903" s="1">
        <f>VLOOKUP(VLOOKUP(G903,Ma_KH!$A:$R,18,0)&amp;K903,Gia_MB!$A:$F,6,0)</f>
        <v>105505</v>
      </c>
      <c r="U903" s="14">
        <f t="shared" si="228"/>
        <v>527525</v>
      </c>
      <c r="W903" s="64">
        <f t="shared" si="229"/>
        <v>0</v>
      </c>
      <c r="X903" s="3" t="str">
        <f t="shared" si="230"/>
        <v>8</v>
      </c>
      <c r="Z903" s="14">
        <f t="shared" si="231"/>
        <v>42202</v>
      </c>
      <c r="AA903" s="7">
        <f>VLOOKUP(G903,Ma_KH!$A:$R,14,0)</f>
        <v>60</v>
      </c>
    </row>
    <row r="904" spans="1:27" x14ac:dyDescent="0.25">
      <c r="A904" s="77">
        <v>45910</v>
      </c>
      <c r="B904" s="25">
        <v>57772</v>
      </c>
      <c r="C904" s="12" t="s">
        <v>7186</v>
      </c>
      <c r="D904" s="16">
        <f t="shared" si="222"/>
        <v>45910</v>
      </c>
      <c r="G904" s="13" t="s">
        <v>3179</v>
      </c>
      <c r="I904" s="13" t="s">
        <v>3179</v>
      </c>
      <c r="J904" s="13" t="s">
        <v>1815</v>
      </c>
      <c r="K904" s="13" t="s">
        <v>30</v>
      </c>
      <c r="L904" s="25" t="str">
        <f>VLOOKUP($K904,TONG_SL!$A:$D,2,0)</f>
        <v>Gà muối 500g</v>
      </c>
      <c r="N904" s="25" t="str">
        <f t="shared" si="223"/>
        <v>K-C6</v>
      </c>
      <c r="Q904" s="25" t="str">
        <f>VLOOKUP(K904,TONG_SL!$A:$D,3,0)</f>
        <v>Túi</v>
      </c>
      <c r="R904" s="1">
        <v>3</v>
      </c>
      <c r="T904" s="1">
        <f>VLOOKUP(VLOOKUP(G904,Ma_KH!$A:$R,18,0)&amp;K904,Gia_MB!$A:$F,6,0)</f>
        <v>111058</v>
      </c>
      <c r="U904" s="14">
        <f t="shared" si="228"/>
        <v>333174</v>
      </c>
      <c r="W904" s="64">
        <f t="shared" si="229"/>
        <v>0</v>
      </c>
      <c r="X904" s="3" t="str">
        <f t="shared" si="230"/>
        <v>8</v>
      </c>
      <c r="Z904" s="14">
        <f t="shared" si="231"/>
        <v>26653.920000000002</v>
      </c>
      <c r="AA904" s="7">
        <f>VLOOKUP(G904,Ma_KH!$A:$R,14,0)</f>
        <v>57</v>
      </c>
    </row>
    <row r="905" spans="1:27" x14ac:dyDescent="0.25">
      <c r="A905" s="77">
        <v>45910</v>
      </c>
      <c r="B905" s="25">
        <v>57772</v>
      </c>
      <c r="C905" s="12" t="s">
        <v>7186</v>
      </c>
      <c r="D905" s="16">
        <f t="shared" si="222"/>
        <v>45910</v>
      </c>
      <c r="G905" s="13" t="s">
        <v>3179</v>
      </c>
      <c r="I905" s="13" t="s">
        <v>3179</v>
      </c>
      <c r="J905" s="13" t="s">
        <v>1815</v>
      </c>
      <c r="K905" s="13" t="s">
        <v>27</v>
      </c>
      <c r="L905" s="25" t="str">
        <f>VLOOKUP($K905,TONG_SL!$A:$D,2,0)</f>
        <v>Chân giò heo muối 300g</v>
      </c>
      <c r="N905" s="25" t="str">
        <f t="shared" si="223"/>
        <v>K-C6</v>
      </c>
      <c r="Q905" s="25" t="str">
        <f>VLOOKUP(K905,TONG_SL!$A:$D,3,0)</f>
        <v>Túi</v>
      </c>
      <c r="R905" s="1">
        <v>10</v>
      </c>
      <c r="T905" s="1">
        <f>VLOOKUP(VLOOKUP(G905,Ma_KH!$A:$R,18,0)&amp;K905,Gia_MB!$A:$F,6,0)</f>
        <v>73431</v>
      </c>
      <c r="U905" s="14">
        <f t="shared" si="228"/>
        <v>734310</v>
      </c>
      <c r="W905" s="64">
        <f t="shared" si="229"/>
        <v>0</v>
      </c>
      <c r="X905" s="3" t="str">
        <f t="shared" si="230"/>
        <v>8</v>
      </c>
      <c r="Z905" s="14">
        <f t="shared" si="231"/>
        <v>58744.800000000003</v>
      </c>
      <c r="AA905" s="7">
        <f>VLOOKUP(G905,Ma_KH!$A:$R,14,0)</f>
        <v>57</v>
      </c>
    </row>
    <row r="906" spans="1:27" x14ac:dyDescent="0.25">
      <c r="A906" s="77">
        <v>45910</v>
      </c>
      <c r="B906" s="25">
        <v>57772</v>
      </c>
      <c r="C906" s="12" t="s">
        <v>7186</v>
      </c>
      <c r="D906" s="16">
        <f t="shared" si="222"/>
        <v>45910</v>
      </c>
      <c r="G906" s="13" t="s">
        <v>3179</v>
      </c>
      <c r="I906" s="13" t="s">
        <v>3179</v>
      </c>
      <c r="J906" s="13" t="s">
        <v>1815</v>
      </c>
      <c r="K906" s="13" t="s">
        <v>41</v>
      </c>
      <c r="L906" s="25" t="str">
        <f>VLOOKUP($K906,TONG_SL!$A:$D,2,0)</f>
        <v>Chả nướng 300g</v>
      </c>
      <c r="N906" s="25" t="str">
        <f t="shared" si="223"/>
        <v>K-C6</v>
      </c>
      <c r="Q906" s="25" t="str">
        <f>VLOOKUP(K906,TONG_SL!$A:$D,3,0)</f>
        <v>Túi</v>
      </c>
      <c r="R906" s="1">
        <v>3</v>
      </c>
      <c r="T906" s="1">
        <f>VLOOKUP(VLOOKUP(G906,Ma_KH!$A:$R,18,0)&amp;K906,Gia_MB!$A:$F,6,0)</f>
        <v>70950</v>
      </c>
      <c r="U906" s="14">
        <f t="shared" si="228"/>
        <v>212850</v>
      </c>
      <c r="W906" s="64">
        <f t="shared" si="229"/>
        <v>0</v>
      </c>
      <c r="X906" s="3" t="str">
        <f t="shared" si="230"/>
        <v>8</v>
      </c>
      <c r="Z906" s="14">
        <f t="shared" si="231"/>
        <v>17028</v>
      </c>
      <c r="AA906" s="7">
        <f>VLOOKUP(G906,Ma_KH!$A:$R,14,0)</f>
        <v>57</v>
      </c>
    </row>
    <row r="907" spans="1:27" x14ac:dyDescent="0.25">
      <c r="A907" s="77">
        <v>45910</v>
      </c>
      <c r="B907" s="25">
        <v>56670</v>
      </c>
      <c r="C907" s="12" t="s">
        <v>7186</v>
      </c>
      <c r="D907" s="16">
        <f t="shared" si="222"/>
        <v>45910</v>
      </c>
      <c r="G907" s="13" t="s">
        <v>7227</v>
      </c>
      <c r="I907" s="13" t="s">
        <v>7365</v>
      </c>
      <c r="J907" s="13" t="s">
        <v>1815</v>
      </c>
      <c r="K907" s="13" t="s">
        <v>568</v>
      </c>
      <c r="L907" s="25" t="str">
        <f>VLOOKUP($K907,TONG_SL!$A:$D,2,0)</f>
        <v>Chân gà sả tắc 150g</v>
      </c>
      <c r="N907" s="25" t="str">
        <f t="shared" si="223"/>
        <v>K-C6</v>
      </c>
      <c r="Q907" s="25" t="str">
        <f>VLOOKUP(K907,TONG_SL!$A:$D,3,0)</f>
        <v>Túi</v>
      </c>
      <c r="R907" s="1">
        <v>5</v>
      </c>
      <c r="T907" s="1">
        <f>VLOOKUP(VLOOKUP(G907,Ma_KH!$A:$R,18,0)&amp;K907,Gia_MB!$A:$F,6,0)</f>
        <v>20250</v>
      </c>
      <c r="U907" s="14">
        <f t="shared" si="228"/>
        <v>101250</v>
      </c>
      <c r="W907" s="64">
        <f t="shared" si="229"/>
        <v>0</v>
      </c>
      <c r="X907" s="3" t="str">
        <f t="shared" si="230"/>
        <v>8</v>
      </c>
      <c r="Z907" s="14">
        <f t="shared" si="231"/>
        <v>8100</v>
      </c>
      <c r="AA907" s="7">
        <f>VLOOKUP(G907,Ma_KH!$A:$R,14,0)</f>
        <v>51</v>
      </c>
    </row>
    <row r="908" spans="1:27" x14ac:dyDescent="0.25">
      <c r="A908" s="77">
        <v>45910</v>
      </c>
      <c r="B908" s="25">
        <v>56670</v>
      </c>
      <c r="C908" s="12" t="s">
        <v>7186</v>
      </c>
      <c r="D908" s="16">
        <f t="shared" si="222"/>
        <v>45910</v>
      </c>
      <c r="G908" s="13" t="s">
        <v>7227</v>
      </c>
      <c r="I908" s="13" t="s">
        <v>7365</v>
      </c>
      <c r="J908" s="13" t="s">
        <v>1815</v>
      </c>
      <c r="K908" s="13" t="s">
        <v>558</v>
      </c>
      <c r="L908" s="25" t="str">
        <f>VLOOKUP($K908,TONG_SL!$A:$D,2,0)</f>
        <v>Gà muối hun khói 300g</v>
      </c>
      <c r="N908" s="25" t="str">
        <f t="shared" si="223"/>
        <v>K-C6</v>
      </c>
      <c r="Q908" s="25" t="str">
        <f>VLOOKUP(K908,TONG_SL!$A:$D,3,0)</f>
        <v>Túi</v>
      </c>
      <c r="R908" s="1">
        <v>10</v>
      </c>
      <c r="T908" s="1">
        <f>VLOOKUP(VLOOKUP(G908,Ma_KH!$A:$R,18,0)&amp;K908,Gia_MB!$A:$F,6,0)</f>
        <v>70000</v>
      </c>
      <c r="U908" s="14">
        <f t="shared" si="228"/>
        <v>700000</v>
      </c>
      <c r="W908" s="64">
        <f t="shared" si="229"/>
        <v>0</v>
      </c>
      <c r="X908" s="3" t="str">
        <f t="shared" si="230"/>
        <v>8</v>
      </c>
      <c r="Z908" s="14">
        <f t="shared" si="231"/>
        <v>56000</v>
      </c>
      <c r="AA908" s="7">
        <f>VLOOKUP(G908,Ma_KH!$A:$R,14,0)</f>
        <v>51</v>
      </c>
    </row>
    <row r="909" spans="1:27" x14ac:dyDescent="0.25">
      <c r="A909" s="77">
        <v>45910</v>
      </c>
      <c r="B909" s="25">
        <v>57825</v>
      </c>
      <c r="C909" s="12" t="s">
        <v>7186</v>
      </c>
      <c r="D909" s="16">
        <f t="shared" si="222"/>
        <v>45910</v>
      </c>
      <c r="G909" s="13" t="s">
        <v>3158</v>
      </c>
      <c r="I909" s="13" t="s">
        <v>3158</v>
      </c>
      <c r="J909" s="13" t="s">
        <v>1815</v>
      </c>
      <c r="K909" s="13" t="s">
        <v>30</v>
      </c>
      <c r="L909" s="25" t="str">
        <f>VLOOKUP($K909,TONG_SL!$A:$D,2,0)</f>
        <v>Gà muối 500g</v>
      </c>
      <c r="N909" s="25" t="str">
        <f t="shared" si="223"/>
        <v>K-C6</v>
      </c>
      <c r="Q909" s="25" t="str">
        <f>VLOOKUP(K909,TONG_SL!$A:$D,3,0)</f>
        <v>Túi</v>
      </c>
      <c r="R909" s="1">
        <v>3</v>
      </c>
      <c r="T909" s="1">
        <f>VLOOKUP(VLOOKUP(G909,Ma_KH!$A:$R,18,0)&amp;K909,Gia_MB!$A:$F,6,0)</f>
        <v>111058</v>
      </c>
      <c r="U909" s="14">
        <f t="shared" si="228"/>
        <v>333174</v>
      </c>
      <c r="W909" s="64">
        <f t="shared" si="229"/>
        <v>0</v>
      </c>
      <c r="X909" s="3" t="str">
        <f t="shared" si="230"/>
        <v>8</v>
      </c>
      <c r="Z909" s="14">
        <f t="shared" si="231"/>
        <v>26653.920000000002</v>
      </c>
      <c r="AA909" s="7">
        <f>VLOOKUP(G909,Ma_KH!$A:$R,14,0)</f>
        <v>57</v>
      </c>
    </row>
    <row r="910" spans="1:27" x14ac:dyDescent="0.25">
      <c r="A910" s="77">
        <v>45910</v>
      </c>
      <c r="B910" s="25">
        <v>57825</v>
      </c>
      <c r="C910" s="12" t="s">
        <v>7186</v>
      </c>
      <c r="D910" s="16">
        <f t="shared" si="222"/>
        <v>45910</v>
      </c>
      <c r="G910" s="13" t="s">
        <v>3158</v>
      </c>
      <c r="I910" s="13" t="s">
        <v>3158</v>
      </c>
      <c r="J910" s="13" t="s">
        <v>1815</v>
      </c>
      <c r="K910" s="13" t="s">
        <v>27</v>
      </c>
      <c r="L910" s="25" t="str">
        <f>VLOOKUP($K910,TONG_SL!$A:$D,2,0)</f>
        <v>Chân giò heo muối 300g</v>
      </c>
      <c r="N910" s="25" t="str">
        <f t="shared" si="223"/>
        <v>K-C6</v>
      </c>
      <c r="Q910" s="25" t="str">
        <f>VLOOKUP(K910,TONG_SL!$A:$D,3,0)</f>
        <v>Túi</v>
      </c>
      <c r="R910" s="1">
        <v>3</v>
      </c>
      <c r="T910" s="1">
        <f>VLOOKUP(VLOOKUP(G910,Ma_KH!$A:$R,18,0)&amp;K910,Gia_MB!$A:$F,6,0)</f>
        <v>73431</v>
      </c>
      <c r="U910" s="14">
        <f t="shared" si="228"/>
        <v>220293</v>
      </c>
      <c r="W910" s="64">
        <f t="shared" si="229"/>
        <v>0</v>
      </c>
      <c r="X910" s="3" t="str">
        <f t="shared" si="230"/>
        <v>8</v>
      </c>
      <c r="Z910" s="14">
        <f t="shared" si="231"/>
        <v>17623.439999999999</v>
      </c>
      <c r="AA910" s="7">
        <f>VLOOKUP(G910,Ma_KH!$A:$R,14,0)</f>
        <v>57</v>
      </c>
    </row>
    <row r="911" spans="1:27" x14ac:dyDescent="0.25">
      <c r="A911" s="77">
        <v>45910</v>
      </c>
      <c r="B911" s="25">
        <v>57825</v>
      </c>
      <c r="C911" s="12" t="s">
        <v>7186</v>
      </c>
      <c r="D911" s="16">
        <f t="shared" si="222"/>
        <v>45910</v>
      </c>
      <c r="G911" s="13" t="s">
        <v>3158</v>
      </c>
      <c r="I911" s="13" t="s">
        <v>3158</v>
      </c>
      <c r="J911" s="13" t="s">
        <v>1815</v>
      </c>
      <c r="K911" s="13" t="s">
        <v>547</v>
      </c>
      <c r="L911" s="25" t="str">
        <f>VLOOKUP($K911,TONG_SL!$A:$D,2,0)</f>
        <v>Chân giò heo muối 500g</v>
      </c>
      <c r="N911" s="25" t="str">
        <f t="shared" si="223"/>
        <v>K-C6</v>
      </c>
      <c r="Q911" s="25" t="str">
        <f>VLOOKUP(K911,TONG_SL!$A:$D,3,0)</f>
        <v>Túi</v>
      </c>
      <c r="R911" s="1">
        <v>3</v>
      </c>
      <c r="T911" s="1">
        <f>VLOOKUP(VLOOKUP(G911,Ma_KH!$A:$R,18,0)&amp;K911,Gia_MB!$A:$F,6,0)</f>
        <v>119066</v>
      </c>
      <c r="U911" s="14">
        <f t="shared" si="228"/>
        <v>357198</v>
      </c>
      <c r="W911" s="64">
        <f t="shared" si="229"/>
        <v>0</v>
      </c>
      <c r="X911" s="3" t="str">
        <f t="shared" si="230"/>
        <v>8</v>
      </c>
      <c r="Z911" s="14">
        <f t="shared" si="231"/>
        <v>28575.84</v>
      </c>
      <c r="AA911" s="7">
        <f>VLOOKUP(G911,Ma_KH!$A:$R,14,0)</f>
        <v>57</v>
      </c>
    </row>
    <row r="912" spans="1:27" x14ac:dyDescent="0.25">
      <c r="A912" s="77">
        <v>45910</v>
      </c>
      <c r="B912" s="25">
        <v>57825</v>
      </c>
      <c r="C912" s="12" t="s">
        <v>7186</v>
      </c>
      <c r="D912" s="16">
        <f t="shared" si="222"/>
        <v>45910</v>
      </c>
      <c r="G912" s="13" t="s">
        <v>3158</v>
      </c>
      <c r="I912" s="13" t="s">
        <v>3158</v>
      </c>
      <c r="J912" s="13" t="s">
        <v>1815</v>
      </c>
      <c r="K912" s="13" t="s">
        <v>32</v>
      </c>
      <c r="L912" s="25" t="str">
        <f>VLOOKUP($K912,TONG_SL!$A:$D,2,0)</f>
        <v>Giò Tai Lưỡi Xào 250g</v>
      </c>
      <c r="N912" s="25" t="str">
        <f t="shared" si="223"/>
        <v>K-C6</v>
      </c>
      <c r="Q912" s="25" t="str">
        <f>VLOOKUP(K912,TONG_SL!$A:$D,3,0)</f>
        <v>Túi</v>
      </c>
      <c r="R912" s="1">
        <v>3</v>
      </c>
      <c r="T912" s="1">
        <f>VLOOKUP(VLOOKUP(G912,Ma_KH!$A:$R,18,0)&amp;K912,Gia_MB!$A:$F,6,0)</f>
        <v>50182</v>
      </c>
      <c r="U912" s="14">
        <f t="shared" si="228"/>
        <v>150546</v>
      </c>
      <c r="W912" s="64">
        <f t="shared" si="229"/>
        <v>0</v>
      </c>
      <c r="X912" s="3" t="str">
        <f t="shared" si="230"/>
        <v>8</v>
      </c>
      <c r="Z912" s="14">
        <f t="shared" si="231"/>
        <v>12043.68</v>
      </c>
      <c r="AA912" s="7">
        <f>VLOOKUP(G912,Ma_KH!$A:$R,14,0)</f>
        <v>57</v>
      </c>
    </row>
    <row r="913" spans="1:27" x14ac:dyDescent="0.25">
      <c r="A913" s="77">
        <v>45910</v>
      </c>
      <c r="B913" s="25">
        <v>57825</v>
      </c>
      <c r="C913" s="12" t="s">
        <v>7186</v>
      </c>
      <c r="D913" s="16">
        <f t="shared" si="222"/>
        <v>45910</v>
      </c>
      <c r="G913" s="13" t="s">
        <v>3158</v>
      </c>
      <c r="I913" s="13" t="s">
        <v>3158</v>
      </c>
      <c r="J913" s="13" t="s">
        <v>1815</v>
      </c>
      <c r="K913" s="13" t="s">
        <v>41</v>
      </c>
      <c r="L913" s="25" t="str">
        <f>VLOOKUP($K913,TONG_SL!$A:$D,2,0)</f>
        <v>Chả nướng 300g</v>
      </c>
      <c r="N913" s="25" t="str">
        <f t="shared" si="223"/>
        <v>K-C6</v>
      </c>
      <c r="Q913" s="25" t="str">
        <f>VLOOKUP(K913,TONG_SL!$A:$D,3,0)</f>
        <v>Túi</v>
      </c>
      <c r="R913" s="1">
        <v>3</v>
      </c>
      <c r="T913" s="1">
        <f>VLOOKUP(VLOOKUP(G913,Ma_KH!$A:$R,18,0)&amp;K913,Gia_MB!$A:$F,6,0)</f>
        <v>70950</v>
      </c>
      <c r="U913" s="14">
        <f t="shared" si="228"/>
        <v>212850</v>
      </c>
      <c r="W913" s="64">
        <f t="shared" si="229"/>
        <v>0</v>
      </c>
      <c r="X913" s="3" t="str">
        <f t="shared" si="230"/>
        <v>8</v>
      </c>
      <c r="Z913" s="14">
        <f t="shared" si="231"/>
        <v>17028</v>
      </c>
      <c r="AA913" s="7">
        <f>VLOOKUP(G913,Ma_KH!$A:$R,14,0)</f>
        <v>57</v>
      </c>
    </row>
    <row r="914" spans="1:27" x14ac:dyDescent="0.25">
      <c r="A914" s="77">
        <v>45910</v>
      </c>
      <c r="B914" s="25">
        <v>57825</v>
      </c>
      <c r="C914" s="12" t="s">
        <v>7186</v>
      </c>
      <c r="D914" s="16">
        <f t="shared" si="222"/>
        <v>45910</v>
      </c>
      <c r="G914" s="13" t="s">
        <v>3158</v>
      </c>
      <c r="I914" s="13" t="s">
        <v>3158</v>
      </c>
      <c r="J914" s="13" t="s">
        <v>1815</v>
      </c>
      <c r="K914" s="13" t="s">
        <v>39</v>
      </c>
      <c r="L914" s="25" t="str">
        <f>VLOOKUP($K914,TONG_SL!$A:$D,2,0)</f>
        <v>Chả cốm 300g</v>
      </c>
      <c r="N914" s="25" t="str">
        <f t="shared" si="223"/>
        <v>K-C6</v>
      </c>
      <c r="Q914" s="25" t="str">
        <f>VLOOKUP(K914,TONG_SL!$A:$D,3,0)</f>
        <v>Túi</v>
      </c>
      <c r="R914" s="1">
        <v>3</v>
      </c>
      <c r="T914" s="1">
        <f>VLOOKUP(VLOOKUP(G914,Ma_KH!$A:$R,18,0)&amp;K914,Gia_MB!$A:$F,6,0)</f>
        <v>74250</v>
      </c>
      <c r="U914" s="14">
        <f t="shared" si="228"/>
        <v>222750</v>
      </c>
      <c r="W914" s="64">
        <f t="shared" si="229"/>
        <v>0</v>
      </c>
      <c r="X914" s="3" t="str">
        <f t="shared" si="230"/>
        <v>8</v>
      </c>
      <c r="Z914" s="14">
        <f t="shared" si="231"/>
        <v>17820</v>
      </c>
      <c r="AA914" s="7">
        <f>VLOOKUP(G914,Ma_KH!$A:$R,14,0)</f>
        <v>57</v>
      </c>
    </row>
    <row r="915" spans="1:27" x14ac:dyDescent="0.25">
      <c r="A915" s="77">
        <v>45910</v>
      </c>
      <c r="B915" s="25">
        <v>57825</v>
      </c>
      <c r="C915" s="12" t="s">
        <v>7186</v>
      </c>
      <c r="D915" s="16">
        <f t="shared" si="222"/>
        <v>45910</v>
      </c>
      <c r="G915" s="13" t="s">
        <v>3158</v>
      </c>
      <c r="I915" s="13" t="s">
        <v>3158</v>
      </c>
      <c r="J915" s="13" t="s">
        <v>1815</v>
      </c>
      <c r="K915" s="13" t="s">
        <v>55</v>
      </c>
      <c r="L915" s="25" t="str">
        <f>VLOOKUP($K915,TONG_SL!$A:$D,2,0)</f>
        <v>Gà xì dầu 500g</v>
      </c>
      <c r="N915" s="25" t="str">
        <f t="shared" si="223"/>
        <v>K-C6</v>
      </c>
      <c r="Q915" s="25" t="str">
        <f>VLOOKUP(K915,TONG_SL!$A:$D,3,0)</f>
        <v>Túi</v>
      </c>
      <c r="R915" s="1">
        <v>3</v>
      </c>
      <c r="T915" s="1">
        <f>VLOOKUP(VLOOKUP(G915,Ma_KH!$A:$R,18,0)&amp;K915,Gia_MB!$A:$F,6,0)</f>
        <v>111606</v>
      </c>
      <c r="U915" s="14">
        <f t="shared" si="228"/>
        <v>334818</v>
      </c>
      <c r="W915" s="64">
        <f t="shared" si="229"/>
        <v>0</v>
      </c>
      <c r="X915" s="3" t="str">
        <f t="shared" si="230"/>
        <v>8</v>
      </c>
      <c r="Z915" s="14">
        <f t="shared" si="231"/>
        <v>26785.440000000002</v>
      </c>
      <c r="AA915" s="7">
        <f>VLOOKUP(G915,Ma_KH!$A:$R,14,0)</f>
        <v>57</v>
      </c>
    </row>
    <row r="916" spans="1:27" x14ac:dyDescent="0.25">
      <c r="A916" s="77">
        <v>45910</v>
      </c>
      <c r="B916" s="25">
        <v>57826</v>
      </c>
      <c r="C916" s="12" t="s">
        <v>7186</v>
      </c>
      <c r="D916" s="16">
        <f t="shared" si="222"/>
        <v>45910</v>
      </c>
      <c r="G916" s="13" t="s">
        <v>7449</v>
      </c>
      <c r="I916" s="13" t="s">
        <v>7449</v>
      </c>
      <c r="J916" s="13" t="s">
        <v>1815</v>
      </c>
      <c r="K916" s="13" t="s">
        <v>27</v>
      </c>
      <c r="L916" s="25" t="str">
        <f>VLOOKUP($K916,TONG_SL!$A:$D,2,0)</f>
        <v>Chân giò heo muối 300g</v>
      </c>
      <c r="N916" s="25" t="str">
        <f t="shared" si="223"/>
        <v>K-C6</v>
      </c>
      <c r="Q916" s="25" t="str">
        <f>VLOOKUP(K916,TONG_SL!$A:$D,3,0)</f>
        <v>Túi</v>
      </c>
      <c r="R916" s="1">
        <v>20</v>
      </c>
      <c r="T916" s="1">
        <f>VLOOKUP(VLOOKUP(G916,Ma_KH!$A:$R,18,0)&amp;K916,Gia_MB!$A:$F,6,0)</f>
        <v>69759</v>
      </c>
      <c r="U916" s="14">
        <f t="shared" si="228"/>
        <v>1395180</v>
      </c>
      <c r="W916" s="64">
        <f t="shared" si="229"/>
        <v>0</v>
      </c>
      <c r="X916" s="3" t="str">
        <f t="shared" si="230"/>
        <v>8</v>
      </c>
      <c r="Z916" s="14">
        <f t="shared" si="231"/>
        <v>111614.40000000001</v>
      </c>
      <c r="AA916" s="7">
        <f>VLOOKUP(G916,Ma_KH!$A:$R,14,0)</f>
        <v>36</v>
      </c>
    </row>
    <row r="917" spans="1:27" x14ac:dyDescent="0.25">
      <c r="A917" s="77">
        <v>45910</v>
      </c>
      <c r="B917" s="25">
        <v>57826</v>
      </c>
      <c r="C917" s="12" t="s">
        <v>7186</v>
      </c>
      <c r="D917" s="16">
        <f t="shared" si="222"/>
        <v>45910</v>
      </c>
      <c r="G917" s="13" t="s">
        <v>7449</v>
      </c>
      <c r="I917" s="13" t="s">
        <v>7449</v>
      </c>
      <c r="J917" s="13" t="s">
        <v>1815</v>
      </c>
      <c r="K917" s="13" t="s">
        <v>32</v>
      </c>
      <c r="L917" s="25" t="str">
        <f>VLOOKUP($K917,TONG_SL!$A:$D,2,0)</f>
        <v>Giò Tai Lưỡi Xào 250g</v>
      </c>
      <c r="N917" s="25" t="str">
        <f t="shared" si="223"/>
        <v>K-C6</v>
      </c>
      <c r="Q917" s="25" t="str">
        <f>VLOOKUP(K917,TONG_SL!$A:$D,3,0)</f>
        <v>Túi</v>
      </c>
      <c r="R917" s="1">
        <v>5</v>
      </c>
      <c r="T917" s="1">
        <f>VLOOKUP(VLOOKUP(G917,Ma_KH!$A:$R,18,0)&amp;K917,Gia_MB!$A:$F,6,0)</f>
        <v>47673</v>
      </c>
      <c r="U917" s="14">
        <f t="shared" si="228"/>
        <v>238365</v>
      </c>
      <c r="W917" s="64">
        <f t="shared" si="229"/>
        <v>0</v>
      </c>
      <c r="X917" s="3" t="str">
        <f t="shared" si="230"/>
        <v>8</v>
      </c>
      <c r="Z917" s="14">
        <f t="shared" si="231"/>
        <v>19069.2</v>
      </c>
      <c r="AA917" s="7">
        <f>VLOOKUP(G917,Ma_KH!$A:$R,14,0)</f>
        <v>36</v>
      </c>
    </row>
    <row r="918" spans="1:27" x14ac:dyDescent="0.25">
      <c r="A918" s="77">
        <v>45910</v>
      </c>
      <c r="B918" s="25">
        <v>57826</v>
      </c>
      <c r="C918" s="12" t="s">
        <v>7186</v>
      </c>
      <c r="D918" s="16">
        <f t="shared" si="222"/>
        <v>45910</v>
      </c>
      <c r="G918" s="13" t="s">
        <v>7449</v>
      </c>
      <c r="I918" s="13" t="s">
        <v>7449</v>
      </c>
      <c r="J918" s="13" t="s">
        <v>1815</v>
      </c>
      <c r="K918" s="13" t="s">
        <v>51</v>
      </c>
      <c r="L918" s="25" t="str">
        <f>VLOOKUP($K918,TONG_SL!$A:$D,2,0)</f>
        <v>Mọc Nấm Hương 250g</v>
      </c>
      <c r="N918" s="25" t="str">
        <f t="shared" si="223"/>
        <v>K-C6</v>
      </c>
      <c r="Q918" s="25" t="str">
        <f>VLOOKUP(K918,TONG_SL!$A:$D,3,0)</f>
        <v>Túi</v>
      </c>
      <c r="R918" s="1">
        <v>3</v>
      </c>
      <c r="T918" s="1">
        <f>VLOOKUP(VLOOKUP(G918,Ma_KH!$A:$R,18,0)&amp;K918,Gia_MB!$A:$F,6,0)</f>
        <v>43700</v>
      </c>
      <c r="U918" s="14">
        <f t="shared" si="228"/>
        <v>131100</v>
      </c>
      <c r="W918" s="64">
        <f t="shared" si="229"/>
        <v>0</v>
      </c>
      <c r="X918" s="3" t="str">
        <f t="shared" si="230"/>
        <v>8</v>
      </c>
      <c r="Z918" s="14">
        <f t="shared" si="231"/>
        <v>10488</v>
      </c>
      <c r="AA918" s="7">
        <f>VLOOKUP(G918,Ma_KH!$A:$R,14,0)</f>
        <v>36</v>
      </c>
    </row>
    <row r="919" spans="1:27" x14ac:dyDescent="0.25">
      <c r="A919" s="77">
        <v>45910</v>
      </c>
      <c r="B919" s="25">
        <v>57826</v>
      </c>
      <c r="C919" s="12" t="s">
        <v>7186</v>
      </c>
      <c r="D919" s="16">
        <f t="shared" si="222"/>
        <v>45910</v>
      </c>
      <c r="G919" s="13" t="s">
        <v>7449</v>
      </c>
      <c r="I919" s="13" t="s">
        <v>7449</v>
      </c>
      <c r="J919" s="13" t="s">
        <v>1815</v>
      </c>
      <c r="K919" s="13" t="s">
        <v>39</v>
      </c>
      <c r="L919" s="25" t="str">
        <f>VLOOKUP($K919,TONG_SL!$A:$D,2,0)</f>
        <v>Chả cốm 300g</v>
      </c>
      <c r="N919" s="25" t="str">
        <f t="shared" si="223"/>
        <v>K-C6</v>
      </c>
      <c r="Q919" s="25" t="str">
        <f>VLOOKUP(K919,TONG_SL!$A:$D,3,0)</f>
        <v>Túi</v>
      </c>
      <c r="R919" s="1">
        <v>5</v>
      </c>
      <c r="T919" s="1">
        <f>VLOOKUP(VLOOKUP(G919,Ma_KH!$A:$R,18,0)&amp;K919,Gia_MB!$A:$F,6,0)</f>
        <v>70538</v>
      </c>
      <c r="U919" s="14">
        <f t="shared" si="228"/>
        <v>352690</v>
      </c>
      <c r="W919" s="64">
        <f t="shared" si="229"/>
        <v>0</v>
      </c>
      <c r="X919" s="3" t="str">
        <f t="shared" si="230"/>
        <v>8</v>
      </c>
      <c r="Z919" s="14">
        <f t="shared" si="231"/>
        <v>28215.200000000001</v>
      </c>
      <c r="AA919" s="7">
        <f>VLOOKUP(G919,Ma_KH!$A:$R,14,0)</f>
        <v>36</v>
      </c>
    </row>
    <row r="920" spans="1:27" x14ac:dyDescent="0.25">
      <c r="A920" s="77">
        <v>45910</v>
      </c>
      <c r="B920" s="25">
        <v>57826</v>
      </c>
      <c r="C920" s="12" t="s">
        <v>7186</v>
      </c>
      <c r="D920" s="16">
        <f t="shared" si="222"/>
        <v>45910</v>
      </c>
      <c r="G920" s="13" t="s">
        <v>7449</v>
      </c>
      <c r="I920" s="13" t="s">
        <v>7449</v>
      </c>
      <c r="J920" s="13" t="s">
        <v>1815</v>
      </c>
      <c r="K920" s="13" t="s">
        <v>41</v>
      </c>
      <c r="L920" s="25" t="str">
        <f>VLOOKUP($K920,TONG_SL!$A:$D,2,0)</f>
        <v>Chả nướng 300g</v>
      </c>
      <c r="N920" s="25" t="str">
        <f t="shared" si="223"/>
        <v>K-C6</v>
      </c>
      <c r="Q920" s="25" t="str">
        <f>VLOOKUP(K920,TONG_SL!$A:$D,3,0)</f>
        <v>Túi</v>
      </c>
      <c r="R920" s="1">
        <v>10</v>
      </c>
      <c r="T920" s="1">
        <f>VLOOKUP(VLOOKUP(G920,Ma_KH!$A:$R,18,0)&amp;K920,Gia_MB!$A:$F,6,0)</f>
        <v>67402</v>
      </c>
      <c r="U920" s="14">
        <f t="shared" si="228"/>
        <v>674020</v>
      </c>
      <c r="W920" s="64">
        <f t="shared" si="229"/>
        <v>0</v>
      </c>
      <c r="X920" s="3" t="str">
        <f t="shared" si="230"/>
        <v>8</v>
      </c>
      <c r="Z920" s="14">
        <f t="shared" si="231"/>
        <v>53921.599999999999</v>
      </c>
      <c r="AA920" s="7">
        <f>VLOOKUP(G920,Ma_KH!$A:$R,14,0)</f>
        <v>36</v>
      </c>
    </row>
    <row r="921" spans="1:27" x14ac:dyDescent="0.25">
      <c r="A921" s="77">
        <v>45910</v>
      </c>
      <c r="B921" s="25">
        <v>56704</v>
      </c>
      <c r="C921" s="12" t="s">
        <v>7186</v>
      </c>
      <c r="D921" s="16">
        <f t="shared" ref="D921:D937" si="232">IF(A921="","",A921)</f>
        <v>45910</v>
      </c>
      <c r="G921" s="13" t="s">
        <v>5535</v>
      </c>
      <c r="I921" s="13" t="s">
        <v>5535</v>
      </c>
      <c r="J921" s="13" t="s">
        <v>1815</v>
      </c>
      <c r="K921" s="13" t="s">
        <v>32</v>
      </c>
      <c r="L921" s="25" t="str">
        <f>VLOOKUP($K921,TONG_SL!$A:$D,2,0)</f>
        <v>Giò Tai Lưỡi Xào 250g</v>
      </c>
      <c r="N921" s="25" t="str">
        <f t="shared" ref="N921:N933" si="233">IF($B921&lt;&gt;"","K-C6","")</f>
        <v>K-C6</v>
      </c>
      <c r="Q921" s="25" t="str">
        <f>VLOOKUP(K921,TONG_SL!$A:$D,3,0)</f>
        <v>Túi</v>
      </c>
      <c r="R921" s="1">
        <v>3</v>
      </c>
      <c r="T921" s="1">
        <f>VLOOKUP(VLOOKUP(G921,Ma_KH!$A:$R,18,0)&amp;K921,Gia_MB!$A:$F,6,0)</f>
        <v>47673</v>
      </c>
      <c r="U921" s="14">
        <f t="shared" ref="U921:U962" si="234">T921*R921</f>
        <v>143019</v>
      </c>
      <c r="W921" s="64">
        <f t="shared" ref="W921:W962" si="235">U921*V921</f>
        <v>0</v>
      </c>
      <c r="X921" s="3" t="str">
        <f t="shared" ref="X921:X962" si="236">IF(B921&lt;&gt;"","8","0")</f>
        <v>8</v>
      </c>
      <c r="Z921" s="14">
        <f t="shared" ref="Z921:Z962" si="237">U921*X921%</f>
        <v>11441.52</v>
      </c>
      <c r="AA921" s="7">
        <f>VLOOKUP(G921,Ma_KH!$A:$R,14,0)</f>
        <v>36</v>
      </c>
    </row>
    <row r="922" spans="1:27" x14ac:dyDescent="0.25">
      <c r="A922" s="77">
        <v>45910</v>
      </c>
      <c r="B922" s="25">
        <v>56704</v>
      </c>
      <c r="C922" s="12" t="s">
        <v>7186</v>
      </c>
      <c r="D922" s="16">
        <f t="shared" si="232"/>
        <v>45910</v>
      </c>
      <c r="G922" s="13" t="s">
        <v>5535</v>
      </c>
      <c r="I922" s="13" t="s">
        <v>5535</v>
      </c>
      <c r="J922" s="13" t="s">
        <v>1815</v>
      </c>
      <c r="K922" s="13" t="s">
        <v>35</v>
      </c>
      <c r="L922" s="25" t="str">
        <f>VLOOKUP($K922,TONG_SL!$A:$D,2,0)</f>
        <v>Tai heo muối 200g</v>
      </c>
      <c r="N922" s="25" t="str">
        <f t="shared" si="233"/>
        <v>K-C6</v>
      </c>
      <c r="Q922" s="25" t="str">
        <f>VLOOKUP(K922,TONG_SL!$A:$D,3,0)</f>
        <v>Túi</v>
      </c>
      <c r="R922" s="1">
        <v>1</v>
      </c>
      <c r="T922" s="1">
        <f>VLOOKUP(VLOOKUP(G922,Ma_KH!$A:$R,18,0)&amp;K922,Gia_MB!$A:$F,6,0)</f>
        <v>52815</v>
      </c>
      <c r="U922" s="14">
        <f t="shared" si="234"/>
        <v>52815</v>
      </c>
      <c r="W922" s="64">
        <f t="shared" si="235"/>
        <v>0</v>
      </c>
      <c r="X922" s="3" t="str">
        <f t="shared" si="236"/>
        <v>8</v>
      </c>
      <c r="Z922" s="14">
        <f t="shared" si="237"/>
        <v>4225.2</v>
      </c>
      <c r="AA922" s="7">
        <f>VLOOKUP(G922,Ma_KH!$A:$R,14,0)</f>
        <v>36</v>
      </c>
    </row>
    <row r="923" spans="1:27" x14ac:dyDescent="0.25">
      <c r="A923" s="77">
        <v>45910</v>
      </c>
      <c r="B923" s="25">
        <v>56704</v>
      </c>
      <c r="C923" s="12" t="s">
        <v>7186</v>
      </c>
      <c r="D923" s="16">
        <f t="shared" si="232"/>
        <v>45910</v>
      </c>
      <c r="G923" s="13" t="s">
        <v>5535</v>
      </c>
      <c r="I923" s="13" t="s">
        <v>5535</v>
      </c>
      <c r="J923" s="13" t="s">
        <v>1815</v>
      </c>
      <c r="K923" s="13" t="s">
        <v>27</v>
      </c>
      <c r="L923" s="25" t="str">
        <f>VLOOKUP($K923,TONG_SL!$A:$D,2,0)</f>
        <v>Chân giò heo muối 300g</v>
      </c>
      <c r="N923" s="25" t="str">
        <f t="shared" si="233"/>
        <v>K-C6</v>
      </c>
      <c r="Q923" s="25" t="str">
        <f>VLOOKUP(K923,TONG_SL!$A:$D,3,0)</f>
        <v>Túi</v>
      </c>
      <c r="R923" s="1">
        <v>3</v>
      </c>
      <c r="T923" s="1">
        <f>VLOOKUP(VLOOKUP(G923,Ma_KH!$A:$R,18,0)&amp;K923,Gia_MB!$A:$F,6,0)</f>
        <v>69759</v>
      </c>
      <c r="U923" s="14">
        <f t="shared" si="234"/>
        <v>209277</v>
      </c>
      <c r="W923" s="64">
        <f t="shared" si="235"/>
        <v>0</v>
      </c>
      <c r="X923" s="3" t="str">
        <f t="shared" si="236"/>
        <v>8</v>
      </c>
      <c r="Z923" s="14">
        <f t="shared" si="237"/>
        <v>16742.16</v>
      </c>
      <c r="AA923" s="7">
        <f>VLOOKUP(G923,Ma_KH!$A:$R,14,0)</f>
        <v>36</v>
      </c>
    </row>
    <row r="924" spans="1:27" x14ac:dyDescent="0.25">
      <c r="A924" s="77">
        <v>45910</v>
      </c>
      <c r="B924" s="25">
        <v>56595</v>
      </c>
      <c r="C924" s="12" t="s">
        <v>7186</v>
      </c>
      <c r="D924" s="16">
        <f t="shared" si="232"/>
        <v>45910</v>
      </c>
      <c r="G924" s="13" t="s">
        <v>5535</v>
      </c>
      <c r="I924" s="13" t="s">
        <v>5535</v>
      </c>
      <c r="J924" s="13" t="s">
        <v>1815</v>
      </c>
      <c r="K924" s="13" t="s">
        <v>30</v>
      </c>
      <c r="L924" s="25" t="str">
        <f>VLOOKUP($K924,TONG_SL!$A:$D,2,0)</f>
        <v>Gà muối 500g</v>
      </c>
      <c r="N924" s="25" t="str">
        <f t="shared" si="233"/>
        <v>K-C6</v>
      </c>
      <c r="Q924" s="25" t="str">
        <f>VLOOKUP(K924,TONG_SL!$A:$D,3,0)</f>
        <v>Túi</v>
      </c>
      <c r="R924" s="1">
        <v>6</v>
      </c>
      <c r="T924" s="1">
        <f>VLOOKUP(VLOOKUP(G924,Ma_KH!$A:$R,18,0)&amp;K924,Gia_MB!$A:$F,6,0)</f>
        <v>105505</v>
      </c>
      <c r="U924" s="14">
        <f t="shared" si="234"/>
        <v>633030</v>
      </c>
      <c r="W924" s="64">
        <f t="shared" si="235"/>
        <v>0</v>
      </c>
      <c r="X924" s="3" t="str">
        <f t="shared" si="236"/>
        <v>8</v>
      </c>
      <c r="Z924" s="14">
        <f t="shared" si="237"/>
        <v>50642.400000000001</v>
      </c>
      <c r="AA924" s="7">
        <f>VLOOKUP(G924,Ma_KH!$A:$R,14,0)</f>
        <v>36</v>
      </c>
    </row>
    <row r="925" spans="1:27" x14ac:dyDescent="0.25">
      <c r="A925" s="77">
        <v>45910</v>
      </c>
      <c r="B925" s="25">
        <v>31155</v>
      </c>
      <c r="C925" s="12" t="s">
        <v>7186</v>
      </c>
      <c r="D925" s="16">
        <f t="shared" si="232"/>
        <v>45910</v>
      </c>
      <c r="G925" s="13" t="s">
        <v>7450</v>
      </c>
      <c r="I925" s="13" t="s">
        <v>7450</v>
      </c>
      <c r="J925" s="13" t="s">
        <v>1815</v>
      </c>
      <c r="K925" s="13" t="s">
        <v>27</v>
      </c>
      <c r="L925" s="25" t="str">
        <f>VLOOKUP($K925,TONG_SL!$A:$D,2,0)</f>
        <v>Chân giò heo muối 300g</v>
      </c>
      <c r="N925" s="25" t="str">
        <f t="shared" si="233"/>
        <v>K-C6</v>
      </c>
      <c r="Q925" s="25" t="str">
        <f>VLOOKUP(K925,TONG_SL!$A:$D,3,0)</f>
        <v>Túi</v>
      </c>
      <c r="R925" s="1">
        <v>2</v>
      </c>
      <c r="T925" s="1">
        <f>VLOOKUP(VLOOKUP(G925,Ma_KH!$A:$R,18,0)&amp;K925,Gia_MB!$A:$F,6,0)</f>
        <v>73431</v>
      </c>
      <c r="U925" s="14">
        <f t="shared" si="234"/>
        <v>146862</v>
      </c>
      <c r="W925" s="64">
        <f t="shared" si="235"/>
        <v>0</v>
      </c>
      <c r="X925" s="3" t="str">
        <f t="shared" si="236"/>
        <v>8</v>
      </c>
      <c r="Z925" s="14">
        <f t="shared" si="237"/>
        <v>11748.960000000001</v>
      </c>
      <c r="AA925" s="7">
        <f>VLOOKUP(G925,Ma_KH!$A:$R,14,0)</f>
        <v>0</v>
      </c>
    </row>
    <row r="926" spans="1:27" x14ac:dyDescent="0.25">
      <c r="A926" s="77">
        <v>45910</v>
      </c>
      <c r="B926" s="25">
        <v>31155</v>
      </c>
      <c r="C926" s="12" t="s">
        <v>7186</v>
      </c>
      <c r="D926" s="16">
        <f t="shared" si="232"/>
        <v>45910</v>
      </c>
      <c r="G926" s="13" t="s">
        <v>7450</v>
      </c>
      <c r="I926" s="13" t="s">
        <v>7450</v>
      </c>
      <c r="J926" s="13" t="s">
        <v>1815</v>
      </c>
      <c r="K926" s="13" t="s">
        <v>547</v>
      </c>
      <c r="L926" s="25" t="str">
        <f>VLOOKUP($K926,TONG_SL!$A:$D,2,0)</f>
        <v>Chân giò heo muối 500g</v>
      </c>
      <c r="N926" s="25" t="str">
        <f t="shared" si="233"/>
        <v>K-C6</v>
      </c>
      <c r="Q926" s="25" t="str">
        <f>VLOOKUP(K926,TONG_SL!$A:$D,3,0)</f>
        <v>Túi</v>
      </c>
      <c r="R926" s="1">
        <v>5</v>
      </c>
      <c r="T926" s="1">
        <f>VLOOKUP(VLOOKUP(G926,Ma_KH!$A:$R,18,0)&amp;K926,Gia_MB!$A:$F,6,0)</f>
        <v>119066</v>
      </c>
      <c r="U926" s="14">
        <f t="shared" si="234"/>
        <v>595330</v>
      </c>
      <c r="W926" s="64">
        <f t="shared" si="235"/>
        <v>0</v>
      </c>
      <c r="X926" s="3" t="str">
        <f t="shared" si="236"/>
        <v>8</v>
      </c>
      <c r="Z926" s="14">
        <f t="shared" si="237"/>
        <v>47626.400000000001</v>
      </c>
      <c r="AA926" s="7">
        <f>VLOOKUP(G926,Ma_KH!$A:$R,14,0)</f>
        <v>0</v>
      </c>
    </row>
    <row r="927" spans="1:27" x14ac:dyDescent="0.25">
      <c r="A927" s="77">
        <v>45910</v>
      </c>
      <c r="B927" s="25">
        <v>31155</v>
      </c>
      <c r="C927" s="12" t="s">
        <v>7186</v>
      </c>
      <c r="D927" s="16">
        <f t="shared" si="232"/>
        <v>45910</v>
      </c>
      <c r="G927" s="13" t="s">
        <v>7450</v>
      </c>
      <c r="I927" s="13" t="s">
        <v>7450</v>
      </c>
      <c r="J927" s="13" t="s">
        <v>1815</v>
      </c>
      <c r="K927" s="13" t="s">
        <v>35</v>
      </c>
      <c r="L927" s="25" t="str">
        <f>VLOOKUP($K927,TONG_SL!$A:$D,2,0)</f>
        <v>Tai heo muối 200g</v>
      </c>
      <c r="N927" s="25" t="str">
        <f t="shared" si="233"/>
        <v>K-C6</v>
      </c>
      <c r="Q927" s="25" t="str">
        <f>VLOOKUP(K927,TONG_SL!$A:$D,3,0)</f>
        <v>Túi</v>
      </c>
      <c r="R927" s="1">
        <v>3</v>
      </c>
      <c r="T927" s="1">
        <f>VLOOKUP(VLOOKUP(G927,Ma_KH!$A:$R,18,0)&amp;K927,Gia_MB!$A:$F,6,0)</f>
        <v>55595</v>
      </c>
      <c r="U927" s="14">
        <f t="shared" si="234"/>
        <v>166785</v>
      </c>
      <c r="W927" s="64">
        <f t="shared" si="235"/>
        <v>0</v>
      </c>
      <c r="X927" s="3" t="str">
        <f t="shared" si="236"/>
        <v>8</v>
      </c>
      <c r="Z927" s="14">
        <f t="shared" si="237"/>
        <v>13342.800000000001</v>
      </c>
      <c r="AA927" s="7">
        <f>VLOOKUP(G927,Ma_KH!$A:$R,14,0)</f>
        <v>0</v>
      </c>
    </row>
    <row r="928" spans="1:27" x14ac:dyDescent="0.25">
      <c r="A928" s="77">
        <v>45910</v>
      </c>
      <c r="B928" s="25">
        <v>31155</v>
      </c>
      <c r="C928" s="12" t="s">
        <v>7186</v>
      </c>
      <c r="D928" s="16">
        <f t="shared" si="232"/>
        <v>45910</v>
      </c>
      <c r="G928" s="13" t="s">
        <v>7450</v>
      </c>
      <c r="I928" s="13" t="s">
        <v>7450</v>
      </c>
      <c r="J928" s="13" t="s">
        <v>1815</v>
      </c>
      <c r="K928" s="13" t="s">
        <v>32</v>
      </c>
      <c r="L928" s="25" t="str">
        <f>VLOOKUP($K928,TONG_SL!$A:$D,2,0)</f>
        <v>Giò Tai Lưỡi Xào 250g</v>
      </c>
      <c r="N928" s="25" t="str">
        <f t="shared" si="233"/>
        <v>K-C6</v>
      </c>
      <c r="Q928" s="25" t="str">
        <f>VLOOKUP(K928,TONG_SL!$A:$D,3,0)</f>
        <v>Túi</v>
      </c>
      <c r="R928" s="1">
        <v>3</v>
      </c>
      <c r="T928" s="1">
        <f>VLOOKUP(VLOOKUP(G928,Ma_KH!$A:$R,18,0)&amp;K928,Gia_MB!$A:$F,6,0)</f>
        <v>50182</v>
      </c>
      <c r="U928" s="14">
        <f t="shared" si="234"/>
        <v>150546</v>
      </c>
      <c r="W928" s="64">
        <f t="shared" si="235"/>
        <v>0</v>
      </c>
      <c r="X928" s="3" t="str">
        <f t="shared" si="236"/>
        <v>8</v>
      </c>
      <c r="Z928" s="14">
        <f t="shared" si="237"/>
        <v>12043.68</v>
      </c>
      <c r="AA928" s="7">
        <f>VLOOKUP(G928,Ma_KH!$A:$R,14,0)</f>
        <v>0</v>
      </c>
    </row>
    <row r="929" spans="1:27" x14ac:dyDescent="0.25">
      <c r="A929" s="77">
        <v>45910</v>
      </c>
      <c r="B929" s="25">
        <v>31155</v>
      </c>
      <c r="C929" s="12" t="s">
        <v>7186</v>
      </c>
      <c r="D929" s="16">
        <f t="shared" si="232"/>
        <v>45910</v>
      </c>
      <c r="G929" s="13" t="s">
        <v>7450</v>
      </c>
      <c r="I929" s="13" t="s">
        <v>7450</v>
      </c>
      <c r="J929" s="13" t="s">
        <v>1815</v>
      </c>
      <c r="K929" s="13" t="s">
        <v>51</v>
      </c>
      <c r="L929" s="25" t="str">
        <f>VLOOKUP($K929,TONG_SL!$A:$D,2,0)</f>
        <v>Mọc Nấm Hương 250g</v>
      </c>
      <c r="N929" s="25" t="str">
        <f t="shared" si="233"/>
        <v>K-C6</v>
      </c>
      <c r="Q929" s="25" t="str">
        <f>VLOOKUP(K929,TONG_SL!$A:$D,3,0)</f>
        <v>Túi</v>
      </c>
      <c r="R929" s="1">
        <v>3</v>
      </c>
      <c r="T929" s="1">
        <f>VLOOKUP(VLOOKUP(G929,Ma_KH!$A:$R,18,0)&amp;K929,Gia_MB!$A:$F,6,0)</f>
        <v>46000</v>
      </c>
      <c r="U929" s="14">
        <f t="shared" si="234"/>
        <v>138000</v>
      </c>
      <c r="W929" s="64">
        <f t="shared" si="235"/>
        <v>0</v>
      </c>
      <c r="X929" s="3" t="str">
        <f t="shared" si="236"/>
        <v>8</v>
      </c>
      <c r="Z929" s="14">
        <f t="shared" si="237"/>
        <v>11040</v>
      </c>
      <c r="AA929" s="7">
        <f>VLOOKUP(G929,Ma_KH!$A:$R,14,0)</f>
        <v>0</v>
      </c>
    </row>
    <row r="930" spans="1:27" x14ac:dyDescent="0.25">
      <c r="A930" s="77">
        <v>45910</v>
      </c>
      <c r="B930" s="25">
        <v>31155</v>
      </c>
      <c r="C930" s="12" t="s">
        <v>7186</v>
      </c>
      <c r="D930" s="16">
        <f t="shared" si="232"/>
        <v>45910</v>
      </c>
      <c r="G930" s="13" t="s">
        <v>7450</v>
      </c>
      <c r="I930" s="13" t="s">
        <v>7450</v>
      </c>
      <c r="J930" s="13" t="s">
        <v>1815</v>
      </c>
      <c r="K930" s="13" t="s">
        <v>39</v>
      </c>
      <c r="L930" s="25" t="str">
        <f>VLOOKUP($K930,TONG_SL!$A:$D,2,0)</f>
        <v>Chả cốm 300g</v>
      </c>
      <c r="N930" s="25" t="str">
        <f t="shared" si="233"/>
        <v>K-C6</v>
      </c>
      <c r="Q930" s="25" t="str">
        <f>VLOOKUP(K930,TONG_SL!$A:$D,3,0)</f>
        <v>Túi</v>
      </c>
      <c r="R930" s="1">
        <v>3</v>
      </c>
      <c r="T930" s="1">
        <f>VLOOKUP(VLOOKUP(G930,Ma_KH!$A:$R,18,0)&amp;K930,Gia_MB!$A:$F,6,0)</f>
        <v>74250</v>
      </c>
      <c r="U930" s="14">
        <f t="shared" si="234"/>
        <v>222750</v>
      </c>
      <c r="W930" s="64">
        <f t="shared" si="235"/>
        <v>0</v>
      </c>
      <c r="X930" s="3" t="str">
        <f t="shared" si="236"/>
        <v>8</v>
      </c>
      <c r="Z930" s="14">
        <f t="shared" si="237"/>
        <v>17820</v>
      </c>
      <c r="AA930" s="7">
        <f>VLOOKUP(G930,Ma_KH!$A:$R,14,0)</f>
        <v>0</v>
      </c>
    </row>
    <row r="931" spans="1:27" x14ac:dyDescent="0.25">
      <c r="A931" s="77">
        <v>45910</v>
      </c>
      <c r="B931" s="25">
        <v>31152</v>
      </c>
      <c r="C931" s="12" t="s">
        <v>7186</v>
      </c>
      <c r="D931" s="16">
        <f t="shared" si="232"/>
        <v>45910</v>
      </c>
      <c r="G931" s="13" t="s">
        <v>7451</v>
      </c>
      <c r="I931" s="13" t="s">
        <v>7451</v>
      </c>
      <c r="J931" s="13" t="s">
        <v>1815</v>
      </c>
      <c r="K931" s="13" t="s">
        <v>27</v>
      </c>
      <c r="L931" s="25" t="str">
        <f>VLOOKUP($K931,TONG_SL!$A:$D,2,0)</f>
        <v>Chân giò heo muối 300g</v>
      </c>
      <c r="N931" s="25" t="str">
        <f t="shared" si="233"/>
        <v>K-C6</v>
      </c>
      <c r="Q931" s="25" t="str">
        <f>VLOOKUP(K931,TONG_SL!$A:$D,3,0)</f>
        <v>Túi</v>
      </c>
      <c r="R931" s="1">
        <v>3</v>
      </c>
      <c r="T931" s="1">
        <f>VLOOKUP(VLOOKUP(G931,Ma_KH!$A:$R,18,0)&amp;K931,Gia_MB!$A:$F,6,0)</f>
        <v>69759.45</v>
      </c>
      <c r="U931" s="14">
        <f t="shared" si="234"/>
        <v>209278.34999999998</v>
      </c>
      <c r="W931" s="64">
        <f t="shared" si="235"/>
        <v>0</v>
      </c>
      <c r="X931" s="3" t="str">
        <f t="shared" si="236"/>
        <v>8</v>
      </c>
      <c r="Z931" s="14">
        <f t="shared" si="237"/>
        <v>16742.268</v>
      </c>
      <c r="AA931" s="7">
        <f>VLOOKUP(G931,Ma_KH!$A:$R,14,0)</f>
        <v>1</v>
      </c>
    </row>
    <row r="932" spans="1:27" x14ac:dyDescent="0.25">
      <c r="A932" s="77">
        <v>45910</v>
      </c>
      <c r="B932" s="25">
        <v>31152</v>
      </c>
      <c r="C932" s="12" t="s">
        <v>7186</v>
      </c>
      <c r="D932" s="16">
        <f t="shared" si="232"/>
        <v>45910</v>
      </c>
      <c r="G932" s="13" t="s">
        <v>7451</v>
      </c>
      <c r="I932" s="13" t="s">
        <v>7451</v>
      </c>
      <c r="J932" s="13" t="s">
        <v>1815</v>
      </c>
      <c r="K932" s="13" t="s">
        <v>35</v>
      </c>
      <c r="L932" s="25" t="str">
        <f>VLOOKUP($K932,TONG_SL!$A:$D,2,0)</f>
        <v>Tai heo muối 200g</v>
      </c>
      <c r="N932" s="25" t="str">
        <f t="shared" si="233"/>
        <v>K-C6</v>
      </c>
      <c r="Q932" s="25" t="str">
        <f>VLOOKUP(K932,TONG_SL!$A:$D,3,0)</f>
        <v>Túi</v>
      </c>
      <c r="R932" s="1">
        <v>3</v>
      </c>
      <c r="T932" s="1">
        <f>VLOOKUP(VLOOKUP(G932,Ma_KH!$A:$R,18,0)&amp;K932,Gia_MB!$A:$F,6,0)</f>
        <v>52815.25</v>
      </c>
      <c r="U932" s="14">
        <f t="shared" si="234"/>
        <v>158445.75</v>
      </c>
      <c r="W932" s="64">
        <f t="shared" si="235"/>
        <v>0</v>
      </c>
      <c r="X932" s="3" t="str">
        <f t="shared" si="236"/>
        <v>8</v>
      </c>
      <c r="Z932" s="14">
        <f t="shared" si="237"/>
        <v>12675.66</v>
      </c>
      <c r="AA932" s="7">
        <f>VLOOKUP(G932,Ma_KH!$A:$R,14,0)</f>
        <v>1</v>
      </c>
    </row>
    <row r="933" spans="1:27" x14ac:dyDescent="0.25">
      <c r="A933" s="77">
        <v>45910</v>
      </c>
      <c r="B933" s="25">
        <v>31152</v>
      </c>
      <c r="C933" s="12" t="s">
        <v>7186</v>
      </c>
      <c r="D933" s="16">
        <f t="shared" si="232"/>
        <v>45910</v>
      </c>
      <c r="G933" s="13" t="s">
        <v>7451</v>
      </c>
      <c r="I933" s="13" t="s">
        <v>7451</v>
      </c>
      <c r="J933" s="13" t="s">
        <v>1815</v>
      </c>
      <c r="K933" s="13" t="s">
        <v>32</v>
      </c>
      <c r="L933" s="25" t="str">
        <f>VLOOKUP($K933,TONG_SL!$A:$D,2,0)</f>
        <v>Giò Tai Lưỡi Xào 250g</v>
      </c>
      <c r="N933" s="25" t="str">
        <f t="shared" si="233"/>
        <v>K-C6</v>
      </c>
      <c r="Q933" s="25" t="str">
        <f>VLOOKUP(K933,TONG_SL!$A:$D,3,0)</f>
        <v>Túi</v>
      </c>
      <c r="R933" s="1">
        <v>3</v>
      </c>
      <c r="T933" s="1">
        <f>VLOOKUP(VLOOKUP(G933,Ma_KH!$A:$R,18,0)&amp;K933,Gia_MB!$A:$F,6,0)</f>
        <v>47673.85</v>
      </c>
      <c r="U933" s="14">
        <f t="shared" si="234"/>
        <v>143021.54999999999</v>
      </c>
      <c r="W933" s="64">
        <f t="shared" si="235"/>
        <v>0</v>
      </c>
      <c r="X933" s="3" t="str">
        <f t="shared" si="236"/>
        <v>8</v>
      </c>
      <c r="Z933" s="14">
        <f t="shared" si="237"/>
        <v>11441.724</v>
      </c>
      <c r="AA933" s="7">
        <f>VLOOKUP(G933,Ma_KH!$A:$R,14,0)</f>
        <v>1</v>
      </c>
    </row>
    <row r="934" spans="1:27" x14ac:dyDescent="0.25">
      <c r="A934" s="77">
        <v>45910</v>
      </c>
      <c r="B934" s="25">
        <v>31152</v>
      </c>
      <c r="C934" s="12" t="s">
        <v>7186</v>
      </c>
      <c r="D934" s="16">
        <f t="shared" si="232"/>
        <v>45910</v>
      </c>
      <c r="G934" s="13" t="s">
        <v>7451</v>
      </c>
      <c r="I934" s="13" t="s">
        <v>7451</v>
      </c>
      <c r="J934" s="13" t="s">
        <v>1815</v>
      </c>
      <c r="K934" s="13" t="s">
        <v>568</v>
      </c>
      <c r="L934" s="25" t="str">
        <f>VLOOKUP($K934,TONG_SL!$A:$D,2,0)</f>
        <v>Chân gà sả tắc 150g</v>
      </c>
      <c r="N934" s="25" t="str">
        <f t="shared" ref="N934:N963" si="238">IF($B934&lt;&gt;"","K-C6","")</f>
        <v>K-C6</v>
      </c>
      <c r="Q934" s="25" t="str">
        <f>VLOOKUP(K934,TONG_SL!$A:$D,3,0)</f>
        <v>Túi</v>
      </c>
      <c r="R934" s="1">
        <v>3</v>
      </c>
      <c r="T934" s="1">
        <f>VLOOKUP(VLOOKUP(G934,Ma_KH!$A:$R,18,0)&amp;K934,Gia_MB!$A:$F,6,0)</f>
        <v>21375</v>
      </c>
      <c r="U934" s="14">
        <f t="shared" si="234"/>
        <v>64125</v>
      </c>
      <c r="W934" s="64">
        <f t="shared" si="235"/>
        <v>0</v>
      </c>
      <c r="X934" s="3" t="str">
        <f t="shared" si="236"/>
        <v>8</v>
      </c>
      <c r="Z934" s="14">
        <f t="shared" si="237"/>
        <v>5130</v>
      </c>
      <c r="AA934" s="7">
        <f>VLOOKUP(G934,Ma_KH!$A:$R,14,0)</f>
        <v>1</v>
      </c>
    </row>
    <row r="935" spans="1:27" x14ac:dyDescent="0.25">
      <c r="A935" s="77">
        <v>45910</v>
      </c>
      <c r="B935" s="25">
        <v>31152</v>
      </c>
      <c r="C935" s="12" t="s">
        <v>7186</v>
      </c>
      <c r="D935" s="16">
        <f t="shared" si="232"/>
        <v>45910</v>
      </c>
      <c r="G935" s="13" t="s">
        <v>7451</v>
      </c>
      <c r="I935" s="13" t="s">
        <v>7451</v>
      </c>
      <c r="J935" s="13" t="s">
        <v>1815</v>
      </c>
      <c r="K935" s="13" t="s">
        <v>570</v>
      </c>
      <c r="L935" s="25" t="str">
        <f>VLOOKUP($K935,TONG_SL!$A:$D,2,0)</f>
        <v>Tai heo sốt thái 150g</v>
      </c>
      <c r="N935" s="25" t="str">
        <f t="shared" si="238"/>
        <v>K-C6</v>
      </c>
      <c r="Q935" s="25" t="str">
        <f>VLOOKUP(K935,TONG_SL!$A:$D,3,0)</f>
        <v>Túi</v>
      </c>
      <c r="R935" s="1">
        <v>3</v>
      </c>
      <c r="T935" s="1">
        <f>VLOOKUP(VLOOKUP(G935,Ma_KH!$A:$R,18,0)&amp;K935,Gia_MB!$A:$F,6,0)</f>
        <v>20583.649999999998</v>
      </c>
      <c r="U935" s="14">
        <f t="shared" si="234"/>
        <v>61750.95</v>
      </c>
      <c r="W935" s="64">
        <f t="shared" si="235"/>
        <v>0</v>
      </c>
      <c r="X935" s="3" t="str">
        <f t="shared" si="236"/>
        <v>8</v>
      </c>
      <c r="Z935" s="14">
        <f t="shared" si="237"/>
        <v>4940.076</v>
      </c>
      <c r="AA935" s="7">
        <f>VLOOKUP(G935,Ma_KH!$A:$R,14,0)</f>
        <v>1</v>
      </c>
    </row>
    <row r="936" spans="1:27" x14ac:dyDescent="0.25">
      <c r="A936" s="77">
        <v>45910</v>
      </c>
      <c r="B936" s="25">
        <v>31153</v>
      </c>
      <c r="C936" s="12" t="s">
        <v>7186</v>
      </c>
      <c r="D936" s="16">
        <f t="shared" si="232"/>
        <v>45910</v>
      </c>
      <c r="G936" s="13" t="s">
        <v>7452</v>
      </c>
      <c r="I936" s="25">
        <v>31153</v>
      </c>
      <c r="J936" s="13" t="s">
        <v>1815</v>
      </c>
      <c r="K936" s="13" t="s">
        <v>27</v>
      </c>
      <c r="L936" s="25" t="str">
        <f>VLOOKUP($K936,TONG_SL!$A:$D,2,0)</f>
        <v>Chân giò heo muối 300g</v>
      </c>
      <c r="N936" s="25" t="str">
        <f t="shared" si="238"/>
        <v>K-C6</v>
      </c>
      <c r="Q936" s="25" t="str">
        <f>VLOOKUP(K936,TONG_SL!$A:$D,3,0)</f>
        <v>Túi</v>
      </c>
      <c r="R936" s="1">
        <v>5</v>
      </c>
      <c r="T936" s="1">
        <f>VLOOKUP(VLOOKUP(G936,Ma_KH!$A:$R,18,0)&amp;K936,Gia_MB!$A:$F,6,0)</f>
        <v>69759.45</v>
      </c>
      <c r="U936" s="14">
        <f t="shared" si="234"/>
        <v>348797.25</v>
      </c>
      <c r="W936" s="64">
        <f t="shared" si="235"/>
        <v>0</v>
      </c>
      <c r="X936" s="3" t="str">
        <f t="shared" si="236"/>
        <v>8</v>
      </c>
      <c r="Z936" s="14">
        <f t="shared" si="237"/>
        <v>27903.78</v>
      </c>
      <c r="AA936" s="7">
        <f>VLOOKUP(G936,Ma_KH!$A:$R,14,0)</f>
        <v>1</v>
      </c>
    </row>
    <row r="937" spans="1:27" x14ac:dyDescent="0.25">
      <c r="A937" s="77">
        <v>45910</v>
      </c>
      <c r="B937" s="25">
        <v>31153</v>
      </c>
      <c r="C937" s="12" t="s">
        <v>7186</v>
      </c>
      <c r="D937" s="16">
        <f t="shared" si="232"/>
        <v>45910</v>
      </c>
      <c r="G937" s="13" t="s">
        <v>7452</v>
      </c>
      <c r="I937" s="25">
        <v>31153</v>
      </c>
      <c r="J937" s="13" t="s">
        <v>1815</v>
      </c>
      <c r="K937" s="13" t="s">
        <v>35</v>
      </c>
      <c r="L937" s="25" t="str">
        <f>VLOOKUP($K937,TONG_SL!$A:$D,2,0)</f>
        <v>Tai heo muối 200g</v>
      </c>
      <c r="N937" s="25" t="str">
        <f t="shared" si="238"/>
        <v>K-C6</v>
      </c>
      <c r="Q937" s="25" t="str">
        <f>VLOOKUP(K937,TONG_SL!$A:$D,3,0)</f>
        <v>Túi</v>
      </c>
      <c r="R937" s="1">
        <v>3</v>
      </c>
      <c r="T937" s="1">
        <f>VLOOKUP(VLOOKUP(G937,Ma_KH!$A:$R,18,0)&amp;K937,Gia_MB!$A:$F,6,0)</f>
        <v>52815.25</v>
      </c>
      <c r="U937" s="14">
        <f t="shared" si="234"/>
        <v>158445.75</v>
      </c>
      <c r="W937" s="64">
        <f t="shared" si="235"/>
        <v>0</v>
      </c>
      <c r="X937" s="3" t="str">
        <f t="shared" si="236"/>
        <v>8</v>
      </c>
      <c r="Z937" s="14">
        <f t="shared" si="237"/>
        <v>12675.66</v>
      </c>
      <c r="AA937" s="7">
        <f>VLOOKUP(G937,Ma_KH!$A:$R,14,0)</f>
        <v>1</v>
      </c>
    </row>
    <row r="938" spans="1:27" x14ac:dyDescent="0.25">
      <c r="A938" s="77">
        <v>45910</v>
      </c>
      <c r="B938" s="25">
        <v>31153</v>
      </c>
      <c r="C938" s="12" t="s">
        <v>7186</v>
      </c>
      <c r="D938" s="16">
        <f t="shared" ref="D938:D963" si="239">IF(A938="","",A938)</f>
        <v>45910</v>
      </c>
      <c r="G938" s="13" t="s">
        <v>7452</v>
      </c>
      <c r="I938" s="25">
        <v>31153</v>
      </c>
      <c r="J938" s="13" t="s">
        <v>1815</v>
      </c>
      <c r="K938" s="13" t="s">
        <v>32</v>
      </c>
      <c r="L938" s="25" t="str">
        <f>VLOOKUP($K938,TONG_SL!$A:$D,2,0)</f>
        <v>Giò Tai Lưỡi Xào 250g</v>
      </c>
      <c r="N938" s="25" t="str">
        <f t="shared" si="238"/>
        <v>K-C6</v>
      </c>
      <c r="Q938" s="25" t="str">
        <f>VLOOKUP(K938,TONG_SL!$A:$D,3,0)</f>
        <v>Túi</v>
      </c>
      <c r="R938" s="1">
        <v>3</v>
      </c>
      <c r="T938" s="1">
        <f>VLOOKUP(VLOOKUP(G938,Ma_KH!$A:$R,18,0)&amp;K938,Gia_MB!$A:$F,6,0)</f>
        <v>47673.85</v>
      </c>
      <c r="U938" s="14">
        <f t="shared" si="234"/>
        <v>143021.54999999999</v>
      </c>
      <c r="W938" s="64">
        <f t="shared" si="235"/>
        <v>0</v>
      </c>
      <c r="X938" s="3" t="str">
        <f t="shared" si="236"/>
        <v>8</v>
      </c>
      <c r="Z938" s="14">
        <f t="shared" si="237"/>
        <v>11441.724</v>
      </c>
      <c r="AA938" s="7">
        <f>VLOOKUP(G938,Ma_KH!$A:$R,14,0)</f>
        <v>1</v>
      </c>
    </row>
    <row r="939" spans="1:27" x14ac:dyDescent="0.25">
      <c r="A939" s="77">
        <v>45910</v>
      </c>
      <c r="B939" s="25">
        <v>31153</v>
      </c>
      <c r="C939" s="12" t="s">
        <v>7186</v>
      </c>
      <c r="D939" s="16">
        <f t="shared" si="239"/>
        <v>45910</v>
      </c>
      <c r="G939" s="13" t="s">
        <v>7452</v>
      </c>
      <c r="I939" s="25">
        <v>31153</v>
      </c>
      <c r="J939" s="13" t="s">
        <v>1815</v>
      </c>
      <c r="K939" s="13" t="s">
        <v>39</v>
      </c>
      <c r="L939" s="25" t="str">
        <f>VLOOKUP($K939,TONG_SL!$A:$D,2,0)</f>
        <v>Chả cốm 300g</v>
      </c>
      <c r="N939" s="25" t="str">
        <f t="shared" si="238"/>
        <v>K-C6</v>
      </c>
      <c r="Q939" s="25" t="str">
        <f>VLOOKUP(K939,TONG_SL!$A:$D,3,0)</f>
        <v>Túi</v>
      </c>
      <c r="R939" s="1">
        <v>3</v>
      </c>
      <c r="T939" s="1">
        <f>VLOOKUP(VLOOKUP(G939,Ma_KH!$A:$R,18,0)&amp;K939,Gia_MB!$A:$F,6,0)</f>
        <v>70537.5</v>
      </c>
      <c r="U939" s="14">
        <f t="shared" si="234"/>
        <v>211612.5</v>
      </c>
      <c r="W939" s="64">
        <f t="shared" si="235"/>
        <v>0</v>
      </c>
      <c r="X939" s="3" t="str">
        <f t="shared" si="236"/>
        <v>8</v>
      </c>
      <c r="Z939" s="14">
        <f t="shared" si="237"/>
        <v>16929</v>
      </c>
      <c r="AA939" s="7">
        <f>VLOOKUP(G939,Ma_KH!$A:$R,14,0)</f>
        <v>1</v>
      </c>
    </row>
    <row r="940" spans="1:27" x14ac:dyDescent="0.25">
      <c r="A940" s="77">
        <v>45910</v>
      </c>
      <c r="B940" s="25">
        <v>31153</v>
      </c>
      <c r="C940" s="12" t="s">
        <v>7186</v>
      </c>
      <c r="D940" s="16">
        <f t="shared" si="239"/>
        <v>45910</v>
      </c>
      <c r="G940" s="13" t="s">
        <v>7452</v>
      </c>
      <c r="I940" s="25">
        <v>31153</v>
      </c>
      <c r="J940" s="13" t="s">
        <v>1815</v>
      </c>
      <c r="K940" s="13" t="s">
        <v>568</v>
      </c>
      <c r="L940" s="25" t="str">
        <f>VLOOKUP($K940,TONG_SL!$A:$D,2,0)</f>
        <v>Chân gà sả tắc 150g</v>
      </c>
      <c r="N940" s="25" t="str">
        <f t="shared" si="238"/>
        <v>K-C6</v>
      </c>
      <c r="Q940" s="25" t="str">
        <f>VLOOKUP(K940,TONG_SL!$A:$D,3,0)</f>
        <v>Túi</v>
      </c>
      <c r="R940" s="1">
        <v>3</v>
      </c>
      <c r="T940" s="1">
        <f>VLOOKUP(VLOOKUP(G940,Ma_KH!$A:$R,18,0)&amp;K940,Gia_MB!$A:$F,6,0)</f>
        <v>21375</v>
      </c>
      <c r="U940" s="14">
        <f t="shared" si="234"/>
        <v>64125</v>
      </c>
      <c r="W940" s="64">
        <f t="shared" si="235"/>
        <v>0</v>
      </c>
      <c r="X940" s="3" t="str">
        <f t="shared" si="236"/>
        <v>8</v>
      </c>
      <c r="Z940" s="14">
        <f t="shared" si="237"/>
        <v>5130</v>
      </c>
      <c r="AA940" s="7">
        <f>VLOOKUP(G940,Ma_KH!$A:$R,14,0)</f>
        <v>1</v>
      </c>
    </row>
    <row r="941" spans="1:27" x14ac:dyDescent="0.25">
      <c r="A941" s="77">
        <v>45910</v>
      </c>
      <c r="B941" s="25">
        <v>31153</v>
      </c>
      <c r="C941" s="12" t="s">
        <v>7186</v>
      </c>
      <c r="D941" s="16">
        <f t="shared" si="239"/>
        <v>45910</v>
      </c>
      <c r="G941" s="13" t="s">
        <v>7452</v>
      </c>
      <c r="I941" s="25">
        <v>31153</v>
      </c>
      <c r="J941" s="13" t="s">
        <v>1815</v>
      </c>
      <c r="K941" s="13" t="s">
        <v>570</v>
      </c>
      <c r="L941" s="25" t="str">
        <f>VLOOKUP($K941,TONG_SL!$A:$D,2,0)</f>
        <v>Tai heo sốt thái 150g</v>
      </c>
      <c r="N941" s="25" t="str">
        <f t="shared" si="238"/>
        <v>K-C6</v>
      </c>
      <c r="Q941" s="25" t="str">
        <f>VLOOKUP(K941,TONG_SL!$A:$D,3,0)</f>
        <v>Túi</v>
      </c>
      <c r="R941" s="1">
        <v>3</v>
      </c>
      <c r="T941" s="1">
        <f>VLOOKUP(VLOOKUP(G941,Ma_KH!$A:$R,18,0)&amp;K941,Gia_MB!$A:$F,6,0)</f>
        <v>20583.649999999998</v>
      </c>
      <c r="U941" s="14">
        <f t="shared" si="234"/>
        <v>61750.95</v>
      </c>
      <c r="W941" s="64">
        <f t="shared" si="235"/>
        <v>0</v>
      </c>
      <c r="X941" s="3" t="str">
        <f t="shared" si="236"/>
        <v>8</v>
      </c>
      <c r="Z941" s="14">
        <f t="shared" si="237"/>
        <v>4940.076</v>
      </c>
      <c r="AA941" s="7">
        <f>VLOOKUP(G941,Ma_KH!$A:$R,14,0)</f>
        <v>1</v>
      </c>
    </row>
    <row r="942" spans="1:27" x14ac:dyDescent="0.25">
      <c r="A942" s="77">
        <v>45910</v>
      </c>
      <c r="B942" s="25">
        <v>31149</v>
      </c>
      <c r="C942" s="12" t="s">
        <v>7186</v>
      </c>
      <c r="D942" s="16">
        <f t="shared" si="239"/>
        <v>45910</v>
      </c>
      <c r="G942" s="13" t="s">
        <v>7453</v>
      </c>
      <c r="I942" s="13" t="s">
        <v>7453</v>
      </c>
      <c r="J942" s="13" t="s">
        <v>1815</v>
      </c>
      <c r="K942" s="13" t="s">
        <v>30</v>
      </c>
      <c r="L942" s="25" t="str">
        <f>VLOOKUP($K942,TONG_SL!$A:$D,2,0)</f>
        <v>Gà muối 500g</v>
      </c>
      <c r="N942" s="25" t="str">
        <f t="shared" si="238"/>
        <v>K-C6</v>
      </c>
      <c r="Q942" s="25" t="str">
        <f>VLOOKUP(K942,TONG_SL!$A:$D,3,0)</f>
        <v>Túi</v>
      </c>
      <c r="R942" s="1">
        <v>3</v>
      </c>
      <c r="T942" s="1">
        <f>VLOOKUP(VLOOKUP(G942,Ma_KH!$A:$R,18,0)&amp;K942,Gia_MB!$A:$F,6,0)</f>
        <v>105505.09999999999</v>
      </c>
      <c r="U942" s="14">
        <f t="shared" si="234"/>
        <v>316515.3</v>
      </c>
      <c r="W942" s="64">
        <f t="shared" si="235"/>
        <v>0</v>
      </c>
      <c r="X942" s="3" t="str">
        <f t="shared" si="236"/>
        <v>8</v>
      </c>
      <c r="Z942" s="14">
        <f t="shared" si="237"/>
        <v>25321.223999999998</v>
      </c>
      <c r="AA942" s="7">
        <f>VLOOKUP(G942,Ma_KH!$A:$R,14,0)</f>
        <v>1</v>
      </c>
    </row>
    <row r="943" spans="1:27" x14ac:dyDescent="0.25">
      <c r="A943" s="77">
        <v>45910</v>
      </c>
      <c r="B943" s="25">
        <v>31149</v>
      </c>
      <c r="C943" s="12" t="s">
        <v>7186</v>
      </c>
      <c r="D943" s="16">
        <f t="shared" si="239"/>
        <v>45910</v>
      </c>
      <c r="G943" s="13" t="s">
        <v>7453</v>
      </c>
      <c r="I943" s="13" t="s">
        <v>7453</v>
      </c>
      <c r="J943" s="13" t="s">
        <v>1815</v>
      </c>
      <c r="K943" s="13" t="s">
        <v>27</v>
      </c>
      <c r="L943" s="25" t="str">
        <f>VLOOKUP($K943,TONG_SL!$A:$D,2,0)</f>
        <v>Chân giò heo muối 300g</v>
      </c>
      <c r="N943" s="25" t="str">
        <f t="shared" si="238"/>
        <v>K-C6</v>
      </c>
      <c r="Q943" s="25" t="str">
        <f>VLOOKUP(K943,TONG_SL!$A:$D,3,0)</f>
        <v>Túi</v>
      </c>
      <c r="R943" s="1">
        <v>3</v>
      </c>
      <c r="T943" s="1">
        <f>VLOOKUP(VLOOKUP(G943,Ma_KH!$A:$R,18,0)&amp;K943,Gia_MB!$A:$F,6,0)</f>
        <v>69759.45</v>
      </c>
      <c r="U943" s="14">
        <f t="shared" si="234"/>
        <v>209278.34999999998</v>
      </c>
      <c r="W943" s="64">
        <f t="shared" si="235"/>
        <v>0</v>
      </c>
      <c r="X943" s="3" t="str">
        <f t="shared" si="236"/>
        <v>8</v>
      </c>
      <c r="Z943" s="14">
        <f t="shared" si="237"/>
        <v>16742.268</v>
      </c>
      <c r="AA943" s="7">
        <f>VLOOKUP(G943,Ma_KH!$A:$R,14,0)</f>
        <v>1</v>
      </c>
    </row>
    <row r="944" spans="1:27" x14ac:dyDescent="0.25">
      <c r="A944" s="77">
        <v>45910</v>
      </c>
      <c r="B944" s="25">
        <v>31149</v>
      </c>
      <c r="C944" s="12" t="s">
        <v>7186</v>
      </c>
      <c r="D944" s="16">
        <f t="shared" si="239"/>
        <v>45910</v>
      </c>
      <c r="G944" s="13" t="s">
        <v>7453</v>
      </c>
      <c r="I944" s="13" t="s">
        <v>7453</v>
      </c>
      <c r="J944" s="13" t="s">
        <v>1815</v>
      </c>
      <c r="K944" s="13" t="s">
        <v>51</v>
      </c>
      <c r="L944" s="25" t="str">
        <f>VLOOKUP($K944,TONG_SL!$A:$D,2,0)</f>
        <v>Mọc Nấm Hương 250g</v>
      </c>
      <c r="N944" s="25" t="str">
        <f t="shared" si="238"/>
        <v>K-C6</v>
      </c>
      <c r="Q944" s="25" t="str">
        <f>VLOOKUP(K944,TONG_SL!$A:$D,3,0)</f>
        <v>Túi</v>
      </c>
      <c r="R944" s="1">
        <v>3</v>
      </c>
      <c r="T944" s="1">
        <f>VLOOKUP(VLOOKUP(G944,Ma_KH!$A:$R,18,0)&amp;K944,Gia_MB!$A:$F,6,0)</f>
        <v>43700</v>
      </c>
      <c r="U944" s="14">
        <f t="shared" si="234"/>
        <v>131100</v>
      </c>
      <c r="W944" s="64">
        <f t="shared" si="235"/>
        <v>0</v>
      </c>
      <c r="X944" s="3" t="str">
        <f t="shared" si="236"/>
        <v>8</v>
      </c>
      <c r="Z944" s="14">
        <f t="shared" si="237"/>
        <v>10488</v>
      </c>
      <c r="AA944" s="7">
        <f>VLOOKUP(G944,Ma_KH!$A:$R,14,0)</f>
        <v>1</v>
      </c>
    </row>
    <row r="945" spans="1:27" x14ac:dyDescent="0.25">
      <c r="A945" s="77">
        <v>45910</v>
      </c>
      <c r="B945" s="25">
        <v>31149</v>
      </c>
      <c r="C945" s="12" t="s">
        <v>7186</v>
      </c>
      <c r="D945" s="16">
        <f t="shared" si="239"/>
        <v>45910</v>
      </c>
      <c r="G945" s="13" t="s">
        <v>7453</v>
      </c>
      <c r="I945" s="13" t="s">
        <v>7453</v>
      </c>
      <c r="J945" s="13" t="s">
        <v>1815</v>
      </c>
      <c r="K945" s="13" t="s">
        <v>39</v>
      </c>
      <c r="L945" s="25" t="str">
        <f>VLOOKUP($K945,TONG_SL!$A:$D,2,0)</f>
        <v>Chả cốm 300g</v>
      </c>
      <c r="N945" s="25" t="str">
        <f t="shared" si="238"/>
        <v>K-C6</v>
      </c>
      <c r="Q945" s="25" t="str">
        <f>VLOOKUP(K945,TONG_SL!$A:$D,3,0)</f>
        <v>Túi</v>
      </c>
      <c r="R945" s="1">
        <v>3</v>
      </c>
      <c r="T945" s="1">
        <f>VLOOKUP(VLOOKUP(G945,Ma_KH!$A:$R,18,0)&amp;K945,Gia_MB!$A:$F,6,0)</f>
        <v>70537.5</v>
      </c>
      <c r="U945" s="14">
        <f t="shared" si="234"/>
        <v>211612.5</v>
      </c>
      <c r="W945" s="64">
        <f t="shared" si="235"/>
        <v>0</v>
      </c>
      <c r="X945" s="3" t="str">
        <f t="shared" si="236"/>
        <v>8</v>
      </c>
      <c r="Z945" s="14">
        <f t="shared" si="237"/>
        <v>16929</v>
      </c>
      <c r="AA945" s="7">
        <f>VLOOKUP(G945,Ma_KH!$A:$R,14,0)</f>
        <v>1</v>
      </c>
    </row>
    <row r="946" spans="1:27" x14ac:dyDescent="0.25">
      <c r="A946" s="77">
        <v>45910</v>
      </c>
      <c r="B946" s="25">
        <v>31149</v>
      </c>
      <c r="C946" s="12" t="s">
        <v>7186</v>
      </c>
      <c r="D946" s="16">
        <f t="shared" si="239"/>
        <v>45910</v>
      </c>
      <c r="G946" s="13" t="s">
        <v>7453</v>
      </c>
      <c r="I946" s="13" t="s">
        <v>7453</v>
      </c>
      <c r="J946" s="13" t="s">
        <v>1815</v>
      </c>
      <c r="K946" s="13" t="s">
        <v>568</v>
      </c>
      <c r="L946" s="25" t="str">
        <f>VLOOKUP($K946,TONG_SL!$A:$D,2,0)</f>
        <v>Chân gà sả tắc 150g</v>
      </c>
      <c r="N946" s="25" t="str">
        <f t="shared" si="238"/>
        <v>K-C6</v>
      </c>
      <c r="Q946" s="25" t="str">
        <f>VLOOKUP(K946,TONG_SL!$A:$D,3,0)</f>
        <v>Túi</v>
      </c>
      <c r="R946" s="1">
        <v>3</v>
      </c>
      <c r="T946" s="1">
        <f>VLOOKUP(VLOOKUP(G946,Ma_KH!$A:$R,18,0)&amp;K946,Gia_MB!$A:$F,6,0)</f>
        <v>21375</v>
      </c>
      <c r="U946" s="14">
        <f t="shared" si="234"/>
        <v>64125</v>
      </c>
      <c r="W946" s="64">
        <f t="shared" si="235"/>
        <v>0</v>
      </c>
      <c r="X946" s="3" t="str">
        <f t="shared" si="236"/>
        <v>8</v>
      </c>
      <c r="Z946" s="14">
        <f t="shared" si="237"/>
        <v>5130</v>
      </c>
      <c r="AA946" s="7">
        <f>VLOOKUP(G946,Ma_KH!$A:$R,14,0)</f>
        <v>1</v>
      </c>
    </row>
    <row r="947" spans="1:27" x14ac:dyDescent="0.25">
      <c r="A947" s="77">
        <v>45910</v>
      </c>
      <c r="B947" s="25">
        <v>31435</v>
      </c>
      <c r="C947" s="12" t="s">
        <v>7186</v>
      </c>
      <c r="D947" s="16">
        <f t="shared" si="239"/>
        <v>45910</v>
      </c>
      <c r="G947" s="13" t="s">
        <v>7454</v>
      </c>
      <c r="I947" s="13" t="s">
        <v>7454</v>
      </c>
      <c r="J947" s="13" t="s">
        <v>1815</v>
      </c>
      <c r="K947" s="13" t="s">
        <v>51</v>
      </c>
      <c r="L947" s="25" t="str">
        <f>VLOOKUP($K947,TONG_SL!$A:$D,2,0)</f>
        <v>Mọc Nấm Hương 250g</v>
      </c>
      <c r="N947" s="25" t="str">
        <f t="shared" si="238"/>
        <v>K-C6</v>
      </c>
      <c r="Q947" s="25" t="str">
        <f>VLOOKUP(K947,TONG_SL!$A:$D,3,0)</f>
        <v>Túi</v>
      </c>
      <c r="R947" s="1">
        <v>3</v>
      </c>
      <c r="T947" s="1">
        <f>VLOOKUP(VLOOKUP(G947,Ma_KH!$A:$R,18,0)&amp;K947,Gia_MB!$A:$F,6,0)</f>
        <v>43700</v>
      </c>
      <c r="U947" s="14">
        <f t="shared" si="234"/>
        <v>131100</v>
      </c>
      <c r="W947" s="64">
        <f t="shared" si="235"/>
        <v>0</v>
      </c>
      <c r="X947" s="3" t="str">
        <f t="shared" si="236"/>
        <v>8</v>
      </c>
      <c r="Z947" s="14">
        <f t="shared" si="237"/>
        <v>10488</v>
      </c>
      <c r="AA947" s="7">
        <f>VLOOKUP(G947,Ma_KH!$A:$R,14,0)</f>
        <v>1</v>
      </c>
    </row>
    <row r="948" spans="1:27" x14ac:dyDescent="0.25">
      <c r="A948" s="77">
        <v>45910</v>
      </c>
      <c r="B948" s="25">
        <v>31435</v>
      </c>
      <c r="C948" s="12" t="s">
        <v>7186</v>
      </c>
      <c r="D948" s="16">
        <f t="shared" si="239"/>
        <v>45910</v>
      </c>
      <c r="G948" s="13" t="s">
        <v>7454</v>
      </c>
      <c r="I948" s="13" t="s">
        <v>7454</v>
      </c>
      <c r="J948" s="13" t="s">
        <v>1815</v>
      </c>
      <c r="K948" s="13" t="s">
        <v>39</v>
      </c>
      <c r="L948" s="25" t="str">
        <f>VLOOKUP($K948,TONG_SL!$A:$D,2,0)</f>
        <v>Chả cốm 300g</v>
      </c>
      <c r="N948" s="25" t="str">
        <f t="shared" si="238"/>
        <v>K-C6</v>
      </c>
      <c r="Q948" s="25" t="str">
        <f>VLOOKUP(K948,TONG_SL!$A:$D,3,0)</f>
        <v>Túi</v>
      </c>
      <c r="R948" s="1">
        <v>3</v>
      </c>
      <c r="T948" s="1">
        <f>VLOOKUP(VLOOKUP(G948,Ma_KH!$A:$R,18,0)&amp;K948,Gia_MB!$A:$F,6,0)</f>
        <v>70537.5</v>
      </c>
      <c r="U948" s="14">
        <f t="shared" si="234"/>
        <v>211612.5</v>
      </c>
      <c r="W948" s="64">
        <f t="shared" si="235"/>
        <v>0</v>
      </c>
      <c r="X948" s="3" t="str">
        <f t="shared" si="236"/>
        <v>8</v>
      </c>
      <c r="Z948" s="14">
        <f t="shared" si="237"/>
        <v>16929</v>
      </c>
      <c r="AA948" s="7">
        <f>VLOOKUP(G948,Ma_KH!$A:$R,14,0)</f>
        <v>1</v>
      </c>
    </row>
    <row r="949" spans="1:27" x14ac:dyDescent="0.25">
      <c r="A949" s="77">
        <v>45910</v>
      </c>
      <c r="B949" s="25">
        <v>31435</v>
      </c>
      <c r="C949" s="12" t="s">
        <v>7186</v>
      </c>
      <c r="D949" s="16">
        <f t="shared" si="239"/>
        <v>45910</v>
      </c>
      <c r="G949" s="13" t="s">
        <v>7454</v>
      </c>
      <c r="I949" s="13" t="s">
        <v>7454</v>
      </c>
      <c r="J949" s="13" t="s">
        <v>1815</v>
      </c>
      <c r="K949" s="13" t="s">
        <v>41</v>
      </c>
      <c r="L949" s="25" t="str">
        <f>VLOOKUP($K949,TONG_SL!$A:$D,2,0)</f>
        <v>Chả nướng 300g</v>
      </c>
      <c r="N949" s="25" t="str">
        <f t="shared" si="238"/>
        <v>K-C6</v>
      </c>
      <c r="Q949" s="25" t="str">
        <f>VLOOKUP(K949,TONG_SL!$A:$D,3,0)</f>
        <v>Túi</v>
      </c>
      <c r="R949" s="1">
        <v>2</v>
      </c>
      <c r="T949" s="1">
        <f>VLOOKUP(VLOOKUP(G949,Ma_KH!$A:$R,18,0)&amp;K949,Gia_MB!$A:$F,6,0)</f>
        <v>67402.5</v>
      </c>
      <c r="U949" s="14">
        <f t="shared" si="234"/>
        <v>134805</v>
      </c>
      <c r="W949" s="64">
        <f t="shared" si="235"/>
        <v>0</v>
      </c>
      <c r="X949" s="3" t="str">
        <f t="shared" si="236"/>
        <v>8</v>
      </c>
      <c r="Z949" s="14">
        <f t="shared" si="237"/>
        <v>10784.4</v>
      </c>
      <c r="AA949" s="7">
        <f>VLOOKUP(G949,Ma_KH!$A:$R,14,0)</f>
        <v>1</v>
      </c>
    </row>
    <row r="950" spans="1:27" x14ac:dyDescent="0.25">
      <c r="A950" s="77">
        <v>45910</v>
      </c>
      <c r="B950" s="25">
        <v>31150</v>
      </c>
      <c r="C950" s="12" t="s">
        <v>7186</v>
      </c>
      <c r="D950" s="16">
        <f t="shared" si="239"/>
        <v>45910</v>
      </c>
      <c r="G950" s="13" t="s">
        <v>7454</v>
      </c>
      <c r="I950" s="13" t="s">
        <v>7454</v>
      </c>
      <c r="J950" s="13" t="s">
        <v>1815</v>
      </c>
      <c r="K950" s="13" t="s">
        <v>30</v>
      </c>
      <c r="L950" s="25" t="str">
        <f>VLOOKUP($K950,TONG_SL!$A:$D,2,0)</f>
        <v>Gà muối 500g</v>
      </c>
      <c r="N950" s="25" t="str">
        <f t="shared" si="238"/>
        <v>K-C6</v>
      </c>
      <c r="Q950" s="25" t="str">
        <f>VLOOKUP(K950,TONG_SL!$A:$D,3,0)</f>
        <v>Túi</v>
      </c>
      <c r="R950" s="1">
        <v>3</v>
      </c>
      <c r="T950" s="1">
        <f>VLOOKUP(VLOOKUP(G950,Ma_KH!$A:$R,18,0)&amp;K950,Gia_MB!$A:$F,6,0)</f>
        <v>105505.09999999999</v>
      </c>
      <c r="U950" s="14">
        <f t="shared" si="234"/>
        <v>316515.3</v>
      </c>
      <c r="W950" s="64">
        <f t="shared" si="235"/>
        <v>0</v>
      </c>
      <c r="X950" s="3" t="str">
        <f t="shared" si="236"/>
        <v>8</v>
      </c>
      <c r="Z950" s="14">
        <f t="shared" si="237"/>
        <v>25321.223999999998</v>
      </c>
      <c r="AA950" s="7">
        <f>VLOOKUP(G950,Ma_KH!$A:$R,14,0)</f>
        <v>1</v>
      </c>
    </row>
    <row r="951" spans="1:27" x14ac:dyDescent="0.25">
      <c r="A951" s="77">
        <v>45910</v>
      </c>
      <c r="B951" s="25">
        <v>31150</v>
      </c>
      <c r="C951" s="12" t="s">
        <v>7186</v>
      </c>
      <c r="D951" s="16">
        <f t="shared" si="239"/>
        <v>45910</v>
      </c>
      <c r="G951" s="13" t="s">
        <v>7454</v>
      </c>
      <c r="I951" s="13" t="s">
        <v>7454</v>
      </c>
      <c r="J951" s="13" t="s">
        <v>1815</v>
      </c>
      <c r="K951" s="13" t="s">
        <v>27</v>
      </c>
      <c r="L951" s="25" t="str">
        <f>VLOOKUP($K951,TONG_SL!$A:$D,2,0)</f>
        <v>Chân giò heo muối 300g</v>
      </c>
      <c r="N951" s="25" t="str">
        <f t="shared" si="238"/>
        <v>K-C6</v>
      </c>
      <c r="Q951" s="25" t="str">
        <f>VLOOKUP(K951,TONG_SL!$A:$D,3,0)</f>
        <v>Túi</v>
      </c>
      <c r="R951" s="1">
        <v>5</v>
      </c>
      <c r="T951" s="1">
        <f>VLOOKUP(VLOOKUP(G951,Ma_KH!$A:$R,18,0)&amp;K951,Gia_MB!$A:$F,6,0)</f>
        <v>69759.45</v>
      </c>
      <c r="U951" s="14">
        <f t="shared" si="234"/>
        <v>348797.25</v>
      </c>
      <c r="W951" s="64">
        <f t="shared" si="235"/>
        <v>0</v>
      </c>
      <c r="X951" s="3" t="str">
        <f t="shared" si="236"/>
        <v>8</v>
      </c>
      <c r="Z951" s="14">
        <f t="shared" si="237"/>
        <v>27903.78</v>
      </c>
      <c r="AA951" s="7">
        <f>VLOOKUP(G951,Ma_KH!$A:$R,14,0)</f>
        <v>1</v>
      </c>
    </row>
    <row r="952" spans="1:27" x14ac:dyDescent="0.25">
      <c r="A952" s="77">
        <v>45910</v>
      </c>
      <c r="B952" s="25">
        <v>31150</v>
      </c>
      <c r="C952" s="12" t="s">
        <v>7186</v>
      </c>
      <c r="D952" s="16">
        <f t="shared" si="239"/>
        <v>45910</v>
      </c>
      <c r="G952" s="13" t="s">
        <v>7454</v>
      </c>
      <c r="I952" s="13" t="s">
        <v>7454</v>
      </c>
      <c r="J952" s="13" t="s">
        <v>1815</v>
      </c>
      <c r="K952" s="13" t="s">
        <v>35</v>
      </c>
      <c r="L952" s="25" t="str">
        <f>VLOOKUP($K952,TONG_SL!$A:$D,2,0)</f>
        <v>Tai heo muối 200g</v>
      </c>
      <c r="N952" s="25" t="str">
        <f t="shared" si="238"/>
        <v>K-C6</v>
      </c>
      <c r="Q952" s="25" t="str">
        <f>VLOOKUP(K952,TONG_SL!$A:$D,3,0)</f>
        <v>Túi</v>
      </c>
      <c r="R952" s="1">
        <v>2</v>
      </c>
      <c r="T952" s="1">
        <f>VLOOKUP(VLOOKUP(G952,Ma_KH!$A:$R,18,0)&amp;K952,Gia_MB!$A:$F,6,0)</f>
        <v>52815.25</v>
      </c>
      <c r="U952" s="14">
        <f t="shared" si="234"/>
        <v>105630.5</v>
      </c>
      <c r="W952" s="64">
        <f t="shared" si="235"/>
        <v>0</v>
      </c>
      <c r="X952" s="3" t="str">
        <f t="shared" si="236"/>
        <v>8</v>
      </c>
      <c r="Z952" s="14">
        <f t="shared" si="237"/>
        <v>8450.44</v>
      </c>
      <c r="AA952" s="7">
        <f>VLOOKUP(G952,Ma_KH!$A:$R,14,0)</f>
        <v>1</v>
      </c>
    </row>
    <row r="953" spans="1:27" x14ac:dyDescent="0.25">
      <c r="A953" s="77">
        <v>45910</v>
      </c>
      <c r="B953" s="25">
        <v>31150</v>
      </c>
      <c r="C953" s="12" t="s">
        <v>7186</v>
      </c>
      <c r="D953" s="16">
        <f t="shared" si="239"/>
        <v>45910</v>
      </c>
      <c r="G953" s="13" t="s">
        <v>7454</v>
      </c>
      <c r="I953" s="13" t="s">
        <v>7454</v>
      </c>
      <c r="J953" s="13" t="s">
        <v>1815</v>
      </c>
      <c r="K953" s="13" t="s">
        <v>51</v>
      </c>
      <c r="L953" s="25" t="str">
        <f>VLOOKUP($K953,TONG_SL!$A:$D,2,0)</f>
        <v>Mọc Nấm Hương 250g</v>
      </c>
      <c r="N953" s="25" t="str">
        <f t="shared" si="238"/>
        <v>K-C6</v>
      </c>
      <c r="Q953" s="25" t="str">
        <f>VLOOKUP(K953,TONG_SL!$A:$D,3,0)</f>
        <v>Túi</v>
      </c>
      <c r="R953" s="1">
        <v>2</v>
      </c>
      <c r="T953" s="1">
        <f>VLOOKUP(VLOOKUP(G953,Ma_KH!$A:$R,18,0)&amp;K953,Gia_MB!$A:$F,6,0)</f>
        <v>43700</v>
      </c>
      <c r="U953" s="14">
        <f t="shared" si="234"/>
        <v>87400</v>
      </c>
      <c r="W953" s="64">
        <f t="shared" si="235"/>
        <v>0</v>
      </c>
      <c r="X953" s="3" t="str">
        <f t="shared" si="236"/>
        <v>8</v>
      </c>
      <c r="Z953" s="14">
        <f t="shared" si="237"/>
        <v>6992</v>
      </c>
      <c r="AA953" s="7">
        <f>VLOOKUP(G953,Ma_KH!$A:$R,14,0)</f>
        <v>1</v>
      </c>
    </row>
    <row r="954" spans="1:27" x14ac:dyDescent="0.25">
      <c r="A954" s="77">
        <v>45910</v>
      </c>
      <c r="B954" s="25">
        <v>31150</v>
      </c>
      <c r="C954" s="12" t="s">
        <v>7186</v>
      </c>
      <c r="D954" s="16">
        <f t="shared" si="239"/>
        <v>45910</v>
      </c>
      <c r="G954" s="13" t="s">
        <v>7454</v>
      </c>
      <c r="I954" s="13" t="s">
        <v>7454</v>
      </c>
      <c r="J954" s="13" t="s">
        <v>1815</v>
      </c>
      <c r="K954" s="13" t="s">
        <v>568</v>
      </c>
      <c r="L954" s="25" t="str">
        <f>VLOOKUP($K954,TONG_SL!$A:$D,2,0)</f>
        <v>Chân gà sả tắc 150g</v>
      </c>
      <c r="N954" s="25" t="str">
        <f t="shared" si="238"/>
        <v>K-C6</v>
      </c>
      <c r="Q954" s="25" t="str">
        <f>VLOOKUP(K954,TONG_SL!$A:$D,3,0)</f>
        <v>Túi</v>
      </c>
      <c r="R954" s="1">
        <v>3</v>
      </c>
      <c r="T954" s="1">
        <f>VLOOKUP(VLOOKUP(G954,Ma_KH!$A:$R,18,0)&amp;K954,Gia_MB!$A:$F,6,0)</f>
        <v>21375</v>
      </c>
      <c r="U954" s="14">
        <f t="shared" si="234"/>
        <v>64125</v>
      </c>
      <c r="W954" s="64">
        <f t="shared" si="235"/>
        <v>0</v>
      </c>
      <c r="X954" s="3" t="str">
        <f t="shared" si="236"/>
        <v>8</v>
      </c>
      <c r="Z954" s="14">
        <f t="shared" si="237"/>
        <v>5130</v>
      </c>
      <c r="AA954" s="7">
        <f>VLOOKUP(G954,Ma_KH!$A:$R,14,0)</f>
        <v>1</v>
      </c>
    </row>
    <row r="955" spans="1:27" x14ac:dyDescent="0.25">
      <c r="A955" s="77">
        <v>45910</v>
      </c>
      <c r="B955" s="25">
        <v>31150</v>
      </c>
      <c r="C955" s="12" t="s">
        <v>7186</v>
      </c>
      <c r="D955" s="16">
        <f t="shared" si="239"/>
        <v>45910</v>
      </c>
      <c r="G955" s="13" t="s">
        <v>7454</v>
      </c>
      <c r="I955" s="13" t="s">
        <v>7454</v>
      </c>
      <c r="J955" s="13" t="s">
        <v>1815</v>
      </c>
      <c r="K955" s="13" t="s">
        <v>570</v>
      </c>
      <c r="L955" s="25" t="str">
        <f>VLOOKUP($K955,TONG_SL!$A:$D,2,0)</f>
        <v>Tai heo sốt thái 150g</v>
      </c>
      <c r="N955" s="25" t="str">
        <f t="shared" si="238"/>
        <v>K-C6</v>
      </c>
      <c r="Q955" s="25" t="str">
        <f>VLOOKUP(K955,TONG_SL!$A:$D,3,0)</f>
        <v>Túi</v>
      </c>
      <c r="R955" s="1">
        <v>2</v>
      </c>
      <c r="T955" s="1">
        <f>VLOOKUP(VLOOKUP(G955,Ma_KH!$A:$R,18,0)&amp;K955,Gia_MB!$A:$F,6,0)</f>
        <v>20583.649999999998</v>
      </c>
      <c r="U955" s="14">
        <f t="shared" si="234"/>
        <v>41167.299999999996</v>
      </c>
      <c r="W955" s="64">
        <f t="shared" si="235"/>
        <v>0</v>
      </c>
      <c r="X955" s="3" t="str">
        <f t="shared" si="236"/>
        <v>8</v>
      </c>
      <c r="Z955" s="14">
        <f t="shared" si="237"/>
        <v>3293.3839999999996</v>
      </c>
      <c r="AA955" s="7">
        <f>VLOOKUP(G955,Ma_KH!$A:$R,14,0)</f>
        <v>1</v>
      </c>
    </row>
    <row r="956" spans="1:27" x14ac:dyDescent="0.25">
      <c r="A956" s="77">
        <v>45910</v>
      </c>
      <c r="B956" s="25">
        <v>31212</v>
      </c>
      <c r="C956" s="12" t="s">
        <v>7186</v>
      </c>
      <c r="D956" s="16">
        <f t="shared" si="239"/>
        <v>45910</v>
      </c>
      <c r="G956" s="13" t="s">
        <v>7455</v>
      </c>
      <c r="I956" s="13" t="s">
        <v>7455</v>
      </c>
      <c r="J956" s="13" t="s">
        <v>1815</v>
      </c>
      <c r="K956" s="13" t="s">
        <v>30</v>
      </c>
      <c r="L956" s="25" t="str">
        <f>VLOOKUP($K956,TONG_SL!$A:$D,2,0)</f>
        <v>Gà muối 500g</v>
      </c>
      <c r="N956" s="25" t="str">
        <f t="shared" si="238"/>
        <v>K-C6</v>
      </c>
      <c r="Q956" s="25" t="str">
        <f>VLOOKUP(K956,TONG_SL!$A:$D,3,0)</f>
        <v>Túi</v>
      </c>
      <c r="R956" s="1">
        <v>2</v>
      </c>
      <c r="T956" s="1">
        <f>VLOOKUP(VLOOKUP(G956,Ma_KH!$A:$R,18,0)&amp;K956,Gia_MB!$A:$F,6,0)</f>
        <v>111058</v>
      </c>
      <c r="U956" s="14">
        <f t="shared" si="234"/>
        <v>222116</v>
      </c>
      <c r="W956" s="64">
        <f t="shared" si="235"/>
        <v>0</v>
      </c>
      <c r="X956" s="3" t="str">
        <f t="shared" si="236"/>
        <v>8</v>
      </c>
      <c r="Z956" s="14">
        <f t="shared" si="237"/>
        <v>17769.28</v>
      </c>
      <c r="AA956" s="7">
        <f>VLOOKUP(G956,Ma_KH!$A:$R,14,0)</f>
        <v>1</v>
      </c>
    </row>
    <row r="957" spans="1:27" x14ac:dyDescent="0.25">
      <c r="A957" s="77">
        <v>45910</v>
      </c>
      <c r="B957" s="25">
        <v>31212</v>
      </c>
      <c r="C957" s="12" t="s">
        <v>7186</v>
      </c>
      <c r="D957" s="16">
        <f t="shared" si="239"/>
        <v>45910</v>
      </c>
      <c r="G957" s="13" t="s">
        <v>7455</v>
      </c>
      <c r="I957" s="13" t="s">
        <v>7455</v>
      </c>
      <c r="J957" s="13" t="s">
        <v>1815</v>
      </c>
      <c r="K957" s="13" t="s">
        <v>27</v>
      </c>
      <c r="L957" s="25" t="str">
        <f>VLOOKUP($K957,TONG_SL!$A:$D,2,0)</f>
        <v>Chân giò heo muối 300g</v>
      </c>
      <c r="N957" s="25" t="str">
        <f t="shared" si="238"/>
        <v>K-C6</v>
      </c>
      <c r="Q957" s="25" t="str">
        <f>VLOOKUP(K957,TONG_SL!$A:$D,3,0)</f>
        <v>Túi</v>
      </c>
      <c r="R957" s="1">
        <v>2</v>
      </c>
      <c r="T957" s="1">
        <f>VLOOKUP(VLOOKUP(G957,Ma_KH!$A:$R,18,0)&amp;K957,Gia_MB!$A:$F,6,0)</f>
        <v>73431</v>
      </c>
      <c r="U957" s="14">
        <f t="shared" si="234"/>
        <v>146862</v>
      </c>
      <c r="W957" s="64">
        <f t="shared" si="235"/>
        <v>0</v>
      </c>
      <c r="X957" s="3" t="str">
        <f t="shared" si="236"/>
        <v>8</v>
      </c>
      <c r="Z957" s="14">
        <f t="shared" si="237"/>
        <v>11748.960000000001</v>
      </c>
      <c r="AA957" s="7">
        <f>VLOOKUP(G957,Ma_KH!$A:$R,14,0)</f>
        <v>1</v>
      </c>
    </row>
    <row r="958" spans="1:27" x14ac:dyDescent="0.25">
      <c r="A958" s="77">
        <v>45910</v>
      </c>
      <c r="B958" s="25">
        <v>31212</v>
      </c>
      <c r="C958" s="12" t="s">
        <v>7186</v>
      </c>
      <c r="D958" s="16">
        <f t="shared" si="239"/>
        <v>45910</v>
      </c>
      <c r="G958" s="13" t="s">
        <v>7455</v>
      </c>
      <c r="I958" s="13" t="s">
        <v>7455</v>
      </c>
      <c r="J958" s="13" t="s">
        <v>1815</v>
      </c>
      <c r="K958" s="13" t="s">
        <v>568</v>
      </c>
      <c r="L958" s="25" t="str">
        <f>VLOOKUP($K958,TONG_SL!$A:$D,2,0)</f>
        <v>Chân gà sả tắc 150g</v>
      </c>
      <c r="N958" s="25" t="str">
        <f t="shared" si="238"/>
        <v>K-C6</v>
      </c>
      <c r="Q958" s="25" t="str">
        <f>VLOOKUP(K958,TONG_SL!$A:$D,3,0)</f>
        <v>Túi</v>
      </c>
      <c r="R958" s="1">
        <v>3</v>
      </c>
      <c r="T958" s="1">
        <f>VLOOKUP(VLOOKUP(G958,Ma_KH!$A:$R,18,0)&amp;K958,Gia_MB!$A:$F,6,0)</f>
        <v>22500</v>
      </c>
      <c r="U958" s="14">
        <f t="shared" si="234"/>
        <v>67500</v>
      </c>
      <c r="W958" s="64">
        <f t="shared" si="235"/>
        <v>0</v>
      </c>
      <c r="X958" s="3" t="str">
        <f t="shared" si="236"/>
        <v>8</v>
      </c>
      <c r="Z958" s="14">
        <f t="shared" si="237"/>
        <v>5400</v>
      </c>
      <c r="AA958" s="7">
        <f>VLOOKUP(G958,Ma_KH!$A:$R,14,0)</f>
        <v>1</v>
      </c>
    </row>
    <row r="959" spans="1:27" x14ac:dyDescent="0.25">
      <c r="A959" s="77">
        <v>45910</v>
      </c>
      <c r="B959" s="25">
        <v>31454</v>
      </c>
      <c r="C959" s="12" t="s">
        <v>7186</v>
      </c>
      <c r="D959" s="16">
        <f t="shared" si="239"/>
        <v>45910</v>
      </c>
      <c r="G959" s="13" t="s">
        <v>7456</v>
      </c>
      <c r="I959" s="13" t="s">
        <v>7456</v>
      </c>
      <c r="J959" s="13" t="s">
        <v>1815</v>
      </c>
      <c r="K959" s="13" t="s">
        <v>35</v>
      </c>
      <c r="L959" s="25" t="str">
        <f>VLOOKUP($K959,TONG_SL!$A:$D,2,0)</f>
        <v>Tai heo muối 200g</v>
      </c>
      <c r="N959" s="25" t="str">
        <f t="shared" si="238"/>
        <v>K-C6</v>
      </c>
      <c r="Q959" s="25" t="str">
        <f>VLOOKUP(K959,TONG_SL!$A:$D,3,0)</f>
        <v>Túi</v>
      </c>
      <c r="R959" s="1">
        <v>3</v>
      </c>
      <c r="T959" s="1">
        <f>VLOOKUP(VLOOKUP(G959,Ma_KH!$A:$R,18,0)&amp;K959,Gia_MB!$A:$F,6,0)</f>
        <v>55595</v>
      </c>
      <c r="U959" s="14">
        <f t="shared" si="234"/>
        <v>166785</v>
      </c>
      <c r="W959" s="64">
        <f t="shared" si="235"/>
        <v>0</v>
      </c>
      <c r="X959" s="3" t="str">
        <f t="shared" si="236"/>
        <v>8</v>
      </c>
      <c r="Z959" s="14">
        <f t="shared" si="237"/>
        <v>13342.800000000001</v>
      </c>
      <c r="AA959" s="7">
        <f>VLOOKUP(G959,Ma_KH!$A:$R,14,0)</f>
        <v>0</v>
      </c>
    </row>
    <row r="960" spans="1:27" x14ac:dyDescent="0.25">
      <c r="A960" s="77">
        <v>45910</v>
      </c>
      <c r="B960" s="25">
        <v>31454</v>
      </c>
      <c r="C960" s="12" t="s">
        <v>7186</v>
      </c>
      <c r="D960" s="16">
        <f t="shared" si="239"/>
        <v>45910</v>
      </c>
      <c r="G960" s="13" t="s">
        <v>7456</v>
      </c>
      <c r="I960" s="13" t="s">
        <v>7456</v>
      </c>
      <c r="J960" s="13" t="s">
        <v>1815</v>
      </c>
      <c r="K960" s="13" t="s">
        <v>27</v>
      </c>
      <c r="L960" s="25" t="str">
        <f>VLOOKUP($K960,TONG_SL!$A:$D,2,0)</f>
        <v>Chân giò heo muối 300g</v>
      </c>
      <c r="N960" s="25" t="str">
        <f t="shared" si="238"/>
        <v>K-C6</v>
      </c>
      <c r="Q960" s="25" t="str">
        <f>VLOOKUP(K960,TONG_SL!$A:$D,3,0)</f>
        <v>Túi</v>
      </c>
      <c r="R960" s="1">
        <v>3</v>
      </c>
      <c r="T960" s="1">
        <f>VLOOKUP(VLOOKUP(G960,Ma_KH!$A:$R,18,0)&amp;K960,Gia_MB!$A:$F,6,0)</f>
        <v>73431</v>
      </c>
      <c r="U960" s="14">
        <f t="shared" si="234"/>
        <v>220293</v>
      </c>
      <c r="W960" s="64">
        <f t="shared" si="235"/>
        <v>0</v>
      </c>
      <c r="X960" s="3" t="str">
        <f t="shared" si="236"/>
        <v>8</v>
      </c>
      <c r="Z960" s="14">
        <f t="shared" si="237"/>
        <v>17623.439999999999</v>
      </c>
      <c r="AA960" s="7">
        <f>VLOOKUP(G960,Ma_KH!$A:$R,14,0)</f>
        <v>0</v>
      </c>
    </row>
    <row r="961" spans="1:27" x14ac:dyDescent="0.25">
      <c r="A961" s="77">
        <v>45910</v>
      </c>
      <c r="B961" s="25">
        <v>31454</v>
      </c>
      <c r="C961" s="12" t="s">
        <v>7186</v>
      </c>
      <c r="D961" s="16">
        <f t="shared" si="239"/>
        <v>45910</v>
      </c>
      <c r="G961" s="13" t="s">
        <v>7456</v>
      </c>
      <c r="I961" s="13" t="s">
        <v>7456</v>
      </c>
      <c r="J961" s="13" t="s">
        <v>1815</v>
      </c>
      <c r="K961" s="13" t="s">
        <v>51</v>
      </c>
      <c r="L961" s="25" t="str">
        <f>VLOOKUP($K961,TONG_SL!$A:$D,2,0)</f>
        <v>Mọc Nấm Hương 250g</v>
      </c>
      <c r="N961" s="25" t="str">
        <f t="shared" si="238"/>
        <v>K-C6</v>
      </c>
      <c r="Q961" s="25" t="str">
        <f>VLOOKUP(K961,TONG_SL!$A:$D,3,0)</f>
        <v>Túi</v>
      </c>
      <c r="R961" s="1">
        <v>5</v>
      </c>
      <c r="T961" s="1">
        <f>VLOOKUP(VLOOKUP(G961,Ma_KH!$A:$R,18,0)&amp;K961,Gia_MB!$A:$F,6,0)</f>
        <v>46000</v>
      </c>
      <c r="U961" s="14">
        <f t="shared" si="234"/>
        <v>230000</v>
      </c>
      <c r="W961" s="64">
        <f t="shared" si="235"/>
        <v>0</v>
      </c>
      <c r="X961" s="3" t="str">
        <f t="shared" si="236"/>
        <v>8</v>
      </c>
      <c r="Z961" s="14">
        <f t="shared" si="237"/>
        <v>18400</v>
      </c>
      <c r="AA961" s="7">
        <f>VLOOKUP(G961,Ma_KH!$A:$R,14,0)</f>
        <v>0</v>
      </c>
    </row>
    <row r="962" spans="1:27" x14ac:dyDescent="0.25">
      <c r="A962" s="77">
        <v>45910</v>
      </c>
      <c r="B962" s="25">
        <v>56468</v>
      </c>
      <c r="C962" s="12" t="s">
        <v>7186</v>
      </c>
      <c r="D962" s="16">
        <f t="shared" si="239"/>
        <v>45910</v>
      </c>
      <c r="G962" s="13" t="s">
        <v>7227</v>
      </c>
      <c r="I962" s="13" t="s">
        <v>7457</v>
      </c>
      <c r="J962" s="13" t="s">
        <v>1815</v>
      </c>
      <c r="K962" s="13" t="s">
        <v>27</v>
      </c>
      <c r="L962" s="25" t="str">
        <f>VLOOKUP($K962,TONG_SL!$A:$D,2,0)</f>
        <v>Chân giò heo muối 300g</v>
      </c>
      <c r="N962" s="25" t="str">
        <f t="shared" si="238"/>
        <v>K-C6</v>
      </c>
      <c r="Q962" s="25" t="str">
        <f>VLOOKUP(K962,TONG_SL!$A:$D,3,0)</f>
        <v>Túi</v>
      </c>
      <c r="R962" s="1">
        <v>7</v>
      </c>
      <c r="T962" s="1">
        <f>VLOOKUP(VLOOKUP(G962,Ma_KH!$A:$R,18,0)&amp;K962,Gia_MB!$A:$F,6,0)</f>
        <v>73431</v>
      </c>
      <c r="U962" s="14">
        <f t="shared" si="234"/>
        <v>514017</v>
      </c>
      <c r="W962" s="64">
        <f t="shared" si="235"/>
        <v>0</v>
      </c>
      <c r="X962" s="3" t="str">
        <f t="shared" si="236"/>
        <v>8</v>
      </c>
      <c r="Z962" s="14">
        <f t="shared" si="237"/>
        <v>41121.360000000001</v>
      </c>
      <c r="AA962" s="7">
        <f>VLOOKUP(G962,Ma_KH!$A:$R,14,0)</f>
        <v>51</v>
      </c>
    </row>
    <row r="963" spans="1:27" x14ac:dyDescent="0.25">
      <c r="A963" s="77">
        <v>45910</v>
      </c>
      <c r="B963" s="25">
        <v>56468</v>
      </c>
      <c r="C963" s="12" t="s">
        <v>7186</v>
      </c>
      <c r="D963" s="16">
        <f t="shared" si="239"/>
        <v>45910</v>
      </c>
      <c r="G963" s="13" t="s">
        <v>7227</v>
      </c>
      <c r="I963" s="13" t="s">
        <v>7457</v>
      </c>
      <c r="J963" s="13" t="s">
        <v>1815</v>
      </c>
      <c r="K963" s="13" t="s">
        <v>51</v>
      </c>
      <c r="L963" s="25" t="str">
        <f>VLOOKUP($K963,TONG_SL!$A:$D,2,0)</f>
        <v>Mọc Nấm Hương 250g</v>
      </c>
      <c r="N963" s="25" t="str">
        <f t="shared" si="238"/>
        <v>K-C6</v>
      </c>
      <c r="Q963" s="25" t="str">
        <f>VLOOKUP(K963,TONG_SL!$A:$D,3,0)</f>
        <v>Túi</v>
      </c>
      <c r="R963" s="1">
        <v>5</v>
      </c>
      <c r="T963" s="1">
        <f>VLOOKUP(VLOOKUP(G963,Ma_KH!$A:$R,18,0)&amp;K963,Gia_MB!$A:$F,6,0)</f>
        <v>46000</v>
      </c>
      <c r="U963" s="14">
        <f t="shared" ref="U963" si="240">T963*R963</f>
        <v>230000</v>
      </c>
      <c r="W963" s="64">
        <f t="shared" ref="W963" si="241">U963*V963</f>
        <v>0</v>
      </c>
      <c r="X963" s="3" t="str">
        <f t="shared" ref="X963" si="242">IF(B963&lt;&gt;"","8","0")</f>
        <v>8</v>
      </c>
      <c r="Z963" s="14">
        <f t="shared" ref="Z963" si="243">U963*X963%</f>
        <v>18400</v>
      </c>
      <c r="AA963" s="7">
        <f>VLOOKUP(G963,Ma_KH!$A:$R,14,0)</f>
        <v>51</v>
      </c>
    </row>
    <row r="964" spans="1:27" x14ac:dyDescent="0.25">
      <c r="A964" s="77">
        <v>45910</v>
      </c>
      <c r="B964" s="25">
        <v>56596</v>
      </c>
      <c r="C964" s="12" t="s">
        <v>7186</v>
      </c>
      <c r="D964" s="16">
        <f t="shared" ref="D964:D966" si="244">IF(A964="","",A964)</f>
        <v>45910</v>
      </c>
      <c r="G964" s="13" t="s">
        <v>4862</v>
      </c>
      <c r="I964" s="13" t="s">
        <v>4862</v>
      </c>
      <c r="J964" s="13" t="s">
        <v>1811</v>
      </c>
      <c r="K964" s="13" t="s">
        <v>27</v>
      </c>
      <c r="L964" s="25" t="str">
        <f>VLOOKUP($K964,TONG_SL!$A:$D,2,0)</f>
        <v>Chân giò heo muối 300g</v>
      </c>
      <c r="N964" s="25" t="str">
        <f t="shared" ref="N964:N966" si="245">IF($B964&lt;&gt;"","K-C6","")</f>
        <v>K-C6</v>
      </c>
      <c r="Q964" s="25" t="str">
        <f>VLOOKUP(K964,TONG_SL!$A:$D,3,0)</f>
        <v>Túi</v>
      </c>
      <c r="R964" s="1">
        <v>4</v>
      </c>
      <c r="T964" s="1">
        <f>VLOOKUP(VLOOKUP(G964,Ma_KH!$A:$R,18,0)&amp;K964,Gia_MB!$A:$F,6,0)</f>
        <v>69025</v>
      </c>
      <c r="U964" s="14">
        <f t="shared" ref="U964:U966" si="246">T964*R964</f>
        <v>276100</v>
      </c>
      <c r="W964" s="64">
        <f t="shared" ref="W964:W966" si="247">U964*V964</f>
        <v>0</v>
      </c>
      <c r="X964" s="3" t="str">
        <f t="shared" ref="X964:X966" si="248">IF(B964&lt;&gt;"","8","0")</f>
        <v>8</v>
      </c>
      <c r="Z964" s="14">
        <f t="shared" ref="Z964:Z966" si="249">U964*X964%</f>
        <v>22088</v>
      </c>
      <c r="AA964" s="7">
        <f>VLOOKUP(G964,Ma_KH!$A:$R,14,0)</f>
        <v>51</v>
      </c>
    </row>
    <row r="965" spans="1:27" x14ac:dyDescent="0.25">
      <c r="A965" s="77">
        <v>45910</v>
      </c>
      <c r="B965" s="25">
        <v>56596</v>
      </c>
      <c r="C965" s="12" t="s">
        <v>7186</v>
      </c>
      <c r="D965" s="16">
        <f t="shared" si="244"/>
        <v>45910</v>
      </c>
      <c r="G965" s="13" t="s">
        <v>4862</v>
      </c>
      <c r="I965" s="13" t="s">
        <v>4862</v>
      </c>
      <c r="J965" s="13" t="s">
        <v>1811</v>
      </c>
      <c r="K965" s="13" t="s">
        <v>35</v>
      </c>
      <c r="L965" s="25" t="str">
        <f>VLOOKUP($K965,TONG_SL!$A:$D,2,0)</f>
        <v>Tai heo muối 200g</v>
      </c>
      <c r="N965" s="25" t="str">
        <f t="shared" si="245"/>
        <v>K-C6</v>
      </c>
      <c r="Q965" s="25" t="str">
        <f>VLOOKUP(K965,TONG_SL!$A:$D,3,0)</f>
        <v>Túi</v>
      </c>
      <c r="R965" s="1">
        <v>4</v>
      </c>
      <c r="T965" s="1">
        <f>VLOOKUP(VLOOKUP(G965,Ma_KH!$A:$R,18,0)&amp;K965,Gia_MB!$A:$F,6,0)</f>
        <v>52259</v>
      </c>
      <c r="U965" s="14">
        <f t="shared" si="246"/>
        <v>209036</v>
      </c>
      <c r="W965" s="64">
        <f t="shared" si="247"/>
        <v>0</v>
      </c>
      <c r="X965" s="3" t="str">
        <f t="shared" si="248"/>
        <v>8</v>
      </c>
      <c r="Z965" s="14">
        <f t="shared" si="249"/>
        <v>16722.88</v>
      </c>
      <c r="AA965" s="7">
        <f>VLOOKUP(G965,Ma_KH!$A:$R,14,0)</f>
        <v>51</v>
      </c>
    </row>
    <row r="966" spans="1:27" ht="18.75" customHeight="1" x14ac:dyDescent="0.25">
      <c r="A966" s="77">
        <v>45910</v>
      </c>
      <c r="B966" s="25">
        <v>56596</v>
      </c>
      <c r="C966" s="12" t="s">
        <v>7186</v>
      </c>
      <c r="D966" s="16">
        <f t="shared" si="244"/>
        <v>45910</v>
      </c>
      <c r="G966" s="13" t="s">
        <v>4862</v>
      </c>
      <c r="I966" s="13" t="s">
        <v>4862</v>
      </c>
      <c r="J966" s="13" t="s">
        <v>1811</v>
      </c>
      <c r="K966" s="13" t="s">
        <v>32</v>
      </c>
      <c r="L966" s="25" t="str">
        <f>VLOOKUP($K966,TONG_SL!$A:$D,2,0)</f>
        <v>Giò Tai Lưỡi Xào 250g</v>
      </c>
      <c r="N966" s="25" t="str">
        <f t="shared" si="245"/>
        <v>K-C6</v>
      </c>
      <c r="Q966" s="25" t="str">
        <f>VLOOKUP(K966,TONG_SL!$A:$D,3,0)</f>
        <v>Túi</v>
      </c>
      <c r="R966" s="1">
        <v>4</v>
      </c>
      <c r="T966" s="1">
        <f>VLOOKUP(VLOOKUP(G966,Ma_KH!$A:$R,18,0)&amp;K966,Gia_MB!$A:$F,6,0)</f>
        <v>47172</v>
      </c>
      <c r="U966" s="14">
        <f t="shared" si="246"/>
        <v>188688</v>
      </c>
      <c r="W966" s="64">
        <f t="shared" si="247"/>
        <v>0</v>
      </c>
      <c r="X966" s="3" t="str">
        <f t="shared" si="248"/>
        <v>8</v>
      </c>
      <c r="Z966" s="14">
        <f t="shared" si="249"/>
        <v>15095.04</v>
      </c>
      <c r="AA966" s="7">
        <f>VLOOKUP(G966,Ma_KH!$A:$R,14,0)</f>
        <v>51</v>
      </c>
    </row>
    <row r="967" spans="1:27" x14ac:dyDescent="0.25">
      <c r="A967" s="77">
        <v>45911</v>
      </c>
      <c r="B967" s="25">
        <v>56669</v>
      </c>
      <c r="C967" s="12" t="s">
        <v>7186</v>
      </c>
      <c r="D967" s="16">
        <f t="shared" ref="D967:D997" si="250">IF(A967="","",A967)</f>
        <v>45911</v>
      </c>
      <c r="G967" s="13" t="s">
        <v>619</v>
      </c>
      <c r="I967" s="13" t="s">
        <v>7228</v>
      </c>
      <c r="J967" s="13" t="s">
        <v>1815</v>
      </c>
      <c r="K967" s="13" t="s">
        <v>568</v>
      </c>
      <c r="L967" s="25" t="str">
        <f>VLOOKUP($K967,TONG_SL!$A:$D,2,0)</f>
        <v>Chân gà sả tắc 150g</v>
      </c>
      <c r="N967" s="25" t="str">
        <f t="shared" ref="N967:N993" si="251">IF($B967&lt;&gt;"","K-C6","")</f>
        <v>K-C6</v>
      </c>
      <c r="Q967" s="25" t="str">
        <f>VLOOKUP(K967,TONG_SL!$A:$D,3,0)</f>
        <v>Túi</v>
      </c>
      <c r="R967" s="1">
        <v>3</v>
      </c>
      <c r="T967" s="1">
        <f>VLOOKUP(VLOOKUP(G967,Ma_KH!$A:$R,18,0)&amp;K967,Gia_MB!$A:$F,6,0)</f>
        <v>20250</v>
      </c>
      <c r="U967" s="14">
        <f t="shared" ref="U967" si="252">T967*R967</f>
        <v>60750</v>
      </c>
      <c r="W967" s="64">
        <f t="shared" ref="W967" si="253">U967*V967</f>
        <v>0</v>
      </c>
      <c r="X967" s="3" t="str">
        <f t="shared" ref="X967" si="254">IF(B967&lt;&gt;"","8","0")</f>
        <v>8</v>
      </c>
      <c r="Z967" s="14">
        <f t="shared" ref="Z967" si="255">U967*X967%</f>
        <v>4860</v>
      </c>
      <c r="AA967" s="7">
        <f>VLOOKUP(G967,Ma_KH!$A:$R,14,0)</f>
        <v>51</v>
      </c>
    </row>
    <row r="968" spans="1:27" x14ac:dyDescent="0.25">
      <c r="A968" s="77">
        <v>45911</v>
      </c>
      <c r="B968" s="25">
        <v>56669</v>
      </c>
      <c r="C968" s="12" t="s">
        <v>7186</v>
      </c>
      <c r="D968" s="16">
        <f t="shared" si="250"/>
        <v>45911</v>
      </c>
      <c r="G968" s="13" t="s">
        <v>619</v>
      </c>
      <c r="I968" s="13" t="s">
        <v>7228</v>
      </c>
      <c r="J968" s="13" t="s">
        <v>1815</v>
      </c>
      <c r="K968" s="13" t="s">
        <v>556</v>
      </c>
      <c r="L968" s="25" t="str">
        <f>VLOOKUP($K968,TONG_SL!$A:$D,2,0)</f>
        <v>Chân giò heo muối 100g</v>
      </c>
      <c r="N968" s="25" t="str">
        <f t="shared" si="251"/>
        <v>K-C6</v>
      </c>
      <c r="Q968" s="25" t="str">
        <f>VLOOKUP(K968,TONG_SL!$A:$D,3,0)</f>
        <v>Gói</v>
      </c>
      <c r="R968" s="1">
        <v>5</v>
      </c>
      <c r="T968" s="1">
        <f>VLOOKUP(VLOOKUP(G968,Ma_KH!$A:$R,18,0)&amp;K968,Gia_MB!$A:$F,6,0)</f>
        <v>24549</v>
      </c>
      <c r="U968" s="14">
        <f t="shared" ref="U968:U1031" si="256">T968*R968</f>
        <v>122745</v>
      </c>
      <c r="W968" s="64">
        <f t="shared" ref="W968:W1031" si="257">U968*V968</f>
        <v>0</v>
      </c>
      <c r="X968" s="3" t="str">
        <f t="shared" ref="X968:X1031" si="258">IF(B968&lt;&gt;"","8","0")</f>
        <v>8</v>
      </c>
      <c r="Z968" s="14">
        <f t="shared" ref="Z968:Z1031" si="259">U968*X968%</f>
        <v>9819.6</v>
      </c>
      <c r="AA968" s="7">
        <f>VLOOKUP(G968,Ma_KH!$A:$R,14,0)</f>
        <v>51</v>
      </c>
    </row>
    <row r="969" spans="1:27" x14ac:dyDescent="0.25">
      <c r="A969" s="77">
        <v>45911</v>
      </c>
      <c r="B969" s="25">
        <v>56669</v>
      </c>
      <c r="C969" s="12" t="s">
        <v>7186</v>
      </c>
      <c r="D969" s="16">
        <f t="shared" si="250"/>
        <v>45911</v>
      </c>
      <c r="G969" s="13" t="s">
        <v>619</v>
      </c>
      <c r="I969" s="13" t="s">
        <v>7228</v>
      </c>
      <c r="J969" s="13" t="s">
        <v>1815</v>
      </c>
      <c r="K969" s="13" t="s">
        <v>27</v>
      </c>
      <c r="L969" s="25" t="str">
        <f>VLOOKUP($K969,TONG_SL!$A:$D,2,0)</f>
        <v>Chân giò heo muối 300g</v>
      </c>
      <c r="N969" s="25" t="str">
        <f t="shared" si="251"/>
        <v>K-C6</v>
      </c>
      <c r="Q969" s="25" t="str">
        <f>VLOOKUP(K969,TONG_SL!$A:$D,3,0)</f>
        <v>Túi</v>
      </c>
      <c r="R969" s="1">
        <v>3</v>
      </c>
      <c r="T969" s="1">
        <f>VLOOKUP(VLOOKUP(G969,Ma_KH!$A:$R,18,0)&amp;K969,Gia_MB!$A:$F,6,0)</f>
        <v>73431</v>
      </c>
      <c r="U969" s="14">
        <f t="shared" si="256"/>
        <v>220293</v>
      </c>
      <c r="W969" s="64">
        <f t="shared" si="257"/>
        <v>0</v>
      </c>
      <c r="X969" s="3" t="str">
        <f t="shared" si="258"/>
        <v>8</v>
      </c>
      <c r="Z969" s="14">
        <f t="shared" si="259"/>
        <v>17623.439999999999</v>
      </c>
      <c r="AA969" s="7">
        <f>VLOOKUP(G969,Ma_KH!$A:$R,14,0)</f>
        <v>51</v>
      </c>
    </row>
    <row r="970" spans="1:27" x14ac:dyDescent="0.25">
      <c r="A970" s="77">
        <v>45911</v>
      </c>
      <c r="B970" s="25">
        <v>56669</v>
      </c>
      <c r="C970" s="12" t="s">
        <v>7186</v>
      </c>
      <c r="D970" s="16">
        <f t="shared" si="250"/>
        <v>45911</v>
      </c>
      <c r="G970" s="13" t="s">
        <v>619</v>
      </c>
      <c r="I970" s="13" t="s">
        <v>7228</v>
      </c>
      <c r="J970" s="13" t="s">
        <v>1815</v>
      </c>
      <c r="K970" s="13" t="s">
        <v>558</v>
      </c>
      <c r="L970" s="25" t="str">
        <f>VLOOKUP($K970,TONG_SL!$A:$D,2,0)</f>
        <v>Gà muối hun khói 300g</v>
      </c>
      <c r="N970" s="25" t="str">
        <f t="shared" si="251"/>
        <v>K-C6</v>
      </c>
      <c r="Q970" s="25" t="str">
        <f>VLOOKUP(K970,TONG_SL!$A:$D,3,0)</f>
        <v>Túi</v>
      </c>
      <c r="R970" s="1">
        <v>3</v>
      </c>
      <c r="T970" s="1">
        <f>VLOOKUP(VLOOKUP(G970,Ma_KH!$A:$R,18,0)&amp;K970,Gia_MB!$A:$F,6,0)</f>
        <v>70000</v>
      </c>
      <c r="U970" s="14">
        <f t="shared" si="256"/>
        <v>210000</v>
      </c>
      <c r="W970" s="64">
        <f t="shared" si="257"/>
        <v>0</v>
      </c>
      <c r="X970" s="3" t="str">
        <f t="shared" si="258"/>
        <v>8</v>
      </c>
      <c r="Z970" s="14">
        <f t="shared" si="259"/>
        <v>16800</v>
      </c>
      <c r="AA970" s="7">
        <f>VLOOKUP(G970,Ma_KH!$A:$R,14,0)</f>
        <v>51</v>
      </c>
    </row>
    <row r="971" spans="1:27" x14ac:dyDescent="0.25">
      <c r="A971" s="77">
        <v>45911</v>
      </c>
      <c r="B971" s="25">
        <v>56669</v>
      </c>
      <c r="C971" s="12" t="s">
        <v>7186</v>
      </c>
      <c r="D971" s="16">
        <f t="shared" si="250"/>
        <v>45911</v>
      </c>
      <c r="G971" s="13" t="s">
        <v>619</v>
      </c>
      <c r="I971" s="13" t="s">
        <v>7228</v>
      </c>
      <c r="J971" s="13" t="s">
        <v>1815</v>
      </c>
      <c r="K971" s="13" t="s">
        <v>30</v>
      </c>
      <c r="L971" s="25" t="str">
        <f>VLOOKUP($K971,TONG_SL!$A:$D,2,0)</f>
        <v>Gà muối 500g</v>
      </c>
      <c r="N971" s="25" t="str">
        <f t="shared" si="251"/>
        <v>K-C6</v>
      </c>
      <c r="Q971" s="25" t="str">
        <f>VLOOKUP(K971,TONG_SL!$A:$D,3,0)</f>
        <v>Túi</v>
      </c>
      <c r="R971" s="1">
        <v>3</v>
      </c>
      <c r="T971" s="1">
        <f>VLOOKUP(VLOOKUP(G971,Ma_KH!$A:$R,18,0)&amp;K971,Gia_MB!$A:$F,6,0)</f>
        <v>111058</v>
      </c>
      <c r="U971" s="14">
        <f t="shared" si="256"/>
        <v>333174</v>
      </c>
      <c r="W971" s="64">
        <f t="shared" si="257"/>
        <v>0</v>
      </c>
      <c r="X971" s="3" t="str">
        <f t="shared" si="258"/>
        <v>8</v>
      </c>
      <c r="Z971" s="14">
        <f t="shared" si="259"/>
        <v>26653.920000000002</v>
      </c>
      <c r="AA971" s="7">
        <f>VLOOKUP(G971,Ma_KH!$A:$R,14,0)</f>
        <v>51</v>
      </c>
    </row>
    <row r="972" spans="1:27" x14ac:dyDescent="0.25">
      <c r="A972" s="77">
        <v>45911</v>
      </c>
      <c r="B972" s="25">
        <v>56669</v>
      </c>
      <c r="C972" s="12" t="s">
        <v>7186</v>
      </c>
      <c r="D972" s="16">
        <f t="shared" si="250"/>
        <v>45911</v>
      </c>
      <c r="G972" s="13" t="s">
        <v>619</v>
      </c>
      <c r="I972" s="13" t="s">
        <v>7228</v>
      </c>
      <c r="J972" s="13" t="s">
        <v>1815</v>
      </c>
      <c r="K972" s="13" t="s">
        <v>32</v>
      </c>
      <c r="L972" s="25" t="str">
        <f>VLOOKUP($K972,TONG_SL!$A:$D,2,0)</f>
        <v>Giò Tai Lưỡi Xào 250g</v>
      </c>
      <c r="N972" s="25" t="str">
        <f t="shared" si="251"/>
        <v>K-C6</v>
      </c>
      <c r="Q972" s="25" t="str">
        <f>VLOOKUP(K972,TONG_SL!$A:$D,3,0)</f>
        <v>Túi</v>
      </c>
      <c r="R972" s="1">
        <v>3</v>
      </c>
      <c r="T972" s="1">
        <f>VLOOKUP(VLOOKUP(G972,Ma_KH!$A:$R,18,0)&amp;K972,Gia_MB!$A:$F,6,0)</f>
        <v>50182</v>
      </c>
      <c r="U972" s="14">
        <f t="shared" si="256"/>
        <v>150546</v>
      </c>
      <c r="W972" s="64">
        <f t="shared" si="257"/>
        <v>0</v>
      </c>
      <c r="X972" s="3" t="str">
        <f t="shared" si="258"/>
        <v>8</v>
      </c>
      <c r="Z972" s="14">
        <f t="shared" si="259"/>
        <v>12043.68</v>
      </c>
      <c r="AA972" s="7">
        <f>VLOOKUP(G972,Ma_KH!$A:$R,14,0)</f>
        <v>51</v>
      </c>
    </row>
    <row r="973" spans="1:27" x14ac:dyDescent="0.25">
      <c r="A973" s="77">
        <v>45911</v>
      </c>
      <c r="B973" s="25">
        <v>31296</v>
      </c>
      <c r="C973" s="12" t="s">
        <v>7186</v>
      </c>
      <c r="D973" s="16">
        <f t="shared" si="250"/>
        <v>45911</v>
      </c>
      <c r="G973" s="13" t="s">
        <v>830</v>
      </c>
      <c r="I973" s="13" t="s">
        <v>7464</v>
      </c>
      <c r="J973" s="13" t="s">
        <v>1815</v>
      </c>
      <c r="K973" s="13" t="s">
        <v>30</v>
      </c>
      <c r="L973" s="25" t="str">
        <f>VLOOKUP($K973,TONG_SL!$A:$D,2,0)</f>
        <v>Gà muối 500g</v>
      </c>
      <c r="N973" s="25" t="str">
        <f t="shared" si="251"/>
        <v>K-C6</v>
      </c>
      <c r="Q973" s="25" t="str">
        <f>VLOOKUP(K973,TONG_SL!$A:$D,3,0)</f>
        <v>Túi</v>
      </c>
      <c r="R973" s="1">
        <v>3</v>
      </c>
      <c r="T973" s="1">
        <f>VLOOKUP(VLOOKUP(G973,Ma_KH!$A:$R,18,0)&amp;K973,Gia_MB!$A:$F,6,0)</f>
        <v>111058</v>
      </c>
      <c r="U973" s="14">
        <f t="shared" si="256"/>
        <v>333174</v>
      </c>
      <c r="W973" s="64">
        <f t="shared" si="257"/>
        <v>0</v>
      </c>
      <c r="X973" s="3" t="str">
        <f t="shared" si="258"/>
        <v>8</v>
      </c>
      <c r="Z973" s="14">
        <f t="shared" si="259"/>
        <v>26653.920000000002</v>
      </c>
      <c r="AA973" s="7">
        <f>VLOOKUP(G973,Ma_KH!$A:$R,14,0)</f>
        <v>1</v>
      </c>
    </row>
    <row r="974" spans="1:27" x14ac:dyDescent="0.25">
      <c r="A974" s="77">
        <v>45911</v>
      </c>
      <c r="B974" s="25">
        <v>31296</v>
      </c>
      <c r="C974" s="12" t="s">
        <v>7186</v>
      </c>
      <c r="D974" s="16">
        <f t="shared" si="250"/>
        <v>45911</v>
      </c>
      <c r="G974" s="13" t="s">
        <v>830</v>
      </c>
      <c r="I974" s="13" t="s">
        <v>7464</v>
      </c>
      <c r="J974" s="13" t="s">
        <v>1815</v>
      </c>
      <c r="K974" s="13" t="s">
        <v>55</v>
      </c>
      <c r="L974" s="25" t="str">
        <f>VLOOKUP($K974,TONG_SL!$A:$D,2,0)</f>
        <v>Gà xì dầu 500g</v>
      </c>
      <c r="N974" s="25" t="str">
        <f t="shared" si="251"/>
        <v>K-C6</v>
      </c>
      <c r="Q974" s="25" t="str">
        <f>VLOOKUP(K974,TONG_SL!$A:$D,3,0)</f>
        <v>Túi</v>
      </c>
      <c r="R974" s="1">
        <v>2</v>
      </c>
      <c r="T974" s="1">
        <f>VLOOKUP(VLOOKUP(G974,Ma_KH!$A:$R,18,0)&amp;K974,Gia_MB!$A:$F,6,0)</f>
        <v>111606</v>
      </c>
      <c r="U974" s="14">
        <f t="shared" si="256"/>
        <v>223212</v>
      </c>
      <c r="W974" s="64">
        <f t="shared" si="257"/>
        <v>0</v>
      </c>
      <c r="X974" s="3" t="str">
        <f t="shared" si="258"/>
        <v>8</v>
      </c>
      <c r="Z974" s="14">
        <f t="shared" si="259"/>
        <v>17856.96</v>
      </c>
      <c r="AA974" s="7">
        <f>VLOOKUP(G974,Ma_KH!$A:$R,14,0)</f>
        <v>1</v>
      </c>
    </row>
    <row r="975" spans="1:27" x14ac:dyDescent="0.25">
      <c r="A975" s="77">
        <v>45911</v>
      </c>
      <c r="B975" s="25">
        <v>31296</v>
      </c>
      <c r="C975" s="12" t="s">
        <v>7186</v>
      </c>
      <c r="D975" s="16">
        <f t="shared" si="250"/>
        <v>45911</v>
      </c>
      <c r="G975" s="13" t="s">
        <v>830</v>
      </c>
      <c r="I975" s="13" t="s">
        <v>7464</v>
      </c>
      <c r="J975" s="13" t="s">
        <v>1815</v>
      </c>
      <c r="K975" s="13" t="s">
        <v>27</v>
      </c>
      <c r="L975" s="25" t="str">
        <f>VLOOKUP($K975,TONG_SL!$A:$D,2,0)</f>
        <v>Chân giò heo muối 300g</v>
      </c>
      <c r="N975" s="25" t="str">
        <f t="shared" si="251"/>
        <v>K-C6</v>
      </c>
      <c r="Q975" s="25" t="str">
        <f>VLOOKUP(K975,TONG_SL!$A:$D,3,0)</f>
        <v>Túi</v>
      </c>
      <c r="R975" s="1">
        <v>5</v>
      </c>
      <c r="T975" s="1">
        <f>VLOOKUP(VLOOKUP(G975,Ma_KH!$A:$R,18,0)&amp;K975,Gia_MB!$A:$F,6,0)</f>
        <v>73431</v>
      </c>
      <c r="U975" s="14">
        <f t="shared" si="256"/>
        <v>367155</v>
      </c>
      <c r="W975" s="64">
        <f t="shared" si="257"/>
        <v>0</v>
      </c>
      <c r="X975" s="3" t="str">
        <f t="shared" si="258"/>
        <v>8</v>
      </c>
      <c r="Z975" s="14">
        <f t="shared" si="259"/>
        <v>29372.400000000001</v>
      </c>
      <c r="AA975" s="7">
        <f>VLOOKUP(G975,Ma_KH!$A:$R,14,0)</f>
        <v>1</v>
      </c>
    </row>
    <row r="976" spans="1:27" x14ac:dyDescent="0.25">
      <c r="A976" s="77">
        <v>45911</v>
      </c>
      <c r="B976" s="25">
        <v>31296</v>
      </c>
      <c r="C976" s="12" t="s">
        <v>7186</v>
      </c>
      <c r="D976" s="16">
        <f t="shared" si="250"/>
        <v>45911</v>
      </c>
      <c r="G976" s="13" t="s">
        <v>830</v>
      </c>
      <c r="I976" s="13" t="s">
        <v>7464</v>
      </c>
      <c r="J976" s="13" t="s">
        <v>1815</v>
      </c>
      <c r="K976" s="13" t="s">
        <v>556</v>
      </c>
      <c r="L976" s="25" t="str">
        <f>VLOOKUP($K976,TONG_SL!$A:$D,2,0)</f>
        <v>Chân giò heo muối 100g</v>
      </c>
      <c r="N976" s="25" t="str">
        <f t="shared" si="251"/>
        <v>K-C6</v>
      </c>
      <c r="Q976" s="25" t="str">
        <f>VLOOKUP(K976,TONG_SL!$A:$D,3,0)</f>
        <v>Gói</v>
      </c>
      <c r="R976" s="1">
        <v>5</v>
      </c>
      <c r="T976" s="1">
        <f>VLOOKUP(VLOOKUP(G976,Ma_KH!$A:$R,18,0)&amp;K976,Gia_MB!$A:$F,6,0)</f>
        <v>24549</v>
      </c>
      <c r="U976" s="14">
        <f t="shared" si="256"/>
        <v>122745</v>
      </c>
      <c r="W976" s="64">
        <f t="shared" si="257"/>
        <v>0</v>
      </c>
      <c r="X976" s="3" t="str">
        <f t="shared" si="258"/>
        <v>8</v>
      </c>
      <c r="Z976" s="14">
        <f t="shared" si="259"/>
        <v>9819.6</v>
      </c>
      <c r="AA976" s="7">
        <f>VLOOKUP(G976,Ma_KH!$A:$R,14,0)</f>
        <v>1</v>
      </c>
    </row>
    <row r="977" spans="1:27" x14ac:dyDescent="0.25">
      <c r="A977" s="77">
        <v>45911</v>
      </c>
      <c r="B977" s="25">
        <v>31296</v>
      </c>
      <c r="C977" s="12" t="s">
        <v>7186</v>
      </c>
      <c r="D977" s="16">
        <f t="shared" si="250"/>
        <v>45911</v>
      </c>
      <c r="G977" s="13" t="s">
        <v>830</v>
      </c>
      <c r="I977" s="13" t="s">
        <v>7464</v>
      </c>
      <c r="J977" s="13" t="s">
        <v>1815</v>
      </c>
      <c r="K977" s="13" t="s">
        <v>35</v>
      </c>
      <c r="L977" s="25" t="str">
        <f>VLOOKUP($K977,TONG_SL!$A:$D,2,0)</f>
        <v>Tai heo muối 200g</v>
      </c>
      <c r="N977" s="25" t="str">
        <f t="shared" si="251"/>
        <v>K-C6</v>
      </c>
      <c r="Q977" s="25" t="str">
        <f>VLOOKUP(K977,TONG_SL!$A:$D,3,0)</f>
        <v>Túi</v>
      </c>
      <c r="R977" s="1">
        <v>3</v>
      </c>
      <c r="T977" s="1">
        <f>VLOOKUP(VLOOKUP(G977,Ma_KH!$A:$R,18,0)&amp;K977,Gia_MB!$A:$F,6,0)</f>
        <v>55595</v>
      </c>
      <c r="U977" s="14">
        <f t="shared" si="256"/>
        <v>166785</v>
      </c>
      <c r="W977" s="64">
        <f t="shared" si="257"/>
        <v>0</v>
      </c>
      <c r="X977" s="3" t="str">
        <f t="shared" si="258"/>
        <v>8</v>
      </c>
      <c r="Z977" s="14">
        <f t="shared" si="259"/>
        <v>13342.800000000001</v>
      </c>
      <c r="AA977" s="7">
        <f>VLOOKUP(G977,Ma_KH!$A:$R,14,0)</f>
        <v>1</v>
      </c>
    </row>
    <row r="978" spans="1:27" x14ac:dyDescent="0.25">
      <c r="A978" s="77">
        <v>45911</v>
      </c>
      <c r="B978" s="25">
        <v>31296</v>
      </c>
      <c r="C978" s="12" t="s">
        <v>7186</v>
      </c>
      <c r="D978" s="16">
        <f t="shared" si="250"/>
        <v>45911</v>
      </c>
      <c r="G978" s="13" t="s">
        <v>830</v>
      </c>
      <c r="I978" s="13" t="s">
        <v>7464</v>
      </c>
      <c r="J978" s="13" t="s">
        <v>1815</v>
      </c>
      <c r="K978" s="13" t="s">
        <v>32</v>
      </c>
      <c r="L978" s="25" t="str">
        <f>VLOOKUP($K978,TONG_SL!$A:$D,2,0)</f>
        <v>Giò Tai Lưỡi Xào 250g</v>
      </c>
      <c r="N978" s="25" t="str">
        <f t="shared" si="251"/>
        <v>K-C6</v>
      </c>
      <c r="Q978" s="25" t="str">
        <f>VLOOKUP(K978,TONG_SL!$A:$D,3,0)</f>
        <v>Túi</v>
      </c>
      <c r="R978" s="1">
        <v>3</v>
      </c>
      <c r="T978" s="1">
        <f>VLOOKUP(VLOOKUP(G978,Ma_KH!$A:$R,18,0)&amp;K978,Gia_MB!$A:$F,6,0)</f>
        <v>50182</v>
      </c>
      <c r="U978" s="14">
        <f t="shared" si="256"/>
        <v>150546</v>
      </c>
      <c r="W978" s="64">
        <f t="shared" si="257"/>
        <v>0</v>
      </c>
      <c r="X978" s="3" t="str">
        <f t="shared" si="258"/>
        <v>8</v>
      </c>
      <c r="Z978" s="14">
        <f t="shared" si="259"/>
        <v>12043.68</v>
      </c>
      <c r="AA978" s="7">
        <f>VLOOKUP(G978,Ma_KH!$A:$R,14,0)</f>
        <v>1</v>
      </c>
    </row>
    <row r="979" spans="1:27" x14ac:dyDescent="0.25">
      <c r="A979" s="77">
        <v>45911</v>
      </c>
      <c r="B979" s="25">
        <v>31296</v>
      </c>
      <c r="C979" s="12" t="s">
        <v>7186</v>
      </c>
      <c r="D979" s="16">
        <f t="shared" si="250"/>
        <v>45911</v>
      </c>
      <c r="G979" s="13" t="s">
        <v>830</v>
      </c>
      <c r="I979" s="13" t="s">
        <v>7464</v>
      </c>
      <c r="J979" s="13" t="s">
        <v>1815</v>
      </c>
      <c r="K979" s="13" t="s">
        <v>568</v>
      </c>
      <c r="L979" s="25" t="str">
        <f>VLOOKUP($K979,TONG_SL!$A:$D,2,0)</f>
        <v>Chân gà sả tắc 150g</v>
      </c>
      <c r="N979" s="25" t="str">
        <f t="shared" si="251"/>
        <v>K-C6</v>
      </c>
      <c r="Q979" s="25" t="str">
        <f>VLOOKUP(K979,TONG_SL!$A:$D,3,0)</f>
        <v>Túi</v>
      </c>
      <c r="R979" s="1">
        <v>3</v>
      </c>
      <c r="T979" s="1">
        <f>VLOOKUP(VLOOKUP(G979,Ma_KH!$A:$R,18,0)&amp;K979,Gia_MB!$A:$F,6,0)</f>
        <v>22500</v>
      </c>
      <c r="U979" s="14">
        <f t="shared" si="256"/>
        <v>67500</v>
      </c>
      <c r="W979" s="64">
        <f t="shared" si="257"/>
        <v>0</v>
      </c>
      <c r="X979" s="3" t="str">
        <f t="shared" si="258"/>
        <v>8</v>
      </c>
      <c r="Z979" s="14">
        <f t="shared" si="259"/>
        <v>5400</v>
      </c>
      <c r="AA979" s="7">
        <f>VLOOKUP(G979,Ma_KH!$A:$R,14,0)</f>
        <v>1</v>
      </c>
    </row>
    <row r="980" spans="1:27" x14ac:dyDescent="0.25">
      <c r="A980" s="77">
        <v>45911</v>
      </c>
      <c r="B980" s="25">
        <v>31296</v>
      </c>
      <c r="C980" s="12" t="s">
        <v>7186</v>
      </c>
      <c r="D980" s="16">
        <f t="shared" si="250"/>
        <v>45911</v>
      </c>
      <c r="G980" s="13" t="s">
        <v>830</v>
      </c>
      <c r="I980" s="13" t="s">
        <v>7464</v>
      </c>
      <c r="J980" s="13" t="s">
        <v>1815</v>
      </c>
      <c r="K980" s="13" t="s">
        <v>570</v>
      </c>
      <c r="L980" s="25" t="str">
        <f>VLOOKUP($K980,TONG_SL!$A:$D,2,0)</f>
        <v>Tai heo sốt thái 150g</v>
      </c>
      <c r="N980" s="25" t="str">
        <f t="shared" si="251"/>
        <v>K-C6</v>
      </c>
      <c r="Q980" s="25" t="str">
        <f>VLOOKUP(K980,TONG_SL!$A:$D,3,0)</f>
        <v>Túi</v>
      </c>
      <c r="R980" s="1">
        <v>3</v>
      </c>
      <c r="T980" s="1">
        <f>VLOOKUP(VLOOKUP(G980,Ma_KH!$A:$R,18,0)&amp;K980,Gia_MB!$A:$F,6,0)</f>
        <v>21667</v>
      </c>
      <c r="U980" s="14">
        <f t="shared" si="256"/>
        <v>65001</v>
      </c>
      <c r="W980" s="64">
        <f t="shared" si="257"/>
        <v>0</v>
      </c>
      <c r="X980" s="3" t="str">
        <f t="shared" si="258"/>
        <v>8</v>
      </c>
      <c r="Z980" s="14">
        <f t="shared" si="259"/>
        <v>5200.08</v>
      </c>
      <c r="AA980" s="7">
        <f>VLOOKUP(G980,Ma_KH!$A:$R,14,0)</f>
        <v>1</v>
      </c>
    </row>
    <row r="981" spans="1:27" x14ac:dyDescent="0.25">
      <c r="A981" s="77">
        <v>45911</v>
      </c>
      <c r="B981" s="25">
        <v>31204</v>
      </c>
      <c r="C981" s="12" t="s">
        <v>7186</v>
      </c>
      <c r="D981" s="16">
        <f t="shared" si="250"/>
        <v>45911</v>
      </c>
      <c r="G981" s="13" t="s">
        <v>821</v>
      </c>
      <c r="I981" s="13" t="s">
        <v>821</v>
      </c>
      <c r="J981" s="13" t="s">
        <v>1815</v>
      </c>
      <c r="K981" s="13" t="s">
        <v>30</v>
      </c>
      <c r="L981" s="25" t="str">
        <f>VLOOKUP($K981,TONG_SL!$A:$D,2,0)</f>
        <v>Gà muối 500g</v>
      </c>
      <c r="N981" s="25" t="str">
        <f t="shared" si="251"/>
        <v>K-C6</v>
      </c>
      <c r="Q981" s="25" t="str">
        <f>VLOOKUP(K981,TONG_SL!$A:$D,3,0)</f>
        <v>Túi</v>
      </c>
      <c r="R981" s="1">
        <v>5</v>
      </c>
      <c r="T981" s="1">
        <f>VLOOKUP(VLOOKUP(G981,Ma_KH!$A:$R,18,0)&amp;K981,Gia_MB!$A:$F,6,0)</f>
        <v>105505.09999999999</v>
      </c>
      <c r="U981" s="14">
        <f t="shared" si="256"/>
        <v>527525.5</v>
      </c>
      <c r="W981" s="64">
        <f t="shared" si="257"/>
        <v>0</v>
      </c>
      <c r="X981" s="3" t="str">
        <f t="shared" si="258"/>
        <v>8</v>
      </c>
      <c r="Z981" s="14">
        <f t="shared" si="259"/>
        <v>42202.04</v>
      </c>
      <c r="AA981" s="7">
        <f>VLOOKUP(G981,Ma_KH!$A:$R,14,0)</f>
        <v>1</v>
      </c>
    </row>
    <row r="982" spans="1:27" x14ac:dyDescent="0.25">
      <c r="A982" s="77">
        <v>45911</v>
      </c>
      <c r="B982" s="25">
        <v>31204</v>
      </c>
      <c r="C982" s="12" t="s">
        <v>7186</v>
      </c>
      <c r="D982" s="16">
        <f t="shared" si="250"/>
        <v>45911</v>
      </c>
      <c r="G982" s="13" t="s">
        <v>821</v>
      </c>
      <c r="I982" s="13" t="s">
        <v>821</v>
      </c>
      <c r="J982" s="13" t="s">
        <v>1815</v>
      </c>
      <c r="K982" s="13" t="s">
        <v>27</v>
      </c>
      <c r="L982" s="25" t="str">
        <f>VLOOKUP($K982,TONG_SL!$A:$D,2,0)</f>
        <v>Chân giò heo muối 300g</v>
      </c>
      <c r="N982" s="25" t="str">
        <f t="shared" si="251"/>
        <v>K-C6</v>
      </c>
      <c r="Q982" s="25" t="str">
        <f>VLOOKUP(K982,TONG_SL!$A:$D,3,0)</f>
        <v>Túi</v>
      </c>
      <c r="R982" s="1">
        <v>5</v>
      </c>
      <c r="T982" s="1">
        <f>VLOOKUP(VLOOKUP(G982,Ma_KH!$A:$R,18,0)&amp;K982,Gia_MB!$A:$F,6,0)</f>
        <v>69759.45</v>
      </c>
      <c r="U982" s="14">
        <f t="shared" si="256"/>
        <v>348797.25</v>
      </c>
      <c r="W982" s="64">
        <f t="shared" si="257"/>
        <v>0</v>
      </c>
      <c r="X982" s="3" t="str">
        <f t="shared" si="258"/>
        <v>8</v>
      </c>
      <c r="Z982" s="14">
        <f t="shared" si="259"/>
        <v>27903.78</v>
      </c>
      <c r="AA982" s="7">
        <f>VLOOKUP(G982,Ma_KH!$A:$R,14,0)</f>
        <v>1</v>
      </c>
    </row>
    <row r="983" spans="1:27" x14ac:dyDescent="0.25">
      <c r="A983" s="77">
        <v>45911</v>
      </c>
      <c r="B983" s="25">
        <v>31204</v>
      </c>
      <c r="C983" s="12" t="s">
        <v>7186</v>
      </c>
      <c r="D983" s="16">
        <f t="shared" si="250"/>
        <v>45911</v>
      </c>
      <c r="G983" s="13" t="s">
        <v>821</v>
      </c>
      <c r="I983" s="13" t="s">
        <v>821</v>
      </c>
      <c r="J983" s="13" t="s">
        <v>1815</v>
      </c>
      <c r="K983" s="13" t="s">
        <v>35</v>
      </c>
      <c r="L983" s="25" t="str">
        <f>VLOOKUP($K983,TONG_SL!$A:$D,2,0)</f>
        <v>Tai heo muối 200g</v>
      </c>
      <c r="N983" s="25" t="str">
        <f t="shared" si="251"/>
        <v>K-C6</v>
      </c>
      <c r="Q983" s="25" t="str">
        <f>VLOOKUP(K983,TONG_SL!$A:$D,3,0)</f>
        <v>Túi</v>
      </c>
      <c r="R983" s="1">
        <v>3</v>
      </c>
      <c r="T983" s="1">
        <f>VLOOKUP(VLOOKUP(G983,Ma_KH!$A:$R,18,0)&amp;K983,Gia_MB!$A:$F,6,0)</f>
        <v>52815.25</v>
      </c>
      <c r="U983" s="14">
        <f t="shared" si="256"/>
        <v>158445.75</v>
      </c>
      <c r="W983" s="64">
        <f t="shared" si="257"/>
        <v>0</v>
      </c>
      <c r="X983" s="3" t="str">
        <f t="shared" si="258"/>
        <v>8</v>
      </c>
      <c r="Z983" s="14">
        <f t="shared" si="259"/>
        <v>12675.66</v>
      </c>
      <c r="AA983" s="7">
        <f>VLOOKUP(G983,Ma_KH!$A:$R,14,0)</f>
        <v>1</v>
      </c>
    </row>
    <row r="984" spans="1:27" x14ac:dyDescent="0.25">
      <c r="A984" s="77">
        <v>45911</v>
      </c>
      <c r="B984" s="25">
        <v>31204</v>
      </c>
      <c r="C984" s="12" t="s">
        <v>7186</v>
      </c>
      <c r="D984" s="16">
        <f t="shared" si="250"/>
        <v>45911</v>
      </c>
      <c r="G984" s="13" t="s">
        <v>821</v>
      </c>
      <c r="I984" s="13" t="s">
        <v>821</v>
      </c>
      <c r="J984" s="13" t="s">
        <v>1815</v>
      </c>
      <c r="K984" s="13" t="s">
        <v>32</v>
      </c>
      <c r="L984" s="25" t="str">
        <f>VLOOKUP($K984,TONG_SL!$A:$D,2,0)</f>
        <v>Giò Tai Lưỡi Xào 250g</v>
      </c>
      <c r="N984" s="25" t="str">
        <f t="shared" si="251"/>
        <v>K-C6</v>
      </c>
      <c r="Q984" s="25" t="str">
        <f>VLOOKUP(K984,TONG_SL!$A:$D,3,0)</f>
        <v>Túi</v>
      </c>
      <c r="R984" s="1">
        <v>3</v>
      </c>
      <c r="T984" s="1">
        <f>VLOOKUP(VLOOKUP(G984,Ma_KH!$A:$R,18,0)&amp;K984,Gia_MB!$A:$F,6,0)</f>
        <v>47673.85</v>
      </c>
      <c r="U984" s="14">
        <f t="shared" si="256"/>
        <v>143021.54999999999</v>
      </c>
      <c r="W984" s="64">
        <f t="shared" si="257"/>
        <v>0</v>
      </c>
      <c r="X984" s="3" t="str">
        <f t="shared" si="258"/>
        <v>8</v>
      </c>
      <c r="Z984" s="14">
        <f t="shared" si="259"/>
        <v>11441.724</v>
      </c>
      <c r="AA984" s="7">
        <f>VLOOKUP(G984,Ma_KH!$A:$R,14,0)</f>
        <v>1</v>
      </c>
    </row>
    <row r="985" spans="1:27" x14ac:dyDescent="0.25">
      <c r="A985" s="77">
        <v>45911</v>
      </c>
      <c r="B985" s="25">
        <v>31204</v>
      </c>
      <c r="C985" s="12" t="s">
        <v>7186</v>
      </c>
      <c r="D985" s="16">
        <f t="shared" si="250"/>
        <v>45911</v>
      </c>
      <c r="G985" s="13" t="s">
        <v>821</v>
      </c>
      <c r="I985" s="13" t="s">
        <v>821</v>
      </c>
      <c r="J985" s="13" t="s">
        <v>1815</v>
      </c>
      <c r="K985" s="13" t="s">
        <v>39</v>
      </c>
      <c r="L985" s="25" t="str">
        <f>VLOOKUP($K985,TONG_SL!$A:$D,2,0)</f>
        <v>Chả cốm 300g</v>
      </c>
      <c r="N985" s="25" t="str">
        <f t="shared" si="251"/>
        <v>K-C6</v>
      </c>
      <c r="Q985" s="25" t="str">
        <f>VLOOKUP(K985,TONG_SL!$A:$D,3,0)</f>
        <v>Túi</v>
      </c>
      <c r="R985" s="1">
        <v>3</v>
      </c>
      <c r="T985" s="1">
        <f>VLOOKUP(VLOOKUP(G985,Ma_KH!$A:$R,18,0)&amp;K985,Gia_MB!$A:$F,6,0)</f>
        <v>70537.5</v>
      </c>
      <c r="U985" s="14">
        <f t="shared" si="256"/>
        <v>211612.5</v>
      </c>
      <c r="W985" s="64">
        <f t="shared" si="257"/>
        <v>0</v>
      </c>
      <c r="X985" s="3" t="str">
        <f t="shared" si="258"/>
        <v>8</v>
      </c>
      <c r="Z985" s="14">
        <f t="shared" si="259"/>
        <v>16929</v>
      </c>
      <c r="AA985" s="7">
        <f>VLOOKUP(G985,Ma_KH!$A:$R,14,0)</f>
        <v>1</v>
      </c>
    </row>
    <row r="986" spans="1:27" x14ac:dyDescent="0.25">
      <c r="A986" s="77">
        <v>45911</v>
      </c>
      <c r="B986" s="25">
        <v>31204</v>
      </c>
      <c r="C986" s="12" t="s">
        <v>7186</v>
      </c>
      <c r="D986" s="16">
        <f t="shared" si="250"/>
        <v>45911</v>
      </c>
      <c r="G986" s="13" t="s">
        <v>821</v>
      </c>
      <c r="I986" s="13" t="s">
        <v>821</v>
      </c>
      <c r="J986" s="13" t="s">
        <v>1815</v>
      </c>
      <c r="K986" s="13" t="s">
        <v>51</v>
      </c>
      <c r="L986" s="25" t="str">
        <f>VLOOKUP($K986,TONG_SL!$A:$D,2,0)</f>
        <v>Mọc Nấm Hương 250g</v>
      </c>
      <c r="N986" s="25" t="str">
        <f t="shared" si="251"/>
        <v>K-C6</v>
      </c>
      <c r="Q986" s="25" t="str">
        <f>VLOOKUP(K986,TONG_SL!$A:$D,3,0)</f>
        <v>Túi</v>
      </c>
      <c r="R986" s="1">
        <v>3</v>
      </c>
      <c r="T986" s="1">
        <f>VLOOKUP(VLOOKUP(G986,Ma_KH!$A:$R,18,0)&amp;K986,Gia_MB!$A:$F,6,0)</f>
        <v>43700</v>
      </c>
      <c r="U986" s="14">
        <f t="shared" si="256"/>
        <v>131100</v>
      </c>
      <c r="W986" s="64">
        <f t="shared" si="257"/>
        <v>0</v>
      </c>
      <c r="X986" s="3" t="str">
        <f t="shared" si="258"/>
        <v>8</v>
      </c>
      <c r="Z986" s="14">
        <f t="shared" si="259"/>
        <v>10488</v>
      </c>
      <c r="AA986" s="7">
        <f>VLOOKUP(G986,Ma_KH!$A:$R,14,0)</f>
        <v>1</v>
      </c>
    </row>
    <row r="987" spans="1:27" x14ac:dyDescent="0.25">
      <c r="A987" s="77">
        <v>45911</v>
      </c>
      <c r="B987" s="25">
        <v>31204</v>
      </c>
      <c r="C987" s="12" t="s">
        <v>7186</v>
      </c>
      <c r="D987" s="16">
        <f t="shared" si="250"/>
        <v>45911</v>
      </c>
      <c r="G987" s="13" t="s">
        <v>821</v>
      </c>
      <c r="I987" s="13" t="s">
        <v>821</v>
      </c>
      <c r="J987" s="13" t="s">
        <v>1815</v>
      </c>
      <c r="K987" s="13" t="s">
        <v>568</v>
      </c>
      <c r="L987" s="25" t="str">
        <f>VLOOKUP($K987,TONG_SL!$A:$D,2,0)</f>
        <v>Chân gà sả tắc 150g</v>
      </c>
      <c r="N987" s="25" t="str">
        <f t="shared" si="251"/>
        <v>K-C6</v>
      </c>
      <c r="Q987" s="25" t="str">
        <f>VLOOKUP(K987,TONG_SL!$A:$D,3,0)</f>
        <v>Túi</v>
      </c>
      <c r="R987" s="1">
        <v>3</v>
      </c>
      <c r="T987" s="1">
        <f>VLOOKUP(VLOOKUP(G987,Ma_KH!$A:$R,18,0)&amp;K987,Gia_MB!$A:$F,6,0)</f>
        <v>21375</v>
      </c>
      <c r="U987" s="14">
        <f t="shared" si="256"/>
        <v>64125</v>
      </c>
      <c r="W987" s="64">
        <f t="shared" si="257"/>
        <v>0</v>
      </c>
      <c r="X987" s="3" t="str">
        <f t="shared" si="258"/>
        <v>8</v>
      </c>
      <c r="Z987" s="14">
        <f t="shared" si="259"/>
        <v>5130</v>
      </c>
      <c r="AA987" s="7">
        <f>VLOOKUP(G987,Ma_KH!$A:$R,14,0)</f>
        <v>1</v>
      </c>
    </row>
    <row r="988" spans="1:27" x14ac:dyDescent="0.25">
      <c r="A988" s="77">
        <v>45911</v>
      </c>
      <c r="B988" s="25">
        <v>31204</v>
      </c>
      <c r="C988" s="12" t="s">
        <v>7186</v>
      </c>
      <c r="D988" s="16">
        <f t="shared" si="250"/>
        <v>45911</v>
      </c>
      <c r="G988" s="13" t="s">
        <v>821</v>
      </c>
      <c r="I988" s="13" t="s">
        <v>821</v>
      </c>
      <c r="J988" s="13" t="s">
        <v>1815</v>
      </c>
      <c r="K988" s="13" t="s">
        <v>570</v>
      </c>
      <c r="L988" s="25" t="str">
        <f>VLOOKUP($K988,TONG_SL!$A:$D,2,0)</f>
        <v>Tai heo sốt thái 150g</v>
      </c>
      <c r="N988" s="25" t="str">
        <f t="shared" si="251"/>
        <v>K-C6</v>
      </c>
      <c r="Q988" s="25" t="str">
        <f>VLOOKUP(K988,TONG_SL!$A:$D,3,0)</f>
        <v>Túi</v>
      </c>
      <c r="R988" s="1">
        <v>3</v>
      </c>
      <c r="T988" s="1">
        <f>VLOOKUP(VLOOKUP(G988,Ma_KH!$A:$R,18,0)&amp;K988,Gia_MB!$A:$F,6,0)</f>
        <v>20583.649999999998</v>
      </c>
      <c r="U988" s="14">
        <f t="shared" si="256"/>
        <v>61750.95</v>
      </c>
      <c r="W988" s="64">
        <f t="shared" si="257"/>
        <v>0</v>
      </c>
      <c r="X988" s="3" t="str">
        <f t="shared" si="258"/>
        <v>8</v>
      </c>
      <c r="Z988" s="14">
        <f t="shared" si="259"/>
        <v>4940.076</v>
      </c>
      <c r="AA988" s="7">
        <f>VLOOKUP(G988,Ma_KH!$A:$R,14,0)</f>
        <v>1</v>
      </c>
    </row>
    <row r="989" spans="1:27" x14ac:dyDescent="0.25">
      <c r="A989" s="77">
        <v>45911</v>
      </c>
      <c r="B989" s="25">
        <v>31207</v>
      </c>
      <c r="C989" s="12" t="s">
        <v>7186</v>
      </c>
      <c r="D989" s="16">
        <f t="shared" si="250"/>
        <v>45911</v>
      </c>
      <c r="G989" s="13" t="s">
        <v>833</v>
      </c>
      <c r="I989" s="13" t="s">
        <v>833</v>
      </c>
      <c r="J989" s="13" t="s">
        <v>1815</v>
      </c>
      <c r="K989" s="13" t="s">
        <v>30</v>
      </c>
      <c r="L989" s="25" t="str">
        <f>VLOOKUP($K989,TONG_SL!$A:$D,2,0)</f>
        <v>Gà muối 500g</v>
      </c>
      <c r="N989" s="25" t="str">
        <f t="shared" si="251"/>
        <v>K-C6</v>
      </c>
      <c r="Q989" s="25" t="str">
        <f>VLOOKUP(K989,TONG_SL!$A:$D,3,0)</f>
        <v>Túi</v>
      </c>
      <c r="R989" s="1">
        <v>5</v>
      </c>
      <c r="T989" s="1">
        <f>VLOOKUP(VLOOKUP(G989,Ma_KH!$A:$R,18,0)&amp;K989,Gia_MB!$A:$F,6,0)</f>
        <v>105505.09999999999</v>
      </c>
      <c r="U989" s="14">
        <f t="shared" si="256"/>
        <v>527525.5</v>
      </c>
      <c r="W989" s="64">
        <f t="shared" si="257"/>
        <v>0</v>
      </c>
      <c r="X989" s="3" t="str">
        <f t="shared" si="258"/>
        <v>8</v>
      </c>
      <c r="Z989" s="14">
        <f t="shared" si="259"/>
        <v>42202.04</v>
      </c>
      <c r="AA989" s="7">
        <f>VLOOKUP(G989,Ma_KH!$A:$R,14,0)</f>
        <v>1</v>
      </c>
    </row>
    <row r="990" spans="1:27" x14ac:dyDescent="0.25">
      <c r="A990" s="77">
        <v>45911</v>
      </c>
      <c r="B990" s="25">
        <v>31207</v>
      </c>
      <c r="C990" s="12" t="s">
        <v>7186</v>
      </c>
      <c r="D990" s="16">
        <f t="shared" si="250"/>
        <v>45911</v>
      </c>
      <c r="G990" s="13" t="s">
        <v>833</v>
      </c>
      <c r="I990" s="13" t="s">
        <v>833</v>
      </c>
      <c r="J990" s="13" t="s">
        <v>1815</v>
      </c>
      <c r="K990" s="13" t="s">
        <v>27</v>
      </c>
      <c r="L990" s="25" t="str">
        <f>VLOOKUP($K990,TONG_SL!$A:$D,2,0)</f>
        <v>Chân giò heo muối 300g</v>
      </c>
      <c r="N990" s="25" t="str">
        <f t="shared" si="251"/>
        <v>K-C6</v>
      </c>
      <c r="Q990" s="25" t="str">
        <f>VLOOKUP(K990,TONG_SL!$A:$D,3,0)</f>
        <v>Túi</v>
      </c>
      <c r="R990" s="1">
        <v>6</v>
      </c>
      <c r="T990" s="1">
        <f>VLOOKUP(VLOOKUP(G990,Ma_KH!$A:$R,18,0)&amp;K990,Gia_MB!$A:$F,6,0)</f>
        <v>69759.45</v>
      </c>
      <c r="U990" s="14">
        <f t="shared" si="256"/>
        <v>418556.69999999995</v>
      </c>
      <c r="W990" s="64">
        <f t="shared" si="257"/>
        <v>0</v>
      </c>
      <c r="X990" s="3" t="str">
        <f t="shared" si="258"/>
        <v>8</v>
      </c>
      <c r="Z990" s="14">
        <f t="shared" si="259"/>
        <v>33484.536</v>
      </c>
      <c r="AA990" s="7">
        <f>VLOOKUP(G990,Ma_KH!$A:$R,14,0)</f>
        <v>1</v>
      </c>
    </row>
    <row r="991" spans="1:27" x14ac:dyDescent="0.25">
      <c r="A991" s="77">
        <v>45911</v>
      </c>
      <c r="B991" s="25">
        <v>31207</v>
      </c>
      <c r="C991" s="12" t="s">
        <v>7186</v>
      </c>
      <c r="D991" s="16">
        <f t="shared" si="250"/>
        <v>45911</v>
      </c>
      <c r="G991" s="13" t="s">
        <v>833</v>
      </c>
      <c r="I991" s="13" t="s">
        <v>833</v>
      </c>
      <c r="J991" s="13" t="s">
        <v>1815</v>
      </c>
      <c r="K991" s="13" t="s">
        <v>35</v>
      </c>
      <c r="L991" s="25" t="str">
        <f>VLOOKUP($K991,TONG_SL!$A:$D,2,0)</f>
        <v>Tai heo muối 200g</v>
      </c>
      <c r="N991" s="25" t="str">
        <f t="shared" si="251"/>
        <v>K-C6</v>
      </c>
      <c r="Q991" s="25" t="str">
        <f>VLOOKUP(K991,TONG_SL!$A:$D,3,0)</f>
        <v>Túi</v>
      </c>
      <c r="R991" s="1">
        <v>3</v>
      </c>
      <c r="T991" s="1">
        <f>VLOOKUP(VLOOKUP(G991,Ma_KH!$A:$R,18,0)&amp;K991,Gia_MB!$A:$F,6,0)</f>
        <v>52815.25</v>
      </c>
      <c r="U991" s="14">
        <f t="shared" si="256"/>
        <v>158445.75</v>
      </c>
      <c r="W991" s="64">
        <f t="shared" si="257"/>
        <v>0</v>
      </c>
      <c r="X991" s="3" t="str">
        <f t="shared" si="258"/>
        <v>8</v>
      </c>
      <c r="Z991" s="14">
        <f t="shared" si="259"/>
        <v>12675.66</v>
      </c>
      <c r="AA991" s="7">
        <f>VLOOKUP(G991,Ma_KH!$A:$R,14,0)</f>
        <v>1</v>
      </c>
    </row>
    <row r="992" spans="1:27" x14ac:dyDescent="0.25">
      <c r="A992" s="77">
        <v>45911</v>
      </c>
      <c r="B992" s="25">
        <v>31207</v>
      </c>
      <c r="C992" s="12" t="s">
        <v>7186</v>
      </c>
      <c r="D992" s="16">
        <f t="shared" si="250"/>
        <v>45911</v>
      </c>
      <c r="G992" s="13" t="s">
        <v>833</v>
      </c>
      <c r="I992" s="13" t="s">
        <v>833</v>
      </c>
      <c r="J992" s="13" t="s">
        <v>1815</v>
      </c>
      <c r="K992" s="13" t="s">
        <v>39</v>
      </c>
      <c r="L992" s="25" t="str">
        <f>VLOOKUP($K992,TONG_SL!$A:$D,2,0)</f>
        <v>Chả cốm 300g</v>
      </c>
      <c r="N992" s="25" t="str">
        <f t="shared" si="251"/>
        <v>K-C6</v>
      </c>
      <c r="Q992" s="25" t="str">
        <f>VLOOKUP(K992,TONG_SL!$A:$D,3,0)</f>
        <v>Túi</v>
      </c>
      <c r="R992" s="1">
        <v>3</v>
      </c>
      <c r="T992" s="88" t="e">
        <f>VLOOKUP(VLOOKUP(G992,Ma_KH!$A:$R,18,0)&amp;K992,Gia_MB!$A:$F,6,0)</f>
        <v>#N/A</v>
      </c>
      <c r="U992" s="89" t="e">
        <f t="shared" si="256"/>
        <v>#N/A</v>
      </c>
      <c r="W992" s="64" t="e">
        <f t="shared" si="257"/>
        <v>#N/A</v>
      </c>
      <c r="X992" s="3" t="str">
        <f t="shared" si="258"/>
        <v>8</v>
      </c>
      <c r="Z992" s="14" t="e">
        <f t="shared" si="259"/>
        <v>#N/A</v>
      </c>
      <c r="AA992" s="7">
        <f>VLOOKUP(G992,Ma_KH!$A:$R,14,0)</f>
        <v>1</v>
      </c>
    </row>
    <row r="993" spans="1:27" x14ac:dyDescent="0.25">
      <c r="A993" s="77">
        <v>45911</v>
      </c>
      <c r="B993" s="25">
        <v>31207</v>
      </c>
      <c r="C993" s="12" t="s">
        <v>7186</v>
      </c>
      <c r="D993" s="16">
        <f t="shared" si="250"/>
        <v>45911</v>
      </c>
      <c r="G993" s="13" t="s">
        <v>833</v>
      </c>
      <c r="I993" s="13" t="s">
        <v>833</v>
      </c>
      <c r="J993" s="13" t="s">
        <v>1815</v>
      </c>
      <c r="K993" s="13" t="s">
        <v>51</v>
      </c>
      <c r="L993" s="25" t="str">
        <f>VLOOKUP($K993,TONG_SL!$A:$D,2,0)</f>
        <v>Mọc Nấm Hương 250g</v>
      </c>
      <c r="N993" s="25" t="str">
        <f t="shared" si="251"/>
        <v>K-C6</v>
      </c>
      <c r="Q993" s="25" t="str">
        <f>VLOOKUP(K993,TONG_SL!$A:$D,3,0)</f>
        <v>Túi</v>
      </c>
      <c r="R993" s="1">
        <v>3</v>
      </c>
      <c r="T993" s="88" t="e">
        <f>VLOOKUP(VLOOKUP(G993,Ma_KH!$A:$R,18,0)&amp;K993,Gia_MB!$A:$F,6,0)</f>
        <v>#N/A</v>
      </c>
      <c r="U993" s="89" t="e">
        <f t="shared" si="256"/>
        <v>#N/A</v>
      </c>
      <c r="W993" s="64" t="e">
        <f t="shared" si="257"/>
        <v>#N/A</v>
      </c>
      <c r="X993" s="3" t="str">
        <f t="shared" si="258"/>
        <v>8</v>
      </c>
      <c r="Z993" s="14" t="e">
        <f t="shared" si="259"/>
        <v>#N/A</v>
      </c>
      <c r="AA993" s="7">
        <f>VLOOKUP(G993,Ma_KH!$A:$R,14,0)</f>
        <v>1</v>
      </c>
    </row>
    <row r="994" spans="1:27" x14ac:dyDescent="0.25">
      <c r="A994" s="77">
        <v>45911</v>
      </c>
      <c r="B994" s="25">
        <v>31207</v>
      </c>
      <c r="C994" s="12" t="s">
        <v>7186</v>
      </c>
      <c r="D994" s="16">
        <f t="shared" si="250"/>
        <v>45911</v>
      </c>
      <c r="G994" s="13" t="s">
        <v>833</v>
      </c>
      <c r="I994" s="13" t="s">
        <v>833</v>
      </c>
      <c r="J994" s="13" t="s">
        <v>1815</v>
      </c>
      <c r="K994" s="13" t="s">
        <v>568</v>
      </c>
      <c r="L994" s="25" t="str">
        <f>VLOOKUP($K994,TONG_SL!$A:$D,2,0)</f>
        <v>Chân gà sả tắc 150g</v>
      </c>
      <c r="N994" s="25" t="str">
        <f t="shared" ref="N994:N1049" si="260">IF($B994&lt;&gt;"","K-C6","")</f>
        <v>K-C6</v>
      </c>
      <c r="Q994" s="25" t="str">
        <f>VLOOKUP(K994,TONG_SL!$A:$D,3,0)</f>
        <v>Túi</v>
      </c>
      <c r="R994" s="1">
        <v>3</v>
      </c>
      <c r="T994" s="1">
        <f>VLOOKUP(VLOOKUP(G994,Ma_KH!$A:$R,18,0)&amp;K994,Gia_MB!$A:$F,6,0)</f>
        <v>21375</v>
      </c>
      <c r="U994" s="14">
        <f t="shared" si="256"/>
        <v>64125</v>
      </c>
      <c r="W994" s="64">
        <f t="shared" si="257"/>
        <v>0</v>
      </c>
      <c r="X994" s="3" t="str">
        <f t="shared" si="258"/>
        <v>8</v>
      </c>
      <c r="Z994" s="14">
        <f t="shared" si="259"/>
        <v>5130</v>
      </c>
      <c r="AA994" s="7">
        <f>VLOOKUP(G994,Ma_KH!$A:$R,14,0)</f>
        <v>1</v>
      </c>
    </row>
    <row r="995" spans="1:27" x14ac:dyDescent="0.25">
      <c r="A995" s="77">
        <v>45911</v>
      </c>
      <c r="B995" s="25">
        <v>31207</v>
      </c>
      <c r="C995" s="12" t="s">
        <v>7186</v>
      </c>
      <c r="D995" s="16">
        <f t="shared" si="250"/>
        <v>45911</v>
      </c>
      <c r="G995" s="13" t="s">
        <v>833</v>
      </c>
      <c r="I995" s="13" t="s">
        <v>833</v>
      </c>
      <c r="J995" s="13" t="s">
        <v>1815</v>
      </c>
      <c r="K995" s="13" t="s">
        <v>570</v>
      </c>
      <c r="L995" s="25" t="str">
        <f>VLOOKUP($K995,TONG_SL!$A:$D,2,0)</f>
        <v>Tai heo sốt thái 150g</v>
      </c>
      <c r="N995" s="25" t="str">
        <f t="shared" si="260"/>
        <v>K-C6</v>
      </c>
      <c r="Q995" s="25" t="str">
        <f>VLOOKUP(K995,TONG_SL!$A:$D,3,0)</f>
        <v>Túi</v>
      </c>
      <c r="R995" s="1">
        <v>3</v>
      </c>
      <c r="T995" s="1">
        <f>VLOOKUP(VLOOKUP(G995,Ma_KH!$A:$R,18,0)&amp;K995,Gia_MB!$A:$F,6,0)</f>
        <v>20583.649999999998</v>
      </c>
      <c r="U995" s="14">
        <f t="shared" si="256"/>
        <v>61750.95</v>
      </c>
      <c r="W995" s="64">
        <f t="shared" si="257"/>
        <v>0</v>
      </c>
      <c r="X995" s="3" t="str">
        <f t="shared" si="258"/>
        <v>8</v>
      </c>
      <c r="Z995" s="14">
        <f t="shared" si="259"/>
        <v>4940.076</v>
      </c>
      <c r="AA995" s="7">
        <f>VLOOKUP(G995,Ma_KH!$A:$R,14,0)</f>
        <v>1</v>
      </c>
    </row>
    <row r="996" spans="1:27" x14ac:dyDescent="0.25">
      <c r="A996" s="77">
        <v>45911</v>
      </c>
      <c r="B996" s="25">
        <v>31205</v>
      </c>
      <c r="C996" s="12" t="s">
        <v>7186</v>
      </c>
      <c r="D996" s="16">
        <f t="shared" si="250"/>
        <v>45911</v>
      </c>
      <c r="G996" s="13" t="s">
        <v>835</v>
      </c>
      <c r="I996" s="13" t="s">
        <v>835</v>
      </c>
      <c r="J996" s="13" t="s">
        <v>1815</v>
      </c>
      <c r="K996" s="13" t="s">
        <v>30</v>
      </c>
      <c r="L996" s="25" t="str">
        <f>VLOOKUP($K996,TONG_SL!$A:$D,2,0)</f>
        <v>Gà muối 500g</v>
      </c>
      <c r="N996" s="25" t="str">
        <f t="shared" si="260"/>
        <v>K-C6</v>
      </c>
      <c r="Q996" s="25" t="str">
        <f>VLOOKUP(K996,TONG_SL!$A:$D,3,0)</f>
        <v>Túi</v>
      </c>
      <c r="R996" s="1">
        <v>5</v>
      </c>
      <c r="T996" s="1">
        <f>VLOOKUP(VLOOKUP(G996,Ma_KH!$A:$R,18,0)&amp;K996,Gia_MB!$A:$F,6,0)</f>
        <v>105505.09999999999</v>
      </c>
      <c r="U996" s="14">
        <f t="shared" si="256"/>
        <v>527525.5</v>
      </c>
      <c r="W996" s="64">
        <f t="shared" si="257"/>
        <v>0</v>
      </c>
      <c r="X996" s="3" t="str">
        <f t="shared" si="258"/>
        <v>8</v>
      </c>
      <c r="Z996" s="14">
        <f t="shared" si="259"/>
        <v>42202.04</v>
      </c>
      <c r="AA996" s="7">
        <f>VLOOKUP(G996,Ma_KH!$A:$R,14,0)</f>
        <v>1</v>
      </c>
    </row>
    <row r="997" spans="1:27" x14ac:dyDescent="0.25">
      <c r="A997" s="77">
        <v>45911</v>
      </c>
      <c r="B997" s="25">
        <v>31205</v>
      </c>
      <c r="C997" s="12" t="s">
        <v>7186</v>
      </c>
      <c r="D997" s="16">
        <f t="shared" si="250"/>
        <v>45911</v>
      </c>
      <c r="G997" s="13" t="s">
        <v>835</v>
      </c>
      <c r="I997" s="13" t="s">
        <v>835</v>
      </c>
      <c r="J997" s="13" t="s">
        <v>1815</v>
      </c>
      <c r="K997" s="13" t="s">
        <v>27</v>
      </c>
      <c r="L997" s="25" t="str">
        <f>VLOOKUP($K997,TONG_SL!$A:$D,2,0)</f>
        <v>Chân giò heo muối 300g</v>
      </c>
      <c r="N997" s="25" t="str">
        <f t="shared" si="260"/>
        <v>K-C6</v>
      </c>
      <c r="Q997" s="25" t="str">
        <f>VLOOKUP(K997,TONG_SL!$A:$D,3,0)</f>
        <v>Túi</v>
      </c>
      <c r="R997" s="1">
        <v>5</v>
      </c>
      <c r="T997" s="1">
        <f>VLOOKUP(VLOOKUP(G997,Ma_KH!$A:$R,18,0)&amp;K997,Gia_MB!$A:$F,6,0)</f>
        <v>69759.45</v>
      </c>
      <c r="U997" s="14">
        <f t="shared" si="256"/>
        <v>348797.25</v>
      </c>
      <c r="W997" s="64">
        <f t="shared" si="257"/>
        <v>0</v>
      </c>
      <c r="X997" s="3" t="str">
        <f t="shared" si="258"/>
        <v>8</v>
      </c>
      <c r="Z997" s="14">
        <f t="shared" si="259"/>
        <v>27903.78</v>
      </c>
      <c r="AA997" s="7">
        <f>VLOOKUP(G997,Ma_KH!$A:$R,14,0)</f>
        <v>1</v>
      </c>
    </row>
    <row r="998" spans="1:27" x14ac:dyDescent="0.25">
      <c r="A998" s="77">
        <v>45911</v>
      </c>
      <c r="B998" s="25">
        <v>31205</v>
      </c>
      <c r="C998" s="12" t="s">
        <v>7186</v>
      </c>
      <c r="D998" s="16">
        <f t="shared" ref="D998:D1049" si="261">IF(A998="","",A998)</f>
        <v>45911</v>
      </c>
      <c r="G998" s="13" t="s">
        <v>835</v>
      </c>
      <c r="I998" s="13" t="s">
        <v>835</v>
      </c>
      <c r="J998" s="13" t="s">
        <v>1815</v>
      </c>
      <c r="K998" s="13" t="s">
        <v>35</v>
      </c>
      <c r="L998" s="25" t="str">
        <f>VLOOKUP($K998,TONG_SL!$A:$D,2,0)</f>
        <v>Tai heo muối 200g</v>
      </c>
      <c r="N998" s="25" t="str">
        <f t="shared" si="260"/>
        <v>K-C6</v>
      </c>
      <c r="Q998" s="25" t="str">
        <f>VLOOKUP(K998,TONG_SL!$A:$D,3,0)</f>
        <v>Túi</v>
      </c>
      <c r="R998" s="1">
        <v>3</v>
      </c>
      <c r="T998" s="1">
        <f>VLOOKUP(VLOOKUP(G998,Ma_KH!$A:$R,18,0)&amp;K998,Gia_MB!$A:$F,6,0)</f>
        <v>52815.25</v>
      </c>
      <c r="U998" s="14">
        <f t="shared" si="256"/>
        <v>158445.75</v>
      </c>
      <c r="W998" s="64">
        <f t="shared" si="257"/>
        <v>0</v>
      </c>
      <c r="X998" s="3" t="str">
        <f t="shared" si="258"/>
        <v>8</v>
      </c>
      <c r="Z998" s="14">
        <f t="shared" si="259"/>
        <v>12675.66</v>
      </c>
      <c r="AA998" s="7">
        <f>VLOOKUP(G998,Ma_KH!$A:$R,14,0)</f>
        <v>1</v>
      </c>
    </row>
    <row r="999" spans="1:27" x14ac:dyDescent="0.25">
      <c r="A999" s="77">
        <v>45911</v>
      </c>
      <c r="B999" s="25">
        <v>31205</v>
      </c>
      <c r="C999" s="12" t="s">
        <v>7186</v>
      </c>
      <c r="D999" s="16">
        <f t="shared" si="261"/>
        <v>45911</v>
      </c>
      <c r="G999" s="13" t="s">
        <v>835</v>
      </c>
      <c r="I999" s="13" t="s">
        <v>835</v>
      </c>
      <c r="J999" s="13" t="s">
        <v>1815</v>
      </c>
      <c r="K999" s="13" t="s">
        <v>32</v>
      </c>
      <c r="L999" s="25" t="str">
        <f>VLOOKUP($K999,TONG_SL!$A:$D,2,0)</f>
        <v>Giò Tai Lưỡi Xào 250g</v>
      </c>
      <c r="N999" s="25" t="str">
        <f t="shared" si="260"/>
        <v>K-C6</v>
      </c>
      <c r="Q999" s="25" t="str">
        <f>VLOOKUP(K999,TONG_SL!$A:$D,3,0)</f>
        <v>Túi</v>
      </c>
      <c r="R999" s="1">
        <v>3</v>
      </c>
      <c r="T999" s="1">
        <f>VLOOKUP(VLOOKUP(G999,Ma_KH!$A:$R,18,0)&amp;K999,Gia_MB!$A:$F,6,0)</f>
        <v>47673.85</v>
      </c>
      <c r="U999" s="14">
        <f t="shared" si="256"/>
        <v>143021.54999999999</v>
      </c>
      <c r="W999" s="64">
        <f t="shared" si="257"/>
        <v>0</v>
      </c>
      <c r="X999" s="3" t="str">
        <f t="shared" si="258"/>
        <v>8</v>
      </c>
      <c r="Z999" s="14">
        <f t="shared" si="259"/>
        <v>11441.724</v>
      </c>
      <c r="AA999" s="7">
        <f>VLOOKUP(G999,Ma_KH!$A:$R,14,0)</f>
        <v>1</v>
      </c>
    </row>
    <row r="1000" spans="1:27" x14ac:dyDescent="0.25">
      <c r="A1000" s="77">
        <v>45911</v>
      </c>
      <c r="B1000" s="25">
        <v>31205</v>
      </c>
      <c r="C1000" s="12" t="s">
        <v>7186</v>
      </c>
      <c r="D1000" s="16">
        <f t="shared" si="261"/>
        <v>45911</v>
      </c>
      <c r="G1000" s="13" t="s">
        <v>835</v>
      </c>
      <c r="I1000" s="13" t="s">
        <v>835</v>
      </c>
      <c r="J1000" s="13" t="s">
        <v>1815</v>
      </c>
      <c r="K1000" s="13" t="s">
        <v>51</v>
      </c>
      <c r="L1000" s="25" t="str">
        <f>VLOOKUP($K1000,TONG_SL!$A:$D,2,0)</f>
        <v>Mọc Nấm Hương 250g</v>
      </c>
      <c r="N1000" s="25" t="str">
        <f t="shared" si="260"/>
        <v>K-C6</v>
      </c>
      <c r="Q1000" s="25" t="str">
        <f>VLOOKUP(K1000,TONG_SL!$A:$D,3,0)</f>
        <v>Túi</v>
      </c>
      <c r="R1000" s="1">
        <v>3</v>
      </c>
      <c r="T1000" s="88" t="e">
        <f>VLOOKUP(VLOOKUP(G1000,Ma_KH!$A:$R,18,0)&amp;K1000,Gia_MB!$A:$F,6,0)</f>
        <v>#N/A</v>
      </c>
      <c r="U1000" s="89" t="e">
        <f t="shared" si="256"/>
        <v>#N/A</v>
      </c>
      <c r="W1000" s="64" t="e">
        <f t="shared" si="257"/>
        <v>#N/A</v>
      </c>
      <c r="X1000" s="3" t="str">
        <f t="shared" si="258"/>
        <v>8</v>
      </c>
      <c r="Z1000" s="14" t="e">
        <f t="shared" si="259"/>
        <v>#N/A</v>
      </c>
      <c r="AA1000" s="7">
        <f>VLOOKUP(G1000,Ma_KH!$A:$R,14,0)</f>
        <v>1</v>
      </c>
    </row>
    <row r="1001" spans="1:27" x14ac:dyDescent="0.25">
      <c r="A1001" s="77">
        <v>45911</v>
      </c>
      <c r="B1001" s="25">
        <v>31205</v>
      </c>
      <c r="C1001" s="12" t="s">
        <v>7186</v>
      </c>
      <c r="D1001" s="16">
        <f t="shared" si="261"/>
        <v>45911</v>
      </c>
      <c r="G1001" s="13" t="s">
        <v>835</v>
      </c>
      <c r="I1001" s="13" t="s">
        <v>835</v>
      </c>
      <c r="J1001" s="13" t="s">
        <v>1815</v>
      </c>
      <c r="K1001" s="13" t="s">
        <v>39</v>
      </c>
      <c r="L1001" s="25" t="str">
        <f>VLOOKUP($K1001,TONG_SL!$A:$D,2,0)</f>
        <v>Chả cốm 300g</v>
      </c>
      <c r="N1001" s="25" t="str">
        <f t="shared" si="260"/>
        <v>K-C6</v>
      </c>
      <c r="Q1001" s="25" t="str">
        <f>VLOOKUP(K1001,TONG_SL!$A:$D,3,0)</f>
        <v>Túi</v>
      </c>
      <c r="R1001" s="1">
        <v>3</v>
      </c>
      <c r="T1001" s="88" t="e">
        <f>VLOOKUP(VLOOKUP(G1001,Ma_KH!$A:$R,18,0)&amp;K1001,Gia_MB!$A:$F,6,0)</f>
        <v>#N/A</v>
      </c>
      <c r="U1001" s="89" t="e">
        <f t="shared" si="256"/>
        <v>#N/A</v>
      </c>
      <c r="W1001" s="64" t="e">
        <f t="shared" si="257"/>
        <v>#N/A</v>
      </c>
      <c r="X1001" s="3" t="str">
        <f t="shared" si="258"/>
        <v>8</v>
      </c>
      <c r="Z1001" s="14" t="e">
        <f t="shared" si="259"/>
        <v>#N/A</v>
      </c>
      <c r="AA1001" s="7">
        <f>VLOOKUP(G1001,Ma_KH!$A:$R,14,0)</f>
        <v>1</v>
      </c>
    </row>
    <row r="1002" spans="1:27" x14ac:dyDescent="0.25">
      <c r="A1002" s="77">
        <v>45911</v>
      </c>
      <c r="B1002" s="25">
        <v>31205</v>
      </c>
      <c r="C1002" s="12" t="s">
        <v>7186</v>
      </c>
      <c r="D1002" s="16">
        <f t="shared" si="261"/>
        <v>45911</v>
      </c>
      <c r="G1002" s="13" t="s">
        <v>835</v>
      </c>
      <c r="I1002" s="13" t="s">
        <v>835</v>
      </c>
      <c r="J1002" s="13" t="s">
        <v>1815</v>
      </c>
      <c r="K1002" s="13" t="s">
        <v>568</v>
      </c>
      <c r="L1002" s="25" t="str">
        <f>VLOOKUP($K1002,TONG_SL!$A:$D,2,0)</f>
        <v>Chân gà sả tắc 150g</v>
      </c>
      <c r="N1002" s="25" t="str">
        <f t="shared" si="260"/>
        <v>K-C6</v>
      </c>
      <c r="Q1002" s="25" t="str">
        <f>VLOOKUP(K1002,TONG_SL!$A:$D,3,0)</f>
        <v>Túi</v>
      </c>
      <c r="R1002" s="1">
        <v>3</v>
      </c>
      <c r="T1002" s="1">
        <f>VLOOKUP(VLOOKUP(G1002,Ma_KH!$A:$R,18,0)&amp;K1002,Gia_MB!$A:$F,6,0)</f>
        <v>21375</v>
      </c>
      <c r="U1002" s="14">
        <f t="shared" si="256"/>
        <v>64125</v>
      </c>
      <c r="W1002" s="64">
        <f t="shared" si="257"/>
        <v>0</v>
      </c>
      <c r="X1002" s="3" t="str">
        <f t="shared" si="258"/>
        <v>8</v>
      </c>
      <c r="Z1002" s="14">
        <f t="shared" si="259"/>
        <v>5130</v>
      </c>
      <c r="AA1002" s="7">
        <f>VLOOKUP(G1002,Ma_KH!$A:$R,14,0)</f>
        <v>1</v>
      </c>
    </row>
    <row r="1003" spans="1:27" x14ac:dyDescent="0.25">
      <c r="A1003" s="77">
        <v>45911</v>
      </c>
      <c r="B1003" s="25">
        <v>31205</v>
      </c>
      <c r="C1003" s="12" t="s">
        <v>7186</v>
      </c>
      <c r="D1003" s="16">
        <f t="shared" si="261"/>
        <v>45911</v>
      </c>
      <c r="G1003" s="13" t="s">
        <v>835</v>
      </c>
      <c r="I1003" s="13" t="s">
        <v>835</v>
      </c>
      <c r="J1003" s="13" t="s">
        <v>1815</v>
      </c>
      <c r="K1003" s="13" t="s">
        <v>570</v>
      </c>
      <c r="L1003" s="25" t="str">
        <f>VLOOKUP($K1003,TONG_SL!$A:$D,2,0)</f>
        <v>Tai heo sốt thái 150g</v>
      </c>
      <c r="N1003" s="25" t="str">
        <f t="shared" si="260"/>
        <v>K-C6</v>
      </c>
      <c r="Q1003" s="25" t="str">
        <f>VLOOKUP(K1003,TONG_SL!$A:$D,3,0)</f>
        <v>Túi</v>
      </c>
      <c r="R1003" s="1">
        <v>3</v>
      </c>
      <c r="T1003" s="1">
        <f>VLOOKUP(VLOOKUP(G1003,Ma_KH!$A:$R,18,0)&amp;K1003,Gia_MB!$A:$F,6,0)</f>
        <v>20583.649999999998</v>
      </c>
      <c r="U1003" s="14">
        <f t="shared" si="256"/>
        <v>61750.95</v>
      </c>
      <c r="W1003" s="64">
        <f t="shared" si="257"/>
        <v>0</v>
      </c>
      <c r="X1003" s="3" t="str">
        <f t="shared" si="258"/>
        <v>8</v>
      </c>
      <c r="Z1003" s="14">
        <f t="shared" si="259"/>
        <v>4940.076</v>
      </c>
      <c r="AA1003" s="7">
        <f>VLOOKUP(G1003,Ma_KH!$A:$R,14,0)</f>
        <v>1</v>
      </c>
    </row>
    <row r="1004" spans="1:27" x14ac:dyDescent="0.25">
      <c r="A1004" s="77">
        <v>45911</v>
      </c>
      <c r="B1004" s="25">
        <v>31146</v>
      </c>
      <c r="C1004" s="12" t="s">
        <v>7186</v>
      </c>
      <c r="D1004" s="16">
        <f t="shared" si="261"/>
        <v>45911</v>
      </c>
      <c r="G1004" s="13" t="s">
        <v>769</v>
      </c>
      <c r="I1004" s="13" t="s">
        <v>769</v>
      </c>
      <c r="J1004" s="13" t="s">
        <v>1815</v>
      </c>
      <c r="K1004" s="13" t="s">
        <v>30</v>
      </c>
      <c r="L1004" s="25" t="str">
        <f>VLOOKUP($K1004,TONG_SL!$A:$D,2,0)</f>
        <v>Gà muối 500g</v>
      </c>
      <c r="N1004" s="25" t="str">
        <f t="shared" si="260"/>
        <v>K-C6</v>
      </c>
      <c r="Q1004" s="25" t="str">
        <f>VLOOKUP(K1004,TONG_SL!$A:$D,3,0)</f>
        <v>Túi</v>
      </c>
      <c r="R1004" s="1">
        <v>3</v>
      </c>
      <c r="T1004" s="1">
        <f>VLOOKUP(VLOOKUP(G1004,Ma_KH!$A:$R,18,0)&amp;K1004,Gia_MB!$A:$F,6,0)</f>
        <v>105505.09999999999</v>
      </c>
      <c r="U1004" s="14">
        <f t="shared" si="256"/>
        <v>316515.3</v>
      </c>
      <c r="W1004" s="64">
        <f t="shared" si="257"/>
        <v>0</v>
      </c>
      <c r="X1004" s="3" t="str">
        <f t="shared" si="258"/>
        <v>8</v>
      </c>
      <c r="Z1004" s="14">
        <f t="shared" si="259"/>
        <v>25321.223999999998</v>
      </c>
      <c r="AA1004" s="7">
        <f>VLOOKUP(G1004,Ma_KH!$A:$R,14,0)</f>
        <v>1</v>
      </c>
    </row>
    <row r="1005" spans="1:27" x14ac:dyDescent="0.25">
      <c r="A1005" s="77">
        <v>45911</v>
      </c>
      <c r="B1005" s="25">
        <v>31146</v>
      </c>
      <c r="C1005" s="12" t="s">
        <v>7186</v>
      </c>
      <c r="D1005" s="16">
        <f t="shared" si="261"/>
        <v>45911</v>
      </c>
      <c r="G1005" s="13" t="s">
        <v>769</v>
      </c>
      <c r="I1005" s="13" t="s">
        <v>769</v>
      </c>
      <c r="J1005" s="13" t="s">
        <v>1815</v>
      </c>
      <c r="K1005" s="13" t="s">
        <v>27</v>
      </c>
      <c r="L1005" s="25" t="str">
        <f>VLOOKUP($K1005,TONG_SL!$A:$D,2,0)</f>
        <v>Chân giò heo muối 300g</v>
      </c>
      <c r="N1005" s="25" t="str">
        <f t="shared" si="260"/>
        <v>K-C6</v>
      </c>
      <c r="Q1005" s="25" t="str">
        <f>VLOOKUP(K1005,TONG_SL!$A:$D,3,0)</f>
        <v>Túi</v>
      </c>
      <c r="R1005" s="1">
        <v>5</v>
      </c>
      <c r="T1005" s="1">
        <f>VLOOKUP(VLOOKUP(G1005,Ma_KH!$A:$R,18,0)&amp;K1005,Gia_MB!$A:$F,6,0)</f>
        <v>69759.45</v>
      </c>
      <c r="U1005" s="14">
        <f t="shared" si="256"/>
        <v>348797.25</v>
      </c>
      <c r="W1005" s="64">
        <f t="shared" si="257"/>
        <v>0</v>
      </c>
      <c r="X1005" s="3" t="str">
        <f t="shared" si="258"/>
        <v>8</v>
      </c>
      <c r="Z1005" s="14">
        <f t="shared" si="259"/>
        <v>27903.78</v>
      </c>
      <c r="AA1005" s="7">
        <f>VLOOKUP(G1005,Ma_KH!$A:$R,14,0)</f>
        <v>1</v>
      </c>
    </row>
    <row r="1006" spans="1:27" x14ac:dyDescent="0.25">
      <c r="A1006" s="77">
        <v>45911</v>
      </c>
      <c r="B1006" s="25">
        <v>31146</v>
      </c>
      <c r="C1006" s="12" t="s">
        <v>7186</v>
      </c>
      <c r="D1006" s="16">
        <f t="shared" si="261"/>
        <v>45911</v>
      </c>
      <c r="G1006" s="13" t="s">
        <v>769</v>
      </c>
      <c r="I1006" s="13" t="s">
        <v>769</v>
      </c>
      <c r="J1006" s="13" t="s">
        <v>1815</v>
      </c>
      <c r="K1006" s="13" t="s">
        <v>35</v>
      </c>
      <c r="L1006" s="25" t="str">
        <f>VLOOKUP($K1006,TONG_SL!$A:$D,2,0)</f>
        <v>Tai heo muối 200g</v>
      </c>
      <c r="N1006" s="25" t="str">
        <f t="shared" si="260"/>
        <v>K-C6</v>
      </c>
      <c r="Q1006" s="25" t="str">
        <f>VLOOKUP(K1006,TONG_SL!$A:$D,3,0)</f>
        <v>Túi</v>
      </c>
      <c r="R1006" s="1">
        <v>3</v>
      </c>
      <c r="T1006" s="1">
        <f>VLOOKUP(VLOOKUP(G1006,Ma_KH!$A:$R,18,0)&amp;K1006,Gia_MB!$A:$F,6,0)</f>
        <v>52815.25</v>
      </c>
      <c r="U1006" s="14">
        <f t="shared" si="256"/>
        <v>158445.75</v>
      </c>
      <c r="W1006" s="64">
        <f t="shared" si="257"/>
        <v>0</v>
      </c>
      <c r="X1006" s="3" t="str">
        <f t="shared" si="258"/>
        <v>8</v>
      </c>
      <c r="Z1006" s="14">
        <f t="shared" si="259"/>
        <v>12675.66</v>
      </c>
      <c r="AA1006" s="7">
        <f>VLOOKUP(G1006,Ma_KH!$A:$R,14,0)</f>
        <v>1</v>
      </c>
    </row>
    <row r="1007" spans="1:27" x14ac:dyDescent="0.25">
      <c r="A1007" s="77">
        <v>45911</v>
      </c>
      <c r="B1007" s="25">
        <v>31146</v>
      </c>
      <c r="C1007" s="12" t="s">
        <v>7186</v>
      </c>
      <c r="D1007" s="16">
        <f t="shared" si="261"/>
        <v>45911</v>
      </c>
      <c r="G1007" s="13" t="s">
        <v>769</v>
      </c>
      <c r="I1007" s="13" t="s">
        <v>769</v>
      </c>
      <c r="J1007" s="13" t="s">
        <v>1815</v>
      </c>
      <c r="K1007" s="13" t="s">
        <v>32</v>
      </c>
      <c r="L1007" s="25" t="str">
        <f>VLOOKUP($K1007,TONG_SL!$A:$D,2,0)</f>
        <v>Giò Tai Lưỡi Xào 250g</v>
      </c>
      <c r="N1007" s="25" t="str">
        <f t="shared" si="260"/>
        <v>K-C6</v>
      </c>
      <c r="Q1007" s="25" t="str">
        <f>VLOOKUP(K1007,TONG_SL!$A:$D,3,0)</f>
        <v>Túi</v>
      </c>
      <c r="R1007" s="1">
        <v>3</v>
      </c>
      <c r="T1007" s="1">
        <f>VLOOKUP(VLOOKUP(G1007,Ma_KH!$A:$R,18,0)&amp;K1007,Gia_MB!$A:$F,6,0)</f>
        <v>47673.85</v>
      </c>
      <c r="U1007" s="14">
        <f t="shared" si="256"/>
        <v>143021.54999999999</v>
      </c>
      <c r="W1007" s="64">
        <f t="shared" si="257"/>
        <v>0</v>
      </c>
      <c r="X1007" s="3" t="str">
        <f t="shared" si="258"/>
        <v>8</v>
      </c>
      <c r="Z1007" s="14">
        <f t="shared" si="259"/>
        <v>11441.724</v>
      </c>
      <c r="AA1007" s="7">
        <f>VLOOKUP(G1007,Ma_KH!$A:$R,14,0)</f>
        <v>1</v>
      </c>
    </row>
    <row r="1008" spans="1:27" x14ac:dyDescent="0.25">
      <c r="A1008" s="77">
        <v>45911</v>
      </c>
      <c r="B1008" s="25">
        <v>31146</v>
      </c>
      <c r="C1008" s="12" t="s">
        <v>7186</v>
      </c>
      <c r="D1008" s="16">
        <f t="shared" si="261"/>
        <v>45911</v>
      </c>
      <c r="G1008" s="13" t="s">
        <v>769</v>
      </c>
      <c r="I1008" s="13" t="s">
        <v>769</v>
      </c>
      <c r="J1008" s="13" t="s">
        <v>1815</v>
      </c>
      <c r="K1008" s="13" t="s">
        <v>51</v>
      </c>
      <c r="L1008" s="25" t="str">
        <f>VLOOKUP($K1008,TONG_SL!$A:$D,2,0)</f>
        <v>Mọc Nấm Hương 250g</v>
      </c>
      <c r="N1008" s="25" t="str">
        <f t="shared" si="260"/>
        <v>K-C6</v>
      </c>
      <c r="Q1008" s="25" t="str">
        <f>VLOOKUP(K1008,TONG_SL!$A:$D,3,0)</f>
        <v>Túi</v>
      </c>
      <c r="R1008" s="1">
        <v>3</v>
      </c>
      <c r="T1008" s="1">
        <f>VLOOKUP(VLOOKUP(G1008,Ma_KH!$A:$R,18,0)&amp;K1008,Gia_MB!$A:$F,6,0)</f>
        <v>43700</v>
      </c>
      <c r="U1008" s="14">
        <f t="shared" si="256"/>
        <v>131100</v>
      </c>
      <c r="W1008" s="64">
        <f t="shared" si="257"/>
        <v>0</v>
      </c>
      <c r="X1008" s="3" t="str">
        <f t="shared" si="258"/>
        <v>8</v>
      </c>
      <c r="Z1008" s="14">
        <f t="shared" si="259"/>
        <v>10488</v>
      </c>
      <c r="AA1008" s="7">
        <f>VLOOKUP(G1008,Ma_KH!$A:$R,14,0)</f>
        <v>1</v>
      </c>
    </row>
    <row r="1009" spans="1:27" x14ac:dyDescent="0.25">
      <c r="A1009" s="77">
        <v>45911</v>
      </c>
      <c r="B1009" s="25">
        <v>31146</v>
      </c>
      <c r="C1009" s="12" t="s">
        <v>7186</v>
      </c>
      <c r="D1009" s="16">
        <f t="shared" si="261"/>
        <v>45911</v>
      </c>
      <c r="G1009" s="13" t="s">
        <v>769</v>
      </c>
      <c r="I1009" s="13" t="s">
        <v>769</v>
      </c>
      <c r="J1009" s="13" t="s">
        <v>1815</v>
      </c>
      <c r="K1009" s="13" t="s">
        <v>568</v>
      </c>
      <c r="L1009" s="25" t="str">
        <f>VLOOKUP($K1009,TONG_SL!$A:$D,2,0)</f>
        <v>Chân gà sả tắc 150g</v>
      </c>
      <c r="N1009" s="25" t="str">
        <f t="shared" si="260"/>
        <v>K-C6</v>
      </c>
      <c r="Q1009" s="25" t="str">
        <f>VLOOKUP(K1009,TONG_SL!$A:$D,3,0)</f>
        <v>Túi</v>
      </c>
      <c r="R1009" s="1">
        <v>3</v>
      </c>
      <c r="T1009" s="1">
        <f>VLOOKUP(VLOOKUP(G1009,Ma_KH!$A:$R,18,0)&amp;K1009,Gia_MB!$A:$F,6,0)</f>
        <v>21375</v>
      </c>
      <c r="U1009" s="14">
        <f t="shared" si="256"/>
        <v>64125</v>
      </c>
      <c r="W1009" s="64">
        <f t="shared" si="257"/>
        <v>0</v>
      </c>
      <c r="X1009" s="3" t="str">
        <f t="shared" si="258"/>
        <v>8</v>
      </c>
      <c r="Z1009" s="14">
        <f t="shared" si="259"/>
        <v>5130</v>
      </c>
      <c r="AA1009" s="7">
        <f>VLOOKUP(G1009,Ma_KH!$A:$R,14,0)</f>
        <v>1</v>
      </c>
    </row>
    <row r="1010" spans="1:27" x14ac:dyDescent="0.25">
      <c r="A1010" s="77">
        <v>45911</v>
      </c>
      <c r="B1010" s="25">
        <v>31146</v>
      </c>
      <c r="C1010" s="12" t="s">
        <v>7186</v>
      </c>
      <c r="D1010" s="16">
        <f t="shared" si="261"/>
        <v>45911</v>
      </c>
      <c r="G1010" s="13" t="s">
        <v>769</v>
      </c>
      <c r="I1010" s="13" t="s">
        <v>769</v>
      </c>
      <c r="J1010" s="13" t="s">
        <v>1815</v>
      </c>
      <c r="K1010" s="13" t="s">
        <v>570</v>
      </c>
      <c r="L1010" s="25" t="str">
        <f>VLOOKUP($K1010,TONG_SL!$A:$D,2,0)</f>
        <v>Tai heo sốt thái 150g</v>
      </c>
      <c r="N1010" s="25" t="str">
        <f t="shared" si="260"/>
        <v>K-C6</v>
      </c>
      <c r="Q1010" s="25" t="str">
        <f>VLOOKUP(K1010,TONG_SL!$A:$D,3,0)</f>
        <v>Túi</v>
      </c>
      <c r="R1010" s="1">
        <v>3</v>
      </c>
      <c r="T1010" s="1">
        <f>VLOOKUP(VLOOKUP(G1010,Ma_KH!$A:$R,18,0)&amp;K1010,Gia_MB!$A:$F,6,0)</f>
        <v>20583.649999999998</v>
      </c>
      <c r="U1010" s="14">
        <f t="shared" si="256"/>
        <v>61750.95</v>
      </c>
      <c r="W1010" s="64">
        <f t="shared" si="257"/>
        <v>0</v>
      </c>
      <c r="X1010" s="3" t="str">
        <f t="shared" si="258"/>
        <v>8</v>
      </c>
      <c r="Z1010" s="14">
        <f t="shared" si="259"/>
        <v>4940.076</v>
      </c>
      <c r="AA1010" s="7">
        <f>VLOOKUP(G1010,Ma_KH!$A:$R,14,0)</f>
        <v>1</v>
      </c>
    </row>
    <row r="1011" spans="1:27" x14ac:dyDescent="0.25">
      <c r="A1011" s="77">
        <v>45911</v>
      </c>
      <c r="B1011" s="25">
        <v>31210</v>
      </c>
      <c r="C1011" s="12" t="s">
        <v>7186</v>
      </c>
      <c r="D1011" s="16">
        <f t="shared" si="261"/>
        <v>45911</v>
      </c>
      <c r="G1011" s="13" t="s">
        <v>807</v>
      </c>
      <c r="I1011" s="13" t="s">
        <v>807</v>
      </c>
      <c r="J1011" s="13" t="s">
        <v>1815</v>
      </c>
      <c r="K1011" s="13" t="s">
        <v>30</v>
      </c>
      <c r="L1011" s="25" t="str">
        <f>VLOOKUP($K1011,TONG_SL!$A:$D,2,0)</f>
        <v>Gà muối 500g</v>
      </c>
      <c r="N1011" s="25" t="str">
        <f t="shared" si="260"/>
        <v>K-C6</v>
      </c>
      <c r="Q1011" s="25" t="str">
        <f>VLOOKUP(K1011,TONG_SL!$A:$D,3,0)</f>
        <v>Túi</v>
      </c>
      <c r="R1011" s="1">
        <v>5</v>
      </c>
      <c r="T1011" s="1">
        <f>VLOOKUP(VLOOKUP(G1011,Ma_KH!$A:$R,18,0)&amp;K1011,Gia_MB!$A:$F,6,0)</f>
        <v>105505.09999999999</v>
      </c>
      <c r="U1011" s="14">
        <f t="shared" si="256"/>
        <v>527525.5</v>
      </c>
      <c r="W1011" s="64">
        <f t="shared" si="257"/>
        <v>0</v>
      </c>
      <c r="X1011" s="3" t="str">
        <f t="shared" si="258"/>
        <v>8</v>
      </c>
      <c r="Z1011" s="14">
        <f t="shared" si="259"/>
        <v>42202.04</v>
      </c>
      <c r="AA1011" s="7">
        <f>VLOOKUP(G1011,Ma_KH!$A:$R,14,0)</f>
        <v>1</v>
      </c>
    </row>
    <row r="1012" spans="1:27" x14ac:dyDescent="0.25">
      <c r="A1012" s="77">
        <v>45911</v>
      </c>
      <c r="B1012" s="25">
        <v>31210</v>
      </c>
      <c r="C1012" s="12" t="s">
        <v>7186</v>
      </c>
      <c r="D1012" s="16">
        <f t="shared" si="261"/>
        <v>45911</v>
      </c>
      <c r="G1012" s="13" t="s">
        <v>807</v>
      </c>
      <c r="I1012" s="13" t="s">
        <v>807</v>
      </c>
      <c r="J1012" s="13" t="s">
        <v>1815</v>
      </c>
      <c r="K1012" s="13" t="s">
        <v>27</v>
      </c>
      <c r="L1012" s="25" t="str">
        <f>VLOOKUP($K1012,TONG_SL!$A:$D,2,0)</f>
        <v>Chân giò heo muối 300g</v>
      </c>
      <c r="N1012" s="25" t="str">
        <f t="shared" si="260"/>
        <v>K-C6</v>
      </c>
      <c r="Q1012" s="25" t="str">
        <f>VLOOKUP(K1012,TONG_SL!$A:$D,3,0)</f>
        <v>Túi</v>
      </c>
      <c r="R1012" s="1">
        <v>5</v>
      </c>
      <c r="T1012" s="1">
        <f>VLOOKUP(VLOOKUP(G1012,Ma_KH!$A:$R,18,0)&amp;K1012,Gia_MB!$A:$F,6,0)</f>
        <v>69759.45</v>
      </c>
      <c r="U1012" s="14">
        <f t="shared" si="256"/>
        <v>348797.25</v>
      </c>
      <c r="W1012" s="64">
        <f t="shared" si="257"/>
        <v>0</v>
      </c>
      <c r="X1012" s="3" t="str">
        <f t="shared" si="258"/>
        <v>8</v>
      </c>
      <c r="Z1012" s="14">
        <f t="shared" si="259"/>
        <v>27903.78</v>
      </c>
      <c r="AA1012" s="7">
        <f>VLOOKUP(G1012,Ma_KH!$A:$R,14,0)</f>
        <v>1</v>
      </c>
    </row>
    <row r="1013" spans="1:27" x14ac:dyDescent="0.25">
      <c r="A1013" s="77">
        <v>45911</v>
      </c>
      <c r="B1013" s="25">
        <v>31210</v>
      </c>
      <c r="C1013" s="12" t="s">
        <v>7186</v>
      </c>
      <c r="D1013" s="16">
        <f t="shared" si="261"/>
        <v>45911</v>
      </c>
      <c r="G1013" s="13" t="s">
        <v>807</v>
      </c>
      <c r="I1013" s="13" t="s">
        <v>807</v>
      </c>
      <c r="J1013" s="13" t="s">
        <v>1815</v>
      </c>
      <c r="K1013" s="13" t="s">
        <v>39</v>
      </c>
      <c r="L1013" s="25" t="str">
        <f>VLOOKUP($K1013,TONG_SL!$A:$D,2,0)</f>
        <v>Chả cốm 300g</v>
      </c>
      <c r="N1013" s="25" t="str">
        <f t="shared" si="260"/>
        <v>K-C6</v>
      </c>
      <c r="Q1013" s="25" t="str">
        <f>VLOOKUP(K1013,TONG_SL!$A:$D,3,0)</f>
        <v>Túi</v>
      </c>
      <c r="R1013" s="1">
        <v>3</v>
      </c>
      <c r="T1013" s="1">
        <f>VLOOKUP(VLOOKUP(G1013,Ma_KH!$A:$R,18,0)&amp;K1013,Gia_MB!$A:$F,6,0)</f>
        <v>70537.5</v>
      </c>
      <c r="U1013" s="14">
        <f t="shared" si="256"/>
        <v>211612.5</v>
      </c>
      <c r="W1013" s="64">
        <f t="shared" si="257"/>
        <v>0</v>
      </c>
      <c r="X1013" s="3" t="str">
        <f t="shared" si="258"/>
        <v>8</v>
      </c>
      <c r="Z1013" s="14">
        <f t="shared" si="259"/>
        <v>16929</v>
      </c>
      <c r="AA1013" s="7">
        <f>VLOOKUP(G1013,Ma_KH!$A:$R,14,0)</f>
        <v>1</v>
      </c>
    </row>
    <row r="1014" spans="1:27" x14ac:dyDescent="0.25">
      <c r="A1014" s="77">
        <v>45911</v>
      </c>
      <c r="B1014" s="25">
        <v>31210</v>
      </c>
      <c r="C1014" s="12" t="s">
        <v>7186</v>
      </c>
      <c r="D1014" s="16">
        <f t="shared" si="261"/>
        <v>45911</v>
      </c>
      <c r="G1014" s="13" t="s">
        <v>807</v>
      </c>
      <c r="I1014" s="13" t="s">
        <v>807</v>
      </c>
      <c r="J1014" s="13" t="s">
        <v>1815</v>
      </c>
      <c r="K1014" s="13" t="s">
        <v>51</v>
      </c>
      <c r="L1014" s="25" t="str">
        <f>VLOOKUP($K1014,TONG_SL!$A:$D,2,0)</f>
        <v>Mọc Nấm Hương 250g</v>
      </c>
      <c r="N1014" s="25" t="str">
        <f t="shared" si="260"/>
        <v>K-C6</v>
      </c>
      <c r="Q1014" s="25" t="str">
        <f>VLOOKUP(K1014,TONG_SL!$A:$D,3,0)</f>
        <v>Túi</v>
      </c>
      <c r="R1014" s="1">
        <v>3</v>
      </c>
      <c r="T1014" s="1">
        <f>VLOOKUP(VLOOKUP(G1014,Ma_KH!$A:$R,18,0)&amp;K1014,Gia_MB!$A:$F,6,0)</f>
        <v>43700</v>
      </c>
      <c r="U1014" s="14">
        <f t="shared" si="256"/>
        <v>131100</v>
      </c>
      <c r="W1014" s="64">
        <f t="shared" si="257"/>
        <v>0</v>
      </c>
      <c r="X1014" s="3" t="str">
        <f t="shared" si="258"/>
        <v>8</v>
      </c>
      <c r="Z1014" s="14">
        <f t="shared" si="259"/>
        <v>10488</v>
      </c>
      <c r="AA1014" s="7">
        <f>VLOOKUP(G1014,Ma_KH!$A:$R,14,0)</f>
        <v>1</v>
      </c>
    </row>
    <row r="1015" spans="1:27" x14ac:dyDescent="0.25">
      <c r="A1015" s="77">
        <v>45911</v>
      </c>
      <c r="B1015" s="25">
        <v>31210</v>
      </c>
      <c r="C1015" s="12" t="s">
        <v>7186</v>
      </c>
      <c r="D1015" s="16">
        <f t="shared" si="261"/>
        <v>45911</v>
      </c>
      <c r="G1015" s="13" t="s">
        <v>807</v>
      </c>
      <c r="I1015" s="13" t="s">
        <v>807</v>
      </c>
      <c r="J1015" s="13" t="s">
        <v>1815</v>
      </c>
      <c r="K1015" s="13" t="s">
        <v>568</v>
      </c>
      <c r="L1015" s="25" t="str">
        <f>VLOOKUP($K1015,TONG_SL!$A:$D,2,0)</f>
        <v>Chân gà sả tắc 150g</v>
      </c>
      <c r="N1015" s="25" t="str">
        <f t="shared" si="260"/>
        <v>K-C6</v>
      </c>
      <c r="Q1015" s="25" t="str">
        <f>VLOOKUP(K1015,TONG_SL!$A:$D,3,0)</f>
        <v>Túi</v>
      </c>
      <c r="R1015" s="1">
        <v>5</v>
      </c>
      <c r="T1015" s="1">
        <f>VLOOKUP(VLOOKUP(G1015,Ma_KH!$A:$R,18,0)&amp;K1015,Gia_MB!$A:$F,6,0)</f>
        <v>21375</v>
      </c>
      <c r="U1015" s="14">
        <f t="shared" si="256"/>
        <v>106875</v>
      </c>
      <c r="W1015" s="64">
        <f t="shared" si="257"/>
        <v>0</v>
      </c>
      <c r="X1015" s="3" t="str">
        <f t="shared" si="258"/>
        <v>8</v>
      </c>
      <c r="Z1015" s="14">
        <f t="shared" si="259"/>
        <v>8550</v>
      </c>
      <c r="AA1015" s="7">
        <f>VLOOKUP(G1015,Ma_KH!$A:$R,14,0)</f>
        <v>1</v>
      </c>
    </row>
    <row r="1016" spans="1:27" x14ac:dyDescent="0.25">
      <c r="A1016" s="77">
        <v>45911</v>
      </c>
      <c r="B1016" s="25">
        <v>31210</v>
      </c>
      <c r="C1016" s="12" t="s">
        <v>7186</v>
      </c>
      <c r="D1016" s="16">
        <f t="shared" si="261"/>
        <v>45911</v>
      </c>
      <c r="G1016" s="13" t="s">
        <v>807</v>
      </c>
      <c r="I1016" s="13" t="s">
        <v>807</v>
      </c>
      <c r="J1016" s="13" t="s">
        <v>1815</v>
      </c>
      <c r="K1016" s="13" t="s">
        <v>570</v>
      </c>
      <c r="L1016" s="25" t="str">
        <f>VLOOKUP($K1016,TONG_SL!$A:$D,2,0)</f>
        <v>Tai heo sốt thái 150g</v>
      </c>
      <c r="N1016" s="25" t="str">
        <f t="shared" si="260"/>
        <v>K-C6</v>
      </c>
      <c r="Q1016" s="25" t="str">
        <f>VLOOKUP(K1016,TONG_SL!$A:$D,3,0)</f>
        <v>Túi</v>
      </c>
      <c r="R1016" s="1">
        <v>5</v>
      </c>
      <c r="T1016" s="1">
        <f>VLOOKUP(VLOOKUP(G1016,Ma_KH!$A:$R,18,0)&amp;K1016,Gia_MB!$A:$F,6,0)</f>
        <v>20583.649999999998</v>
      </c>
      <c r="U1016" s="14">
        <f t="shared" si="256"/>
        <v>102918.24999999999</v>
      </c>
      <c r="W1016" s="64">
        <f t="shared" si="257"/>
        <v>0</v>
      </c>
      <c r="X1016" s="3" t="str">
        <f t="shared" si="258"/>
        <v>8</v>
      </c>
      <c r="Z1016" s="14">
        <f t="shared" si="259"/>
        <v>8233.4599999999991</v>
      </c>
      <c r="AA1016" s="7">
        <f>VLOOKUP(G1016,Ma_KH!$A:$R,14,0)</f>
        <v>1</v>
      </c>
    </row>
    <row r="1017" spans="1:27" x14ac:dyDescent="0.25">
      <c r="A1017" s="77">
        <v>45911</v>
      </c>
      <c r="B1017" s="25">
        <v>31209</v>
      </c>
      <c r="C1017" s="12" t="s">
        <v>7186</v>
      </c>
      <c r="D1017" s="16">
        <f t="shared" si="261"/>
        <v>45911</v>
      </c>
      <c r="G1017" s="13" t="s">
        <v>826</v>
      </c>
      <c r="I1017" s="13" t="s">
        <v>826</v>
      </c>
      <c r="J1017" s="13" t="s">
        <v>1815</v>
      </c>
      <c r="K1017" s="13" t="s">
        <v>27</v>
      </c>
      <c r="L1017" s="25" t="str">
        <f>VLOOKUP($K1017,TONG_SL!$A:$D,2,0)</f>
        <v>Chân giò heo muối 300g</v>
      </c>
      <c r="N1017" s="25" t="str">
        <f t="shared" si="260"/>
        <v>K-C6</v>
      </c>
      <c r="Q1017" s="25" t="str">
        <f>VLOOKUP(K1017,TONG_SL!$A:$D,3,0)</f>
        <v>Túi</v>
      </c>
      <c r="R1017" s="1">
        <v>3</v>
      </c>
      <c r="T1017" s="1">
        <f>VLOOKUP(VLOOKUP(G1017,Ma_KH!$A:$R,18,0)&amp;K1017,Gia_MB!$A:$F,6,0)</f>
        <v>73431</v>
      </c>
      <c r="U1017" s="14">
        <f t="shared" si="256"/>
        <v>220293</v>
      </c>
      <c r="W1017" s="64">
        <f t="shared" si="257"/>
        <v>0</v>
      </c>
      <c r="X1017" s="3" t="str">
        <f t="shared" si="258"/>
        <v>8</v>
      </c>
      <c r="Z1017" s="14">
        <f t="shared" si="259"/>
        <v>17623.439999999999</v>
      </c>
      <c r="AA1017" s="7">
        <f>VLOOKUP(G1017,Ma_KH!$A:$R,14,0)</f>
        <v>1</v>
      </c>
    </row>
    <row r="1018" spans="1:27" x14ac:dyDescent="0.25">
      <c r="A1018" s="77">
        <v>45911</v>
      </c>
      <c r="B1018" s="25">
        <v>31209</v>
      </c>
      <c r="C1018" s="12" t="s">
        <v>7186</v>
      </c>
      <c r="D1018" s="16">
        <f t="shared" si="261"/>
        <v>45911</v>
      </c>
      <c r="G1018" s="13" t="s">
        <v>826</v>
      </c>
      <c r="I1018" s="13" t="s">
        <v>826</v>
      </c>
      <c r="J1018" s="13" t="s">
        <v>1815</v>
      </c>
      <c r="K1018" s="13" t="s">
        <v>568</v>
      </c>
      <c r="L1018" s="25" t="str">
        <f>VLOOKUP($K1018,TONG_SL!$A:$D,2,0)</f>
        <v>Chân gà sả tắc 150g</v>
      </c>
      <c r="N1018" s="25" t="str">
        <f t="shared" si="260"/>
        <v>K-C6</v>
      </c>
      <c r="Q1018" s="25" t="str">
        <f>VLOOKUP(K1018,TONG_SL!$A:$D,3,0)</f>
        <v>Túi</v>
      </c>
      <c r="R1018" s="1">
        <v>3</v>
      </c>
      <c r="T1018" s="1">
        <f>VLOOKUP(VLOOKUP(G1018,Ma_KH!$A:$R,18,0)&amp;K1018,Gia_MB!$A:$F,6,0)</f>
        <v>21375</v>
      </c>
      <c r="U1018" s="14">
        <f t="shared" si="256"/>
        <v>64125</v>
      </c>
      <c r="W1018" s="64">
        <f t="shared" si="257"/>
        <v>0</v>
      </c>
      <c r="X1018" s="3" t="str">
        <f t="shared" si="258"/>
        <v>8</v>
      </c>
      <c r="Z1018" s="14">
        <f t="shared" si="259"/>
        <v>5130</v>
      </c>
      <c r="AA1018" s="7">
        <f>VLOOKUP(G1018,Ma_KH!$A:$R,14,0)</f>
        <v>1</v>
      </c>
    </row>
    <row r="1019" spans="1:27" x14ac:dyDescent="0.25">
      <c r="A1019" s="77">
        <v>45911</v>
      </c>
      <c r="B1019" s="25">
        <v>31208</v>
      </c>
      <c r="C1019" s="12" t="s">
        <v>7186</v>
      </c>
      <c r="D1019" s="16">
        <f t="shared" si="261"/>
        <v>45911</v>
      </c>
      <c r="G1019" s="13" t="s">
        <v>789</v>
      </c>
      <c r="I1019" s="13" t="s">
        <v>789</v>
      </c>
      <c r="J1019" s="13" t="s">
        <v>1815</v>
      </c>
      <c r="K1019" s="13" t="s">
        <v>27</v>
      </c>
      <c r="L1019" s="25" t="str">
        <f>VLOOKUP($K1019,TONG_SL!$A:$D,2,0)</f>
        <v>Chân giò heo muối 300g</v>
      </c>
      <c r="N1019" s="25" t="str">
        <f t="shared" si="260"/>
        <v>K-C6</v>
      </c>
      <c r="Q1019" s="25" t="str">
        <f>VLOOKUP(K1019,TONG_SL!$A:$D,3,0)</f>
        <v>Túi</v>
      </c>
      <c r="R1019" s="1">
        <v>3</v>
      </c>
      <c r="T1019" s="1">
        <f>VLOOKUP(VLOOKUP(G1019,Ma_KH!$A:$R,18,0)&amp;K1019,Gia_MB!$A:$F,6,0)</f>
        <v>69759.45</v>
      </c>
      <c r="U1019" s="14">
        <f t="shared" si="256"/>
        <v>209278.34999999998</v>
      </c>
      <c r="W1019" s="64">
        <f t="shared" si="257"/>
        <v>0</v>
      </c>
      <c r="X1019" s="3" t="str">
        <f t="shared" si="258"/>
        <v>8</v>
      </c>
      <c r="Z1019" s="14">
        <f t="shared" si="259"/>
        <v>16742.268</v>
      </c>
      <c r="AA1019" s="7">
        <f>VLOOKUP(G1019,Ma_KH!$A:$R,14,0)</f>
        <v>1</v>
      </c>
    </row>
    <row r="1020" spans="1:27" x14ac:dyDescent="0.25">
      <c r="A1020" s="77">
        <v>45911</v>
      </c>
      <c r="B1020" s="25">
        <v>31208</v>
      </c>
      <c r="C1020" s="12" t="s">
        <v>7186</v>
      </c>
      <c r="D1020" s="16">
        <f t="shared" si="261"/>
        <v>45911</v>
      </c>
      <c r="G1020" s="13" t="s">
        <v>789</v>
      </c>
      <c r="I1020" s="13" t="s">
        <v>789</v>
      </c>
      <c r="J1020" s="13" t="s">
        <v>1815</v>
      </c>
      <c r="K1020" s="13" t="s">
        <v>39</v>
      </c>
      <c r="L1020" s="25" t="str">
        <f>VLOOKUP($K1020,TONG_SL!$A:$D,2,0)</f>
        <v>Chả cốm 300g</v>
      </c>
      <c r="N1020" s="25" t="str">
        <f t="shared" si="260"/>
        <v>K-C6</v>
      </c>
      <c r="Q1020" s="25" t="str">
        <f>VLOOKUP(K1020,TONG_SL!$A:$D,3,0)</f>
        <v>Túi</v>
      </c>
      <c r="R1020" s="1">
        <v>3</v>
      </c>
      <c r="T1020" s="1">
        <f>VLOOKUP(VLOOKUP(G1020,Ma_KH!$A:$R,18,0)&amp;K1020,Gia_MB!$A:$F,6,0)</f>
        <v>70537.5</v>
      </c>
      <c r="U1020" s="14">
        <f t="shared" si="256"/>
        <v>211612.5</v>
      </c>
      <c r="W1020" s="64">
        <f t="shared" si="257"/>
        <v>0</v>
      </c>
      <c r="X1020" s="3" t="str">
        <f t="shared" si="258"/>
        <v>8</v>
      </c>
      <c r="Z1020" s="14">
        <f t="shared" si="259"/>
        <v>16929</v>
      </c>
      <c r="AA1020" s="7">
        <f>VLOOKUP(G1020,Ma_KH!$A:$R,14,0)</f>
        <v>1</v>
      </c>
    </row>
    <row r="1021" spans="1:27" x14ac:dyDescent="0.25">
      <c r="A1021" s="77">
        <v>45911</v>
      </c>
      <c r="B1021" s="25">
        <v>31208</v>
      </c>
      <c r="C1021" s="12" t="s">
        <v>7186</v>
      </c>
      <c r="D1021" s="16">
        <f t="shared" si="261"/>
        <v>45911</v>
      </c>
      <c r="G1021" s="13" t="s">
        <v>789</v>
      </c>
      <c r="I1021" s="13" t="s">
        <v>789</v>
      </c>
      <c r="J1021" s="13" t="s">
        <v>1815</v>
      </c>
      <c r="K1021" s="13" t="s">
        <v>568</v>
      </c>
      <c r="L1021" s="25" t="str">
        <f>VLOOKUP($K1021,TONG_SL!$A:$D,2,0)</f>
        <v>Chân gà sả tắc 150g</v>
      </c>
      <c r="N1021" s="25" t="str">
        <f t="shared" si="260"/>
        <v>K-C6</v>
      </c>
      <c r="Q1021" s="25" t="str">
        <f>VLOOKUP(K1021,TONG_SL!$A:$D,3,0)</f>
        <v>Túi</v>
      </c>
      <c r="R1021" s="1">
        <v>3</v>
      </c>
      <c r="T1021" s="88" t="e">
        <f>VLOOKUP(VLOOKUP(G1021,Ma_KH!$A:$R,18,0)&amp;K1021,Gia_MB!$A:$F,6,0)</f>
        <v>#N/A</v>
      </c>
      <c r="U1021" s="89" t="e">
        <f t="shared" ref="U1021:U1022" si="262">T1021*R1021</f>
        <v>#N/A</v>
      </c>
      <c r="W1021" s="64" t="e">
        <f t="shared" si="257"/>
        <v>#N/A</v>
      </c>
      <c r="X1021" s="3" t="str">
        <f t="shared" si="258"/>
        <v>8</v>
      </c>
      <c r="Z1021" s="14" t="e">
        <f t="shared" si="259"/>
        <v>#N/A</v>
      </c>
      <c r="AA1021" s="7">
        <f>VLOOKUP(G1021,Ma_KH!$A:$R,14,0)</f>
        <v>1</v>
      </c>
    </row>
    <row r="1022" spans="1:27" x14ac:dyDescent="0.25">
      <c r="A1022" s="77">
        <v>45911</v>
      </c>
      <c r="B1022" s="25">
        <v>31208</v>
      </c>
      <c r="C1022" s="12" t="s">
        <v>7186</v>
      </c>
      <c r="D1022" s="16">
        <f t="shared" si="261"/>
        <v>45911</v>
      </c>
      <c r="G1022" s="13" t="s">
        <v>789</v>
      </c>
      <c r="I1022" s="13" t="s">
        <v>789</v>
      </c>
      <c r="J1022" s="13" t="s">
        <v>1815</v>
      </c>
      <c r="K1022" s="13" t="s">
        <v>570</v>
      </c>
      <c r="L1022" s="25" t="str">
        <f>VLOOKUP($K1022,TONG_SL!$A:$D,2,0)</f>
        <v>Tai heo sốt thái 150g</v>
      </c>
      <c r="N1022" s="25" t="str">
        <f t="shared" si="260"/>
        <v>K-C6</v>
      </c>
      <c r="Q1022" s="25" t="str">
        <f>VLOOKUP(K1022,TONG_SL!$A:$D,3,0)</f>
        <v>Túi</v>
      </c>
      <c r="R1022" s="1">
        <v>3</v>
      </c>
      <c r="T1022" s="88" t="e">
        <f>VLOOKUP(VLOOKUP(G1022,Ma_KH!$A:$R,18,0)&amp;K1022,Gia_MB!$A:$F,6,0)</f>
        <v>#N/A</v>
      </c>
      <c r="U1022" s="89" t="e">
        <f t="shared" si="262"/>
        <v>#N/A</v>
      </c>
      <c r="W1022" s="64" t="e">
        <f t="shared" si="257"/>
        <v>#N/A</v>
      </c>
      <c r="X1022" s="3" t="str">
        <f t="shared" si="258"/>
        <v>8</v>
      </c>
      <c r="Z1022" s="14" t="e">
        <f t="shared" si="259"/>
        <v>#N/A</v>
      </c>
      <c r="AA1022" s="7">
        <f>VLOOKUP(G1022,Ma_KH!$A:$R,14,0)</f>
        <v>1</v>
      </c>
    </row>
    <row r="1023" spans="1:27" x14ac:dyDescent="0.25">
      <c r="A1023" s="77">
        <v>45911</v>
      </c>
      <c r="B1023" s="25">
        <v>31154</v>
      </c>
      <c r="C1023" s="12" t="s">
        <v>7186</v>
      </c>
      <c r="D1023" s="16">
        <f t="shared" si="261"/>
        <v>45911</v>
      </c>
      <c r="G1023" s="13" t="s">
        <v>801</v>
      </c>
      <c r="I1023" s="13" t="s">
        <v>801</v>
      </c>
      <c r="J1023" s="13" t="s">
        <v>1815</v>
      </c>
      <c r="K1023" s="13" t="s">
        <v>30</v>
      </c>
      <c r="L1023" s="25" t="str">
        <f>VLOOKUP($K1023,TONG_SL!$A:$D,2,0)</f>
        <v>Gà muối 500g</v>
      </c>
      <c r="N1023" s="25" t="str">
        <f t="shared" si="260"/>
        <v>K-C6</v>
      </c>
      <c r="Q1023" s="25" t="str">
        <f>VLOOKUP(K1023,TONG_SL!$A:$D,3,0)</f>
        <v>Túi</v>
      </c>
      <c r="R1023" s="1">
        <v>2</v>
      </c>
      <c r="T1023" s="1">
        <f>VLOOKUP(VLOOKUP(G1023,Ma_KH!$A:$R,18,0)&amp;K1023,Gia_MB!$A:$F,6,0)</f>
        <v>105505.09999999999</v>
      </c>
      <c r="U1023" s="14">
        <f t="shared" si="256"/>
        <v>211010.19999999998</v>
      </c>
      <c r="W1023" s="64">
        <f t="shared" si="257"/>
        <v>0</v>
      </c>
      <c r="X1023" s="3" t="str">
        <f t="shared" si="258"/>
        <v>8</v>
      </c>
      <c r="Z1023" s="14">
        <f t="shared" si="259"/>
        <v>16880.815999999999</v>
      </c>
      <c r="AA1023" s="7">
        <f>VLOOKUP(G1023,Ma_KH!$A:$R,14,0)</f>
        <v>1</v>
      </c>
    </row>
    <row r="1024" spans="1:27" x14ac:dyDescent="0.25">
      <c r="A1024" s="77">
        <v>45911</v>
      </c>
      <c r="B1024" s="25">
        <v>31154</v>
      </c>
      <c r="C1024" s="12" t="s">
        <v>7186</v>
      </c>
      <c r="D1024" s="16">
        <f t="shared" si="261"/>
        <v>45911</v>
      </c>
      <c r="G1024" s="13" t="s">
        <v>801</v>
      </c>
      <c r="I1024" s="13" t="s">
        <v>801</v>
      </c>
      <c r="J1024" s="13" t="s">
        <v>1815</v>
      </c>
      <c r="K1024" s="13" t="s">
        <v>27</v>
      </c>
      <c r="L1024" s="25" t="str">
        <f>VLOOKUP($K1024,TONG_SL!$A:$D,2,0)</f>
        <v>Chân giò heo muối 300g</v>
      </c>
      <c r="N1024" s="25" t="str">
        <f t="shared" si="260"/>
        <v>K-C6</v>
      </c>
      <c r="Q1024" s="25" t="str">
        <f>VLOOKUP(K1024,TONG_SL!$A:$D,3,0)</f>
        <v>Túi</v>
      </c>
      <c r="R1024" s="1">
        <v>2</v>
      </c>
      <c r="T1024" s="1">
        <f>VLOOKUP(VLOOKUP(G1024,Ma_KH!$A:$R,18,0)&amp;K1024,Gia_MB!$A:$F,6,0)</f>
        <v>69759.45</v>
      </c>
      <c r="U1024" s="14">
        <f t="shared" si="256"/>
        <v>139518.9</v>
      </c>
      <c r="W1024" s="64">
        <f t="shared" si="257"/>
        <v>0</v>
      </c>
      <c r="X1024" s="3" t="str">
        <f t="shared" si="258"/>
        <v>8</v>
      </c>
      <c r="Z1024" s="14">
        <f t="shared" si="259"/>
        <v>11161.512000000001</v>
      </c>
      <c r="AA1024" s="7">
        <f>VLOOKUP(G1024,Ma_KH!$A:$R,14,0)</f>
        <v>1</v>
      </c>
    </row>
    <row r="1025" spans="1:27" x14ac:dyDescent="0.25">
      <c r="A1025" s="77">
        <v>45911</v>
      </c>
      <c r="B1025" s="25">
        <v>31154</v>
      </c>
      <c r="C1025" s="12" t="s">
        <v>7186</v>
      </c>
      <c r="D1025" s="16">
        <f t="shared" si="261"/>
        <v>45911</v>
      </c>
      <c r="G1025" s="13" t="s">
        <v>801</v>
      </c>
      <c r="I1025" s="13" t="s">
        <v>801</v>
      </c>
      <c r="J1025" s="13" t="s">
        <v>1815</v>
      </c>
      <c r="K1025" s="13" t="s">
        <v>35</v>
      </c>
      <c r="L1025" s="25" t="str">
        <f>VLOOKUP($K1025,TONG_SL!$A:$D,2,0)</f>
        <v>Tai heo muối 200g</v>
      </c>
      <c r="N1025" s="25" t="str">
        <f t="shared" si="260"/>
        <v>K-C6</v>
      </c>
      <c r="Q1025" s="25" t="str">
        <f>VLOOKUP(K1025,TONG_SL!$A:$D,3,0)</f>
        <v>Túi</v>
      </c>
      <c r="R1025" s="1">
        <v>3</v>
      </c>
      <c r="T1025" s="1" t="e">
        <f>VLOOKUP(VLOOKUP(G1025,Ma_KH!$A:$R,18,0)&amp;K1025,Gia_MB!$A:$F,6,0)</f>
        <v>#N/A</v>
      </c>
      <c r="U1025" s="14" t="e">
        <f t="shared" si="256"/>
        <v>#N/A</v>
      </c>
      <c r="W1025" s="64" t="e">
        <f t="shared" si="257"/>
        <v>#N/A</v>
      </c>
      <c r="X1025" s="3" t="str">
        <f t="shared" si="258"/>
        <v>8</v>
      </c>
      <c r="Z1025" s="14" t="e">
        <f t="shared" si="259"/>
        <v>#N/A</v>
      </c>
      <c r="AA1025" s="7">
        <f>VLOOKUP(G1025,Ma_KH!$A:$R,14,0)</f>
        <v>1</v>
      </c>
    </row>
    <row r="1026" spans="1:27" x14ac:dyDescent="0.25">
      <c r="A1026" s="77">
        <v>45911</v>
      </c>
      <c r="B1026" s="25">
        <v>31154</v>
      </c>
      <c r="C1026" s="12" t="s">
        <v>7186</v>
      </c>
      <c r="D1026" s="16">
        <f t="shared" si="261"/>
        <v>45911</v>
      </c>
      <c r="G1026" s="13" t="s">
        <v>801</v>
      </c>
      <c r="I1026" s="13" t="s">
        <v>801</v>
      </c>
      <c r="J1026" s="13" t="s">
        <v>1815</v>
      </c>
      <c r="K1026" s="13" t="s">
        <v>32</v>
      </c>
      <c r="L1026" s="25" t="str">
        <f>VLOOKUP($K1026,TONG_SL!$A:$D,2,0)</f>
        <v>Giò Tai Lưỡi Xào 250g</v>
      </c>
      <c r="N1026" s="25" t="str">
        <f t="shared" si="260"/>
        <v>K-C6</v>
      </c>
      <c r="Q1026" s="25" t="str">
        <f>VLOOKUP(K1026,TONG_SL!$A:$D,3,0)</f>
        <v>Túi</v>
      </c>
      <c r="R1026" s="1">
        <v>3</v>
      </c>
      <c r="T1026" s="1">
        <f>VLOOKUP(VLOOKUP(G1026,Ma_KH!$A:$R,18,0)&amp;K1026,Gia_MB!$A:$F,6,0)</f>
        <v>47673.85</v>
      </c>
      <c r="U1026" s="14">
        <f t="shared" si="256"/>
        <v>143021.54999999999</v>
      </c>
      <c r="W1026" s="64">
        <f t="shared" si="257"/>
        <v>0</v>
      </c>
      <c r="X1026" s="3" t="str">
        <f t="shared" si="258"/>
        <v>8</v>
      </c>
      <c r="Z1026" s="14">
        <f t="shared" si="259"/>
        <v>11441.724</v>
      </c>
      <c r="AA1026" s="7">
        <f>VLOOKUP(G1026,Ma_KH!$A:$R,14,0)</f>
        <v>1</v>
      </c>
    </row>
    <row r="1027" spans="1:27" x14ac:dyDescent="0.25">
      <c r="A1027" s="77">
        <v>45911</v>
      </c>
      <c r="B1027" s="25">
        <v>31154</v>
      </c>
      <c r="C1027" s="12" t="s">
        <v>7186</v>
      </c>
      <c r="D1027" s="16">
        <f t="shared" si="261"/>
        <v>45911</v>
      </c>
      <c r="G1027" s="13" t="s">
        <v>801</v>
      </c>
      <c r="I1027" s="13" t="s">
        <v>801</v>
      </c>
      <c r="J1027" s="13" t="s">
        <v>1815</v>
      </c>
      <c r="K1027" s="13" t="s">
        <v>39</v>
      </c>
      <c r="L1027" s="25" t="str">
        <f>VLOOKUP($K1027,TONG_SL!$A:$D,2,0)</f>
        <v>Chả cốm 300g</v>
      </c>
      <c r="N1027" s="25" t="str">
        <f t="shared" si="260"/>
        <v>K-C6</v>
      </c>
      <c r="Q1027" s="25" t="str">
        <f>VLOOKUP(K1027,TONG_SL!$A:$D,3,0)</f>
        <v>Túi</v>
      </c>
      <c r="R1027" s="1">
        <v>3</v>
      </c>
      <c r="T1027" s="1">
        <f>VLOOKUP(VLOOKUP(G1027,Ma_KH!$A:$R,18,0)&amp;K1027,Gia_MB!$A:$F,6,0)</f>
        <v>70537.5</v>
      </c>
      <c r="U1027" s="14">
        <f t="shared" si="256"/>
        <v>211612.5</v>
      </c>
      <c r="W1027" s="64">
        <f t="shared" si="257"/>
        <v>0</v>
      </c>
      <c r="X1027" s="3" t="str">
        <f t="shared" si="258"/>
        <v>8</v>
      </c>
      <c r="Z1027" s="14">
        <f t="shared" si="259"/>
        <v>16929</v>
      </c>
      <c r="AA1027" s="7">
        <f>VLOOKUP(G1027,Ma_KH!$A:$R,14,0)</f>
        <v>1</v>
      </c>
    </row>
    <row r="1028" spans="1:27" x14ac:dyDescent="0.25">
      <c r="A1028" s="77">
        <v>45911</v>
      </c>
      <c r="B1028" s="25">
        <v>31154</v>
      </c>
      <c r="C1028" s="12" t="s">
        <v>7186</v>
      </c>
      <c r="D1028" s="16">
        <f t="shared" si="261"/>
        <v>45911</v>
      </c>
      <c r="G1028" s="13" t="s">
        <v>801</v>
      </c>
      <c r="I1028" s="13" t="s">
        <v>801</v>
      </c>
      <c r="J1028" s="13" t="s">
        <v>1815</v>
      </c>
      <c r="K1028" s="13" t="s">
        <v>51</v>
      </c>
      <c r="L1028" s="25" t="str">
        <f>VLOOKUP($K1028,TONG_SL!$A:$D,2,0)</f>
        <v>Mọc Nấm Hương 250g</v>
      </c>
      <c r="N1028" s="25" t="str">
        <f t="shared" si="260"/>
        <v>K-C6</v>
      </c>
      <c r="Q1028" s="25" t="str">
        <f>VLOOKUP(K1028,TONG_SL!$A:$D,3,0)</f>
        <v>Túi</v>
      </c>
      <c r="R1028" s="1">
        <v>2</v>
      </c>
      <c r="T1028" s="1">
        <f>VLOOKUP(VLOOKUP(G1028,Ma_KH!$A:$R,18,0)&amp;K1028,Gia_MB!$A:$F,6,0)</f>
        <v>43700</v>
      </c>
      <c r="U1028" s="14">
        <f t="shared" si="256"/>
        <v>87400</v>
      </c>
      <c r="W1028" s="64">
        <f t="shared" si="257"/>
        <v>0</v>
      </c>
      <c r="X1028" s="3" t="str">
        <f t="shared" si="258"/>
        <v>8</v>
      </c>
      <c r="Z1028" s="14">
        <f t="shared" si="259"/>
        <v>6992</v>
      </c>
      <c r="AA1028" s="7">
        <f>VLOOKUP(G1028,Ma_KH!$A:$R,14,0)</f>
        <v>1</v>
      </c>
    </row>
    <row r="1029" spans="1:27" x14ac:dyDescent="0.25">
      <c r="A1029" s="77">
        <v>45911</v>
      </c>
      <c r="B1029" s="25">
        <v>31154</v>
      </c>
      <c r="C1029" s="12" t="s">
        <v>7186</v>
      </c>
      <c r="D1029" s="16">
        <f t="shared" si="261"/>
        <v>45911</v>
      </c>
      <c r="G1029" s="13" t="s">
        <v>801</v>
      </c>
      <c r="I1029" s="13" t="s">
        <v>801</v>
      </c>
      <c r="J1029" s="13" t="s">
        <v>1815</v>
      </c>
      <c r="K1029" s="13" t="s">
        <v>568</v>
      </c>
      <c r="L1029" s="25" t="str">
        <f>VLOOKUP($K1029,TONG_SL!$A:$D,2,0)</f>
        <v>Chân gà sả tắc 150g</v>
      </c>
      <c r="N1029" s="25" t="str">
        <f t="shared" si="260"/>
        <v>K-C6</v>
      </c>
      <c r="Q1029" s="25" t="str">
        <f>VLOOKUP(K1029,TONG_SL!$A:$D,3,0)</f>
        <v>Túi</v>
      </c>
      <c r="R1029" s="1">
        <v>3</v>
      </c>
      <c r="T1029" s="88" t="e">
        <f>VLOOKUP(VLOOKUP(G1029,Ma_KH!$A:$R,18,0)&amp;K1029,Gia_MB!$A:$F,6,0)</f>
        <v>#N/A</v>
      </c>
      <c r="U1029" s="89" t="e">
        <f t="shared" si="256"/>
        <v>#N/A</v>
      </c>
      <c r="W1029" s="64" t="e">
        <f t="shared" si="257"/>
        <v>#N/A</v>
      </c>
      <c r="X1029" s="3" t="str">
        <f t="shared" si="258"/>
        <v>8</v>
      </c>
      <c r="Z1029" s="14" t="e">
        <f t="shared" si="259"/>
        <v>#N/A</v>
      </c>
      <c r="AA1029" s="7">
        <f>VLOOKUP(G1029,Ma_KH!$A:$R,14,0)</f>
        <v>1</v>
      </c>
    </row>
    <row r="1030" spans="1:27" x14ac:dyDescent="0.25">
      <c r="A1030" s="77">
        <v>45911</v>
      </c>
      <c r="B1030" s="25">
        <v>31154</v>
      </c>
      <c r="C1030" s="12" t="s">
        <v>7186</v>
      </c>
      <c r="D1030" s="16">
        <f t="shared" si="261"/>
        <v>45911</v>
      </c>
      <c r="G1030" s="13" t="s">
        <v>801</v>
      </c>
      <c r="I1030" s="13" t="s">
        <v>801</v>
      </c>
      <c r="J1030" s="13" t="s">
        <v>1815</v>
      </c>
      <c r="K1030" s="13" t="s">
        <v>570</v>
      </c>
      <c r="L1030" s="25" t="str">
        <f>VLOOKUP($K1030,TONG_SL!$A:$D,2,0)</f>
        <v>Tai heo sốt thái 150g</v>
      </c>
      <c r="N1030" s="25" t="str">
        <f t="shared" si="260"/>
        <v>K-C6</v>
      </c>
      <c r="Q1030" s="25" t="str">
        <f>VLOOKUP(K1030,TONG_SL!$A:$D,3,0)</f>
        <v>Túi</v>
      </c>
      <c r="R1030" s="1">
        <v>3</v>
      </c>
      <c r="T1030" s="88" t="e">
        <f>VLOOKUP(VLOOKUP(G1030,Ma_KH!$A:$R,18,0)&amp;K1030,Gia_MB!$A:$F,6,0)</f>
        <v>#N/A</v>
      </c>
      <c r="U1030" s="89" t="e">
        <f t="shared" si="256"/>
        <v>#N/A</v>
      </c>
      <c r="W1030" s="64" t="e">
        <f t="shared" si="257"/>
        <v>#N/A</v>
      </c>
      <c r="X1030" s="3" t="str">
        <f t="shared" si="258"/>
        <v>8</v>
      </c>
      <c r="Z1030" s="14" t="e">
        <f t="shared" si="259"/>
        <v>#N/A</v>
      </c>
      <c r="AA1030" s="7">
        <f>VLOOKUP(G1030,Ma_KH!$A:$R,14,0)</f>
        <v>1</v>
      </c>
    </row>
    <row r="1031" spans="1:27" x14ac:dyDescent="0.25">
      <c r="A1031" s="77">
        <v>45911</v>
      </c>
      <c r="B1031" s="25">
        <v>31147</v>
      </c>
      <c r="C1031" s="12" t="s">
        <v>7186</v>
      </c>
      <c r="D1031" s="16">
        <f t="shared" si="261"/>
        <v>45911</v>
      </c>
      <c r="G1031" s="13" t="s">
        <v>785</v>
      </c>
      <c r="I1031" s="13" t="s">
        <v>785</v>
      </c>
      <c r="J1031" s="13" t="s">
        <v>1815</v>
      </c>
      <c r="K1031" s="13" t="s">
        <v>27</v>
      </c>
      <c r="L1031" s="25" t="str">
        <f>VLOOKUP($K1031,TONG_SL!$A:$D,2,0)</f>
        <v>Chân giò heo muối 300g</v>
      </c>
      <c r="N1031" s="25" t="str">
        <f t="shared" si="260"/>
        <v>K-C6</v>
      </c>
      <c r="Q1031" s="25" t="str">
        <f>VLOOKUP(K1031,TONG_SL!$A:$D,3,0)</f>
        <v>Túi</v>
      </c>
      <c r="R1031" s="1">
        <v>5</v>
      </c>
      <c r="T1031" s="1">
        <f>VLOOKUP(VLOOKUP(G1031,Ma_KH!$A:$R,18,0)&amp;K1031,Gia_MB!$A:$F,6,0)</f>
        <v>69759.45</v>
      </c>
      <c r="U1031" s="14">
        <f t="shared" si="256"/>
        <v>348797.25</v>
      </c>
      <c r="W1031" s="64">
        <f t="shared" si="257"/>
        <v>0</v>
      </c>
      <c r="X1031" s="3" t="str">
        <f t="shared" si="258"/>
        <v>8</v>
      </c>
      <c r="Z1031" s="14">
        <f t="shared" si="259"/>
        <v>27903.78</v>
      </c>
      <c r="AA1031" s="7">
        <f>VLOOKUP(G1031,Ma_KH!$A:$R,14,0)</f>
        <v>1</v>
      </c>
    </row>
    <row r="1032" spans="1:27" x14ac:dyDescent="0.25">
      <c r="A1032" s="77">
        <v>45911</v>
      </c>
      <c r="B1032" s="25">
        <v>31147</v>
      </c>
      <c r="C1032" s="12" t="s">
        <v>7186</v>
      </c>
      <c r="D1032" s="16">
        <f t="shared" si="261"/>
        <v>45911</v>
      </c>
      <c r="G1032" s="13" t="s">
        <v>785</v>
      </c>
      <c r="I1032" s="13" t="s">
        <v>785</v>
      </c>
      <c r="J1032" s="13" t="s">
        <v>1815</v>
      </c>
      <c r="K1032" s="13" t="s">
        <v>35</v>
      </c>
      <c r="L1032" s="25" t="str">
        <f>VLOOKUP($K1032,TONG_SL!$A:$D,2,0)</f>
        <v>Tai heo muối 200g</v>
      </c>
      <c r="N1032" s="25" t="str">
        <f t="shared" si="260"/>
        <v>K-C6</v>
      </c>
      <c r="Q1032" s="25" t="str">
        <f>VLOOKUP(K1032,TONG_SL!$A:$D,3,0)</f>
        <v>Túi</v>
      </c>
      <c r="R1032" s="1">
        <v>3</v>
      </c>
      <c r="T1032" s="1">
        <f>VLOOKUP(VLOOKUP(G1032,Ma_KH!$A:$R,18,0)&amp;K1032,Gia_MB!$A:$F,6,0)</f>
        <v>52815.25</v>
      </c>
      <c r="U1032" s="14">
        <f t="shared" ref="U1032:U1049" si="263">T1032*R1032</f>
        <v>158445.75</v>
      </c>
      <c r="W1032" s="64">
        <f t="shared" ref="W1032:W1049" si="264">U1032*V1032</f>
        <v>0</v>
      </c>
      <c r="X1032" s="3" t="str">
        <f t="shared" ref="X1032:X1049" si="265">IF(B1032&lt;&gt;"","8","0")</f>
        <v>8</v>
      </c>
      <c r="Z1032" s="14">
        <f t="shared" ref="Z1032:Z1049" si="266">U1032*X1032%</f>
        <v>12675.66</v>
      </c>
      <c r="AA1032" s="7">
        <f>VLOOKUP(G1032,Ma_KH!$A:$R,14,0)</f>
        <v>1</v>
      </c>
    </row>
    <row r="1033" spans="1:27" x14ac:dyDescent="0.25">
      <c r="A1033" s="77">
        <v>45911</v>
      </c>
      <c r="B1033" s="25">
        <v>31147</v>
      </c>
      <c r="C1033" s="12" t="s">
        <v>7186</v>
      </c>
      <c r="D1033" s="16">
        <f t="shared" si="261"/>
        <v>45911</v>
      </c>
      <c r="G1033" s="13" t="s">
        <v>785</v>
      </c>
      <c r="I1033" s="13" t="s">
        <v>785</v>
      </c>
      <c r="J1033" s="13" t="s">
        <v>1815</v>
      </c>
      <c r="K1033" s="13" t="s">
        <v>39</v>
      </c>
      <c r="L1033" s="25" t="str">
        <f>VLOOKUP($K1033,TONG_SL!$A:$D,2,0)</f>
        <v>Chả cốm 300g</v>
      </c>
      <c r="N1033" s="25" t="str">
        <f t="shared" si="260"/>
        <v>K-C6</v>
      </c>
      <c r="Q1033" s="25" t="str">
        <f>VLOOKUP(K1033,TONG_SL!$A:$D,3,0)</f>
        <v>Túi</v>
      </c>
      <c r="R1033" s="1">
        <v>3</v>
      </c>
      <c r="T1033" s="1">
        <f>VLOOKUP(VLOOKUP(G1033,Ma_KH!$A:$R,18,0)&amp;K1033,Gia_MB!$A:$F,6,0)</f>
        <v>70537.5</v>
      </c>
      <c r="U1033" s="14">
        <f t="shared" si="263"/>
        <v>211612.5</v>
      </c>
      <c r="W1033" s="64">
        <f t="shared" si="264"/>
        <v>0</v>
      </c>
      <c r="X1033" s="3" t="str">
        <f t="shared" si="265"/>
        <v>8</v>
      </c>
      <c r="Z1033" s="14">
        <f t="shared" si="266"/>
        <v>16929</v>
      </c>
      <c r="AA1033" s="7">
        <f>VLOOKUP(G1033,Ma_KH!$A:$R,14,0)</f>
        <v>1</v>
      </c>
    </row>
    <row r="1034" spans="1:27" x14ac:dyDescent="0.25">
      <c r="A1034" s="77">
        <v>45911</v>
      </c>
      <c r="B1034" s="25">
        <v>31147</v>
      </c>
      <c r="C1034" s="12" t="s">
        <v>7186</v>
      </c>
      <c r="D1034" s="16">
        <f t="shared" si="261"/>
        <v>45911</v>
      </c>
      <c r="G1034" s="13" t="s">
        <v>785</v>
      </c>
      <c r="I1034" s="13" t="s">
        <v>785</v>
      </c>
      <c r="J1034" s="13" t="s">
        <v>1815</v>
      </c>
      <c r="K1034" s="13" t="s">
        <v>51</v>
      </c>
      <c r="L1034" s="25" t="str">
        <f>VLOOKUP($K1034,TONG_SL!$A:$D,2,0)</f>
        <v>Mọc Nấm Hương 250g</v>
      </c>
      <c r="N1034" s="25" t="str">
        <f t="shared" si="260"/>
        <v>K-C6</v>
      </c>
      <c r="Q1034" s="25" t="str">
        <f>VLOOKUP(K1034,TONG_SL!$A:$D,3,0)</f>
        <v>Túi</v>
      </c>
      <c r="R1034" s="1">
        <v>3</v>
      </c>
      <c r="T1034" s="1">
        <f>VLOOKUP(VLOOKUP(G1034,Ma_KH!$A:$R,18,0)&amp;K1034,Gia_MB!$A:$F,6,0)</f>
        <v>43700</v>
      </c>
      <c r="U1034" s="14">
        <f t="shared" si="263"/>
        <v>131100</v>
      </c>
      <c r="W1034" s="64">
        <f t="shared" si="264"/>
        <v>0</v>
      </c>
      <c r="X1034" s="3" t="str">
        <f t="shared" si="265"/>
        <v>8</v>
      </c>
      <c r="Z1034" s="14">
        <f t="shared" si="266"/>
        <v>10488</v>
      </c>
      <c r="AA1034" s="7">
        <f>VLOOKUP(G1034,Ma_KH!$A:$R,14,0)</f>
        <v>1</v>
      </c>
    </row>
    <row r="1035" spans="1:27" x14ac:dyDescent="0.25">
      <c r="A1035" s="77">
        <v>45911</v>
      </c>
      <c r="B1035" s="25">
        <v>31147</v>
      </c>
      <c r="C1035" s="12" t="s">
        <v>7186</v>
      </c>
      <c r="D1035" s="16">
        <f t="shared" si="261"/>
        <v>45911</v>
      </c>
      <c r="G1035" s="13" t="s">
        <v>785</v>
      </c>
      <c r="I1035" s="13" t="s">
        <v>785</v>
      </c>
      <c r="J1035" s="13" t="s">
        <v>1815</v>
      </c>
      <c r="K1035" s="13" t="s">
        <v>568</v>
      </c>
      <c r="L1035" s="25" t="str">
        <f>VLOOKUP($K1035,TONG_SL!$A:$D,2,0)</f>
        <v>Chân gà sả tắc 150g</v>
      </c>
      <c r="N1035" s="25" t="str">
        <f t="shared" si="260"/>
        <v>K-C6</v>
      </c>
      <c r="Q1035" s="25" t="str">
        <f>VLOOKUP(K1035,TONG_SL!$A:$D,3,0)</f>
        <v>Túi</v>
      </c>
      <c r="R1035" s="1">
        <v>3</v>
      </c>
      <c r="T1035" s="1">
        <f>VLOOKUP(VLOOKUP(G1035,Ma_KH!$A:$R,18,0)&amp;K1035,Gia_MB!$A:$F,6,0)</f>
        <v>21375</v>
      </c>
      <c r="U1035" s="14">
        <f t="shared" si="263"/>
        <v>64125</v>
      </c>
      <c r="W1035" s="64">
        <f t="shared" si="264"/>
        <v>0</v>
      </c>
      <c r="X1035" s="3" t="str">
        <f t="shared" si="265"/>
        <v>8</v>
      </c>
      <c r="Z1035" s="14">
        <f t="shared" si="266"/>
        <v>5130</v>
      </c>
      <c r="AA1035" s="7">
        <f>VLOOKUP(G1035,Ma_KH!$A:$R,14,0)</f>
        <v>1</v>
      </c>
    </row>
    <row r="1036" spans="1:27" x14ac:dyDescent="0.25">
      <c r="A1036" s="77">
        <v>45911</v>
      </c>
      <c r="B1036" s="25">
        <v>31147</v>
      </c>
      <c r="C1036" s="12" t="s">
        <v>7186</v>
      </c>
      <c r="D1036" s="16">
        <f t="shared" si="261"/>
        <v>45911</v>
      </c>
      <c r="G1036" s="13" t="s">
        <v>785</v>
      </c>
      <c r="I1036" s="13" t="s">
        <v>785</v>
      </c>
      <c r="J1036" s="13" t="s">
        <v>1815</v>
      </c>
      <c r="K1036" s="13" t="s">
        <v>570</v>
      </c>
      <c r="L1036" s="25" t="str">
        <f>VLOOKUP($K1036,TONG_SL!$A:$D,2,0)</f>
        <v>Tai heo sốt thái 150g</v>
      </c>
      <c r="N1036" s="25" t="str">
        <f t="shared" si="260"/>
        <v>K-C6</v>
      </c>
      <c r="Q1036" s="25" t="str">
        <f>VLOOKUP(K1036,TONG_SL!$A:$D,3,0)</f>
        <v>Túi</v>
      </c>
      <c r="R1036" s="1">
        <v>3</v>
      </c>
      <c r="T1036" s="1">
        <f>VLOOKUP(VLOOKUP(G1036,Ma_KH!$A:$R,18,0)&amp;K1036,Gia_MB!$A:$F,6,0)</f>
        <v>20583.649999999998</v>
      </c>
      <c r="U1036" s="14">
        <f t="shared" si="263"/>
        <v>61750.95</v>
      </c>
      <c r="W1036" s="64">
        <f t="shared" si="264"/>
        <v>0</v>
      </c>
      <c r="X1036" s="3" t="str">
        <f t="shared" si="265"/>
        <v>8</v>
      </c>
      <c r="Z1036" s="14">
        <f t="shared" si="266"/>
        <v>4940.076</v>
      </c>
      <c r="AA1036" s="7">
        <f>VLOOKUP(G1036,Ma_KH!$A:$R,14,0)</f>
        <v>1</v>
      </c>
    </row>
    <row r="1037" spans="1:27" x14ac:dyDescent="0.25">
      <c r="A1037" s="77">
        <v>45911</v>
      </c>
      <c r="B1037" s="25">
        <v>31151</v>
      </c>
      <c r="C1037" s="12" t="s">
        <v>7186</v>
      </c>
      <c r="D1037" s="16">
        <f t="shared" si="261"/>
        <v>45911</v>
      </c>
      <c r="G1037" s="13" t="s">
        <v>806</v>
      </c>
      <c r="I1037" s="13" t="s">
        <v>7465</v>
      </c>
      <c r="J1037" s="13" t="s">
        <v>1815</v>
      </c>
      <c r="K1037" s="13" t="s">
        <v>30</v>
      </c>
      <c r="L1037" s="25" t="str">
        <f>VLOOKUP($K1037,TONG_SL!$A:$D,2,0)</f>
        <v>Gà muối 500g</v>
      </c>
      <c r="N1037" s="25" t="str">
        <f t="shared" si="260"/>
        <v>K-C6</v>
      </c>
      <c r="Q1037" s="25" t="str">
        <f>VLOOKUP(K1037,TONG_SL!$A:$D,3,0)</f>
        <v>Túi</v>
      </c>
      <c r="R1037" s="1">
        <v>3</v>
      </c>
      <c r="T1037" s="1">
        <f>VLOOKUP(VLOOKUP(G1037,Ma_KH!$A:$R,18,0)&amp;K1037,Gia_MB!$A:$F,6,0)</f>
        <v>105505.09999999999</v>
      </c>
      <c r="U1037" s="14">
        <f t="shared" si="263"/>
        <v>316515.3</v>
      </c>
      <c r="W1037" s="64">
        <f t="shared" si="264"/>
        <v>0</v>
      </c>
      <c r="X1037" s="3" t="str">
        <f t="shared" si="265"/>
        <v>8</v>
      </c>
      <c r="Z1037" s="14">
        <f t="shared" si="266"/>
        <v>25321.223999999998</v>
      </c>
      <c r="AA1037" s="7">
        <f>VLOOKUP(G1037,Ma_KH!$A:$R,14,0)</f>
        <v>1</v>
      </c>
    </row>
    <row r="1038" spans="1:27" x14ac:dyDescent="0.25">
      <c r="A1038" s="77">
        <v>45911</v>
      </c>
      <c r="B1038" s="25">
        <v>31151</v>
      </c>
      <c r="C1038" s="12" t="s">
        <v>7186</v>
      </c>
      <c r="D1038" s="16">
        <f t="shared" si="261"/>
        <v>45911</v>
      </c>
      <c r="G1038" s="13" t="s">
        <v>806</v>
      </c>
      <c r="I1038" s="13" t="s">
        <v>7465</v>
      </c>
      <c r="J1038" s="13" t="s">
        <v>1815</v>
      </c>
      <c r="K1038" s="13" t="s">
        <v>27</v>
      </c>
      <c r="L1038" s="25" t="str">
        <f>VLOOKUP($K1038,TONG_SL!$A:$D,2,0)</f>
        <v>Chân giò heo muối 300g</v>
      </c>
      <c r="N1038" s="25" t="str">
        <f>IF($B1039&lt;&gt;"","K-C6","")</f>
        <v>K-C6</v>
      </c>
      <c r="Q1038" s="25" t="str">
        <f>VLOOKUP(K1038,TONG_SL!$A:$D,3,0)</f>
        <v>Túi</v>
      </c>
      <c r="R1038" s="1">
        <v>3</v>
      </c>
      <c r="T1038" s="1">
        <f>VLOOKUP(VLOOKUP(G1039,Ma_KH!$A:$R,18,0)&amp;K1038,Gia_MB!$A:$F,6,0)</f>
        <v>69759.45</v>
      </c>
      <c r="U1038" s="14">
        <f t="shared" si="263"/>
        <v>209278.34999999998</v>
      </c>
      <c r="W1038" s="64">
        <f t="shared" si="264"/>
        <v>0</v>
      </c>
      <c r="X1038" s="3" t="str">
        <f>IF(B1039&lt;&gt;"","8","0")</f>
        <v>8</v>
      </c>
      <c r="Z1038" s="14">
        <f t="shared" si="266"/>
        <v>16742.268</v>
      </c>
      <c r="AA1038" s="7">
        <f>VLOOKUP(G1039,Ma_KH!$A:$R,14,0)</f>
        <v>1</v>
      </c>
    </row>
    <row r="1039" spans="1:27" x14ac:dyDescent="0.25">
      <c r="A1039" s="77">
        <v>45911</v>
      </c>
      <c r="B1039" s="25">
        <v>31151</v>
      </c>
      <c r="C1039" s="12" t="s">
        <v>7186</v>
      </c>
      <c r="D1039" s="16">
        <f t="shared" si="261"/>
        <v>45911</v>
      </c>
      <c r="G1039" s="13" t="s">
        <v>806</v>
      </c>
      <c r="I1039" s="13" t="s">
        <v>7465</v>
      </c>
      <c r="J1039" s="13" t="s">
        <v>1815</v>
      </c>
      <c r="K1039" s="13" t="s">
        <v>35</v>
      </c>
      <c r="L1039" s="25" t="str">
        <f>VLOOKUP($K1039,TONG_SL!$A:$D,2,0)</f>
        <v>Tai heo muối 200g</v>
      </c>
      <c r="N1039" s="25" t="str">
        <f>IF($B1040&lt;&gt;"","K-C6","")</f>
        <v>K-C6</v>
      </c>
      <c r="Q1039" s="25" t="str">
        <f>VLOOKUP(K1039,TONG_SL!$A:$D,3,0)</f>
        <v>Túi</v>
      </c>
      <c r="R1039" s="1">
        <v>3</v>
      </c>
      <c r="T1039" s="1">
        <f>VLOOKUP(VLOOKUP(G1040,Ma_KH!$A:$R,18,0)&amp;K1039,Gia_MB!$A:$F,6,0)</f>
        <v>52815.25</v>
      </c>
      <c r="U1039" s="14">
        <f t="shared" si="263"/>
        <v>158445.75</v>
      </c>
      <c r="W1039" s="64">
        <f t="shared" si="264"/>
        <v>0</v>
      </c>
      <c r="X1039" s="3" t="str">
        <f>IF(B1040&lt;&gt;"","8","0")</f>
        <v>8</v>
      </c>
      <c r="Z1039" s="14">
        <f t="shared" si="266"/>
        <v>12675.66</v>
      </c>
      <c r="AA1039" s="7">
        <f>VLOOKUP(G1040,Ma_KH!$A:$R,14,0)</f>
        <v>1</v>
      </c>
    </row>
    <row r="1040" spans="1:27" x14ac:dyDescent="0.25">
      <c r="A1040" s="77">
        <v>45911</v>
      </c>
      <c r="B1040" s="25">
        <v>31151</v>
      </c>
      <c r="C1040" s="12" t="s">
        <v>7186</v>
      </c>
      <c r="D1040" s="16">
        <f t="shared" si="261"/>
        <v>45911</v>
      </c>
      <c r="G1040" s="13" t="s">
        <v>806</v>
      </c>
      <c r="I1040" s="13" t="s">
        <v>7465</v>
      </c>
      <c r="J1040" s="13" t="s">
        <v>1815</v>
      </c>
      <c r="K1040" s="13" t="s">
        <v>39</v>
      </c>
      <c r="L1040" s="25" t="str">
        <f>VLOOKUP($K1040,TONG_SL!$A:$D,2,0)</f>
        <v>Chả cốm 300g</v>
      </c>
      <c r="N1040" s="25" t="str">
        <f>IF($B1041&lt;&gt;"","K-C6","")</f>
        <v>K-C6</v>
      </c>
      <c r="Q1040" s="25" t="str">
        <f>VLOOKUP(K1040,TONG_SL!$A:$D,3,0)</f>
        <v>Túi</v>
      </c>
      <c r="R1040" s="1">
        <v>3</v>
      </c>
      <c r="T1040" s="1">
        <f>VLOOKUP(VLOOKUP(G1041,Ma_KH!$A:$R,18,0)&amp;K1040,Gia_MB!$A:$F,6,0)</f>
        <v>70537.5</v>
      </c>
      <c r="U1040" s="14">
        <f t="shared" si="263"/>
        <v>211612.5</v>
      </c>
      <c r="W1040" s="64">
        <f t="shared" si="264"/>
        <v>0</v>
      </c>
      <c r="X1040" s="3" t="str">
        <f>IF(B1041&lt;&gt;"","8","0")</f>
        <v>8</v>
      </c>
      <c r="Z1040" s="14">
        <f t="shared" si="266"/>
        <v>16929</v>
      </c>
      <c r="AA1040" s="7">
        <f>VLOOKUP(G1041,Ma_KH!$A:$R,14,0)</f>
        <v>1</v>
      </c>
    </row>
    <row r="1041" spans="1:27" x14ac:dyDescent="0.25">
      <c r="A1041" s="77">
        <v>45911</v>
      </c>
      <c r="B1041" s="25">
        <v>31151</v>
      </c>
      <c r="C1041" s="12" t="s">
        <v>7186</v>
      </c>
      <c r="D1041" s="16">
        <f t="shared" si="261"/>
        <v>45911</v>
      </c>
      <c r="G1041" s="13" t="s">
        <v>806</v>
      </c>
      <c r="I1041" s="13" t="s">
        <v>7465</v>
      </c>
      <c r="J1041" s="13" t="s">
        <v>1815</v>
      </c>
      <c r="K1041" s="13" t="s">
        <v>568</v>
      </c>
      <c r="L1041" s="25" t="str">
        <f>VLOOKUP($K1041,TONG_SL!$A:$D,2,0)</f>
        <v>Chân gà sả tắc 150g</v>
      </c>
      <c r="N1041" s="25" t="str">
        <f t="shared" ref="N1041:N1043" si="267">IF($B1042&lt;&gt;"","K-C6","")</f>
        <v>K-C6</v>
      </c>
      <c r="Q1041" s="25" t="str">
        <f>VLOOKUP(K1041,TONG_SL!$A:$D,3,0)</f>
        <v>Túi</v>
      </c>
      <c r="R1041" s="1">
        <v>3</v>
      </c>
      <c r="T1041" s="88" t="e">
        <f>VLOOKUP(VLOOKUP(G1042,Ma_KH!$A:$R,18,0)&amp;K1041,Gia_MB!$A:$F,6,0)</f>
        <v>#N/A</v>
      </c>
      <c r="U1041" s="89" t="e">
        <f t="shared" ref="U1041" si="268">T1041*R1041</f>
        <v>#N/A</v>
      </c>
      <c r="W1041" s="64" t="e">
        <f t="shared" ref="W1041" si="269">U1041*V1041</f>
        <v>#N/A</v>
      </c>
      <c r="X1041" s="3" t="str">
        <f>IF(B1042&lt;&gt;"","8","0")</f>
        <v>8</v>
      </c>
      <c r="Z1041" s="14" t="e">
        <f t="shared" ref="Z1041" si="270">U1041*X1041%</f>
        <v>#N/A</v>
      </c>
      <c r="AA1041" s="7">
        <f>VLOOKUP(G1042,Ma_KH!$A:$R,14,0)</f>
        <v>67</v>
      </c>
    </row>
    <row r="1042" spans="1:27" x14ac:dyDescent="0.25">
      <c r="A1042" s="77">
        <v>45911</v>
      </c>
      <c r="B1042" s="25">
        <v>48166</v>
      </c>
      <c r="C1042" s="12" t="s">
        <v>7186</v>
      </c>
      <c r="D1042" s="16">
        <f t="shared" si="261"/>
        <v>45911</v>
      </c>
      <c r="G1042" s="13" t="s">
        <v>711</v>
      </c>
      <c r="I1042" s="13" t="s">
        <v>7466</v>
      </c>
      <c r="J1042" s="13" t="s">
        <v>1815</v>
      </c>
      <c r="K1042" s="13" t="s">
        <v>556</v>
      </c>
      <c r="L1042" s="25" t="str">
        <f>VLOOKUP($K1042,TONG_SL!$A:$D,2,0)</f>
        <v>Chân giò heo muối 100g</v>
      </c>
      <c r="N1042" s="25" t="str">
        <f t="shared" si="267"/>
        <v>K-C6</v>
      </c>
      <c r="Q1042" s="25" t="str">
        <f>VLOOKUP(K1042,TONG_SL!$A:$D,3,0)</f>
        <v>Gói</v>
      </c>
      <c r="R1042" s="1">
        <v>15</v>
      </c>
      <c r="T1042" s="1">
        <f>VLOOKUP(VLOOKUP(G1042,Ma_KH!$A:$R,18,0)&amp;K1042,Gia_MB!$A:$F,6,0)</f>
        <v>23076</v>
      </c>
      <c r="U1042" s="14">
        <f t="shared" si="263"/>
        <v>346140</v>
      </c>
      <c r="W1042" s="64">
        <f t="shared" si="264"/>
        <v>0</v>
      </c>
      <c r="X1042" s="3" t="str">
        <f t="shared" si="265"/>
        <v>8</v>
      </c>
      <c r="Z1042" s="14">
        <f t="shared" si="266"/>
        <v>27691.200000000001</v>
      </c>
      <c r="AA1042" s="7">
        <f>VLOOKUP(G1042,Ma_KH!$A:$R,14,0)</f>
        <v>67</v>
      </c>
    </row>
    <row r="1043" spans="1:27" x14ac:dyDescent="0.25">
      <c r="A1043" s="77">
        <v>45911</v>
      </c>
      <c r="B1043" s="25">
        <v>48448</v>
      </c>
      <c r="C1043" s="12" t="s">
        <v>7186</v>
      </c>
      <c r="D1043" s="16">
        <f t="shared" si="261"/>
        <v>45911</v>
      </c>
      <c r="G1043" s="13" t="s">
        <v>711</v>
      </c>
      <c r="I1043" s="13" t="s">
        <v>7467</v>
      </c>
      <c r="J1043" s="13" t="s">
        <v>1815</v>
      </c>
      <c r="K1043" s="13" t="s">
        <v>556</v>
      </c>
      <c r="L1043" s="25" t="str">
        <f>VLOOKUP($K1043,TONG_SL!$A:$D,2,0)</f>
        <v>Chân giò heo muối 100g</v>
      </c>
      <c r="N1043" s="25" t="str">
        <f t="shared" si="267"/>
        <v>K-C6</v>
      </c>
      <c r="Q1043" s="25" t="str">
        <f>VLOOKUP(K1043,TONG_SL!$A:$D,3,0)</f>
        <v>Gói</v>
      </c>
      <c r="R1043" s="1">
        <v>10</v>
      </c>
      <c r="T1043" s="1">
        <f>VLOOKUP(VLOOKUP(G1043,Ma_KH!$A:$R,18,0)&amp;K1043,Gia_MB!$A:$F,6,0)</f>
        <v>23076</v>
      </c>
      <c r="U1043" s="14">
        <f t="shared" si="263"/>
        <v>230760</v>
      </c>
      <c r="W1043" s="64">
        <f t="shared" si="264"/>
        <v>0</v>
      </c>
      <c r="X1043" s="3" t="str">
        <f t="shared" si="265"/>
        <v>8</v>
      </c>
      <c r="Z1043" s="14">
        <f t="shared" si="266"/>
        <v>18460.8</v>
      </c>
      <c r="AA1043" s="7">
        <f>VLOOKUP(G1043,Ma_KH!$A:$R,14,0)</f>
        <v>67</v>
      </c>
    </row>
    <row r="1044" spans="1:27" x14ac:dyDescent="0.25">
      <c r="A1044" s="77">
        <v>45911</v>
      </c>
      <c r="B1044" s="25">
        <v>31295</v>
      </c>
      <c r="C1044" s="12" t="s">
        <v>7186</v>
      </c>
      <c r="D1044" s="16">
        <f t="shared" si="261"/>
        <v>45911</v>
      </c>
      <c r="G1044" s="13" t="s">
        <v>751</v>
      </c>
      <c r="I1044" s="13" t="s">
        <v>751</v>
      </c>
      <c r="J1044" s="13" t="s">
        <v>1815</v>
      </c>
      <c r="K1044" s="13" t="s">
        <v>30</v>
      </c>
      <c r="L1044" s="25" t="str">
        <f>VLOOKUP($K1044,TONG_SL!$A:$D,2,0)</f>
        <v>Gà muối 500g</v>
      </c>
      <c r="N1044" s="25" t="str">
        <f t="shared" si="260"/>
        <v>K-C6</v>
      </c>
      <c r="Q1044" s="25" t="str">
        <f>VLOOKUP(K1044,TONG_SL!$A:$D,3,0)</f>
        <v>Túi</v>
      </c>
      <c r="R1044" s="1">
        <v>3</v>
      </c>
      <c r="T1044" s="1">
        <f>VLOOKUP(VLOOKUP(G1044,Ma_KH!$A:$R,18,0)&amp;K1044,Gia_MB!$A:$F,6,0)</f>
        <v>111058</v>
      </c>
      <c r="U1044" s="14">
        <f t="shared" si="263"/>
        <v>333174</v>
      </c>
      <c r="W1044" s="64">
        <f t="shared" si="264"/>
        <v>0</v>
      </c>
      <c r="X1044" s="3" t="str">
        <f t="shared" si="265"/>
        <v>8</v>
      </c>
      <c r="Z1044" s="14">
        <f t="shared" si="266"/>
        <v>26653.920000000002</v>
      </c>
      <c r="AA1044" s="7">
        <f>VLOOKUP(G1044,Ma_KH!$A:$R,14,0)</f>
        <v>60</v>
      </c>
    </row>
    <row r="1045" spans="1:27" x14ac:dyDescent="0.25">
      <c r="A1045" s="77">
        <v>45911</v>
      </c>
      <c r="B1045" s="25">
        <v>31295</v>
      </c>
      <c r="C1045" s="12" t="s">
        <v>7186</v>
      </c>
      <c r="D1045" s="16">
        <f t="shared" si="261"/>
        <v>45911</v>
      </c>
      <c r="G1045" s="13" t="s">
        <v>751</v>
      </c>
      <c r="I1045" s="13" t="s">
        <v>751</v>
      </c>
      <c r="J1045" s="13" t="s">
        <v>1815</v>
      </c>
      <c r="K1045" s="13" t="s">
        <v>55</v>
      </c>
      <c r="L1045" s="25" t="str">
        <f>VLOOKUP($K1045,TONG_SL!$A:$D,2,0)</f>
        <v>Gà xì dầu 500g</v>
      </c>
      <c r="N1045" s="25" t="str">
        <f t="shared" si="260"/>
        <v>K-C6</v>
      </c>
      <c r="Q1045" s="25" t="str">
        <f>VLOOKUP(K1045,TONG_SL!$A:$D,3,0)</f>
        <v>Túi</v>
      </c>
      <c r="R1045" s="1">
        <v>2</v>
      </c>
      <c r="T1045" s="1">
        <f>VLOOKUP(VLOOKUP(G1045,Ma_KH!$A:$R,18,0)&amp;K1045,Gia_MB!$A:$F,6,0)</f>
        <v>111606</v>
      </c>
      <c r="U1045" s="14">
        <f t="shared" si="263"/>
        <v>223212</v>
      </c>
      <c r="W1045" s="64">
        <f t="shared" si="264"/>
        <v>0</v>
      </c>
      <c r="X1045" s="3" t="str">
        <f t="shared" si="265"/>
        <v>8</v>
      </c>
      <c r="Z1045" s="14">
        <f t="shared" si="266"/>
        <v>17856.96</v>
      </c>
      <c r="AA1045" s="7">
        <f>VLOOKUP(G1045,Ma_KH!$A:$R,14,0)</f>
        <v>60</v>
      </c>
    </row>
    <row r="1046" spans="1:27" x14ac:dyDescent="0.25">
      <c r="A1046" s="77">
        <v>45911</v>
      </c>
      <c r="B1046" s="25">
        <v>31295</v>
      </c>
      <c r="C1046" s="12" t="s">
        <v>7186</v>
      </c>
      <c r="D1046" s="16">
        <f t="shared" si="261"/>
        <v>45911</v>
      </c>
      <c r="G1046" s="13" t="s">
        <v>751</v>
      </c>
      <c r="I1046" s="13" t="s">
        <v>751</v>
      </c>
      <c r="J1046" s="13" t="s">
        <v>1815</v>
      </c>
      <c r="K1046" s="13" t="s">
        <v>27</v>
      </c>
      <c r="L1046" s="25" t="str">
        <f>VLOOKUP($K1046,TONG_SL!$A:$D,2,0)</f>
        <v>Chân giò heo muối 300g</v>
      </c>
      <c r="N1046" s="25" t="str">
        <f t="shared" si="260"/>
        <v>K-C6</v>
      </c>
      <c r="Q1046" s="25" t="str">
        <f>VLOOKUP(K1046,TONG_SL!$A:$D,3,0)</f>
        <v>Túi</v>
      </c>
      <c r="R1046" s="1">
        <v>3</v>
      </c>
      <c r="T1046" s="1">
        <f>VLOOKUP(VLOOKUP(G1046,Ma_KH!$A:$R,18,0)&amp;K1046,Gia_MB!$A:$F,6,0)</f>
        <v>73431</v>
      </c>
      <c r="U1046" s="14">
        <f t="shared" si="263"/>
        <v>220293</v>
      </c>
      <c r="W1046" s="64">
        <f t="shared" si="264"/>
        <v>0</v>
      </c>
      <c r="X1046" s="3" t="str">
        <f t="shared" si="265"/>
        <v>8</v>
      </c>
      <c r="Z1046" s="14">
        <f t="shared" si="266"/>
        <v>17623.439999999999</v>
      </c>
      <c r="AA1046" s="7">
        <f>VLOOKUP(G1046,Ma_KH!$A:$R,14,0)</f>
        <v>60</v>
      </c>
    </row>
    <row r="1047" spans="1:27" x14ac:dyDescent="0.25">
      <c r="A1047" s="77">
        <v>45911</v>
      </c>
      <c r="B1047" s="25">
        <v>31295</v>
      </c>
      <c r="C1047" s="12" t="s">
        <v>7186</v>
      </c>
      <c r="D1047" s="16">
        <f t="shared" si="261"/>
        <v>45911</v>
      </c>
      <c r="G1047" s="13" t="s">
        <v>751</v>
      </c>
      <c r="I1047" s="13" t="s">
        <v>751</v>
      </c>
      <c r="J1047" s="13" t="s">
        <v>1815</v>
      </c>
      <c r="K1047" s="13" t="s">
        <v>556</v>
      </c>
      <c r="L1047" s="25" t="str">
        <f>VLOOKUP($K1047,TONG_SL!$A:$D,2,0)</f>
        <v>Chân giò heo muối 100g</v>
      </c>
      <c r="N1047" s="25" t="str">
        <f t="shared" si="260"/>
        <v>K-C6</v>
      </c>
      <c r="Q1047" s="25" t="str">
        <f>VLOOKUP(K1047,TONG_SL!$A:$D,3,0)</f>
        <v>Gói</v>
      </c>
      <c r="R1047" s="1">
        <v>3</v>
      </c>
      <c r="T1047" s="1">
        <f>VLOOKUP(VLOOKUP(G1047,Ma_KH!$A:$R,18,0)&amp;K1047,Gia_MB!$A:$F,6,0)</f>
        <v>24549</v>
      </c>
      <c r="U1047" s="14">
        <f t="shared" si="263"/>
        <v>73647</v>
      </c>
      <c r="W1047" s="64">
        <f t="shared" si="264"/>
        <v>0</v>
      </c>
      <c r="X1047" s="3" t="str">
        <f t="shared" si="265"/>
        <v>8</v>
      </c>
      <c r="Z1047" s="14">
        <f t="shared" si="266"/>
        <v>5891.76</v>
      </c>
      <c r="AA1047" s="7">
        <f>VLOOKUP(G1047,Ma_KH!$A:$R,14,0)</f>
        <v>60</v>
      </c>
    </row>
    <row r="1048" spans="1:27" x14ac:dyDescent="0.25">
      <c r="A1048" s="77">
        <v>45911</v>
      </c>
      <c r="B1048" s="25">
        <v>31295</v>
      </c>
      <c r="C1048" s="12" t="s">
        <v>7186</v>
      </c>
      <c r="D1048" s="16">
        <f t="shared" si="261"/>
        <v>45911</v>
      </c>
      <c r="G1048" s="13" t="s">
        <v>751</v>
      </c>
      <c r="I1048" s="13" t="s">
        <v>751</v>
      </c>
      <c r="J1048" s="13" t="s">
        <v>1815</v>
      </c>
      <c r="K1048" s="13" t="s">
        <v>35</v>
      </c>
      <c r="L1048" s="25" t="str">
        <f>VLOOKUP($K1048,TONG_SL!$A:$D,2,0)</f>
        <v>Tai heo muối 200g</v>
      </c>
      <c r="N1048" s="25" t="str">
        <f t="shared" si="260"/>
        <v>K-C6</v>
      </c>
      <c r="Q1048" s="25" t="str">
        <f>VLOOKUP(K1048,TONG_SL!$A:$D,3,0)</f>
        <v>Túi</v>
      </c>
      <c r="R1048" s="1">
        <v>3</v>
      </c>
      <c r="T1048" s="1">
        <f>VLOOKUP(VLOOKUP(G1048,Ma_KH!$A:$R,18,0)&amp;K1048,Gia_MB!$A:$F,6,0)</f>
        <v>55595</v>
      </c>
      <c r="U1048" s="14">
        <f t="shared" si="263"/>
        <v>166785</v>
      </c>
      <c r="W1048" s="64">
        <f t="shared" si="264"/>
        <v>0</v>
      </c>
      <c r="X1048" s="3" t="str">
        <f t="shared" si="265"/>
        <v>8</v>
      </c>
      <c r="Z1048" s="14">
        <f t="shared" si="266"/>
        <v>13342.800000000001</v>
      </c>
      <c r="AA1048" s="7">
        <f>VLOOKUP(G1048,Ma_KH!$A:$R,14,0)</f>
        <v>60</v>
      </c>
    </row>
    <row r="1049" spans="1:27" x14ac:dyDescent="0.25">
      <c r="A1049" s="77">
        <v>45911</v>
      </c>
      <c r="B1049" s="25">
        <v>31295</v>
      </c>
      <c r="C1049" s="12" t="s">
        <v>7186</v>
      </c>
      <c r="D1049" s="16">
        <f t="shared" si="261"/>
        <v>45911</v>
      </c>
      <c r="G1049" s="13" t="s">
        <v>751</v>
      </c>
      <c r="I1049" s="13" t="s">
        <v>751</v>
      </c>
      <c r="J1049" s="13" t="s">
        <v>1815</v>
      </c>
      <c r="K1049" s="13" t="s">
        <v>32</v>
      </c>
      <c r="L1049" s="25" t="str">
        <f>VLOOKUP($K1049,TONG_SL!$A:$D,2,0)</f>
        <v>Giò Tai Lưỡi Xào 250g</v>
      </c>
      <c r="N1049" s="25" t="str">
        <f t="shared" si="260"/>
        <v>K-C6</v>
      </c>
      <c r="Q1049" s="25" t="str">
        <f>VLOOKUP(K1049,TONG_SL!$A:$D,3,0)</f>
        <v>Túi</v>
      </c>
      <c r="R1049" s="1">
        <v>3</v>
      </c>
      <c r="T1049" s="1">
        <f>VLOOKUP(VLOOKUP(G1049,Ma_KH!$A:$R,18,0)&amp;K1049,Gia_MB!$A:$F,6,0)</f>
        <v>50182</v>
      </c>
      <c r="U1049" s="14">
        <f t="shared" si="263"/>
        <v>150546</v>
      </c>
      <c r="W1049" s="64">
        <f t="shared" si="264"/>
        <v>0</v>
      </c>
      <c r="X1049" s="3" t="str">
        <f t="shared" si="265"/>
        <v>8</v>
      </c>
      <c r="Z1049" s="14">
        <f t="shared" si="266"/>
        <v>12043.68</v>
      </c>
      <c r="AA1049" s="7">
        <f>VLOOKUP(G1049,Ma_KH!$A:$R,14,0)</f>
        <v>60</v>
      </c>
    </row>
    <row r="1050" spans="1:27" x14ac:dyDescent="0.25">
      <c r="A1050" s="77">
        <v>45911</v>
      </c>
      <c r="B1050" s="25">
        <v>31128</v>
      </c>
      <c r="C1050" s="12" t="s">
        <v>7186</v>
      </c>
      <c r="D1050" s="16">
        <f t="shared" ref="D1050" si="271">IF(A1050="","",A1050)</f>
        <v>45911</v>
      </c>
      <c r="G1050" s="13" t="s">
        <v>7314</v>
      </c>
      <c r="I1050" s="13" t="s">
        <v>7314</v>
      </c>
      <c r="J1050" s="13" t="s">
        <v>1811</v>
      </c>
      <c r="K1050" s="13" t="s">
        <v>27</v>
      </c>
      <c r="L1050" s="25" t="str">
        <f>VLOOKUP($K1050,TONG_SL!$A:$D,2,0)</f>
        <v>Chân giò heo muối 300g</v>
      </c>
      <c r="N1050" s="25" t="str">
        <f t="shared" ref="N1050" si="272">IF($B1050&lt;&gt;"","K-C6","")</f>
        <v>K-C6</v>
      </c>
      <c r="Q1050" s="25" t="str">
        <f>VLOOKUP(K1050,TONG_SL!$A:$D,3,0)</f>
        <v>Túi</v>
      </c>
      <c r="R1050" s="54">
        <v>10</v>
      </c>
      <c r="T1050" s="1">
        <f>VLOOKUP(VLOOKUP(G1050,Ma_KH!$A:$R,18,0)&amp;K1050,Gia_MB!$A:$F,6,0)</f>
        <v>69759.45</v>
      </c>
      <c r="U1050" s="14">
        <f t="shared" ref="U1050" si="273">T1050*R1050</f>
        <v>697594.5</v>
      </c>
      <c r="W1050" s="64">
        <f t="shared" ref="W1050" si="274">U1050*V1050</f>
        <v>0</v>
      </c>
      <c r="X1050" s="3" t="str">
        <f t="shared" ref="X1050" si="275">IF(B1050&lt;&gt;"","8","0")</f>
        <v>8</v>
      </c>
      <c r="Z1050" s="14">
        <f t="shared" ref="Z1050" si="276">U1050*X1050%</f>
        <v>55807.56</v>
      </c>
      <c r="AA1050" s="7">
        <f>VLOOKUP(G1050,Ma_KH!$A:$R,14,0)</f>
        <v>1</v>
      </c>
    </row>
    <row r="1051" spans="1:27" x14ac:dyDescent="0.25">
      <c r="A1051" s="77">
        <v>45911</v>
      </c>
      <c r="B1051" s="25">
        <v>31457</v>
      </c>
      <c r="C1051" s="12" t="s">
        <v>7186</v>
      </c>
      <c r="D1051" s="16">
        <v>45911</v>
      </c>
      <c r="G1051" s="13" t="s">
        <v>7468</v>
      </c>
      <c r="I1051" s="13" t="s">
        <v>5551</v>
      </c>
      <c r="J1051" s="13" t="s">
        <v>1811</v>
      </c>
      <c r="K1051" s="13" t="s">
        <v>7472</v>
      </c>
      <c r="L1051" s="25" t="str">
        <f>VLOOKUP($K1051,TONG_SL!$A:$D,2,0)</f>
        <v>Chân giò heo muối 300g</v>
      </c>
      <c r="N1051" s="25" t="str">
        <f t="shared" ref="N1051:N1081" si="277">IF($B1051&lt;&gt;"","K-C6","")</f>
        <v>K-C6</v>
      </c>
      <c r="Q1051" s="25" t="str">
        <f>VLOOKUP(K1051,TONG_SL!$A:$D,3,0)</f>
        <v>Túi</v>
      </c>
      <c r="R1051" s="1">
        <v>3</v>
      </c>
      <c r="T1051" s="1">
        <f>VLOOKUP(VLOOKUP(G1051,Ma_KH!$A:$R,18,0)&amp;K1051,Gia_MB!$A:$F,6,0)</f>
        <v>73431</v>
      </c>
      <c r="U1051" s="14">
        <f t="shared" ref="U1051:U1056" si="278">T1051*R1051</f>
        <v>220293</v>
      </c>
      <c r="W1051" s="64">
        <f t="shared" ref="W1051:W1056" si="279">U1051*V1051</f>
        <v>0</v>
      </c>
      <c r="X1051" s="3" t="str">
        <f t="shared" ref="X1051:X1056" si="280">IF(B1051&lt;&gt;"","8","0")</f>
        <v>8</v>
      </c>
      <c r="Z1051" s="14">
        <f t="shared" ref="Z1051:Z1056" si="281">U1051*X1051%</f>
        <v>17623.439999999999</v>
      </c>
      <c r="AA1051" s="7">
        <f>VLOOKUP(G1051,Ma_KH!$A:$R,14,0)</f>
        <v>46</v>
      </c>
    </row>
    <row r="1052" spans="1:27" x14ac:dyDescent="0.25">
      <c r="A1052" s="77">
        <v>45911</v>
      </c>
      <c r="B1052" s="25">
        <v>31457</v>
      </c>
      <c r="C1052" s="12" t="s">
        <v>7186</v>
      </c>
      <c r="D1052" s="16">
        <v>45911</v>
      </c>
      <c r="G1052" s="13" t="s">
        <v>7468</v>
      </c>
      <c r="I1052" s="13" t="s">
        <v>5551</v>
      </c>
      <c r="J1052" s="13" t="s">
        <v>1811</v>
      </c>
      <c r="K1052" s="13" t="s">
        <v>30</v>
      </c>
      <c r="L1052" s="25" t="str">
        <f>VLOOKUP($K1052,TONG_SL!$A:$D,2,0)</f>
        <v>Gà muối 500g</v>
      </c>
      <c r="N1052" s="25" t="str">
        <f t="shared" si="277"/>
        <v>K-C6</v>
      </c>
      <c r="Q1052" s="25" t="str">
        <f>VLOOKUP(K1052,TONG_SL!$A:$D,3,0)</f>
        <v>Túi</v>
      </c>
      <c r="R1052" s="1">
        <v>2</v>
      </c>
      <c r="T1052" s="1">
        <f>VLOOKUP(VLOOKUP(G1052,Ma_KH!$A:$R,18,0)&amp;K1052,Gia_MB!$A:$F,6,0)</f>
        <v>111058</v>
      </c>
      <c r="U1052" s="14">
        <f t="shared" si="278"/>
        <v>222116</v>
      </c>
      <c r="W1052" s="64">
        <f t="shared" si="279"/>
        <v>0</v>
      </c>
      <c r="X1052" s="3" t="str">
        <f t="shared" si="280"/>
        <v>8</v>
      </c>
      <c r="Z1052" s="14">
        <f t="shared" si="281"/>
        <v>17769.28</v>
      </c>
      <c r="AA1052" s="7">
        <f>VLOOKUP(G1052,Ma_KH!$A:$R,14,0)</f>
        <v>46</v>
      </c>
    </row>
    <row r="1053" spans="1:27" x14ac:dyDescent="0.25">
      <c r="A1053" s="77">
        <v>45911</v>
      </c>
      <c r="B1053" s="25">
        <v>31457</v>
      </c>
      <c r="C1053" s="12" t="s">
        <v>7186</v>
      </c>
      <c r="D1053" s="16">
        <v>45911</v>
      </c>
      <c r="G1053" s="13" t="s">
        <v>7468</v>
      </c>
      <c r="I1053" s="13" t="s">
        <v>5551</v>
      </c>
      <c r="J1053" s="13" t="s">
        <v>1811</v>
      </c>
      <c r="K1053" s="13" t="s">
        <v>7474</v>
      </c>
      <c r="L1053" s="25" t="str">
        <f>VLOOKUP($K1053,TONG_SL!$A:$D,2,0)</f>
        <v>Chân giò heo muối 100g</v>
      </c>
      <c r="N1053" s="25" t="str">
        <f t="shared" si="277"/>
        <v>K-C6</v>
      </c>
      <c r="Q1053" s="25" t="str">
        <f>VLOOKUP(K1053,TONG_SL!$A:$D,3,0)</f>
        <v>Gói</v>
      </c>
      <c r="R1053" s="1">
        <v>3</v>
      </c>
      <c r="T1053" s="1">
        <f>VLOOKUP(VLOOKUP(G1053,Ma_KH!$A:$R,18,0)&amp;K1053,Gia_MB!$A:$F,6,0)</f>
        <v>22830</v>
      </c>
      <c r="U1053" s="14">
        <f t="shared" si="278"/>
        <v>68490</v>
      </c>
      <c r="W1053" s="64">
        <f t="shared" si="279"/>
        <v>0</v>
      </c>
      <c r="X1053" s="3" t="str">
        <f t="shared" si="280"/>
        <v>8</v>
      </c>
      <c r="Z1053" s="14">
        <f t="shared" si="281"/>
        <v>5479.2</v>
      </c>
      <c r="AA1053" s="7">
        <f>VLOOKUP(G1053,Ma_KH!$A:$R,14,0)</f>
        <v>46</v>
      </c>
    </row>
    <row r="1054" spans="1:27" x14ac:dyDescent="0.25">
      <c r="A1054" s="77">
        <v>45911</v>
      </c>
      <c r="B1054" s="25">
        <v>31456</v>
      </c>
      <c r="C1054" s="12" t="s">
        <v>7186</v>
      </c>
      <c r="D1054" s="16">
        <v>45911</v>
      </c>
      <c r="G1054" s="13" t="s">
        <v>7468</v>
      </c>
      <c r="I1054" s="13" t="s">
        <v>5548</v>
      </c>
      <c r="J1054" s="13" t="s">
        <v>1811</v>
      </c>
      <c r="K1054" s="13" t="s">
        <v>7472</v>
      </c>
      <c r="L1054" s="25" t="str">
        <f>VLOOKUP($K1054,TONG_SL!$A:$D,2,0)</f>
        <v>Chân giò heo muối 300g</v>
      </c>
      <c r="N1054" s="25" t="str">
        <f t="shared" si="277"/>
        <v>K-C6</v>
      </c>
      <c r="Q1054" s="25" t="str">
        <f>VLOOKUP(K1054,TONG_SL!$A:$D,3,0)</f>
        <v>Túi</v>
      </c>
      <c r="R1054" s="1">
        <v>4</v>
      </c>
      <c r="T1054" s="1">
        <f>VLOOKUP(VLOOKUP(G1054,Ma_KH!$A:$R,18,0)&amp;K1054,Gia_MB!$A:$F,6,0)</f>
        <v>73431</v>
      </c>
      <c r="U1054" s="14">
        <f t="shared" si="278"/>
        <v>293724</v>
      </c>
      <c r="W1054" s="64">
        <f t="shared" si="279"/>
        <v>0</v>
      </c>
      <c r="X1054" s="3" t="str">
        <f t="shared" si="280"/>
        <v>8</v>
      </c>
      <c r="Z1054" s="14">
        <f t="shared" si="281"/>
        <v>23497.920000000002</v>
      </c>
      <c r="AA1054" s="7">
        <f>VLOOKUP(G1054,Ma_KH!$A:$R,14,0)</f>
        <v>46</v>
      </c>
    </row>
    <row r="1055" spans="1:27" x14ac:dyDescent="0.25">
      <c r="A1055" s="77">
        <v>45911</v>
      </c>
      <c r="B1055" s="25">
        <v>31456</v>
      </c>
      <c r="C1055" s="12" t="s">
        <v>7186</v>
      </c>
      <c r="D1055" s="16">
        <v>45911</v>
      </c>
      <c r="G1055" s="13" t="s">
        <v>7468</v>
      </c>
      <c r="I1055" s="13" t="s">
        <v>5548</v>
      </c>
      <c r="J1055" s="13" t="s">
        <v>1811</v>
      </c>
      <c r="K1055" s="13" t="s">
        <v>7475</v>
      </c>
      <c r="L1055" s="25" t="str">
        <f>VLOOKUP($K1055,TONG_SL!$A:$D,2,0)</f>
        <v>Chân giò heo muối 500g</v>
      </c>
      <c r="N1055" s="25" t="str">
        <f t="shared" si="277"/>
        <v>K-C6</v>
      </c>
      <c r="Q1055" s="25" t="str">
        <f>VLOOKUP(K1055,TONG_SL!$A:$D,3,0)</f>
        <v>Túi</v>
      </c>
      <c r="R1055" s="1">
        <v>3</v>
      </c>
      <c r="T1055" s="1">
        <f>VLOOKUP(VLOOKUP(G1055,Ma_KH!$A:$R,18,0)&amp;K1055,Gia_MB!$A:$F,6,0)</f>
        <v>110732</v>
      </c>
      <c r="U1055" s="14">
        <f t="shared" si="278"/>
        <v>332196</v>
      </c>
      <c r="W1055" s="64">
        <f t="shared" si="279"/>
        <v>0</v>
      </c>
      <c r="X1055" s="3" t="str">
        <f t="shared" si="280"/>
        <v>8</v>
      </c>
      <c r="Z1055" s="14">
        <f t="shared" si="281"/>
        <v>26575.68</v>
      </c>
      <c r="AA1055" s="7">
        <f>VLOOKUP(G1055,Ma_KH!$A:$R,14,0)</f>
        <v>46</v>
      </c>
    </row>
    <row r="1056" spans="1:27" x14ac:dyDescent="0.25">
      <c r="A1056" s="77">
        <v>45911</v>
      </c>
      <c r="B1056" s="25">
        <v>31456</v>
      </c>
      <c r="C1056" s="12" t="s">
        <v>7186</v>
      </c>
      <c r="D1056" s="16">
        <v>45911</v>
      </c>
      <c r="G1056" s="13" t="s">
        <v>7468</v>
      </c>
      <c r="I1056" s="13" t="s">
        <v>5548</v>
      </c>
      <c r="J1056" s="13" t="s">
        <v>1811</v>
      </c>
      <c r="K1056" s="13" t="s">
        <v>7474</v>
      </c>
      <c r="L1056" s="25" t="str">
        <f>VLOOKUP($K1056,TONG_SL!$A:$D,2,0)</f>
        <v>Chân giò heo muối 100g</v>
      </c>
      <c r="N1056" s="25" t="str">
        <f t="shared" si="277"/>
        <v>K-C6</v>
      </c>
      <c r="Q1056" s="25" t="str">
        <f>VLOOKUP(K1056,TONG_SL!$A:$D,3,0)</f>
        <v>Gói</v>
      </c>
      <c r="R1056" s="1">
        <v>4</v>
      </c>
      <c r="T1056" s="1">
        <f>VLOOKUP(VLOOKUP(G1056,Ma_KH!$A:$R,18,0)&amp;K1056,Gia_MB!$A:$F,6,0)</f>
        <v>22830</v>
      </c>
      <c r="U1056" s="14">
        <f t="shared" si="278"/>
        <v>91320</v>
      </c>
      <c r="W1056" s="64">
        <f t="shared" si="279"/>
        <v>0</v>
      </c>
      <c r="X1056" s="3" t="str">
        <f t="shared" si="280"/>
        <v>8</v>
      </c>
      <c r="Z1056" s="14">
        <f t="shared" si="281"/>
        <v>7305.6</v>
      </c>
      <c r="AA1056" s="7">
        <f>VLOOKUP(G1056,Ma_KH!$A:$R,14,0)</f>
        <v>46</v>
      </c>
    </row>
    <row r="1057" spans="1:27" x14ac:dyDescent="0.25">
      <c r="A1057" s="77">
        <v>45911</v>
      </c>
      <c r="B1057" s="25">
        <v>31456</v>
      </c>
      <c r="C1057" s="12" t="s">
        <v>7186</v>
      </c>
      <c r="D1057" s="16">
        <v>45911</v>
      </c>
      <c r="G1057" s="13" t="s">
        <v>7468</v>
      </c>
      <c r="I1057" s="13" t="s">
        <v>5548</v>
      </c>
      <c r="J1057" s="13" t="s">
        <v>1811</v>
      </c>
      <c r="K1057" s="13" t="s">
        <v>30</v>
      </c>
      <c r="L1057" s="25" t="str">
        <f>VLOOKUP($K1057,TONG_SL!$A:$D,2,0)</f>
        <v>Gà muối 500g</v>
      </c>
      <c r="N1057" s="25" t="str">
        <f t="shared" si="277"/>
        <v>K-C6</v>
      </c>
      <c r="Q1057" s="25" t="str">
        <f>VLOOKUP(K1057,TONG_SL!$A:$D,3,0)</f>
        <v>Túi</v>
      </c>
      <c r="R1057" s="1">
        <v>4</v>
      </c>
      <c r="T1057" s="1">
        <f>VLOOKUP(VLOOKUP(G1057,Ma_KH!$A:$R,18,0)&amp;K1057,Gia_MB!$A:$F,6,0)</f>
        <v>111058</v>
      </c>
      <c r="U1057" s="14">
        <f t="shared" ref="U1057:U1081" si="282">T1057*R1057</f>
        <v>444232</v>
      </c>
      <c r="W1057" s="64">
        <f t="shared" ref="W1057:W1081" si="283">U1057*V1057</f>
        <v>0</v>
      </c>
      <c r="X1057" s="3" t="str">
        <f t="shared" ref="X1057:X1081" si="284">IF(B1057&lt;&gt;"","8","0")</f>
        <v>8</v>
      </c>
      <c r="Z1057" s="14">
        <f t="shared" ref="Z1057:Z1081" si="285">U1057*X1057%</f>
        <v>35538.559999999998</v>
      </c>
      <c r="AA1057" s="7">
        <f>VLOOKUP(G1057,Ma_KH!$A:$R,14,0)</f>
        <v>46</v>
      </c>
    </row>
    <row r="1058" spans="1:27" x14ac:dyDescent="0.25">
      <c r="A1058" s="77">
        <v>45911</v>
      </c>
      <c r="B1058" s="25">
        <v>31456</v>
      </c>
      <c r="C1058" s="12" t="s">
        <v>7186</v>
      </c>
      <c r="D1058" s="16">
        <v>45911</v>
      </c>
      <c r="G1058" s="13" t="s">
        <v>7468</v>
      </c>
      <c r="I1058" s="13" t="s">
        <v>5548</v>
      </c>
      <c r="J1058" s="13" t="s">
        <v>1811</v>
      </c>
      <c r="K1058" s="13" t="s">
        <v>35</v>
      </c>
      <c r="L1058" s="25" t="str">
        <f>VLOOKUP($K1058,TONG_SL!$A:$D,2,0)</f>
        <v>Tai heo muối 200g</v>
      </c>
      <c r="N1058" s="25" t="str">
        <f t="shared" si="277"/>
        <v>K-C6</v>
      </c>
      <c r="Q1058" s="25" t="str">
        <f>VLOOKUP(K1058,TONG_SL!$A:$D,3,0)</f>
        <v>Túi</v>
      </c>
      <c r="R1058" s="1">
        <v>2</v>
      </c>
      <c r="T1058" s="1">
        <f>VLOOKUP(VLOOKUP(G1058,Ma_KH!$A:$R,18,0)&amp;K1058,Gia_MB!$A:$F,6,0)</f>
        <v>55595</v>
      </c>
      <c r="U1058" s="14">
        <f t="shared" si="282"/>
        <v>111190</v>
      </c>
      <c r="W1058" s="64">
        <f t="shared" si="283"/>
        <v>0</v>
      </c>
      <c r="X1058" s="3" t="str">
        <f t="shared" si="284"/>
        <v>8</v>
      </c>
      <c r="Z1058" s="14">
        <f t="shared" si="285"/>
        <v>8895.2000000000007</v>
      </c>
      <c r="AA1058" s="7">
        <f>VLOOKUP(G1058,Ma_KH!$A:$R,14,0)</f>
        <v>46</v>
      </c>
    </row>
    <row r="1059" spans="1:27" x14ac:dyDescent="0.25">
      <c r="A1059" s="77">
        <v>45911</v>
      </c>
      <c r="B1059" s="25">
        <v>57822</v>
      </c>
      <c r="C1059" s="12" t="s">
        <v>7186</v>
      </c>
      <c r="D1059" s="16">
        <v>45911</v>
      </c>
      <c r="G1059" s="13" t="s">
        <v>7200</v>
      </c>
      <c r="I1059" s="13" t="s">
        <v>1991</v>
      </c>
      <c r="J1059" s="13" t="s">
        <v>1811</v>
      </c>
      <c r="K1059" s="13" t="s">
        <v>27</v>
      </c>
      <c r="L1059" s="25" t="str">
        <f>VLOOKUP($K1059,TONG_SL!$A:$D,2,0)</f>
        <v>Chân giò heo muối 300g</v>
      </c>
      <c r="N1059" s="25" t="str">
        <f t="shared" si="277"/>
        <v>K-C6</v>
      </c>
      <c r="Q1059" s="25" t="str">
        <f>VLOOKUP(K1059,TONG_SL!$A:$D,3,0)</f>
        <v>Túi</v>
      </c>
      <c r="R1059" s="1">
        <v>6</v>
      </c>
      <c r="T1059" s="1">
        <f>VLOOKUP(VLOOKUP(G1059,Ma_KH!$A:$R,18,0)&amp;K1059,Gia_MB!$A:$F,6,0)</f>
        <v>69759</v>
      </c>
      <c r="U1059" s="14">
        <f t="shared" si="282"/>
        <v>418554</v>
      </c>
      <c r="W1059" s="64">
        <f t="shared" si="283"/>
        <v>0</v>
      </c>
      <c r="X1059" s="3" t="str">
        <f t="shared" si="284"/>
        <v>8</v>
      </c>
      <c r="Z1059" s="14">
        <f t="shared" si="285"/>
        <v>33484.32</v>
      </c>
      <c r="AA1059" s="7">
        <f>VLOOKUP(G1059,Ma_KH!$A:$R,14,0)</f>
        <v>60</v>
      </c>
    </row>
    <row r="1060" spans="1:27" x14ac:dyDescent="0.25">
      <c r="A1060" s="77">
        <v>45911</v>
      </c>
      <c r="B1060" s="25">
        <v>57822</v>
      </c>
      <c r="C1060" s="12" t="s">
        <v>7186</v>
      </c>
      <c r="D1060" s="16">
        <v>45911</v>
      </c>
      <c r="G1060" s="13" t="s">
        <v>7200</v>
      </c>
      <c r="I1060" s="13" t="s">
        <v>1991</v>
      </c>
      <c r="J1060" s="13" t="s">
        <v>1811</v>
      </c>
      <c r="K1060" s="13" t="s">
        <v>30</v>
      </c>
      <c r="L1060" s="25" t="str">
        <f>VLOOKUP($K1060,TONG_SL!$A:$D,2,0)</f>
        <v>Gà muối 500g</v>
      </c>
      <c r="N1060" s="25" t="str">
        <f t="shared" si="277"/>
        <v>K-C6</v>
      </c>
      <c r="Q1060" s="25" t="str">
        <f>VLOOKUP(K1060,TONG_SL!$A:$D,3,0)</f>
        <v>Túi</v>
      </c>
      <c r="R1060" s="1">
        <v>2</v>
      </c>
      <c r="T1060" s="1">
        <f>VLOOKUP(VLOOKUP(G1060,Ma_KH!$A:$R,18,0)&amp;K1060,Gia_MB!$A:$F,6,0)</f>
        <v>105505</v>
      </c>
      <c r="U1060" s="14">
        <f t="shared" si="282"/>
        <v>211010</v>
      </c>
      <c r="W1060" s="64">
        <f t="shared" si="283"/>
        <v>0</v>
      </c>
      <c r="X1060" s="3" t="str">
        <f t="shared" si="284"/>
        <v>8</v>
      </c>
      <c r="Z1060" s="14">
        <f t="shared" si="285"/>
        <v>16880.8</v>
      </c>
      <c r="AA1060" s="7">
        <f>VLOOKUP(G1060,Ma_KH!$A:$R,14,0)</f>
        <v>60</v>
      </c>
    </row>
    <row r="1061" spans="1:27" x14ac:dyDescent="0.25">
      <c r="A1061" s="77">
        <v>45911</v>
      </c>
      <c r="B1061" s="25">
        <v>57822</v>
      </c>
      <c r="C1061" s="12" t="s">
        <v>7186</v>
      </c>
      <c r="D1061" s="16">
        <v>45911</v>
      </c>
      <c r="G1061" s="13" t="s">
        <v>7200</v>
      </c>
      <c r="I1061" s="13" t="s">
        <v>1991</v>
      </c>
      <c r="J1061" s="13" t="s">
        <v>1811</v>
      </c>
      <c r="K1061" s="13" t="s">
        <v>32</v>
      </c>
      <c r="L1061" s="25" t="str">
        <f>VLOOKUP($K1061,TONG_SL!$A:$D,2,0)</f>
        <v>Giò Tai Lưỡi Xào 250g</v>
      </c>
      <c r="N1061" s="25" t="str">
        <f t="shared" si="277"/>
        <v>K-C6</v>
      </c>
      <c r="Q1061" s="25" t="str">
        <f>VLOOKUP(K1061,TONG_SL!$A:$D,3,0)</f>
        <v>Túi</v>
      </c>
      <c r="R1061" s="1">
        <v>6</v>
      </c>
      <c r="T1061" s="1">
        <f>VLOOKUP(VLOOKUP(G1061,Ma_KH!$A:$R,18,0)&amp;K1061,Gia_MB!$A:$F,6,0)</f>
        <v>47673</v>
      </c>
      <c r="U1061" s="14">
        <f t="shared" si="282"/>
        <v>286038</v>
      </c>
      <c r="W1061" s="64">
        <f t="shared" si="283"/>
        <v>0</v>
      </c>
      <c r="X1061" s="3" t="str">
        <f t="shared" si="284"/>
        <v>8</v>
      </c>
      <c r="Z1061" s="14">
        <f t="shared" si="285"/>
        <v>22883.040000000001</v>
      </c>
      <c r="AA1061" s="7">
        <f>VLOOKUP(G1061,Ma_KH!$A:$R,14,0)</f>
        <v>60</v>
      </c>
    </row>
    <row r="1062" spans="1:27" x14ac:dyDescent="0.25">
      <c r="A1062" s="77">
        <v>45911</v>
      </c>
      <c r="B1062" s="25">
        <v>57822</v>
      </c>
      <c r="C1062" s="12" t="s">
        <v>7186</v>
      </c>
      <c r="D1062" s="16">
        <v>45911</v>
      </c>
      <c r="G1062" s="13" t="s">
        <v>7200</v>
      </c>
      <c r="I1062" s="13" t="s">
        <v>1991</v>
      </c>
      <c r="J1062" s="13" t="s">
        <v>1811</v>
      </c>
      <c r="K1062" s="13" t="s">
        <v>7476</v>
      </c>
      <c r="L1062" s="25" t="str">
        <f>VLOOKUP($K1062,TONG_SL!$A:$D,2,0)</f>
        <v>Gà xì dầu 500g</v>
      </c>
      <c r="N1062" s="25" t="str">
        <f t="shared" si="277"/>
        <v>K-C6</v>
      </c>
      <c r="Q1062" s="25" t="str">
        <f>VLOOKUP(K1062,TONG_SL!$A:$D,3,0)</f>
        <v>Túi</v>
      </c>
      <c r="R1062" s="1">
        <v>2</v>
      </c>
      <c r="T1062" s="1">
        <f>VLOOKUP(VLOOKUP(G1062,Ma_KH!$A:$R,18,0)&amp;K1062,Gia_MB!$A:$F,6,0)</f>
        <v>106026</v>
      </c>
      <c r="U1062" s="14">
        <f t="shared" si="282"/>
        <v>212052</v>
      </c>
      <c r="W1062" s="64">
        <f t="shared" si="283"/>
        <v>0</v>
      </c>
      <c r="X1062" s="3" t="str">
        <f t="shared" si="284"/>
        <v>8</v>
      </c>
      <c r="Z1062" s="14">
        <f t="shared" si="285"/>
        <v>16964.16</v>
      </c>
      <c r="AA1062" s="7">
        <f>VLOOKUP(G1062,Ma_KH!$A:$R,14,0)</f>
        <v>60</v>
      </c>
    </row>
    <row r="1063" spans="1:27" x14ac:dyDescent="0.25">
      <c r="A1063" s="77">
        <v>45911</v>
      </c>
      <c r="B1063" s="25">
        <v>57820</v>
      </c>
      <c r="C1063" s="12" t="s">
        <v>7186</v>
      </c>
      <c r="D1063" s="16">
        <v>45911</v>
      </c>
      <c r="G1063" s="13" t="s">
        <v>7200</v>
      </c>
      <c r="I1063" s="13" t="s">
        <v>1966</v>
      </c>
      <c r="J1063" s="13" t="s">
        <v>1811</v>
      </c>
      <c r="K1063" s="13" t="s">
        <v>7472</v>
      </c>
      <c r="L1063" s="25" t="str">
        <f>VLOOKUP($K1063,TONG_SL!$A:$D,2,0)</f>
        <v>Chân giò heo muối 300g</v>
      </c>
      <c r="N1063" s="25" t="str">
        <f t="shared" si="277"/>
        <v>K-C6</v>
      </c>
      <c r="Q1063" s="25" t="str">
        <f>VLOOKUP(K1063,TONG_SL!$A:$D,3,0)</f>
        <v>Túi</v>
      </c>
      <c r="R1063" s="1">
        <v>5</v>
      </c>
      <c r="T1063" s="1">
        <f>VLOOKUP(VLOOKUP(G1063,Ma_KH!$A:$R,18,0)&amp;K1063,Gia_MB!$A:$F,6,0)</f>
        <v>69759</v>
      </c>
      <c r="U1063" s="14">
        <f t="shared" si="282"/>
        <v>348795</v>
      </c>
      <c r="W1063" s="64">
        <f t="shared" si="283"/>
        <v>0</v>
      </c>
      <c r="X1063" s="3" t="str">
        <f t="shared" si="284"/>
        <v>8</v>
      </c>
      <c r="Z1063" s="14">
        <f t="shared" si="285"/>
        <v>27903.600000000002</v>
      </c>
      <c r="AA1063" s="7">
        <f>VLOOKUP(G1063,Ma_KH!$A:$R,14,0)</f>
        <v>60</v>
      </c>
    </row>
    <row r="1064" spans="1:27" x14ac:dyDescent="0.25">
      <c r="A1064" s="77">
        <v>45911</v>
      </c>
      <c r="B1064" s="25">
        <v>57820</v>
      </c>
      <c r="C1064" s="12" t="s">
        <v>7186</v>
      </c>
      <c r="D1064" s="16">
        <v>45911</v>
      </c>
      <c r="G1064" s="13" t="s">
        <v>7200</v>
      </c>
      <c r="I1064" s="13" t="s">
        <v>1966</v>
      </c>
      <c r="J1064" s="13" t="s">
        <v>1811</v>
      </c>
      <c r="K1064" s="13" t="s">
        <v>7475</v>
      </c>
      <c r="L1064" s="25" t="str">
        <f>VLOOKUP($K1064,TONG_SL!$A:$D,2,0)</f>
        <v>Chân giò heo muối 500g</v>
      </c>
      <c r="N1064" s="25" t="str">
        <f t="shared" si="277"/>
        <v>K-C6</v>
      </c>
      <c r="Q1064" s="25" t="str">
        <f>VLOOKUP(K1064,TONG_SL!$A:$D,3,0)</f>
        <v>Túi</v>
      </c>
      <c r="R1064" s="1">
        <v>5</v>
      </c>
      <c r="T1064" s="1">
        <f>VLOOKUP(VLOOKUP(G1064,Ma_KH!$A:$R,18,0)&amp;K1064,Gia_MB!$A:$F,6,0)</f>
        <v>113113</v>
      </c>
      <c r="U1064" s="14">
        <f t="shared" si="282"/>
        <v>565565</v>
      </c>
      <c r="W1064" s="64">
        <f t="shared" si="283"/>
        <v>0</v>
      </c>
      <c r="X1064" s="3" t="str">
        <f t="shared" si="284"/>
        <v>8</v>
      </c>
      <c r="Z1064" s="14">
        <f t="shared" si="285"/>
        <v>45245.200000000004</v>
      </c>
      <c r="AA1064" s="7">
        <f>VLOOKUP(G1064,Ma_KH!$A:$R,14,0)</f>
        <v>60</v>
      </c>
    </row>
    <row r="1065" spans="1:27" x14ac:dyDescent="0.25">
      <c r="A1065" s="77">
        <v>45911</v>
      </c>
      <c r="B1065" s="25">
        <v>57820</v>
      </c>
      <c r="C1065" s="12" t="s">
        <v>7186</v>
      </c>
      <c r="D1065" s="16">
        <v>45911</v>
      </c>
      <c r="G1065" s="13" t="s">
        <v>7200</v>
      </c>
      <c r="I1065" s="13" t="s">
        <v>1966</v>
      </c>
      <c r="J1065" s="13" t="s">
        <v>1811</v>
      </c>
      <c r="K1065" s="13" t="s">
        <v>30</v>
      </c>
      <c r="L1065" s="25" t="str">
        <f>VLOOKUP($K1065,TONG_SL!$A:$D,2,0)</f>
        <v>Gà muối 500g</v>
      </c>
      <c r="N1065" s="25" t="str">
        <f t="shared" si="277"/>
        <v>K-C6</v>
      </c>
      <c r="Q1065" s="25" t="str">
        <f>VLOOKUP(K1065,TONG_SL!$A:$D,3,0)</f>
        <v>Túi</v>
      </c>
      <c r="R1065" s="1">
        <v>3</v>
      </c>
      <c r="T1065" s="1">
        <f>VLOOKUP(VLOOKUP(G1065,Ma_KH!$A:$R,18,0)&amp;K1065,Gia_MB!$A:$F,6,0)</f>
        <v>105505</v>
      </c>
      <c r="U1065" s="14">
        <f t="shared" si="282"/>
        <v>316515</v>
      </c>
      <c r="W1065" s="64">
        <f t="shared" si="283"/>
        <v>0</v>
      </c>
      <c r="X1065" s="3" t="str">
        <f t="shared" si="284"/>
        <v>8</v>
      </c>
      <c r="Z1065" s="14">
        <f t="shared" si="285"/>
        <v>25321.200000000001</v>
      </c>
      <c r="AA1065" s="7">
        <f>VLOOKUP(G1065,Ma_KH!$A:$R,14,0)</f>
        <v>60</v>
      </c>
    </row>
    <row r="1066" spans="1:27" x14ac:dyDescent="0.25">
      <c r="A1066" s="77">
        <v>45911</v>
      </c>
      <c r="B1066" s="25">
        <v>48493</v>
      </c>
      <c r="C1066" s="12" t="s">
        <v>7186</v>
      </c>
      <c r="D1066" s="16">
        <v>45911</v>
      </c>
      <c r="G1066" s="13" t="s">
        <v>7218</v>
      </c>
      <c r="I1066" s="13" t="s">
        <v>7469</v>
      </c>
      <c r="J1066" s="13" t="s">
        <v>1811</v>
      </c>
      <c r="K1066" s="13" t="s">
        <v>7474</v>
      </c>
      <c r="L1066" s="25" t="str">
        <f>VLOOKUP($K1066,TONG_SL!$A:$D,2,0)</f>
        <v>Chân giò heo muối 100g</v>
      </c>
      <c r="N1066" s="25" t="str">
        <f t="shared" si="277"/>
        <v>K-C6</v>
      </c>
      <c r="Q1066" s="25" t="str">
        <f>VLOOKUP(K1066,TONG_SL!$A:$D,3,0)</f>
        <v>Gói</v>
      </c>
      <c r="R1066" s="1">
        <v>10</v>
      </c>
      <c r="T1066" s="1">
        <f>VLOOKUP(VLOOKUP(G1066,Ma_KH!$A:$R,18,0)&amp;K1066,Gia_MB!$A:$F,6,0)</f>
        <v>23076</v>
      </c>
      <c r="U1066" s="14">
        <f t="shared" si="282"/>
        <v>230760</v>
      </c>
      <c r="W1066" s="64">
        <f t="shared" si="283"/>
        <v>0</v>
      </c>
      <c r="X1066" s="3" t="str">
        <f t="shared" si="284"/>
        <v>8</v>
      </c>
      <c r="Z1066" s="14">
        <f t="shared" si="285"/>
        <v>18460.8</v>
      </c>
      <c r="AA1066" s="7">
        <f>VLOOKUP(G1066,Ma_KH!$A:$R,14,0)</f>
        <v>67</v>
      </c>
    </row>
    <row r="1067" spans="1:27" x14ac:dyDescent="0.25">
      <c r="A1067" s="77">
        <v>45911</v>
      </c>
      <c r="B1067" s="25">
        <v>48442</v>
      </c>
      <c r="C1067" s="12" t="s">
        <v>7186</v>
      </c>
      <c r="D1067" s="16">
        <v>45911</v>
      </c>
      <c r="G1067" s="13" t="s">
        <v>7218</v>
      </c>
      <c r="I1067" s="13" t="s">
        <v>7470</v>
      </c>
      <c r="J1067" s="13" t="s">
        <v>1811</v>
      </c>
      <c r="K1067" s="13" t="s">
        <v>7474</v>
      </c>
      <c r="L1067" s="25" t="str">
        <f>VLOOKUP($K1067,TONG_SL!$A:$D,2,0)</f>
        <v>Chân giò heo muối 100g</v>
      </c>
      <c r="N1067" s="25" t="str">
        <f t="shared" si="277"/>
        <v>K-C6</v>
      </c>
      <c r="Q1067" s="25" t="str">
        <f>VLOOKUP(K1067,TONG_SL!$A:$D,3,0)</f>
        <v>Gói</v>
      </c>
      <c r="R1067" s="1">
        <v>10</v>
      </c>
      <c r="T1067" s="1">
        <f>VLOOKUP(VLOOKUP(G1067,Ma_KH!$A:$R,18,0)&amp;K1067,Gia_MB!$A:$F,6,0)</f>
        <v>23076</v>
      </c>
      <c r="U1067" s="14">
        <f t="shared" si="282"/>
        <v>230760</v>
      </c>
      <c r="W1067" s="64">
        <f t="shared" si="283"/>
        <v>0</v>
      </c>
      <c r="X1067" s="3" t="str">
        <f t="shared" si="284"/>
        <v>8</v>
      </c>
      <c r="Z1067" s="14">
        <f t="shared" si="285"/>
        <v>18460.8</v>
      </c>
      <c r="AA1067" s="7">
        <f>VLOOKUP(G1067,Ma_KH!$A:$R,14,0)</f>
        <v>67</v>
      </c>
    </row>
    <row r="1068" spans="1:27" x14ac:dyDescent="0.25">
      <c r="A1068" s="77">
        <v>45911</v>
      </c>
      <c r="B1068" s="25">
        <v>48460</v>
      </c>
      <c r="C1068" s="12" t="s">
        <v>7186</v>
      </c>
      <c r="D1068" s="16">
        <v>45911</v>
      </c>
      <c r="G1068" s="13" t="s">
        <v>7218</v>
      </c>
      <c r="I1068" s="13" t="s">
        <v>7334</v>
      </c>
      <c r="J1068" s="13" t="s">
        <v>1811</v>
      </c>
      <c r="K1068" s="13" t="s">
        <v>7474</v>
      </c>
      <c r="L1068" s="25" t="str">
        <f>VLOOKUP($K1068,TONG_SL!$A:$D,2,0)</f>
        <v>Chân giò heo muối 100g</v>
      </c>
      <c r="N1068" s="25" t="str">
        <f t="shared" si="277"/>
        <v>K-C6</v>
      </c>
      <c r="Q1068" s="25" t="str">
        <f>VLOOKUP(K1068,TONG_SL!$A:$D,3,0)</f>
        <v>Gói</v>
      </c>
      <c r="R1068" s="1">
        <v>10</v>
      </c>
      <c r="T1068" s="1">
        <f>VLOOKUP(VLOOKUP(G1068,Ma_KH!$A:$R,18,0)&amp;K1068,Gia_MB!$A:$F,6,0)</f>
        <v>23076</v>
      </c>
      <c r="U1068" s="14">
        <f t="shared" si="282"/>
        <v>230760</v>
      </c>
      <c r="W1068" s="64">
        <f t="shared" si="283"/>
        <v>0</v>
      </c>
      <c r="X1068" s="3" t="str">
        <f t="shared" si="284"/>
        <v>8</v>
      </c>
      <c r="Z1068" s="14">
        <f t="shared" si="285"/>
        <v>18460.8</v>
      </c>
      <c r="AA1068" s="7">
        <f>VLOOKUP(G1068,Ma_KH!$A:$R,14,0)</f>
        <v>67</v>
      </c>
    </row>
    <row r="1069" spans="1:27" x14ac:dyDescent="0.25">
      <c r="A1069" s="77">
        <v>45911</v>
      </c>
      <c r="B1069" s="25">
        <v>57855</v>
      </c>
      <c r="C1069" s="12" t="s">
        <v>7186</v>
      </c>
      <c r="D1069" s="16">
        <v>45911</v>
      </c>
      <c r="G1069" s="13" t="s">
        <v>7227</v>
      </c>
      <c r="I1069" s="13" t="s">
        <v>7471</v>
      </c>
      <c r="J1069" s="13" t="s">
        <v>1811</v>
      </c>
      <c r="K1069" s="13" t="s">
        <v>30</v>
      </c>
      <c r="L1069" s="25" t="str">
        <f>VLOOKUP($K1069,TONG_SL!$A:$D,2,0)</f>
        <v>Gà muối 500g</v>
      </c>
      <c r="N1069" s="25" t="str">
        <f t="shared" si="277"/>
        <v>K-C6</v>
      </c>
      <c r="Q1069" s="25" t="str">
        <f>VLOOKUP(K1069,TONG_SL!$A:$D,3,0)</f>
        <v>Túi</v>
      </c>
      <c r="R1069" s="1">
        <v>3</v>
      </c>
      <c r="T1069" s="1">
        <f>VLOOKUP(VLOOKUP(G1069,Ma_KH!$A:$R,18,0)&amp;K1069,Gia_MB!$A:$F,6,0)</f>
        <v>111058</v>
      </c>
      <c r="U1069" s="14">
        <f t="shared" si="282"/>
        <v>333174</v>
      </c>
      <c r="W1069" s="64">
        <f t="shared" si="283"/>
        <v>0</v>
      </c>
      <c r="X1069" s="3" t="str">
        <f t="shared" si="284"/>
        <v>8</v>
      </c>
      <c r="Z1069" s="14">
        <f t="shared" si="285"/>
        <v>26653.920000000002</v>
      </c>
      <c r="AA1069" s="7">
        <f>VLOOKUP(G1069,Ma_KH!$A:$R,14,0)</f>
        <v>51</v>
      </c>
    </row>
    <row r="1070" spans="1:27" x14ac:dyDescent="0.25">
      <c r="A1070" s="77">
        <v>45911</v>
      </c>
      <c r="B1070" s="25">
        <v>57855</v>
      </c>
      <c r="C1070" s="12" t="s">
        <v>7186</v>
      </c>
      <c r="D1070" s="16">
        <v>45911</v>
      </c>
      <c r="G1070" s="13" t="s">
        <v>7227</v>
      </c>
      <c r="I1070" s="13" t="s">
        <v>7471</v>
      </c>
      <c r="J1070" s="13" t="s">
        <v>1811</v>
      </c>
      <c r="K1070" s="13" t="s">
        <v>7476</v>
      </c>
      <c r="L1070" s="25" t="str">
        <f>VLOOKUP($K1070,TONG_SL!$A:$D,2,0)</f>
        <v>Gà xì dầu 500g</v>
      </c>
      <c r="N1070" s="25" t="str">
        <f t="shared" si="277"/>
        <v>K-C6</v>
      </c>
      <c r="Q1070" s="25" t="str">
        <f>VLOOKUP(K1070,TONG_SL!$A:$D,3,0)</f>
        <v>Túi</v>
      </c>
      <c r="R1070" s="1">
        <v>3</v>
      </c>
      <c r="T1070" s="1">
        <f>VLOOKUP(VLOOKUP(G1070,Ma_KH!$A:$R,18,0)&amp;K1070,Gia_MB!$A:$F,6,0)</f>
        <v>111606</v>
      </c>
      <c r="U1070" s="14">
        <f t="shared" si="282"/>
        <v>334818</v>
      </c>
      <c r="W1070" s="64">
        <f t="shared" si="283"/>
        <v>0</v>
      </c>
      <c r="X1070" s="3" t="str">
        <f t="shared" si="284"/>
        <v>8</v>
      </c>
      <c r="Z1070" s="14">
        <f t="shared" si="285"/>
        <v>26785.440000000002</v>
      </c>
      <c r="AA1070" s="7">
        <f>VLOOKUP(G1070,Ma_KH!$A:$R,14,0)</f>
        <v>51</v>
      </c>
    </row>
    <row r="1071" spans="1:27" x14ac:dyDescent="0.25">
      <c r="A1071" s="77">
        <v>45911</v>
      </c>
      <c r="B1071" s="25">
        <v>57855</v>
      </c>
      <c r="C1071" s="12" t="s">
        <v>7186</v>
      </c>
      <c r="D1071" s="16">
        <v>45911</v>
      </c>
      <c r="G1071" s="13" t="s">
        <v>7227</v>
      </c>
      <c r="I1071" s="13" t="s">
        <v>7471</v>
      </c>
      <c r="J1071" s="13" t="s">
        <v>1811</v>
      </c>
      <c r="K1071" s="13" t="s">
        <v>27</v>
      </c>
      <c r="L1071" s="25" t="str">
        <f>VLOOKUP($K1071,TONG_SL!$A:$D,2,0)</f>
        <v>Chân giò heo muối 300g</v>
      </c>
      <c r="N1071" s="25" t="str">
        <f t="shared" si="277"/>
        <v>K-C6</v>
      </c>
      <c r="Q1071" s="25" t="str">
        <f>VLOOKUP(K1071,TONG_SL!$A:$D,3,0)</f>
        <v>Túi</v>
      </c>
      <c r="R1071" s="1">
        <v>10</v>
      </c>
      <c r="T1071" s="1">
        <f>VLOOKUP(VLOOKUP(G1071,Ma_KH!$A:$R,18,0)&amp;K1071,Gia_MB!$A:$F,6,0)</f>
        <v>73431</v>
      </c>
      <c r="U1071" s="14">
        <f t="shared" si="282"/>
        <v>734310</v>
      </c>
      <c r="W1071" s="64">
        <f t="shared" si="283"/>
        <v>0</v>
      </c>
      <c r="X1071" s="3" t="str">
        <f t="shared" si="284"/>
        <v>8</v>
      </c>
      <c r="Z1071" s="14">
        <f t="shared" si="285"/>
        <v>58744.800000000003</v>
      </c>
      <c r="AA1071" s="7">
        <f>VLOOKUP(G1071,Ma_KH!$A:$R,14,0)</f>
        <v>51</v>
      </c>
    </row>
    <row r="1072" spans="1:27" x14ac:dyDescent="0.25">
      <c r="A1072" s="77">
        <v>45911</v>
      </c>
      <c r="B1072" s="25">
        <v>57855</v>
      </c>
      <c r="C1072" s="12" t="s">
        <v>7186</v>
      </c>
      <c r="D1072" s="16">
        <v>45911</v>
      </c>
      <c r="G1072" s="13" t="s">
        <v>7227</v>
      </c>
      <c r="I1072" s="13" t="s">
        <v>7471</v>
      </c>
      <c r="J1072" s="13" t="s">
        <v>1811</v>
      </c>
      <c r="K1072" s="13" t="s">
        <v>7475</v>
      </c>
      <c r="L1072" s="25" t="str">
        <f>VLOOKUP($K1072,TONG_SL!$A:$D,2,0)</f>
        <v>Chân giò heo muối 500g</v>
      </c>
      <c r="N1072" s="25" t="str">
        <f t="shared" si="277"/>
        <v>K-C6</v>
      </c>
      <c r="Q1072" s="25" t="str">
        <f>VLOOKUP(K1072,TONG_SL!$A:$D,3,0)</f>
        <v>Túi</v>
      </c>
      <c r="R1072" s="1">
        <v>5</v>
      </c>
      <c r="T1072" s="1">
        <f>VLOOKUP(VLOOKUP(G1072,Ma_KH!$A:$R,18,0)&amp;K1072,Gia_MB!$A:$F,6,0)</f>
        <v>119066</v>
      </c>
      <c r="U1072" s="14">
        <f t="shared" si="282"/>
        <v>595330</v>
      </c>
      <c r="W1072" s="64">
        <f t="shared" si="283"/>
        <v>0</v>
      </c>
      <c r="X1072" s="3" t="str">
        <f t="shared" si="284"/>
        <v>8</v>
      </c>
      <c r="Z1072" s="14">
        <f t="shared" si="285"/>
        <v>47626.400000000001</v>
      </c>
      <c r="AA1072" s="7">
        <f>VLOOKUP(G1072,Ma_KH!$A:$R,14,0)</f>
        <v>51</v>
      </c>
    </row>
    <row r="1073" spans="1:27" x14ac:dyDescent="0.25">
      <c r="A1073" s="77">
        <v>45911</v>
      </c>
      <c r="B1073" s="25">
        <v>57855</v>
      </c>
      <c r="C1073" s="12" t="s">
        <v>7186</v>
      </c>
      <c r="D1073" s="16">
        <v>45911</v>
      </c>
      <c r="G1073" s="13" t="s">
        <v>7227</v>
      </c>
      <c r="I1073" s="13" t="s">
        <v>7471</v>
      </c>
      <c r="J1073" s="13" t="s">
        <v>1811</v>
      </c>
      <c r="K1073" s="13" t="s">
        <v>7477</v>
      </c>
      <c r="L1073" s="25" t="str">
        <f>VLOOKUP($K1073,TONG_SL!$A:$D,2,0)</f>
        <v>Gà muối hun khói 300g</v>
      </c>
      <c r="N1073" s="25" t="str">
        <f t="shared" si="277"/>
        <v>K-C6</v>
      </c>
      <c r="Q1073" s="25" t="str">
        <f>VLOOKUP(K1073,TONG_SL!$A:$D,3,0)</f>
        <v>Túi</v>
      </c>
      <c r="R1073" s="1">
        <v>5</v>
      </c>
      <c r="T1073" s="1">
        <f>VLOOKUP(VLOOKUP(G1073,Ma_KH!$A:$R,18,0)&amp;K1073,Gia_MB!$A:$F,6,0)</f>
        <v>70000</v>
      </c>
      <c r="U1073" s="14">
        <f t="shared" si="282"/>
        <v>350000</v>
      </c>
      <c r="W1073" s="64">
        <f t="shared" si="283"/>
        <v>0</v>
      </c>
      <c r="X1073" s="3" t="str">
        <f t="shared" si="284"/>
        <v>8</v>
      </c>
      <c r="Z1073" s="14">
        <f t="shared" si="285"/>
        <v>28000</v>
      </c>
      <c r="AA1073" s="7">
        <f>VLOOKUP(G1073,Ma_KH!$A:$R,14,0)</f>
        <v>51</v>
      </c>
    </row>
    <row r="1074" spans="1:27" x14ac:dyDescent="0.25">
      <c r="A1074" s="77">
        <v>45911</v>
      </c>
      <c r="B1074" s="25">
        <v>57855</v>
      </c>
      <c r="C1074" s="12" t="s">
        <v>7186</v>
      </c>
      <c r="D1074" s="16">
        <v>45911</v>
      </c>
      <c r="G1074" s="13" t="s">
        <v>7227</v>
      </c>
      <c r="I1074" s="13" t="s">
        <v>7471</v>
      </c>
      <c r="J1074" s="13" t="s">
        <v>1811</v>
      </c>
      <c r="K1074" s="13" t="s">
        <v>7478</v>
      </c>
      <c r="L1074" s="25" t="str">
        <f>VLOOKUP($K1074,TONG_SL!$A:$D,2,0)</f>
        <v>Chân gà sả tắc 150g</v>
      </c>
      <c r="N1074" s="25" t="str">
        <f t="shared" si="277"/>
        <v>K-C6</v>
      </c>
      <c r="Q1074" s="25" t="str">
        <f>VLOOKUP(K1074,TONG_SL!$A:$D,3,0)</f>
        <v>Túi</v>
      </c>
      <c r="R1074" s="1">
        <v>3</v>
      </c>
      <c r="T1074" s="1">
        <f>VLOOKUP(VLOOKUP(G1074,Ma_KH!$A:$R,18,0)&amp;K1074,Gia_MB!$A:$F,6,0)</f>
        <v>20250</v>
      </c>
      <c r="U1074" s="14">
        <f t="shared" si="282"/>
        <v>60750</v>
      </c>
      <c r="W1074" s="64">
        <f t="shared" si="283"/>
        <v>0</v>
      </c>
      <c r="X1074" s="3" t="str">
        <f t="shared" si="284"/>
        <v>8</v>
      </c>
      <c r="Z1074" s="14">
        <f t="shared" si="285"/>
        <v>4860</v>
      </c>
      <c r="AA1074" s="7">
        <f>VLOOKUP(G1074,Ma_KH!$A:$R,14,0)</f>
        <v>51</v>
      </c>
    </row>
    <row r="1075" spans="1:27" x14ac:dyDescent="0.25">
      <c r="A1075" s="77">
        <v>45911</v>
      </c>
      <c r="B1075" s="25">
        <v>57855</v>
      </c>
      <c r="C1075" s="12" t="s">
        <v>7186</v>
      </c>
      <c r="D1075" s="16">
        <v>45911</v>
      </c>
      <c r="G1075" s="13" t="s">
        <v>7227</v>
      </c>
      <c r="I1075" s="13" t="s">
        <v>7471</v>
      </c>
      <c r="J1075" s="13" t="s">
        <v>1811</v>
      </c>
      <c r="K1075" s="13" t="s">
        <v>7479</v>
      </c>
      <c r="L1075" s="25" t="str">
        <f>VLOOKUP($K1075,TONG_SL!$A:$D,2,0)</f>
        <v>Tai heo sốt thái 150g</v>
      </c>
      <c r="N1075" s="25" t="str">
        <f t="shared" si="277"/>
        <v>K-C6</v>
      </c>
      <c r="Q1075" s="25" t="str">
        <f>VLOOKUP(K1075,TONG_SL!$A:$D,3,0)</f>
        <v>Túi</v>
      </c>
      <c r="R1075" s="1">
        <v>10</v>
      </c>
      <c r="T1075" s="1">
        <f>VLOOKUP(VLOOKUP(G1075,Ma_KH!$A:$R,18,0)&amp;K1075,Gia_MB!$A:$F,6,0)</f>
        <v>19500</v>
      </c>
      <c r="U1075" s="14">
        <f t="shared" si="282"/>
        <v>195000</v>
      </c>
      <c r="W1075" s="64">
        <f t="shared" si="283"/>
        <v>0</v>
      </c>
      <c r="X1075" s="3" t="str">
        <f t="shared" si="284"/>
        <v>8</v>
      </c>
      <c r="Z1075" s="14">
        <f t="shared" si="285"/>
        <v>15600</v>
      </c>
      <c r="AA1075" s="7">
        <f>VLOOKUP(G1075,Ma_KH!$A:$R,14,0)</f>
        <v>51</v>
      </c>
    </row>
    <row r="1076" spans="1:27" x14ac:dyDescent="0.25">
      <c r="A1076" s="77">
        <v>45911</v>
      </c>
      <c r="B1076" s="25">
        <v>57855</v>
      </c>
      <c r="C1076" s="12" t="s">
        <v>7186</v>
      </c>
      <c r="D1076" s="16">
        <v>45911</v>
      </c>
      <c r="G1076" s="13" t="s">
        <v>7227</v>
      </c>
      <c r="I1076" s="13" t="s">
        <v>7471</v>
      </c>
      <c r="J1076" s="13" t="s">
        <v>1811</v>
      </c>
      <c r="K1076" s="13" t="s">
        <v>7474</v>
      </c>
      <c r="L1076" s="25" t="str">
        <f>VLOOKUP($K1076,TONG_SL!$A:$D,2,0)</f>
        <v>Chân giò heo muối 100g</v>
      </c>
      <c r="N1076" s="25" t="str">
        <f t="shared" si="277"/>
        <v>K-C6</v>
      </c>
      <c r="Q1076" s="25" t="str">
        <f>VLOOKUP(K1076,TONG_SL!$A:$D,3,0)</f>
        <v>Gói</v>
      </c>
      <c r="R1076" s="1">
        <v>5</v>
      </c>
      <c r="T1076" s="1">
        <f>VLOOKUP(VLOOKUP(G1076,Ma_KH!$A:$R,18,0)&amp;K1076,Gia_MB!$A:$F,6,0)</f>
        <v>24549</v>
      </c>
      <c r="U1076" s="14">
        <f t="shared" si="282"/>
        <v>122745</v>
      </c>
      <c r="W1076" s="64">
        <f t="shared" si="283"/>
        <v>0</v>
      </c>
      <c r="X1076" s="3" t="str">
        <f t="shared" si="284"/>
        <v>8</v>
      </c>
      <c r="Z1076" s="14">
        <f t="shared" si="285"/>
        <v>9819.6</v>
      </c>
      <c r="AA1076" s="7">
        <f>VLOOKUP(G1076,Ma_KH!$A:$R,14,0)</f>
        <v>51</v>
      </c>
    </row>
    <row r="1077" spans="1:27" x14ac:dyDescent="0.25">
      <c r="A1077" s="77">
        <v>45911</v>
      </c>
      <c r="B1077" s="25">
        <v>58002</v>
      </c>
      <c r="C1077" s="12" t="s">
        <v>7186</v>
      </c>
      <c r="D1077" s="16">
        <v>45911</v>
      </c>
      <c r="G1077" s="13" t="s">
        <v>3567</v>
      </c>
      <c r="I1077" s="13" t="s">
        <v>3567</v>
      </c>
      <c r="J1077" s="13" t="s">
        <v>75</v>
      </c>
      <c r="K1077" s="13" t="s">
        <v>35</v>
      </c>
      <c r="L1077" s="25" t="str">
        <f>VLOOKUP($K1077,TONG_SL!$A:$D,2,0)</f>
        <v>Tai heo muối 200g</v>
      </c>
      <c r="N1077" s="25" t="str">
        <f t="shared" si="277"/>
        <v>K-C6</v>
      </c>
      <c r="Q1077" s="25" t="str">
        <f>VLOOKUP(K1077,TONG_SL!$A:$D,3,0)</f>
        <v>Túi</v>
      </c>
      <c r="R1077" s="1">
        <v>10</v>
      </c>
      <c r="T1077" s="1">
        <f>VLOOKUP(VLOOKUP(G1077,Ma_KH!$A:$R,18,0)&amp;K1077,Gia_MB!$A:$F,6,0)</f>
        <v>55595</v>
      </c>
      <c r="U1077" s="14">
        <f t="shared" si="282"/>
        <v>555950</v>
      </c>
      <c r="W1077" s="64">
        <f t="shared" si="283"/>
        <v>0</v>
      </c>
      <c r="X1077" s="3" t="str">
        <f t="shared" si="284"/>
        <v>8</v>
      </c>
      <c r="Z1077" s="14">
        <f t="shared" si="285"/>
        <v>44476</v>
      </c>
      <c r="AA1077" s="7">
        <f>VLOOKUP(G1077,Ma_KH!$A:$R,14,0)</f>
        <v>58</v>
      </c>
    </row>
    <row r="1078" spans="1:27" x14ac:dyDescent="0.25">
      <c r="A1078" s="77">
        <v>45911</v>
      </c>
      <c r="B1078" s="25">
        <v>58002</v>
      </c>
      <c r="C1078" s="12" t="s">
        <v>7186</v>
      </c>
      <c r="D1078" s="16">
        <v>45911</v>
      </c>
      <c r="G1078" s="13" t="s">
        <v>3567</v>
      </c>
      <c r="I1078" s="13" t="s">
        <v>3567</v>
      </c>
      <c r="J1078" s="13" t="s">
        <v>75</v>
      </c>
      <c r="K1078" s="13" t="s">
        <v>27</v>
      </c>
      <c r="L1078" s="25" t="str">
        <f>VLOOKUP($K1078,TONG_SL!$A:$D,2,0)</f>
        <v>Chân giò heo muối 300g</v>
      </c>
      <c r="N1078" s="25" t="str">
        <f t="shared" si="277"/>
        <v>K-C6</v>
      </c>
      <c r="Q1078" s="25" t="str">
        <f>VLOOKUP(K1078,TONG_SL!$A:$D,3,0)</f>
        <v>Túi</v>
      </c>
      <c r="R1078" s="1">
        <v>20</v>
      </c>
      <c r="T1078" s="1">
        <f>VLOOKUP(VLOOKUP(G1078,Ma_KH!$A:$R,18,0)&amp;K1078,Gia_MB!$A:$F,6,0)</f>
        <v>73431</v>
      </c>
      <c r="U1078" s="14">
        <f t="shared" si="282"/>
        <v>1468620</v>
      </c>
      <c r="W1078" s="64">
        <f t="shared" si="283"/>
        <v>0</v>
      </c>
      <c r="X1078" s="3" t="str">
        <f t="shared" si="284"/>
        <v>8</v>
      </c>
      <c r="Z1078" s="14">
        <f t="shared" si="285"/>
        <v>117489.60000000001</v>
      </c>
      <c r="AA1078" s="7">
        <f>VLOOKUP(G1078,Ma_KH!$A:$R,14,0)</f>
        <v>58</v>
      </c>
    </row>
    <row r="1079" spans="1:27" x14ac:dyDescent="0.25">
      <c r="A1079" s="77">
        <v>45911</v>
      </c>
      <c r="B1079" s="25">
        <v>58003</v>
      </c>
      <c r="C1079" s="12" t="s">
        <v>7186</v>
      </c>
      <c r="D1079" s="16">
        <v>45911</v>
      </c>
      <c r="G1079" s="13" t="s">
        <v>3567</v>
      </c>
      <c r="I1079" s="13" t="s">
        <v>3567</v>
      </c>
      <c r="J1079" s="13" t="s">
        <v>75</v>
      </c>
      <c r="K1079" s="13" t="s">
        <v>32</v>
      </c>
      <c r="L1079" s="25" t="str">
        <f>VLOOKUP($K1079,TONG_SL!$A:$D,2,0)</f>
        <v>Giò Tai Lưỡi Xào 250g</v>
      </c>
      <c r="N1079" s="25" t="str">
        <f t="shared" si="277"/>
        <v>K-C6</v>
      </c>
      <c r="Q1079" s="25" t="str">
        <f>VLOOKUP(K1079,TONG_SL!$A:$D,3,0)</f>
        <v>Túi</v>
      </c>
      <c r="R1079" s="1">
        <v>12</v>
      </c>
      <c r="T1079" s="1">
        <f>VLOOKUP(VLOOKUP(G1079,Ma_KH!$A:$R,18,0)&amp;K1079,Gia_MB!$A:$F,6,0)</f>
        <v>50182</v>
      </c>
      <c r="U1079" s="14">
        <f t="shared" si="282"/>
        <v>602184</v>
      </c>
      <c r="W1079" s="64">
        <f t="shared" si="283"/>
        <v>0</v>
      </c>
      <c r="X1079" s="3" t="str">
        <f t="shared" si="284"/>
        <v>8</v>
      </c>
      <c r="Z1079" s="14">
        <f t="shared" si="285"/>
        <v>48174.720000000001</v>
      </c>
      <c r="AA1079" s="7">
        <f>VLOOKUP(G1079,Ma_KH!$A:$R,14,0)</f>
        <v>58</v>
      </c>
    </row>
    <row r="1080" spans="1:27" x14ac:dyDescent="0.25">
      <c r="A1080" s="77">
        <v>45911</v>
      </c>
      <c r="B1080" s="25">
        <v>58003</v>
      </c>
      <c r="C1080" s="12" t="s">
        <v>7186</v>
      </c>
      <c r="D1080" s="16">
        <v>45911</v>
      </c>
      <c r="G1080" s="13" t="s">
        <v>3567</v>
      </c>
      <c r="I1080" s="13" t="s">
        <v>3567</v>
      </c>
      <c r="J1080" s="13" t="s">
        <v>75</v>
      </c>
      <c r="K1080" s="13" t="s">
        <v>27</v>
      </c>
      <c r="L1080" s="25" t="str">
        <f>VLOOKUP($K1080,TONG_SL!$A:$D,2,0)</f>
        <v>Chân giò heo muối 300g</v>
      </c>
      <c r="N1080" s="25" t="str">
        <f t="shared" si="277"/>
        <v>K-C6</v>
      </c>
      <c r="Q1080" s="25" t="str">
        <f>VLOOKUP(K1080,TONG_SL!$A:$D,3,0)</f>
        <v>Túi</v>
      </c>
      <c r="R1080" s="1">
        <v>20</v>
      </c>
      <c r="T1080" s="1">
        <f>VLOOKUP(VLOOKUP(G1080,Ma_KH!$A:$R,18,0)&amp;K1080,Gia_MB!$A:$F,6,0)</f>
        <v>73431</v>
      </c>
      <c r="U1080" s="14">
        <f t="shared" si="282"/>
        <v>1468620</v>
      </c>
      <c r="W1080" s="64">
        <f t="shared" si="283"/>
        <v>0</v>
      </c>
      <c r="X1080" s="3" t="str">
        <f t="shared" si="284"/>
        <v>8</v>
      </c>
      <c r="Z1080" s="14">
        <f t="shared" si="285"/>
        <v>117489.60000000001</v>
      </c>
      <c r="AA1080" s="7">
        <f>VLOOKUP(G1080,Ma_KH!$A:$R,14,0)</f>
        <v>58</v>
      </c>
    </row>
    <row r="1081" spans="1:27" x14ac:dyDescent="0.25">
      <c r="A1081" s="77">
        <v>45911</v>
      </c>
      <c r="B1081" s="25">
        <v>58003</v>
      </c>
      <c r="C1081" s="12" t="s">
        <v>7186</v>
      </c>
      <c r="D1081" s="16">
        <v>45911</v>
      </c>
      <c r="G1081" s="13" t="s">
        <v>3567</v>
      </c>
      <c r="I1081" s="13" t="s">
        <v>3567</v>
      </c>
      <c r="J1081" s="13" t="s">
        <v>75</v>
      </c>
      <c r="K1081" s="13" t="s">
        <v>30</v>
      </c>
      <c r="L1081" s="25" t="str">
        <f>VLOOKUP($K1081,TONG_SL!$A:$D,2,0)</f>
        <v>Gà muối 500g</v>
      </c>
      <c r="N1081" s="25" t="str">
        <f t="shared" si="277"/>
        <v>K-C6</v>
      </c>
      <c r="Q1081" s="25" t="str">
        <f>VLOOKUP(K1081,TONG_SL!$A:$D,3,0)</f>
        <v>Túi</v>
      </c>
      <c r="R1081" s="1">
        <v>10</v>
      </c>
      <c r="T1081" s="1">
        <f>VLOOKUP(VLOOKUP(G1081,Ma_KH!$A:$R,18,0)&amp;K1081,Gia_MB!$A:$F,6,0)</f>
        <v>111058</v>
      </c>
      <c r="U1081" s="14">
        <f t="shared" si="282"/>
        <v>1110580</v>
      </c>
      <c r="W1081" s="64">
        <f t="shared" si="283"/>
        <v>0</v>
      </c>
      <c r="X1081" s="3" t="str">
        <f t="shared" si="284"/>
        <v>8</v>
      </c>
      <c r="Z1081" s="14">
        <f t="shared" si="285"/>
        <v>88846.400000000009</v>
      </c>
      <c r="AA1081" s="7">
        <f>VLOOKUP(G1081,Ma_KH!$A:$R,14,0)</f>
        <v>58</v>
      </c>
    </row>
    <row r="1082" spans="1:27" x14ac:dyDescent="0.25">
      <c r="A1082" s="77">
        <v>45911</v>
      </c>
      <c r="B1082" s="25">
        <v>14033488</v>
      </c>
      <c r="C1082" s="12" t="s">
        <v>7186</v>
      </c>
      <c r="D1082" s="16">
        <v>45911</v>
      </c>
      <c r="G1082" s="13" t="s">
        <v>4571</v>
      </c>
      <c r="I1082" s="13" t="s">
        <v>4571</v>
      </c>
      <c r="J1082" s="13" t="s">
        <v>1809</v>
      </c>
      <c r="K1082" s="13" t="s">
        <v>30</v>
      </c>
      <c r="L1082" s="25" t="str">
        <f>VLOOKUP($K1082,TONG_SL!$A:$D,2,0)</f>
        <v>Gà muối 500g</v>
      </c>
      <c r="N1082" s="25" t="str">
        <f t="shared" ref="N1082:N1093" si="286">IF($B1082&lt;&gt;"","K-C6","")</f>
        <v>K-C6</v>
      </c>
      <c r="Q1082" s="25" t="str">
        <f>VLOOKUP(K1082,TONG_SL!$A:$D,3,0)</f>
        <v>Túi</v>
      </c>
      <c r="R1082" s="1">
        <v>100</v>
      </c>
      <c r="T1082" s="1">
        <f>VLOOKUP(VLOOKUP(G1082,Ma_KH!$A:$R,18,0)&amp;K1082,Gia_MB!$A:$F,6,0)</f>
        <v>111058</v>
      </c>
      <c r="U1082" s="14">
        <f t="shared" ref="U1082:U1083" si="287">T1082*R1082</f>
        <v>11105800</v>
      </c>
      <c r="W1082" s="64">
        <f t="shared" ref="W1082:W1083" si="288">U1082*V1082</f>
        <v>0</v>
      </c>
      <c r="X1082" s="3" t="str">
        <f t="shared" ref="X1082:X1083" si="289">IF(B1082&lt;&gt;"","8","0")</f>
        <v>8</v>
      </c>
      <c r="Z1082" s="14">
        <f t="shared" ref="Z1082:Z1083" si="290">U1082*X1082%</f>
        <v>888464</v>
      </c>
      <c r="AA1082" s="7">
        <f>VLOOKUP(G1082,Ma_KH!$A:$R,14,0)</f>
        <v>49</v>
      </c>
    </row>
    <row r="1083" spans="1:27" x14ac:dyDescent="0.25">
      <c r="A1083" s="77">
        <v>45911</v>
      </c>
      <c r="B1083" s="25">
        <v>14032964</v>
      </c>
      <c r="C1083" s="12" t="s">
        <v>7186</v>
      </c>
      <c r="D1083" s="16">
        <v>45911</v>
      </c>
      <c r="G1083" s="13" t="s">
        <v>4571</v>
      </c>
      <c r="I1083" s="13" t="s">
        <v>4571</v>
      </c>
      <c r="J1083" s="13" t="s">
        <v>1809</v>
      </c>
      <c r="K1083" s="13" t="s">
        <v>30</v>
      </c>
      <c r="L1083" s="25" t="str">
        <f>VLOOKUP($K1083,TONG_SL!$A:$D,2,0)</f>
        <v>Gà muối 500g</v>
      </c>
      <c r="N1083" s="25" t="str">
        <f t="shared" si="286"/>
        <v>K-C6</v>
      </c>
      <c r="Q1083" s="25" t="str">
        <f>VLOOKUP(K1083,TONG_SL!$A:$D,3,0)</f>
        <v>Túi</v>
      </c>
      <c r="R1083" s="1">
        <v>50</v>
      </c>
      <c r="T1083" s="1">
        <f>VLOOKUP(VLOOKUP(G1083,Ma_KH!$A:$R,18,0)&amp;K1083,Gia_MB!$A:$F,6,0)</f>
        <v>111058</v>
      </c>
      <c r="U1083" s="14">
        <f t="shared" si="287"/>
        <v>5552900</v>
      </c>
      <c r="W1083" s="64">
        <f t="shared" si="288"/>
        <v>0</v>
      </c>
      <c r="X1083" s="3" t="str">
        <f t="shared" si="289"/>
        <v>8</v>
      </c>
      <c r="Z1083" s="14">
        <f t="shared" si="290"/>
        <v>444232</v>
      </c>
      <c r="AA1083" s="7">
        <f>VLOOKUP(G1083,Ma_KH!$A:$R,14,0)</f>
        <v>49</v>
      </c>
    </row>
    <row r="1084" spans="1:27" x14ac:dyDescent="0.25">
      <c r="A1084" s="77">
        <v>45911</v>
      </c>
      <c r="B1084" s="25">
        <v>90553724</v>
      </c>
      <c r="C1084" s="12" t="s">
        <v>7186</v>
      </c>
      <c r="D1084" s="16">
        <v>45911</v>
      </c>
      <c r="G1084" s="13" t="s">
        <v>4581</v>
      </c>
      <c r="I1084" s="13" t="s">
        <v>4581</v>
      </c>
      <c r="J1084" s="13" t="s">
        <v>1813</v>
      </c>
      <c r="K1084" s="13" t="s">
        <v>1784</v>
      </c>
      <c r="L1084" s="25" t="str">
        <f>VLOOKUP($K1084,TONG_SL!$A:$D,2,0)</f>
        <v>Tai heo sốt thái 500g</v>
      </c>
      <c r="N1084" s="25" t="str">
        <f t="shared" si="286"/>
        <v>K-C6</v>
      </c>
      <c r="Q1084" s="25" t="str">
        <f>VLOOKUP(K1084,TONG_SL!$A:$D,3,0)</f>
        <v>Hộp</v>
      </c>
      <c r="R1084" s="1">
        <v>5</v>
      </c>
      <c r="T1084" s="1">
        <f>VLOOKUP(VLOOKUP(G1084,Ma_KH!$A:$R,18,0)&amp;K1084,Gia_MB!$A:$F,6,0)</f>
        <v>72500</v>
      </c>
      <c r="U1084" s="14">
        <f t="shared" ref="U1084:U1120" si="291">T1084*R1084</f>
        <v>362500</v>
      </c>
      <c r="W1084" s="64">
        <f t="shared" ref="W1084:W1120" si="292">U1084*V1084</f>
        <v>0</v>
      </c>
      <c r="X1084" s="3" t="str">
        <f t="shared" ref="X1084:X1120" si="293">IF(B1084&lt;&gt;"","8","0")</f>
        <v>8</v>
      </c>
      <c r="Z1084" s="14">
        <f t="shared" ref="Z1084:Z1120" si="294">U1084*X1084%</f>
        <v>29000</v>
      </c>
      <c r="AA1084" s="7">
        <f>VLOOKUP(G1084,Ma_KH!$A:$R,14,0)</f>
        <v>49</v>
      </c>
    </row>
    <row r="1085" spans="1:27" x14ac:dyDescent="0.25">
      <c r="A1085" s="77">
        <v>45911</v>
      </c>
      <c r="B1085" s="25">
        <v>90553724</v>
      </c>
      <c r="C1085" s="12" t="s">
        <v>7186</v>
      </c>
      <c r="D1085" s="16">
        <v>45911</v>
      </c>
      <c r="G1085" s="13" t="s">
        <v>4581</v>
      </c>
      <c r="I1085" s="13" t="s">
        <v>4581</v>
      </c>
      <c r="J1085" s="13" t="s">
        <v>1813</v>
      </c>
      <c r="K1085" s="13" t="s">
        <v>1724</v>
      </c>
      <c r="L1085" s="25" t="str">
        <f>VLOOKUP($K1085,TONG_SL!$A:$D,2,0)</f>
        <v>Chân gà sả tắc 500g</v>
      </c>
      <c r="N1085" s="25" t="str">
        <f t="shared" si="286"/>
        <v>K-C6</v>
      </c>
      <c r="Q1085" s="25" t="str">
        <f>VLOOKUP(K1085,TONG_SL!$A:$D,3,0)</f>
        <v>Hộp</v>
      </c>
      <c r="R1085" s="1">
        <v>5</v>
      </c>
      <c r="T1085" s="1">
        <f>VLOOKUP(VLOOKUP(G1085,Ma_KH!$A:$R,18,0)&amp;K1085,Gia_MB!$A:$F,6,0)</f>
        <v>70000</v>
      </c>
      <c r="U1085" s="14">
        <f t="shared" si="291"/>
        <v>350000</v>
      </c>
      <c r="W1085" s="64">
        <f t="shared" si="292"/>
        <v>0</v>
      </c>
      <c r="X1085" s="3" t="str">
        <f t="shared" si="293"/>
        <v>8</v>
      </c>
      <c r="Z1085" s="14">
        <f t="shared" si="294"/>
        <v>28000</v>
      </c>
      <c r="AA1085" s="7">
        <f>VLOOKUP(G1085,Ma_KH!$A:$R,14,0)</f>
        <v>49</v>
      </c>
    </row>
    <row r="1086" spans="1:27" x14ac:dyDescent="0.25">
      <c r="A1086" s="77">
        <v>45911</v>
      </c>
      <c r="B1086" s="25">
        <v>31701</v>
      </c>
      <c r="C1086" s="12" t="s">
        <v>7186</v>
      </c>
      <c r="D1086" s="16">
        <v>45911</v>
      </c>
      <c r="G1086" s="13" t="s">
        <v>762</v>
      </c>
      <c r="I1086" s="13" t="s">
        <v>7480</v>
      </c>
      <c r="J1086" s="13" t="s">
        <v>1815</v>
      </c>
      <c r="K1086" s="13" t="s">
        <v>570</v>
      </c>
      <c r="L1086" s="25" t="str">
        <f>VLOOKUP($K1086,TONG_SL!$A:$D,2,0)</f>
        <v>Tai heo sốt thái 150g</v>
      </c>
      <c r="N1086" s="25" t="str">
        <f t="shared" si="286"/>
        <v>K-C6</v>
      </c>
      <c r="Q1086" s="25" t="str">
        <f>VLOOKUP(K1086,TONG_SL!$A:$D,3,0)</f>
        <v>Túi</v>
      </c>
      <c r="R1086" s="1">
        <v>5</v>
      </c>
      <c r="T1086" s="1">
        <f>VLOOKUP(VLOOKUP(G1086,Ma_KH!$A:$R,18,0)&amp;K1086,Gia_MB!$A:$F,6,0)</f>
        <v>21667</v>
      </c>
      <c r="U1086" s="14">
        <f t="shared" si="291"/>
        <v>108335</v>
      </c>
      <c r="W1086" s="64">
        <f t="shared" si="292"/>
        <v>0</v>
      </c>
      <c r="X1086" s="3" t="str">
        <f t="shared" si="293"/>
        <v>8</v>
      </c>
      <c r="Z1086" s="14">
        <f t="shared" si="294"/>
        <v>8666.7999999999993</v>
      </c>
      <c r="AA1086" s="7">
        <f>VLOOKUP(G1086,Ma_KH!$A:$R,14,0)</f>
        <v>50</v>
      </c>
    </row>
    <row r="1087" spans="1:27" x14ac:dyDescent="0.25">
      <c r="A1087" s="77">
        <v>45911</v>
      </c>
      <c r="B1087" s="25">
        <v>31701</v>
      </c>
      <c r="C1087" s="12" t="s">
        <v>7186</v>
      </c>
      <c r="D1087" s="16">
        <v>45911</v>
      </c>
      <c r="G1087" s="13" t="s">
        <v>762</v>
      </c>
      <c r="I1087" s="13" t="s">
        <v>7480</v>
      </c>
      <c r="J1087" s="13" t="s">
        <v>1815</v>
      </c>
      <c r="K1087" s="13" t="s">
        <v>27</v>
      </c>
      <c r="L1087" s="25" t="str">
        <f>VLOOKUP($K1087,TONG_SL!$A:$D,2,0)</f>
        <v>Chân giò heo muối 300g</v>
      </c>
      <c r="N1087" s="25" t="str">
        <f t="shared" si="286"/>
        <v>K-C6</v>
      </c>
      <c r="Q1087" s="25" t="str">
        <f>VLOOKUP(K1087,TONG_SL!$A:$D,3,0)</f>
        <v>Túi</v>
      </c>
      <c r="R1087" s="1">
        <v>2</v>
      </c>
      <c r="T1087" s="1">
        <f>VLOOKUP(VLOOKUP(G1087,Ma_KH!$A:$R,18,0)&amp;K1087,Gia_MB!$A:$F,6,0)</f>
        <v>73431</v>
      </c>
      <c r="U1087" s="14">
        <f t="shared" si="291"/>
        <v>146862</v>
      </c>
      <c r="W1087" s="64">
        <f t="shared" si="292"/>
        <v>0</v>
      </c>
      <c r="X1087" s="3" t="str">
        <f t="shared" si="293"/>
        <v>8</v>
      </c>
      <c r="Z1087" s="14">
        <f t="shared" si="294"/>
        <v>11748.960000000001</v>
      </c>
      <c r="AA1087" s="7">
        <f>VLOOKUP(G1087,Ma_KH!$A:$R,14,0)</f>
        <v>50</v>
      </c>
    </row>
    <row r="1088" spans="1:27" x14ac:dyDescent="0.25">
      <c r="A1088" s="77">
        <v>45911</v>
      </c>
      <c r="B1088" s="25">
        <v>31701</v>
      </c>
      <c r="C1088" s="12" t="s">
        <v>7186</v>
      </c>
      <c r="D1088" s="16">
        <v>45911</v>
      </c>
      <c r="G1088" s="13" t="s">
        <v>762</v>
      </c>
      <c r="I1088" s="13" t="s">
        <v>7480</v>
      </c>
      <c r="J1088" s="13" t="s">
        <v>1815</v>
      </c>
      <c r="K1088" s="13" t="s">
        <v>556</v>
      </c>
      <c r="L1088" s="25" t="str">
        <f>VLOOKUP($K1088,TONG_SL!$A:$D,2,0)</f>
        <v>Chân giò heo muối 100g</v>
      </c>
      <c r="N1088" s="25" t="str">
        <f t="shared" si="286"/>
        <v>K-C6</v>
      </c>
      <c r="Q1088" s="25" t="str">
        <f>VLOOKUP(K1088,TONG_SL!$A:$D,3,0)</f>
        <v>Gói</v>
      </c>
      <c r="R1088" s="1">
        <v>20</v>
      </c>
      <c r="T1088" s="1">
        <f>VLOOKUP(VLOOKUP(G1088,Ma_KH!$A:$R,18,0)&amp;K1088,Gia_MB!$A:$F,6,0)</f>
        <v>24549</v>
      </c>
      <c r="U1088" s="14">
        <f t="shared" si="291"/>
        <v>490980</v>
      </c>
      <c r="W1088" s="64">
        <f t="shared" si="292"/>
        <v>0</v>
      </c>
      <c r="X1088" s="3" t="str">
        <f t="shared" si="293"/>
        <v>8</v>
      </c>
      <c r="Z1088" s="14">
        <f t="shared" si="294"/>
        <v>39278.400000000001</v>
      </c>
      <c r="AA1088" s="7">
        <f>VLOOKUP(G1088,Ma_KH!$A:$R,14,0)</f>
        <v>50</v>
      </c>
    </row>
    <row r="1089" spans="1:27" x14ac:dyDescent="0.25">
      <c r="A1089" s="77">
        <v>45911</v>
      </c>
      <c r="B1089" s="25">
        <v>48467</v>
      </c>
      <c r="C1089" s="12" t="s">
        <v>7186</v>
      </c>
      <c r="D1089" s="16">
        <v>45911</v>
      </c>
      <c r="G1089" s="13" t="s">
        <v>711</v>
      </c>
      <c r="I1089" s="13" t="s">
        <v>7258</v>
      </c>
      <c r="J1089" s="13" t="s">
        <v>1815</v>
      </c>
      <c r="K1089" s="13" t="s">
        <v>556</v>
      </c>
      <c r="L1089" s="25" t="str">
        <f>VLOOKUP($K1089,TONG_SL!$A:$D,2,0)</f>
        <v>Chân giò heo muối 100g</v>
      </c>
      <c r="N1089" s="25" t="str">
        <f t="shared" si="286"/>
        <v>K-C6</v>
      </c>
      <c r="Q1089" s="25" t="str">
        <f>VLOOKUP(K1089,TONG_SL!$A:$D,3,0)</f>
        <v>Gói</v>
      </c>
      <c r="R1089" s="1">
        <v>20</v>
      </c>
      <c r="T1089" s="1">
        <f>VLOOKUP(VLOOKUP(G1089,Ma_KH!$A:$R,18,0)&amp;K1089,Gia_MB!$A:$F,6,0)</f>
        <v>23076</v>
      </c>
      <c r="U1089" s="14">
        <f t="shared" si="291"/>
        <v>461520</v>
      </c>
      <c r="W1089" s="64">
        <f t="shared" si="292"/>
        <v>0</v>
      </c>
      <c r="X1089" s="3" t="str">
        <f t="shared" si="293"/>
        <v>8</v>
      </c>
      <c r="Z1089" s="14">
        <f t="shared" si="294"/>
        <v>36921.599999999999</v>
      </c>
      <c r="AA1089" s="7">
        <f>VLOOKUP(G1089,Ma_KH!$A:$R,14,0)</f>
        <v>67</v>
      </c>
    </row>
    <row r="1090" spans="1:27" x14ac:dyDescent="0.25">
      <c r="A1090" s="77">
        <v>45911</v>
      </c>
      <c r="B1090" s="25">
        <v>48457</v>
      </c>
      <c r="C1090" s="12" t="s">
        <v>7186</v>
      </c>
      <c r="D1090" s="16">
        <v>45911</v>
      </c>
      <c r="G1090" s="13" t="s">
        <v>711</v>
      </c>
      <c r="I1090" s="13" t="s">
        <v>7297</v>
      </c>
      <c r="J1090" s="13" t="s">
        <v>1815</v>
      </c>
      <c r="K1090" s="13" t="s">
        <v>556</v>
      </c>
      <c r="L1090" s="25" t="str">
        <f>VLOOKUP($K1090,TONG_SL!$A:$D,2,0)</f>
        <v>Chân giò heo muối 100g</v>
      </c>
      <c r="N1090" s="25" t="str">
        <f t="shared" si="286"/>
        <v>K-C6</v>
      </c>
      <c r="Q1090" s="25" t="str">
        <f>VLOOKUP(K1090,TONG_SL!$A:$D,3,0)</f>
        <v>Gói</v>
      </c>
      <c r="R1090" s="1">
        <v>10</v>
      </c>
      <c r="T1090" s="1">
        <f>VLOOKUP(VLOOKUP(G1090,Ma_KH!$A:$R,18,0)&amp;K1090,Gia_MB!$A:$F,6,0)</f>
        <v>23076</v>
      </c>
      <c r="U1090" s="14">
        <f t="shared" si="291"/>
        <v>230760</v>
      </c>
      <c r="W1090" s="64">
        <f t="shared" si="292"/>
        <v>0</v>
      </c>
      <c r="X1090" s="3" t="str">
        <f t="shared" si="293"/>
        <v>8</v>
      </c>
      <c r="Z1090" s="14">
        <f t="shared" si="294"/>
        <v>18460.8</v>
      </c>
      <c r="AA1090" s="7">
        <f>VLOOKUP(G1090,Ma_KH!$A:$R,14,0)</f>
        <v>67</v>
      </c>
    </row>
    <row r="1091" spans="1:27" x14ac:dyDescent="0.25">
      <c r="A1091" s="77">
        <v>45911</v>
      </c>
      <c r="B1091" s="25">
        <v>48456</v>
      </c>
      <c r="C1091" s="12" t="s">
        <v>7186</v>
      </c>
      <c r="D1091" s="16">
        <v>45911</v>
      </c>
      <c r="G1091" s="13" t="s">
        <v>711</v>
      </c>
      <c r="I1091" s="13" t="s">
        <v>7481</v>
      </c>
      <c r="J1091" s="13" t="s">
        <v>1815</v>
      </c>
      <c r="K1091" s="13" t="s">
        <v>556</v>
      </c>
      <c r="L1091" s="25" t="str">
        <f>VLOOKUP($K1091,TONG_SL!$A:$D,2,0)</f>
        <v>Chân giò heo muối 100g</v>
      </c>
      <c r="N1091" s="25" t="str">
        <f t="shared" si="286"/>
        <v>K-C6</v>
      </c>
      <c r="Q1091" s="25" t="str">
        <f>VLOOKUP(K1091,TONG_SL!$A:$D,3,0)</f>
        <v>Gói</v>
      </c>
      <c r="R1091" s="1">
        <v>15</v>
      </c>
      <c r="T1091" s="1">
        <f>VLOOKUP(VLOOKUP(G1091,Ma_KH!$A:$R,18,0)&amp;K1091,Gia_MB!$A:$F,6,0)</f>
        <v>23076</v>
      </c>
      <c r="U1091" s="14">
        <f t="shared" si="291"/>
        <v>346140</v>
      </c>
      <c r="W1091" s="64">
        <f t="shared" si="292"/>
        <v>0</v>
      </c>
      <c r="X1091" s="3" t="str">
        <f t="shared" si="293"/>
        <v>8</v>
      </c>
      <c r="Z1091" s="14">
        <f t="shared" si="294"/>
        <v>27691.200000000001</v>
      </c>
      <c r="AA1091" s="7">
        <f>VLOOKUP(G1091,Ma_KH!$A:$R,14,0)</f>
        <v>67</v>
      </c>
    </row>
    <row r="1092" spans="1:27" x14ac:dyDescent="0.25">
      <c r="A1092" s="77">
        <v>45911</v>
      </c>
      <c r="B1092" s="25">
        <v>48468</v>
      </c>
      <c r="C1092" s="12" t="s">
        <v>7186</v>
      </c>
      <c r="D1092" s="16">
        <v>45911</v>
      </c>
      <c r="G1092" s="13" t="s">
        <v>711</v>
      </c>
      <c r="I1092" s="13" t="s">
        <v>7295</v>
      </c>
      <c r="J1092" s="13" t="s">
        <v>1815</v>
      </c>
      <c r="K1092" s="13" t="s">
        <v>556</v>
      </c>
      <c r="L1092" s="25" t="str">
        <f>VLOOKUP($K1092,TONG_SL!$A:$D,2,0)</f>
        <v>Chân giò heo muối 100g</v>
      </c>
      <c r="N1092" s="25" t="str">
        <f t="shared" si="286"/>
        <v>K-C6</v>
      </c>
      <c r="Q1092" s="25" t="str">
        <f>VLOOKUP(K1092,TONG_SL!$A:$D,3,0)</f>
        <v>Gói</v>
      </c>
      <c r="R1092" s="1">
        <v>8</v>
      </c>
      <c r="T1092" s="1">
        <f>VLOOKUP(VLOOKUP(G1092,Ma_KH!$A:$R,18,0)&amp;K1092,Gia_MB!$A:$F,6,0)</f>
        <v>23076</v>
      </c>
      <c r="U1092" s="14">
        <f t="shared" si="291"/>
        <v>184608</v>
      </c>
      <c r="W1092" s="64">
        <f t="shared" si="292"/>
        <v>0</v>
      </c>
      <c r="X1092" s="3" t="str">
        <f t="shared" si="293"/>
        <v>8</v>
      </c>
      <c r="Z1092" s="14">
        <f t="shared" si="294"/>
        <v>14768.64</v>
      </c>
      <c r="AA1092" s="7">
        <f>VLOOKUP(G1092,Ma_KH!$A:$R,14,0)</f>
        <v>67</v>
      </c>
    </row>
    <row r="1093" spans="1:27" x14ac:dyDescent="0.25">
      <c r="A1093" s="77">
        <v>45911</v>
      </c>
      <c r="B1093" s="25">
        <v>48455</v>
      </c>
      <c r="C1093" s="12" t="s">
        <v>7186</v>
      </c>
      <c r="D1093" s="16">
        <v>45911</v>
      </c>
      <c r="G1093" s="13" t="s">
        <v>711</v>
      </c>
      <c r="I1093" s="13" t="s">
        <v>7482</v>
      </c>
      <c r="J1093" s="13" t="s">
        <v>1815</v>
      </c>
      <c r="K1093" s="13" t="s">
        <v>556</v>
      </c>
      <c r="L1093" s="25" t="str">
        <f>VLOOKUP($K1093,TONG_SL!$A:$D,2,0)</f>
        <v>Chân giò heo muối 100g</v>
      </c>
      <c r="N1093" s="25" t="str">
        <f t="shared" si="286"/>
        <v>K-C6</v>
      </c>
      <c r="Q1093" s="25" t="str">
        <f>VLOOKUP(K1093,TONG_SL!$A:$D,3,0)</f>
        <v>Gói</v>
      </c>
      <c r="R1093" s="1">
        <v>10</v>
      </c>
      <c r="T1093" s="1">
        <f>VLOOKUP(VLOOKUP(G1093,Ma_KH!$A:$R,18,0)&amp;K1093,Gia_MB!$A:$F,6,0)</f>
        <v>23076</v>
      </c>
      <c r="U1093" s="14">
        <f t="shared" si="291"/>
        <v>230760</v>
      </c>
      <c r="W1093" s="64">
        <f t="shared" si="292"/>
        <v>0</v>
      </c>
      <c r="X1093" s="3" t="str">
        <f t="shared" si="293"/>
        <v>8</v>
      </c>
      <c r="Z1093" s="14">
        <f t="shared" si="294"/>
        <v>18460.8</v>
      </c>
      <c r="AA1093" s="7">
        <f>VLOOKUP(G1093,Ma_KH!$A:$R,14,0)</f>
        <v>67</v>
      </c>
    </row>
    <row r="1094" spans="1:27" x14ac:dyDescent="0.25">
      <c r="A1094" s="77">
        <v>45911</v>
      </c>
      <c r="B1094" s="25">
        <v>31700</v>
      </c>
      <c r="C1094" s="12" t="s">
        <v>7186</v>
      </c>
      <c r="D1094" s="16">
        <v>45911</v>
      </c>
      <c r="G1094" s="13" t="s">
        <v>762</v>
      </c>
      <c r="I1094" s="13" t="s">
        <v>7293</v>
      </c>
      <c r="J1094" s="13" t="s">
        <v>1815</v>
      </c>
      <c r="K1094" s="13" t="s">
        <v>556</v>
      </c>
      <c r="L1094" s="25" t="str">
        <f>VLOOKUP($K1094,TONG_SL!$A:$D,2,0)</f>
        <v>Chân giò heo muối 100g</v>
      </c>
      <c r="N1094" s="25" t="str">
        <f t="shared" ref="N1094:N1131" si="295">IF($B1094&lt;&gt;"","K-C6","")</f>
        <v>K-C6</v>
      </c>
      <c r="Q1094" s="25" t="str">
        <f>VLOOKUP(K1094,TONG_SL!$A:$D,3,0)</f>
        <v>Gói</v>
      </c>
      <c r="R1094" s="1">
        <v>5</v>
      </c>
      <c r="T1094" s="1">
        <f>VLOOKUP(VLOOKUP(G1094,Ma_KH!$A:$R,18,0)&amp;K1094,Gia_MB!$A:$F,6,0)</f>
        <v>24549</v>
      </c>
      <c r="U1094" s="14">
        <f t="shared" si="291"/>
        <v>122745</v>
      </c>
      <c r="W1094" s="64">
        <f t="shared" si="292"/>
        <v>0</v>
      </c>
      <c r="X1094" s="3" t="str">
        <f t="shared" si="293"/>
        <v>8</v>
      </c>
      <c r="Z1094" s="14">
        <f t="shared" si="294"/>
        <v>9819.6</v>
      </c>
      <c r="AA1094" s="7">
        <f>VLOOKUP(G1094,Ma_KH!$A:$R,14,0)</f>
        <v>50</v>
      </c>
    </row>
    <row r="1095" spans="1:27" x14ac:dyDescent="0.25">
      <c r="A1095" s="77">
        <v>45911</v>
      </c>
      <c r="B1095" s="25">
        <v>31700</v>
      </c>
      <c r="C1095" s="12" t="s">
        <v>7186</v>
      </c>
      <c r="D1095" s="16">
        <v>45911</v>
      </c>
      <c r="G1095" s="13" t="s">
        <v>762</v>
      </c>
      <c r="I1095" s="13" t="s">
        <v>7293</v>
      </c>
      <c r="J1095" s="13" t="s">
        <v>1815</v>
      </c>
      <c r="K1095" s="13" t="s">
        <v>27</v>
      </c>
      <c r="L1095" s="25" t="str">
        <f>VLOOKUP($K1095,TONG_SL!$A:$D,2,0)</f>
        <v>Chân giò heo muối 300g</v>
      </c>
      <c r="N1095" s="25" t="str">
        <f t="shared" si="295"/>
        <v>K-C6</v>
      </c>
      <c r="Q1095" s="25" t="str">
        <f>VLOOKUP(K1095,TONG_SL!$A:$D,3,0)</f>
        <v>Túi</v>
      </c>
      <c r="R1095" s="1">
        <v>5</v>
      </c>
      <c r="T1095" s="1">
        <f>VLOOKUP(VLOOKUP(G1095,Ma_KH!$A:$R,18,0)&amp;K1095,Gia_MB!$A:$F,6,0)</f>
        <v>73431</v>
      </c>
      <c r="U1095" s="14">
        <f t="shared" si="291"/>
        <v>367155</v>
      </c>
      <c r="W1095" s="64">
        <f t="shared" si="292"/>
        <v>0</v>
      </c>
      <c r="X1095" s="3" t="str">
        <f t="shared" si="293"/>
        <v>8</v>
      </c>
      <c r="Z1095" s="14">
        <f t="shared" si="294"/>
        <v>29372.400000000001</v>
      </c>
      <c r="AA1095" s="7">
        <f>VLOOKUP(G1095,Ma_KH!$A:$R,14,0)</f>
        <v>50</v>
      </c>
    </row>
    <row r="1096" spans="1:27" x14ac:dyDescent="0.25">
      <c r="A1096" s="77">
        <v>45911</v>
      </c>
      <c r="B1096" s="25">
        <v>31700</v>
      </c>
      <c r="C1096" s="12" t="s">
        <v>7186</v>
      </c>
      <c r="D1096" s="16">
        <v>45911</v>
      </c>
      <c r="G1096" s="13" t="s">
        <v>762</v>
      </c>
      <c r="I1096" s="13" t="s">
        <v>7293</v>
      </c>
      <c r="J1096" s="13" t="s">
        <v>1815</v>
      </c>
      <c r="K1096" s="13" t="s">
        <v>32</v>
      </c>
      <c r="L1096" s="25" t="str">
        <f>VLOOKUP($K1096,TONG_SL!$A:$D,2,0)</f>
        <v>Giò Tai Lưỡi Xào 250g</v>
      </c>
      <c r="N1096" s="25" t="str">
        <f t="shared" si="295"/>
        <v>K-C6</v>
      </c>
      <c r="Q1096" s="25" t="str">
        <f>VLOOKUP(K1096,TONG_SL!$A:$D,3,0)</f>
        <v>Túi</v>
      </c>
      <c r="R1096" s="1">
        <v>5</v>
      </c>
      <c r="T1096" s="1">
        <f>VLOOKUP(VLOOKUP(G1096,Ma_KH!$A:$R,18,0)&amp;K1096,Gia_MB!$A:$F,6,0)</f>
        <v>50182</v>
      </c>
      <c r="U1096" s="14">
        <f t="shared" si="291"/>
        <v>250910</v>
      </c>
      <c r="W1096" s="64">
        <f t="shared" si="292"/>
        <v>0</v>
      </c>
      <c r="X1096" s="3" t="str">
        <f t="shared" si="293"/>
        <v>8</v>
      </c>
      <c r="Z1096" s="14">
        <f t="shared" si="294"/>
        <v>20072.8</v>
      </c>
      <c r="AA1096" s="7">
        <f>VLOOKUP(G1096,Ma_KH!$A:$R,14,0)</f>
        <v>50</v>
      </c>
    </row>
    <row r="1097" spans="1:27" x14ac:dyDescent="0.25">
      <c r="A1097" s="77">
        <v>45911</v>
      </c>
      <c r="B1097" s="25" t="s">
        <v>7483</v>
      </c>
      <c r="C1097" s="12" t="s">
        <v>7186</v>
      </c>
      <c r="D1097" s="16">
        <v>45911</v>
      </c>
      <c r="G1097" s="13" t="s">
        <v>869</v>
      </c>
      <c r="I1097" s="13" t="s">
        <v>7484</v>
      </c>
      <c r="J1097" s="13" t="s">
        <v>1815</v>
      </c>
      <c r="K1097" s="13" t="s">
        <v>30</v>
      </c>
      <c r="L1097" s="25" t="str">
        <f>VLOOKUP($K1097,TONG_SL!$A:$D,2,0)</f>
        <v>Gà muối 500g</v>
      </c>
      <c r="N1097" s="25" t="str">
        <f t="shared" si="295"/>
        <v>K-C6</v>
      </c>
      <c r="Q1097" s="25" t="str">
        <f>VLOOKUP(K1097,TONG_SL!$A:$D,3,0)</f>
        <v>Túi</v>
      </c>
      <c r="R1097" s="1">
        <v>5</v>
      </c>
      <c r="T1097" s="1">
        <f>VLOOKUP(VLOOKUP(G1097,Ma_KH!$A:$R,18,0)&amp;K1097,Gia_MB!$A:$F,6,0)</f>
        <v>101063</v>
      </c>
      <c r="U1097" s="14">
        <f t="shared" si="291"/>
        <v>505315</v>
      </c>
      <c r="W1097" s="64">
        <f t="shared" si="292"/>
        <v>0</v>
      </c>
      <c r="X1097" s="3" t="str">
        <f t="shared" si="293"/>
        <v>8</v>
      </c>
      <c r="Z1097" s="14">
        <f t="shared" si="294"/>
        <v>40425.200000000004</v>
      </c>
      <c r="AA1097" s="7">
        <f>VLOOKUP(G1097,Ma_KH!$A:$R,14,0)</f>
        <v>56</v>
      </c>
    </row>
    <row r="1098" spans="1:27" x14ac:dyDescent="0.25">
      <c r="A1098" s="77">
        <v>45911</v>
      </c>
      <c r="B1098" s="25">
        <v>57947</v>
      </c>
      <c r="C1098" s="12" t="s">
        <v>7186</v>
      </c>
      <c r="D1098" s="16">
        <v>45911</v>
      </c>
      <c r="G1098" s="13" t="s">
        <v>545</v>
      </c>
      <c r="I1098" s="13" t="s">
        <v>2028</v>
      </c>
      <c r="J1098" s="13" t="s">
        <v>1815</v>
      </c>
      <c r="K1098" s="13" t="s">
        <v>27</v>
      </c>
      <c r="L1098" s="25" t="str">
        <f>VLOOKUP($K1098,TONG_SL!$A:$D,2,0)</f>
        <v>Chân giò heo muối 300g</v>
      </c>
      <c r="N1098" s="25" t="str">
        <f t="shared" si="295"/>
        <v>K-C6</v>
      </c>
      <c r="Q1098" s="25" t="str">
        <f>VLOOKUP(K1098,TONG_SL!$A:$D,3,0)</f>
        <v>Túi</v>
      </c>
      <c r="R1098" s="1">
        <v>5</v>
      </c>
      <c r="T1098" s="1">
        <f>VLOOKUP(VLOOKUP(G1098,Ma_KH!$A:$R,18,0)&amp;K1098,Gia_MB!$A:$F,6,0)</f>
        <v>69759</v>
      </c>
      <c r="U1098" s="14">
        <f t="shared" si="291"/>
        <v>348795</v>
      </c>
      <c r="W1098" s="64">
        <f t="shared" si="292"/>
        <v>0</v>
      </c>
      <c r="X1098" s="3" t="str">
        <f t="shared" si="293"/>
        <v>8</v>
      </c>
      <c r="Z1098" s="14">
        <f t="shared" si="294"/>
        <v>27903.600000000002</v>
      </c>
      <c r="AA1098" s="7">
        <f>VLOOKUP(G1098,Ma_KH!$A:$R,14,0)</f>
        <v>60</v>
      </c>
    </row>
    <row r="1099" spans="1:27" x14ac:dyDescent="0.25">
      <c r="A1099" s="77">
        <v>45911</v>
      </c>
      <c r="B1099" s="25">
        <v>57947</v>
      </c>
      <c r="C1099" s="12" t="s">
        <v>7186</v>
      </c>
      <c r="D1099" s="16">
        <v>45911</v>
      </c>
      <c r="G1099" s="13" t="s">
        <v>545</v>
      </c>
      <c r="I1099" s="13" t="s">
        <v>2028</v>
      </c>
      <c r="J1099" s="13" t="s">
        <v>1815</v>
      </c>
      <c r="K1099" s="13" t="s">
        <v>30</v>
      </c>
      <c r="L1099" s="25" t="str">
        <f>VLOOKUP($K1099,TONG_SL!$A:$D,2,0)</f>
        <v>Gà muối 500g</v>
      </c>
      <c r="N1099" s="25" t="str">
        <f t="shared" si="295"/>
        <v>K-C6</v>
      </c>
      <c r="Q1099" s="25" t="str">
        <f>VLOOKUP(K1099,TONG_SL!$A:$D,3,0)</f>
        <v>Túi</v>
      </c>
      <c r="R1099" s="1">
        <v>3</v>
      </c>
      <c r="T1099" s="1">
        <f>VLOOKUP(VLOOKUP(G1099,Ma_KH!$A:$R,18,0)&amp;K1099,Gia_MB!$A:$F,6,0)</f>
        <v>105505</v>
      </c>
      <c r="U1099" s="14">
        <f t="shared" si="291"/>
        <v>316515</v>
      </c>
      <c r="W1099" s="64">
        <f t="shared" si="292"/>
        <v>0</v>
      </c>
      <c r="X1099" s="3" t="str">
        <f t="shared" si="293"/>
        <v>8</v>
      </c>
      <c r="Z1099" s="14">
        <f t="shared" si="294"/>
        <v>25321.200000000001</v>
      </c>
      <c r="AA1099" s="7">
        <f>VLOOKUP(G1099,Ma_KH!$A:$R,14,0)</f>
        <v>60</v>
      </c>
    </row>
    <row r="1100" spans="1:27" x14ac:dyDescent="0.25">
      <c r="A1100" s="77">
        <v>45911</v>
      </c>
      <c r="B1100" s="25">
        <v>57947</v>
      </c>
      <c r="C1100" s="12" t="s">
        <v>7186</v>
      </c>
      <c r="D1100" s="16">
        <v>45911</v>
      </c>
      <c r="G1100" s="13" t="s">
        <v>545</v>
      </c>
      <c r="I1100" s="13" t="s">
        <v>2028</v>
      </c>
      <c r="J1100" s="13" t="s">
        <v>1815</v>
      </c>
      <c r="K1100" s="13" t="s">
        <v>32</v>
      </c>
      <c r="L1100" s="25" t="str">
        <f>VLOOKUP($K1100,TONG_SL!$A:$D,2,0)</f>
        <v>Giò Tai Lưỡi Xào 250g</v>
      </c>
      <c r="N1100" s="25" t="str">
        <f t="shared" si="295"/>
        <v>K-C6</v>
      </c>
      <c r="Q1100" s="25" t="str">
        <f>VLOOKUP(K1100,TONG_SL!$A:$D,3,0)</f>
        <v>Túi</v>
      </c>
      <c r="R1100" s="1">
        <v>5</v>
      </c>
      <c r="T1100" s="1">
        <f>VLOOKUP(VLOOKUP(G1100,Ma_KH!$A:$R,18,0)&amp;K1100,Gia_MB!$A:$F,6,0)</f>
        <v>47673</v>
      </c>
      <c r="U1100" s="14">
        <f t="shared" si="291"/>
        <v>238365</v>
      </c>
      <c r="W1100" s="64">
        <f t="shared" si="292"/>
        <v>0</v>
      </c>
      <c r="X1100" s="3" t="str">
        <f t="shared" si="293"/>
        <v>8</v>
      </c>
      <c r="Z1100" s="14">
        <f t="shared" si="294"/>
        <v>19069.2</v>
      </c>
      <c r="AA1100" s="7">
        <f>VLOOKUP(G1100,Ma_KH!$A:$R,14,0)</f>
        <v>60</v>
      </c>
    </row>
    <row r="1101" spans="1:27" x14ac:dyDescent="0.25">
      <c r="A1101" s="77">
        <v>45911</v>
      </c>
      <c r="B1101" s="25">
        <v>57813</v>
      </c>
      <c r="C1101" s="12" t="s">
        <v>7186</v>
      </c>
      <c r="D1101" s="16">
        <v>45911</v>
      </c>
      <c r="G1101" s="13" t="s">
        <v>7485</v>
      </c>
      <c r="I1101" s="13" t="s">
        <v>7485</v>
      </c>
      <c r="J1101" s="13" t="s">
        <v>1815</v>
      </c>
      <c r="K1101" s="13" t="s">
        <v>547</v>
      </c>
      <c r="L1101" s="25" t="str">
        <f>VLOOKUP($K1101,TONG_SL!$A:$D,2,0)</f>
        <v>Chân giò heo muối 500g</v>
      </c>
      <c r="N1101" s="25" t="str">
        <f t="shared" si="295"/>
        <v>K-C6</v>
      </c>
      <c r="Q1101" s="25" t="str">
        <f>VLOOKUP(K1101,TONG_SL!$A:$D,3,0)</f>
        <v>Túi</v>
      </c>
      <c r="R1101" s="1">
        <v>5</v>
      </c>
      <c r="T1101" s="1">
        <f>VLOOKUP(VLOOKUP(G1101,Ma_KH!$A:$R,18,0)&amp;K1101,Gia_MB!$A:$F,6,0)</f>
        <v>119066</v>
      </c>
      <c r="U1101" s="14">
        <f t="shared" si="291"/>
        <v>595330</v>
      </c>
      <c r="W1101" s="64">
        <f t="shared" si="292"/>
        <v>0</v>
      </c>
      <c r="X1101" s="3" t="str">
        <f t="shared" si="293"/>
        <v>8</v>
      </c>
      <c r="Z1101" s="14">
        <f t="shared" si="294"/>
        <v>47626.400000000001</v>
      </c>
      <c r="AA1101" s="7">
        <f>VLOOKUP(G1101,Ma_KH!$A:$R,14,0)</f>
        <v>59</v>
      </c>
    </row>
    <row r="1102" spans="1:27" x14ac:dyDescent="0.25">
      <c r="A1102" s="77">
        <v>45911</v>
      </c>
      <c r="B1102" s="25">
        <v>57813</v>
      </c>
      <c r="C1102" s="12" t="s">
        <v>7186</v>
      </c>
      <c r="D1102" s="16">
        <v>45911</v>
      </c>
      <c r="G1102" s="13" t="s">
        <v>7485</v>
      </c>
      <c r="I1102" s="13" t="s">
        <v>7485</v>
      </c>
      <c r="J1102" s="13" t="s">
        <v>1815</v>
      </c>
      <c r="K1102" s="13" t="s">
        <v>30</v>
      </c>
      <c r="L1102" s="25" t="str">
        <f>VLOOKUP($K1102,TONG_SL!$A:$D,2,0)</f>
        <v>Gà muối 500g</v>
      </c>
      <c r="N1102" s="25" t="str">
        <f t="shared" si="295"/>
        <v>K-C6</v>
      </c>
      <c r="Q1102" s="25" t="str">
        <f>VLOOKUP(K1102,TONG_SL!$A:$D,3,0)</f>
        <v>Túi</v>
      </c>
      <c r="R1102" s="1">
        <v>15</v>
      </c>
      <c r="T1102" s="1">
        <f>VLOOKUP(VLOOKUP(G1102,Ma_KH!$A:$R,18,0)&amp;K1102,Gia_MB!$A:$F,6,0)</f>
        <v>111058</v>
      </c>
      <c r="U1102" s="14">
        <f t="shared" si="291"/>
        <v>1665870</v>
      </c>
      <c r="W1102" s="64">
        <f t="shared" si="292"/>
        <v>0</v>
      </c>
      <c r="X1102" s="3" t="str">
        <f t="shared" si="293"/>
        <v>8</v>
      </c>
      <c r="Z1102" s="14">
        <f t="shared" si="294"/>
        <v>133269.6</v>
      </c>
      <c r="AA1102" s="7">
        <f>VLOOKUP(G1102,Ma_KH!$A:$R,14,0)</f>
        <v>59</v>
      </c>
    </row>
    <row r="1103" spans="1:27" x14ac:dyDescent="0.25">
      <c r="A1103" s="77">
        <v>45911</v>
      </c>
      <c r="B1103" s="25">
        <v>48461</v>
      </c>
      <c r="C1103" s="12" t="s">
        <v>7186</v>
      </c>
      <c r="D1103" s="16">
        <v>45911</v>
      </c>
      <c r="G1103" s="13" t="s">
        <v>711</v>
      </c>
      <c r="I1103" s="13" t="s">
        <v>7486</v>
      </c>
      <c r="J1103" s="13" t="s">
        <v>1815</v>
      </c>
      <c r="K1103" s="13" t="s">
        <v>556</v>
      </c>
      <c r="L1103" s="25" t="str">
        <f>VLOOKUP($K1103,TONG_SL!$A:$D,2,0)</f>
        <v>Chân giò heo muối 100g</v>
      </c>
      <c r="N1103" s="25" t="str">
        <f t="shared" si="295"/>
        <v>K-C6</v>
      </c>
      <c r="Q1103" s="25" t="str">
        <f>VLOOKUP(K1103,TONG_SL!$A:$D,3,0)</f>
        <v>Gói</v>
      </c>
      <c r="R1103" s="1">
        <v>10</v>
      </c>
      <c r="T1103" s="1">
        <f>VLOOKUP(VLOOKUP(G1103,Ma_KH!$A:$R,18,0)&amp;K1103,Gia_MB!$A:$F,6,0)</f>
        <v>23076</v>
      </c>
      <c r="U1103" s="14">
        <f t="shared" si="291"/>
        <v>230760</v>
      </c>
      <c r="W1103" s="64">
        <f t="shared" si="292"/>
        <v>0</v>
      </c>
      <c r="X1103" s="3" t="str">
        <f t="shared" si="293"/>
        <v>8</v>
      </c>
      <c r="Z1103" s="14">
        <f t="shared" si="294"/>
        <v>18460.8</v>
      </c>
      <c r="AA1103" s="7">
        <f>VLOOKUP(G1103,Ma_KH!$A:$R,14,0)</f>
        <v>67</v>
      </c>
    </row>
    <row r="1104" spans="1:27" x14ac:dyDescent="0.25">
      <c r="A1104" s="77">
        <v>45911</v>
      </c>
      <c r="B1104" s="25">
        <v>57856</v>
      </c>
      <c r="C1104" s="12" t="s">
        <v>7186</v>
      </c>
      <c r="D1104" s="16">
        <v>45911</v>
      </c>
      <c r="G1104" s="13" t="s">
        <v>545</v>
      </c>
      <c r="I1104" s="13" t="s">
        <v>1923</v>
      </c>
      <c r="J1104" s="13" t="s">
        <v>1815</v>
      </c>
      <c r="K1104" s="13" t="s">
        <v>27</v>
      </c>
      <c r="L1104" s="25" t="str">
        <f>VLOOKUP($K1104,TONG_SL!$A:$D,2,0)</f>
        <v>Chân giò heo muối 300g</v>
      </c>
      <c r="N1104" s="25" t="str">
        <f t="shared" si="295"/>
        <v>K-C6</v>
      </c>
      <c r="Q1104" s="25" t="str">
        <f>VLOOKUP(K1104,TONG_SL!$A:$D,3,0)</f>
        <v>Túi</v>
      </c>
      <c r="R1104" s="1">
        <v>15</v>
      </c>
      <c r="T1104" s="1">
        <f>VLOOKUP(VLOOKUP(G1104,Ma_KH!$A:$R,18,0)&amp;K1104,Gia_MB!$A:$F,6,0)</f>
        <v>69759</v>
      </c>
      <c r="U1104" s="14">
        <f t="shared" si="291"/>
        <v>1046385</v>
      </c>
      <c r="W1104" s="64">
        <f t="shared" si="292"/>
        <v>0</v>
      </c>
      <c r="X1104" s="3" t="str">
        <f t="shared" si="293"/>
        <v>8</v>
      </c>
      <c r="Z1104" s="14">
        <f t="shared" si="294"/>
        <v>83710.8</v>
      </c>
      <c r="AA1104" s="7">
        <f>VLOOKUP(G1104,Ma_KH!$A:$R,14,0)</f>
        <v>60</v>
      </c>
    </row>
    <row r="1105" spans="1:27" x14ac:dyDescent="0.25">
      <c r="A1105" s="77">
        <v>45911</v>
      </c>
      <c r="B1105" s="25">
        <v>57948</v>
      </c>
      <c r="C1105" s="12" t="s">
        <v>7186</v>
      </c>
      <c r="D1105" s="16">
        <v>45911</v>
      </c>
      <c r="G1105" s="13" t="s">
        <v>545</v>
      </c>
      <c r="I1105" s="13" t="s">
        <v>2022</v>
      </c>
      <c r="J1105" s="13" t="s">
        <v>1815</v>
      </c>
      <c r="K1105" s="13" t="s">
        <v>27</v>
      </c>
      <c r="L1105" s="25" t="str">
        <f>VLOOKUP($K1105,TONG_SL!$A:$D,2,0)</f>
        <v>Chân giò heo muối 300g</v>
      </c>
      <c r="N1105" s="25" t="str">
        <f t="shared" si="295"/>
        <v>K-C6</v>
      </c>
      <c r="Q1105" s="25" t="str">
        <f>VLOOKUP(K1105,TONG_SL!$A:$D,3,0)</f>
        <v>Túi</v>
      </c>
      <c r="R1105" s="1">
        <v>5</v>
      </c>
      <c r="T1105" s="1">
        <f>VLOOKUP(VLOOKUP(G1105,Ma_KH!$A:$R,18,0)&amp;K1105,Gia_MB!$A:$F,6,0)</f>
        <v>69759</v>
      </c>
      <c r="U1105" s="14">
        <f t="shared" si="291"/>
        <v>348795</v>
      </c>
      <c r="W1105" s="64">
        <f t="shared" si="292"/>
        <v>0</v>
      </c>
      <c r="X1105" s="3" t="str">
        <f t="shared" si="293"/>
        <v>8</v>
      </c>
      <c r="Z1105" s="14">
        <f t="shared" si="294"/>
        <v>27903.600000000002</v>
      </c>
      <c r="AA1105" s="7">
        <f>VLOOKUP(G1105,Ma_KH!$A:$R,14,0)</f>
        <v>60</v>
      </c>
    </row>
    <row r="1106" spans="1:27" x14ac:dyDescent="0.25">
      <c r="A1106" s="77">
        <v>45911</v>
      </c>
      <c r="B1106" s="25">
        <v>57948</v>
      </c>
      <c r="C1106" s="12" t="s">
        <v>7186</v>
      </c>
      <c r="D1106" s="16">
        <v>45911</v>
      </c>
      <c r="G1106" s="13" t="s">
        <v>545</v>
      </c>
      <c r="I1106" s="13" t="s">
        <v>2022</v>
      </c>
      <c r="J1106" s="13" t="s">
        <v>1815</v>
      </c>
      <c r="K1106" s="13" t="s">
        <v>30</v>
      </c>
      <c r="L1106" s="25" t="str">
        <f>VLOOKUP($K1106,TONG_SL!$A:$D,2,0)</f>
        <v>Gà muối 500g</v>
      </c>
      <c r="N1106" s="25" t="str">
        <f t="shared" si="295"/>
        <v>K-C6</v>
      </c>
      <c r="Q1106" s="25" t="str">
        <f>VLOOKUP(K1106,TONG_SL!$A:$D,3,0)</f>
        <v>Túi</v>
      </c>
      <c r="R1106" s="1">
        <v>5</v>
      </c>
      <c r="T1106" s="1">
        <f>VLOOKUP(VLOOKUP(G1106,Ma_KH!$A:$R,18,0)&amp;K1106,Gia_MB!$A:$F,6,0)</f>
        <v>105505</v>
      </c>
      <c r="U1106" s="14">
        <f t="shared" si="291"/>
        <v>527525</v>
      </c>
      <c r="W1106" s="64">
        <f t="shared" si="292"/>
        <v>0</v>
      </c>
      <c r="X1106" s="3" t="str">
        <f t="shared" si="293"/>
        <v>8</v>
      </c>
      <c r="Z1106" s="14">
        <f t="shared" si="294"/>
        <v>42202</v>
      </c>
      <c r="AA1106" s="7">
        <f>VLOOKUP(G1106,Ma_KH!$A:$R,14,0)</f>
        <v>60</v>
      </c>
    </row>
    <row r="1107" spans="1:27" x14ac:dyDescent="0.25">
      <c r="A1107" s="77">
        <v>45911</v>
      </c>
      <c r="B1107" s="25">
        <v>57948</v>
      </c>
      <c r="C1107" s="12" t="s">
        <v>7186</v>
      </c>
      <c r="D1107" s="16">
        <v>45911</v>
      </c>
      <c r="G1107" s="13" t="s">
        <v>545</v>
      </c>
      <c r="I1107" s="13" t="s">
        <v>2022</v>
      </c>
      <c r="J1107" s="13" t="s">
        <v>1815</v>
      </c>
      <c r="K1107" s="13" t="s">
        <v>32</v>
      </c>
      <c r="L1107" s="25" t="str">
        <f>VLOOKUP($K1107,TONG_SL!$A:$D,2,0)</f>
        <v>Giò Tai Lưỡi Xào 250g</v>
      </c>
      <c r="N1107" s="25" t="str">
        <f t="shared" si="295"/>
        <v>K-C6</v>
      </c>
      <c r="Q1107" s="25" t="str">
        <f>VLOOKUP(K1107,TONG_SL!$A:$D,3,0)</f>
        <v>Túi</v>
      </c>
      <c r="R1107" s="1">
        <v>3</v>
      </c>
      <c r="T1107" s="1">
        <f>VLOOKUP(VLOOKUP(G1107,Ma_KH!$A:$R,18,0)&amp;K1107,Gia_MB!$A:$F,6,0)</f>
        <v>47673</v>
      </c>
      <c r="U1107" s="14">
        <f t="shared" si="291"/>
        <v>143019</v>
      </c>
      <c r="W1107" s="64">
        <f t="shared" si="292"/>
        <v>0</v>
      </c>
      <c r="X1107" s="3" t="str">
        <f t="shared" si="293"/>
        <v>8</v>
      </c>
      <c r="Z1107" s="14">
        <f t="shared" si="294"/>
        <v>11441.52</v>
      </c>
      <c r="AA1107" s="7">
        <f>VLOOKUP(G1107,Ma_KH!$A:$R,14,0)</f>
        <v>60</v>
      </c>
    </row>
    <row r="1108" spans="1:27" x14ac:dyDescent="0.25">
      <c r="A1108" s="77">
        <v>45911</v>
      </c>
      <c r="B1108" s="25">
        <v>48465</v>
      </c>
      <c r="C1108" s="12" t="s">
        <v>7186</v>
      </c>
      <c r="D1108" s="16">
        <v>45911</v>
      </c>
      <c r="G1108" s="13" t="s">
        <v>711</v>
      </c>
      <c r="I1108" s="13" t="s">
        <v>7226</v>
      </c>
      <c r="J1108" s="13" t="s">
        <v>1815</v>
      </c>
      <c r="K1108" s="13" t="s">
        <v>556</v>
      </c>
      <c r="L1108" s="25" t="str">
        <f>VLOOKUP($K1108,TONG_SL!$A:$D,2,0)</f>
        <v>Chân giò heo muối 100g</v>
      </c>
      <c r="N1108" s="25" t="str">
        <f t="shared" si="295"/>
        <v>K-C6</v>
      </c>
      <c r="Q1108" s="25" t="str">
        <f>VLOOKUP(K1108,TONG_SL!$A:$D,3,0)</f>
        <v>Gói</v>
      </c>
      <c r="R1108" s="1">
        <v>10</v>
      </c>
      <c r="T1108" s="1">
        <f>VLOOKUP(VLOOKUP(G1108,Ma_KH!$A:$R,18,0)&amp;K1108,Gia_MB!$A:$F,6,0)</f>
        <v>23076</v>
      </c>
      <c r="U1108" s="14">
        <f t="shared" si="291"/>
        <v>230760</v>
      </c>
      <c r="W1108" s="64">
        <f t="shared" si="292"/>
        <v>0</v>
      </c>
      <c r="X1108" s="3" t="str">
        <f t="shared" si="293"/>
        <v>8</v>
      </c>
      <c r="Z1108" s="14">
        <f t="shared" si="294"/>
        <v>18460.8</v>
      </c>
      <c r="AA1108" s="7">
        <f>VLOOKUP(G1108,Ma_KH!$A:$R,14,0)</f>
        <v>67</v>
      </c>
    </row>
    <row r="1109" spans="1:27" x14ac:dyDescent="0.25">
      <c r="A1109" s="77">
        <v>45911</v>
      </c>
      <c r="B1109" s="25">
        <v>48441</v>
      </c>
      <c r="C1109" s="12" t="s">
        <v>7186</v>
      </c>
      <c r="D1109" s="16">
        <v>45911</v>
      </c>
      <c r="G1109" s="13" t="s">
        <v>711</v>
      </c>
      <c r="I1109" s="13" t="s">
        <v>7487</v>
      </c>
      <c r="J1109" s="13" t="s">
        <v>1815</v>
      </c>
      <c r="K1109" s="13" t="s">
        <v>556</v>
      </c>
      <c r="L1109" s="25" t="str">
        <f>VLOOKUP($K1109,TONG_SL!$A:$D,2,0)</f>
        <v>Chân giò heo muối 100g</v>
      </c>
      <c r="N1109" s="25" t="str">
        <f t="shared" si="295"/>
        <v>K-C6</v>
      </c>
      <c r="Q1109" s="25" t="str">
        <f>VLOOKUP(K1109,TONG_SL!$A:$D,3,0)</f>
        <v>Gói</v>
      </c>
      <c r="R1109" s="1">
        <v>10</v>
      </c>
      <c r="T1109" s="1">
        <f>VLOOKUP(VLOOKUP(G1109,Ma_KH!$A:$R,18,0)&amp;K1109,Gia_MB!$A:$F,6,0)</f>
        <v>23076</v>
      </c>
      <c r="U1109" s="14">
        <f t="shared" si="291"/>
        <v>230760</v>
      </c>
      <c r="W1109" s="64">
        <f t="shared" si="292"/>
        <v>0</v>
      </c>
      <c r="X1109" s="3" t="str">
        <f t="shared" si="293"/>
        <v>8</v>
      </c>
      <c r="Z1109" s="14">
        <f t="shared" si="294"/>
        <v>18460.8</v>
      </c>
      <c r="AA1109" s="7">
        <f>VLOOKUP(G1109,Ma_KH!$A:$R,14,0)</f>
        <v>67</v>
      </c>
    </row>
    <row r="1110" spans="1:27" x14ac:dyDescent="0.25">
      <c r="A1110" s="77">
        <v>45911</v>
      </c>
      <c r="B1110" s="25">
        <v>48462</v>
      </c>
      <c r="C1110" s="12" t="s">
        <v>7186</v>
      </c>
      <c r="D1110" s="16">
        <v>45911</v>
      </c>
      <c r="G1110" s="13" t="s">
        <v>711</v>
      </c>
      <c r="I1110" s="13" t="s">
        <v>7488</v>
      </c>
      <c r="J1110" s="13" t="s">
        <v>1815</v>
      </c>
      <c r="K1110" s="13" t="s">
        <v>556</v>
      </c>
      <c r="L1110" s="25" t="str">
        <f>VLOOKUP($K1110,TONG_SL!$A:$D,2,0)</f>
        <v>Chân giò heo muối 100g</v>
      </c>
      <c r="N1110" s="25" t="str">
        <f t="shared" si="295"/>
        <v>K-C6</v>
      </c>
      <c r="Q1110" s="25" t="str">
        <f>VLOOKUP(K1110,TONG_SL!$A:$D,3,0)</f>
        <v>Gói</v>
      </c>
      <c r="R1110" s="1">
        <v>8</v>
      </c>
      <c r="T1110" s="1">
        <f>VLOOKUP(VLOOKUP(G1110,Ma_KH!$A:$R,18,0)&amp;K1110,Gia_MB!$A:$F,6,0)</f>
        <v>23076</v>
      </c>
      <c r="U1110" s="14">
        <f t="shared" si="291"/>
        <v>184608</v>
      </c>
      <c r="W1110" s="64">
        <f t="shared" si="292"/>
        <v>0</v>
      </c>
      <c r="X1110" s="3" t="str">
        <f t="shared" si="293"/>
        <v>8</v>
      </c>
      <c r="Z1110" s="14">
        <f t="shared" si="294"/>
        <v>14768.64</v>
      </c>
      <c r="AA1110" s="7">
        <f>VLOOKUP(G1110,Ma_KH!$A:$R,14,0)</f>
        <v>67</v>
      </c>
    </row>
    <row r="1111" spans="1:27" x14ac:dyDescent="0.25">
      <c r="A1111" s="77">
        <v>45911</v>
      </c>
      <c r="B1111" s="25">
        <v>31699</v>
      </c>
      <c r="C1111" s="12" t="s">
        <v>7186</v>
      </c>
      <c r="D1111" s="16">
        <v>45911</v>
      </c>
      <c r="G1111" s="13" t="s">
        <v>762</v>
      </c>
      <c r="I1111" s="13" t="s">
        <v>7489</v>
      </c>
      <c r="J1111" s="13" t="s">
        <v>1815</v>
      </c>
      <c r="K1111" s="13" t="s">
        <v>558</v>
      </c>
      <c r="L1111" s="25" t="str">
        <f>VLOOKUP($K1111,TONG_SL!$A:$D,2,0)</f>
        <v>Gà muối hun khói 300g</v>
      </c>
      <c r="N1111" s="25" t="str">
        <f t="shared" si="295"/>
        <v>K-C6</v>
      </c>
      <c r="Q1111" s="25" t="str">
        <f>VLOOKUP(K1111,TONG_SL!$A:$D,3,0)</f>
        <v>Túi</v>
      </c>
      <c r="R1111" s="1">
        <v>3</v>
      </c>
      <c r="T1111" s="1">
        <f>VLOOKUP(VLOOKUP(G1111,Ma_KH!$A:$R,18,0)&amp;K1111,Gia_MB!$A:$F,6,0)</f>
        <v>66500</v>
      </c>
      <c r="U1111" s="14">
        <f t="shared" si="291"/>
        <v>199500</v>
      </c>
      <c r="W1111" s="64">
        <f t="shared" si="292"/>
        <v>0</v>
      </c>
      <c r="X1111" s="3" t="str">
        <f t="shared" si="293"/>
        <v>8</v>
      </c>
      <c r="Z1111" s="14">
        <f t="shared" si="294"/>
        <v>15960</v>
      </c>
      <c r="AA1111" s="7">
        <f>VLOOKUP(G1111,Ma_KH!$A:$R,14,0)</f>
        <v>50</v>
      </c>
    </row>
    <row r="1112" spans="1:27" x14ac:dyDescent="0.25">
      <c r="A1112" s="77">
        <v>45911</v>
      </c>
      <c r="B1112" s="25">
        <v>31699</v>
      </c>
      <c r="C1112" s="12" t="s">
        <v>7186</v>
      </c>
      <c r="D1112" s="16">
        <v>45911</v>
      </c>
      <c r="G1112" s="13" t="s">
        <v>762</v>
      </c>
      <c r="I1112" s="13" t="s">
        <v>7489</v>
      </c>
      <c r="J1112" s="13" t="s">
        <v>1815</v>
      </c>
      <c r="K1112" s="13" t="s">
        <v>556</v>
      </c>
      <c r="L1112" s="25" t="str">
        <f>VLOOKUP($K1112,TONG_SL!$A:$D,2,0)</f>
        <v>Chân giò heo muối 100g</v>
      </c>
      <c r="N1112" s="25" t="str">
        <f t="shared" si="295"/>
        <v>K-C6</v>
      </c>
      <c r="Q1112" s="25" t="str">
        <f>VLOOKUP(K1112,TONG_SL!$A:$D,3,0)</f>
        <v>Gói</v>
      </c>
      <c r="R1112" s="1">
        <v>5</v>
      </c>
      <c r="T1112" s="1">
        <f>VLOOKUP(VLOOKUP(G1112,Ma_KH!$A:$R,18,0)&amp;K1112,Gia_MB!$A:$F,6,0)</f>
        <v>24549</v>
      </c>
      <c r="U1112" s="14">
        <f t="shared" si="291"/>
        <v>122745</v>
      </c>
      <c r="W1112" s="64">
        <f t="shared" si="292"/>
        <v>0</v>
      </c>
      <c r="X1112" s="3" t="str">
        <f t="shared" si="293"/>
        <v>8</v>
      </c>
      <c r="Z1112" s="14">
        <f t="shared" si="294"/>
        <v>9819.6</v>
      </c>
      <c r="AA1112" s="7">
        <f>VLOOKUP(G1112,Ma_KH!$A:$R,14,0)</f>
        <v>50</v>
      </c>
    </row>
    <row r="1113" spans="1:27" x14ac:dyDescent="0.25">
      <c r="A1113" s="77">
        <v>45911</v>
      </c>
      <c r="B1113" s="25">
        <v>31699</v>
      </c>
      <c r="C1113" s="12" t="s">
        <v>7186</v>
      </c>
      <c r="D1113" s="16">
        <v>45911</v>
      </c>
      <c r="G1113" s="13" t="s">
        <v>762</v>
      </c>
      <c r="I1113" s="13" t="s">
        <v>7489</v>
      </c>
      <c r="J1113" s="13" t="s">
        <v>1815</v>
      </c>
      <c r="K1113" s="13" t="s">
        <v>570</v>
      </c>
      <c r="L1113" s="25" t="str">
        <f>VLOOKUP($K1113,TONG_SL!$A:$D,2,0)</f>
        <v>Tai heo sốt thái 150g</v>
      </c>
      <c r="N1113" s="25" t="str">
        <f t="shared" si="295"/>
        <v>K-C6</v>
      </c>
      <c r="Q1113" s="25" t="str">
        <f>VLOOKUP(K1113,TONG_SL!$A:$D,3,0)</f>
        <v>Túi</v>
      </c>
      <c r="R1113" s="1">
        <v>5</v>
      </c>
      <c r="T1113" s="1">
        <f>VLOOKUP(VLOOKUP(G1113,Ma_KH!$A:$R,18,0)&amp;K1113,Gia_MB!$A:$F,6,0)</f>
        <v>21667</v>
      </c>
      <c r="U1113" s="14">
        <f t="shared" si="291"/>
        <v>108335</v>
      </c>
      <c r="W1113" s="64">
        <f t="shared" si="292"/>
        <v>0</v>
      </c>
      <c r="X1113" s="3" t="str">
        <f t="shared" si="293"/>
        <v>8</v>
      </c>
      <c r="Z1113" s="14">
        <f t="shared" si="294"/>
        <v>8666.7999999999993</v>
      </c>
      <c r="AA1113" s="7">
        <f>VLOOKUP(G1113,Ma_KH!$A:$R,14,0)</f>
        <v>50</v>
      </c>
    </row>
    <row r="1114" spans="1:27" x14ac:dyDescent="0.25">
      <c r="A1114" s="77">
        <v>45911</v>
      </c>
      <c r="B1114" s="25">
        <v>31699</v>
      </c>
      <c r="C1114" s="12" t="s">
        <v>7186</v>
      </c>
      <c r="D1114" s="16">
        <v>45911</v>
      </c>
      <c r="G1114" s="13" t="s">
        <v>762</v>
      </c>
      <c r="I1114" s="13" t="s">
        <v>7489</v>
      </c>
      <c r="J1114" s="13" t="s">
        <v>1815</v>
      </c>
      <c r="K1114" s="13" t="s">
        <v>27</v>
      </c>
      <c r="L1114" s="25" t="str">
        <f>VLOOKUP($K1114,TONG_SL!$A:$D,2,0)</f>
        <v>Chân giò heo muối 300g</v>
      </c>
      <c r="N1114" s="25" t="str">
        <f t="shared" si="295"/>
        <v>K-C6</v>
      </c>
      <c r="Q1114" s="25" t="str">
        <f>VLOOKUP(K1114,TONG_SL!$A:$D,3,0)</f>
        <v>Túi</v>
      </c>
      <c r="R1114" s="1">
        <v>5</v>
      </c>
      <c r="T1114" s="1">
        <f>VLOOKUP(VLOOKUP(G1114,Ma_KH!$A:$R,18,0)&amp;K1114,Gia_MB!$A:$F,6,0)</f>
        <v>73431</v>
      </c>
      <c r="U1114" s="14">
        <f t="shared" si="291"/>
        <v>367155</v>
      </c>
      <c r="W1114" s="64">
        <f t="shared" si="292"/>
        <v>0</v>
      </c>
      <c r="X1114" s="3" t="str">
        <f t="shared" si="293"/>
        <v>8</v>
      </c>
      <c r="Z1114" s="14">
        <f t="shared" si="294"/>
        <v>29372.400000000001</v>
      </c>
      <c r="AA1114" s="7">
        <f>VLOOKUP(G1114,Ma_KH!$A:$R,14,0)</f>
        <v>50</v>
      </c>
    </row>
    <row r="1115" spans="1:27" x14ac:dyDescent="0.25">
      <c r="A1115" s="77">
        <v>45911</v>
      </c>
      <c r="B1115" s="25">
        <v>31699</v>
      </c>
      <c r="C1115" s="12" t="s">
        <v>7186</v>
      </c>
      <c r="D1115" s="16">
        <v>45911</v>
      </c>
      <c r="G1115" s="13" t="s">
        <v>762</v>
      </c>
      <c r="I1115" s="13" t="s">
        <v>7489</v>
      </c>
      <c r="J1115" s="13" t="s">
        <v>1815</v>
      </c>
      <c r="K1115" s="13" t="s">
        <v>32</v>
      </c>
      <c r="L1115" s="25" t="str">
        <f>VLOOKUP($K1115,TONG_SL!$A:$D,2,0)</f>
        <v>Giò Tai Lưỡi Xào 250g</v>
      </c>
      <c r="N1115" s="25" t="str">
        <f t="shared" si="295"/>
        <v>K-C6</v>
      </c>
      <c r="Q1115" s="25" t="str">
        <f>VLOOKUP(K1115,TONG_SL!$A:$D,3,0)</f>
        <v>Túi</v>
      </c>
      <c r="R1115" s="1">
        <v>5</v>
      </c>
      <c r="T1115" s="1">
        <f>VLOOKUP(VLOOKUP(G1115,Ma_KH!$A:$R,18,0)&amp;K1115,Gia_MB!$A:$F,6,0)</f>
        <v>50182</v>
      </c>
      <c r="U1115" s="14">
        <f t="shared" si="291"/>
        <v>250910</v>
      </c>
      <c r="W1115" s="64">
        <f t="shared" si="292"/>
        <v>0</v>
      </c>
      <c r="X1115" s="3" t="str">
        <f t="shared" si="293"/>
        <v>8</v>
      </c>
      <c r="Z1115" s="14">
        <f t="shared" si="294"/>
        <v>20072.8</v>
      </c>
      <c r="AA1115" s="7">
        <f>VLOOKUP(G1115,Ma_KH!$A:$R,14,0)</f>
        <v>50</v>
      </c>
    </row>
    <row r="1116" spans="1:27" x14ac:dyDescent="0.25">
      <c r="A1116" s="77">
        <v>45911</v>
      </c>
      <c r="B1116" s="25">
        <v>57818</v>
      </c>
      <c r="C1116" s="12" t="s">
        <v>7186</v>
      </c>
      <c r="D1116" s="16">
        <v>45911</v>
      </c>
      <c r="G1116" s="13" t="s">
        <v>545</v>
      </c>
      <c r="I1116" s="13" t="s">
        <v>1914</v>
      </c>
      <c r="J1116" s="13" t="s">
        <v>1815</v>
      </c>
      <c r="K1116" s="13" t="s">
        <v>30</v>
      </c>
      <c r="L1116" s="25" t="str">
        <f>VLOOKUP($K1116,TONG_SL!$A:$D,2,0)</f>
        <v>Gà muối 500g</v>
      </c>
      <c r="N1116" s="25" t="str">
        <f t="shared" si="295"/>
        <v>K-C6</v>
      </c>
      <c r="Q1116" s="25" t="str">
        <f>VLOOKUP(K1116,TONG_SL!$A:$D,3,0)</f>
        <v>Túi</v>
      </c>
      <c r="R1116" s="1">
        <v>6</v>
      </c>
      <c r="T1116" s="1">
        <f>VLOOKUP(VLOOKUP(G1116,Ma_KH!$A:$R,18,0)&amp;K1116,Gia_MB!$A:$F,6,0)</f>
        <v>105505</v>
      </c>
      <c r="U1116" s="14">
        <f t="shared" si="291"/>
        <v>633030</v>
      </c>
      <c r="W1116" s="64">
        <f t="shared" si="292"/>
        <v>0</v>
      </c>
      <c r="X1116" s="3" t="str">
        <f t="shared" si="293"/>
        <v>8</v>
      </c>
      <c r="Z1116" s="14">
        <f t="shared" si="294"/>
        <v>50642.400000000001</v>
      </c>
      <c r="AA1116" s="7">
        <f>VLOOKUP(G1116,Ma_KH!$A:$R,14,0)</f>
        <v>60</v>
      </c>
    </row>
    <row r="1117" spans="1:27" x14ac:dyDescent="0.25">
      <c r="A1117" s="77">
        <v>45911</v>
      </c>
      <c r="B1117" s="25">
        <v>57819</v>
      </c>
      <c r="C1117" s="12" t="s">
        <v>7186</v>
      </c>
      <c r="D1117" s="16">
        <v>45911</v>
      </c>
      <c r="G1117" s="13" t="s">
        <v>545</v>
      </c>
      <c r="I1117" s="13" t="s">
        <v>1963</v>
      </c>
      <c r="J1117" s="13" t="s">
        <v>1815</v>
      </c>
      <c r="K1117" s="13" t="s">
        <v>27</v>
      </c>
      <c r="L1117" s="25" t="str">
        <f>VLOOKUP($K1117,TONG_SL!$A:$D,2,0)</f>
        <v>Chân giò heo muối 300g</v>
      </c>
      <c r="N1117" s="25" t="str">
        <f t="shared" si="295"/>
        <v>K-C6</v>
      </c>
      <c r="Q1117" s="25" t="str">
        <f>VLOOKUP(K1117,TONG_SL!$A:$D,3,0)</f>
        <v>Túi</v>
      </c>
      <c r="R1117" s="1">
        <v>5</v>
      </c>
      <c r="T1117" s="1">
        <f>VLOOKUP(VLOOKUP(G1117,Ma_KH!$A:$R,18,0)&amp;K1117,Gia_MB!$A:$F,6,0)</f>
        <v>69759</v>
      </c>
      <c r="U1117" s="14">
        <f t="shared" si="291"/>
        <v>348795</v>
      </c>
      <c r="W1117" s="64">
        <f t="shared" si="292"/>
        <v>0</v>
      </c>
      <c r="X1117" s="3" t="str">
        <f t="shared" si="293"/>
        <v>8</v>
      </c>
      <c r="Z1117" s="14">
        <f t="shared" si="294"/>
        <v>27903.600000000002</v>
      </c>
      <c r="AA1117" s="7">
        <f>VLOOKUP(G1117,Ma_KH!$A:$R,14,0)</f>
        <v>60</v>
      </c>
    </row>
    <row r="1118" spans="1:27" x14ac:dyDescent="0.25">
      <c r="A1118" s="77">
        <v>45911</v>
      </c>
      <c r="B1118" s="25">
        <v>57819</v>
      </c>
      <c r="C1118" s="12" t="s">
        <v>7186</v>
      </c>
      <c r="D1118" s="16">
        <v>45911</v>
      </c>
      <c r="G1118" s="13" t="s">
        <v>545</v>
      </c>
      <c r="I1118" s="13" t="s">
        <v>1963</v>
      </c>
      <c r="J1118" s="13" t="s">
        <v>1815</v>
      </c>
      <c r="K1118" s="13" t="s">
        <v>30</v>
      </c>
      <c r="L1118" s="25" t="str">
        <f>VLOOKUP($K1118,TONG_SL!$A:$D,2,0)</f>
        <v>Gà muối 500g</v>
      </c>
      <c r="N1118" s="25" t="str">
        <f t="shared" si="295"/>
        <v>K-C6</v>
      </c>
      <c r="Q1118" s="25" t="str">
        <f>VLOOKUP(K1118,TONG_SL!$A:$D,3,0)</f>
        <v>Túi</v>
      </c>
      <c r="R1118" s="1">
        <v>5</v>
      </c>
      <c r="T1118" s="1">
        <f>VLOOKUP(VLOOKUP(G1118,Ma_KH!$A:$R,18,0)&amp;K1118,Gia_MB!$A:$F,6,0)</f>
        <v>105505</v>
      </c>
      <c r="U1118" s="14">
        <f t="shared" si="291"/>
        <v>527525</v>
      </c>
      <c r="W1118" s="64">
        <f t="shared" si="292"/>
        <v>0</v>
      </c>
      <c r="X1118" s="3" t="str">
        <f t="shared" si="293"/>
        <v>8</v>
      </c>
      <c r="Z1118" s="14">
        <f t="shared" si="294"/>
        <v>42202</v>
      </c>
      <c r="AA1118" s="7">
        <f>VLOOKUP(G1118,Ma_KH!$A:$R,14,0)</f>
        <v>60</v>
      </c>
    </row>
    <row r="1119" spans="1:27" x14ac:dyDescent="0.25">
      <c r="A1119" s="77">
        <v>45911</v>
      </c>
      <c r="B1119" s="25">
        <v>58080</v>
      </c>
      <c r="C1119" s="12" t="s">
        <v>7186</v>
      </c>
      <c r="D1119" s="16">
        <v>45911</v>
      </c>
      <c r="G1119" s="13" t="s">
        <v>545</v>
      </c>
      <c r="I1119" s="13" t="s">
        <v>2015</v>
      </c>
      <c r="J1119" s="13" t="s">
        <v>1815</v>
      </c>
      <c r="K1119" s="13" t="s">
        <v>27</v>
      </c>
      <c r="L1119" s="25" t="str">
        <f>VLOOKUP($K1119,TONG_SL!$A:$D,2,0)</f>
        <v>Chân giò heo muối 300g</v>
      </c>
      <c r="N1119" s="25" t="str">
        <f t="shared" si="295"/>
        <v>K-C6</v>
      </c>
      <c r="Q1119" s="25" t="str">
        <f>VLOOKUP(K1119,TONG_SL!$A:$D,3,0)</f>
        <v>Túi</v>
      </c>
      <c r="R1119" s="1">
        <v>20</v>
      </c>
      <c r="T1119" s="1">
        <f>VLOOKUP(VLOOKUP(G1119,Ma_KH!$A:$R,18,0)&amp;K1119,Gia_MB!$A:$F,6,0)</f>
        <v>69759</v>
      </c>
      <c r="U1119" s="14">
        <f t="shared" si="291"/>
        <v>1395180</v>
      </c>
      <c r="W1119" s="64">
        <f t="shared" si="292"/>
        <v>0</v>
      </c>
      <c r="X1119" s="3" t="str">
        <f t="shared" si="293"/>
        <v>8</v>
      </c>
      <c r="Z1119" s="14">
        <f t="shared" si="294"/>
        <v>111614.40000000001</v>
      </c>
      <c r="AA1119" s="7">
        <f>VLOOKUP(G1119,Ma_KH!$A:$R,14,0)</f>
        <v>60</v>
      </c>
    </row>
    <row r="1120" spans="1:27" x14ac:dyDescent="0.25">
      <c r="A1120" s="77">
        <v>45911</v>
      </c>
      <c r="B1120" s="25">
        <v>48464</v>
      </c>
      <c r="C1120" s="12" t="s">
        <v>7186</v>
      </c>
      <c r="D1120" s="16">
        <v>45911</v>
      </c>
      <c r="G1120" s="13" t="s">
        <v>711</v>
      </c>
      <c r="I1120" s="13" t="s">
        <v>7490</v>
      </c>
      <c r="J1120" s="13" t="s">
        <v>1815</v>
      </c>
      <c r="K1120" s="13" t="s">
        <v>556</v>
      </c>
      <c r="L1120" s="25" t="str">
        <f>VLOOKUP($K1120,TONG_SL!$A:$D,2,0)</f>
        <v>Chân giò heo muối 100g</v>
      </c>
      <c r="N1120" s="25" t="str">
        <f t="shared" si="295"/>
        <v>K-C6</v>
      </c>
      <c r="Q1120" s="25" t="str">
        <f>VLOOKUP(K1120,TONG_SL!$A:$D,3,0)</f>
        <v>Gói</v>
      </c>
      <c r="R1120" s="1">
        <v>8</v>
      </c>
      <c r="T1120" s="1">
        <f>VLOOKUP(VLOOKUP(G1120,Ma_KH!$A:$R,18,0)&amp;K1120,Gia_MB!$A:$F,6,0)</f>
        <v>23076</v>
      </c>
      <c r="U1120" s="14">
        <f t="shared" si="291"/>
        <v>184608</v>
      </c>
      <c r="W1120" s="64">
        <f t="shared" si="292"/>
        <v>0</v>
      </c>
      <c r="X1120" s="3" t="str">
        <f t="shared" si="293"/>
        <v>8</v>
      </c>
      <c r="Z1120" s="14">
        <f t="shared" si="294"/>
        <v>14768.64</v>
      </c>
      <c r="AA1120" s="7">
        <f>VLOOKUP(G1120,Ma_KH!$A:$R,14,0)</f>
        <v>67</v>
      </c>
    </row>
    <row r="1121" spans="1:27" x14ac:dyDescent="0.25">
      <c r="A1121" s="77">
        <v>45911</v>
      </c>
      <c r="B1121" s="25">
        <v>48447</v>
      </c>
      <c r="C1121" s="12" t="s">
        <v>7186</v>
      </c>
      <c r="D1121" s="16">
        <v>45911</v>
      </c>
      <c r="G1121" s="13" t="s">
        <v>711</v>
      </c>
      <c r="I1121" s="13" t="s">
        <v>7491</v>
      </c>
      <c r="J1121" s="13" t="s">
        <v>1815</v>
      </c>
      <c r="K1121" s="13" t="s">
        <v>556</v>
      </c>
      <c r="L1121" s="25" t="str">
        <f>VLOOKUP($K1121,TONG_SL!$A:$D,2,0)</f>
        <v>Chân giò heo muối 100g</v>
      </c>
      <c r="N1121" s="25" t="str">
        <f t="shared" si="295"/>
        <v>K-C6</v>
      </c>
      <c r="Q1121" s="25" t="str">
        <f>VLOOKUP(K1121,TONG_SL!$A:$D,3,0)</f>
        <v>Gói</v>
      </c>
      <c r="R1121" s="1">
        <v>15</v>
      </c>
      <c r="T1121" s="1">
        <f>VLOOKUP(VLOOKUP(G1121,Ma_KH!$A:$R,18,0)&amp;K1121,Gia_MB!$A:$F,6,0)</f>
        <v>23076</v>
      </c>
      <c r="U1121" s="14">
        <f t="shared" ref="U1121:U1129" si="296">T1121*R1121</f>
        <v>346140</v>
      </c>
      <c r="W1121" s="64">
        <f t="shared" ref="W1121:W1129" si="297">U1121*V1121</f>
        <v>0</v>
      </c>
      <c r="X1121" s="3" t="str">
        <f t="shared" ref="X1121:X1129" si="298">IF(B1121&lt;&gt;"","8","0")</f>
        <v>8</v>
      </c>
      <c r="Z1121" s="14">
        <f t="shared" ref="Z1121:Z1129" si="299">U1121*X1121%</f>
        <v>27691.200000000001</v>
      </c>
      <c r="AA1121" s="7">
        <f>VLOOKUP(G1121,Ma_KH!$A:$R,14,0)</f>
        <v>67</v>
      </c>
    </row>
    <row r="1122" spans="1:27" x14ac:dyDescent="0.25">
      <c r="A1122" s="77">
        <v>45911</v>
      </c>
      <c r="B1122" s="25">
        <v>57946</v>
      </c>
      <c r="C1122" s="12" t="s">
        <v>7186</v>
      </c>
      <c r="D1122" s="16">
        <v>45911</v>
      </c>
      <c r="G1122" s="13" t="s">
        <v>545</v>
      </c>
      <c r="I1122" s="13" t="s">
        <v>2050</v>
      </c>
      <c r="J1122" s="13" t="s">
        <v>1815</v>
      </c>
      <c r="K1122" s="13" t="s">
        <v>51</v>
      </c>
      <c r="L1122" s="25" t="str">
        <f>VLOOKUP($K1122,TONG_SL!$A:$D,2,0)</f>
        <v>Mọc Nấm Hương 250g</v>
      </c>
      <c r="N1122" s="25" t="str">
        <f t="shared" si="295"/>
        <v>K-C6</v>
      </c>
      <c r="Q1122" s="25" t="str">
        <f>VLOOKUP(K1122,TONG_SL!$A:$D,3,0)</f>
        <v>Túi</v>
      </c>
      <c r="R1122" s="1">
        <v>10</v>
      </c>
      <c r="T1122" s="1">
        <f>VLOOKUP(VLOOKUP(G1122,Ma_KH!$A:$R,18,0)&amp;K1122,Gia_MB!$A:$F,6,0)</f>
        <v>43700</v>
      </c>
      <c r="U1122" s="14">
        <f t="shared" si="296"/>
        <v>437000</v>
      </c>
      <c r="W1122" s="64">
        <f t="shared" si="297"/>
        <v>0</v>
      </c>
      <c r="X1122" s="3" t="str">
        <f t="shared" si="298"/>
        <v>8</v>
      </c>
      <c r="Z1122" s="14">
        <f t="shared" si="299"/>
        <v>34960</v>
      </c>
      <c r="AA1122" s="7">
        <f>VLOOKUP(G1122,Ma_KH!$A:$R,14,0)</f>
        <v>60</v>
      </c>
    </row>
    <row r="1123" spans="1:27" x14ac:dyDescent="0.25">
      <c r="A1123" s="77">
        <v>45911</v>
      </c>
      <c r="B1123" s="25">
        <v>48444</v>
      </c>
      <c r="C1123" s="12" t="s">
        <v>7186</v>
      </c>
      <c r="D1123" s="16">
        <v>45911</v>
      </c>
      <c r="G1123" s="13" t="s">
        <v>711</v>
      </c>
      <c r="I1123" s="13" t="s">
        <v>7492</v>
      </c>
      <c r="J1123" s="13" t="s">
        <v>1815</v>
      </c>
      <c r="K1123" s="13" t="s">
        <v>556</v>
      </c>
      <c r="L1123" s="25" t="str">
        <f>VLOOKUP($K1123,TONG_SL!$A:$D,2,0)</f>
        <v>Chân giò heo muối 100g</v>
      </c>
      <c r="N1123" s="25" t="str">
        <f t="shared" si="295"/>
        <v>K-C6</v>
      </c>
      <c r="Q1123" s="25" t="str">
        <f>VLOOKUP(K1123,TONG_SL!$A:$D,3,0)</f>
        <v>Gói</v>
      </c>
      <c r="R1123" s="1">
        <v>10</v>
      </c>
      <c r="T1123" s="1">
        <f>VLOOKUP(VLOOKUP(G1123,Ma_KH!$A:$R,18,0)&amp;K1123,Gia_MB!$A:$F,6,0)</f>
        <v>23076</v>
      </c>
      <c r="U1123" s="14">
        <f t="shared" si="296"/>
        <v>230760</v>
      </c>
      <c r="W1123" s="64">
        <f t="shared" si="297"/>
        <v>0</v>
      </c>
      <c r="X1123" s="3" t="str">
        <f t="shared" si="298"/>
        <v>8</v>
      </c>
      <c r="Z1123" s="14">
        <f t="shared" si="299"/>
        <v>18460.8</v>
      </c>
      <c r="AA1123" s="7">
        <f>VLOOKUP(G1123,Ma_KH!$A:$R,14,0)</f>
        <v>67</v>
      </c>
    </row>
    <row r="1124" spans="1:27" x14ac:dyDescent="0.25">
      <c r="A1124" s="77">
        <v>45911</v>
      </c>
      <c r="B1124" s="25">
        <v>48445</v>
      </c>
      <c r="C1124" s="12" t="s">
        <v>7186</v>
      </c>
      <c r="D1124" s="16">
        <v>45911</v>
      </c>
      <c r="G1124" s="13" t="s">
        <v>711</v>
      </c>
      <c r="I1124" s="13" t="s">
        <v>7493</v>
      </c>
      <c r="J1124" s="13" t="s">
        <v>1815</v>
      </c>
      <c r="K1124" s="13" t="s">
        <v>556</v>
      </c>
      <c r="L1124" s="25" t="str">
        <f>VLOOKUP($K1124,TONG_SL!$A:$D,2,0)</f>
        <v>Chân giò heo muối 100g</v>
      </c>
      <c r="N1124" s="25" t="str">
        <f t="shared" si="295"/>
        <v>K-C6</v>
      </c>
      <c r="Q1124" s="25" t="str">
        <f>VLOOKUP(K1124,TONG_SL!$A:$D,3,0)</f>
        <v>Gói</v>
      </c>
      <c r="R1124" s="1">
        <v>10</v>
      </c>
      <c r="T1124" s="1">
        <f>VLOOKUP(VLOOKUP(G1124,Ma_KH!$A:$R,18,0)&amp;K1124,Gia_MB!$A:$F,6,0)</f>
        <v>23076</v>
      </c>
      <c r="U1124" s="14">
        <f t="shared" si="296"/>
        <v>230760</v>
      </c>
      <c r="W1124" s="64">
        <f t="shared" si="297"/>
        <v>0</v>
      </c>
      <c r="X1124" s="3" t="str">
        <f t="shared" si="298"/>
        <v>8</v>
      </c>
      <c r="Z1124" s="14">
        <f t="shared" si="299"/>
        <v>18460.8</v>
      </c>
      <c r="AA1124" s="7">
        <f>VLOOKUP(G1124,Ma_KH!$A:$R,14,0)</f>
        <v>67</v>
      </c>
    </row>
    <row r="1125" spans="1:27" x14ac:dyDescent="0.25">
      <c r="A1125" s="77">
        <v>45911</v>
      </c>
      <c r="B1125" s="25">
        <v>48446</v>
      </c>
      <c r="C1125" s="12" t="s">
        <v>7186</v>
      </c>
      <c r="D1125" s="16">
        <v>45911</v>
      </c>
      <c r="G1125" s="13" t="s">
        <v>711</v>
      </c>
      <c r="I1125" s="13" t="s">
        <v>7220</v>
      </c>
      <c r="J1125" s="13" t="s">
        <v>1815</v>
      </c>
      <c r="K1125" s="13" t="s">
        <v>556</v>
      </c>
      <c r="L1125" s="25" t="str">
        <f>VLOOKUP($K1125,TONG_SL!$A:$D,2,0)</f>
        <v>Chân giò heo muối 100g</v>
      </c>
      <c r="N1125" s="25" t="str">
        <f t="shared" si="295"/>
        <v>K-C6</v>
      </c>
      <c r="Q1125" s="25" t="str">
        <f>VLOOKUP(K1125,TONG_SL!$A:$D,3,0)</f>
        <v>Gói</v>
      </c>
      <c r="R1125" s="1">
        <v>15</v>
      </c>
      <c r="T1125" s="1">
        <f>VLOOKUP(VLOOKUP(G1125,Ma_KH!$A:$R,18,0)&amp;K1125,Gia_MB!$A:$F,6,0)</f>
        <v>23076</v>
      </c>
      <c r="U1125" s="14">
        <f t="shared" si="296"/>
        <v>346140</v>
      </c>
      <c r="W1125" s="64">
        <f t="shared" si="297"/>
        <v>0</v>
      </c>
      <c r="X1125" s="3" t="str">
        <f t="shared" si="298"/>
        <v>8</v>
      </c>
      <c r="Z1125" s="14">
        <f t="shared" si="299"/>
        <v>27691.200000000001</v>
      </c>
      <c r="AA1125" s="7">
        <f>VLOOKUP(G1125,Ma_KH!$A:$R,14,0)</f>
        <v>67</v>
      </c>
    </row>
    <row r="1126" spans="1:27" x14ac:dyDescent="0.25">
      <c r="A1126" s="77">
        <v>45911</v>
      </c>
      <c r="B1126" s="25">
        <v>57817</v>
      </c>
      <c r="C1126" s="12" t="s">
        <v>7186</v>
      </c>
      <c r="D1126" s="16">
        <v>45911</v>
      </c>
      <c r="G1126" s="13" t="s">
        <v>545</v>
      </c>
      <c r="I1126" s="13" t="s">
        <v>1944</v>
      </c>
      <c r="J1126" s="13" t="s">
        <v>1815</v>
      </c>
      <c r="K1126" s="13" t="s">
        <v>547</v>
      </c>
      <c r="L1126" s="25" t="str">
        <f>VLOOKUP($K1126,TONG_SL!$A:$D,2,0)</f>
        <v>Chân giò heo muối 500g</v>
      </c>
      <c r="N1126" s="25" t="str">
        <f t="shared" si="295"/>
        <v>K-C6</v>
      </c>
      <c r="Q1126" s="25" t="str">
        <f>VLOOKUP(K1126,TONG_SL!$A:$D,3,0)</f>
        <v>Túi</v>
      </c>
      <c r="R1126" s="1">
        <v>10</v>
      </c>
      <c r="T1126" s="1">
        <f>VLOOKUP(VLOOKUP(G1126,Ma_KH!$A:$R,18,0)&amp;K1126,Gia_MB!$A:$F,6,0)</f>
        <v>113113</v>
      </c>
      <c r="U1126" s="14">
        <f t="shared" si="296"/>
        <v>1131130</v>
      </c>
      <c r="W1126" s="64">
        <f t="shared" si="297"/>
        <v>0</v>
      </c>
      <c r="X1126" s="3" t="str">
        <f t="shared" si="298"/>
        <v>8</v>
      </c>
      <c r="Z1126" s="14">
        <f t="shared" si="299"/>
        <v>90490.400000000009</v>
      </c>
      <c r="AA1126" s="7">
        <f>VLOOKUP(G1126,Ma_KH!$A:$R,14,0)</f>
        <v>60</v>
      </c>
    </row>
    <row r="1127" spans="1:27" x14ac:dyDescent="0.25">
      <c r="A1127" s="77">
        <v>45911</v>
      </c>
      <c r="B1127" s="25">
        <v>57817</v>
      </c>
      <c r="C1127" s="12" t="s">
        <v>7186</v>
      </c>
      <c r="D1127" s="16">
        <v>45911</v>
      </c>
      <c r="G1127" s="13" t="s">
        <v>545</v>
      </c>
      <c r="I1127" s="13" t="s">
        <v>1944</v>
      </c>
      <c r="J1127" s="13" t="s">
        <v>1815</v>
      </c>
      <c r="K1127" s="13" t="s">
        <v>30</v>
      </c>
      <c r="L1127" s="25" t="str">
        <f>VLOOKUP($K1127,TONG_SL!$A:$D,2,0)</f>
        <v>Gà muối 500g</v>
      </c>
      <c r="N1127" s="25" t="str">
        <f t="shared" si="295"/>
        <v>K-C6</v>
      </c>
      <c r="Q1127" s="25" t="str">
        <f>VLOOKUP(K1127,TONG_SL!$A:$D,3,0)</f>
        <v>Túi</v>
      </c>
      <c r="R1127" s="1">
        <v>5</v>
      </c>
      <c r="T1127" s="1">
        <f>VLOOKUP(VLOOKUP(G1127,Ma_KH!$A:$R,18,0)&amp;K1127,Gia_MB!$A:$F,6,0)</f>
        <v>105505</v>
      </c>
      <c r="U1127" s="14">
        <f t="shared" si="296"/>
        <v>527525</v>
      </c>
      <c r="W1127" s="64">
        <f t="shared" si="297"/>
        <v>0</v>
      </c>
      <c r="X1127" s="3" t="str">
        <f t="shared" si="298"/>
        <v>8</v>
      </c>
      <c r="Z1127" s="14">
        <f t="shared" si="299"/>
        <v>42202</v>
      </c>
      <c r="AA1127" s="7">
        <f>VLOOKUP(G1127,Ma_KH!$A:$R,14,0)</f>
        <v>60</v>
      </c>
    </row>
    <row r="1128" spans="1:27" x14ac:dyDescent="0.25">
      <c r="A1128" s="77">
        <v>45911</v>
      </c>
      <c r="B1128" s="25">
        <v>57817</v>
      </c>
      <c r="C1128" s="12" t="s">
        <v>7186</v>
      </c>
      <c r="D1128" s="16">
        <v>45911</v>
      </c>
      <c r="G1128" s="13" t="s">
        <v>545</v>
      </c>
      <c r="I1128" s="13" t="s">
        <v>1944</v>
      </c>
      <c r="J1128" s="13" t="s">
        <v>1815</v>
      </c>
      <c r="K1128" s="13" t="s">
        <v>32</v>
      </c>
      <c r="L1128" s="25" t="str">
        <f>VLOOKUP($K1128,TONG_SL!$A:$D,2,0)</f>
        <v>Giò Tai Lưỡi Xào 250g</v>
      </c>
      <c r="N1128" s="25" t="str">
        <f t="shared" si="295"/>
        <v>K-C6</v>
      </c>
      <c r="Q1128" s="25" t="str">
        <f>VLOOKUP(K1128,TONG_SL!$A:$D,3,0)</f>
        <v>Túi</v>
      </c>
      <c r="R1128" s="1">
        <v>5</v>
      </c>
      <c r="T1128" s="1">
        <f>VLOOKUP(VLOOKUP(G1128,Ma_KH!$A:$R,18,0)&amp;K1128,Gia_MB!$A:$F,6,0)</f>
        <v>47673</v>
      </c>
      <c r="U1128" s="14">
        <f t="shared" si="296"/>
        <v>238365</v>
      </c>
      <c r="W1128" s="64">
        <f t="shared" si="297"/>
        <v>0</v>
      </c>
      <c r="X1128" s="3" t="str">
        <f t="shared" si="298"/>
        <v>8</v>
      </c>
      <c r="Z1128" s="14">
        <f t="shared" si="299"/>
        <v>19069.2</v>
      </c>
      <c r="AA1128" s="7">
        <f>VLOOKUP(G1128,Ma_KH!$A:$R,14,0)</f>
        <v>60</v>
      </c>
    </row>
    <row r="1129" spans="1:27" x14ac:dyDescent="0.25">
      <c r="A1129" s="77">
        <v>45911</v>
      </c>
      <c r="B1129" s="25">
        <v>57817</v>
      </c>
      <c r="C1129" s="12" t="s">
        <v>7186</v>
      </c>
      <c r="D1129" s="16">
        <v>45911</v>
      </c>
      <c r="G1129" s="13" t="s">
        <v>545</v>
      </c>
      <c r="I1129" s="13" t="s">
        <v>1944</v>
      </c>
      <c r="J1129" s="13" t="s">
        <v>1815</v>
      </c>
      <c r="K1129" s="13" t="s">
        <v>55</v>
      </c>
      <c r="L1129" s="25" t="str">
        <f>VLOOKUP($K1129,TONG_SL!$A:$D,2,0)</f>
        <v>Gà xì dầu 500g</v>
      </c>
      <c r="N1129" s="25" t="str">
        <f t="shared" si="295"/>
        <v>K-C6</v>
      </c>
      <c r="Q1129" s="25" t="str">
        <f>VLOOKUP(K1129,TONG_SL!$A:$D,3,0)</f>
        <v>Túi</v>
      </c>
      <c r="R1129" s="1">
        <v>5</v>
      </c>
      <c r="T1129" s="1">
        <f>VLOOKUP(VLOOKUP(G1129,Ma_KH!$A:$R,18,0)&amp;K1129,Gia_MB!$A:$F,6,0)</f>
        <v>106026</v>
      </c>
      <c r="U1129" s="14">
        <f t="shared" si="296"/>
        <v>530130</v>
      </c>
      <c r="W1129" s="64">
        <f t="shared" si="297"/>
        <v>0</v>
      </c>
      <c r="X1129" s="3" t="str">
        <f t="shared" si="298"/>
        <v>8</v>
      </c>
      <c r="Z1129" s="14">
        <f t="shared" si="299"/>
        <v>42410.400000000001</v>
      </c>
      <c r="AA1129" s="7">
        <f>VLOOKUP(G1129,Ma_KH!$A:$R,14,0)</f>
        <v>60</v>
      </c>
    </row>
    <row r="1130" spans="1:27" x14ac:dyDescent="0.25">
      <c r="A1130" s="77">
        <v>45911</v>
      </c>
      <c r="B1130" s="25">
        <v>48446</v>
      </c>
      <c r="C1130" s="12" t="s">
        <v>7186</v>
      </c>
      <c r="D1130" s="16">
        <v>45911</v>
      </c>
      <c r="G1130" s="13" t="s">
        <v>711</v>
      </c>
      <c r="I1130" s="13" t="s">
        <v>7494</v>
      </c>
      <c r="J1130" s="13" t="s">
        <v>1815</v>
      </c>
      <c r="K1130" s="13" t="s">
        <v>556</v>
      </c>
      <c r="L1130" s="25" t="str">
        <f>VLOOKUP($K1130,TONG_SL!$A:$D,2,0)</f>
        <v>Chân giò heo muối 100g</v>
      </c>
      <c r="N1130" s="25" t="str">
        <f t="shared" si="295"/>
        <v>K-C6</v>
      </c>
      <c r="Q1130" s="25" t="str">
        <f>VLOOKUP(K1130,TONG_SL!$A:$D,3,0)</f>
        <v>Gói</v>
      </c>
      <c r="R1130" s="1">
        <v>10</v>
      </c>
      <c r="T1130" s="1">
        <f>VLOOKUP(VLOOKUP(G1130,Ma_KH!$A:$R,18,0)&amp;K1130,Gia_MB!$A:$F,6,0)</f>
        <v>23076</v>
      </c>
      <c r="U1130" s="14">
        <f t="shared" ref="U1130:U1131" si="300">T1130*R1130</f>
        <v>230760</v>
      </c>
      <c r="W1130" s="64">
        <f t="shared" ref="W1130:W1131" si="301">U1130*V1130</f>
        <v>0</v>
      </c>
      <c r="X1130" s="3" t="str">
        <f t="shared" ref="X1130:X1131" si="302">IF(B1130&lt;&gt;"","8","0")</f>
        <v>8</v>
      </c>
      <c r="Z1130" s="14">
        <f t="shared" ref="Z1130:Z1131" si="303">U1130*X1130%</f>
        <v>18460.8</v>
      </c>
      <c r="AA1130" s="7">
        <f>VLOOKUP(G1130,Ma_KH!$A:$R,14,0)</f>
        <v>67</v>
      </c>
    </row>
    <row r="1131" spans="1:27" x14ac:dyDescent="0.25">
      <c r="A1131" s="77">
        <v>45911</v>
      </c>
      <c r="B1131" s="25">
        <v>48443</v>
      </c>
      <c r="C1131" s="12" t="s">
        <v>7186</v>
      </c>
      <c r="D1131" s="16">
        <v>45911</v>
      </c>
      <c r="G1131" s="13" t="s">
        <v>711</v>
      </c>
      <c r="I1131" s="13" t="s">
        <v>7495</v>
      </c>
      <c r="J1131" s="13" t="s">
        <v>1815</v>
      </c>
      <c r="K1131" s="13" t="s">
        <v>556</v>
      </c>
      <c r="L1131" s="25" t="str">
        <f>VLOOKUP($K1131,TONG_SL!$A:$D,2,0)</f>
        <v>Chân giò heo muối 100g</v>
      </c>
      <c r="N1131" s="25" t="str">
        <f t="shared" si="295"/>
        <v>K-C6</v>
      </c>
      <c r="Q1131" s="25" t="str">
        <f>VLOOKUP(K1131,TONG_SL!$A:$D,3,0)</f>
        <v>Gói</v>
      </c>
      <c r="R1131" s="1">
        <v>10</v>
      </c>
      <c r="T1131" s="1">
        <f>VLOOKUP(VLOOKUP(G1131,Ma_KH!$A:$R,18,0)&amp;K1131,Gia_MB!$A:$F,6,0)</f>
        <v>23076</v>
      </c>
      <c r="U1131" s="14">
        <f t="shared" si="300"/>
        <v>230760</v>
      </c>
      <c r="W1131" s="64">
        <f t="shared" si="301"/>
        <v>0</v>
      </c>
      <c r="X1131" s="3" t="str">
        <f t="shared" si="302"/>
        <v>8</v>
      </c>
      <c r="Z1131" s="14">
        <f t="shared" si="303"/>
        <v>18460.8</v>
      </c>
      <c r="AA1131" s="7">
        <f>VLOOKUP(G1131,Ma_KH!$A:$R,14,0)</f>
        <v>67</v>
      </c>
    </row>
    <row r="1132" spans="1:27" x14ac:dyDescent="0.25">
      <c r="A1132" s="92">
        <v>45912</v>
      </c>
      <c r="B1132" s="25">
        <v>58092</v>
      </c>
      <c r="C1132" s="98" t="s">
        <v>7186</v>
      </c>
      <c r="D1132" s="99">
        <v>45912</v>
      </c>
      <c r="G1132" s="13" t="s">
        <v>813</v>
      </c>
      <c r="I1132" s="13" t="s">
        <v>813</v>
      </c>
      <c r="J1132" s="13" t="s">
        <v>1796</v>
      </c>
      <c r="K1132" s="13" t="s">
        <v>30</v>
      </c>
      <c r="L1132" s="25" t="str">
        <f>VLOOKUP($K1132,TONG_SL!$A:$D,2,0)</f>
        <v>Gà muối 500g</v>
      </c>
      <c r="N1132" s="25" t="str">
        <f t="shared" ref="N1132:N1134" si="304">IF($B1132&lt;&gt;"","K-C6","")</f>
        <v>K-C6</v>
      </c>
      <c r="Q1132" s="25" t="str">
        <f>VLOOKUP(K1132,TONG_SL!$A:$D,3,0)</f>
        <v>Túi</v>
      </c>
      <c r="R1132" s="1">
        <v>20</v>
      </c>
      <c r="T1132" s="1">
        <f>VLOOKUP(VLOOKUP(G1132,Ma_KH!$A:$R,18,0)&amp;K1132,Gia_MB!$A:$F,6,0)</f>
        <v>111058</v>
      </c>
      <c r="U1132" s="14">
        <f t="shared" ref="U1132:U1133" si="305">T1132*R1132</f>
        <v>2221160</v>
      </c>
      <c r="W1132" s="64">
        <f t="shared" ref="W1132:W1133" si="306">U1132*V1132</f>
        <v>0</v>
      </c>
      <c r="X1132" s="3" t="str">
        <f t="shared" ref="X1132:X1133" si="307">IF(B1132&lt;&gt;"","8","0")</f>
        <v>8</v>
      </c>
      <c r="Z1132" s="14">
        <f t="shared" ref="Z1132:Z1133" si="308">U1132*X1132%</f>
        <v>177692.80000000002</v>
      </c>
      <c r="AA1132" s="7">
        <f>VLOOKUP(G1132,Ma_KH!$A:$R,14,0)</f>
        <v>1</v>
      </c>
    </row>
    <row r="1133" spans="1:27" x14ac:dyDescent="0.25">
      <c r="A1133" s="92">
        <v>45912</v>
      </c>
      <c r="B1133" s="25">
        <v>58092</v>
      </c>
      <c r="C1133" s="98" t="s">
        <v>7186</v>
      </c>
      <c r="D1133" s="99">
        <v>45912</v>
      </c>
      <c r="G1133" s="13" t="s">
        <v>813</v>
      </c>
      <c r="I1133" s="13" t="s">
        <v>813</v>
      </c>
      <c r="J1133" s="13" t="s">
        <v>1796</v>
      </c>
      <c r="K1133" s="13" t="s">
        <v>27</v>
      </c>
      <c r="L1133" s="25" t="str">
        <f>VLOOKUP($K1133,TONG_SL!$A:$D,2,0)</f>
        <v>Chân giò heo muối 300g</v>
      </c>
      <c r="N1133" s="25" t="str">
        <f t="shared" si="304"/>
        <v>K-C6</v>
      </c>
      <c r="Q1133" s="25" t="str">
        <f>VLOOKUP(K1133,TONG_SL!$A:$D,3,0)</f>
        <v>Túi</v>
      </c>
      <c r="R1133" s="1">
        <v>20</v>
      </c>
      <c r="T1133" s="1">
        <f>VLOOKUP(VLOOKUP(G1133,Ma_KH!$A:$R,18,0)&amp;K1133,Gia_MB!$A:$F,6,0)</f>
        <v>73431</v>
      </c>
      <c r="U1133" s="14">
        <f t="shared" si="305"/>
        <v>1468620</v>
      </c>
      <c r="W1133" s="64">
        <f t="shared" si="306"/>
        <v>0</v>
      </c>
      <c r="X1133" s="3" t="str">
        <f t="shared" si="307"/>
        <v>8</v>
      </c>
      <c r="Z1133" s="14">
        <f t="shared" si="308"/>
        <v>117489.60000000001</v>
      </c>
      <c r="AA1133" s="7">
        <f>VLOOKUP(G1133,Ma_KH!$A:$R,14,0)</f>
        <v>1</v>
      </c>
    </row>
    <row r="1134" spans="1:27" x14ac:dyDescent="0.25">
      <c r="A1134" s="77">
        <v>45905</v>
      </c>
      <c r="B1134" s="25">
        <v>26027055</v>
      </c>
      <c r="C1134" s="12" t="s">
        <v>7186</v>
      </c>
      <c r="D1134" s="16">
        <v>45912</v>
      </c>
      <c r="G1134" s="13" t="s">
        <v>7501</v>
      </c>
      <c r="I1134" s="13" t="s">
        <v>7501</v>
      </c>
      <c r="J1134" s="13" t="s">
        <v>75</v>
      </c>
      <c r="K1134" s="13" t="s">
        <v>55</v>
      </c>
      <c r="L1134" s="25" t="str">
        <f>VLOOKUP($K1134,TONG_SL!$A:$D,2,0)</f>
        <v>Gà xì dầu 500g</v>
      </c>
      <c r="N1134" s="25" t="str">
        <f t="shared" si="304"/>
        <v>K-C6</v>
      </c>
      <c r="Q1134" s="25" t="str">
        <f>VLOOKUP(K1134,[2]TONG_SL!$A:$D,3,0)</f>
        <v>Túi</v>
      </c>
      <c r="R1134" s="1">
        <v>10</v>
      </c>
      <c r="T1134" s="1">
        <f>VLOOKUP(VLOOKUP(G1134,[2]Ma_KH!$A:$R,18,0)&amp;K1134,[2]Gia_MB!$A:$F,6,0)</f>
        <v>111606</v>
      </c>
      <c r="U1134" s="14">
        <f t="shared" ref="U1134:U1149" si="309">T1134*R1134</f>
        <v>1116060</v>
      </c>
      <c r="W1134" s="64">
        <f t="shared" ref="W1134:W1149" si="310">U1134*V1134</f>
        <v>0</v>
      </c>
      <c r="X1134" s="3" t="str">
        <f t="shared" ref="X1134:X1149" si="311">IF(B1134&lt;&gt;"","8","0")</f>
        <v>8</v>
      </c>
      <c r="Z1134" s="14">
        <f t="shared" ref="Z1134:Z1149" si="312">U1134*X1134%</f>
        <v>89284.800000000003</v>
      </c>
      <c r="AA1134" s="7">
        <f>VLOOKUP(G1134,[2]Ma_KH!$A:$R,14,0)</f>
        <v>49</v>
      </c>
    </row>
    <row r="1135" spans="1:27" x14ac:dyDescent="0.25">
      <c r="A1135" s="77">
        <v>45905</v>
      </c>
      <c r="B1135" s="25">
        <v>26027055</v>
      </c>
      <c r="C1135" s="12" t="s">
        <v>7186</v>
      </c>
      <c r="D1135" s="16">
        <v>45912</v>
      </c>
      <c r="G1135" s="13" t="s">
        <v>7501</v>
      </c>
      <c r="I1135" s="13" t="s">
        <v>7501</v>
      </c>
      <c r="J1135" s="13" t="s">
        <v>75</v>
      </c>
      <c r="K1135" s="13" t="s">
        <v>553</v>
      </c>
      <c r="L1135" s="25" t="str">
        <f>VLOOKUP($K1135,TONG_SL!$A:$D,2,0)</f>
        <v>Tai heo muối 400g</v>
      </c>
      <c r="N1135" s="25" t="str">
        <f t="shared" ref="N1135:N1153" si="313">IF($B1135&lt;&gt;"","K-C6","")</f>
        <v>K-C6</v>
      </c>
      <c r="Q1135" s="25" t="str">
        <f>VLOOKUP(K1135,[2]TONG_SL!$A:$D,3,0)</f>
        <v>Túi</v>
      </c>
      <c r="R1135" s="1">
        <v>5</v>
      </c>
      <c r="T1135" s="1">
        <f>VLOOKUP(VLOOKUP(G1135,[2]Ma_KH!$A:$R,18,0)&amp;K1135,[2]Gia_MB!$A:$F,6,0)</f>
        <v>107205</v>
      </c>
      <c r="U1135" s="14">
        <f t="shared" si="309"/>
        <v>536025</v>
      </c>
      <c r="W1135" s="64">
        <f t="shared" si="310"/>
        <v>0</v>
      </c>
      <c r="X1135" s="3" t="str">
        <f t="shared" si="311"/>
        <v>8</v>
      </c>
      <c r="Z1135" s="14">
        <f t="shared" si="312"/>
        <v>42882</v>
      </c>
      <c r="AA1135" s="7">
        <f>VLOOKUP(G1135,[2]Ma_KH!$A:$R,14,0)</f>
        <v>49</v>
      </c>
    </row>
    <row r="1136" spans="1:27" x14ac:dyDescent="0.25">
      <c r="A1136" s="77">
        <v>45905</v>
      </c>
      <c r="B1136" s="25">
        <v>26027055</v>
      </c>
      <c r="C1136" s="12" t="s">
        <v>7186</v>
      </c>
      <c r="D1136" s="16">
        <v>45912</v>
      </c>
      <c r="G1136" s="13" t="s">
        <v>7501</v>
      </c>
      <c r="I1136" s="13" t="s">
        <v>7501</v>
      </c>
      <c r="J1136" s="13" t="s">
        <v>75</v>
      </c>
      <c r="K1136" s="13" t="s">
        <v>595</v>
      </c>
      <c r="L1136" s="25" t="str">
        <f>VLOOKUP($K1136,TONG_SL!$A:$D,2,0)</f>
        <v>Mọc Nấm Hương 500g</v>
      </c>
      <c r="N1136" s="25" t="str">
        <f t="shared" si="313"/>
        <v>K-C6</v>
      </c>
      <c r="Q1136" s="25" t="str">
        <f>VLOOKUP(K1136,[2]TONG_SL!$A:$D,3,0)</f>
        <v>Túi</v>
      </c>
      <c r="R1136" s="1">
        <v>5</v>
      </c>
      <c r="T1136" s="1">
        <f>VLOOKUP(VLOOKUP(G1136,[2]Ma_KH!$A:$R,18,0)&amp;K1136,[2]Gia_MB!$A:$F,6,0)</f>
        <v>78200</v>
      </c>
      <c r="U1136" s="14">
        <f t="shared" si="309"/>
        <v>391000</v>
      </c>
      <c r="W1136" s="64">
        <f t="shared" si="310"/>
        <v>0</v>
      </c>
      <c r="X1136" s="3" t="str">
        <f t="shared" si="311"/>
        <v>8</v>
      </c>
      <c r="Z1136" s="14">
        <f t="shared" si="312"/>
        <v>31280</v>
      </c>
      <c r="AA1136" s="7">
        <f>VLOOKUP(G1136,[2]Ma_KH!$A:$R,14,0)</f>
        <v>49</v>
      </c>
    </row>
    <row r="1137" spans="1:27" x14ac:dyDescent="0.25">
      <c r="A1137" s="77">
        <v>45910</v>
      </c>
      <c r="B1137" s="25">
        <v>58005</v>
      </c>
      <c r="C1137" s="12" t="s">
        <v>7186</v>
      </c>
      <c r="D1137" s="16">
        <v>45912</v>
      </c>
      <c r="G1137" s="13" t="s">
        <v>3576</v>
      </c>
      <c r="I1137" s="13" t="s">
        <v>7502</v>
      </c>
      <c r="J1137" s="13" t="s">
        <v>75</v>
      </c>
      <c r="K1137" s="13" t="s">
        <v>27</v>
      </c>
      <c r="L1137" s="25" t="str">
        <f>VLOOKUP($K1137,TONG_SL!$A:$D,2,0)</f>
        <v>Chân giò heo muối 300g</v>
      </c>
      <c r="N1137" s="25" t="str">
        <f t="shared" si="313"/>
        <v>K-C6</v>
      </c>
      <c r="Q1137" s="25" t="str">
        <f>VLOOKUP(K1137,[2]TONG_SL!$A:$D,3,0)</f>
        <v>Túi</v>
      </c>
      <c r="R1137" s="1">
        <v>60</v>
      </c>
      <c r="T1137" s="1">
        <f>VLOOKUP(VLOOKUP(G1137,[2]Ma_KH!$A:$R,18,0)&amp;K1137,[2]Gia_MB!$A:$F,6,0)</f>
        <v>73431</v>
      </c>
      <c r="U1137" s="14">
        <f t="shared" si="309"/>
        <v>4405860</v>
      </c>
      <c r="W1137" s="64">
        <f t="shared" si="310"/>
        <v>0</v>
      </c>
      <c r="X1137" s="3" t="str">
        <f t="shared" si="311"/>
        <v>8</v>
      </c>
      <c r="Z1137" s="14">
        <f t="shared" si="312"/>
        <v>352468.8</v>
      </c>
      <c r="AA1137" s="7">
        <f>VLOOKUP(G1137,[2]Ma_KH!$A:$R,14,0)</f>
        <v>58</v>
      </c>
    </row>
    <row r="1138" spans="1:27" x14ac:dyDescent="0.25">
      <c r="A1138" s="77">
        <v>45910</v>
      </c>
      <c r="B1138" s="25">
        <v>58005</v>
      </c>
      <c r="C1138" s="12" t="s">
        <v>7186</v>
      </c>
      <c r="D1138" s="16">
        <v>45912</v>
      </c>
      <c r="G1138" s="13" t="s">
        <v>3576</v>
      </c>
      <c r="I1138" s="13" t="s">
        <v>7502</v>
      </c>
      <c r="J1138" s="13" t="s">
        <v>75</v>
      </c>
      <c r="K1138" s="13" t="s">
        <v>30</v>
      </c>
      <c r="L1138" s="25" t="str">
        <f>VLOOKUP($K1138,TONG_SL!$A:$D,2,0)</f>
        <v>Gà muối 500g</v>
      </c>
      <c r="N1138" s="25" t="str">
        <f t="shared" si="313"/>
        <v>K-C6</v>
      </c>
      <c r="Q1138" s="25" t="str">
        <f>VLOOKUP(K1138,[2]TONG_SL!$A:$D,3,0)</f>
        <v>Túi</v>
      </c>
      <c r="R1138" s="1">
        <v>20</v>
      </c>
      <c r="T1138" s="1">
        <f>VLOOKUP(VLOOKUP(G1138,[2]Ma_KH!$A:$R,18,0)&amp;K1138,[2]Gia_MB!$A:$F,6,0)</f>
        <v>111058</v>
      </c>
      <c r="U1138" s="14">
        <f t="shared" si="309"/>
        <v>2221160</v>
      </c>
      <c r="W1138" s="64">
        <f t="shared" si="310"/>
        <v>0</v>
      </c>
      <c r="X1138" s="3" t="str">
        <f t="shared" si="311"/>
        <v>8</v>
      </c>
      <c r="Z1138" s="14">
        <f t="shared" si="312"/>
        <v>177692.80000000002</v>
      </c>
      <c r="AA1138" s="7">
        <f>VLOOKUP(G1138,[2]Ma_KH!$A:$R,14,0)</f>
        <v>58</v>
      </c>
    </row>
    <row r="1139" spans="1:27" x14ac:dyDescent="0.25">
      <c r="A1139" s="77">
        <v>45911</v>
      </c>
      <c r="B1139" s="25">
        <v>58079</v>
      </c>
      <c r="C1139" s="12" t="s">
        <v>7186</v>
      </c>
      <c r="D1139" s="16">
        <v>45912</v>
      </c>
      <c r="G1139" s="13" t="s">
        <v>7503</v>
      </c>
      <c r="I1139" s="13" t="s">
        <v>7503</v>
      </c>
      <c r="J1139" s="13" t="s">
        <v>1811</v>
      </c>
      <c r="K1139" s="13" t="s">
        <v>27</v>
      </c>
      <c r="L1139" s="25" t="str">
        <f>VLOOKUP($K1139,TONG_SL!$A:$D,2,0)</f>
        <v>Chân giò heo muối 300g</v>
      </c>
      <c r="N1139" s="25" t="str">
        <f t="shared" si="313"/>
        <v>K-C6</v>
      </c>
      <c r="Q1139" s="25" t="str">
        <f>VLOOKUP(K1139,[2]TONG_SL!$A:$D,3,0)</f>
        <v>Túi</v>
      </c>
      <c r="R1139" s="1">
        <v>30</v>
      </c>
      <c r="T1139" s="1">
        <f>VLOOKUP(VLOOKUP(G1139,[2]Ma_KH!$A:$R,18,0)&amp;K1139,[2]Gia_MB!$A:$F,6,0)</f>
        <v>73431</v>
      </c>
      <c r="U1139" s="14">
        <f t="shared" si="309"/>
        <v>2202930</v>
      </c>
      <c r="W1139" s="64">
        <f t="shared" si="310"/>
        <v>0</v>
      </c>
      <c r="X1139" s="3" t="str">
        <f t="shared" si="311"/>
        <v>8</v>
      </c>
      <c r="Z1139" s="14">
        <f t="shared" si="312"/>
        <v>176234.4</v>
      </c>
      <c r="AA1139" s="7">
        <f>VLOOKUP(G1139,[2]Ma_KH!$A:$R,14,0)</f>
        <v>57</v>
      </c>
    </row>
    <row r="1140" spans="1:27" x14ac:dyDescent="0.25">
      <c r="A1140" s="77">
        <v>45910</v>
      </c>
      <c r="B1140" s="25">
        <v>58033</v>
      </c>
      <c r="C1140" s="12" t="s">
        <v>7186</v>
      </c>
      <c r="D1140" s="16">
        <v>45912</v>
      </c>
      <c r="G1140" s="13" t="s">
        <v>7504</v>
      </c>
      <c r="I1140" s="13" t="s">
        <v>4714</v>
      </c>
      <c r="J1140" s="13" t="s">
        <v>1811</v>
      </c>
      <c r="K1140" s="13" t="s">
        <v>30</v>
      </c>
      <c r="L1140" s="25" t="str">
        <f>VLOOKUP($K1140,TONG_SL!$A:$D,2,0)</f>
        <v>Gà muối 500g</v>
      </c>
      <c r="N1140" s="25" t="str">
        <f t="shared" si="313"/>
        <v>K-C6</v>
      </c>
      <c r="Q1140" s="25" t="str">
        <f>VLOOKUP(K1140,[2]TONG_SL!$A:$D,3,0)</f>
        <v>Túi</v>
      </c>
      <c r="R1140" s="1">
        <v>3</v>
      </c>
      <c r="T1140" s="1">
        <f>VLOOKUP(VLOOKUP(G1140,[2]Ma_KH!$A:$R,18,0)&amp;K1140,[2]Gia_MB!$A:$F,6,0)</f>
        <v>105505</v>
      </c>
      <c r="U1140" s="14">
        <f t="shared" si="309"/>
        <v>316515</v>
      </c>
      <c r="W1140" s="64">
        <f t="shared" si="310"/>
        <v>0</v>
      </c>
      <c r="X1140" s="3" t="str">
        <f t="shared" si="311"/>
        <v>8</v>
      </c>
      <c r="Z1140" s="14">
        <f t="shared" si="312"/>
        <v>25321.200000000001</v>
      </c>
      <c r="AA1140" s="7">
        <f>VLOOKUP(G1140,[2]Ma_KH!$A:$R,14,0)</f>
        <v>36</v>
      </c>
    </row>
    <row r="1141" spans="1:27" x14ac:dyDescent="0.25">
      <c r="A1141" s="77">
        <v>45910</v>
      </c>
      <c r="B1141" s="25">
        <v>58033</v>
      </c>
      <c r="C1141" s="12" t="s">
        <v>7186</v>
      </c>
      <c r="D1141" s="16">
        <v>45912</v>
      </c>
      <c r="G1141" s="13" t="s">
        <v>7504</v>
      </c>
      <c r="I1141" s="13" t="s">
        <v>4714</v>
      </c>
      <c r="J1141" s="13" t="s">
        <v>1811</v>
      </c>
      <c r="K1141" s="13" t="s">
        <v>35</v>
      </c>
      <c r="L1141" s="25" t="str">
        <f>VLOOKUP($K1141,TONG_SL!$A:$D,2,0)</f>
        <v>Tai heo muối 200g</v>
      </c>
      <c r="N1141" s="25" t="str">
        <f t="shared" si="313"/>
        <v>K-C6</v>
      </c>
      <c r="Q1141" s="25" t="str">
        <f>VLOOKUP(K1141,[2]TONG_SL!$A:$D,3,0)</f>
        <v>Túi</v>
      </c>
      <c r="R1141" s="1">
        <v>5</v>
      </c>
      <c r="T1141" s="1">
        <f>VLOOKUP(VLOOKUP(G1141,[2]Ma_KH!$A:$R,18,0)&amp;K1141,[2]Gia_MB!$A:$F,6,0)</f>
        <v>52816</v>
      </c>
      <c r="U1141" s="14">
        <f t="shared" si="309"/>
        <v>264080</v>
      </c>
      <c r="W1141" s="64">
        <f t="shared" si="310"/>
        <v>0</v>
      </c>
      <c r="X1141" s="3" t="str">
        <f t="shared" si="311"/>
        <v>8</v>
      </c>
      <c r="Z1141" s="14">
        <f t="shared" si="312"/>
        <v>21126.400000000001</v>
      </c>
      <c r="AA1141" s="7">
        <f>VLOOKUP(G1141,[2]Ma_KH!$A:$R,14,0)</f>
        <v>36</v>
      </c>
    </row>
    <row r="1142" spans="1:27" x14ac:dyDescent="0.25">
      <c r="A1142" s="77">
        <v>45910</v>
      </c>
      <c r="B1142" s="25">
        <v>58033</v>
      </c>
      <c r="C1142" s="12" t="s">
        <v>7186</v>
      </c>
      <c r="D1142" s="16">
        <v>45912</v>
      </c>
      <c r="G1142" s="13" t="s">
        <v>7504</v>
      </c>
      <c r="I1142" s="13" t="s">
        <v>4714</v>
      </c>
      <c r="J1142" s="13" t="s">
        <v>1811</v>
      </c>
      <c r="K1142" s="13" t="s">
        <v>7474</v>
      </c>
      <c r="L1142" s="25" t="str">
        <f>VLOOKUP($K1142,TONG_SL!$A:$D,2,0)</f>
        <v>Chân giò heo muối 100g</v>
      </c>
      <c r="N1142" s="25" t="str">
        <f t="shared" si="313"/>
        <v>K-C6</v>
      </c>
      <c r="Q1142" s="25" t="str">
        <f>VLOOKUP(K1142,[2]TONG_SL!$A:$D,3,0)</f>
        <v>Gói</v>
      </c>
      <c r="R1142" s="1">
        <v>10</v>
      </c>
      <c r="T1142" s="1">
        <f>VLOOKUP(VLOOKUP(G1142,[2]Ma_KH!$A:$R,18,0)&amp;K1142,[2]Gia_MB!$A:$F,6,0)</f>
        <v>23322</v>
      </c>
      <c r="U1142" s="14">
        <f t="shared" si="309"/>
        <v>233220</v>
      </c>
      <c r="W1142" s="64">
        <f t="shared" si="310"/>
        <v>0</v>
      </c>
      <c r="X1142" s="3" t="str">
        <f t="shared" si="311"/>
        <v>8</v>
      </c>
      <c r="Z1142" s="14">
        <f t="shared" si="312"/>
        <v>18657.600000000002</v>
      </c>
      <c r="AA1142" s="7">
        <f>VLOOKUP(G1142,[2]Ma_KH!$A:$R,14,0)</f>
        <v>36</v>
      </c>
    </row>
    <row r="1143" spans="1:27" x14ac:dyDescent="0.25">
      <c r="A1143" s="77">
        <v>45910</v>
      </c>
      <c r="B1143" s="25">
        <v>58033</v>
      </c>
      <c r="C1143" s="12" t="s">
        <v>7186</v>
      </c>
      <c r="D1143" s="16">
        <v>45912</v>
      </c>
      <c r="G1143" s="13" t="s">
        <v>7504</v>
      </c>
      <c r="I1143" s="13" t="s">
        <v>4714</v>
      </c>
      <c r="J1143" s="13" t="s">
        <v>1811</v>
      </c>
      <c r="K1143" s="13" t="s">
        <v>27</v>
      </c>
      <c r="L1143" s="25" t="str">
        <f>VLOOKUP($K1143,TONG_SL!$A:$D,2,0)</f>
        <v>Chân giò heo muối 300g</v>
      </c>
      <c r="N1143" s="25" t="str">
        <f t="shared" si="313"/>
        <v>K-C6</v>
      </c>
      <c r="Q1143" s="25" t="str">
        <f>VLOOKUP(K1143,[2]TONG_SL!$A:$D,3,0)</f>
        <v>Túi</v>
      </c>
      <c r="R1143" s="1">
        <v>5</v>
      </c>
      <c r="T1143" s="1">
        <f>VLOOKUP(VLOOKUP(G1143,[2]Ma_KH!$A:$R,18,0)&amp;K1143,[2]Gia_MB!$A:$F,6,0)</f>
        <v>69759</v>
      </c>
      <c r="U1143" s="14">
        <f t="shared" si="309"/>
        <v>348795</v>
      </c>
      <c r="W1143" s="64">
        <f t="shared" si="310"/>
        <v>0</v>
      </c>
      <c r="X1143" s="3" t="str">
        <f t="shared" si="311"/>
        <v>8</v>
      </c>
      <c r="Z1143" s="14">
        <f t="shared" si="312"/>
        <v>27903.600000000002</v>
      </c>
      <c r="AA1143" s="7">
        <f>VLOOKUP(G1143,[2]Ma_KH!$A:$R,14,0)</f>
        <v>36</v>
      </c>
    </row>
    <row r="1144" spans="1:27" x14ac:dyDescent="0.25">
      <c r="A1144" s="77">
        <v>45908</v>
      </c>
      <c r="B1144" s="25">
        <v>57821</v>
      </c>
      <c r="C1144" s="12" t="s">
        <v>7186</v>
      </c>
      <c r="D1144" s="16">
        <v>45912</v>
      </c>
      <c r="G1144" s="13" t="s">
        <v>7200</v>
      </c>
      <c r="I1144" s="13" t="s">
        <v>1983</v>
      </c>
      <c r="J1144" s="13" t="s">
        <v>1811</v>
      </c>
      <c r="K1144" s="13" t="s">
        <v>7475</v>
      </c>
      <c r="L1144" s="25" t="str">
        <f>VLOOKUP($K1144,TONG_SL!$A:$D,2,0)</f>
        <v>Chân giò heo muối 500g</v>
      </c>
      <c r="N1144" s="25" t="str">
        <f t="shared" si="313"/>
        <v>K-C6</v>
      </c>
      <c r="Q1144" s="25" t="str">
        <f>VLOOKUP(K1144,[2]TONG_SL!$A:$D,3,0)</f>
        <v>Túi</v>
      </c>
      <c r="R1144" s="1">
        <v>3</v>
      </c>
      <c r="T1144" s="1">
        <f>VLOOKUP(VLOOKUP(G1144,[2]Ma_KH!$A:$R,18,0)&amp;K1144,[2]Gia_MB!$A:$F,6,0)</f>
        <v>113113</v>
      </c>
      <c r="U1144" s="14">
        <f t="shared" si="309"/>
        <v>339339</v>
      </c>
      <c r="W1144" s="64">
        <f t="shared" si="310"/>
        <v>0</v>
      </c>
      <c r="X1144" s="3" t="str">
        <f t="shared" si="311"/>
        <v>8</v>
      </c>
      <c r="Z1144" s="14">
        <f t="shared" si="312"/>
        <v>27147.119999999999</v>
      </c>
      <c r="AA1144" s="7">
        <f>VLOOKUP(G1144,[2]Ma_KH!$A:$R,14,0)</f>
        <v>60</v>
      </c>
    </row>
    <row r="1145" spans="1:27" x14ac:dyDescent="0.25">
      <c r="A1145" s="77">
        <v>45908</v>
      </c>
      <c r="B1145" s="25">
        <v>57821</v>
      </c>
      <c r="C1145" s="12" t="s">
        <v>7186</v>
      </c>
      <c r="D1145" s="16">
        <v>45912</v>
      </c>
      <c r="G1145" s="13" t="s">
        <v>7200</v>
      </c>
      <c r="I1145" s="13" t="s">
        <v>1983</v>
      </c>
      <c r="J1145" s="13" t="s">
        <v>1811</v>
      </c>
      <c r="K1145" s="13" t="s">
        <v>30</v>
      </c>
      <c r="L1145" s="25" t="str">
        <f>VLOOKUP($K1145,TONG_SL!$A:$D,2,0)</f>
        <v>Gà muối 500g</v>
      </c>
      <c r="N1145" s="25" t="str">
        <f t="shared" si="313"/>
        <v>K-C6</v>
      </c>
      <c r="Q1145" s="25" t="str">
        <f>VLOOKUP(K1145,[2]TONG_SL!$A:$D,3,0)</f>
        <v>Túi</v>
      </c>
      <c r="R1145" s="1">
        <v>10</v>
      </c>
      <c r="T1145" s="1">
        <f>VLOOKUP(VLOOKUP(G1145,[2]Ma_KH!$A:$R,18,0)&amp;K1145,[2]Gia_MB!$A:$F,6,0)</f>
        <v>105505</v>
      </c>
      <c r="U1145" s="14">
        <f t="shared" si="309"/>
        <v>1055050</v>
      </c>
      <c r="W1145" s="64">
        <f t="shared" si="310"/>
        <v>0</v>
      </c>
      <c r="X1145" s="3" t="str">
        <f t="shared" si="311"/>
        <v>8</v>
      </c>
      <c r="Z1145" s="14">
        <f t="shared" si="312"/>
        <v>84404</v>
      </c>
      <c r="AA1145" s="7">
        <f>VLOOKUP(G1145,[2]Ma_KH!$A:$R,14,0)</f>
        <v>60</v>
      </c>
    </row>
    <row r="1146" spans="1:27" x14ac:dyDescent="0.25">
      <c r="A1146" s="77">
        <v>45909</v>
      </c>
      <c r="B1146" s="25">
        <v>57950</v>
      </c>
      <c r="C1146" s="12" t="s">
        <v>7186</v>
      </c>
      <c r="D1146" s="16">
        <v>45912</v>
      </c>
      <c r="G1146" s="13" t="s">
        <v>7505</v>
      </c>
      <c r="I1146" s="13" t="s">
        <v>7506</v>
      </c>
      <c r="J1146" s="13" t="s">
        <v>1811</v>
      </c>
      <c r="K1146" s="13" t="s">
        <v>7472</v>
      </c>
      <c r="L1146" s="25" t="str">
        <f>VLOOKUP($K1146,TONG_SL!$A:$D,2,0)</f>
        <v>Chân giò heo muối 300g</v>
      </c>
      <c r="N1146" s="25" t="str">
        <f t="shared" si="313"/>
        <v>K-C6</v>
      </c>
      <c r="Q1146" s="25" t="str">
        <f>VLOOKUP(K1146,[2]TONG_SL!$A:$D,3,0)</f>
        <v>Túi</v>
      </c>
      <c r="R1146" s="1">
        <v>10</v>
      </c>
      <c r="T1146" s="1">
        <f>VLOOKUP(VLOOKUP(G1146,[2]Ma_KH!$A:$R,18,0)&amp;K1146,[2]Gia_MB!$A:$F,6,0)</f>
        <v>70494</v>
      </c>
      <c r="U1146" s="14">
        <f t="shared" si="309"/>
        <v>704940</v>
      </c>
      <c r="W1146" s="64">
        <f t="shared" si="310"/>
        <v>0</v>
      </c>
      <c r="X1146" s="3" t="str">
        <f t="shared" si="311"/>
        <v>8</v>
      </c>
      <c r="Z1146" s="14">
        <f t="shared" si="312"/>
        <v>56395.200000000004</v>
      </c>
      <c r="AA1146" s="7">
        <f>VLOOKUP(G1146,[2]Ma_KH!$A:$R,14,0)</f>
        <v>60</v>
      </c>
    </row>
    <row r="1147" spans="1:27" x14ac:dyDescent="0.25">
      <c r="A1147" s="77">
        <v>45909</v>
      </c>
      <c r="B1147" s="25">
        <v>57950</v>
      </c>
      <c r="C1147" s="12" t="s">
        <v>7186</v>
      </c>
      <c r="D1147" s="16">
        <v>45912</v>
      </c>
      <c r="G1147" s="13" t="s">
        <v>7505</v>
      </c>
      <c r="I1147" s="13" t="s">
        <v>7506</v>
      </c>
      <c r="J1147" s="13" t="s">
        <v>1811</v>
      </c>
      <c r="K1147" s="13" t="s">
        <v>30</v>
      </c>
      <c r="L1147" s="25" t="str">
        <f>VLOOKUP($K1147,TONG_SL!$A:$D,2,0)</f>
        <v>Gà muối 500g</v>
      </c>
      <c r="N1147" s="25" t="str">
        <f t="shared" si="313"/>
        <v>K-C6</v>
      </c>
      <c r="Q1147" s="25" t="str">
        <f>VLOOKUP(K1147,[2]TONG_SL!$A:$D,3,0)</f>
        <v>Túi</v>
      </c>
      <c r="R1147" s="1">
        <v>5</v>
      </c>
      <c r="T1147" s="1">
        <f>VLOOKUP(VLOOKUP(G1147,[2]Ma_KH!$A:$R,18,0)&amp;K1147,[2]Gia_MB!$A:$F,6,0)</f>
        <v>106616</v>
      </c>
      <c r="U1147" s="14">
        <f t="shared" si="309"/>
        <v>533080</v>
      </c>
      <c r="W1147" s="64">
        <f t="shared" si="310"/>
        <v>0</v>
      </c>
      <c r="X1147" s="3" t="str">
        <f t="shared" si="311"/>
        <v>8</v>
      </c>
      <c r="Z1147" s="14">
        <f t="shared" si="312"/>
        <v>42646.400000000001</v>
      </c>
      <c r="AA1147" s="7">
        <f>VLOOKUP(G1147,[2]Ma_KH!$A:$R,14,0)</f>
        <v>60</v>
      </c>
    </row>
    <row r="1148" spans="1:27" x14ac:dyDescent="0.25">
      <c r="A1148" s="77">
        <v>45909</v>
      </c>
      <c r="B1148" s="25">
        <v>57950</v>
      </c>
      <c r="C1148" s="12" t="s">
        <v>7186</v>
      </c>
      <c r="D1148" s="16">
        <v>45912</v>
      </c>
      <c r="G1148" s="13" t="s">
        <v>7505</v>
      </c>
      <c r="I1148" s="13" t="s">
        <v>7506</v>
      </c>
      <c r="J1148" s="13" t="s">
        <v>1811</v>
      </c>
      <c r="K1148" s="13" t="s">
        <v>7473</v>
      </c>
      <c r="L1148" s="25" t="str">
        <f>VLOOKUP($K1148,TONG_SL!$A:$D,2,0)</f>
        <v>Mọc Nấm Hương 250g</v>
      </c>
      <c r="N1148" s="25" t="str">
        <f t="shared" si="313"/>
        <v>K-C6</v>
      </c>
      <c r="Q1148" s="25" t="str">
        <f>VLOOKUP(K1148,[2]TONG_SL!$A:$D,3,0)</f>
        <v>Túi</v>
      </c>
      <c r="R1148" s="1">
        <v>5</v>
      </c>
      <c r="T1148" s="1">
        <f>VLOOKUP(VLOOKUP(G1148,[2]Ma_KH!$A:$R,18,0)&amp;K1148,[2]Gia_MB!$A:$F,6,0)</f>
        <v>44160</v>
      </c>
      <c r="U1148" s="14">
        <f t="shared" si="309"/>
        <v>220800</v>
      </c>
      <c r="W1148" s="64">
        <f t="shared" si="310"/>
        <v>0</v>
      </c>
      <c r="X1148" s="3" t="str">
        <f t="shared" si="311"/>
        <v>8</v>
      </c>
      <c r="Z1148" s="14">
        <f t="shared" si="312"/>
        <v>17664</v>
      </c>
      <c r="AA1148" s="7">
        <f>VLOOKUP(G1148,[2]Ma_KH!$A:$R,14,0)</f>
        <v>60</v>
      </c>
    </row>
    <row r="1149" spans="1:27" x14ac:dyDescent="0.25">
      <c r="A1149" s="77">
        <v>45909</v>
      </c>
      <c r="B1149" s="25">
        <v>57950</v>
      </c>
      <c r="C1149" s="12" t="s">
        <v>7186</v>
      </c>
      <c r="D1149" s="16">
        <v>45912</v>
      </c>
      <c r="G1149" s="13" t="s">
        <v>7505</v>
      </c>
      <c r="I1149" s="13" t="s">
        <v>7506</v>
      </c>
      <c r="J1149" s="13" t="s">
        <v>1811</v>
      </c>
      <c r="K1149" s="13" t="s">
        <v>39</v>
      </c>
      <c r="L1149" s="25" t="str">
        <f>VLOOKUP($K1149,TONG_SL!$A:$D,2,0)</f>
        <v>Chả cốm 300g</v>
      </c>
      <c r="N1149" s="25" t="str">
        <f t="shared" si="313"/>
        <v>K-C6</v>
      </c>
      <c r="Q1149" s="25" t="str">
        <f>VLOOKUP(K1149,[2]TONG_SL!$A:$D,3,0)</f>
        <v>Túi</v>
      </c>
      <c r="R1149" s="1">
        <v>5</v>
      </c>
      <c r="T1149" s="1">
        <f>VLOOKUP(VLOOKUP(G1149,[2]Ma_KH!$A:$R,18,0)&amp;K1149,[2]Gia_MB!$A:$F,6,0)</f>
        <v>71280</v>
      </c>
      <c r="U1149" s="14">
        <f t="shared" si="309"/>
        <v>356400</v>
      </c>
      <c r="W1149" s="64">
        <f t="shared" si="310"/>
        <v>0</v>
      </c>
      <c r="X1149" s="3" t="str">
        <f t="shared" si="311"/>
        <v>8</v>
      </c>
      <c r="Z1149" s="14">
        <f t="shared" si="312"/>
        <v>28512</v>
      </c>
      <c r="AA1149" s="7">
        <f>VLOOKUP(G1149,[2]Ma_KH!$A:$R,14,0)</f>
        <v>60</v>
      </c>
    </row>
    <row r="1150" spans="1:27" x14ac:dyDescent="0.25">
      <c r="A1150" s="77">
        <v>45910</v>
      </c>
      <c r="B1150" s="25">
        <v>58032</v>
      </c>
      <c r="C1150" s="12" t="s">
        <v>7186</v>
      </c>
      <c r="D1150" s="16">
        <v>45912</v>
      </c>
      <c r="G1150" s="13" t="s">
        <v>7504</v>
      </c>
      <c r="I1150" s="13" t="s">
        <v>4717</v>
      </c>
      <c r="J1150" s="13" t="s">
        <v>1811</v>
      </c>
      <c r="K1150" s="13" t="s">
        <v>30</v>
      </c>
      <c r="L1150" s="25" t="str">
        <f>VLOOKUP($K1150,TONG_SL!$A:$D,2,0)</f>
        <v>Gà muối 500g</v>
      </c>
      <c r="N1150" s="25" t="str">
        <f t="shared" si="313"/>
        <v>K-C6</v>
      </c>
      <c r="Q1150" s="25" t="str">
        <f>VLOOKUP(K1150,[2]TONG_SL!$A:$D,3,0)</f>
        <v>Túi</v>
      </c>
      <c r="R1150" s="1">
        <v>3</v>
      </c>
      <c r="T1150" s="1">
        <f>VLOOKUP(VLOOKUP(G1150,[2]Ma_KH!$A:$R,18,0)&amp;K1150,[2]Gia_MB!$A:$F,6,0)</f>
        <v>105505</v>
      </c>
      <c r="U1150" s="14">
        <f t="shared" ref="U1150:U1153" si="314">T1150*R1150</f>
        <v>316515</v>
      </c>
      <c r="W1150" s="64">
        <f t="shared" ref="W1150:W1153" si="315">U1150*V1150</f>
        <v>0</v>
      </c>
      <c r="X1150" s="3" t="str">
        <f t="shared" ref="X1150:X1153" si="316">IF(B1150&lt;&gt;"","8","0")</f>
        <v>8</v>
      </c>
      <c r="Z1150" s="14">
        <f t="shared" ref="Z1150:Z1153" si="317">U1150*X1150%</f>
        <v>25321.200000000001</v>
      </c>
      <c r="AA1150" s="7">
        <f>VLOOKUP(G1150,[2]Ma_KH!$A:$R,14,0)</f>
        <v>36</v>
      </c>
    </row>
    <row r="1151" spans="1:27" x14ac:dyDescent="0.25">
      <c r="A1151" s="77">
        <v>45910</v>
      </c>
      <c r="B1151" s="25">
        <v>58032</v>
      </c>
      <c r="C1151" s="12" t="s">
        <v>7186</v>
      </c>
      <c r="D1151" s="16">
        <v>45912</v>
      </c>
      <c r="G1151" s="13" t="s">
        <v>7504</v>
      </c>
      <c r="I1151" s="13" t="s">
        <v>4717</v>
      </c>
      <c r="J1151" s="13" t="s">
        <v>1811</v>
      </c>
      <c r="K1151" s="13" t="s">
        <v>27</v>
      </c>
      <c r="L1151" s="25" t="str">
        <f>VLOOKUP($K1151,TONG_SL!$A:$D,2,0)</f>
        <v>Chân giò heo muối 300g</v>
      </c>
      <c r="N1151" s="25" t="str">
        <f t="shared" si="313"/>
        <v>K-C6</v>
      </c>
      <c r="Q1151" s="25" t="str">
        <f>VLOOKUP(K1151,[2]TONG_SL!$A:$D,3,0)</f>
        <v>Túi</v>
      </c>
      <c r="R1151" s="1">
        <v>4</v>
      </c>
      <c r="T1151" s="1">
        <f>VLOOKUP(VLOOKUP(G1151,[2]Ma_KH!$A:$R,18,0)&amp;K1151,[2]Gia_MB!$A:$F,6,0)</f>
        <v>69759</v>
      </c>
      <c r="U1151" s="14">
        <f t="shared" si="314"/>
        <v>279036</v>
      </c>
      <c r="W1151" s="64">
        <f t="shared" si="315"/>
        <v>0</v>
      </c>
      <c r="X1151" s="3" t="str">
        <f t="shared" si="316"/>
        <v>8</v>
      </c>
      <c r="Z1151" s="14">
        <f t="shared" si="317"/>
        <v>22322.880000000001</v>
      </c>
      <c r="AA1151" s="7">
        <f>VLOOKUP(G1151,[2]Ma_KH!$A:$R,14,0)</f>
        <v>36</v>
      </c>
    </row>
    <row r="1152" spans="1:27" x14ac:dyDescent="0.25">
      <c r="A1152" s="77">
        <v>45910</v>
      </c>
      <c r="B1152" s="25">
        <v>58032</v>
      </c>
      <c r="C1152" s="12" t="s">
        <v>7186</v>
      </c>
      <c r="D1152" s="16">
        <v>45912</v>
      </c>
      <c r="G1152" s="13" t="s">
        <v>7504</v>
      </c>
      <c r="I1152" s="13" t="s">
        <v>4717</v>
      </c>
      <c r="J1152" s="13" t="s">
        <v>1811</v>
      </c>
      <c r="K1152" s="13" t="s">
        <v>7474</v>
      </c>
      <c r="L1152" s="25" t="str">
        <f>VLOOKUP($K1152,TONG_SL!$A:$D,2,0)</f>
        <v>Chân giò heo muối 100g</v>
      </c>
      <c r="N1152" s="25" t="str">
        <f t="shared" si="313"/>
        <v>K-C6</v>
      </c>
      <c r="Q1152" s="25" t="str">
        <f>VLOOKUP(K1152,[2]TONG_SL!$A:$D,3,0)</f>
        <v>Gói</v>
      </c>
      <c r="R1152" s="1">
        <v>5</v>
      </c>
      <c r="T1152" s="1">
        <f>VLOOKUP(VLOOKUP(G1152,[2]Ma_KH!$A:$R,18,0)&amp;K1152,[2]Gia_MB!$A:$F,6,0)</f>
        <v>23322</v>
      </c>
      <c r="U1152" s="14">
        <f t="shared" si="314"/>
        <v>116610</v>
      </c>
      <c r="W1152" s="64">
        <f t="shared" si="315"/>
        <v>0</v>
      </c>
      <c r="X1152" s="3" t="str">
        <f t="shared" si="316"/>
        <v>8</v>
      </c>
      <c r="Z1152" s="14">
        <f t="shared" si="317"/>
        <v>9328.8000000000011</v>
      </c>
      <c r="AA1152" s="7">
        <f>VLOOKUP(G1152,[2]Ma_KH!$A:$R,14,0)</f>
        <v>36</v>
      </c>
    </row>
    <row r="1153" spans="1:27" x14ac:dyDescent="0.25">
      <c r="A1153" s="77">
        <v>45910</v>
      </c>
      <c r="B1153" s="25">
        <v>58032</v>
      </c>
      <c r="C1153" s="12" t="s">
        <v>7186</v>
      </c>
      <c r="D1153" s="16">
        <v>45912</v>
      </c>
      <c r="G1153" s="13" t="s">
        <v>7504</v>
      </c>
      <c r="I1153" s="13" t="s">
        <v>4717</v>
      </c>
      <c r="J1153" s="13" t="s">
        <v>1811</v>
      </c>
      <c r="K1153" s="13" t="s">
        <v>35</v>
      </c>
      <c r="L1153" s="25" t="str">
        <f>VLOOKUP($K1153,TONG_SL!$A:$D,2,0)</f>
        <v>Tai heo muối 200g</v>
      </c>
      <c r="N1153" s="25" t="str">
        <f t="shared" si="313"/>
        <v>K-C6</v>
      </c>
      <c r="Q1153" s="25" t="str">
        <f>VLOOKUP(K1153,[2]TONG_SL!$A:$D,3,0)</f>
        <v>Túi</v>
      </c>
      <c r="R1153" s="1">
        <v>2</v>
      </c>
      <c r="T1153" s="1">
        <f>VLOOKUP(VLOOKUP(G1153,[2]Ma_KH!$A:$R,18,0)&amp;K1153,[2]Gia_MB!$A:$F,6,0)</f>
        <v>52816</v>
      </c>
      <c r="U1153" s="14">
        <f t="shared" si="314"/>
        <v>105632</v>
      </c>
      <c r="W1153" s="64">
        <f t="shared" si="315"/>
        <v>0</v>
      </c>
      <c r="X1153" s="3" t="str">
        <f t="shared" si="316"/>
        <v>8</v>
      </c>
      <c r="Z1153" s="14">
        <f t="shared" si="317"/>
        <v>8450.56</v>
      </c>
      <c r="AA1153" s="7">
        <f>VLOOKUP(G1153,[2]Ma_KH!$A:$R,14,0)</f>
        <v>36</v>
      </c>
    </row>
    <row r="1154" spans="1:27" x14ac:dyDescent="0.25">
      <c r="A1154" s="77">
        <v>45908</v>
      </c>
      <c r="B1154" s="25">
        <v>48449</v>
      </c>
      <c r="C1154" s="12" t="s">
        <v>7186</v>
      </c>
      <c r="D1154" s="16">
        <v>45912</v>
      </c>
      <c r="G1154" s="13" t="s">
        <v>7218</v>
      </c>
      <c r="I1154" s="13" t="s">
        <v>7507</v>
      </c>
      <c r="J1154" s="13" t="s">
        <v>1811</v>
      </c>
      <c r="K1154" s="13" t="s">
        <v>7474</v>
      </c>
      <c r="L1154" s="25" t="str">
        <f>VLOOKUP($K1154,TONG_SL!$A:$D,2,0)</f>
        <v>Chân giò heo muối 100g</v>
      </c>
      <c r="N1154" s="25" t="str">
        <f t="shared" ref="N1154:N1160" si="318">IF($B1154&lt;&gt;"","K-C6","")</f>
        <v>K-C6</v>
      </c>
      <c r="Q1154" s="25" t="str">
        <f>VLOOKUP(K1154,[2]TONG_SL!$A:$D,3,0)</f>
        <v>Gói</v>
      </c>
      <c r="R1154" s="1">
        <v>10</v>
      </c>
      <c r="T1154" s="1">
        <f>VLOOKUP(VLOOKUP(G1154,[2]Ma_KH!$A:$R,18,0)&amp;K1154,[2]Gia_MB!$A:$F,6,0)</f>
        <v>23076</v>
      </c>
      <c r="U1154" s="14">
        <f t="shared" ref="U1154:U1162" si="319">T1154*R1154</f>
        <v>230760</v>
      </c>
      <c r="W1154" s="64">
        <f t="shared" ref="W1154:W1162" si="320">U1154*V1154</f>
        <v>0</v>
      </c>
      <c r="X1154" s="3" t="str">
        <f t="shared" ref="X1154:X1162" si="321">IF(B1154&lt;&gt;"","8","0")</f>
        <v>8</v>
      </c>
      <c r="Z1154" s="14">
        <f t="shared" ref="Z1154:Z1162" si="322">U1154*X1154%</f>
        <v>18460.8</v>
      </c>
      <c r="AA1154" s="7">
        <f>VLOOKUP(G1154,[2]Ma_KH!$A:$R,14,0)</f>
        <v>67</v>
      </c>
    </row>
    <row r="1155" spans="1:27" x14ac:dyDescent="0.25">
      <c r="A1155" s="77">
        <v>45908</v>
      </c>
      <c r="B1155" s="25">
        <v>48451</v>
      </c>
      <c r="C1155" s="12" t="s">
        <v>7186</v>
      </c>
      <c r="D1155" s="16">
        <v>45912</v>
      </c>
      <c r="G1155" s="13" t="s">
        <v>7218</v>
      </c>
      <c r="I1155" s="13" t="s">
        <v>7508</v>
      </c>
      <c r="J1155" s="13" t="s">
        <v>1811</v>
      </c>
      <c r="K1155" s="13" t="s">
        <v>7474</v>
      </c>
      <c r="L1155" s="25" t="str">
        <f>VLOOKUP($K1155,TONG_SL!$A:$D,2,0)</f>
        <v>Chân giò heo muối 100g</v>
      </c>
      <c r="N1155" s="25" t="str">
        <f t="shared" si="318"/>
        <v>K-C6</v>
      </c>
      <c r="Q1155" s="25" t="str">
        <f>VLOOKUP(K1155,[2]TONG_SL!$A:$D,3,0)</f>
        <v>Gói</v>
      </c>
      <c r="R1155" s="1">
        <v>10</v>
      </c>
      <c r="T1155" s="1">
        <f>VLOOKUP(VLOOKUP(G1155,[2]Ma_KH!$A:$R,18,0)&amp;K1155,[2]Gia_MB!$A:$F,6,0)</f>
        <v>23076</v>
      </c>
      <c r="U1155" s="14">
        <f t="shared" si="319"/>
        <v>230760</v>
      </c>
      <c r="W1155" s="64">
        <f t="shared" si="320"/>
        <v>0</v>
      </c>
      <c r="X1155" s="3" t="str">
        <f t="shared" si="321"/>
        <v>8</v>
      </c>
      <c r="Z1155" s="14">
        <f t="shared" si="322"/>
        <v>18460.8</v>
      </c>
      <c r="AA1155" s="7">
        <f>VLOOKUP(G1155,[2]Ma_KH!$A:$R,14,0)</f>
        <v>67</v>
      </c>
    </row>
    <row r="1156" spans="1:27" x14ac:dyDescent="0.25">
      <c r="A1156" s="77">
        <v>45909</v>
      </c>
      <c r="B1156" s="25">
        <v>31571</v>
      </c>
      <c r="C1156" s="12" t="s">
        <v>7186</v>
      </c>
      <c r="D1156" s="16">
        <v>45912</v>
      </c>
      <c r="G1156" s="13" t="s">
        <v>7341</v>
      </c>
      <c r="I1156" s="13" t="s">
        <v>7378</v>
      </c>
      <c r="J1156" s="13" t="s">
        <v>1811</v>
      </c>
      <c r="K1156" s="13" t="s">
        <v>7472</v>
      </c>
      <c r="L1156" s="25" t="str">
        <f>VLOOKUP($K1156,TONG_SL!$A:$D,2,0)</f>
        <v>Chân giò heo muối 300g</v>
      </c>
      <c r="N1156" s="25" t="str">
        <f t="shared" si="318"/>
        <v>K-C6</v>
      </c>
      <c r="Q1156" s="25" t="str">
        <f>VLOOKUP(K1156,[2]TONG_SL!$A:$D,3,0)</f>
        <v>Túi</v>
      </c>
      <c r="R1156" s="1">
        <v>3</v>
      </c>
      <c r="T1156" s="1">
        <f>VLOOKUP(VLOOKUP(G1156,[2]Ma_KH!$A:$R,18,0)&amp;K1156,[2]Gia_MB!$A:$F,6,0)</f>
        <v>73431</v>
      </c>
      <c r="U1156" s="14">
        <f t="shared" si="319"/>
        <v>220293</v>
      </c>
      <c r="W1156" s="64">
        <f t="shared" si="320"/>
        <v>0</v>
      </c>
      <c r="X1156" s="3" t="str">
        <f t="shared" si="321"/>
        <v>8</v>
      </c>
      <c r="Z1156" s="14">
        <f t="shared" si="322"/>
        <v>17623.439999999999</v>
      </c>
      <c r="AA1156" s="7">
        <f>VLOOKUP(G1156,[2]Ma_KH!$A:$R,14,0)</f>
        <v>46</v>
      </c>
    </row>
    <row r="1157" spans="1:27" x14ac:dyDescent="0.25">
      <c r="A1157" s="77">
        <v>45909</v>
      </c>
      <c r="B1157" s="25">
        <v>31571</v>
      </c>
      <c r="C1157" s="12" t="s">
        <v>7186</v>
      </c>
      <c r="D1157" s="16">
        <v>45912</v>
      </c>
      <c r="G1157" s="13" t="s">
        <v>7341</v>
      </c>
      <c r="I1157" s="13" t="s">
        <v>7378</v>
      </c>
      <c r="J1157" s="13" t="s">
        <v>1811</v>
      </c>
      <c r="K1157" s="13" t="s">
        <v>7474</v>
      </c>
      <c r="L1157" s="25" t="str">
        <f>VLOOKUP($K1157,TONG_SL!$A:$D,2,0)</f>
        <v>Chân giò heo muối 100g</v>
      </c>
      <c r="N1157" s="25" t="str">
        <f t="shared" si="318"/>
        <v>K-C6</v>
      </c>
      <c r="Q1157" s="25" t="str">
        <f>VLOOKUP(K1157,[2]TONG_SL!$A:$D,3,0)</f>
        <v>Gói</v>
      </c>
      <c r="R1157" s="1">
        <v>5</v>
      </c>
      <c r="T1157" s="1">
        <f>VLOOKUP(VLOOKUP(G1157,[2]Ma_KH!$A:$R,18,0)&amp;K1157,[2]Gia_MB!$A:$F,6,0)</f>
        <v>22830</v>
      </c>
      <c r="U1157" s="14">
        <f t="shared" si="319"/>
        <v>114150</v>
      </c>
      <c r="W1157" s="64">
        <f t="shared" si="320"/>
        <v>0</v>
      </c>
      <c r="X1157" s="3" t="str">
        <f t="shared" si="321"/>
        <v>8</v>
      </c>
      <c r="Z1157" s="14">
        <f t="shared" si="322"/>
        <v>9132</v>
      </c>
      <c r="AA1157" s="7">
        <f>VLOOKUP(G1157,[2]Ma_KH!$A:$R,14,0)</f>
        <v>46</v>
      </c>
    </row>
    <row r="1158" spans="1:27" x14ac:dyDescent="0.25">
      <c r="A1158" s="77">
        <v>45909</v>
      </c>
      <c r="B1158" s="25">
        <v>31571</v>
      </c>
      <c r="C1158" s="12" t="s">
        <v>7186</v>
      </c>
      <c r="D1158" s="16">
        <v>45912</v>
      </c>
      <c r="G1158" s="13" t="s">
        <v>7341</v>
      </c>
      <c r="I1158" s="13" t="s">
        <v>7378</v>
      </c>
      <c r="J1158" s="13" t="s">
        <v>1811</v>
      </c>
      <c r="K1158" s="13" t="s">
        <v>55</v>
      </c>
      <c r="L1158" s="25" t="str">
        <f>VLOOKUP($K1158,TONG_SL!$A:$D,2,0)</f>
        <v>Gà xì dầu 500g</v>
      </c>
      <c r="N1158" s="25" t="str">
        <f t="shared" si="318"/>
        <v>K-C6</v>
      </c>
      <c r="Q1158" s="25" t="str">
        <f>VLOOKUP(K1158,[2]TONG_SL!$A:$D,3,0)</f>
        <v>Túi</v>
      </c>
      <c r="R1158" s="1">
        <v>2</v>
      </c>
      <c r="T1158" s="1">
        <f>VLOOKUP(VLOOKUP(G1158,[2]Ma_KH!$A:$R,18,0)&amp;K1158,[2]Gia_MB!$A:$F,6,0)</f>
        <v>103794</v>
      </c>
      <c r="U1158" s="14">
        <f t="shared" si="319"/>
        <v>207588</v>
      </c>
      <c r="W1158" s="64">
        <f t="shared" si="320"/>
        <v>0</v>
      </c>
      <c r="X1158" s="3" t="str">
        <f t="shared" si="321"/>
        <v>8</v>
      </c>
      <c r="Z1158" s="14">
        <f t="shared" si="322"/>
        <v>16607.04</v>
      </c>
      <c r="AA1158" s="7">
        <f>VLOOKUP(G1158,[2]Ma_KH!$A:$R,14,0)</f>
        <v>46</v>
      </c>
    </row>
    <row r="1159" spans="1:27" x14ac:dyDescent="0.25">
      <c r="A1159" s="77">
        <v>45909</v>
      </c>
      <c r="B1159" s="25">
        <v>31571</v>
      </c>
      <c r="C1159" s="12" t="s">
        <v>7186</v>
      </c>
      <c r="D1159" s="16">
        <v>45912</v>
      </c>
      <c r="G1159" s="13" t="s">
        <v>7341</v>
      </c>
      <c r="I1159" s="13" t="s">
        <v>7378</v>
      </c>
      <c r="J1159" s="13" t="s">
        <v>1811</v>
      </c>
      <c r="K1159" s="13" t="s">
        <v>30</v>
      </c>
      <c r="L1159" s="25" t="str">
        <f>VLOOKUP($K1159,TONG_SL!$A:$D,2,0)</f>
        <v>Gà muối 500g</v>
      </c>
      <c r="N1159" s="25" t="str">
        <f t="shared" si="318"/>
        <v>K-C6</v>
      </c>
      <c r="Q1159" s="25" t="str">
        <f>VLOOKUP(K1159,[2]TONG_SL!$A:$D,3,0)</f>
        <v>Túi</v>
      </c>
      <c r="R1159" s="1">
        <v>2</v>
      </c>
      <c r="T1159" s="1">
        <f>VLOOKUP(VLOOKUP(G1159,[2]Ma_KH!$A:$R,18,0)&amp;K1159,[2]Gia_MB!$A:$F,6,0)</f>
        <v>111058</v>
      </c>
      <c r="U1159" s="14">
        <f t="shared" si="319"/>
        <v>222116</v>
      </c>
      <c r="W1159" s="64">
        <f t="shared" si="320"/>
        <v>0</v>
      </c>
      <c r="X1159" s="3" t="str">
        <f t="shared" si="321"/>
        <v>8</v>
      </c>
      <c r="Z1159" s="14">
        <f t="shared" si="322"/>
        <v>17769.28</v>
      </c>
      <c r="AA1159" s="7">
        <f>VLOOKUP(G1159,[2]Ma_KH!$A:$R,14,0)</f>
        <v>46</v>
      </c>
    </row>
    <row r="1160" spans="1:27" x14ac:dyDescent="0.25">
      <c r="A1160" s="77">
        <v>45908</v>
      </c>
      <c r="B1160" s="25">
        <v>48452</v>
      </c>
      <c r="C1160" s="12" t="s">
        <v>7186</v>
      </c>
      <c r="D1160" s="16">
        <v>45912</v>
      </c>
      <c r="G1160" s="13" t="s">
        <v>7218</v>
      </c>
      <c r="I1160" s="13" t="s">
        <v>7509</v>
      </c>
      <c r="J1160" s="13" t="s">
        <v>1811</v>
      </c>
      <c r="K1160" s="13" t="s">
        <v>7474</v>
      </c>
      <c r="L1160" s="25" t="str">
        <f>VLOOKUP($K1160,TONG_SL!$A:$D,2,0)</f>
        <v>Chân giò heo muối 100g</v>
      </c>
      <c r="N1160" s="25" t="str">
        <f t="shared" si="318"/>
        <v>K-C6</v>
      </c>
      <c r="Q1160" s="25" t="str">
        <f>VLOOKUP(K1160,[2]TONG_SL!$A:$D,3,0)</f>
        <v>Gói</v>
      </c>
      <c r="R1160" s="1">
        <v>8</v>
      </c>
      <c r="T1160" s="1">
        <f>VLOOKUP(VLOOKUP(G1160,[2]Ma_KH!$A:$R,18,0)&amp;K1160,[2]Gia_MB!$A:$F,6,0)</f>
        <v>23076</v>
      </c>
      <c r="U1160" s="14">
        <f t="shared" si="319"/>
        <v>184608</v>
      </c>
      <c r="W1160" s="64">
        <f t="shared" si="320"/>
        <v>0</v>
      </c>
      <c r="X1160" s="3" t="str">
        <f t="shared" si="321"/>
        <v>8</v>
      </c>
      <c r="Z1160" s="14">
        <f t="shared" si="322"/>
        <v>14768.64</v>
      </c>
      <c r="AA1160" s="7">
        <f>VLOOKUP(G1160,[2]Ma_KH!$A:$R,14,0)</f>
        <v>67</v>
      </c>
    </row>
    <row r="1161" spans="1:27" x14ac:dyDescent="0.25">
      <c r="A1161" s="77">
        <v>45908</v>
      </c>
      <c r="B1161" s="25">
        <v>48450</v>
      </c>
      <c r="C1161" s="12" t="s">
        <v>7186</v>
      </c>
      <c r="D1161" s="16">
        <v>45912</v>
      </c>
      <c r="G1161" s="13" t="s">
        <v>7218</v>
      </c>
      <c r="I1161" s="13" t="s">
        <v>7510</v>
      </c>
      <c r="J1161" s="13" t="s">
        <v>1811</v>
      </c>
      <c r="K1161" s="13" t="s">
        <v>7474</v>
      </c>
      <c r="L1161" s="25" t="str">
        <f>VLOOKUP($K1161,TONG_SL!$A:$D,2,0)</f>
        <v>Chân giò heo muối 100g</v>
      </c>
      <c r="N1161" s="25" t="str">
        <f t="shared" ref="N1161:N1162" si="323">IF($B1161&lt;&gt;"","K-C6","")</f>
        <v>K-C6</v>
      </c>
      <c r="Q1161" s="25" t="str">
        <f>VLOOKUP(K1161,[2]TONG_SL!$A:$D,3,0)</f>
        <v>Gói</v>
      </c>
      <c r="R1161" s="1">
        <v>10</v>
      </c>
      <c r="T1161" s="1">
        <f>VLOOKUP(VLOOKUP(G1161,[2]Ma_KH!$A:$R,18,0)&amp;K1161,[2]Gia_MB!$A:$F,6,0)</f>
        <v>23076</v>
      </c>
      <c r="U1161" s="14">
        <f t="shared" si="319"/>
        <v>230760</v>
      </c>
      <c r="W1161" s="64">
        <f t="shared" si="320"/>
        <v>0</v>
      </c>
      <c r="X1161" s="3" t="str">
        <f t="shared" si="321"/>
        <v>8</v>
      </c>
      <c r="Z1161" s="14">
        <f t="shared" si="322"/>
        <v>18460.8</v>
      </c>
      <c r="AA1161" s="7">
        <f>VLOOKUP(G1161,[2]Ma_KH!$A:$R,14,0)</f>
        <v>67</v>
      </c>
    </row>
    <row r="1162" spans="1:27" x14ac:dyDescent="0.25">
      <c r="A1162" s="77">
        <v>45908</v>
      </c>
      <c r="B1162" s="25">
        <v>48463</v>
      </c>
      <c r="C1162" s="12" t="s">
        <v>7186</v>
      </c>
      <c r="D1162" s="16">
        <v>45912</v>
      </c>
      <c r="G1162" s="13" t="s">
        <v>7218</v>
      </c>
      <c r="I1162" s="13" t="s">
        <v>7511</v>
      </c>
      <c r="J1162" s="13" t="s">
        <v>1811</v>
      </c>
      <c r="K1162" s="13" t="s">
        <v>7474</v>
      </c>
      <c r="L1162" s="25" t="str">
        <f>VLOOKUP($K1162,TONG_SL!$A:$D,2,0)</f>
        <v>Chân giò heo muối 100g</v>
      </c>
      <c r="N1162" s="25" t="str">
        <f t="shared" si="323"/>
        <v>K-C6</v>
      </c>
      <c r="Q1162" s="25" t="str">
        <f>VLOOKUP(K1162,[2]TONG_SL!$A:$D,3,0)</f>
        <v>Gói</v>
      </c>
      <c r="R1162" s="1">
        <v>10</v>
      </c>
      <c r="T1162" s="1">
        <f>VLOOKUP(VLOOKUP(G1162,[2]Ma_KH!$A:$R,18,0)&amp;K1162,[2]Gia_MB!$A:$F,6,0)</f>
        <v>23076</v>
      </c>
      <c r="U1162" s="14">
        <f t="shared" si="319"/>
        <v>230760</v>
      </c>
      <c r="W1162" s="64">
        <f t="shared" si="320"/>
        <v>0</v>
      </c>
      <c r="X1162" s="3" t="str">
        <f t="shared" si="321"/>
        <v>8</v>
      </c>
      <c r="Z1162" s="14">
        <f t="shared" si="322"/>
        <v>18460.8</v>
      </c>
      <c r="AA1162" s="7">
        <f>VLOOKUP(G1162,[2]Ma_KH!$A:$R,14,0)</f>
        <v>67</v>
      </c>
    </row>
    <row r="1163" spans="1:27" x14ac:dyDescent="0.25">
      <c r="A1163" s="77">
        <v>45906</v>
      </c>
      <c r="B1163" s="25">
        <v>57171</v>
      </c>
      <c r="C1163" s="12" t="s">
        <v>7186</v>
      </c>
      <c r="D1163" s="16">
        <v>45912</v>
      </c>
      <c r="G1163" s="13" t="s">
        <v>7227</v>
      </c>
      <c r="I1163" s="13" t="s">
        <v>7307</v>
      </c>
      <c r="J1163" s="13" t="s">
        <v>1811</v>
      </c>
      <c r="K1163" s="13" t="s">
        <v>568</v>
      </c>
      <c r="L1163" s="25" t="str">
        <f>VLOOKUP($K1163,TONG_SL!$A:$D,2,0)</f>
        <v>Chân gà sả tắc 150g</v>
      </c>
      <c r="N1163" s="25" t="str">
        <f t="shared" ref="N1163:N1187" si="324">IF($B1163&lt;&gt;"","K-C6","")</f>
        <v>K-C6</v>
      </c>
      <c r="Q1163" s="25" t="str">
        <f>VLOOKUP(K1163,[2]TONG_SL!$A:$D,3,0)</f>
        <v>Túi</v>
      </c>
      <c r="R1163" s="1">
        <v>3</v>
      </c>
      <c r="T1163" s="1">
        <f>VLOOKUP(VLOOKUP(G1163,[2]Ma_KH!$A:$R,18,0)&amp;K1163,[2]Gia_MB!$A:$F,6,0)</f>
        <v>20250</v>
      </c>
      <c r="U1163" s="14">
        <f t="shared" ref="U1163:U1180" si="325">T1163*R1163</f>
        <v>60750</v>
      </c>
      <c r="W1163" s="64">
        <f t="shared" ref="W1163:W1180" si="326">U1163*V1163</f>
        <v>0</v>
      </c>
      <c r="X1163" s="3" t="str">
        <f t="shared" ref="X1163:X1180" si="327">IF(B1163&lt;&gt;"","8","0")</f>
        <v>8</v>
      </c>
      <c r="Z1163" s="14">
        <f t="shared" ref="Z1163:Z1180" si="328">U1163*X1163%</f>
        <v>4860</v>
      </c>
      <c r="AA1163" s="7">
        <f>VLOOKUP(G1163,[2]Ma_KH!$A:$R,14,0)</f>
        <v>51</v>
      </c>
    </row>
    <row r="1164" spans="1:27" x14ac:dyDescent="0.25">
      <c r="A1164" s="77">
        <v>45906</v>
      </c>
      <c r="B1164" s="25">
        <v>57171</v>
      </c>
      <c r="C1164" s="12" t="s">
        <v>7186</v>
      </c>
      <c r="D1164" s="16">
        <v>45912</v>
      </c>
      <c r="G1164" s="13" t="s">
        <v>7227</v>
      </c>
      <c r="I1164" s="13" t="s">
        <v>7307</v>
      </c>
      <c r="J1164" s="13" t="s">
        <v>1811</v>
      </c>
      <c r="K1164" s="13" t="s">
        <v>27</v>
      </c>
      <c r="L1164" s="25" t="str">
        <f>VLOOKUP($K1164,TONG_SL!$A:$D,2,0)</f>
        <v>Chân giò heo muối 300g</v>
      </c>
      <c r="N1164" s="25" t="str">
        <f t="shared" si="324"/>
        <v>K-C6</v>
      </c>
      <c r="Q1164" s="25" t="str">
        <f>VLOOKUP(K1164,[2]TONG_SL!$A:$D,3,0)</f>
        <v>Túi</v>
      </c>
      <c r="R1164" s="1">
        <v>5</v>
      </c>
      <c r="T1164" s="1">
        <f>VLOOKUP(VLOOKUP(G1164,[2]Ma_KH!$A:$R,18,0)&amp;K1164,[2]Gia_MB!$A:$F,6,0)</f>
        <v>73431</v>
      </c>
      <c r="U1164" s="14">
        <f t="shared" si="325"/>
        <v>367155</v>
      </c>
      <c r="W1164" s="64">
        <f t="shared" si="326"/>
        <v>0</v>
      </c>
      <c r="X1164" s="3" t="str">
        <f t="shared" si="327"/>
        <v>8</v>
      </c>
      <c r="Z1164" s="14">
        <f t="shared" si="328"/>
        <v>29372.400000000001</v>
      </c>
      <c r="AA1164" s="7">
        <f>VLOOKUP(G1164,[2]Ma_KH!$A:$R,14,0)</f>
        <v>51</v>
      </c>
    </row>
    <row r="1165" spans="1:27" x14ac:dyDescent="0.25">
      <c r="A1165" s="77">
        <v>45906</v>
      </c>
      <c r="B1165" s="25">
        <v>57171</v>
      </c>
      <c r="C1165" s="12" t="s">
        <v>7186</v>
      </c>
      <c r="D1165" s="16">
        <v>45912</v>
      </c>
      <c r="G1165" s="13" t="s">
        <v>7227</v>
      </c>
      <c r="I1165" s="13" t="s">
        <v>7307</v>
      </c>
      <c r="J1165" s="13" t="s">
        <v>1811</v>
      </c>
      <c r="K1165" s="13" t="s">
        <v>30</v>
      </c>
      <c r="L1165" s="25" t="str">
        <f>VLOOKUP($K1165,TONG_SL!$A:$D,2,0)</f>
        <v>Gà muối 500g</v>
      </c>
      <c r="N1165" s="25" t="str">
        <f t="shared" si="324"/>
        <v>K-C6</v>
      </c>
      <c r="Q1165" s="25" t="str">
        <f>VLOOKUP(K1165,[2]TONG_SL!$A:$D,3,0)</f>
        <v>Túi</v>
      </c>
      <c r="R1165" s="1">
        <v>3</v>
      </c>
      <c r="T1165" s="1">
        <f>VLOOKUP(VLOOKUP(G1165,[2]Ma_KH!$A:$R,18,0)&amp;K1165,[2]Gia_MB!$A:$F,6,0)</f>
        <v>111058</v>
      </c>
      <c r="U1165" s="14">
        <f t="shared" si="325"/>
        <v>333174</v>
      </c>
      <c r="W1165" s="64">
        <f t="shared" si="326"/>
        <v>0</v>
      </c>
      <c r="X1165" s="3" t="str">
        <f t="shared" si="327"/>
        <v>8</v>
      </c>
      <c r="Z1165" s="14">
        <f t="shared" si="328"/>
        <v>26653.920000000002</v>
      </c>
      <c r="AA1165" s="7">
        <f>VLOOKUP(G1165,[2]Ma_KH!$A:$R,14,0)</f>
        <v>51</v>
      </c>
    </row>
    <row r="1166" spans="1:27" x14ac:dyDescent="0.25">
      <c r="A1166" s="77">
        <v>45906</v>
      </c>
      <c r="B1166" s="25">
        <v>57171</v>
      </c>
      <c r="C1166" s="12" t="s">
        <v>7186</v>
      </c>
      <c r="D1166" s="16">
        <v>45912</v>
      </c>
      <c r="G1166" s="13" t="s">
        <v>7227</v>
      </c>
      <c r="I1166" s="13" t="s">
        <v>7307</v>
      </c>
      <c r="J1166" s="13" t="s">
        <v>1811</v>
      </c>
      <c r="K1166" s="13" t="s">
        <v>32</v>
      </c>
      <c r="L1166" s="25" t="str">
        <f>VLOOKUP($K1166,TONG_SL!$A:$D,2,0)</f>
        <v>Giò Tai Lưỡi Xào 250g</v>
      </c>
      <c r="N1166" s="25" t="str">
        <f t="shared" si="324"/>
        <v>K-C6</v>
      </c>
      <c r="Q1166" s="25" t="str">
        <f>VLOOKUP(K1166,[2]TONG_SL!$A:$D,3,0)</f>
        <v>Túi</v>
      </c>
      <c r="R1166" s="1">
        <v>3</v>
      </c>
      <c r="T1166" s="1">
        <f>VLOOKUP(VLOOKUP(G1166,[2]Ma_KH!$A:$R,18,0)&amp;K1166,[2]Gia_MB!$A:$F,6,0)</f>
        <v>50183</v>
      </c>
      <c r="U1166" s="14">
        <f t="shared" si="325"/>
        <v>150549</v>
      </c>
      <c r="W1166" s="64">
        <f t="shared" si="326"/>
        <v>0</v>
      </c>
      <c r="X1166" s="3" t="str">
        <f t="shared" si="327"/>
        <v>8</v>
      </c>
      <c r="Z1166" s="14">
        <f t="shared" si="328"/>
        <v>12043.92</v>
      </c>
      <c r="AA1166" s="7">
        <f>VLOOKUP(G1166,[2]Ma_KH!$A:$R,14,0)</f>
        <v>51</v>
      </c>
    </row>
    <row r="1167" spans="1:27" x14ac:dyDescent="0.25">
      <c r="A1167" s="77">
        <v>45906</v>
      </c>
      <c r="B1167" s="25">
        <v>57171</v>
      </c>
      <c r="C1167" s="12" t="s">
        <v>7186</v>
      </c>
      <c r="D1167" s="16">
        <v>45912</v>
      </c>
      <c r="G1167" s="13" t="s">
        <v>7227</v>
      </c>
      <c r="I1167" s="13" t="s">
        <v>7307</v>
      </c>
      <c r="J1167" s="13" t="s">
        <v>1811</v>
      </c>
      <c r="K1167" s="13" t="s">
        <v>7433</v>
      </c>
      <c r="L1167" s="25" t="str">
        <f>VLOOKUP($K1167,TONG_SL!$A:$D,2,0)</f>
        <v>Mọc Nấm Hương 250g</v>
      </c>
      <c r="N1167" s="25" t="str">
        <f t="shared" si="324"/>
        <v>K-C6</v>
      </c>
      <c r="Q1167" s="25" t="str">
        <f>VLOOKUP(K1167,[2]TONG_SL!$A:$D,3,0)</f>
        <v>Túi</v>
      </c>
      <c r="R1167" s="1">
        <v>3</v>
      </c>
      <c r="T1167" s="1">
        <f>VLOOKUP(VLOOKUP(G1167,[2]Ma_KH!$A:$R,18,0)&amp;K1167,[2]Gia_MB!$A:$F,6,0)</f>
        <v>46000</v>
      </c>
      <c r="U1167" s="14">
        <f t="shared" si="325"/>
        <v>138000</v>
      </c>
      <c r="W1167" s="64">
        <f t="shared" si="326"/>
        <v>0</v>
      </c>
      <c r="X1167" s="3" t="str">
        <f t="shared" si="327"/>
        <v>8</v>
      </c>
      <c r="Z1167" s="14">
        <f t="shared" si="328"/>
        <v>11040</v>
      </c>
      <c r="AA1167" s="7">
        <f>VLOOKUP(G1167,[2]Ma_KH!$A:$R,14,0)</f>
        <v>51</v>
      </c>
    </row>
    <row r="1168" spans="1:27" x14ac:dyDescent="0.25">
      <c r="A1168" s="77">
        <v>45906</v>
      </c>
      <c r="B1168" s="25">
        <v>57171</v>
      </c>
      <c r="C1168" s="12" t="s">
        <v>7186</v>
      </c>
      <c r="D1168" s="16">
        <v>45912</v>
      </c>
      <c r="G1168" s="13" t="s">
        <v>7227</v>
      </c>
      <c r="I1168" s="13" t="s">
        <v>7307</v>
      </c>
      <c r="J1168" s="13" t="s">
        <v>1811</v>
      </c>
      <c r="K1168" s="13" t="s">
        <v>7479</v>
      </c>
      <c r="L1168" s="25" t="str">
        <f>VLOOKUP($K1168,TONG_SL!$A:$D,2,0)</f>
        <v>Tai heo sốt thái 150g</v>
      </c>
      <c r="N1168" s="25" t="str">
        <f t="shared" si="324"/>
        <v>K-C6</v>
      </c>
      <c r="Q1168" s="25" t="str">
        <f>VLOOKUP(K1168,[2]TONG_SL!$A:$D,3,0)</f>
        <v>Túi</v>
      </c>
      <c r="R1168" s="1">
        <v>3</v>
      </c>
      <c r="T1168" s="1">
        <f>VLOOKUP(VLOOKUP(G1168,[2]Ma_KH!$A:$R,18,0)&amp;K1168,[2]Gia_MB!$A:$F,6,0)</f>
        <v>19500</v>
      </c>
      <c r="U1168" s="14">
        <f t="shared" si="325"/>
        <v>58500</v>
      </c>
      <c r="W1168" s="64">
        <f t="shared" si="326"/>
        <v>0</v>
      </c>
      <c r="X1168" s="3" t="str">
        <f t="shared" si="327"/>
        <v>8</v>
      </c>
      <c r="Z1168" s="14">
        <f t="shared" si="328"/>
        <v>4680</v>
      </c>
      <c r="AA1168" s="7">
        <f>VLOOKUP(G1168,[2]Ma_KH!$A:$R,14,0)</f>
        <v>51</v>
      </c>
    </row>
    <row r="1169" spans="1:27" x14ac:dyDescent="0.25">
      <c r="A1169" s="77">
        <v>45906</v>
      </c>
      <c r="B1169" s="25">
        <v>57171</v>
      </c>
      <c r="C1169" s="12" t="s">
        <v>7186</v>
      </c>
      <c r="D1169" s="16">
        <v>45912</v>
      </c>
      <c r="G1169" s="13" t="s">
        <v>7227</v>
      </c>
      <c r="I1169" s="13" t="s">
        <v>7307</v>
      </c>
      <c r="J1169" s="13" t="s">
        <v>1811</v>
      </c>
      <c r="K1169" s="13" t="s">
        <v>7474</v>
      </c>
      <c r="L1169" s="25" t="str">
        <f>VLOOKUP($K1169,TONG_SL!$A:$D,2,0)</f>
        <v>Chân giò heo muối 100g</v>
      </c>
      <c r="N1169" s="25" t="str">
        <f t="shared" si="324"/>
        <v>K-C6</v>
      </c>
      <c r="Q1169" s="25" t="str">
        <f>VLOOKUP(K1169,[2]TONG_SL!$A:$D,3,0)</f>
        <v>Gói</v>
      </c>
      <c r="R1169" s="1">
        <v>10</v>
      </c>
      <c r="T1169" s="1">
        <f>VLOOKUP(VLOOKUP(G1169,[2]Ma_KH!$A:$R,18,0)&amp;K1169,[2]Gia_MB!$A:$F,6,0)</f>
        <v>24549</v>
      </c>
      <c r="U1169" s="14">
        <f t="shared" si="325"/>
        <v>245490</v>
      </c>
      <c r="W1169" s="64">
        <f t="shared" si="326"/>
        <v>0</v>
      </c>
      <c r="X1169" s="3" t="str">
        <f t="shared" si="327"/>
        <v>8</v>
      </c>
      <c r="Z1169" s="14">
        <f t="shared" si="328"/>
        <v>19639.2</v>
      </c>
      <c r="AA1169" s="7">
        <f>VLOOKUP(G1169,[2]Ma_KH!$A:$R,14,0)</f>
        <v>51</v>
      </c>
    </row>
    <row r="1170" spans="1:27" x14ac:dyDescent="0.25">
      <c r="A1170" s="77">
        <v>45906</v>
      </c>
      <c r="B1170" s="25">
        <v>57171</v>
      </c>
      <c r="C1170" s="12" t="s">
        <v>7186</v>
      </c>
      <c r="D1170" s="16">
        <v>45912</v>
      </c>
      <c r="G1170" s="13" t="s">
        <v>7227</v>
      </c>
      <c r="I1170" s="13" t="s">
        <v>7307</v>
      </c>
      <c r="J1170" s="13" t="s">
        <v>1811</v>
      </c>
      <c r="K1170" s="13" t="s">
        <v>7477</v>
      </c>
      <c r="L1170" s="25" t="str">
        <f>VLOOKUP($K1170,TONG_SL!$A:$D,2,0)</f>
        <v>Gà muối hun khói 300g</v>
      </c>
      <c r="N1170" s="25" t="str">
        <f t="shared" si="324"/>
        <v>K-C6</v>
      </c>
      <c r="Q1170" s="25" t="str">
        <f>VLOOKUP(K1170,[2]TONG_SL!$A:$D,3,0)</f>
        <v>Túi</v>
      </c>
      <c r="R1170" s="1">
        <v>3</v>
      </c>
      <c r="T1170" s="1">
        <f>VLOOKUP(VLOOKUP(G1170,[2]Ma_KH!$A:$R,18,0)&amp;K1170,[2]Gia_MB!$A:$F,6,0)</f>
        <v>70000</v>
      </c>
      <c r="U1170" s="14">
        <f t="shared" si="325"/>
        <v>210000</v>
      </c>
      <c r="W1170" s="64">
        <f t="shared" si="326"/>
        <v>0</v>
      </c>
      <c r="X1170" s="3" t="str">
        <f t="shared" si="327"/>
        <v>8</v>
      </c>
      <c r="Z1170" s="14">
        <f t="shared" si="328"/>
        <v>16800</v>
      </c>
      <c r="AA1170" s="7">
        <f>VLOOKUP(G1170,[2]Ma_KH!$A:$R,14,0)</f>
        <v>51</v>
      </c>
    </row>
    <row r="1171" spans="1:27" x14ac:dyDescent="0.25">
      <c r="A1171" s="77">
        <v>45905</v>
      </c>
      <c r="B1171" s="25">
        <v>31127</v>
      </c>
      <c r="C1171" s="12" t="s">
        <v>7186</v>
      </c>
      <c r="D1171" s="16">
        <v>45912</v>
      </c>
      <c r="G1171" s="13" t="s">
        <v>625</v>
      </c>
      <c r="I1171" s="13" t="s">
        <v>7512</v>
      </c>
      <c r="J1171" s="13" t="s">
        <v>1815</v>
      </c>
      <c r="K1171" s="13" t="s">
        <v>30</v>
      </c>
      <c r="L1171" s="25" t="str">
        <f>VLOOKUP($K1171,TONG_SL!$A:$D,2,0)</f>
        <v>Gà muối 500g</v>
      </c>
      <c r="N1171" s="25" t="str">
        <f t="shared" si="324"/>
        <v>K-C6</v>
      </c>
      <c r="Q1171" s="25" t="str">
        <f>VLOOKUP(K1171,[2]TONG_SL!$A:$D,3,0)</f>
        <v>Túi</v>
      </c>
      <c r="R1171" s="1">
        <v>5</v>
      </c>
      <c r="T1171" s="1">
        <f>VLOOKUP(VLOOKUP(G1171,[2]Ma_KH!$A:$R,18,0)&amp;K1171,[2]Gia_MB!$A:$F,6,0)</f>
        <v>111058</v>
      </c>
      <c r="U1171" s="14">
        <f t="shared" si="325"/>
        <v>555290</v>
      </c>
      <c r="W1171" s="64">
        <f t="shared" si="326"/>
        <v>0</v>
      </c>
      <c r="X1171" s="3" t="str">
        <f t="shared" si="327"/>
        <v>8</v>
      </c>
      <c r="Z1171" s="14">
        <f t="shared" si="328"/>
        <v>44423.200000000004</v>
      </c>
      <c r="AA1171" s="7">
        <f>VLOOKUP(G1171,[2]Ma_KH!$A:$R,14,0)</f>
        <v>50</v>
      </c>
    </row>
    <row r="1172" spans="1:27" x14ac:dyDescent="0.25">
      <c r="A1172" s="77">
        <v>45905</v>
      </c>
      <c r="B1172" s="25">
        <v>31127</v>
      </c>
      <c r="C1172" s="12" t="s">
        <v>7186</v>
      </c>
      <c r="D1172" s="16">
        <v>45912</v>
      </c>
      <c r="G1172" s="13" t="s">
        <v>625</v>
      </c>
      <c r="I1172" s="13" t="s">
        <v>7512</v>
      </c>
      <c r="J1172" s="13" t="s">
        <v>1815</v>
      </c>
      <c r="K1172" s="13" t="s">
        <v>27</v>
      </c>
      <c r="L1172" s="25" t="str">
        <f>VLOOKUP($K1172,TONG_SL!$A:$D,2,0)</f>
        <v>Chân giò heo muối 300g</v>
      </c>
      <c r="N1172" s="25" t="str">
        <f t="shared" si="324"/>
        <v>K-C6</v>
      </c>
      <c r="Q1172" s="25" t="str">
        <f>VLOOKUP(K1172,[2]TONG_SL!$A:$D,3,0)</f>
        <v>Túi</v>
      </c>
      <c r="R1172" s="1">
        <v>5</v>
      </c>
      <c r="T1172" s="1">
        <f>VLOOKUP(VLOOKUP(G1172,[2]Ma_KH!$A:$R,18,0)&amp;K1172,[2]Gia_MB!$A:$F,6,0)</f>
        <v>73431</v>
      </c>
      <c r="U1172" s="14">
        <f t="shared" si="325"/>
        <v>367155</v>
      </c>
      <c r="W1172" s="64">
        <f t="shared" si="326"/>
        <v>0</v>
      </c>
      <c r="X1172" s="3" t="str">
        <f t="shared" si="327"/>
        <v>8</v>
      </c>
      <c r="Z1172" s="14">
        <f t="shared" si="328"/>
        <v>29372.400000000001</v>
      </c>
      <c r="AA1172" s="7">
        <f>VLOOKUP(G1172,[2]Ma_KH!$A:$R,14,0)</f>
        <v>50</v>
      </c>
    </row>
    <row r="1173" spans="1:27" x14ac:dyDescent="0.25">
      <c r="A1173" s="77">
        <v>45910</v>
      </c>
      <c r="B1173" s="25">
        <v>31702</v>
      </c>
      <c r="C1173" s="12" t="s">
        <v>7186</v>
      </c>
      <c r="D1173" s="16">
        <v>45912</v>
      </c>
      <c r="G1173" s="13" t="s">
        <v>762</v>
      </c>
      <c r="I1173" s="13" t="s">
        <v>7513</v>
      </c>
      <c r="J1173" s="13" t="s">
        <v>1811</v>
      </c>
      <c r="K1173" s="13" t="s">
        <v>558</v>
      </c>
      <c r="L1173" s="25" t="str">
        <f>VLOOKUP($K1173,TONG_SL!$A:$D,2,0)</f>
        <v>Gà muối hun khói 300g</v>
      </c>
      <c r="N1173" s="25" t="str">
        <f t="shared" si="324"/>
        <v>K-C6</v>
      </c>
      <c r="Q1173" s="25" t="str">
        <f>VLOOKUP(K1173,[2]TONG_SL!$A:$D,3,0)</f>
        <v>Túi</v>
      </c>
      <c r="R1173" s="1">
        <v>5</v>
      </c>
      <c r="T1173" s="1">
        <f>VLOOKUP(VLOOKUP(G1173,[2]Ma_KH!$A:$R,18,0)&amp;K1173,[2]Gia_MB!$A:$F,6,0)</f>
        <v>66500</v>
      </c>
      <c r="U1173" s="14">
        <f t="shared" si="325"/>
        <v>332500</v>
      </c>
      <c r="W1173" s="64">
        <f t="shared" si="326"/>
        <v>0</v>
      </c>
      <c r="X1173" s="3" t="str">
        <f t="shared" si="327"/>
        <v>8</v>
      </c>
      <c r="Z1173" s="14">
        <f t="shared" si="328"/>
        <v>26600</v>
      </c>
      <c r="AA1173" s="7">
        <f>VLOOKUP(G1173,[2]Ma_KH!$A:$R,14,0)</f>
        <v>50</v>
      </c>
    </row>
    <row r="1174" spans="1:27" x14ac:dyDescent="0.25">
      <c r="A1174" s="77">
        <v>45910</v>
      </c>
      <c r="B1174" s="25">
        <v>31702</v>
      </c>
      <c r="C1174" s="12" t="s">
        <v>7186</v>
      </c>
      <c r="D1174" s="16">
        <v>45912</v>
      </c>
      <c r="G1174" s="13" t="s">
        <v>762</v>
      </c>
      <c r="I1174" s="13" t="s">
        <v>7513</v>
      </c>
      <c r="J1174" s="13" t="s">
        <v>1811</v>
      </c>
      <c r="K1174" s="13" t="s">
        <v>556</v>
      </c>
      <c r="L1174" s="25" t="str">
        <f>VLOOKUP($K1174,TONG_SL!$A:$D,2,0)</f>
        <v>Chân giò heo muối 100g</v>
      </c>
      <c r="N1174" s="25" t="str">
        <f t="shared" si="324"/>
        <v>K-C6</v>
      </c>
      <c r="Q1174" s="25" t="str">
        <f>VLOOKUP(K1174,[2]TONG_SL!$A:$D,3,0)</f>
        <v>Gói</v>
      </c>
      <c r="R1174" s="1">
        <v>10</v>
      </c>
      <c r="T1174" s="1">
        <f>VLOOKUP(VLOOKUP(G1174,[2]Ma_KH!$A:$R,18,0)&amp;K1174,[2]Gia_MB!$A:$F,6,0)</f>
        <v>24549</v>
      </c>
      <c r="U1174" s="14">
        <f t="shared" si="325"/>
        <v>245490</v>
      </c>
      <c r="W1174" s="64">
        <f t="shared" si="326"/>
        <v>0</v>
      </c>
      <c r="X1174" s="3" t="str">
        <f t="shared" si="327"/>
        <v>8</v>
      </c>
      <c r="Z1174" s="14">
        <f t="shared" si="328"/>
        <v>19639.2</v>
      </c>
      <c r="AA1174" s="7">
        <f>VLOOKUP(G1174,[2]Ma_KH!$A:$R,14,0)</f>
        <v>50</v>
      </c>
    </row>
    <row r="1175" spans="1:27" x14ac:dyDescent="0.25">
      <c r="A1175" s="77">
        <v>45910</v>
      </c>
      <c r="B1175" s="25">
        <v>31702</v>
      </c>
      <c r="C1175" s="12" t="s">
        <v>7186</v>
      </c>
      <c r="D1175" s="16">
        <v>45912</v>
      </c>
      <c r="G1175" s="13" t="s">
        <v>762</v>
      </c>
      <c r="I1175" s="13" t="s">
        <v>7513</v>
      </c>
      <c r="J1175" s="13" t="s">
        <v>1811</v>
      </c>
      <c r="K1175" s="13" t="s">
        <v>570</v>
      </c>
      <c r="L1175" s="25" t="str">
        <f>VLOOKUP($K1175,TONG_SL!$A:$D,2,0)</f>
        <v>Tai heo sốt thái 150g</v>
      </c>
      <c r="N1175" s="25" t="str">
        <f t="shared" si="324"/>
        <v>K-C6</v>
      </c>
      <c r="Q1175" s="25" t="str">
        <f>VLOOKUP(K1175,[2]TONG_SL!$A:$D,3,0)</f>
        <v>Túi</v>
      </c>
      <c r="R1175" s="1">
        <v>4</v>
      </c>
      <c r="T1175" s="1">
        <f>VLOOKUP(VLOOKUP(G1175,[2]Ma_KH!$A:$R,18,0)&amp;K1175,[2]Gia_MB!$A:$F,6,0)</f>
        <v>21667</v>
      </c>
      <c r="U1175" s="14">
        <f t="shared" si="325"/>
        <v>86668</v>
      </c>
      <c r="W1175" s="64">
        <f t="shared" si="326"/>
        <v>0</v>
      </c>
      <c r="X1175" s="3" t="str">
        <f t="shared" si="327"/>
        <v>8</v>
      </c>
      <c r="Z1175" s="14">
        <f t="shared" si="328"/>
        <v>6933.4400000000005</v>
      </c>
      <c r="AA1175" s="7">
        <f>VLOOKUP(G1175,[2]Ma_KH!$A:$R,14,0)</f>
        <v>50</v>
      </c>
    </row>
    <row r="1176" spans="1:27" x14ac:dyDescent="0.25">
      <c r="A1176" s="77">
        <v>45910</v>
      </c>
      <c r="B1176" s="25">
        <v>31702</v>
      </c>
      <c r="C1176" s="12" t="s">
        <v>7186</v>
      </c>
      <c r="D1176" s="16">
        <v>45912</v>
      </c>
      <c r="G1176" s="13" t="s">
        <v>762</v>
      </c>
      <c r="I1176" s="13" t="s">
        <v>7513</v>
      </c>
      <c r="J1176" s="13" t="s">
        <v>1811</v>
      </c>
      <c r="K1176" s="13" t="s">
        <v>27</v>
      </c>
      <c r="L1176" s="25" t="str">
        <f>VLOOKUP($K1176,TONG_SL!$A:$D,2,0)</f>
        <v>Chân giò heo muối 300g</v>
      </c>
      <c r="N1176" s="25" t="str">
        <f t="shared" si="324"/>
        <v>K-C6</v>
      </c>
      <c r="Q1176" s="25" t="str">
        <f>VLOOKUP(K1176,[2]TONG_SL!$A:$D,3,0)</f>
        <v>Túi</v>
      </c>
      <c r="R1176" s="1">
        <v>1</v>
      </c>
      <c r="T1176" s="1">
        <f>VLOOKUP(VLOOKUP(G1176,[2]Ma_KH!$A:$R,18,0)&amp;K1176,[2]Gia_MB!$A:$F,6,0)</f>
        <v>73431</v>
      </c>
      <c r="U1176" s="14">
        <f t="shared" si="325"/>
        <v>73431</v>
      </c>
      <c r="W1176" s="64">
        <f t="shared" si="326"/>
        <v>0</v>
      </c>
      <c r="X1176" s="3" t="str">
        <f t="shared" si="327"/>
        <v>8</v>
      </c>
      <c r="Z1176" s="14">
        <f t="shared" si="328"/>
        <v>5874.4800000000005</v>
      </c>
      <c r="AA1176" s="7">
        <f>VLOOKUP(G1176,[2]Ma_KH!$A:$R,14,0)</f>
        <v>50</v>
      </c>
    </row>
    <row r="1177" spans="1:27" x14ac:dyDescent="0.25">
      <c r="A1177" s="77">
        <v>45910</v>
      </c>
      <c r="B1177" s="25">
        <v>31702</v>
      </c>
      <c r="C1177" s="12" t="s">
        <v>7186</v>
      </c>
      <c r="D1177" s="16">
        <v>45912</v>
      </c>
      <c r="G1177" s="13" t="s">
        <v>762</v>
      </c>
      <c r="I1177" s="13" t="s">
        <v>7513</v>
      </c>
      <c r="J1177" s="13" t="s">
        <v>1811</v>
      </c>
      <c r="K1177" s="13" t="s">
        <v>32</v>
      </c>
      <c r="L1177" s="25" t="str">
        <f>VLOOKUP($K1177,TONG_SL!$A:$D,2,0)</f>
        <v>Giò Tai Lưỡi Xào 250g</v>
      </c>
      <c r="N1177" s="25" t="str">
        <f t="shared" si="324"/>
        <v>K-C6</v>
      </c>
      <c r="Q1177" s="25" t="str">
        <f>VLOOKUP(K1177,[2]TONG_SL!$A:$D,3,0)</f>
        <v>Túi</v>
      </c>
      <c r="R1177" s="1">
        <v>4</v>
      </c>
      <c r="T1177" s="1">
        <f>VLOOKUP(VLOOKUP(G1177,[2]Ma_KH!$A:$R,18,0)&amp;K1177,[2]Gia_MB!$A:$F,6,0)</f>
        <v>50183</v>
      </c>
      <c r="U1177" s="14">
        <f t="shared" si="325"/>
        <v>200732</v>
      </c>
      <c r="W1177" s="64">
        <f t="shared" si="326"/>
        <v>0</v>
      </c>
      <c r="X1177" s="3" t="str">
        <f t="shared" si="327"/>
        <v>8</v>
      </c>
      <c r="Z1177" s="14">
        <f t="shared" si="328"/>
        <v>16058.56</v>
      </c>
      <c r="AA1177" s="7">
        <f>VLOOKUP(G1177,[2]Ma_KH!$A:$R,14,0)</f>
        <v>50</v>
      </c>
    </row>
    <row r="1178" spans="1:27" x14ac:dyDescent="0.25">
      <c r="A1178" s="77">
        <v>45912</v>
      </c>
      <c r="B1178" s="25">
        <v>58975</v>
      </c>
      <c r="C1178" s="12" t="s">
        <v>7186</v>
      </c>
      <c r="D1178" s="16">
        <v>45912</v>
      </c>
      <c r="G1178" s="13" t="s">
        <v>619</v>
      </c>
      <c r="I1178" s="13" t="s">
        <v>7316</v>
      </c>
      <c r="J1178" s="13" t="s">
        <v>1811</v>
      </c>
      <c r="K1178" s="13" t="s">
        <v>27</v>
      </c>
      <c r="L1178" s="25" t="str">
        <f>VLOOKUP($K1178,TONG_SL!$A:$D,2,0)</f>
        <v>Chân giò heo muối 300g</v>
      </c>
      <c r="N1178" s="25" t="str">
        <f t="shared" si="324"/>
        <v>K-C6</v>
      </c>
      <c r="Q1178" s="25" t="str">
        <f>VLOOKUP(K1178,[2]TONG_SL!$A:$D,3,0)</f>
        <v>Túi</v>
      </c>
      <c r="R1178" s="1">
        <v>5</v>
      </c>
      <c r="T1178" s="1">
        <f>VLOOKUP(VLOOKUP(G1178,[2]Ma_KH!$A:$R,18,0)&amp;K1178,[2]Gia_MB!$A:$F,6,0)</f>
        <v>73431</v>
      </c>
      <c r="U1178" s="14">
        <f t="shared" si="325"/>
        <v>367155</v>
      </c>
      <c r="W1178" s="64">
        <f t="shared" si="326"/>
        <v>0</v>
      </c>
      <c r="X1178" s="3" t="str">
        <f t="shared" si="327"/>
        <v>8</v>
      </c>
      <c r="Z1178" s="14">
        <f t="shared" si="328"/>
        <v>29372.400000000001</v>
      </c>
      <c r="AA1178" s="7">
        <f>VLOOKUP(G1178,[2]Ma_KH!$A:$R,14,0)</f>
        <v>51</v>
      </c>
    </row>
    <row r="1179" spans="1:27" x14ac:dyDescent="0.25">
      <c r="A1179" s="77">
        <v>45912</v>
      </c>
      <c r="B1179" s="25">
        <v>58975</v>
      </c>
      <c r="C1179" s="12" t="s">
        <v>7186</v>
      </c>
      <c r="D1179" s="16">
        <v>45912</v>
      </c>
      <c r="G1179" s="13" t="s">
        <v>619</v>
      </c>
      <c r="I1179" s="13" t="s">
        <v>7316</v>
      </c>
      <c r="J1179" s="13" t="s">
        <v>1811</v>
      </c>
      <c r="K1179" s="13" t="s">
        <v>30</v>
      </c>
      <c r="L1179" s="25" t="str">
        <f>VLOOKUP($K1179,TONG_SL!$A:$D,2,0)</f>
        <v>Gà muối 500g</v>
      </c>
      <c r="N1179" s="25" t="str">
        <f t="shared" si="324"/>
        <v>K-C6</v>
      </c>
      <c r="Q1179" s="25" t="str">
        <f>VLOOKUP(K1179,[2]TONG_SL!$A:$D,3,0)</f>
        <v>Túi</v>
      </c>
      <c r="R1179" s="1">
        <v>3</v>
      </c>
      <c r="T1179" s="1">
        <f>VLOOKUP(VLOOKUP(G1179,[2]Ma_KH!$A:$R,18,0)&amp;K1179,[2]Gia_MB!$A:$F,6,0)</f>
        <v>111058</v>
      </c>
      <c r="U1179" s="14">
        <f t="shared" si="325"/>
        <v>333174</v>
      </c>
      <c r="W1179" s="64">
        <f t="shared" si="326"/>
        <v>0</v>
      </c>
      <c r="X1179" s="3" t="str">
        <f t="shared" si="327"/>
        <v>8</v>
      </c>
      <c r="Z1179" s="14">
        <f t="shared" si="328"/>
        <v>26653.920000000002</v>
      </c>
      <c r="AA1179" s="7">
        <f>VLOOKUP(G1179,[2]Ma_KH!$A:$R,14,0)</f>
        <v>51</v>
      </c>
    </row>
    <row r="1180" spans="1:27" x14ac:dyDescent="0.25">
      <c r="A1180" s="77">
        <v>45912</v>
      </c>
      <c r="B1180" s="25">
        <v>58975</v>
      </c>
      <c r="C1180" s="12" t="s">
        <v>7186</v>
      </c>
      <c r="D1180" s="16">
        <v>45912</v>
      </c>
      <c r="G1180" s="13" t="s">
        <v>619</v>
      </c>
      <c r="I1180" s="13" t="s">
        <v>7316</v>
      </c>
      <c r="J1180" s="13" t="s">
        <v>1811</v>
      </c>
      <c r="K1180" s="13" t="s">
        <v>32</v>
      </c>
      <c r="L1180" s="25" t="str">
        <f>VLOOKUP($K1180,TONG_SL!$A:$D,2,0)</f>
        <v>Giò Tai Lưỡi Xào 250g</v>
      </c>
      <c r="N1180" s="25" t="str">
        <f t="shared" si="324"/>
        <v>K-C6</v>
      </c>
      <c r="Q1180" s="25" t="str">
        <f>VLOOKUP(K1180,[2]TONG_SL!$A:$D,3,0)</f>
        <v>Túi</v>
      </c>
      <c r="R1180" s="1">
        <v>3</v>
      </c>
      <c r="T1180" s="1">
        <f>VLOOKUP(VLOOKUP(G1180,[2]Ma_KH!$A:$R,18,0)&amp;K1180,[2]Gia_MB!$A:$F,6,0)</f>
        <v>50183</v>
      </c>
      <c r="U1180" s="14">
        <f t="shared" si="325"/>
        <v>150549</v>
      </c>
      <c r="W1180" s="64">
        <f t="shared" si="326"/>
        <v>0</v>
      </c>
      <c r="X1180" s="3" t="str">
        <f t="shared" si="327"/>
        <v>8</v>
      </c>
      <c r="Z1180" s="14">
        <f t="shared" si="328"/>
        <v>12043.92</v>
      </c>
      <c r="AA1180" s="7">
        <f>VLOOKUP(G1180,[2]Ma_KH!$A:$R,14,0)</f>
        <v>51</v>
      </c>
    </row>
    <row r="1181" spans="1:27" x14ac:dyDescent="0.25">
      <c r="A1181" s="77">
        <v>45912</v>
      </c>
      <c r="B1181" s="25">
        <v>58975</v>
      </c>
      <c r="C1181" s="12" t="s">
        <v>7186</v>
      </c>
      <c r="D1181" s="16">
        <v>45912</v>
      </c>
      <c r="G1181" s="13" t="s">
        <v>619</v>
      </c>
      <c r="I1181" s="13" t="s">
        <v>7316</v>
      </c>
      <c r="J1181" s="13" t="s">
        <v>1811</v>
      </c>
      <c r="K1181" s="13" t="s">
        <v>51</v>
      </c>
      <c r="L1181" s="25" t="str">
        <f>VLOOKUP($K1181,TONG_SL!$A:$D,2,0)</f>
        <v>Mọc Nấm Hương 250g</v>
      </c>
      <c r="N1181" s="25" t="str">
        <f t="shared" si="324"/>
        <v>K-C6</v>
      </c>
      <c r="Q1181" s="25" t="str">
        <f>VLOOKUP(K1181,[2]TONG_SL!$A:$D,3,0)</f>
        <v>Túi</v>
      </c>
      <c r="R1181" s="1">
        <v>3</v>
      </c>
      <c r="T1181" s="1">
        <f>VLOOKUP(VLOOKUP(G1181,[2]Ma_KH!$A:$R,18,0)&amp;K1181,[2]Gia_MB!$A:$F,6,0)</f>
        <v>46000</v>
      </c>
      <c r="U1181" s="14">
        <f t="shared" ref="U1181:U1187" si="329">T1181*R1181</f>
        <v>138000</v>
      </c>
      <c r="W1181" s="64">
        <f t="shared" ref="W1181:W1187" si="330">U1181*V1181</f>
        <v>0</v>
      </c>
      <c r="X1181" s="3" t="str">
        <f t="shared" ref="X1181:X1187" si="331">IF(B1181&lt;&gt;"","8","0")</f>
        <v>8</v>
      </c>
      <c r="Z1181" s="14">
        <f t="shared" ref="Z1181:Z1187" si="332">U1181*X1181%</f>
        <v>11040</v>
      </c>
      <c r="AA1181" s="7">
        <f>VLOOKUP(G1181,[2]Ma_KH!$A:$R,14,0)</f>
        <v>51</v>
      </c>
    </row>
    <row r="1182" spans="1:27" x14ac:dyDescent="0.25">
      <c r="A1182" s="77">
        <v>45912</v>
      </c>
      <c r="B1182" s="25">
        <v>58974</v>
      </c>
      <c r="C1182" s="12" t="s">
        <v>7186</v>
      </c>
      <c r="D1182" s="16">
        <v>45912</v>
      </c>
      <c r="G1182" s="13" t="s">
        <v>619</v>
      </c>
      <c r="I1182" s="13" t="s">
        <v>7323</v>
      </c>
      <c r="J1182" s="13" t="s">
        <v>1811</v>
      </c>
      <c r="K1182" s="13" t="s">
        <v>27</v>
      </c>
      <c r="L1182" s="25" t="str">
        <f>VLOOKUP($K1182,TONG_SL!$A:$D,2,0)</f>
        <v>Chân giò heo muối 300g</v>
      </c>
      <c r="N1182" s="25" t="str">
        <f t="shared" si="324"/>
        <v>K-C6</v>
      </c>
      <c r="Q1182" s="25" t="str">
        <f>VLOOKUP(K1182,[2]TONG_SL!$A:$D,3,0)</f>
        <v>Túi</v>
      </c>
      <c r="R1182" s="1">
        <v>5</v>
      </c>
      <c r="T1182" s="1">
        <f>VLOOKUP(VLOOKUP(G1182,[2]Ma_KH!$A:$R,18,0)&amp;K1182,[2]Gia_MB!$A:$F,6,0)</f>
        <v>73431</v>
      </c>
      <c r="U1182" s="14">
        <f t="shared" si="329"/>
        <v>367155</v>
      </c>
      <c r="W1182" s="64">
        <f t="shared" si="330"/>
        <v>0</v>
      </c>
      <c r="X1182" s="3" t="str">
        <f t="shared" si="331"/>
        <v>8</v>
      </c>
      <c r="Z1182" s="14">
        <f t="shared" si="332"/>
        <v>29372.400000000001</v>
      </c>
      <c r="AA1182" s="7">
        <f>VLOOKUP(G1182,[2]Ma_KH!$A:$R,14,0)</f>
        <v>51</v>
      </c>
    </row>
    <row r="1183" spans="1:27" x14ac:dyDescent="0.25">
      <c r="A1183" s="77">
        <v>45912</v>
      </c>
      <c r="B1183" s="25">
        <v>58974</v>
      </c>
      <c r="C1183" s="12" t="s">
        <v>7186</v>
      </c>
      <c r="D1183" s="16">
        <v>45912</v>
      </c>
      <c r="G1183" s="13" t="s">
        <v>619</v>
      </c>
      <c r="I1183" s="13" t="s">
        <v>7323</v>
      </c>
      <c r="J1183" s="13" t="s">
        <v>1811</v>
      </c>
      <c r="K1183" s="13" t="s">
        <v>547</v>
      </c>
      <c r="L1183" s="25" t="str">
        <f>VLOOKUP($K1183,TONG_SL!$A:$D,2,0)</f>
        <v>Chân giò heo muối 500g</v>
      </c>
      <c r="N1183" s="25" t="str">
        <f t="shared" si="324"/>
        <v>K-C6</v>
      </c>
      <c r="Q1183" s="25" t="str">
        <f>VLOOKUP(K1183,[2]TONG_SL!$A:$D,3,0)</f>
        <v>Túi</v>
      </c>
      <c r="R1183" s="1">
        <v>3</v>
      </c>
      <c r="T1183" s="1">
        <f>VLOOKUP(VLOOKUP(G1183,[2]Ma_KH!$A:$R,18,0)&amp;K1183,[2]Gia_MB!$A:$F,6,0)</f>
        <v>119066</v>
      </c>
      <c r="U1183" s="14">
        <f t="shared" si="329"/>
        <v>357198</v>
      </c>
      <c r="W1183" s="64">
        <f t="shared" si="330"/>
        <v>0</v>
      </c>
      <c r="X1183" s="3" t="str">
        <f t="shared" si="331"/>
        <v>8</v>
      </c>
      <c r="Z1183" s="14">
        <f t="shared" si="332"/>
        <v>28575.84</v>
      </c>
      <c r="AA1183" s="7">
        <f>VLOOKUP(G1183,[2]Ma_KH!$A:$R,14,0)</f>
        <v>51</v>
      </c>
    </row>
    <row r="1184" spans="1:27" x14ac:dyDescent="0.25">
      <c r="A1184" s="77">
        <v>45912</v>
      </c>
      <c r="B1184" s="25">
        <v>58974</v>
      </c>
      <c r="C1184" s="12" t="s">
        <v>7186</v>
      </c>
      <c r="D1184" s="16">
        <v>45912</v>
      </c>
      <c r="G1184" s="13" t="s">
        <v>619</v>
      </c>
      <c r="I1184" s="13" t="s">
        <v>7323</v>
      </c>
      <c r="J1184" s="13" t="s">
        <v>1811</v>
      </c>
      <c r="K1184" s="13" t="s">
        <v>51</v>
      </c>
      <c r="L1184" s="25" t="str">
        <f>VLOOKUP($K1184,TONG_SL!$A:$D,2,0)</f>
        <v>Mọc Nấm Hương 250g</v>
      </c>
      <c r="N1184" s="25" t="str">
        <f t="shared" si="324"/>
        <v>K-C6</v>
      </c>
      <c r="Q1184" s="25" t="str">
        <f>VLOOKUP(K1184,[2]TONG_SL!$A:$D,3,0)</f>
        <v>Túi</v>
      </c>
      <c r="R1184" s="1">
        <v>3</v>
      </c>
      <c r="T1184" s="1">
        <f>VLOOKUP(VLOOKUP(G1184,[2]Ma_KH!$A:$R,18,0)&amp;K1184,[2]Gia_MB!$A:$F,6,0)</f>
        <v>46000</v>
      </c>
      <c r="U1184" s="14">
        <f t="shared" si="329"/>
        <v>138000</v>
      </c>
      <c r="W1184" s="64">
        <f t="shared" si="330"/>
        <v>0</v>
      </c>
      <c r="X1184" s="3" t="str">
        <f t="shared" si="331"/>
        <v>8</v>
      </c>
      <c r="Z1184" s="14">
        <f t="shared" si="332"/>
        <v>11040</v>
      </c>
      <c r="AA1184" s="7">
        <f>VLOOKUP(G1184,[2]Ma_KH!$A:$R,14,0)</f>
        <v>51</v>
      </c>
    </row>
    <row r="1185" spans="1:27" x14ac:dyDescent="0.25">
      <c r="A1185" s="77">
        <v>45910</v>
      </c>
      <c r="B1185" s="25">
        <v>58004</v>
      </c>
      <c r="C1185" s="12" t="s">
        <v>7186</v>
      </c>
      <c r="D1185" s="16">
        <v>45912</v>
      </c>
      <c r="G1185" s="13" t="s">
        <v>3572</v>
      </c>
      <c r="I1185" s="13" t="s">
        <v>3572</v>
      </c>
      <c r="J1185" s="13" t="s">
        <v>75</v>
      </c>
      <c r="K1185" s="13" t="s">
        <v>35</v>
      </c>
      <c r="L1185" s="25" t="str">
        <f>VLOOKUP($K1185,TONG_SL!$A:$D,2,0)</f>
        <v>Tai heo muối 200g</v>
      </c>
      <c r="N1185" s="25" t="str">
        <f t="shared" si="324"/>
        <v>K-C6</v>
      </c>
      <c r="Q1185" s="25" t="str">
        <f>VLOOKUP(K1185,[2]TONG_SL!$A:$D,3,0)</f>
        <v>Túi</v>
      </c>
      <c r="R1185" s="1">
        <v>10</v>
      </c>
      <c r="T1185" s="1">
        <f>VLOOKUP(VLOOKUP(G1185,[2]Ma_KH!$A:$R,18,0)&amp;K1185,[2]Gia_MB!$A:$F,6,0)</f>
        <v>55595</v>
      </c>
      <c r="U1185" s="14">
        <f t="shared" si="329"/>
        <v>555950</v>
      </c>
      <c r="W1185" s="64">
        <f t="shared" si="330"/>
        <v>0</v>
      </c>
      <c r="X1185" s="3" t="str">
        <f t="shared" si="331"/>
        <v>8</v>
      </c>
      <c r="Z1185" s="14">
        <f t="shared" si="332"/>
        <v>44476</v>
      </c>
      <c r="AA1185" s="7">
        <f>VLOOKUP(G1185,[2]Ma_KH!$A:$R,14,0)</f>
        <v>58</v>
      </c>
    </row>
    <row r="1186" spans="1:27" x14ac:dyDescent="0.25">
      <c r="A1186" s="77">
        <v>45910</v>
      </c>
      <c r="B1186" s="25">
        <v>58004</v>
      </c>
      <c r="C1186" s="12" t="s">
        <v>7186</v>
      </c>
      <c r="D1186" s="16">
        <v>45912</v>
      </c>
      <c r="G1186" s="13" t="s">
        <v>3572</v>
      </c>
      <c r="I1186" s="13" t="s">
        <v>3572</v>
      </c>
      <c r="J1186" s="13" t="s">
        <v>75</v>
      </c>
      <c r="K1186" s="13" t="s">
        <v>27</v>
      </c>
      <c r="L1186" s="25" t="str">
        <f>VLOOKUP($K1186,TONG_SL!$A:$D,2,0)</f>
        <v>Chân giò heo muối 300g</v>
      </c>
      <c r="N1186" s="25" t="str">
        <f t="shared" si="324"/>
        <v>K-C6</v>
      </c>
      <c r="Q1186" s="25" t="str">
        <f>VLOOKUP(K1186,[2]TONG_SL!$A:$D,3,0)</f>
        <v>Túi</v>
      </c>
      <c r="R1186" s="1">
        <v>20</v>
      </c>
      <c r="T1186" s="1">
        <f>VLOOKUP(VLOOKUP(G1186,[2]Ma_KH!$A:$R,18,0)&amp;K1186,[2]Gia_MB!$A:$F,6,0)</f>
        <v>73431</v>
      </c>
      <c r="U1186" s="14">
        <f t="shared" si="329"/>
        <v>1468620</v>
      </c>
      <c r="W1186" s="64">
        <f t="shared" si="330"/>
        <v>0</v>
      </c>
      <c r="X1186" s="3" t="str">
        <f t="shared" si="331"/>
        <v>8</v>
      </c>
      <c r="Z1186" s="14">
        <f t="shared" si="332"/>
        <v>117489.60000000001</v>
      </c>
      <c r="AA1186" s="7">
        <f>VLOOKUP(G1186,[2]Ma_KH!$A:$R,14,0)</f>
        <v>58</v>
      </c>
    </row>
    <row r="1187" spans="1:27" x14ac:dyDescent="0.25">
      <c r="A1187" s="77">
        <v>45910</v>
      </c>
      <c r="B1187" s="25">
        <v>58004</v>
      </c>
      <c r="C1187" s="12" t="s">
        <v>7186</v>
      </c>
      <c r="D1187" s="16">
        <v>45912</v>
      </c>
      <c r="G1187" s="13" t="s">
        <v>3572</v>
      </c>
      <c r="I1187" s="13" t="s">
        <v>3572</v>
      </c>
      <c r="J1187" s="13" t="s">
        <v>75</v>
      </c>
      <c r="K1187" s="13" t="s">
        <v>30</v>
      </c>
      <c r="L1187" s="25" t="str">
        <f>VLOOKUP($K1187,TONG_SL!$A:$D,2,0)</f>
        <v>Gà muối 500g</v>
      </c>
      <c r="N1187" s="25" t="str">
        <f t="shared" si="324"/>
        <v>K-C6</v>
      </c>
      <c r="Q1187" s="25" t="str">
        <f>VLOOKUP(K1187,[2]TONG_SL!$A:$D,3,0)</f>
        <v>Túi</v>
      </c>
      <c r="R1187" s="1">
        <v>10</v>
      </c>
      <c r="T1187" s="1">
        <f>VLOOKUP(VLOOKUP(G1187,[2]Ma_KH!$A:$R,18,0)&amp;K1187,[2]Gia_MB!$A:$F,6,0)</f>
        <v>111058</v>
      </c>
      <c r="U1187" s="14">
        <f t="shared" si="329"/>
        <v>1110580</v>
      </c>
      <c r="W1187" s="64">
        <f t="shared" si="330"/>
        <v>0</v>
      </c>
      <c r="X1187" s="3" t="str">
        <f t="shared" si="331"/>
        <v>8</v>
      </c>
      <c r="Z1187" s="14">
        <f t="shared" si="332"/>
        <v>88846.400000000009</v>
      </c>
      <c r="AA1187" s="7">
        <f>VLOOKUP(G1187,[2]Ma_KH!$A:$R,14,0)</f>
        <v>58</v>
      </c>
    </row>
    <row r="1188" spans="1:27" x14ac:dyDescent="0.25">
      <c r="A1188" s="77">
        <v>45912</v>
      </c>
      <c r="B1188" s="25">
        <v>14034622</v>
      </c>
      <c r="C1188" s="12" t="s">
        <v>7186</v>
      </c>
      <c r="D1188" s="16">
        <v>45912</v>
      </c>
      <c r="G1188" s="13" t="s">
        <v>4571</v>
      </c>
      <c r="I1188" s="13" t="s">
        <v>4571</v>
      </c>
      <c r="J1188" s="13" t="s">
        <v>1809</v>
      </c>
      <c r="K1188" s="13" t="s">
        <v>30</v>
      </c>
      <c r="L1188" s="25" t="str">
        <f>VLOOKUP($K1188,TONG_SL!$A:$D,2,0)</f>
        <v>Gà muối 500g</v>
      </c>
      <c r="N1188" s="25" t="str">
        <f t="shared" ref="N1188" si="333">IF($B1188&lt;&gt;"","K-C6","")</f>
        <v>K-C6</v>
      </c>
      <c r="Q1188" s="25" t="str">
        <f>VLOOKUP(K1188,[2]TONG_SL!$A:$D,3,0)</f>
        <v>Túi</v>
      </c>
      <c r="R1188" s="1">
        <v>99</v>
      </c>
      <c r="T1188" s="1">
        <f>VLOOKUP(VLOOKUP(G1188,[2]Ma_KH!$A:$R,18,0)&amp;K1188,[2]Gia_MB!$A:$F,6,0)</f>
        <v>111058</v>
      </c>
      <c r="U1188" s="14">
        <f t="shared" ref="U1188" si="334">T1188*R1188</f>
        <v>10994742</v>
      </c>
      <c r="W1188" s="64">
        <f t="shared" ref="W1188" si="335">U1188*V1188</f>
        <v>0</v>
      </c>
      <c r="X1188" s="3" t="str">
        <f t="shared" ref="X1188" si="336">IF(B1188&lt;&gt;"","8","0")</f>
        <v>8</v>
      </c>
      <c r="Z1188" s="14">
        <f t="shared" ref="Z1188" si="337">U1188*X1188%</f>
        <v>879579.36</v>
      </c>
      <c r="AA1188" s="7">
        <f>VLOOKUP(G1188,[2]Ma_KH!$A:$R,14,0)</f>
        <v>49</v>
      </c>
    </row>
    <row r="1189" spans="1:27" x14ac:dyDescent="0.25">
      <c r="A1189" s="11">
        <v>45913</v>
      </c>
      <c r="B1189" s="25">
        <v>59431</v>
      </c>
      <c r="C1189" s="98" t="s">
        <v>7186</v>
      </c>
      <c r="D1189" s="99">
        <v>45913</v>
      </c>
      <c r="G1189" s="13" t="s">
        <v>7195</v>
      </c>
      <c r="I1189" s="13" t="s">
        <v>4625</v>
      </c>
      <c r="J1189" s="13" t="s">
        <v>1796</v>
      </c>
      <c r="K1189" s="13" t="s">
        <v>27</v>
      </c>
      <c r="L1189" s="25" t="str">
        <f>VLOOKUP($K1189,TONG_SL!$A:$D,2,0)</f>
        <v>Chân giò heo muối 300g</v>
      </c>
      <c r="N1189" s="25" t="str">
        <f t="shared" ref="N1189:N1194" si="338">IF($B1189&lt;&gt;"","K-C6","")</f>
        <v>K-C6</v>
      </c>
      <c r="Q1189" s="25" t="str">
        <f>VLOOKUP(K1189,[2]TONG_SL!$A:$D,3,0)</f>
        <v>Túi</v>
      </c>
      <c r="R1189" s="1">
        <v>30</v>
      </c>
      <c r="T1189" s="1">
        <f>VLOOKUP(VLOOKUP(G1189,[2]Ma_KH!$A:$R,18,0)&amp;K1189,[2]Gia_MB!$A:$F,6,0)</f>
        <v>66088</v>
      </c>
      <c r="U1189" s="14">
        <f t="shared" ref="U1189:U1192" si="339">T1189*R1189</f>
        <v>1982640</v>
      </c>
      <c r="W1189" s="64">
        <f t="shared" ref="W1189:W1192" si="340">U1189*V1189</f>
        <v>0</v>
      </c>
      <c r="X1189" s="3" t="str">
        <f t="shared" ref="X1189:X1192" si="341">IF(B1189&lt;&gt;"","8","0")</f>
        <v>8</v>
      </c>
      <c r="Z1189" s="14">
        <f t="shared" ref="Z1189:Z1192" si="342">U1189*X1189%</f>
        <v>158611.20000000001</v>
      </c>
      <c r="AA1189" s="7">
        <f>VLOOKUP(G1189,[2]Ma_KH!$A:$R,14,0)</f>
        <v>31</v>
      </c>
    </row>
    <row r="1190" spans="1:27" x14ac:dyDescent="0.25">
      <c r="A1190" s="11">
        <v>45913</v>
      </c>
      <c r="B1190" s="25">
        <v>59431</v>
      </c>
      <c r="C1190" s="98" t="s">
        <v>7186</v>
      </c>
      <c r="D1190" s="99">
        <v>45913</v>
      </c>
      <c r="G1190" s="13" t="s">
        <v>7195</v>
      </c>
      <c r="I1190" s="13" t="s">
        <v>4625</v>
      </c>
      <c r="J1190" s="13" t="s">
        <v>1796</v>
      </c>
      <c r="K1190" s="13" t="s">
        <v>7475</v>
      </c>
      <c r="L1190" s="25" t="str">
        <f>VLOOKUP($K1190,TONG_SL!$A:$D,2,0)</f>
        <v>Chân giò heo muối 500g</v>
      </c>
      <c r="N1190" s="25" t="str">
        <f t="shared" si="338"/>
        <v>K-C6</v>
      </c>
      <c r="Q1190" s="25" t="str">
        <f>VLOOKUP(K1190,[2]TONG_SL!$A:$D,3,0)</f>
        <v>Túi</v>
      </c>
      <c r="R1190" s="1">
        <v>10</v>
      </c>
      <c r="T1190" s="1">
        <f>VLOOKUP(VLOOKUP(G1190,[2]Ma_KH!$A:$R,18,0)&amp;K1190,[2]Gia_MB!$A:$F,6,0)</f>
        <v>107159</v>
      </c>
      <c r="U1190" s="14">
        <f t="shared" si="339"/>
        <v>1071590</v>
      </c>
      <c r="W1190" s="64">
        <f t="shared" si="340"/>
        <v>0</v>
      </c>
      <c r="X1190" s="3" t="str">
        <f t="shared" si="341"/>
        <v>8</v>
      </c>
      <c r="Z1190" s="14">
        <f t="shared" si="342"/>
        <v>85727.2</v>
      </c>
      <c r="AA1190" s="7">
        <f>VLOOKUP(G1190,[2]Ma_KH!$A:$R,14,0)</f>
        <v>31</v>
      </c>
    </row>
    <row r="1191" spans="1:27" x14ac:dyDescent="0.25">
      <c r="A1191" s="11">
        <v>45913</v>
      </c>
      <c r="B1191" s="25">
        <v>59431</v>
      </c>
      <c r="C1191" s="98" t="s">
        <v>7186</v>
      </c>
      <c r="D1191" s="99">
        <v>45913</v>
      </c>
      <c r="G1191" s="13" t="s">
        <v>7195</v>
      </c>
      <c r="I1191" s="13" t="s">
        <v>4625</v>
      </c>
      <c r="J1191" s="13" t="s">
        <v>1796</v>
      </c>
      <c r="K1191" s="13" t="s">
        <v>35</v>
      </c>
      <c r="L1191" s="25" t="str">
        <f>VLOOKUP($K1191,TONG_SL!$A:$D,2,0)</f>
        <v>Tai heo muối 200g</v>
      </c>
      <c r="N1191" s="25" t="str">
        <f t="shared" si="338"/>
        <v>K-C6</v>
      </c>
      <c r="Q1191" s="25" t="str">
        <f>VLOOKUP(K1191,[2]TONG_SL!$A:$D,3,0)</f>
        <v>Túi</v>
      </c>
      <c r="R1191" s="1">
        <v>10</v>
      </c>
      <c r="T1191" s="1">
        <f>VLOOKUP(VLOOKUP(G1191,[2]Ma_KH!$A:$R,18,0)&amp;K1191,[2]Gia_MB!$A:$F,6,0)</f>
        <v>50036</v>
      </c>
      <c r="U1191" s="14">
        <f t="shared" si="339"/>
        <v>500360</v>
      </c>
      <c r="W1191" s="64">
        <f t="shared" si="340"/>
        <v>0</v>
      </c>
      <c r="X1191" s="3" t="str">
        <f t="shared" si="341"/>
        <v>8</v>
      </c>
      <c r="Z1191" s="14">
        <f t="shared" si="342"/>
        <v>40028.800000000003</v>
      </c>
      <c r="AA1191" s="7">
        <f>VLOOKUP(G1191,[2]Ma_KH!$A:$R,14,0)</f>
        <v>31</v>
      </c>
    </row>
    <row r="1192" spans="1:27" x14ac:dyDescent="0.25">
      <c r="A1192" s="11">
        <v>45913</v>
      </c>
      <c r="B1192" s="25">
        <v>59431</v>
      </c>
      <c r="C1192" s="98" t="s">
        <v>7186</v>
      </c>
      <c r="D1192" s="99">
        <v>45913</v>
      </c>
      <c r="G1192" s="13" t="s">
        <v>7195</v>
      </c>
      <c r="I1192" s="13" t="s">
        <v>4625</v>
      </c>
      <c r="J1192" s="13" t="s">
        <v>1796</v>
      </c>
      <c r="K1192" s="13" t="s">
        <v>30</v>
      </c>
      <c r="L1192" s="25" t="str">
        <f>VLOOKUP($K1192,TONG_SL!$A:$D,2,0)</f>
        <v>Gà muối 500g</v>
      </c>
      <c r="N1192" s="25" t="str">
        <f t="shared" si="338"/>
        <v>K-C6</v>
      </c>
      <c r="Q1192" s="25" t="str">
        <f>VLOOKUP(K1192,[2]TONG_SL!$A:$D,3,0)</f>
        <v>Túi</v>
      </c>
      <c r="R1192" s="1">
        <v>5</v>
      </c>
      <c r="T1192" s="1">
        <f>VLOOKUP(VLOOKUP(G1192,[2]Ma_KH!$A:$R,18,0)&amp;K1192,[2]Gia_MB!$A:$F,6,0)</f>
        <v>99952</v>
      </c>
      <c r="U1192" s="14">
        <f t="shared" si="339"/>
        <v>499760</v>
      </c>
      <c r="W1192" s="64">
        <f t="shared" si="340"/>
        <v>0</v>
      </c>
      <c r="X1192" s="3" t="str">
        <f t="shared" si="341"/>
        <v>8</v>
      </c>
      <c r="Z1192" s="14">
        <f t="shared" si="342"/>
        <v>39980.800000000003</v>
      </c>
      <c r="AA1192" s="7">
        <f>VLOOKUP(G1192,[2]Ma_KH!$A:$R,14,0)</f>
        <v>31</v>
      </c>
    </row>
    <row r="1193" spans="1:27" x14ac:dyDescent="0.25">
      <c r="A1193" s="11">
        <v>45909</v>
      </c>
      <c r="B1193" s="25">
        <v>57953</v>
      </c>
      <c r="C1193" s="98" t="s">
        <v>7186</v>
      </c>
      <c r="D1193" s="99">
        <v>45913</v>
      </c>
      <c r="G1193" s="13" t="s">
        <v>574</v>
      </c>
      <c r="I1193" s="13" t="s">
        <v>7516</v>
      </c>
      <c r="J1193" s="13" t="s">
        <v>1811</v>
      </c>
      <c r="K1193" s="13" t="s">
        <v>27</v>
      </c>
      <c r="L1193" s="25" t="str">
        <f>VLOOKUP($K1193,TONG_SL!$A:$D,2,0)</f>
        <v>Chân giò heo muối 300g</v>
      </c>
      <c r="N1193" s="25" t="str">
        <f t="shared" si="338"/>
        <v>K-C6</v>
      </c>
      <c r="Q1193" s="25" t="str">
        <f>VLOOKUP(K1193,[2]TONG_SL!$A:$D,3,0)</f>
        <v>Túi</v>
      </c>
      <c r="R1193" s="1">
        <v>10</v>
      </c>
      <c r="T1193" s="1">
        <f>VLOOKUP(VLOOKUP(G1193,[2]Ma_KH!$A:$R,18,0)&amp;K1193,[2]Gia_MB!$A:$F,6,0)</f>
        <v>70494</v>
      </c>
      <c r="U1193" s="14">
        <f t="shared" ref="U1193:U1235" si="343">T1193*R1193</f>
        <v>704940</v>
      </c>
      <c r="W1193" s="64">
        <f t="shared" ref="W1193:W1235" si="344">U1193*V1193</f>
        <v>0</v>
      </c>
      <c r="X1193" s="3" t="str">
        <f t="shared" ref="X1193:X1235" si="345">IF(B1193&lt;&gt;"","8","0")</f>
        <v>8</v>
      </c>
      <c r="Z1193" s="14">
        <f t="shared" ref="Z1193:Z1235" si="346">U1193*X1193%</f>
        <v>56395.200000000004</v>
      </c>
      <c r="AA1193" s="7">
        <f>VLOOKUP(G1193,[2]Ma_KH!$A:$R,14,0)</f>
        <v>60</v>
      </c>
    </row>
    <row r="1194" spans="1:27" x14ac:dyDescent="0.25">
      <c r="A1194" s="11">
        <v>45909</v>
      </c>
      <c r="B1194" s="25">
        <v>57953</v>
      </c>
      <c r="C1194" s="98" t="s">
        <v>7186</v>
      </c>
      <c r="D1194" s="99">
        <v>45913</v>
      </c>
      <c r="G1194" s="13" t="s">
        <v>574</v>
      </c>
      <c r="I1194" s="13" t="s">
        <v>7516</v>
      </c>
      <c r="J1194" s="13" t="s">
        <v>1811</v>
      </c>
      <c r="K1194" s="13" t="s">
        <v>30</v>
      </c>
      <c r="L1194" s="25" t="str">
        <f>VLOOKUP($K1194,TONG_SL!$A:$D,2,0)</f>
        <v>Gà muối 500g</v>
      </c>
      <c r="N1194" s="25" t="str">
        <f t="shared" si="338"/>
        <v>K-C6</v>
      </c>
      <c r="Q1194" s="25" t="str">
        <f>VLOOKUP(K1194,[2]TONG_SL!$A:$D,3,0)</f>
        <v>Túi</v>
      </c>
      <c r="R1194" s="1">
        <v>3</v>
      </c>
      <c r="T1194" s="1">
        <f>VLOOKUP(VLOOKUP(G1194,[2]Ma_KH!$A:$R,18,0)&amp;K1194,[2]Gia_MB!$A:$F,6,0)</f>
        <v>106616</v>
      </c>
      <c r="U1194" s="14">
        <f t="shared" si="343"/>
        <v>319848</v>
      </c>
      <c r="W1194" s="64">
        <f t="shared" si="344"/>
        <v>0</v>
      </c>
      <c r="X1194" s="3" t="str">
        <f t="shared" si="345"/>
        <v>8</v>
      </c>
      <c r="Z1194" s="14">
        <f t="shared" si="346"/>
        <v>25587.84</v>
      </c>
      <c r="AA1194" s="7">
        <f>VLOOKUP(G1194,[2]Ma_KH!$A:$R,14,0)</f>
        <v>60</v>
      </c>
    </row>
    <row r="1195" spans="1:27" x14ac:dyDescent="0.25">
      <c r="A1195" s="11">
        <v>45909</v>
      </c>
      <c r="B1195" s="25">
        <v>57953</v>
      </c>
      <c r="C1195" s="98" t="s">
        <v>7186</v>
      </c>
      <c r="D1195" s="99">
        <v>45913</v>
      </c>
      <c r="G1195" s="13" t="s">
        <v>574</v>
      </c>
      <c r="I1195" s="13" t="s">
        <v>7516</v>
      </c>
      <c r="J1195" s="13" t="s">
        <v>1811</v>
      </c>
      <c r="K1195" s="13" t="s">
        <v>32</v>
      </c>
      <c r="L1195" s="25" t="str">
        <f>VLOOKUP($K1195,TONG_SL!$A:$D,2,0)</f>
        <v>Giò Tai Lưỡi Xào 250g</v>
      </c>
      <c r="N1195" s="25" t="str">
        <f t="shared" ref="N1195:N1258" si="347">IF($B1195&lt;&gt;"","K-C6","")</f>
        <v>K-C6</v>
      </c>
      <c r="Q1195" s="25" t="str">
        <f>VLOOKUP(K1195,[2]TONG_SL!$A:$D,3,0)</f>
        <v>Túi</v>
      </c>
      <c r="R1195" s="1">
        <v>5</v>
      </c>
      <c r="T1195" s="1">
        <f>VLOOKUP(VLOOKUP(G1195,[2]Ma_KH!$A:$R,18,0)&amp;K1195,[2]Gia_MB!$A:$F,6,0)</f>
        <v>48175</v>
      </c>
      <c r="U1195" s="14">
        <f t="shared" si="343"/>
        <v>240875</v>
      </c>
      <c r="W1195" s="64">
        <f t="shared" si="344"/>
        <v>0</v>
      </c>
      <c r="X1195" s="3" t="str">
        <f t="shared" si="345"/>
        <v>8</v>
      </c>
      <c r="Z1195" s="14">
        <f t="shared" si="346"/>
        <v>19270</v>
      </c>
      <c r="AA1195" s="7">
        <f>VLOOKUP(G1195,[2]Ma_KH!$A:$R,14,0)</f>
        <v>60</v>
      </c>
    </row>
    <row r="1196" spans="1:27" x14ac:dyDescent="0.25">
      <c r="A1196" s="11">
        <v>45909</v>
      </c>
      <c r="B1196" s="25">
        <v>57953</v>
      </c>
      <c r="C1196" s="98" t="s">
        <v>7186</v>
      </c>
      <c r="D1196" s="99">
        <v>45913</v>
      </c>
      <c r="G1196" s="13" t="s">
        <v>574</v>
      </c>
      <c r="I1196" s="13" t="s">
        <v>7516</v>
      </c>
      <c r="J1196" s="13" t="s">
        <v>1811</v>
      </c>
      <c r="K1196" s="13" t="s">
        <v>51</v>
      </c>
      <c r="L1196" s="25" t="str">
        <f>VLOOKUP($K1196,TONG_SL!$A:$D,2,0)</f>
        <v>Mọc Nấm Hương 250g</v>
      </c>
      <c r="N1196" s="25" t="str">
        <f t="shared" si="347"/>
        <v>K-C6</v>
      </c>
      <c r="Q1196" s="25" t="str">
        <f>VLOOKUP(K1196,[2]TONG_SL!$A:$D,3,0)</f>
        <v>Túi</v>
      </c>
      <c r="R1196" s="1">
        <v>4</v>
      </c>
      <c r="T1196" s="1">
        <f>VLOOKUP(VLOOKUP(G1196,[2]Ma_KH!$A:$R,18,0)&amp;K1196,[2]Gia_MB!$A:$F,6,0)</f>
        <v>44160</v>
      </c>
      <c r="U1196" s="14">
        <f t="shared" si="343"/>
        <v>176640</v>
      </c>
      <c r="W1196" s="64">
        <f t="shared" si="344"/>
        <v>0</v>
      </c>
      <c r="X1196" s="3" t="str">
        <f t="shared" si="345"/>
        <v>8</v>
      </c>
      <c r="Z1196" s="14">
        <f t="shared" si="346"/>
        <v>14131.2</v>
      </c>
      <c r="AA1196" s="7">
        <f>VLOOKUP(G1196,[2]Ma_KH!$A:$R,14,0)</f>
        <v>60</v>
      </c>
    </row>
    <row r="1197" spans="1:27" x14ac:dyDescent="0.25">
      <c r="A1197" s="11">
        <v>45909</v>
      </c>
      <c r="B1197" s="25">
        <v>31574</v>
      </c>
      <c r="C1197" s="98" t="s">
        <v>7186</v>
      </c>
      <c r="D1197" s="99">
        <v>45913</v>
      </c>
      <c r="G1197" s="13" t="s">
        <v>631</v>
      </c>
      <c r="I1197" s="13" t="s">
        <v>7342</v>
      </c>
      <c r="J1197" s="13" t="s">
        <v>1811</v>
      </c>
      <c r="K1197" s="13" t="s">
        <v>35</v>
      </c>
      <c r="L1197" s="25" t="str">
        <f>VLOOKUP($K1197,TONG_SL!$A:$D,2,0)</f>
        <v>Tai heo muối 200g</v>
      </c>
      <c r="N1197" s="25" t="str">
        <f t="shared" si="347"/>
        <v>K-C6</v>
      </c>
      <c r="Q1197" s="25" t="str">
        <f>VLOOKUP(K1197,[2]TONG_SL!$A:$D,3,0)</f>
        <v>Túi</v>
      </c>
      <c r="R1197" s="1">
        <v>3</v>
      </c>
      <c r="T1197" s="1">
        <f>VLOOKUP(VLOOKUP(G1197,[2]Ma_KH!$A:$R,18,0)&amp;K1197,[2]Gia_MB!$A:$F,6,0)</f>
        <v>55595</v>
      </c>
      <c r="U1197" s="14">
        <f t="shared" si="343"/>
        <v>166785</v>
      </c>
      <c r="W1197" s="64">
        <f t="shared" si="344"/>
        <v>0</v>
      </c>
      <c r="X1197" s="3" t="str">
        <f t="shared" si="345"/>
        <v>8</v>
      </c>
      <c r="Z1197" s="14">
        <f t="shared" si="346"/>
        <v>13342.800000000001</v>
      </c>
      <c r="AA1197" s="7">
        <f>VLOOKUP(G1197,[2]Ma_KH!$A:$R,14,0)</f>
        <v>46</v>
      </c>
    </row>
    <row r="1198" spans="1:27" x14ac:dyDescent="0.25">
      <c r="A1198" s="11">
        <v>45909</v>
      </c>
      <c r="B1198" s="25">
        <v>31574</v>
      </c>
      <c r="C1198" s="98" t="s">
        <v>7186</v>
      </c>
      <c r="D1198" s="99">
        <v>45913</v>
      </c>
      <c r="G1198" s="13" t="s">
        <v>631</v>
      </c>
      <c r="I1198" s="13" t="s">
        <v>7342</v>
      </c>
      <c r="J1198" s="13" t="s">
        <v>1811</v>
      </c>
      <c r="K1198" s="13" t="s">
        <v>556</v>
      </c>
      <c r="L1198" s="25" t="str">
        <f>VLOOKUP($K1198,TONG_SL!$A:$D,2,0)</f>
        <v>Chân giò heo muối 100g</v>
      </c>
      <c r="N1198" s="25" t="str">
        <f t="shared" si="347"/>
        <v>K-C6</v>
      </c>
      <c r="Q1198" s="25" t="str">
        <f>VLOOKUP(K1198,[2]TONG_SL!$A:$D,3,0)</f>
        <v>Gói</v>
      </c>
      <c r="R1198" s="1">
        <v>3</v>
      </c>
      <c r="T1198" s="1">
        <f>VLOOKUP(VLOOKUP(G1198,[2]Ma_KH!$A:$R,18,0)&amp;K1198,[2]Gia_MB!$A:$F,6,0)</f>
        <v>22830</v>
      </c>
      <c r="U1198" s="14">
        <f t="shared" si="343"/>
        <v>68490</v>
      </c>
      <c r="W1198" s="64">
        <f t="shared" si="344"/>
        <v>0</v>
      </c>
      <c r="X1198" s="3" t="str">
        <f t="shared" si="345"/>
        <v>8</v>
      </c>
      <c r="Z1198" s="14">
        <f t="shared" si="346"/>
        <v>5479.2</v>
      </c>
      <c r="AA1198" s="7">
        <f>VLOOKUP(G1198,[2]Ma_KH!$A:$R,14,0)</f>
        <v>46</v>
      </c>
    </row>
    <row r="1199" spans="1:27" x14ac:dyDescent="0.25">
      <c r="A1199" s="11">
        <v>45909</v>
      </c>
      <c r="B1199" s="25">
        <v>31574</v>
      </c>
      <c r="C1199" s="98" t="s">
        <v>7186</v>
      </c>
      <c r="D1199" s="99">
        <v>45913</v>
      </c>
      <c r="G1199" s="13" t="s">
        <v>631</v>
      </c>
      <c r="I1199" s="13" t="s">
        <v>7342</v>
      </c>
      <c r="J1199" s="13" t="s">
        <v>1811</v>
      </c>
      <c r="K1199" s="13" t="s">
        <v>27</v>
      </c>
      <c r="L1199" s="25" t="str">
        <f>VLOOKUP($K1199,TONG_SL!$A:$D,2,0)</f>
        <v>Chân giò heo muối 300g</v>
      </c>
      <c r="N1199" s="25" t="str">
        <f t="shared" si="347"/>
        <v>K-C6</v>
      </c>
      <c r="Q1199" s="25" t="str">
        <f>VLOOKUP(K1199,[2]TONG_SL!$A:$D,3,0)</f>
        <v>Túi</v>
      </c>
      <c r="R1199" s="1">
        <v>4</v>
      </c>
      <c r="T1199" s="1">
        <f>VLOOKUP(VLOOKUP(G1199,[2]Ma_KH!$A:$R,18,0)&amp;K1199,[2]Gia_MB!$A:$F,6,0)</f>
        <v>73431</v>
      </c>
      <c r="U1199" s="14">
        <f t="shared" si="343"/>
        <v>293724</v>
      </c>
      <c r="W1199" s="64">
        <f t="shared" si="344"/>
        <v>0</v>
      </c>
      <c r="X1199" s="3" t="str">
        <f t="shared" si="345"/>
        <v>8</v>
      </c>
      <c r="Z1199" s="14">
        <f t="shared" si="346"/>
        <v>23497.920000000002</v>
      </c>
      <c r="AA1199" s="7">
        <f>VLOOKUP(G1199,[2]Ma_KH!$A:$R,14,0)</f>
        <v>46</v>
      </c>
    </row>
    <row r="1200" spans="1:27" x14ac:dyDescent="0.25">
      <c r="A1200" s="11">
        <v>45909</v>
      </c>
      <c r="B1200" s="25">
        <v>31574</v>
      </c>
      <c r="C1200" s="98" t="s">
        <v>7186</v>
      </c>
      <c r="D1200" s="99">
        <v>45913</v>
      </c>
      <c r="G1200" s="13" t="s">
        <v>631</v>
      </c>
      <c r="I1200" s="13" t="s">
        <v>7342</v>
      </c>
      <c r="J1200" s="13" t="s">
        <v>1811</v>
      </c>
      <c r="K1200" s="13" t="s">
        <v>30</v>
      </c>
      <c r="L1200" s="25" t="str">
        <f>VLOOKUP($K1200,TONG_SL!$A:$D,2,0)</f>
        <v>Gà muối 500g</v>
      </c>
      <c r="N1200" s="25" t="str">
        <f t="shared" si="347"/>
        <v>K-C6</v>
      </c>
      <c r="Q1200" s="25" t="str">
        <f>VLOOKUP(K1200,[2]TONG_SL!$A:$D,3,0)</f>
        <v>Túi</v>
      </c>
      <c r="R1200" s="1">
        <v>2</v>
      </c>
      <c r="T1200" s="1">
        <f>VLOOKUP(VLOOKUP(G1200,[2]Ma_KH!$A:$R,18,0)&amp;K1200,[2]Gia_MB!$A:$F,6,0)</f>
        <v>111058</v>
      </c>
      <c r="U1200" s="14">
        <f t="shared" si="343"/>
        <v>222116</v>
      </c>
      <c r="W1200" s="64">
        <f t="shared" si="344"/>
        <v>0</v>
      </c>
      <c r="X1200" s="3" t="str">
        <f t="shared" si="345"/>
        <v>8</v>
      </c>
      <c r="Z1200" s="14">
        <f t="shared" si="346"/>
        <v>17769.28</v>
      </c>
      <c r="AA1200" s="7">
        <f>VLOOKUP(G1200,[2]Ma_KH!$A:$R,14,0)</f>
        <v>46</v>
      </c>
    </row>
    <row r="1201" spans="1:27" x14ac:dyDescent="0.25">
      <c r="A1201" s="11">
        <v>45909</v>
      </c>
      <c r="B1201" s="25">
        <v>31573</v>
      </c>
      <c r="C1201" s="98" t="s">
        <v>7186</v>
      </c>
      <c r="D1201" s="99">
        <v>45913</v>
      </c>
      <c r="G1201" s="13" t="s">
        <v>631</v>
      </c>
      <c r="I1201" s="13" t="s">
        <v>7356</v>
      </c>
      <c r="J1201" s="13" t="s">
        <v>1811</v>
      </c>
      <c r="K1201" s="13" t="s">
        <v>35</v>
      </c>
      <c r="L1201" s="25" t="str">
        <f>VLOOKUP($K1201,TONG_SL!$A:$D,2,0)</f>
        <v>Tai heo muối 200g</v>
      </c>
      <c r="N1201" s="25" t="str">
        <f t="shared" si="347"/>
        <v>K-C6</v>
      </c>
      <c r="Q1201" s="25" t="str">
        <f>VLOOKUP(K1201,[2]TONG_SL!$A:$D,3,0)</f>
        <v>Túi</v>
      </c>
      <c r="R1201" s="1">
        <v>3</v>
      </c>
      <c r="T1201" s="1">
        <f>VLOOKUP(VLOOKUP(G1201,[2]Ma_KH!$A:$R,18,0)&amp;K1201,[2]Gia_MB!$A:$F,6,0)</f>
        <v>55595</v>
      </c>
      <c r="U1201" s="14">
        <f t="shared" si="343"/>
        <v>166785</v>
      </c>
      <c r="W1201" s="64">
        <f t="shared" si="344"/>
        <v>0</v>
      </c>
      <c r="X1201" s="3" t="str">
        <f t="shared" si="345"/>
        <v>8</v>
      </c>
      <c r="Z1201" s="14">
        <f t="shared" si="346"/>
        <v>13342.800000000001</v>
      </c>
      <c r="AA1201" s="7">
        <f>VLOOKUP(G1201,[2]Ma_KH!$A:$R,14,0)</f>
        <v>46</v>
      </c>
    </row>
    <row r="1202" spans="1:27" x14ac:dyDescent="0.25">
      <c r="A1202" s="11">
        <v>45909</v>
      </c>
      <c r="B1202" s="25">
        <v>31573</v>
      </c>
      <c r="C1202" s="98" t="s">
        <v>7186</v>
      </c>
      <c r="D1202" s="99">
        <v>45913</v>
      </c>
      <c r="G1202" s="13" t="s">
        <v>631</v>
      </c>
      <c r="I1202" s="13" t="s">
        <v>7356</v>
      </c>
      <c r="J1202" s="13" t="s">
        <v>1811</v>
      </c>
      <c r="K1202" s="13" t="s">
        <v>27</v>
      </c>
      <c r="L1202" s="25" t="str">
        <f>VLOOKUP($K1202,TONG_SL!$A:$D,2,0)</f>
        <v>Chân giò heo muối 300g</v>
      </c>
      <c r="N1202" s="25" t="str">
        <f t="shared" si="347"/>
        <v>K-C6</v>
      </c>
      <c r="Q1202" s="25" t="str">
        <f>VLOOKUP(K1202,[2]TONG_SL!$A:$D,3,0)</f>
        <v>Túi</v>
      </c>
      <c r="R1202" s="1">
        <v>5</v>
      </c>
      <c r="T1202" s="1">
        <f>VLOOKUP(VLOOKUP(G1202,[2]Ma_KH!$A:$R,18,0)&amp;K1202,[2]Gia_MB!$A:$F,6,0)</f>
        <v>73431</v>
      </c>
      <c r="U1202" s="14">
        <f t="shared" si="343"/>
        <v>367155</v>
      </c>
      <c r="W1202" s="64">
        <f t="shared" si="344"/>
        <v>0</v>
      </c>
      <c r="X1202" s="3" t="str">
        <f t="shared" si="345"/>
        <v>8</v>
      </c>
      <c r="Z1202" s="14">
        <f t="shared" si="346"/>
        <v>29372.400000000001</v>
      </c>
      <c r="AA1202" s="7">
        <f>VLOOKUP(G1202,[2]Ma_KH!$A:$R,14,0)</f>
        <v>46</v>
      </c>
    </row>
    <row r="1203" spans="1:27" x14ac:dyDescent="0.25">
      <c r="A1203" s="11">
        <v>45909</v>
      </c>
      <c r="B1203" s="25">
        <v>31573</v>
      </c>
      <c r="C1203" s="98" t="s">
        <v>7186</v>
      </c>
      <c r="D1203" s="99">
        <v>45913</v>
      </c>
      <c r="G1203" s="13" t="s">
        <v>631</v>
      </c>
      <c r="I1203" s="13" t="s">
        <v>7356</v>
      </c>
      <c r="J1203" s="13" t="s">
        <v>1811</v>
      </c>
      <c r="K1203" s="13" t="s">
        <v>30</v>
      </c>
      <c r="L1203" s="25" t="str">
        <f>VLOOKUP($K1203,TONG_SL!$A:$D,2,0)</f>
        <v>Gà muối 500g</v>
      </c>
      <c r="N1203" s="25" t="str">
        <f t="shared" si="347"/>
        <v>K-C6</v>
      </c>
      <c r="Q1203" s="25" t="str">
        <f>VLOOKUP(K1203,[2]TONG_SL!$A:$D,3,0)</f>
        <v>Túi</v>
      </c>
      <c r="R1203" s="1">
        <v>2</v>
      </c>
      <c r="T1203" s="1">
        <f>VLOOKUP(VLOOKUP(G1203,[2]Ma_KH!$A:$R,18,0)&amp;K1203,[2]Gia_MB!$A:$F,6,0)</f>
        <v>111058</v>
      </c>
      <c r="U1203" s="14">
        <f t="shared" si="343"/>
        <v>222116</v>
      </c>
      <c r="W1203" s="64">
        <f t="shared" si="344"/>
        <v>0</v>
      </c>
      <c r="X1203" s="3" t="str">
        <f t="shared" si="345"/>
        <v>8</v>
      </c>
      <c r="Z1203" s="14">
        <f t="shared" si="346"/>
        <v>17769.28</v>
      </c>
      <c r="AA1203" s="7">
        <f>VLOOKUP(G1203,[2]Ma_KH!$A:$R,14,0)</f>
        <v>46</v>
      </c>
    </row>
    <row r="1204" spans="1:27" x14ac:dyDescent="0.25">
      <c r="A1204" s="11">
        <v>45909</v>
      </c>
      <c r="B1204" s="25">
        <v>31572</v>
      </c>
      <c r="C1204" s="98" t="s">
        <v>7186</v>
      </c>
      <c r="D1204" s="99">
        <v>45913</v>
      </c>
      <c r="G1204" s="13" t="s">
        <v>631</v>
      </c>
      <c r="I1204" s="13" t="s">
        <v>7357</v>
      </c>
      <c r="J1204" s="13" t="s">
        <v>1811</v>
      </c>
      <c r="K1204" s="13" t="s">
        <v>35</v>
      </c>
      <c r="L1204" s="25" t="str">
        <f>VLOOKUP($K1204,TONG_SL!$A:$D,2,0)</f>
        <v>Tai heo muối 200g</v>
      </c>
      <c r="N1204" s="25" t="str">
        <f t="shared" si="347"/>
        <v>K-C6</v>
      </c>
      <c r="Q1204" s="25" t="str">
        <f>VLOOKUP(K1204,[2]TONG_SL!$A:$D,3,0)</f>
        <v>Túi</v>
      </c>
      <c r="R1204" s="1">
        <v>5</v>
      </c>
      <c r="T1204" s="1">
        <f>VLOOKUP(VLOOKUP(G1204,[2]Ma_KH!$A:$R,18,0)&amp;K1204,[2]Gia_MB!$A:$F,6,0)</f>
        <v>55595</v>
      </c>
      <c r="U1204" s="14">
        <f t="shared" si="343"/>
        <v>277975</v>
      </c>
      <c r="W1204" s="64">
        <f t="shared" si="344"/>
        <v>0</v>
      </c>
      <c r="X1204" s="3" t="str">
        <f t="shared" si="345"/>
        <v>8</v>
      </c>
      <c r="Z1204" s="14">
        <f t="shared" si="346"/>
        <v>22238</v>
      </c>
      <c r="AA1204" s="7">
        <f>VLOOKUP(G1204,[2]Ma_KH!$A:$R,14,0)</f>
        <v>46</v>
      </c>
    </row>
    <row r="1205" spans="1:27" x14ac:dyDescent="0.25">
      <c r="A1205" s="11">
        <v>45909</v>
      </c>
      <c r="B1205" s="25">
        <v>31572</v>
      </c>
      <c r="C1205" s="98" t="s">
        <v>7186</v>
      </c>
      <c r="D1205" s="99">
        <v>45913</v>
      </c>
      <c r="G1205" s="13" t="s">
        <v>631</v>
      </c>
      <c r="I1205" s="13" t="s">
        <v>7357</v>
      </c>
      <c r="J1205" s="13" t="s">
        <v>1811</v>
      </c>
      <c r="K1205" s="13" t="s">
        <v>556</v>
      </c>
      <c r="L1205" s="25" t="str">
        <f>VLOOKUP($K1205,TONG_SL!$A:$D,2,0)</f>
        <v>Chân giò heo muối 100g</v>
      </c>
      <c r="N1205" s="25" t="str">
        <f t="shared" si="347"/>
        <v>K-C6</v>
      </c>
      <c r="Q1205" s="25" t="str">
        <f>VLOOKUP(K1205,[2]TONG_SL!$A:$D,3,0)</f>
        <v>Gói</v>
      </c>
      <c r="R1205" s="1">
        <v>5</v>
      </c>
      <c r="T1205" s="1">
        <f>VLOOKUP(VLOOKUP(G1205,[2]Ma_KH!$A:$R,18,0)&amp;K1205,[2]Gia_MB!$A:$F,6,0)</f>
        <v>22830</v>
      </c>
      <c r="U1205" s="14">
        <f t="shared" si="343"/>
        <v>114150</v>
      </c>
      <c r="W1205" s="64">
        <f t="shared" si="344"/>
        <v>0</v>
      </c>
      <c r="X1205" s="3" t="str">
        <f t="shared" si="345"/>
        <v>8</v>
      </c>
      <c r="Z1205" s="14">
        <f t="shared" si="346"/>
        <v>9132</v>
      </c>
      <c r="AA1205" s="7">
        <f>VLOOKUP(G1205,[2]Ma_KH!$A:$R,14,0)</f>
        <v>46</v>
      </c>
    </row>
    <row r="1206" spans="1:27" x14ac:dyDescent="0.25">
      <c r="A1206" s="11">
        <v>45909</v>
      </c>
      <c r="B1206" s="25">
        <v>31572</v>
      </c>
      <c r="C1206" s="98" t="s">
        <v>7186</v>
      </c>
      <c r="D1206" s="99">
        <v>45913</v>
      </c>
      <c r="G1206" s="13" t="s">
        <v>631</v>
      </c>
      <c r="I1206" s="13" t="s">
        <v>7357</v>
      </c>
      <c r="J1206" s="13" t="s">
        <v>1811</v>
      </c>
      <c r="K1206" s="13" t="s">
        <v>27</v>
      </c>
      <c r="L1206" s="25" t="str">
        <f>VLOOKUP($K1206,TONG_SL!$A:$D,2,0)</f>
        <v>Chân giò heo muối 300g</v>
      </c>
      <c r="N1206" s="25" t="str">
        <f t="shared" si="347"/>
        <v>K-C6</v>
      </c>
      <c r="Q1206" s="25" t="str">
        <f>VLOOKUP(K1206,[2]TONG_SL!$A:$D,3,0)</f>
        <v>Túi</v>
      </c>
      <c r="R1206" s="1">
        <v>5</v>
      </c>
      <c r="T1206" s="1">
        <f>VLOOKUP(VLOOKUP(G1206,[2]Ma_KH!$A:$R,18,0)&amp;K1206,[2]Gia_MB!$A:$F,6,0)</f>
        <v>73431</v>
      </c>
      <c r="U1206" s="14">
        <f t="shared" si="343"/>
        <v>367155</v>
      </c>
      <c r="W1206" s="64">
        <f t="shared" si="344"/>
        <v>0</v>
      </c>
      <c r="X1206" s="3" t="str">
        <f t="shared" si="345"/>
        <v>8</v>
      </c>
      <c r="Z1206" s="14">
        <f t="shared" si="346"/>
        <v>29372.400000000001</v>
      </c>
      <c r="AA1206" s="7">
        <f>VLOOKUP(G1206,[2]Ma_KH!$A:$R,14,0)</f>
        <v>46</v>
      </c>
    </row>
    <row r="1207" spans="1:27" x14ac:dyDescent="0.25">
      <c r="A1207" s="11">
        <v>45909</v>
      </c>
      <c r="B1207" s="25">
        <v>31572</v>
      </c>
      <c r="C1207" s="98" t="s">
        <v>7186</v>
      </c>
      <c r="D1207" s="99">
        <v>45913</v>
      </c>
      <c r="G1207" s="13" t="s">
        <v>631</v>
      </c>
      <c r="I1207" s="13" t="s">
        <v>7357</v>
      </c>
      <c r="J1207" s="13" t="s">
        <v>1811</v>
      </c>
      <c r="K1207" s="13" t="s">
        <v>30</v>
      </c>
      <c r="L1207" s="25" t="str">
        <f>VLOOKUP($K1207,TONG_SL!$A:$D,2,0)</f>
        <v>Gà muối 500g</v>
      </c>
      <c r="N1207" s="25" t="str">
        <f t="shared" si="347"/>
        <v>K-C6</v>
      </c>
      <c r="Q1207" s="25" t="str">
        <f>VLOOKUP(K1207,[2]TONG_SL!$A:$D,3,0)</f>
        <v>Túi</v>
      </c>
      <c r="R1207" s="1">
        <v>2</v>
      </c>
      <c r="T1207" s="1">
        <f>VLOOKUP(VLOOKUP(G1207,[2]Ma_KH!$A:$R,18,0)&amp;K1207,[2]Gia_MB!$A:$F,6,0)</f>
        <v>111058</v>
      </c>
      <c r="U1207" s="14">
        <f t="shared" si="343"/>
        <v>222116</v>
      </c>
      <c r="W1207" s="64">
        <f t="shared" si="344"/>
        <v>0</v>
      </c>
      <c r="X1207" s="3" t="str">
        <f t="shared" si="345"/>
        <v>8</v>
      </c>
      <c r="Z1207" s="14">
        <f t="shared" si="346"/>
        <v>17769.28</v>
      </c>
      <c r="AA1207" s="7">
        <f>VLOOKUP(G1207,[2]Ma_KH!$A:$R,14,0)</f>
        <v>46</v>
      </c>
    </row>
    <row r="1208" spans="1:27" x14ac:dyDescent="0.25">
      <c r="A1208" s="11">
        <v>45909</v>
      </c>
      <c r="B1208" s="25">
        <v>48558</v>
      </c>
      <c r="C1208" s="98" t="s">
        <v>7186</v>
      </c>
      <c r="D1208" s="99">
        <v>45913</v>
      </c>
      <c r="G1208" s="13" t="s">
        <v>711</v>
      </c>
      <c r="I1208" s="13" t="s">
        <v>7347</v>
      </c>
      <c r="J1208" s="13" t="s">
        <v>1811</v>
      </c>
      <c r="K1208" s="13" t="s">
        <v>556</v>
      </c>
      <c r="L1208" s="25" t="str">
        <f>VLOOKUP($K1208,TONG_SL!$A:$D,2,0)</f>
        <v>Chân giò heo muối 100g</v>
      </c>
      <c r="N1208" s="25" t="str">
        <f t="shared" si="347"/>
        <v>K-C6</v>
      </c>
      <c r="Q1208" s="25" t="str">
        <f>VLOOKUP(K1208,[2]TONG_SL!$A:$D,3,0)</f>
        <v>Gói</v>
      </c>
      <c r="R1208" s="1">
        <v>10</v>
      </c>
      <c r="T1208" s="1">
        <f>VLOOKUP(VLOOKUP(G1208,[2]Ma_KH!$A:$R,18,0)&amp;K1208,[2]Gia_MB!$A:$F,6,0)</f>
        <v>23076</v>
      </c>
      <c r="U1208" s="14">
        <f t="shared" si="343"/>
        <v>230760</v>
      </c>
      <c r="W1208" s="64">
        <f t="shared" si="344"/>
        <v>0</v>
      </c>
      <c r="X1208" s="3" t="str">
        <f t="shared" si="345"/>
        <v>8</v>
      </c>
      <c r="Z1208" s="14">
        <f t="shared" si="346"/>
        <v>18460.8</v>
      </c>
      <c r="AA1208" s="7">
        <f>VLOOKUP(G1208,[2]Ma_KH!$A:$R,14,0)</f>
        <v>67</v>
      </c>
    </row>
    <row r="1209" spans="1:27" x14ac:dyDescent="0.25">
      <c r="A1209" s="11">
        <v>45912</v>
      </c>
      <c r="B1209" s="25">
        <v>59027</v>
      </c>
      <c r="C1209" s="98" t="s">
        <v>7186</v>
      </c>
      <c r="D1209" s="99">
        <v>45913</v>
      </c>
      <c r="G1209" s="13" t="s">
        <v>619</v>
      </c>
      <c r="I1209" s="13" t="s">
        <v>7517</v>
      </c>
      <c r="J1209" s="13" t="s">
        <v>1811</v>
      </c>
      <c r="K1209" s="13" t="s">
        <v>27</v>
      </c>
      <c r="L1209" s="25" t="str">
        <f>VLOOKUP($K1209,TONG_SL!$A:$D,2,0)</f>
        <v>Chân giò heo muối 300g</v>
      </c>
      <c r="N1209" s="25" t="str">
        <f t="shared" si="347"/>
        <v>K-C6</v>
      </c>
      <c r="Q1209" s="25" t="str">
        <f>VLOOKUP(K1209,[2]TONG_SL!$A:$D,3,0)</f>
        <v>Túi</v>
      </c>
      <c r="R1209" s="1">
        <v>6</v>
      </c>
      <c r="T1209" s="1">
        <f>VLOOKUP(VLOOKUP(G1209,[2]Ma_KH!$A:$R,18,0)&amp;K1209,[2]Gia_MB!$A:$F,6,0)</f>
        <v>73431</v>
      </c>
      <c r="U1209" s="14">
        <f t="shared" si="343"/>
        <v>440586</v>
      </c>
      <c r="W1209" s="64">
        <f t="shared" si="344"/>
        <v>0</v>
      </c>
      <c r="X1209" s="3" t="str">
        <f t="shared" si="345"/>
        <v>8</v>
      </c>
      <c r="Z1209" s="14">
        <f t="shared" si="346"/>
        <v>35246.879999999997</v>
      </c>
      <c r="AA1209" s="7">
        <f>VLOOKUP(G1209,[2]Ma_KH!$A:$R,14,0)</f>
        <v>51</v>
      </c>
    </row>
    <row r="1210" spans="1:27" x14ac:dyDescent="0.25">
      <c r="A1210" s="11">
        <v>45912</v>
      </c>
      <c r="B1210" s="25">
        <v>59027</v>
      </c>
      <c r="C1210" s="98" t="s">
        <v>7186</v>
      </c>
      <c r="D1210" s="99">
        <v>45913</v>
      </c>
      <c r="G1210" s="13" t="s">
        <v>619</v>
      </c>
      <c r="I1210" s="13" t="s">
        <v>7517</v>
      </c>
      <c r="J1210" s="13" t="s">
        <v>1811</v>
      </c>
      <c r="K1210" s="13" t="s">
        <v>30</v>
      </c>
      <c r="L1210" s="25" t="str">
        <f>VLOOKUP($K1210,TONG_SL!$A:$D,2,0)</f>
        <v>Gà muối 500g</v>
      </c>
      <c r="N1210" s="25" t="str">
        <f t="shared" si="347"/>
        <v>K-C6</v>
      </c>
      <c r="Q1210" s="25" t="str">
        <f>VLOOKUP(K1210,[2]TONG_SL!$A:$D,3,0)</f>
        <v>Túi</v>
      </c>
      <c r="R1210" s="1">
        <v>3</v>
      </c>
      <c r="T1210" s="1">
        <f>VLOOKUP(VLOOKUP(G1210,[2]Ma_KH!$A:$R,18,0)&amp;K1210,[2]Gia_MB!$A:$F,6,0)</f>
        <v>111058</v>
      </c>
      <c r="U1210" s="14">
        <f t="shared" si="343"/>
        <v>333174</v>
      </c>
      <c r="W1210" s="64">
        <f t="shared" si="344"/>
        <v>0</v>
      </c>
      <c r="X1210" s="3" t="str">
        <f t="shared" si="345"/>
        <v>8</v>
      </c>
      <c r="Z1210" s="14">
        <f t="shared" si="346"/>
        <v>26653.920000000002</v>
      </c>
      <c r="AA1210" s="7">
        <f>VLOOKUP(G1210,[2]Ma_KH!$A:$R,14,0)</f>
        <v>51</v>
      </c>
    </row>
    <row r="1211" spans="1:27" x14ac:dyDescent="0.25">
      <c r="A1211" s="11">
        <v>45912</v>
      </c>
      <c r="B1211" s="25">
        <v>59027</v>
      </c>
      <c r="C1211" s="98" t="s">
        <v>7186</v>
      </c>
      <c r="D1211" s="99">
        <v>45913</v>
      </c>
      <c r="G1211" s="13" t="s">
        <v>619</v>
      </c>
      <c r="I1211" s="13" t="s">
        <v>7517</v>
      </c>
      <c r="J1211" s="13" t="s">
        <v>1811</v>
      </c>
      <c r="K1211" s="13" t="s">
        <v>32</v>
      </c>
      <c r="L1211" s="25" t="str">
        <f>VLOOKUP($K1211,TONG_SL!$A:$D,2,0)</f>
        <v>Giò Tai Lưỡi Xào 250g</v>
      </c>
      <c r="N1211" s="25" t="str">
        <f t="shared" si="347"/>
        <v>K-C6</v>
      </c>
      <c r="Q1211" s="25" t="str">
        <f>VLOOKUP(K1211,[2]TONG_SL!$A:$D,3,0)</f>
        <v>Túi</v>
      </c>
      <c r="R1211" s="1">
        <v>3</v>
      </c>
      <c r="T1211" s="1">
        <f>VLOOKUP(VLOOKUP(G1211,[2]Ma_KH!$A:$R,18,0)&amp;K1211,[2]Gia_MB!$A:$F,6,0)</f>
        <v>50183</v>
      </c>
      <c r="U1211" s="14">
        <f t="shared" si="343"/>
        <v>150549</v>
      </c>
      <c r="W1211" s="64">
        <f t="shared" si="344"/>
        <v>0</v>
      </c>
      <c r="X1211" s="3" t="str">
        <f t="shared" si="345"/>
        <v>8</v>
      </c>
      <c r="Z1211" s="14">
        <f t="shared" si="346"/>
        <v>12043.92</v>
      </c>
      <c r="AA1211" s="7">
        <f>VLOOKUP(G1211,[2]Ma_KH!$A:$R,14,0)</f>
        <v>51</v>
      </c>
    </row>
    <row r="1212" spans="1:27" x14ac:dyDescent="0.25">
      <c r="A1212" s="11">
        <v>45912</v>
      </c>
      <c r="B1212" s="25">
        <v>59027</v>
      </c>
      <c r="C1212" s="98" t="s">
        <v>7186</v>
      </c>
      <c r="D1212" s="99">
        <v>45913</v>
      </c>
      <c r="G1212" s="13" t="s">
        <v>619</v>
      </c>
      <c r="I1212" s="13" t="s">
        <v>7517</v>
      </c>
      <c r="J1212" s="13" t="s">
        <v>1811</v>
      </c>
      <c r="K1212" s="13" t="s">
        <v>51</v>
      </c>
      <c r="L1212" s="25" t="str">
        <f>VLOOKUP($K1212,TONG_SL!$A:$D,2,0)</f>
        <v>Mọc Nấm Hương 250g</v>
      </c>
      <c r="N1212" s="25" t="str">
        <f t="shared" si="347"/>
        <v>K-C6</v>
      </c>
      <c r="Q1212" s="25" t="str">
        <f>VLOOKUP(K1212,[2]TONG_SL!$A:$D,3,0)</f>
        <v>Túi</v>
      </c>
      <c r="R1212" s="1">
        <v>3</v>
      </c>
      <c r="T1212" s="1">
        <f>VLOOKUP(VLOOKUP(G1212,[2]Ma_KH!$A:$R,18,0)&amp;K1212,[2]Gia_MB!$A:$F,6,0)</f>
        <v>46000</v>
      </c>
      <c r="U1212" s="14">
        <f t="shared" si="343"/>
        <v>138000</v>
      </c>
      <c r="W1212" s="64">
        <f t="shared" si="344"/>
        <v>0</v>
      </c>
      <c r="X1212" s="3" t="str">
        <f t="shared" si="345"/>
        <v>8</v>
      </c>
      <c r="Z1212" s="14">
        <f t="shared" si="346"/>
        <v>11040</v>
      </c>
      <c r="AA1212" s="7">
        <f>VLOOKUP(G1212,[2]Ma_KH!$A:$R,14,0)</f>
        <v>51</v>
      </c>
    </row>
    <row r="1213" spans="1:27" x14ac:dyDescent="0.25">
      <c r="A1213" s="11">
        <v>45912</v>
      </c>
      <c r="B1213" s="25">
        <v>59029</v>
      </c>
      <c r="C1213" s="98" t="s">
        <v>7186</v>
      </c>
      <c r="D1213" s="99">
        <v>45913</v>
      </c>
      <c r="G1213" s="13" t="s">
        <v>619</v>
      </c>
      <c r="I1213" s="13" t="s">
        <v>7518</v>
      </c>
      <c r="J1213" s="13" t="s">
        <v>1811</v>
      </c>
      <c r="K1213" s="13" t="s">
        <v>27</v>
      </c>
      <c r="L1213" s="25" t="str">
        <f>VLOOKUP($K1213,TONG_SL!$A:$D,2,0)</f>
        <v>Chân giò heo muối 300g</v>
      </c>
      <c r="N1213" s="25" t="str">
        <f t="shared" si="347"/>
        <v>K-C6</v>
      </c>
      <c r="Q1213" s="25" t="str">
        <f>VLOOKUP(K1213,[2]TONG_SL!$A:$D,3,0)</f>
        <v>Túi</v>
      </c>
      <c r="R1213" s="1">
        <v>7</v>
      </c>
      <c r="T1213" s="1">
        <f>VLOOKUP(VLOOKUP(G1213,[2]Ma_KH!$A:$R,18,0)&amp;K1213,[2]Gia_MB!$A:$F,6,0)</f>
        <v>73431</v>
      </c>
      <c r="U1213" s="14">
        <f t="shared" si="343"/>
        <v>514017</v>
      </c>
      <c r="W1213" s="64">
        <f t="shared" si="344"/>
        <v>0</v>
      </c>
      <c r="X1213" s="3" t="str">
        <f t="shared" si="345"/>
        <v>8</v>
      </c>
      <c r="Z1213" s="14">
        <f t="shared" si="346"/>
        <v>41121.360000000001</v>
      </c>
      <c r="AA1213" s="7">
        <f>VLOOKUP(G1213,[2]Ma_KH!$A:$R,14,0)</f>
        <v>51</v>
      </c>
    </row>
    <row r="1214" spans="1:27" x14ac:dyDescent="0.25">
      <c r="A1214" s="11">
        <v>45910</v>
      </c>
      <c r="B1214" s="25">
        <v>58031</v>
      </c>
      <c r="C1214" s="98" t="s">
        <v>7186</v>
      </c>
      <c r="D1214" s="99">
        <v>45913</v>
      </c>
      <c r="G1214" s="13" t="s">
        <v>599</v>
      </c>
      <c r="I1214" s="13" t="s">
        <v>7519</v>
      </c>
      <c r="J1214" s="13" t="s">
        <v>1811</v>
      </c>
      <c r="K1214" s="13" t="s">
        <v>35</v>
      </c>
      <c r="L1214" s="25" t="str">
        <f>VLOOKUP($K1214,TONG_SL!$A:$D,2,0)</f>
        <v>Tai heo muối 200g</v>
      </c>
      <c r="N1214" s="25" t="str">
        <f t="shared" si="347"/>
        <v>K-C6</v>
      </c>
      <c r="Q1214" s="25" t="str">
        <f>VLOOKUP(K1214,[2]TONG_SL!$A:$D,3,0)</f>
        <v>Túi</v>
      </c>
      <c r="R1214" s="1">
        <v>3</v>
      </c>
      <c r="T1214" s="1">
        <f>VLOOKUP(VLOOKUP(G1214,[2]Ma_KH!$A:$R,18,0)&amp;K1214,[2]Gia_MB!$A:$F,6,0)</f>
        <v>52816</v>
      </c>
      <c r="U1214" s="14">
        <f t="shared" si="343"/>
        <v>158448</v>
      </c>
      <c r="W1214" s="64">
        <f t="shared" si="344"/>
        <v>0</v>
      </c>
      <c r="X1214" s="3" t="str">
        <f t="shared" si="345"/>
        <v>8</v>
      </c>
      <c r="Z1214" s="14">
        <f t="shared" si="346"/>
        <v>12675.84</v>
      </c>
      <c r="AA1214" s="7">
        <f>VLOOKUP(G1214,[2]Ma_KH!$A:$R,14,0)</f>
        <v>36</v>
      </c>
    </row>
    <row r="1215" spans="1:27" x14ac:dyDescent="0.25">
      <c r="A1215" s="11">
        <v>45910</v>
      </c>
      <c r="B1215" s="25">
        <v>58031</v>
      </c>
      <c r="C1215" s="98" t="s">
        <v>7186</v>
      </c>
      <c r="D1215" s="99">
        <v>45913</v>
      </c>
      <c r="G1215" s="13" t="s">
        <v>599</v>
      </c>
      <c r="I1215" s="13" t="s">
        <v>7519</v>
      </c>
      <c r="J1215" s="13" t="s">
        <v>1811</v>
      </c>
      <c r="K1215" s="13" t="s">
        <v>30</v>
      </c>
      <c r="L1215" s="25" t="str">
        <f>VLOOKUP($K1215,TONG_SL!$A:$D,2,0)</f>
        <v>Gà muối 500g</v>
      </c>
      <c r="N1215" s="25" t="str">
        <f t="shared" si="347"/>
        <v>K-C6</v>
      </c>
      <c r="Q1215" s="25" t="str">
        <f>VLOOKUP(K1215,[2]TONG_SL!$A:$D,3,0)</f>
        <v>Túi</v>
      </c>
      <c r="R1215" s="1">
        <v>3</v>
      </c>
      <c r="T1215" s="1">
        <f>VLOOKUP(VLOOKUP(G1215,[2]Ma_KH!$A:$R,18,0)&amp;K1215,[2]Gia_MB!$A:$F,6,0)</f>
        <v>105505</v>
      </c>
      <c r="U1215" s="14">
        <f t="shared" si="343"/>
        <v>316515</v>
      </c>
      <c r="W1215" s="64">
        <f t="shared" si="344"/>
        <v>0</v>
      </c>
      <c r="X1215" s="3" t="str">
        <f t="shared" si="345"/>
        <v>8</v>
      </c>
      <c r="Z1215" s="14">
        <f t="shared" si="346"/>
        <v>25321.200000000001</v>
      </c>
      <c r="AA1215" s="7">
        <f>VLOOKUP(G1215,[2]Ma_KH!$A:$R,14,0)</f>
        <v>36</v>
      </c>
    </row>
    <row r="1216" spans="1:27" x14ac:dyDescent="0.25">
      <c r="A1216" s="11">
        <v>45910</v>
      </c>
      <c r="B1216" s="25">
        <v>58031</v>
      </c>
      <c r="C1216" s="98" t="s">
        <v>7186</v>
      </c>
      <c r="D1216" s="99">
        <v>45913</v>
      </c>
      <c r="G1216" s="13" t="s">
        <v>599</v>
      </c>
      <c r="I1216" s="13" t="s">
        <v>7519</v>
      </c>
      <c r="J1216" s="13" t="s">
        <v>1811</v>
      </c>
      <c r="K1216" s="13" t="s">
        <v>32</v>
      </c>
      <c r="L1216" s="25" t="str">
        <f>VLOOKUP($K1216,TONG_SL!$A:$D,2,0)</f>
        <v>Giò Tai Lưỡi Xào 250g</v>
      </c>
      <c r="N1216" s="25" t="str">
        <f t="shared" si="347"/>
        <v>K-C6</v>
      </c>
      <c r="Q1216" s="25" t="str">
        <f>VLOOKUP(K1216,[2]TONG_SL!$A:$D,3,0)</f>
        <v>Túi</v>
      </c>
      <c r="R1216" s="1">
        <v>3</v>
      </c>
      <c r="T1216" s="1">
        <f>VLOOKUP(VLOOKUP(G1216,[2]Ma_KH!$A:$R,18,0)&amp;K1216,[2]Gia_MB!$A:$F,6,0)</f>
        <v>47674</v>
      </c>
      <c r="U1216" s="14">
        <f t="shared" si="343"/>
        <v>143022</v>
      </c>
      <c r="W1216" s="64">
        <f t="shared" si="344"/>
        <v>0</v>
      </c>
      <c r="X1216" s="3" t="str">
        <f t="shared" si="345"/>
        <v>8</v>
      </c>
      <c r="Z1216" s="14">
        <f t="shared" si="346"/>
        <v>11441.76</v>
      </c>
      <c r="AA1216" s="7">
        <f>VLOOKUP(G1216,[2]Ma_KH!$A:$R,14,0)</f>
        <v>36</v>
      </c>
    </row>
    <row r="1217" spans="1:27" x14ac:dyDescent="0.25">
      <c r="A1217" s="11">
        <v>45910</v>
      </c>
      <c r="B1217" s="25">
        <v>48663</v>
      </c>
      <c r="C1217" s="98" t="s">
        <v>7186</v>
      </c>
      <c r="D1217" s="99">
        <v>45913</v>
      </c>
      <c r="G1217" s="13" t="s">
        <v>711</v>
      </c>
      <c r="I1217" s="13" t="s">
        <v>7520</v>
      </c>
      <c r="J1217" s="13" t="s">
        <v>1811</v>
      </c>
      <c r="K1217" s="13" t="s">
        <v>7474</v>
      </c>
      <c r="L1217" s="25" t="str">
        <f>VLOOKUP($K1217,TONG_SL!$A:$D,2,0)</f>
        <v>Chân giò heo muối 100g</v>
      </c>
      <c r="N1217" s="25" t="str">
        <f t="shared" si="347"/>
        <v>K-C6</v>
      </c>
      <c r="Q1217" s="25" t="str">
        <f>VLOOKUP(K1217,[2]TONG_SL!$A:$D,3,0)</f>
        <v>Gói</v>
      </c>
      <c r="R1217" s="1">
        <v>10</v>
      </c>
      <c r="T1217" s="1">
        <f>VLOOKUP(VLOOKUP(G1217,[2]Ma_KH!$A:$R,18,0)&amp;K1217,[2]Gia_MB!$A:$F,6,0)</f>
        <v>23076</v>
      </c>
      <c r="U1217" s="14">
        <f t="shared" si="343"/>
        <v>230760</v>
      </c>
      <c r="W1217" s="64">
        <f t="shared" si="344"/>
        <v>0</v>
      </c>
      <c r="X1217" s="3" t="str">
        <f t="shared" si="345"/>
        <v>8</v>
      </c>
      <c r="Z1217" s="14">
        <f t="shared" si="346"/>
        <v>18460.8</v>
      </c>
      <c r="AA1217" s="7">
        <f>VLOOKUP(G1217,[2]Ma_KH!$A:$R,14,0)</f>
        <v>67</v>
      </c>
    </row>
    <row r="1218" spans="1:27" x14ac:dyDescent="0.25">
      <c r="A1218" s="11">
        <v>45912</v>
      </c>
      <c r="B1218" s="25">
        <v>59031</v>
      </c>
      <c r="C1218" s="98" t="s">
        <v>7186</v>
      </c>
      <c r="D1218" s="99">
        <v>45913</v>
      </c>
      <c r="G1218" s="13" t="s">
        <v>619</v>
      </c>
      <c r="I1218" s="13" t="s">
        <v>7521</v>
      </c>
      <c r="J1218" s="13" t="s">
        <v>1811</v>
      </c>
      <c r="K1218" s="13" t="s">
        <v>27</v>
      </c>
      <c r="L1218" s="25" t="str">
        <f>VLOOKUP($K1218,TONG_SL!$A:$D,2,0)</f>
        <v>Chân giò heo muối 300g</v>
      </c>
      <c r="N1218" s="25" t="str">
        <f t="shared" si="347"/>
        <v>K-C6</v>
      </c>
      <c r="Q1218" s="25" t="str">
        <f>VLOOKUP(K1218,[2]TONG_SL!$A:$D,3,0)</f>
        <v>Túi</v>
      </c>
      <c r="R1218" s="1">
        <v>5</v>
      </c>
      <c r="T1218" s="1">
        <f>VLOOKUP(VLOOKUP(G1218,[2]Ma_KH!$A:$R,18,0)&amp;K1218,[2]Gia_MB!$A:$F,6,0)</f>
        <v>73431</v>
      </c>
      <c r="U1218" s="14">
        <f t="shared" si="343"/>
        <v>367155</v>
      </c>
      <c r="W1218" s="64">
        <f t="shared" si="344"/>
        <v>0</v>
      </c>
      <c r="X1218" s="3" t="str">
        <f t="shared" si="345"/>
        <v>8</v>
      </c>
      <c r="Z1218" s="14">
        <f t="shared" si="346"/>
        <v>29372.400000000001</v>
      </c>
      <c r="AA1218" s="7">
        <f>VLOOKUP(G1218,[2]Ma_KH!$A:$R,14,0)</f>
        <v>51</v>
      </c>
    </row>
    <row r="1219" spans="1:27" x14ac:dyDescent="0.25">
      <c r="A1219" s="11">
        <v>45912</v>
      </c>
      <c r="B1219" s="25">
        <v>59031</v>
      </c>
      <c r="C1219" s="98" t="s">
        <v>7186</v>
      </c>
      <c r="D1219" s="99">
        <v>45913</v>
      </c>
      <c r="G1219" s="13" t="s">
        <v>619</v>
      </c>
      <c r="I1219" s="13" t="s">
        <v>7521</v>
      </c>
      <c r="J1219" s="13" t="s">
        <v>1811</v>
      </c>
      <c r="K1219" s="13" t="s">
        <v>558</v>
      </c>
      <c r="L1219" s="25" t="str">
        <f>VLOOKUP($K1219,TONG_SL!$A:$D,2,0)</f>
        <v>Gà muối hun khói 300g</v>
      </c>
      <c r="N1219" s="25" t="str">
        <f t="shared" si="347"/>
        <v>K-C6</v>
      </c>
      <c r="Q1219" s="25" t="str">
        <f>VLOOKUP(K1219,[2]TONG_SL!$A:$D,3,0)</f>
        <v>Túi</v>
      </c>
      <c r="R1219" s="1">
        <v>3</v>
      </c>
      <c r="T1219" s="1">
        <f>VLOOKUP(VLOOKUP(G1219,[2]Ma_KH!$A:$R,18,0)&amp;K1219,[2]Gia_MB!$A:$F,6,0)</f>
        <v>70000</v>
      </c>
      <c r="U1219" s="14">
        <f t="shared" si="343"/>
        <v>210000</v>
      </c>
      <c r="W1219" s="64">
        <f t="shared" si="344"/>
        <v>0</v>
      </c>
      <c r="X1219" s="3" t="str">
        <f t="shared" si="345"/>
        <v>8</v>
      </c>
      <c r="Z1219" s="14">
        <f t="shared" si="346"/>
        <v>16800</v>
      </c>
      <c r="AA1219" s="7">
        <f>VLOOKUP(G1219,[2]Ma_KH!$A:$R,14,0)</f>
        <v>51</v>
      </c>
    </row>
    <row r="1220" spans="1:27" x14ac:dyDescent="0.25">
      <c r="A1220" s="11">
        <v>45912</v>
      </c>
      <c r="B1220" s="25">
        <v>59031</v>
      </c>
      <c r="C1220" s="98" t="s">
        <v>7186</v>
      </c>
      <c r="D1220" s="99">
        <v>45913</v>
      </c>
      <c r="G1220" s="13" t="s">
        <v>619</v>
      </c>
      <c r="I1220" s="13" t="s">
        <v>7521</v>
      </c>
      <c r="J1220" s="13" t="s">
        <v>1811</v>
      </c>
      <c r="K1220" s="13" t="s">
        <v>30</v>
      </c>
      <c r="L1220" s="25" t="str">
        <f>VLOOKUP($K1220,TONG_SL!$A:$D,2,0)</f>
        <v>Gà muối 500g</v>
      </c>
      <c r="N1220" s="25" t="str">
        <f t="shared" si="347"/>
        <v>K-C6</v>
      </c>
      <c r="Q1220" s="25" t="str">
        <f>VLOOKUP(K1220,[2]TONG_SL!$A:$D,3,0)</f>
        <v>Túi</v>
      </c>
      <c r="R1220" s="1">
        <v>3</v>
      </c>
      <c r="T1220" s="1">
        <f>VLOOKUP(VLOOKUP(G1220,[2]Ma_KH!$A:$R,18,0)&amp;K1220,[2]Gia_MB!$A:$F,6,0)</f>
        <v>111058</v>
      </c>
      <c r="U1220" s="14">
        <f t="shared" si="343"/>
        <v>333174</v>
      </c>
      <c r="W1220" s="64">
        <f t="shared" si="344"/>
        <v>0</v>
      </c>
      <c r="X1220" s="3" t="str">
        <f t="shared" si="345"/>
        <v>8</v>
      </c>
      <c r="Z1220" s="14">
        <f t="shared" si="346"/>
        <v>26653.920000000002</v>
      </c>
      <c r="AA1220" s="7">
        <f>VLOOKUP(G1220,[2]Ma_KH!$A:$R,14,0)</f>
        <v>51</v>
      </c>
    </row>
    <row r="1221" spans="1:27" x14ac:dyDescent="0.25">
      <c r="A1221" s="11">
        <v>45912</v>
      </c>
      <c r="B1221" s="25">
        <v>59031</v>
      </c>
      <c r="C1221" s="98" t="s">
        <v>7186</v>
      </c>
      <c r="D1221" s="99">
        <v>45913</v>
      </c>
      <c r="G1221" s="13" t="s">
        <v>619</v>
      </c>
      <c r="I1221" s="13" t="s">
        <v>7521</v>
      </c>
      <c r="J1221" s="13" t="s">
        <v>1811</v>
      </c>
      <c r="K1221" s="13" t="s">
        <v>51</v>
      </c>
      <c r="L1221" s="25" t="str">
        <f>VLOOKUP($K1221,TONG_SL!$A:$D,2,0)</f>
        <v>Mọc Nấm Hương 250g</v>
      </c>
      <c r="N1221" s="25" t="str">
        <f t="shared" si="347"/>
        <v>K-C6</v>
      </c>
      <c r="Q1221" s="25" t="str">
        <f>VLOOKUP(K1221,[2]TONG_SL!$A:$D,3,0)</f>
        <v>Túi</v>
      </c>
      <c r="R1221" s="1">
        <v>3</v>
      </c>
      <c r="T1221" s="1">
        <f>VLOOKUP(VLOOKUP(G1221,[2]Ma_KH!$A:$R,18,0)&amp;K1221,[2]Gia_MB!$A:$F,6,0)</f>
        <v>46000</v>
      </c>
      <c r="U1221" s="14">
        <f t="shared" si="343"/>
        <v>138000</v>
      </c>
      <c r="W1221" s="64">
        <f t="shared" si="344"/>
        <v>0</v>
      </c>
      <c r="X1221" s="3" t="str">
        <f t="shared" si="345"/>
        <v>8</v>
      </c>
      <c r="Z1221" s="14">
        <f t="shared" si="346"/>
        <v>11040</v>
      </c>
      <c r="AA1221" s="7">
        <f>VLOOKUP(G1221,[2]Ma_KH!$A:$R,14,0)</f>
        <v>51</v>
      </c>
    </row>
    <row r="1222" spans="1:27" x14ac:dyDescent="0.25">
      <c r="A1222" s="11">
        <v>45909</v>
      </c>
      <c r="B1222" s="25">
        <v>57952</v>
      </c>
      <c r="C1222" s="98" t="s">
        <v>7186</v>
      </c>
      <c r="D1222" s="99">
        <v>45913</v>
      </c>
      <c r="G1222" s="13" t="s">
        <v>574</v>
      </c>
      <c r="I1222" s="13" t="s">
        <v>7522</v>
      </c>
      <c r="J1222" s="13" t="s">
        <v>1811</v>
      </c>
      <c r="K1222" s="13" t="s">
        <v>27</v>
      </c>
      <c r="L1222" s="25" t="str">
        <f>VLOOKUP($K1222,TONG_SL!$A:$D,2,0)</f>
        <v>Chân giò heo muối 300g</v>
      </c>
      <c r="N1222" s="25" t="str">
        <f t="shared" si="347"/>
        <v>K-C6</v>
      </c>
      <c r="Q1222" s="25" t="str">
        <f>VLOOKUP(K1222,[2]TONG_SL!$A:$D,3,0)</f>
        <v>Túi</v>
      </c>
      <c r="R1222" s="1">
        <v>10</v>
      </c>
      <c r="T1222" s="1">
        <f>VLOOKUP(VLOOKUP(G1222,[2]Ma_KH!$A:$R,18,0)&amp;K1222,[2]Gia_MB!$A:$F,6,0)</f>
        <v>70494</v>
      </c>
      <c r="U1222" s="14">
        <f t="shared" si="343"/>
        <v>704940</v>
      </c>
      <c r="W1222" s="64">
        <f t="shared" si="344"/>
        <v>0</v>
      </c>
      <c r="X1222" s="3" t="str">
        <f t="shared" si="345"/>
        <v>8</v>
      </c>
      <c r="Z1222" s="14">
        <f t="shared" si="346"/>
        <v>56395.200000000004</v>
      </c>
      <c r="AA1222" s="7">
        <f>VLOOKUP(G1222,[2]Ma_KH!$A:$R,14,0)</f>
        <v>60</v>
      </c>
    </row>
    <row r="1223" spans="1:27" x14ac:dyDescent="0.25">
      <c r="A1223" s="11">
        <v>45909</v>
      </c>
      <c r="B1223" s="25">
        <v>57952</v>
      </c>
      <c r="C1223" s="98" t="s">
        <v>7186</v>
      </c>
      <c r="D1223" s="99">
        <v>45913</v>
      </c>
      <c r="G1223" s="13" t="s">
        <v>574</v>
      </c>
      <c r="I1223" s="13" t="s">
        <v>7522</v>
      </c>
      <c r="J1223" s="13" t="s">
        <v>1811</v>
      </c>
      <c r="K1223" s="13" t="s">
        <v>30</v>
      </c>
      <c r="L1223" s="25" t="str">
        <f>VLOOKUP($K1223,TONG_SL!$A:$D,2,0)</f>
        <v>Gà muối 500g</v>
      </c>
      <c r="N1223" s="25" t="str">
        <f t="shared" si="347"/>
        <v>K-C6</v>
      </c>
      <c r="Q1223" s="25" t="str">
        <f>VLOOKUP(K1223,[2]TONG_SL!$A:$D,3,0)</f>
        <v>Túi</v>
      </c>
      <c r="R1223" s="1">
        <v>2</v>
      </c>
      <c r="T1223" s="1">
        <f>VLOOKUP(VLOOKUP(G1223,[2]Ma_KH!$A:$R,18,0)&amp;K1223,[2]Gia_MB!$A:$F,6,0)</f>
        <v>106616</v>
      </c>
      <c r="U1223" s="14">
        <f t="shared" si="343"/>
        <v>213232</v>
      </c>
      <c r="W1223" s="64">
        <f t="shared" si="344"/>
        <v>0</v>
      </c>
      <c r="X1223" s="3" t="str">
        <f t="shared" si="345"/>
        <v>8</v>
      </c>
      <c r="Z1223" s="14">
        <f t="shared" si="346"/>
        <v>17058.560000000001</v>
      </c>
      <c r="AA1223" s="7">
        <f>VLOOKUP(G1223,[2]Ma_KH!$A:$R,14,0)</f>
        <v>60</v>
      </c>
    </row>
    <row r="1224" spans="1:27" x14ac:dyDescent="0.25">
      <c r="A1224" s="11">
        <v>45909</v>
      </c>
      <c r="B1224" s="25">
        <v>57952</v>
      </c>
      <c r="C1224" s="98" t="s">
        <v>7186</v>
      </c>
      <c r="D1224" s="99">
        <v>45913</v>
      </c>
      <c r="G1224" s="13" t="s">
        <v>574</v>
      </c>
      <c r="I1224" s="13" t="s">
        <v>7522</v>
      </c>
      <c r="J1224" s="13" t="s">
        <v>1811</v>
      </c>
      <c r="K1224" s="13" t="s">
        <v>32</v>
      </c>
      <c r="L1224" s="25" t="str">
        <f>VLOOKUP($K1224,TONG_SL!$A:$D,2,0)</f>
        <v>Giò Tai Lưỡi Xào 250g</v>
      </c>
      <c r="N1224" s="25" t="str">
        <f t="shared" si="347"/>
        <v>K-C6</v>
      </c>
      <c r="Q1224" s="25" t="str">
        <f>VLOOKUP(K1224,[2]TONG_SL!$A:$D,3,0)</f>
        <v>Túi</v>
      </c>
      <c r="R1224" s="1">
        <v>5</v>
      </c>
      <c r="T1224" s="1">
        <f>VLOOKUP(VLOOKUP(G1224,[2]Ma_KH!$A:$R,18,0)&amp;K1224,[2]Gia_MB!$A:$F,6,0)</f>
        <v>48175</v>
      </c>
      <c r="U1224" s="14">
        <f t="shared" si="343"/>
        <v>240875</v>
      </c>
      <c r="W1224" s="64">
        <f t="shared" si="344"/>
        <v>0</v>
      </c>
      <c r="X1224" s="3" t="str">
        <f t="shared" si="345"/>
        <v>8</v>
      </c>
      <c r="Z1224" s="14">
        <f t="shared" si="346"/>
        <v>19270</v>
      </c>
      <c r="AA1224" s="7">
        <f>VLOOKUP(G1224,[2]Ma_KH!$A:$R,14,0)</f>
        <v>60</v>
      </c>
    </row>
    <row r="1225" spans="1:27" x14ac:dyDescent="0.25">
      <c r="A1225" s="11">
        <v>45909</v>
      </c>
      <c r="B1225" s="25">
        <v>57952</v>
      </c>
      <c r="C1225" s="98" t="s">
        <v>7186</v>
      </c>
      <c r="D1225" s="99">
        <v>45913</v>
      </c>
      <c r="G1225" s="13" t="s">
        <v>574</v>
      </c>
      <c r="I1225" s="13" t="s">
        <v>7522</v>
      </c>
      <c r="J1225" s="13" t="s">
        <v>1811</v>
      </c>
      <c r="K1225" s="13" t="s">
        <v>51</v>
      </c>
      <c r="L1225" s="25" t="str">
        <f>VLOOKUP($K1225,TONG_SL!$A:$D,2,0)</f>
        <v>Mọc Nấm Hương 250g</v>
      </c>
      <c r="N1225" s="25" t="str">
        <f t="shared" si="347"/>
        <v>K-C6</v>
      </c>
      <c r="Q1225" s="25" t="str">
        <f>VLOOKUP(K1225,[2]TONG_SL!$A:$D,3,0)</f>
        <v>Túi</v>
      </c>
      <c r="R1225" s="1">
        <v>5</v>
      </c>
      <c r="T1225" s="1">
        <f>VLOOKUP(VLOOKUP(G1225,[2]Ma_KH!$A:$R,18,0)&amp;K1225,[2]Gia_MB!$A:$F,6,0)</f>
        <v>44160</v>
      </c>
      <c r="U1225" s="14">
        <f t="shared" si="343"/>
        <v>220800</v>
      </c>
      <c r="W1225" s="64">
        <f t="shared" si="344"/>
        <v>0</v>
      </c>
      <c r="X1225" s="3" t="str">
        <f t="shared" si="345"/>
        <v>8</v>
      </c>
      <c r="Z1225" s="14">
        <f t="shared" si="346"/>
        <v>17664</v>
      </c>
      <c r="AA1225" s="7">
        <f>VLOOKUP(G1225,[2]Ma_KH!$A:$R,14,0)</f>
        <v>60</v>
      </c>
    </row>
    <row r="1226" spans="1:27" x14ac:dyDescent="0.25">
      <c r="A1226" s="11">
        <v>45909</v>
      </c>
      <c r="B1226" s="25">
        <v>31570</v>
      </c>
      <c r="C1226" s="98" t="s">
        <v>7186</v>
      </c>
      <c r="D1226" s="99">
        <v>45913</v>
      </c>
      <c r="G1226" s="13" t="s">
        <v>631</v>
      </c>
      <c r="I1226" s="13" t="s">
        <v>7523</v>
      </c>
      <c r="J1226" s="13" t="s">
        <v>1811</v>
      </c>
      <c r="K1226" s="13" t="s">
        <v>35</v>
      </c>
      <c r="L1226" s="25" t="str">
        <f>VLOOKUP($K1226,TONG_SL!$A:$D,2,0)</f>
        <v>Tai heo muối 200g</v>
      </c>
      <c r="N1226" s="25" t="str">
        <f t="shared" si="347"/>
        <v>K-C6</v>
      </c>
      <c r="Q1226" s="25" t="str">
        <f>VLOOKUP(K1226,[2]TONG_SL!$A:$D,3,0)</f>
        <v>Túi</v>
      </c>
      <c r="R1226" s="1">
        <v>5</v>
      </c>
      <c r="T1226" s="1">
        <f>VLOOKUP(VLOOKUP(G1226,[2]Ma_KH!$A:$R,18,0)&amp;K1226,[2]Gia_MB!$A:$F,6,0)</f>
        <v>55595</v>
      </c>
      <c r="U1226" s="14">
        <f t="shared" si="343"/>
        <v>277975</v>
      </c>
      <c r="W1226" s="64">
        <f t="shared" si="344"/>
        <v>0</v>
      </c>
      <c r="X1226" s="3" t="str">
        <f t="shared" si="345"/>
        <v>8</v>
      </c>
      <c r="Z1226" s="14">
        <f t="shared" si="346"/>
        <v>22238</v>
      </c>
      <c r="AA1226" s="7">
        <f>VLOOKUP(G1226,[2]Ma_KH!$A:$R,14,0)</f>
        <v>46</v>
      </c>
    </row>
    <row r="1227" spans="1:27" x14ac:dyDescent="0.25">
      <c r="A1227" s="11">
        <v>45909</v>
      </c>
      <c r="B1227" s="25">
        <v>31570</v>
      </c>
      <c r="C1227" s="98" t="s">
        <v>7186</v>
      </c>
      <c r="D1227" s="99">
        <v>45913</v>
      </c>
      <c r="G1227" s="13" t="s">
        <v>631</v>
      </c>
      <c r="I1227" s="13" t="s">
        <v>7523</v>
      </c>
      <c r="J1227" s="13" t="s">
        <v>1811</v>
      </c>
      <c r="K1227" s="13" t="s">
        <v>556</v>
      </c>
      <c r="L1227" s="25" t="str">
        <f>VLOOKUP($K1227,TONG_SL!$A:$D,2,0)</f>
        <v>Chân giò heo muối 100g</v>
      </c>
      <c r="N1227" s="25" t="str">
        <f t="shared" si="347"/>
        <v>K-C6</v>
      </c>
      <c r="Q1227" s="25" t="str">
        <f>VLOOKUP(K1227,[2]TONG_SL!$A:$D,3,0)</f>
        <v>Gói</v>
      </c>
      <c r="R1227" s="1">
        <v>3</v>
      </c>
      <c r="T1227" s="1">
        <f>VLOOKUP(VLOOKUP(G1227,[2]Ma_KH!$A:$R,18,0)&amp;K1227,[2]Gia_MB!$A:$F,6,0)</f>
        <v>22830</v>
      </c>
      <c r="U1227" s="14">
        <f t="shared" si="343"/>
        <v>68490</v>
      </c>
      <c r="W1227" s="64">
        <f t="shared" si="344"/>
        <v>0</v>
      </c>
      <c r="X1227" s="3" t="str">
        <f t="shared" si="345"/>
        <v>8</v>
      </c>
      <c r="Z1227" s="14">
        <f t="shared" si="346"/>
        <v>5479.2</v>
      </c>
      <c r="AA1227" s="7">
        <f>VLOOKUP(G1227,[2]Ma_KH!$A:$R,14,0)</f>
        <v>46</v>
      </c>
    </row>
    <row r="1228" spans="1:27" x14ac:dyDescent="0.25">
      <c r="A1228" s="11">
        <v>45909</v>
      </c>
      <c r="B1228" s="25">
        <v>31570</v>
      </c>
      <c r="C1228" s="98" t="s">
        <v>7186</v>
      </c>
      <c r="D1228" s="99">
        <v>45913</v>
      </c>
      <c r="G1228" s="13" t="s">
        <v>631</v>
      </c>
      <c r="I1228" s="13" t="s">
        <v>7523</v>
      </c>
      <c r="J1228" s="13" t="s">
        <v>1811</v>
      </c>
      <c r="K1228" s="13" t="s">
        <v>547</v>
      </c>
      <c r="L1228" s="25" t="str">
        <f>VLOOKUP($K1228,TONG_SL!$A:$D,2,0)</f>
        <v>Chân giò heo muối 500g</v>
      </c>
      <c r="N1228" s="25" t="str">
        <f t="shared" si="347"/>
        <v>K-C6</v>
      </c>
      <c r="Q1228" s="25" t="str">
        <f>VLOOKUP(K1228,[2]TONG_SL!$A:$D,3,0)</f>
        <v>Túi</v>
      </c>
      <c r="R1228" s="1">
        <v>3</v>
      </c>
      <c r="T1228" s="1">
        <f>VLOOKUP(VLOOKUP(G1228,[2]Ma_KH!$A:$R,18,0)&amp;K1228,[2]Gia_MB!$A:$F,6,0)</f>
        <v>110732</v>
      </c>
      <c r="U1228" s="14">
        <f t="shared" si="343"/>
        <v>332196</v>
      </c>
      <c r="W1228" s="64">
        <f t="shared" si="344"/>
        <v>0</v>
      </c>
      <c r="X1228" s="3" t="str">
        <f t="shared" si="345"/>
        <v>8</v>
      </c>
      <c r="Z1228" s="14">
        <f t="shared" si="346"/>
        <v>26575.68</v>
      </c>
      <c r="AA1228" s="7">
        <f>VLOOKUP(G1228,[2]Ma_KH!$A:$R,14,0)</f>
        <v>46</v>
      </c>
    </row>
    <row r="1229" spans="1:27" x14ac:dyDescent="0.25">
      <c r="A1229" s="11">
        <v>45909</v>
      </c>
      <c r="B1229" s="25">
        <v>31570</v>
      </c>
      <c r="C1229" s="98" t="s">
        <v>7186</v>
      </c>
      <c r="D1229" s="99">
        <v>45913</v>
      </c>
      <c r="G1229" s="13" t="s">
        <v>631</v>
      </c>
      <c r="I1229" s="13" t="s">
        <v>7523</v>
      </c>
      <c r="J1229" s="13" t="s">
        <v>1811</v>
      </c>
      <c r="K1229" s="13" t="s">
        <v>30</v>
      </c>
      <c r="L1229" s="25" t="str">
        <f>VLOOKUP($K1229,TONG_SL!$A:$D,2,0)</f>
        <v>Gà muối 500g</v>
      </c>
      <c r="N1229" s="25" t="str">
        <f t="shared" si="347"/>
        <v>K-C6</v>
      </c>
      <c r="Q1229" s="25" t="str">
        <f>VLOOKUP(K1229,[2]TONG_SL!$A:$D,3,0)</f>
        <v>Túi</v>
      </c>
      <c r="R1229" s="1">
        <v>5</v>
      </c>
      <c r="T1229" s="1">
        <f>VLOOKUP(VLOOKUP(G1229,[2]Ma_KH!$A:$R,18,0)&amp;K1229,[2]Gia_MB!$A:$F,6,0)</f>
        <v>111058</v>
      </c>
      <c r="U1229" s="14">
        <f t="shared" si="343"/>
        <v>555290</v>
      </c>
      <c r="W1229" s="64">
        <f t="shared" si="344"/>
        <v>0</v>
      </c>
      <c r="X1229" s="3" t="str">
        <f t="shared" si="345"/>
        <v>8</v>
      </c>
      <c r="Z1229" s="14">
        <f t="shared" si="346"/>
        <v>44423.200000000004</v>
      </c>
      <c r="AA1229" s="7">
        <f>VLOOKUP(G1229,[2]Ma_KH!$A:$R,14,0)</f>
        <v>46</v>
      </c>
    </row>
    <row r="1230" spans="1:27" x14ac:dyDescent="0.25">
      <c r="A1230" s="11">
        <v>45909</v>
      </c>
      <c r="B1230" s="25">
        <v>31570</v>
      </c>
      <c r="C1230" s="98" t="s">
        <v>7186</v>
      </c>
      <c r="D1230" s="99">
        <v>45913</v>
      </c>
      <c r="G1230" s="13" t="s">
        <v>631</v>
      </c>
      <c r="I1230" s="13" t="s">
        <v>7523</v>
      </c>
      <c r="J1230" s="13" t="s">
        <v>1811</v>
      </c>
      <c r="K1230" s="13" t="s">
        <v>27</v>
      </c>
      <c r="L1230" s="25" t="str">
        <f>VLOOKUP($K1230,TONG_SL!$A:$D,2,0)</f>
        <v>Chân giò heo muối 300g</v>
      </c>
      <c r="N1230" s="25" t="str">
        <f t="shared" si="347"/>
        <v>K-C6</v>
      </c>
      <c r="Q1230" s="25" t="str">
        <f>VLOOKUP(K1230,[2]TONG_SL!$A:$D,3,0)</f>
        <v>Túi</v>
      </c>
      <c r="R1230" s="1">
        <v>10</v>
      </c>
      <c r="T1230" s="1">
        <f>VLOOKUP(VLOOKUP(G1230,[2]Ma_KH!$A:$R,18,0)&amp;K1230,[2]Gia_MB!$A:$F,6,0)</f>
        <v>73431</v>
      </c>
      <c r="U1230" s="14">
        <f t="shared" si="343"/>
        <v>734310</v>
      </c>
      <c r="W1230" s="64">
        <f t="shared" si="344"/>
        <v>0</v>
      </c>
      <c r="X1230" s="3" t="str">
        <f t="shared" si="345"/>
        <v>8</v>
      </c>
      <c r="Z1230" s="14">
        <f t="shared" si="346"/>
        <v>58744.800000000003</v>
      </c>
      <c r="AA1230" s="7">
        <f>VLOOKUP(G1230,[2]Ma_KH!$A:$R,14,0)</f>
        <v>46</v>
      </c>
    </row>
    <row r="1231" spans="1:27" x14ac:dyDescent="0.25">
      <c r="A1231" s="11">
        <v>45912</v>
      </c>
      <c r="B1231" s="25">
        <v>59022</v>
      </c>
      <c r="C1231" s="98" t="s">
        <v>7186</v>
      </c>
      <c r="D1231" s="99">
        <v>45913</v>
      </c>
      <c r="G1231" s="13" t="s">
        <v>619</v>
      </c>
      <c r="I1231" s="13" t="s">
        <v>7524</v>
      </c>
      <c r="J1231" s="13" t="s">
        <v>1811</v>
      </c>
      <c r="K1231" s="13" t="s">
        <v>30</v>
      </c>
      <c r="L1231" s="25" t="str">
        <f>VLOOKUP($K1231,TONG_SL!$A:$D,2,0)</f>
        <v>Gà muối 500g</v>
      </c>
      <c r="N1231" s="25" t="str">
        <f t="shared" si="347"/>
        <v>K-C6</v>
      </c>
      <c r="Q1231" s="25" t="str">
        <f>VLOOKUP(K1231,[2]TONG_SL!$A:$D,3,0)</f>
        <v>Túi</v>
      </c>
      <c r="R1231" s="1">
        <v>3</v>
      </c>
      <c r="T1231" s="1">
        <f>VLOOKUP(VLOOKUP(G1231,[2]Ma_KH!$A:$R,18,0)&amp;K1231,[2]Gia_MB!$A:$F,6,0)</f>
        <v>111058</v>
      </c>
      <c r="U1231" s="14">
        <f t="shared" si="343"/>
        <v>333174</v>
      </c>
      <c r="W1231" s="64">
        <f t="shared" si="344"/>
        <v>0</v>
      </c>
      <c r="X1231" s="3" t="str">
        <f t="shared" si="345"/>
        <v>8</v>
      </c>
      <c r="Z1231" s="14">
        <f t="shared" si="346"/>
        <v>26653.920000000002</v>
      </c>
      <c r="AA1231" s="7">
        <f>VLOOKUP(G1231,[2]Ma_KH!$A:$R,14,0)</f>
        <v>51</v>
      </c>
    </row>
    <row r="1232" spans="1:27" x14ac:dyDescent="0.25">
      <c r="A1232" s="11">
        <v>45912</v>
      </c>
      <c r="B1232" s="25">
        <v>59022</v>
      </c>
      <c r="C1232" s="98" t="s">
        <v>7186</v>
      </c>
      <c r="D1232" s="99">
        <v>45913</v>
      </c>
      <c r="G1232" s="13" t="s">
        <v>619</v>
      </c>
      <c r="I1232" s="13" t="s">
        <v>7524</v>
      </c>
      <c r="J1232" s="13" t="s">
        <v>1811</v>
      </c>
      <c r="K1232" s="13" t="s">
        <v>558</v>
      </c>
      <c r="L1232" s="25" t="str">
        <f>VLOOKUP($K1232,TONG_SL!$A:$D,2,0)</f>
        <v>Gà muối hun khói 300g</v>
      </c>
      <c r="N1232" s="25" t="str">
        <f t="shared" si="347"/>
        <v>K-C6</v>
      </c>
      <c r="Q1232" s="25" t="str">
        <f>VLOOKUP(K1232,[2]TONG_SL!$A:$D,3,0)</f>
        <v>Túi</v>
      </c>
      <c r="R1232" s="1">
        <v>3</v>
      </c>
      <c r="T1232" s="1">
        <f>VLOOKUP(VLOOKUP(G1232,[2]Ma_KH!$A:$R,18,0)&amp;K1232,[2]Gia_MB!$A:$F,6,0)</f>
        <v>70000</v>
      </c>
      <c r="U1232" s="14">
        <f t="shared" si="343"/>
        <v>210000</v>
      </c>
      <c r="W1232" s="64">
        <f t="shared" si="344"/>
        <v>0</v>
      </c>
      <c r="X1232" s="3" t="str">
        <f t="shared" si="345"/>
        <v>8</v>
      </c>
      <c r="Z1232" s="14">
        <f t="shared" si="346"/>
        <v>16800</v>
      </c>
      <c r="AA1232" s="7">
        <f>VLOOKUP(G1232,[2]Ma_KH!$A:$R,14,0)</f>
        <v>51</v>
      </c>
    </row>
    <row r="1233" spans="1:27" x14ac:dyDescent="0.25">
      <c r="A1233" s="11">
        <v>45912</v>
      </c>
      <c r="B1233" s="25">
        <v>59022</v>
      </c>
      <c r="C1233" s="98" t="s">
        <v>7186</v>
      </c>
      <c r="D1233" s="99">
        <v>45913</v>
      </c>
      <c r="G1233" s="13" t="s">
        <v>619</v>
      </c>
      <c r="I1233" s="13" t="s">
        <v>7524</v>
      </c>
      <c r="J1233" s="13" t="s">
        <v>1811</v>
      </c>
      <c r="K1233" s="13" t="s">
        <v>27</v>
      </c>
      <c r="L1233" s="25" t="str">
        <f>VLOOKUP($K1233,TONG_SL!$A:$D,2,0)</f>
        <v>Chân giò heo muối 300g</v>
      </c>
      <c r="N1233" s="25" t="str">
        <f t="shared" si="347"/>
        <v>K-C6</v>
      </c>
      <c r="Q1233" s="25" t="str">
        <f>VLOOKUP(K1233,[2]TONG_SL!$A:$D,3,0)</f>
        <v>Túi</v>
      </c>
      <c r="R1233" s="1">
        <v>5</v>
      </c>
      <c r="T1233" s="1">
        <f>VLOOKUP(VLOOKUP(G1233,[2]Ma_KH!$A:$R,18,0)&amp;K1233,[2]Gia_MB!$A:$F,6,0)</f>
        <v>73431</v>
      </c>
      <c r="U1233" s="14">
        <f t="shared" si="343"/>
        <v>367155</v>
      </c>
      <c r="W1233" s="64">
        <f t="shared" si="344"/>
        <v>0</v>
      </c>
      <c r="X1233" s="3" t="str">
        <f t="shared" si="345"/>
        <v>8</v>
      </c>
      <c r="Z1233" s="14">
        <f t="shared" si="346"/>
        <v>29372.400000000001</v>
      </c>
      <c r="AA1233" s="7">
        <f>VLOOKUP(G1233,[2]Ma_KH!$A:$R,14,0)</f>
        <v>51</v>
      </c>
    </row>
    <row r="1234" spans="1:27" x14ac:dyDescent="0.25">
      <c r="A1234" s="11">
        <v>45912</v>
      </c>
      <c r="B1234" s="25">
        <v>59022</v>
      </c>
      <c r="C1234" s="98" t="s">
        <v>7186</v>
      </c>
      <c r="D1234" s="99">
        <v>45913</v>
      </c>
      <c r="G1234" s="13" t="s">
        <v>619</v>
      </c>
      <c r="I1234" s="13" t="s">
        <v>7524</v>
      </c>
      <c r="J1234" s="13" t="s">
        <v>1811</v>
      </c>
      <c r="K1234" s="13" t="s">
        <v>547</v>
      </c>
      <c r="L1234" s="25" t="str">
        <f>VLOOKUP($K1234,TONG_SL!$A:$D,2,0)</f>
        <v>Chân giò heo muối 500g</v>
      </c>
      <c r="N1234" s="25" t="str">
        <f t="shared" si="347"/>
        <v>K-C6</v>
      </c>
      <c r="Q1234" s="25" t="str">
        <f>VLOOKUP(K1234,[2]TONG_SL!$A:$D,3,0)</f>
        <v>Túi</v>
      </c>
      <c r="R1234" s="1">
        <v>2</v>
      </c>
      <c r="T1234" s="1">
        <f>VLOOKUP(VLOOKUP(G1234,[2]Ma_KH!$A:$R,18,0)&amp;K1234,[2]Gia_MB!$A:$F,6,0)</f>
        <v>119066</v>
      </c>
      <c r="U1234" s="14">
        <f t="shared" si="343"/>
        <v>238132</v>
      </c>
      <c r="W1234" s="64">
        <f t="shared" si="344"/>
        <v>0</v>
      </c>
      <c r="X1234" s="3" t="str">
        <f t="shared" si="345"/>
        <v>8</v>
      </c>
      <c r="Z1234" s="14">
        <f t="shared" si="346"/>
        <v>19050.560000000001</v>
      </c>
      <c r="AA1234" s="7">
        <f>VLOOKUP(G1234,[2]Ma_KH!$A:$R,14,0)</f>
        <v>51</v>
      </c>
    </row>
    <row r="1235" spans="1:27" x14ac:dyDescent="0.25">
      <c r="A1235" s="11">
        <v>45912</v>
      </c>
      <c r="B1235" s="25">
        <v>59022</v>
      </c>
      <c r="C1235" s="98" t="s">
        <v>7186</v>
      </c>
      <c r="D1235" s="99">
        <v>45913</v>
      </c>
      <c r="G1235" s="13" t="s">
        <v>619</v>
      </c>
      <c r="I1235" s="13" t="s">
        <v>7524</v>
      </c>
      <c r="J1235" s="13" t="s">
        <v>1811</v>
      </c>
      <c r="K1235" s="13" t="s">
        <v>556</v>
      </c>
      <c r="L1235" s="25" t="str">
        <f>VLOOKUP($K1235,TONG_SL!$A:$D,2,0)</f>
        <v>Chân giò heo muối 100g</v>
      </c>
      <c r="N1235" s="25" t="str">
        <f t="shared" si="347"/>
        <v>K-C6</v>
      </c>
      <c r="Q1235" s="25" t="str">
        <f>VLOOKUP(K1235,[2]TONG_SL!$A:$D,3,0)</f>
        <v>Gói</v>
      </c>
      <c r="R1235" s="1">
        <v>5</v>
      </c>
      <c r="T1235" s="1">
        <f>VLOOKUP(VLOOKUP(G1235,[2]Ma_KH!$A:$R,18,0)&amp;K1235,[2]Gia_MB!$A:$F,6,0)</f>
        <v>24549</v>
      </c>
      <c r="U1235" s="14">
        <f t="shared" si="343"/>
        <v>122745</v>
      </c>
      <c r="W1235" s="64">
        <f t="shared" si="344"/>
        <v>0</v>
      </c>
      <c r="X1235" s="3" t="str">
        <f t="shared" si="345"/>
        <v>8</v>
      </c>
      <c r="Z1235" s="14">
        <f t="shared" si="346"/>
        <v>9819.6</v>
      </c>
      <c r="AA1235" s="7">
        <f>VLOOKUP(G1235,[2]Ma_KH!$A:$R,14,0)</f>
        <v>51</v>
      </c>
    </row>
    <row r="1236" spans="1:27" x14ac:dyDescent="0.25">
      <c r="A1236" s="11">
        <v>45912</v>
      </c>
      <c r="B1236" s="25">
        <v>59022</v>
      </c>
      <c r="C1236" s="98" t="s">
        <v>7186</v>
      </c>
      <c r="D1236" s="99">
        <v>45913</v>
      </c>
      <c r="G1236" s="13" t="s">
        <v>619</v>
      </c>
      <c r="I1236" s="13" t="s">
        <v>7524</v>
      </c>
      <c r="J1236" s="13" t="s">
        <v>1811</v>
      </c>
      <c r="K1236" s="13" t="s">
        <v>32</v>
      </c>
      <c r="L1236" s="25" t="str">
        <f>VLOOKUP($K1236,TONG_SL!$A:$D,2,0)</f>
        <v>Giò Tai Lưỡi Xào 250g</v>
      </c>
      <c r="N1236" s="25" t="str">
        <f t="shared" si="347"/>
        <v>K-C6</v>
      </c>
      <c r="Q1236" s="25" t="str">
        <f>VLOOKUP(K1236,[2]TONG_SL!$A:$D,3,0)</f>
        <v>Túi</v>
      </c>
      <c r="R1236" s="1">
        <v>3</v>
      </c>
      <c r="T1236" s="1">
        <f>VLOOKUP(VLOOKUP(G1236,[2]Ma_KH!$A:$R,18,0)&amp;K1236,[2]Gia_MB!$A:$F,6,0)</f>
        <v>50183</v>
      </c>
      <c r="U1236" s="14">
        <f t="shared" ref="U1236:U1264" si="348">T1236*R1236</f>
        <v>150549</v>
      </c>
      <c r="W1236" s="64">
        <f t="shared" ref="W1236:W1264" si="349">U1236*V1236</f>
        <v>0</v>
      </c>
      <c r="X1236" s="3" t="str">
        <f t="shared" ref="X1236:X1264" si="350">IF(B1236&lt;&gt;"","8","0")</f>
        <v>8</v>
      </c>
      <c r="Z1236" s="14">
        <f t="shared" ref="Z1236:Z1264" si="351">U1236*X1236%</f>
        <v>12043.92</v>
      </c>
      <c r="AA1236" s="7">
        <f>VLOOKUP(G1236,[2]Ma_KH!$A:$R,14,0)</f>
        <v>51</v>
      </c>
    </row>
    <row r="1237" spans="1:27" x14ac:dyDescent="0.25">
      <c r="A1237" s="11">
        <v>45912</v>
      </c>
      <c r="B1237" s="25">
        <v>59022</v>
      </c>
      <c r="C1237" s="98" t="s">
        <v>7186</v>
      </c>
      <c r="D1237" s="99">
        <v>45913</v>
      </c>
      <c r="G1237" s="13" t="s">
        <v>619</v>
      </c>
      <c r="I1237" s="13" t="s">
        <v>7524</v>
      </c>
      <c r="J1237" s="13" t="s">
        <v>1811</v>
      </c>
      <c r="K1237" s="13" t="s">
        <v>51</v>
      </c>
      <c r="L1237" s="25" t="str">
        <f>VLOOKUP($K1237,TONG_SL!$A:$D,2,0)</f>
        <v>Mọc Nấm Hương 250g</v>
      </c>
      <c r="N1237" s="25" t="str">
        <f t="shared" si="347"/>
        <v>K-C6</v>
      </c>
      <c r="Q1237" s="25" t="str">
        <f>VLOOKUP(K1237,[2]TONG_SL!$A:$D,3,0)</f>
        <v>Túi</v>
      </c>
      <c r="R1237" s="1">
        <v>3</v>
      </c>
      <c r="T1237" s="1">
        <f>VLOOKUP(VLOOKUP(G1237,[2]Ma_KH!$A:$R,18,0)&amp;K1237,[2]Gia_MB!$A:$F,6,0)</f>
        <v>46000</v>
      </c>
      <c r="U1237" s="14">
        <f t="shared" si="348"/>
        <v>138000</v>
      </c>
      <c r="W1237" s="64">
        <f t="shared" si="349"/>
        <v>0</v>
      </c>
      <c r="X1237" s="3" t="str">
        <f t="shared" si="350"/>
        <v>8</v>
      </c>
      <c r="Z1237" s="14">
        <f t="shared" si="351"/>
        <v>11040</v>
      </c>
      <c r="AA1237" s="7">
        <f>VLOOKUP(G1237,[2]Ma_KH!$A:$R,14,0)</f>
        <v>51</v>
      </c>
    </row>
    <row r="1238" spans="1:27" x14ac:dyDescent="0.25">
      <c r="A1238" s="11">
        <v>45912</v>
      </c>
      <c r="B1238" s="25">
        <v>59022</v>
      </c>
      <c r="C1238" s="98" t="s">
        <v>7186</v>
      </c>
      <c r="D1238" s="99">
        <v>45913</v>
      </c>
      <c r="G1238" s="13" t="s">
        <v>619</v>
      </c>
      <c r="I1238" s="13" t="s">
        <v>7524</v>
      </c>
      <c r="J1238" s="13" t="s">
        <v>1811</v>
      </c>
      <c r="K1238" s="13" t="s">
        <v>568</v>
      </c>
      <c r="L1238" s="25" t="str">
        <f>VLOOKUP($K1238,TONG_SL!$A:$D,2,0)</f>
        <v>Chân gà sả tắc 150g</v>
      </c>
      <c r="N1238" s="25" t="str">
        <f t="shared" si="347"/>
        <v>K-C6</v>
      </c>
      <c r="Q1238" s="25" t="str">
        <f>VLOOKUP(K1238,[2]TONG_SL!$A:$D,3,0)</f>
        <v>Túi</v>
      </c>
      <c r="R1238" s="1">
        <v>3</v>
      </c>
      <c r="T1238" s="1">
        <f>VLOOKUP(VLOOKUP(G1238,[2]Ma_KH!$A:$R,18,0)&amp;K1238,[2]Gia_MB!$A:$F,6,0)</f>
        <v>20250</v>
      </c>
      <c r="U1238" s="14">
        <f t="shared" si="348"/>
        <v>60750</v>
      </c>
      <c r="W1238" s="64">
        <f t="shared" si="349"/>
        <v>0</v>
      </c>
      <c r="X1238" s="3" t="str">
        <f t="shared" si="350"/>
        <v>8</v>
      </c>
      <c r="Z1238" s="14">
        <f t="shared" si="351"/>
        <v>4860</v>
      </c>
      <c r="AA1238" s="7">
        <f>VLOOKUP(G1238,[2]Ma_KH!$A:$R,14,0)</f>
        <v>51</v>
      </c>
    </row>
    <row r="1239" spans="1:27" x14ac:dyDescent="0.25">
      <c r="A1239" s="11">
        <v>45912</v>
      </c>
      <c r="B1239" s="25">
        <v>59022</v>
      </c>
      <c r="C1239" s="98" t="s">
        <v>7186</v>
      </c>
      <c r="D1239" s="99">
        <v>45913</v>
      </c>
      <c r="G1239" s="13" t="s">
        <v>619</v>
      </c>
      <c r="I1239" s="13" t="s">
        <v>7524</v>
      </c>
      <c r="J1239" s="13" t="s">
        <v>1811</v>
      </c>
      <c r="K1239" s="13" t="s">
        <v>570</v>
      </c>
      <c r="L1239" s="25" t="str">
        <f>VLOOKUP($K1239,TONG_SL!$A:$D,2,0)</f>
        <v>Tai heo sốt thái 150g</v>
      </c>
      <c r="N1239" s="25" t="str">
        <f t="shared" si="347"/>
        <v>K-C6</v>
      </c>
      <c r="Q1239" s="25" t="str">
        <f>VLOOKUP(K1239,[2]TONG_SL!$A:$D,3,0)</f>
        <v>Túi</v>
      </c>
      <c r="R1239" s="1">
        <v>3</v>
      </c>
      <c r="T1239" s="1">
        <f>VLOOKUP(VLOOKUP(G1239,[2]Ma_KH!$A:$R,18,0)&amp;K1239,[2]Gia_MB!$A:$F,6,0)</f>
        <v>19500</v>
      </c>
      <c r="U1239" s="14">
        <f t="shared" si="348"/>
        <v>58500</v>
      </c>
      <c r="W1239" s="64">
        <f t="shared" si="349"/>
        <v>0</v>
      </c>
      <c r="X1239" s="3" t="str">
        <f t="shared" si="350"/>
        <v>8</v>
      </c>
      <c r="Z1239" s="14">
        <f t="shared" si="351"/>
        <v>4680</v>
      </c>
      <c r="AA1239" s="7">
        <f>VLOOKUP(G1239,[2]Ma_KH!$A:$R,14,0)</f>
        <v>51</v>
      </c>
    </row>
    <row r="1240" spans="1:27" x14ac:dyDescent="0.25">
      <c r="A1240" s="11">
        <v>45912</v>
      </c>
      <c r="B1240" s="25">
        <v>59138</v>
      </c>
      <c r="C1240" s="98" t="s">
        <v>7186</v>
      </c>
      <c r="D1240" s="99">
        <v>45913</v>
      </c>
      <c r="G1240" s="13" t="s">
        <v>611</v>
      </c>
      <c r="I1240" s="13" t="s">
        <v>4911</v>
      </c>
      <c r="J1240" s="13" t="s">
        <v>1811</v>
      </c>
      <c r="K1240" s="13" t="s">
        <v>556</v>
      </c>
      <c r="L1240" s="25" t="str">
        <f>VLOOKUP($K1240,TONG_SL!$A:$D,2,0)</f>
        <v>Chân giò heo muối 100g</v>
      </c>
      <c r="N1240" s="25" t="str">
        <f t="shared" si="347"/>
        <v>K-C6</v>
      </c>
      <c r="Q1240" s="25" t="str">
        <f>VLOOKUP(K1240,[2]TONG_SL!$A:$D,3,0)</f>
        <v>Gói</v>
      </c>
      <c r="R1240" s="1">
        <v>5</v>
      </c>
      <c r="T1240" s="1">
        <f>VLOOKUP(VLOOKUP(G1240,[2]Ma_KH!$A:$R,18,0)&amp;K1240,[2]Gia_MB!$A:$F,6,0)</f>
        <v>23322</v>
      </c>
      <c r="U1240" s="14">
        <f t="shared" si="348"/>
        <v>116610</v>
      </c>
      <c r="W1240" s="64">
        <f t="shared" si="349"/>
        <v>0</v>
      </c>
      <c r="X1240" s="3" t="str">
        <f t="shared" si="350"/>
        <v>8</v>
      </c>
      <c r="Z1240" s="14">
        <f t="shared" si="351"/>
        <v>9328.8000000000011</v>
      </c>
      <c r="AA1240" s="7">
        <f>VLOOKUP(G1240,[2]Ma_KH!$A:$R,14,0)</f>
        <v>56</v>
      </c>
    </row>
    <row r="1241" spans="1:27" x14ac:dyDescent="0.25">
      <c r="A1241" s="11">
        <v>45912</v>
      </c>
      <c r="B1241" s="25">
        <v>59138</v>
      </c>
      <c r="C1241" s="98" t="s">
        <v>7186</v>
      </c>
      <c r="D1241" s="99">
        <v>45913</v>
      </c>
      <c r="G1241" s="13" t="s">
        <v>611</v>
      </c>
      <c r="I1241" s="13" t="s">
        <v>4911</v>
      </c>
      <c r="J1241" s="13" t="s">
        <v>1811</v>
      </c>
      <c r="K1241" s="13" t="s">
        <v>27</v>
      </c>
      <c r="L1241" s="25" t="str">
        <f>VLOOKUP($K1241,TONG_SL!$A:$D,2,0)</f>
        <v>Chân giò heo muối 300g</v>
      </c>
      <c r="N1241" s="25" t="str">
        <f t="shared" si="347"/>
        <v>K-C6</v>
      </c>
      <c r="Q1241" s="25" t="str">
        <f>VLOOKUP(K1241,[2]TONG_SL!$A:$D,3,0)</f>
        <v>Túi</v>
      </c>
      <c r="R1241" s="1">
        <v>4</v>
      </c>
      <c r="T1241" s="1">
        <f>VLOOKUP(VLOOKUP(G1241,[2]Ma_KH!$A:$R,18,0)&amp;K1241,[2]Gia_MB!$A:$F,6,0)</f>
        <v>69759</v>
      </c>
      <c r="U1241" s="14">
        <f t="shared" si="348"/>
        <v>279036</v>
      </c>
      <c r="W1241" s="64">
        <f t="shared" si="349"/>
        <v>0</v>
      </c>
      <c r="X1241" s="3" t="str">
        <f t="shared" si="350"/>
        <v>8</v>
      </c>
      <c r="Z1241" s="14">
        <f t="shared" si="351"/>
        <v>22322.880000000001</v>
      </c>
      <c r="AA1241" s="7">
        <f>VLOOKUP(G1241,[2]Ma_KH!$A:$R,14,0)</f>
        <v>56</v>
      </c>
    </row>
    <row r="1242" spans="1:27" x14ac:dyDescent="0.25">
      <c r="A1242" s="11">
        <v>45912</v>
      </c>
      <c r="B1242" s="25">
        <v>59138</v>
      </c>
      <c r="C1242" s="98" t="s">
        <v>7186</v>
      </c>
      <c r="D1242" s="99">
        <v>45913</v>
      </c>
      <c r="G1242" s="13" t="s">
        <v>611</v>
      </c>
      <c r="I1242" s="13" t="s">
        <v>4911</v>
      </c>
      <c r="J1242" s="13" t="s">
        <v>1811</v>
      </c>
      <c r="K1242" s="13" t="s">
        <v>39</v>
      </c>
      <c r="L1242" s="25" t="str">
        <f>VLOOKUP($K1242,TONG_SL!$A:$D,2,0)</f>
        <v>Chả cốm 300g</v>
      </c>
      <c r="N1242" s="25" t="str">
        <f t="shared" si="347"/>
        <v>K-C6</v>
      </c>
      <c r="Q1242" s="25" t="str">
        <f>VLOOKUP(K1242,[2]TONG_SL!$A:$D,3,0)</f>
        <v>Túi</v>
      </c>
      <c r="R1242" s="1">
        <v>3</v>
      </c>
      <c r="T1242" s="1">
        <f>VLOOKUP(VLOOKUP(G1242,[2]Ma_KH!$A:$R,18,0)&amp;K1242,[2]Gia_MB!$A:$F,6,0)</f>
        <v>70538</v>
      </c>
      <c r="U1242" s="14">
        <f t="shared" si="348"/>
        <v>211614</v>
      </c>
      <c r="W1242" s="64">
        <f t="shared" si="349"/>
        <v>0</v>
      </c>
      <c r="X1242" s="3" t="str">
        <f t="shared" si="350"/>
        <v>8</v>
      </c>
      <c r="Z1242" s="14">
        <f t="shared" si="351"/>
        <v>16929.12</v>
      </c>
      <c r="AA1242" s="7">
        <f>VLOOKUP(G1242,[2]Ma_KH!$A:$R,14,0)</f>
        <v>56</v>
      </c>
    </row>
    <row r="1243" spans="1:27" x14ac:dyDescent="0.25">
      <c r="A1243" s="11">
        <v>45912</v>
      </c>
      <c r="B1243" s="25">
        <v>59138</v>
      </c>
      <c r="C1243" s="98" t="s">
        <v>7186</v>
      </c>
      <c r="D1243" s="99">
        <v>45913</v>
      </c>
      <c r="G1243" s="13" t="s">
        <v>611</v>
      </c>
      <c r="I1243" s="13" t="s">
        <v>4911</v>
      </c>
      <c r="J1243" s="13" t="s">
        <v>1811</v>
      </c>
      <c r="K1243" s="13" t="s">
        <v>49</v>
      </c>
      <c r="L1243" s="25" t="str">
        <f>VLOOKUP($K1243,TONG_SL!$A:$D,2,0)</f>
        <v>Giò sụn gà 250g</v>
      </c>
      <c r="N1243" s="25" t="str">
        <f t="shared" si="347"/>
        <v>K-C6</v>
      </c>
      <c r="Q1243" s="25" t="str">
        <f>VLOOKUP(K1243,[2]TONG_SL!$A:$D,3,0)</f>
        <v>Túi</v>
      </c>
      <c r="R1243" s="1">
        <v>5</v>
      </c>
      <c r="T1243" s="1">
        <f>VLOOKUP(VLOOKUP(G1243,[2]Ma_KH!$A:$R,18,0)&amp;K1243,[2]Gia_MB!$A:$F,6,0)</f>
        <v>50400</v>
      </c>
      <c r="U1243" s="14">
        <f t="shared" si="348"/>
        <v>252000</v>
      </c>
      <c r="W1243" s="64">
        <f t="shared" si="349"/>
        <v>0</v>
      </c>
      <c r="X1243" s="3" t="str">
        <f t="shared" si="350"/>
        <v>8</v>
      </c>
      <c r="Z1243" s="14">
        <f t="shared" si="351"/>
        <v>20160</v>
      </c>
      <c r="AA1243" s="7">
        <f>VLOOKUP(G1243,[2]Ma_KH!$A:$R,14,0)</f>
        <v>56</v>
      </c>
    </row>
    <row r="1244" spans="1:27" x14ac:dyDescent="0.25">
      <c r="A1244" s="11">
        <v>45912</v>
      </c>
      <c r="B1244" s="25">
        <v>59138</v>
      </c>
      <c r="C1244" s="98" t="s">
        <v>7186</v>
      </c>
      <c r="D1244" s="99">
        <v>45913</v>
      </c>
      <c r="G1244" s="13" t="s">
        <v>611</v>
      </c>
      <c r="I1244" s="13" t="s">
        <v>4911</v>
      </c>
      <c r="J1244" s="13" t="s">
        <v>1811</v>
      </c>
      <c r="K1244" s="13" t="s">
        <v>35</v>
      </c>
      <c r="L1244" s="25" t="str">
        <f>VLOOKUP($K1244,TONG_SL!$A:$D,2,0)</f>
        <v>Tai heo muối 200g</v>
      </c>
      <c r="N1244" s="25" t="str">
        <f t="shared" si="347"/>
        <v>K-C6</v>
      </c>
      <c r="Q1244" s="25" t="str">
        <f>VLOOKUP(K1244,[2]TONG_SL!$A:$D,3,0)</f>
        <v>Túi</v>
      </c>
      <c r="R1244" s="1">
        <v>6</v>
      </c>
      <c r="T1244" s="1">
        <f>VLOOKUP(VLOOKUP(G1244,[2]Ma_KH!$A:$R,18,0)&amp;K1244,[2]Gia_MB!$A:$F,6,0)</f>
        <v>52815</v>
      </c>
      <c r="U1244" s="14">
        <f t="shared" si="348"/>
        <v>316890</v>
      </c>
      <c r="W1244" s="64">
        <f t="shared" si="349"/>
        <v>0</v>
      </c>
      <c r="X1244" s="3" t="str">
        <f t="shared" si="350"/>
        <v>8</v>
      </c>
      <c r="Z1244" s="14">
        <f t="shared" si="351"/>
        <v>25351.200000000001</v>
      </c>
      <c r="AA1244" s="7">
        <f>VLOOKUP(G1244,[2]Ma_KH!$A:$R,14,0)</f>
        <v>56</v>
      </c>
    </row>
    <row r="1245" spans="1:27" x14ac:dyDescent="0.25">
      <c r="A1245" s="11">
        <v>45912</v>
      </c>
      <c r="B1245" s="25">
        <v>59028</v>
      </c>
      <c r="C1245" s="98" t="s">
        <v>7186</v>
      </c>
      <c r="D1245" s="99">
        <v>45913</v>
      </c>
      <c r="G1245" s="13" t="s">
        <v>619</v>
      </c>
      <c r="I1245" s="13" t="s">
        <v>7439</v>
      </c>
      <c r="J1245" s="13" t="s">
        <v>1811</v>
      </c>
      <c r="K1245" s="13" t="s">
        <v>39</v>
      </c>
      <c r="L1245" s="25" t="str">
        <f>VLOOKUP($K1245,TONG_SL!$A:$D,2,0)</f>
        <v>Chả cốm 300g</v>
      </c>
      <c r="N1245" s="25" t="str">
        <f t="shared" si="347"/>
        <v>K-C6</v>
      </c>
      <c r="Q1245" s="25" t="str">
        <f>VLOOKUP(K1245,[2]TONG_SL!$A:$D,3,0)</f>
        <v>Túi</v>
      </c>
      <c r="R1245" s="1">
        <v>3</v>
      </c>
      <c r="T1245" s="1">
        <f>VLOOKUP(VLOOKUP(G1245,[2]Ma_KH!$A:$R,18,0)&amp;K1245,[2]Gia_MB!$A:$F,6,0)</f>
        <v>74250</v>
      </c>
      <c r="U1245" s="14">
        <f t="shared" si="348"/>
        <v>222750</v>
      </c>
      <c r="W1245" s="64">
        <f t="shared" si="349"/>
        <v>0</v>
      </c>
      <c r="X1245" s="3" t="str">
        <f t="shared" si="350"/>
        <v>8</v>
      </c>
      <c r="Z1245" s="14">
        <f t="shared" si="351"/>
        <v>17820</v>
      </c>
      <c r="AA1245" s="7">
        <f>VLOOKUP(G1245,[2]Ma_KH!$A:$R,14,0)</f>
        <v>51</v>
      </c>
    </row>
    <row r="1246" spans="1:27" x14ac:dyDescent="0.25">
      <c r="A1246" s="11">
        <v>45912</v>
      </c>
      <c r="B1246" s="25">
        <v>59028</v>
      </c>
      <c r="C1246" s="98" t="s">
        <v>7186</v>
      </c>
      <c r="D1246" s="99">
        <v>45913</v>
      </c>
      <c r="G1246" s="13" t="s">
        <v>619</v>
      </c>
      <c r="I1246" s="13" t="s">
        <v>7439</v>
      </c>
      <c r="J1246" s="13" t="s">
        <v>1811</v>
      </c>
      <c r="K1246" s="13" t="s">
        <v>568</v>
      </c>
      <c r="L1246" s="25" t="str">
        <f>VLOOKUP($K1246,TONG_SL!$A:$D,2,0)</f>
        <v>Chân gà sả tắc 150g</v>
      </c>
      <c r="N1246" s="25" t="str">
        <f t="shared" si="347"/>
        <v>K-C6</v>
      </c>
      <c r="Q1246" s="25" t="str">
        <f>VLOOKUP(K1246,[2]TONG_SL!$A:$D,3,0)</f>
        <v>Túi</v>
      </c>
      <c r="R1246" s="1">
        <v>3</v>
      </c>
      <c r="T1246" s="1">
        <f>VLOOKUP(VLOOKUP(G1246,[2]Ma_KH!$A:$R,18,0)&amp;K1246,[2]Gia_MB!$A:$F,6,0)</f>
        <v>20250</v>
      </c>
      <c r="U1246" s="14">
        <f t="shared" si="348"/>
        <v>60750</v>
      </c>
      <c r="W1246" s="64">
        <f t="shared" si="349"/>
        <v>0</v>
      </c>
      <c r="X1246" s="3" t="str">
        <f t="shared" si="350"/>
        <v>8</v>
      </c>
      <c r="Z1246" s="14">
        <f t="shared" si="351"/>
        <v>4860</v>
      </c>
      <c r="AA1246" s="7">
        <f>VLOOKUP(G1246,[2]Ma_KH!$A:$R,14,0)</f>
        <v>51</v>
      </c>
    </row>
    <row r="1247" spans="1:27" x14ac:dyDescent="0.25">
      <c r="A1247" s="11">
        <v>45912</v>
      </c>
      <c r="B1247" s="25">
        <v>59028</v>
      </c>
      <c r="C1247" s="98" t="s">
        <v>7186</v>
      </c>
      <c r="D1247" s="99">
        <v>45913</v>
      </c>
      <c r="G1247" s="13" t="s">
        <v>619</v>
      </c>
      <c r="I1247" s="13" t="s">
        <v>7439</v>
      </c>
      <c r="J1247" s="13" t="s">
        <v>1811</v>
      </c>
      <c r="K1247" s="13" t="s">
        <v>556</v>
      </c>
      <c r="L1247" s="25" t="str">
        <f>VLOOKUP($K1247,TONG_SL!$A:$D,2,0)</f>
        <v>Chân giò heo muối 100g</v>
      </c>
      <c r="N1247" s="25" t="str">
        <f t="shared" si="347"/>
        <v>K-C6</v>
      </c>
      <c r="Q1247" s="25" t="str">
        <f>VLOOKUP(K1247,[2]TONG_SL!$A:$D,3,0)</f>
        <v>Gói</v>
      </c>
      <c r="R1247" s="1">
        <v>3</v>
      </c>
      <c r="T1247" s="1">
        <f>VLOOKUP(VLOOKUP(G1247,[2]Ma_KH!$A:$R,18,0)&amp;K1247,[2]Gia_MB!$A:$F,6,0)</f>
        <v>24549</v>
      </c>
      <c r="U1247" s="14">
        <f t="shared" si="348"/>
        <v>73647</v>
      </c>
      <c r="W1247" s="64">
        <f t="shared" si="349"/>
        <v>0</v>
      </c>
      <c r="X1247" s="3" t="str">
        <f t="shared" si="350"/>
        <v>8</v>
      </c>
      <c r="Z1247" s="14">
        <f t="shared" si="351"/>
        <v>5891.76</v>
      </c>
      <c r="AA1247" s="7">
        <f>VLOOKUP(G1247,[2]Ma_KH!$A:$R,14,0)</f>
        <v>51</v>
      </c>
    </row>
    <row r="1248" spans="1:27" x14ac:dyDescent="0.25">
      <c r="A1248" s="11">
        <v>45912</v>
      </c>
      <c r="B1248" s="25">
        <v>59028</v>
      </c>
      <c r="C1248" s="98" t="s">
        <v>7186</v>
      </c>
      <c r="D1248" s="99">
        <v>45913</v>
      </c>
      <c r="G1248" s="13" t="s">
        <v>619</v>
      </c>
      <c r="I1248" s="13" t="s">
        <v>7439</v>
      </c>
      <c r="J1248" s="13" t="s">
        <v>1811</v>
      </c>
      <c r="K1248" s="13" t="s">
        <v>27</v>
      </c>
      <c r="L1248" s="25" t="str">
        <f>VLOOKUP($K1248,TONG_SL!$A:$D,2,0)</f>
        <v>Chân giò heo muối 300g</v>
      </c>
      <c r="N1248" s="25" t="str">
        <f t="shared" si="347"/>
        <v>K-C6</v>
      </c>
      <c r="Q1248" s="25" t="str">
        <f>VLOOKUP(K1248,[2]TONG_SL!$A:$D,3,0)</f>
        <v>Túi</v>
      </c>
      <c r="R1248" s="1">
        <v>5</v>
      </c>
      <c r="T1248" s="1">
        <f>VLOOKUP(VLOOKUP(G1248,[2]Ma_KH!$A:$R,18,0)&amp;K1248,[2]Gia_MB!$A:$F,6,0)</f>
        <v>73431</v>
      </c>
      <c r="U1248" s="14">
        <f t="shared" si="348"/>
        <v>367155</v>
      </c>
      <c r="W1248" s="64">
        <f t="shared" si="349"/>
        <v>0</v>
      </c>
      <c r="X1248" s="3" t="str">
        <f t="shared" si="350"/>
        <v>8</v>
      </c>
      <c r="Z1248" s="14">
        <f t="shared" si="351"/>
        <v>29372.400000000001</v>
      </c>
      <c r="AA1248" s="7">
        <f>VLOOKUP(G1248,[2]Ma_KH!$A:$R,14,0)</f>
        <v>51</v>
      </c>
    </row>
    <row r="1249" spans="1:27" x14ac:dyDescent="0.25">
      <c r="A1249" s="11">
        <v>45912</v>
      </c>
      <c r="B1249" s="25">
        <v>59028</v>
      </c>
      <c r="C1249" s="98" t="s">
        <v>7186</v>
      </c>
      <c r="D1249" s="99">
        <v>45913</v>
      </c>
      <c r="G1249" s="13" t="s">
        <v>619</v>
      </c>
      <c r="I1249" s="13" t="s">
        <v>7439</v>
      </c>
      <c r="J1249" s="13" t="s">
        <v>1811</v>
      </c>
      <c r="K1249" s="13" t="s">
        <v>547</v>
      </c>
      <c r="L1249" s="25" t="str">
        <f>VLOOKUP($K1249,TONG_SL!$A:$D,2,0)</f>
        <v>Chân giò heo muối 500g</v>
      </c>
      <c r="N1249" s="25" t="str">
        <f t="shared" si="347"/>
        <v>K-C6</v>
      </c>
      <c r="Q1249" s="25" t="str">
        <f>VLOOKUP(K1249,[2]TONG_SL!$A:$D,3,0)</f>
        <v>Túi</v>
      </c>
      <c r="R1249" s="1">
        <v>3</v>
      </c>
      <c r="T1249" s="1">
        <f>VLOOKUP(VLOOKUP(G1249,[2]Ma_KH!$A:$R,18,0)&amp;K1249,[2]Gia_MB!$A:$F,6,0)</f>
        <v>119066</v>
      </c>
      <c r="U1249" s="14">
        <f t="shared" si="348"/>
        <v>357198</v>
      </c>
      <c r="W1249" s="64">
        <f t="shared" si="349"/>
        <v>0</v>
      </c>
      <c r="X1249" s="3" t="str">
        <f t="shared" si="350"/>
        <v>8</v>
      </c>
      <c r="Z1249" s="14">
        <f t="shared" si="351"/>
        <v>28575.84</v>
      </c>
      <c r="AA1249" s="7">
        <f>VLOOKUP(G1249,[2]Ma_KH!$A:$R,14,0)</f>
        <v>51</v>
      </c>
    </row>
    <row r="1250" spans="1:27" x14ac:dyDescent="0.25">
      <c r="A1250" s="11">
        <v>45912</v>
      </c>
      <c r="B1250" s="25">
        <v>59028</v>
      </c>
      <c r="C1250" s="98" t="s">
        <v>7186</v>
      </c>
      <c r="D1250" s="99">
        <v>45913</v>
      </c>
      <c r="G1250" s="13" t="s">
        <v>619</v>
      </c>
      <c r="I1250" s="13" t="s">
        <v>7439</v>
      </c>
      <c r="J1250" s="13" t="s">
        <v>1811</v>
      </c>
      <c r="K1250" s="13" t="s">
        <v>558</v>
      </c>
      <c r="L1250" s="25" t="str">
        <f>VLOOKUP($K1250,TONG_SL!$A:$D,2,0)</f>
        <v>Gà muối hun khói 300g</v>
      </c>
      <c r="N1250" s="25" t="str">
        <f t="shared" si="347"/>
        <v>K-C6</v>
      </c>
      <c r="Q1250" s="25" t="str">
        <f>VLOOKUP(K1250,[2]TONG_SL!$A:$D,3,0)</f>
        <v>Túi</v>
      </c>
      <c r="R1250" s="1">
        <v>3</v>
      </c>
      <c r="T1250" s="1">
        <f>VLOOKUP(VLOOKUP(G1250,[2]Ma_KH!$A:$R,18,0)&amp;K1250,[2]Gia_MB!$A:$F,6,0)</f>
        <v>70000</v>
      </c>
      <c r="U1250" s="14">
        <f t="shared" si="348"/>
        <v>210000</v>
      </c>
      <c r="W1250" s="64">
        <f t="shared" si="349"/>
        <v>0</v>
      </c>
      <c r="X1250" s="3" t="str">
        <f t="shared" si="350"/>
        <v>8</v>
      </c>
      <c r="Z1250" s="14">
        <f t="shared" si="351"/>
        <v>16800</v>
      </c>
      <c r="AA1250" s="7">
        <f>VLOOKUP(G1250,[2]Ma_KH!$A:$R,14,0)</f>
        <v>51</v>
      </c>
    </row>
    <row r="1251" spans="1:27" x14ac:dyDescent="0.25">
      <c r="A1251" s="11">
        <v>45912</v>
      </c>
      <c r="B1251" s="25">
        <v>59028</v>
      </c>
      <c r="C1251" s="98" t="s">
        <v>7186</v>
      </c>
      <c r="D1251" s="99">
        <v>45913</v>
      </c>
      <c r="G1251" s="13" t="s">
        <v>619</v>
      </c>
      <c r="I1251" s="13" t="s">
        <v>7439</v>
      </c>
      <c r="J1251" s="13" t="s">
        <v>1811</v>
      </c>
      <c r="K1251" s="13" t="s">
        <v>32</v>
      </c>
      <c r="L1251" s="25" t="str">
        <f>VLOOKUP($K1251,TONG_SL!$A:$D,2,0)</f>
        <v>Giò Tai Lưỡi Xào 250g</v>
      </c>
      <c r="N1251" s="25" t="str">
        <f t="shared" si="347"/>
        <v>K-C6</v>
      </c>
      <c r="Q1251" s="25" t="str">
        <f>VLOOKUP(K1251,[2]TONG_SL!$A:$D,3,0)</f>
        <v>Túi</v>
      </c>
      <c r="R1251" s="1">
        <v>3</v>
      </c>
      <c r="T1251" s="1">
        <f>VLOOKUP(VLOOKUP(G1251,[2]Ma_KH!$A:$R,18,0)&amp;K1251,[2]Gia_MB!$A:$F,6,0)</f>
        <v>50183</v>
      </c>
      <c r="U1251" s="14">
        <f t="shared" si="348"/>
        <v>150549</v>
      </c>
      <c r="W1251" s="64">
        <f t="shared" si="349"/>
        <v>0</v>
      </c>
      <c r="X1251" s="3" t="str">
        <f t="shared" si="350"/>
        <v>8</v>
      </c>
      <c r="Z1251" s="14">
        <f t="shared" si="351"/>
        <v>12043.92</v>
      </c>
      <c r="AA1251" s="7">
        <f>VLOOKUP(G1251,[2]Ma_KH!$A:$R,14,0)</f>
        <v>51</v>
      </c>
    </row>
    <row r="1252" spans="1:27" x14ac:dyDescent="0.25">
      <c r="A1252" s="11">
        <v>45909</v>
      </c>
      <c r="B1252" s="25">
        <v>57951</v>
      </c>
      <c r="C1252" s="98" t="s">
        <v>7186</v>
      </c>
      <c r="D1252" s="99">
        <v>45913</v>
      </c>
      <c r="G1252" s="13" t="s">
        <v>574</v>
      </c>
      <c r="I1252" s="13" t="s">
        <v>7525</v>
      </c>
      <c r="J1252" s="13" t="s">
        <v>1811</v>
      </c>
      <c r="K1252" s="13" t="s">
        <v>27</v>
      </c>
      <c r="L1252" s="25" t="str">
        <f>VLOOKUP($K1252,TONG_SL!$A:$D,2,0)</f>
        <v>Chân giò heo muối 300g</v>
      </c>
      <c r="N1252" s="25" t="str">
        <f t="shared" si="347"/>
        <v>K-C6</v>
      </c>
      <c r="Q1252" s="25" t="str">
        <f>VLOOKUP(K1252,[2]TONG_SL!$A:$D,3,0)</f>
        <v>Túi</v>
      </c>
      <c r="R1252" s="1">
        <v>10</v>
      </c>
      <c r="T1252" s="1">
        <f>VLOOKUP(VLOOKUP(G1252,[2]Ma_KH!$A:$R,18,0)&amp;K1252,[2]Gia_MB!$A:$F,6,0)</f>
        <v>70494</v>
      </c>
      <c r="U1252" s="14">
        <f t="shared" si="348"/>
        <v>704940</v>
      </c>
      <c r="W1252" s="64">
        <f t="shared" si="349"/>
        <v>0</v>
      </c>
      <c r="X1252" s="3" t="str">
        <f t="shared" si="350"/>
        <v>8</v>
      </c>
      <c r="Z1252" s="14">
        <f t="shared" si="351"/>
        <v>56395.200000000004</v>
      </c>
      <c r="AA1252" s="7">
        <f>VLOOKUP(G1252,[2]Ma_KH!$A:$R,14,0)</f>
        <v>60</v>
      </c>
    </row>
    <row r="1253" spans="1:27" x14ac:dyDescent="0.25">
      <c r="A1253" s="11">
        <v>45909</v>
      </c>
      <c r="B1253" s="25">
        <v>57951</v>
      </c>
      <c r="C1253" s="98" t="s">
        <v>7186</v>
      </c>
      <c r="D1253" s="99">
        <v>45913</v>
      </c>
      <c r="G1253" s="13" t="s">
        <v>574</v>
      </c>
      <c r="I1253" s="13" t="s">
        <v>7525</v>
      </c>
      <c r="J1253" s="13" t="s">
        <v>1811</v>
      </c>
      <c r="K1253" s="13" t="s">
        <v>30</v>
      </c>
      <c r="L1253" s="25" t="str">
        <f>VLOOKUP($K1253,TONG_SL!$A:$D,2,0)</f>
        <v>Gà muối 500g</v>
      </c>
      <c r="N1253" s="25" t="str">
        <f t="shared" si="347"/>
        <v>K-C6</v>
      </c>
      <c r="Q1253" s="25" t="str">
        <f>VLOOKUP(K1253,[2]TONG_SL!$A:$D,3,0)</f>
        <v>Túi</v>
      </c>
      <c r="R1253" s="1">
        <v>5</v>
      </c>
      <c r="T1253" s="1">
        <f>VLOOKUP(VLOOKUP(G1253,[2]Ma_KH!$A:$R,18,0)&amp;K1253,[2]Gia_MB!$A:$F,6,0)</f>
        <v>106616</v>
      </c>
      <c r="U1253" s="14">
        <f t="shared" si="348"/>
        <v>533080</v>
      </c>
      <c r="W1253" s="64">
        <f t="shared" si="349"/>
        <v>0</v>
      </c>
      <c r="X1253" s="3" t="str">
        <f t="shared" si="350"/>
        <v>8</v>
      </c>
      <c r="Z1253" s="14">
        <f t="shared" si="351"/>
        <v>42646.400000000001</v>
      </c>
      <c r="AA1253" s="7">
        <f>VLOOKUP(G1253,[2]Ma_KH!$A:$R,14,0)</f>
        <v>60</v>
      </c>
    </row>
    <row r="1254" spans="1:27" x14ac:dyDescent="0.25">
      <c r="A1254" s="11">
        <v>45909</v>
      </c>
      <c r="B1254" s="25">
        <v>57951</v>
      </c>
      <c r="C1254" s="98" t="s">
        <v>7186</v>
      </c>
      <c r="D1254" s="99">
        <v>45913</v>
      </c>
      <c r="G1254" s="13" t="s">
        <v>574</v>
      </c>
      <c r="I1254" s="13" t="s">
        <v>7525</v>
      </c>
      <c r="J1254" s="13" t="s">
        <v>1811</v>
      </c>
      <c r="K1254" s="13" t="s">
        <v>32</v>
      </c>
      <c r="L1254" s="25" t="str">
        <f>VLOOKUP($K1254,TONG_SL!$A:$D,2,0)</f>
        <v>Giò Tai Lưỡi Xào 250g</v>
      </c>
      <c r="N1254" s="25" t="str">
        <f t="shared" si="347"/>
        <v>K-C6</v>
      </c>
      <c r="Q1254" s="25" t="str">
        <f>VLOOKUP(K1254,[2]TONG_SL!$A:$D,3,0)</f>
        <v>Túi</v>
      </c>
      <c r="R1254" s="1">
        <v>3</v>
      </c>
      <c r="T1254" s="1">
        <f>VLOOKUP(VLOOKUP(G1254,[2]Ma_KH!$A:$R,18,0)&amp;K1254,[2]Gia_MB!$A:$F,6,0)</f>
        <v>48175</v>
      </c>
      <c r="U1254" s="14">
        <f t="shared" si="348"/>
        <v>144525</v>
      </c>
      <c r="W1254" s="64">
        <f t="shared" si="349"/>
        <v>0</v>
      </c>
      <c r="X1254" s="3" t="str">
        <f t="shared" si="350"/>
        <v>8</v>
      </c>
      <c r="Z1254" s="14">
        <f t="shared" si="351"/>
        <v>11562</v>
      </c>
      <c r="AA1254" s="7">
        <f>VLOOKUP(G1254,[2]Ma_KH!$A:$R,14,0)</f>
        <v>60</v>
      </c>
    </row>
    <row r="1255" spans="1:27" x14ac:dyDescent="0.25">
      <c r="A1255" s="11">
        <v>45909</v>
      </c>
      <c r="B1255" s="25">
        <v>57951</v>
      </c>
      <c r="C1255" s="98" t="s">
        <v>7186</v>
      </c>
      <c r="D1255" s="99">
        <v>45913</v>
      </c>
      <c r="G1255" s="13" t="s">
        <v>574</v>
      </c>
      <c r="I1255" s="13" t="s">
        <v>7525</v>
      </c>
      <c r="J1255" s="13" t="s">
        <v>1811</v>
      </c>
      <c r="K1255" s="13" t="s">
        <v>51</v>
      </c>
      <c r="L1255" s="25" t="str">
        <f>VLOOKUP($K1255,TONG_SL!$A:$D,2,0)</f>
        <v>Mọc Nấm Hương 250g</v>
      </c>
      <c r="N1255" s="25" t="str">
        <f t="shared" si="347"/>
        <v>K-C6</v>
      </c>
      <c r="Q1255" s="25" t="str">
        <f>VLOOKUP(K1255,[2]TONG_SL!$A:$D,3,0)</f>
        <v>Túi</v>
      </c>
      <c r="R1255" s="1">
        <v>5</v>
      </c>
      <c r="T1255" s="1">
        <f>VLOOKUP(VLOOKUP(G1255,[2]Ma_KH!$A:$R,18,0)&amp;K1255,[2]Gia_MB!$A:$F,6,0)</f>
        <v>44160</v>
      </c>
      <c r="U1255" s="14">
        <f t="shared" si="348"/>
        <v>220800</v>
      </c>
      <c r="W1255" s="64">
        <f t="shared" si="349"/>
        <v>0</v>
      </c>
      <c r="X1255" s="3" t="str">
        <f t="shared" si="350"/>
        <v>8</v>
      </c>
      <c r="Z1255" s="14">
        <f t="shared" si="351"/>
        <v>17664</v>
      </c>
      <c r="AA1255" s="7">
        <f>VLOOKUP(G1255,[2]Ma_KH!$A:$R,14,0)</f>
        <v>60</v>
      </c>
    </row>
    <row r="1256" spans="1:27" x14ac:dyDescent="0.25">
      <c r="A1256" s="11">
        <v>45909</v>
      </c>
      <c r="B1256" s="25">
        <v>57951</v>
      </c>
      <c r="C1256" s="98" t="s">
        <v>7186</v>
      </c>
      <c r="D1256" s="99">
        <v>45913</v>
      </c>
      <c r="G1256" s="13" t="s">
        <v>574</v>
      </c>
      <c r="I1256" s="13" t="s">
        <v>7525</v>
      </c>
      <c r="J1256" s="13" t="s">
        <v>1811</v>
      </c>
      <c r="K1256" s="13" t="s">
        <v>39</v>
      </c>
      <c r="L1256" s="25" t="str">
        <f>VLOOKUP($K1256,TONG_SL!$A:$D,2,0)</f>
        <v>Chả cốm 300g</v>
      </c>
      <c r="N1256" s="25" t="str">
        <f t="shared" si="347"/>
        <v>K-C6</v>
      </c>
      <c r="Q1256" s="25" t="str">
        <f>VLOOKUP(K1256,[2]TONG_SL!$A:$D,3,0)</f>
        <v>Túi</v>
      </c>
      <c r="R1256" s="1">
        <v>5</v>
      </c>
      <c r="T1256" s="1">
        <f>VLOOKUP(VLOOKUP(G1256,[2]Ma_KH!$A:$R,18,0)&amp;K1256,[2]Gia_MB!$A:$F,6,0)</f>
        <v>71280</v>
      </c>
      <c r="U1256" s="14">
        <f t="shared" si="348"/>
        <v>356400</v>
      </c>
      <c r="W1256" s="64">
        <f t="shared" si="349"/>
        <v>0</v>
      </c>
      <c r="X1256" s="3" t="str">
        <f t="shared" si="350"/>
        <v>8</v>
      </c>
      <c r="Z1256" s="14">
        <f t="shared" si="351"/>
        <v>28512</v>
      </c>
      <c r="AA1256" s="7">
        <f>VLOOKUP(G1256,[2]Ma_KH!$A:$R,14,0)</f>
        <v>60</v>
      </c>
    </row>
    <row r="1257" spans="1:27" x14ac:dyDescent="0.25">
      <c r="A1257" s="11">
        <v>45911</v>
      </c>
      <c r="B1257" s="25">
        <v>58078</v>
      </c>
      <c r="C1257" s="98" t="s">
        <v>7186</v>
      </c>
      <c r="D1257" s="99">
        <v>45913</v>
      </c>
      <c r="G1257" s="13" t="s">
        <v>3211</v>
      </c>
      <c r="I1257" s="13" t="s">
        <v>3211</v>
      </c>
      <c r="J1257" s="13" t="s">
        <v>1811</v>
      </c>
      <c r="K1257" s="13" t="s">
        <v>30</v>
      </c>
      <c r="L1257" s="25" t="str">
        <f>VLOOKUP($K1257,TONG_SL!$A:$D,2,0)</f>
        <v>Gà muối 500g</v>
      </c>
      <c r="N1257" s="25" t="str">
        <f t="shared" si="347"/>
        <v>K-C6</v>
      </c>
      <c r="Q1257" s="25" t="str">
        <f>VLOOKUP(K1257,[2]TONG_SL!$A:$D,3,0)</f>
        <v>Túi</v>
      </c>
      <c r="R1257" s="1">
        <v>5</v>
      </c>
      <c r="T1257" s="1">
        <f>VLOOKUP(VLOOKUP(G1257,[2]Ma_KH!$A:$R,18,0)&amp;K1257,[2]Gia_MB!$A:$F,6,0)</f>
        <v>111058</v>
      </c>
      <c r="U1257" s="14">
        <f t="shared" si="348"/>
        <v>555290</v>
      </c>
      <c r="W1257" s="64">
        <f t="shared" si="349"/>
        <v>0</v>
      </c>
      <c r="X1257" s="3" t="str">
        <f t="shared" si="350"/>
        <v>8</v>
      </c>
      <c r="Z1257" s="14">
        <f t="shared" si="351"/>
        <v>44423.200000000004</v>
      </c>
      <c r="AA1257" s="7">
        <f>VLOOKUP(G1257,[2]Ma_KH!$A:$R,14,0)</f>
        <v>57</v>
      </c>
    </row>
    <row r="1258" spans="1:27" x14ac:dyDescent="0.25">
      <c r="A1258" s="11">
        <v>45911</v>
      </c>
      <c r="B1258" s="25">
        <v>58078</v>
      </c>
      <c r="C1258" s="98" t="s">
        <v>7186</v>
      </c>
      <c r="D1258" s="99">
        <v>45913</v>
      </c>
      <c r="G1258" s="13" t="s">
        <v>3211</v>
      </c>
      <c r="I1258" s="13" t="s">
        <v>3211</v>
      </c>
      <c r="J1258" s="13" t="s">
        <v>1811</v>
      </c>
      <c r="K1258" s="13" t="s">
        <v>27</v>
      </c>
      <c r="L1258" s="25" t="str">
        <f>VLOOKUP($K1258,TONG_SL!$A:$D,2,0)</f>
        <v>Chân giò heo muối 300g</v>
      </c>
      <c r="N1258" s="25" t="str">
        <f t="shared" si="347"/>
        <v>K-C6</v>
      </c>
      <c r="Q1258" s="25" t="str">
        <f>VLOOKUP(K1258,[2]TONG_SL!$A:$D,3,0)</f>
        <v>Túi</v>
      </c>
      <c r="R1258" s="1">
        <v>6</v>
      </c>
      <c r="T1258" s="1">
        <f>VLOOKUP(VLOOKUP(G1258,[2]Ma_KH!$A:$R,18,0)&amp;K1258,[2]Gia_MB!$A:$F,6,0)</f>
        <v>73431</v>
      </c>
      <c r="U1258" s="14">
        <f t="shared" si="348"/>
        <v>440586</v>
      </c>
      <c r="W1258" s="64">
        <f t="shared" si="349"/>
        <v>0</v>
      </c>
      <c r="X1258" s="3" t="str">
        <f t="shared" si="350"/>
        <v>8</v>
      </c>
      <c r="Z1258" s="14">
        <f t="shared" si="351"/>
        <v>35246.879999999997</v>
      </c>
      <c r="AA1258" s="7">
        <f>VLOOKUP(G1258,[2]Ma_KH!$A:$R,14,0)</f>
        <v>57</v>
      </c>
    </row>
    <row r="1259" spans="1:27" x14ac:dyDescent="0.25">
      <c r="A1259" s="11">
        <v>45911</v>
      </c>
      <c r="B1259" s="25">
        <v>58078</v>
      </c>
      <c r="C1259" s="98" t="s">
        <v>7186</v>
      </c>
      <c r="D1259" s="99">
        <v>45913</v>
      </c>
      <c r="G1259" s="13" t="s">
        <v>3211</v>
      </c>
      <c r="I1259" s="13" t="s">
        <v>3211</v>
      </c>
      <c r="J1259" s="13" t="s">
        <v>1811</v>
      </c>
      <c r="K1259" s="13" t="s">
        <v>32</v>
      </c>
      <c r="L1259" s="25" t="str">
        <f>VLOOKUP($K1259,TONG_SL!$A:$D,2,0)</f>
        <v>Giò Tai Lưỡi Xào 250g</v>
      </c>
      <c r="N1259" s="25" t="str">
        <f t="shared" ref="N1259:N1264" si="352">IF($B1259&lt;&gt;"","K-C6","")</f>
        <v>K-C6</v>
      </c>
      <c r="Q1259" s="25" t="str">
        <f>VLOOKUP(K1259,[2]TONG_SL!$A:$D,3,0)</f>
        <v>Túi</v>
      </c>
      <c r="R1259" s="1">
        <v>5</v>
      </c>
      <c r="T1259" s="1">
        <f>VLOOKUP(VLOOKUP(G1259,[2]Ma_KH!$A:$R,18,0)&amp;K1259,[2]Gia_MB!$A:$F,6,0)</f>
        <v>50182</v>
      </c>
      <c r="U1259" s="14">
        <f t="shared" si="348"/>
        <v>250910</v>
      </c>
      <c r="W1259" s="64">
        <f t="shared" si="349"/>
        <v>0</v>
      </c>
      <c r="X1259" s="3" t="str">
        <f t="shared" si="350"/>
        <v>8</v>
      </c>
      <c r="Z1259" s="14">
        <f t="shared" si="351"/>
        <v>20072.8</v>
      </c>
      <c r="AA1259" s="7">
        <f>VLOOKUP(G1259,[2]Ma_KH!$A:$R,14,0)</f>
        <v>57</v>
      </c>
    </row>
    <row r="1260" spans="1:27" x14ac:dyDescent="0.25">
      <c r="A1260" s="11">
        <v>45911</v>
      </c>
      <c r="B1260" s="25">
        <v>58078</v>
      </c>
      <c r="C1260" s="98" t="s">
        <v>7186</v>
      </c>
      <c r="D1260" s="99">
        <v>45913</v>
      </c>
      <c r="G1260" s="13" t="s">
        <v>3211</v>
      </c>
      <c r="I1260" s="13" t="s">
        <v>3211</v>
      </c>
      <c r="J1260" s="13" t="s">
        <v>1811</v>
      </c>
      <c r="K1260" s="13" t="s">
        <v>41</v>
      </c>
      <c r="L1260" s="25" t="str">
        <f>VLOOKUP($K1260,TONG_SL!$A:$D,2,0)</f>
        <v>Chả nướng 300g</v>
      </c>
      <c r="N1260" s="25" t="str">
        <f t="shared" si="352"/>
        <v>K-C6</v>
      </c>
      <c r="Q1260" s="25" t="str">
        <f>VLOOKUP(K1260,[2]TONG_SL!$A:$D,3,0)</f>
        <v>Túi</v>
      </c>
      <c r="R1260" s="1">
        <v>5</v>
      </c>
      <c r="T1260" s="1">
        <f>VLOOKUP(VLOOKUP(G1260,[2]Ma_KH!$A:$R,18,0)&amp;K1260,[2]Gia_MB!$A:$F,6,0)</f>
        <v>70950</v>
      </c>
      <c r="U1260" s="14">
        <f t="shared" si="348"/>
        <v>354750</v>
      </c>
      <c r="W1260" s="64">
        <f t="shared" si="349"/>
        <v>0</v>
      </c>
      <c r="X1260" s="3" t="str">
        <f t="shared" si="350"/>
        <v>8</v>
      </c>
      <c r="Z1260" s="14">
        <f t="shared" si="351"/>
        <v>28380</v>
      </c>
      <c r="AA1260" s="7">
        <f>VLOOKUP(G1260,[2]Ma_KH!$A:$R,14,0)</f>
        <v>57</v>
      </c>
    </row>
    <row r="1261" spans="1:27" x14ac:dyDescent="0.25">
      <c r="A1261" s="11">
        <v>45911</v>
      </c>
      <c r="B1261" s="25">
        <v>58078</v>
      </c>
      <c r="C1261" s="98" t="s">
        <v>7186</v>
      </c>
      <c r="D1261" s="99">
        <v>45913</v>
      </c>
      <c r="G1261" s="13" t="s">
        <v>3211</v>
      </c>
      <c r="I1261" s="13" t="s">
        <v>3211</v>
      </c>
      <c r="J1261" s="13" t="s">
        <v>1811</v>
      </c>
      <c r="K1261" s="13" t="s">
        <v>55</v>
      </c>
      <c r="L1261" s="25" t="str">
        <f>VLOOKUP($K1261,TONG_SL!$A:$D,2,0)</f>
        <v>Gà xì dầu 500g</v>
      </c>
      <c r="N1261" s="25" t="str">
        <f t="shared" si="352"/>
        <v>K-C6</v>
      </c>
      <c r="Q1261" s="25" t="str">
        <f>VLOOKUP(K1261,[2]TONG_SL!$A:$D,3,0)</f>
        <v>Túi</v>
      </c>
      <c r="R1261" s="1">
        <v>2</v>
      </c>
      <c r="T1261" s="1">
        <f>VLOOKUP(VLOOKUP(G1261,[2]Ma_KH!$A:$R,18,0)&amp;K1261,[2]Gia_MB!$A:$F,6,0)</f>
        <v>111606</v>
      </c>
      <c r="U1261" s="14">
        <f t="shared" si="348"/>
        <v>223212</v>
      </c>
      <c r="W1261" s="64">
        <f t="shared" si="349"/>
        <v>0</v>
      </c>
      <c r="X1261" s="3" t="str">
        <f t="shared" si="350"/>
        <v>8</v>
      </c>
      <c r="Z1261" s="14">
        <f t="shared" si="351"/>
        <v>17856.96</v>
      </c>
      <c r="AA1261" s="7">
        <f>VLOOKUP(G1261,[2]Ma_KH!$A:$R,14,0)</f>
        <v>57</v>
      </c>
    </row>
    <row r="1262" spans="1:27" x14ac:dyDescent="0.25">
      <c r="A1262" s="11">
        <v>45912</v>
      </c>
      <c r="B1262" s="25">
        <v>59030</v>
      </c>
      <c r="C1262" s="98" t="s">
        <v>7186</v>
      </c>
      <c r="D1262" s="99">
        <v>45913</v>
      </c>
      <c r="G1262" s="13" t="s">
        <v>619</v>
      </c>
      <c r="I1262" s="13" t="s">
        <v>7315</v>
      </c>
      <c r="J1262" s="13" t="s">
        <v>1811</v>
      </c>
      <c r="K1262" s="13" t="s">
        <v>39</v>
      </c>
      <c r="L1262" s="25" t="str">
        <f>VLOOKUP($K1262,TONG_SL!$A:$D,2,0)</f>
        <v>Chả cốm 300g</v>
      </c>
      <c r="N1262" s="25" t="str">
        <f t="shared" si="352"/>
        <v>K-C6</v>
      </c>
      <c r="Q1262" s="25" t="str">
        <f>VLOOKUP(K1262,[2]TONG_SL!$A:$D,3,0)</f>
        <v>Túi</v>
      </c>
      <c r="R1262" s="1">
        <v>3</v>
      </c>
      <c r="T1262" s="1">
        <f>VLOOKUP(VLOOKUP(G1262,[2]Ma_KH!$A:$R,18,0)&amp;K1262,[2]Gia_MB!$A:$F,6,0)</f>
        <v>74250</v>
      </c>
      <c r="U1262" s="14">
        <f t="shared" si="348"/>
        <v>222750</v>
      </c>
      <c r="W1262" s="64">
        <f t="shared" si="349"/>
        <v>0</v>
      </c>
      <c r="X1262" s="3" t="str">
        <f t="shared" si="350"/>
        <v>8</v>
      </c>
      <c r="Z1262" s="14">
        <f t="shared" si="351"/>
        <v>17820</v>
      </c>
      <c r="AA1262" s="7">
        <f>VLOOKUP(G1262,[2]Ma_KH!$A:$R,14,0)</f>
        <v>51</v>
      </c>
    </row>
    <row r="1263" spans="1:27" x14ac:dyDescent="0.25">
      <c r="A1263" s="11">
        <v>45912</v>
      </c>
      <c r="B1263" s="25">
        <v>59030</v>
      </c>
      <c r="C1263" s="98" t="s">
        <v>7186</v>
      </c>
      <c r="D1263" s="99">
        <v>45913</v>
      </c>
      <c r="G1263" s="13" t="s">
        <v>619</v>
      </c>
      <c r="I1263" s="13" t="s">
        <v>7315</v>
      </c>
      <c r="J1263" s="13" t="s">
        <v>1811</v>
      </c>
      <c r="K1263" s="13" t="s">
        <v>27</v>
      </c>
      <c r="L1263" s="25" t="str">
        <f>VLOOKUP($K1263,TONG_SL!$A:$D,2,0)</f>
        <v>Chân giò heo muối 300g</v>
      </c>
      <c r="N1263" s="25" t="str">
        <f t="shared" si="352"/>
        <v>K-C6</v>
      </c>
      <c r="Q1263" s="25" t="str">
        <f>VLOOKUP(K1263,[2]TONG_SL!$A:$D,3,0)</f>
        <v>Túi</v>
      </c>
      <c r="R1263" s="1">
        <v>5</v>
      </c>
      <c r="T1263" s="1">
        <f>VLOOKUP(VLOOKUP(G1263,[2]Ma_KH!$A:$R,18,0)&amp;K1263,[2]Gia_MB!$A:$F,6,0)</f>
        <v>73431</v>
      </c>
      <c r="U1263" s="14">
        <f t="shared" si="348"/>
        <v>367155</v>
      </c>
      <c r="W1263" s="64">
        <f t="shared" si="349"/>
        <v>0</v>
      </c>
      <c r="X1263" s="3" t="str">
        <f t="shared" si="350"/>
        <v>8</v>
      </c>
      <c r="Z1263" s="14">
        <f t="shared" si="351"/>
        <v>29372.400000000001</v>
      </c>
      <c r="AA1263" s="7">
        <f>VLOOKUP(G1263,[2]Ma_KH!$A:$R,14,0)</f>
        <v>51</v>
      </c>
    </row>
    <row r="1264" spans="1:27" x14ac:dyDescent="0.25">
      <c r="A1264" s="11">
        <v>45912</v>
      </c>
      <c r="B1264" s="25">
        <v>59030</v>
      </c>
      <c r="C1264" s="98" t="s">
        <v>7186</v>
      </c>
      <c r="D1264" s="99">
        <v>45913</v>
      </c>
      <c r="G1264" s="13" t="s">
        <v>619</v>
      </c>
      <c r="I1264" s="13" t="s">
        <v>7315</v>
      </c>
      <c r="J1264" s="13" t="s">
        <v>1811</v>
      </c>
      <c r="K1264" s="13" t="s">
        <v>35</v>
      </c>
      <c r="L1264" s="25" t="str">
        <f>VLOOKUP($K1264,TONG_SL!$A:$D,2,0)</f>
        <v>Tai heo muối 200g</v>
      </c>
      <c r="N1264" s="25" t="str">
        <f t="shared" si="352"/>
        <v>K-C6</v>
      </c>
      <c r="Q1264" s="25" t="str">
        <f>VLOOKUP(K1264,[2]TONG_SL!$A:$D,3,0)</f>
        <v>Túi</v>
      </c>
      <c r="R1264" s="1">
        <v>3</v>
      </c>
      <c r="T1264" s="1">
        <f>VLOOKUP(VLOOKUP(G1264,[2]Ma_KH!$A:$R,18,0)&amp;K1264,[2]Gia_MB!$A:$F,6,0)</f>
        <v>55595</v>
      </c>
      <c r="U1264" s="14">
        <f t="shared" si="348"/>
        <v>166785</v>
      </c>
      <c r="W1264" s="64">
        <f t="shared" si="349"/>
        <v>0</v>
      </c>
      <c r="X1264" s="3" t="str">
        <f t="shared" si="350"/>
        <v>8</v>
      </c>
      <c r="Z1264" s="14">
        <f t="shared" si="351"/>
        <v>13342.800000000001</v>
      </c>
      <c r="AA1264" s="7">
        <f>VLOOKUP(G1264,[2]Ma_KH!$A:$R,14,0)</f>
        <v>51</v>
      </c>
    </row>
    <row r="1265" spans="1:27" x14ac:dyDescent="0.25">
      <c r="A1265" s="11">
        <v>45909</v>
      </c>
      <c r="B1265" s="25">
        <v>57945</v>
      </c>
      <c r="C1265" s="98" t="s">
        <v>7186</v>
      </c>
      <c r="D1265" s="99">
        <v>45913</v>
      </c>
      <c r="G1265" s="13" t="s">
        <v>3236</v>
      </c>
      <c r="I1265" s="13" t="s">
        <v>3236</v>
      </c>
      <c r="J1265" s="13" t="s">
        <v>1811</v>
      </c>
      <c r="K1265" s="13" t="s">
        <v>30</v>
      </c>
      <c r="L1265" s="25" t="str">
        <f>VLOOKUP($K1265,TONG_SL!$A:$D,2,0)</f>
        <v>Gà muối 500g</v>
      </c>
      <c r="N1265" s="25" t="str">
        <f t="shared" ref="N1265:N1271" si="353">IF($B1265&lt;&gt;"","K-C6","")</f>
        <v>K-C6</v>
      </c>
      <c r="Q1265" s="25" t="str">
        <f>VLOOKUP(K1265,[2]TONG_SL!$A:$D,3,0)</f>
        <v>Túi</v>
      </c>
      <c r="R1265" s="1">
        <v>10</v>
      </c>
      <c r="T1265" s="1">
        <f>VLOOKUP(VLOOKUP(G1265,[2]Ma_KH!$A:$R,18,0)&amp;K1265,[2]Gia_MB!$A:$F,6,0)</f>
        <v>111058</v>
      </c>
      <c r="U1265" s="14">
        <f t="shared" ref="U1265:U1279" si="354">T1265*R1265</f>
        <v>1110580</v>
      </c>
      <c r="W1265" s="64">
        <f t="shared" ref="W1265:W1279" si="355">U1265*V1265</f>
        <v>0</v>
      </c>
      <c r="X1265" s="3" t="str">
        <f t="shared" ref="X1265:X1279" si="356">IF(B1265&lt;&gt;"","8","0")</f>
        <v>8</v>
      </c>
      <c r="Z1265" s="14">
        <f t="shared" ref="Z1265:Z1279" si="357">U1265*X1265%</f>
        <v>88846.400000000009</v>
      </c>
      <c r="AA1265" s="7">
        <f>VLOOKUP(G1265,[2]Ma_KH!$A:$R,14,0)</f>
        <v>57</v>
      </c>
    </row>
    <row r="1266" spans="1:27" x14ac:dyDescent="0.25">
      <c r="A1266" s="11">
        <v>45909</v>
      </c>
      <c r="B1266" s="25">
        <v>57945</v>
      </c>
      <c r="C1266" s="98" t="s">
        <v>7186</v>
      </c>
      <c r="D1266" s="99">
        <v>45913</v>
      </c>
      <c r="G1266" s="13" t="s">
        <v>3236</v>
      </c>
      <c r="I1266" s="13" t="s">
        <v>3236</v>
      </c>
      <c r="J1266" s="13" t="s">
        <v>1811</v>
      </c>
      <c r="K1266" s="13" t="s">
        <v>27</v>
      </c>
      <c r="L1266" s="25" t="str">
        <f>VLOOKUP($K1266,TONG_SL!$A:$D,2,0)</f>
        <v>Chân giò heo muối 300g</v>
      </c>
      <c r="N1266" s="25" t="str">
        <f t="shared" si="353"/>
        <v>K-C6</v>
      </c>
      <c r="Q1266" s="25" t="str">
        <f>VLOOKUP(K1266,[2]TONG_SL!$A:$D,3,0)</f>
        <v>Túi</v>
      </c>
      <c r="R1266" s="1">
        <v>10</v>
      </c>
      <c r="T1266" s="1">
        <f>VLOOKUP(VLOOKUP(G1266,[2]Ma_KH!$A:$R,18,0)&amp;K1266,[2]Gia_MB!$A:$F,6,0)</f>
        <v>73431</v>
      </c>
      <c r="U1266" s="14">
        <f t="shared" si="354"/>
        <v>734310</v>
      </c>
      <c r="W1266" s="64">
        <f t="shared" si="355"/>
        <v>0</v>
      </c>
      <c r="X1266" s="3" t="str">
        <f t="shared" si="356"/>
        <v>8</v>
      </c>
      <c r="Z1266" s="14">
        <f t="shared" si="357"/>
        <v>58744.800000000003</v>
      </c>
      <c r="AA1266" s="7">
        <f>VLOOKUP(G1266,[2]Ma_KH!$A:$R,14,0)</f>
        <v>57</v>
      </c>
    </row>
    <row r="1267" spans="1:27" x14ac:dyDescent="0.25">
      <c r="A1267" s="11">
        <v>45913</v>
      </c>
      <c r="B1267" s="25">
        <v>59456</v>
      </c>
      <c r="C1267" s="98" t="s">
        <v>7186</v>
      </c>
      <c r="D1267" s="99">
        <v>45913</v>
      </c>
      <c r="G1267" s="13" t="s">
        <v>3490</v>
      </c>
      <c r="I1267" s="13" t="s">
        <v>3490</v>
      </c>
      <c r="J1267" s="13" t="s">
        <v>75</v>
      </c>
      <c r="K1267" s="13" t="s">
        <v>30</v>
      </c>
      <c r="L1267" s="25" t="str">
        <f>VLOOKUP($K1267,TONG_SL!$A:$D,2,0)</f>
        <v>Gà muối 500g</v>
      </c>
      <c r="N1267" s="25" t="str">
        <f t="shared" si="353"/>
        <v>K-C6</v>
      </c>
      <c r="Q1267" s="25" t="str">
        <f>VLOOKUP(K1267,[2]TONG_SL!$A:$D,3,0)</f>
        <v>Túi</v>
      </c>
      <c r="R1267" s="1">
        <v>20</v>
      </c>
      <c r="T1267" s="1">
        <f>VLOOKUP(VLOOKUP(G1267,[2]Ma_KH!$A:$R,18,0)&amp;K1267,[2]Gia_MB!$A:$F,6,0)</f>
        <v>111058</v>
      </c>
      <c r="U1267" s="14">
        <f t="shared" si="354"/>
        <v>2221160</v>
      </c>
      <c r="W1267" s="64">
        <f t="shared" si="355"/>
        <v>0</v>
      </c>
      <c r="X1267" s="3" t="str">
        <f t="shared" si="356"/>
        <v>8</v>
      </c>
      <c r="Z1267" s="14">
        <f t="shared" si="357"/>
        <v>177692.80000000002</v>
      </c>
      <c r="AA1267" s="7">
        <f>VLOOKUP(G1267,[2]Ma_KH!$A:$R,14,0)</f>
        <v>58</v>
      </c>
    </row>
    <row r="1268" spans="1:27" x14ac:dyDescent="0.25">
      <c r="A1268" s="11">
        <v>45911</v>
      </c>
      <c r="B1268" s="25">
        <v>58954</v>
      </c>
      <c r="C1268" s="98" t="s">
        <v>7186</v>
      </c>
      <c r="D1268" s="99">
        <v>45913</v>
      </c>
      <c r="G1268" s="13" t="s">
        <v>545</v>
      </c>
      <c r="I1268" s="13" t="s">
        <v>1978</v>
      </c>
      <c r="J1268" s="13" t="s">
        <v>1815</v>
      </c>
      <c r="K1268" s="13" t="s">
        <v>27</v>
      </c>
      <c r="L1268" s="25" t="str">
        <f>VLOOKUP($K1268,TONG_SL!$A:$D,2,0)</f>
        <v>Chân giò heo muối 300g</v>
      </c>
      <c r="N1268" s="25" t="str">
        <f t="shared" si="353"/>
        <v>K-C6</v>
      </c>
      <c r="Q1268" s="25" t="str">
        <f>VLOOKUP(K1268,[2]TONG_SL!$A:$D,3,0)</f>
        <v>Túi</v>
      </c>
      <c r="R1268" s="1">
        <v>10</v>
      </c>
      <c r="T1268" s="1">
        <f>VLOOKUP(VLOOKUP(G1268,[2]Ma_KH!$A:$R,18,0)&amp;K1268,[2]Gia_MB!$A:$F,6,0)</f>
        <v>69759</v>
      </c>
      <c r="U1268" s="14">
        <f t="shared" si="354"/>
        <v>697590</v>
      </c>
      <c r="W1268" s="64">
        <f t="shared" si="355"/>
        <v>0</v>
      </c>
      <c r="X1268" s="3" t="str">
        <f t="shared" si="356"/>
        <v>8</v>
      </c>
      <c r="Z1268" s="14">
        <f t="shared" si="357"/>
        <v>55807.200000000004</v>
      </c>
      <c r="AA1268" s="7">
        <f>VLOOKUP(G1268,[2]Ma_KH!$A:$R,14,0)</f>
        <v>60</v>
      </c>
    </row>
    <row r="1269" spans="1:27" x14ac:dyDescent="0.25">
      <c r="A1269" s="11">
        <v>45911</v>
      </c>
      <c r="B1269" s="25">
        <v>58954</v>
      </c>
      <c r="C1269" s="98" t="s">
        <v>7186</v>
      </c>
      <c r="D1269" s="99">
        <v>45913</v>
      </c>
      <c r="G1269" s="13" t="s">
        <v>545</v>
      </c>
      <c r="I1269" s="13" t="s">
        <v>1978</v>
      </c>
      <c r="J1269" s="13" t="s">
        <v>1815</v>
      </c>
      <c r="K1269" s="13" t="s">
        <v>30</v>
      </c>
      <c r="L1269" s="25" t="str">
        <f>VLOOKUP($K1269,TONG_SL!$A:$D,2,0)</f>
        <v>Gà muối 500g</v>
      </c>
      <c r="N1269" s="25" t="str">
        <f t="shared" si="353"/>
        <v>K-C6</v>
      </c>
      <c r="Q1269" s="25" t="str">
        <f>VLOOKUP(K1269,[2]TONG_SL!$A:$D,3,0)</f>
        <v>Túi</v>
      </c>
      <c r="R1269" s="1">
        <v>3</v>
      </c>
      <c r="T1269" s="1">
        <f>VLOOKUP(VLOOKUP(G1269,[2]Ma_KH!$A:$R,18,0)&amp;K1269,[2]Gia_MB!$A:$F,6,0)</f>
        <v>105505</v>
      </c>
      <c r="U1269" s="14">
        <f t="shared" si="354"/>
        <v>316515</v>
      </c>
      <c r="W1269" s="64">
        <f t="shared" si="355"/>
        <v>0</v>
      </c>
      <c r="X1269" s="3" t="str">
        <f t="shared" si="356"/>
        <v>8</v>
      </c>
      <c r="Z1269" s="14">
        <f t="shared" si="357"/>
        <v>25321.200000000001</v>
      </c>
      <c r="AA1269" s="7">
        <f>VLOOKUP(G1269,[2]Ma_KH!$A:$R,14,0)</f>
        <v>60</v>
      </c>
    </row>
    <row r="1270" spans="1:27" x14ac:dyDescent="0.25">
      <c r="A1270" s="11">
        <v>45911</v>
      </c>
      <c r="B1270" s="25">
        <v>58954</v>
      </c>
      <c r="C1270" s="98" t="s">
        <v>7186</v>
      </c>
      <c r="D1270" s="99">
        <v>45913</v>
      </c>
      <c r="G1270" s="13" t="s">
        <v>545</v>
      </c>
      <c r="I1270" s="13" t="s">
        <v>1978</v>
      </c>
      <c r="J1270" s="13" t="s">
        <v>1815</v>
      </c>
      <c r="K1270" s="13" t="s">
        <v>32</v>
      </c>
      <c r="L1270" s="25" t="str">
        <f>VLOOKUP($K1270,TONG_SL!$A:$D,2,0)</f>
        <v>Giò Tai Lưỡi Xào 250g</v>
      </c>
      <c r="N1270" s="25" t="str">
        <f t="shared" si="353"/>
        <v>K-C6</v>
      </c>
      <c r="Q1270" s="25" t="str">
        <f>VLOOKUP(K1270,[2]TONG_SL!$A:$D,3,0)</f>
        <v>Túi</v>
      </c>
      <c r="R1270" s="1">
        <v>10</v>
      </c>
      <c r="T1270" s="1">
        <f>VLOOKUP(VLOOKUP(G1270,[2]Ma_KH!$A:$R,18,0)&amp;K1270,[2]Gia_MB!$A:$F,6,0)</f>
        <v>47673</v>
      </c>
      <c r="U1270" s="14">
        <f t="shared" si="354"/>
        <v>476730</v>
      </c>
      <c r="W1270" s="64">
        <f t="shared" si="355"/>
        <v>0</v>
      </c>
      <c r="X1270" s="3" t="str">
        <f t="shared" si="356"/>
        <v>8</v>
      </c>
      <c r="Z1270" s="14">
        <f t="shared" si="357"/>
        <v>38138.400000000001</v>
      </c>
      <c r="AA1270" s="7">
        <f>VLOOKUP(G1270,[2]Ma_KH!$A:$R,14,0)</f>
        <v>60</v>
      </c>
    </row>
    <row r="1271" spans="1:27" x14ac:dyDescent="0.25">
      <c r="A1271" s="11">
        <v>45911</v>
      </c>
      <c r="B1271" s="25">
        <v>58948</v>
      </c>
      <c r="C1271" s="98" t="s">
        <v>7186</v>
      </c>
      <c r="D1271" s="99">
        <v>45913</v>
      </c>
      <c r="G1271" s="13" t="s">
        <v>545</v>
      </c>
      <c r="I1271" s="13" t="s">
        <v>1996</v>
      </c>
      <c r="J1271" s="13" t="s">
        <v>1815</v>
      </c>
      <c r="K1271" s="13" t="s">
        <v>27</v>
      </c>
      <c r="L1271" s="25" t="str">
        <f>VLOOKUP($K1271,TONG_SL!$A:$D,2,0)</f>
        <v>Chân giò heo muối 300g</v>
      </c>
      <c r="N1271" s="25" t="str">
        <f t="shared" si="353"/>
        <v>K-C6</v>
      </c>
      <c r="Q1271" s="25" t="str">
        <f>VLOOKUP(K1271,[2]TONG_SL!$A:$D,3,0)</f>
        <v>Túi</v>
      </c>
      <c r="R1271" s="1">
        <v>5</v>
      </c>
      <c r="T1271" s="1">
        <f>VLOOKUP(VLOOKUP(G1271,[2]Ma_KH!$A:$R,18,0)&amp;K1271,[2]Gia_MB!$A:$F,6,0)</f>
        <v>69759</v>
      </c>
      <c r="U1271" s="14">
        <f t="shared" si="354"/>
        <v>348795</v>
      </c>
      <c r="W1271" s="64">
        <f t="shared" si="355"/>
        <v>0</v>
      </c>
      <c r="X1271" s="3" t="str">
        <f t="shared" si="356"/>
        <v>8</v>
      </c>
      <c r="Z1271" s="14">
        <f t="shared" si="357"/>
        <v>27903.600000000002</v>
      </c>
      <c r="AA1271" s="7">
        <f>VLOOKUP(G1271,[2]Ma_KH!$A:$R,14,0)</f>
        <v>60</v>
      </c>
    </row>
    <row r="1272" spans="1:27" x14ac:dyDescent="0.25">
      <c r="A1272" s="11">
        <v>45911</v>
      </c>
      <c r="B1272" s="25">
        <v>58948</v>
      </c>
      <c r="C1272" s="98" t="s">
        <v>7186</v>
      </c>
      <c r="D1272" s="99">
        <v>45913</v>
      </c>
      <c r="G1272" s="13" t="s">
        <v>545</v>
      </c>
      <c r="I1272" s="13" t="s">
        <v>1996</v>
      </c>
      <c r="J1272" s="13" t="s">
        <v>1815</v>
      </c>
      <c r="K1272" s="13" t="s">
        <v>547</v>
      </c>
      <c r="L1272" s="25" t="str">
        <f>VLOOKUP($K1272,TONG_SL!$A:$D,2,0)</f>
        <v>Chân giò heo muối 500g</v>
      </c>
      <c r="N1272" s="25" t="str">
        <f t="shared" ref="N1272:N1279" si="358">IF($B1272&lt;&gt;"","K-C6","")</f>
        <v>K-C6</v>
      </c>
      <c r="Q1272" s="25" t="str">
        <f>VLOOKUP(K1272,[2]TONG_SL!$A:$D,3,0)</f>
        <v>Túi</v>
      </c>
      <c r="R1272" s="1">
        <v>5</v>
      </c>
      <c r="T1272" s="1">
        <f>VLOOKUP(VLOOKUP(G1272,[2]Ma_KH!$A:$R,18,0)&amp;K1272,[2]Gia_MB!$A:$F,6,0)</f>
        <v>113113</v>
      </c>
      <c r="U1272" s="14">
        <f t="shared" si="354"/>
        <v>565565</v>
      </c>
      <c r="W1272" s="64">
        <f t="shared" si="355"/>
        <v>0</v>
      </c>
      <c r="X1272" s="3" t="str">
        <f t="shared" si="356"/>
        <v>8</v>
      </c>
      <c r="Z1272" s="14">
        <f t="shared" si="357"/>
        <v>45245.200000000004</v>
      </c>
      <c r="AA1272" s="7">
        <f>VLOOKUP(G1272,[2]Ma_KH!$A:$R,14,0)</f>
        <v>60</v>
      </c>
    </row>
    <row r="1273" spans="1:27" x14ac:dyDescent="0.25">
      <c r="A1273" s="11">
        <v>45911</v>
      </c>
      <c r="B1273" s="25">
        <v>58948</v>
      </c>
      <c r="C1273" s="98" t="s">
        <v>7186</v>
      </c>
      <c r="D1273" s="99">
        <v>45913</v>
      </c>
      <c r="G1273" s="13" t="s">
        <v>545</v>
      </c>
      <c r="I1273" s="13" t="s">
        <v>1996</v>
      </c>
      <c r="J1273" s="13" t="s">
        <v>1815</v>
      </c>
      <c r="K1273" s="13" t="s">
        <v>30</v>
      </c>
      <c r="L1273" s="25" t="str">
        <f>VLOOKUP($K1273,TONG_SL!$A:$D,2,0)</f>
        <v>Gà muối 500g</v>
      </c>
      <c r="N1273" s="25" t="str">
        <f t="shared" si="358"/>
        <v>K-C6</v>
      </c>
      <c r="Q1273" s="25" t="str">
        <f>VLOOKUP(K1273,[2]TONG_SL!$A:$D,3,0)</f>
        <v>Túi</v>
      </c>
      <c r="R1273" s="1">
        <v>5</v>
      </c>
      <c r="T1273" s="1">
        <f>VLOOKUP(VLOOKUP(G1273,[2]Ma_KH!$A:$R,18,0)&amp;K1273,[2]Gia_MB!$A:$F,6,0)</f>
        <v>105505</v>
      </c>
      <c r="U1273" s="14">
        <f t="shared" si="354"/>
        <v>527525</v>
      </c>
      <c r="W1273" s="64">
        <f t="shared" si="355"/>
        <v>0</v>
      </c>
      <c r="X1273" s="3" t="str">
        <f t="shared" si="356"/>
        <v>8</v>
      </c>
      <c r="Z1273" s="14">
        <f t="shared" si="357"/>
        <v>42202</v>
      </c>
      <c r="AA1273" s="7">
        <f>VLOOKUP(G1273,[2]Ma_KH!$A:$R,14,0)</f>
        <v>60</v>
      </c>
    </row>
    <row r="1274" spans="1:27" x14ac:dyDescent="0.25">
      <c r="A1274" s="11">
        <v>45911</v>
      </c>
      <c r="B1274" s="25">
        <v>58948</v>
      </c>
      <c r="C1274" s="98" t="s">
        <v>7186</v>
      </c>
      <c r="D1274" s="99">
        <v>45913</v>
      </c>
      <c r="G1274" s="13" t="s">
        <v>545</v>
      </c>
      <c r="I1274" s="13" t="s">
        <v>1996</v>
      </c>
      <c r="J1274" s="13" t="s">
        <v>1815</v>
      </c>
      <c r="K1274" s="13" t="s">
        <v>55</v>
      </c>
      <c r="L1274" s="25" t="str">
        <f>VLOOKUP($K1274,TONG_SL!$A:$D,2,0)</f>
        <v>Gà xì dầu 500g</v>
      </c>
      <c r="N1274" s="25" t="str">
        <f t="shared" si="358"/>
        <v>K-C6</v>
      </c>
      <c r="Q1274" s="25" t="str">
        <f>VLOOKUP(K1274,[2]TONG_SL!$A:$D,3,0)</f>
        <v>Túi</v>
      </c>
      <c r="R1274" s="1">
        <v>5</v>
      </c>
      <c r="T1274" s="1">
        <f>VLOOKUP(VLOOKUP(G1274,[2]Ma_KH!$A:$R,18,0)&amp;K1274,[2]Gia_MB!$A:$F,6,0)</f>
        <v>106026</v>
      </c>
      <c r="U1274" s="14">
        <f t="shared" si="354"/>
        <v>530130</v>
      </c>
      <c r="W1274" s="64">
        <f t="shared" si="355"/>
        <v>0</v>
      </c>
      <c r="X1274" s="3" t="str">
        <f t="shared" si="356"/>
        <v>8</v>
      </c>
      <c r="Z1274" s="14">
        <f t="shared" si="357"/>
        <v>42410.400000000001</v>
      </c>
      <c r="AA1274" s="7">
        <f>VLOOKUP(G1274,[2]Ma_KH!$A:$R,14,0)</f>
        <v>60</v>
      </c>
    </row>
    <row r="1275" spans="1:27" x14ac:dyDescent="0.25">
      <c r="A1275" s="11">
        <v>45913</v>
      </c>
      <c r="B1275" s="25">
        <v>59441</v>
      </c>
      <c r="C1275" s="98" t="s">
        <v>7186</v>
      </c>
      <c r="D1275" s="99">
        <v>45913</v>
      </c>
      <c r="G1275" s="13" t="s">
        <v>4908</v>
      </c>
      <c r="I1275" s="13" t="s">
        <v>4908</v>
      </c>
      <c r="J1275" s="13" t="s">
        <v>1815</v>
      </c>
      <c r="K1275" s="13" t="s">
        <v>39</v>
      </c>
      <c r="L1275" s="25" t="str">
        <f>VLOOKUP($K1275,TONG_SL!$A:$D,2,0)</f>
        <v>Chả cốm 300g</v>
      </c>
      <c r="N1275" s="25" t="str">
        <f t="shared" si="358"/>
        <v>K-C6</v>
      </c>
      <c r="Q1275" s="25" t="str">
        <f>VLOOKUP(K1275,[2]TONG_SL!$A:$D,3,0)</f>
        <v>Túi</v>
      </c>
      <c r="R1275" s="1">
        <v>5</v>
      </c>
      <c r="T1275" s="1">
        <f>VLOOKUP(VLOOKUP(G1275,[2]Ma_KH!$A:$R,18,0)&amp;K1275,[2]Gia_MB!$A:$F,6,0)</f>
        <v>70538</v>
      </c>
      <c r="U1275" s="14">
        <f t="shared" si="354"/>
        <v>352690</v>
      </c>
      <c r="W1275" s="64">
        <f t="shared" si="355"/>
        <v>0</v>
      </c>
      <c r="X1275" s="3" t="str">
        <f t="shared" si="356"/>
        <v>8</v>
      </c>
      <c r="Z1275" s="14">
        <f t="shared" si="357"/>
        <v>28215.200000000001</v>
      </c>
      <c r="AA1275" s="7">
        <f>VLOOKUP(G1275,[2]Ma_KH!$A:$R,14,0)</f>
        <v>56</v>
      </c>
    </row>
    <row r="1276" spans="1:27" x14ac:dyDescent="0.25">
      <c r="A1276" s="11">
        <v>45913</v>
      </c>
      <c r="B1276" s="25">
        <v>59441</v>
      </c>
      <c r="C1276" s="98" t="s">
        <v>7186</v>
      </c>
      <c r="D1276" s="99">
        <v>45913</v>
      </c>
      <c r="G1276" s="13" t="s">
        <v>4908</v>
      </c>
      <c r="I1276" s="13" t="s">
        <v>4908</v>
      </c>
      <c r="J1276" s="13" t="s">
        <v>1815</v>
      </c>
      <c r="K1276" s="13" t="s">
        <v>556</v>
      </c>
      <c r="L1276" s="25" t="str">
        <f>VLOOKUP($K1276,TONG_SL!$A:$D,2,0)</f>
        <v>Chân giò heo muối 100g</v>
      </c>
      <c r="N1276" s="25" t="str">
        <f t="shared" si="358"/>
        <v>K-C6</v>
      </c>
      <c r="Q1276" s="25" t="str">
        <f>VLOOKUP(K1276,[2]TONG_SL!$A:$D,3,0)</f>
        <v>Gói</v>
      </c>
      <c r="R1276" s="1">
        <v>10</v>
      </c>
      <c r="T1276" s="1">
        <f>VLOOKUP(VLOOKUP(G1276,[2]Ma_KH!$A:$R,18,0)&amp;K1276,[2]Gia_MB!$A:$F,6,0)</f>
        <v>23322</v>
      </c>
      <c r="U1276" s="14">
        <f t="shared" si="354"/>
        <v>233220</v>
      </c>
      <c r="W1276" s="64">
        <f t="shared" si="355"/>
        <v>0</v>
      </c>
      <c r="X1276" s="3" t="str">
        <f t="shared" si="356"/>
        <v>8</v>
      </c>
      <c r="Z1276" s="14">
        <f t="shared" si="357"/>
        <v>18657.600000000002</v>
      </c>
      <c r="AA1276" s="7">
        <f>VLOOKUP(G1276,[2]Ma_KH!$A:$R,14,0)</f>
        <v>56</v>
      </c>
    </row>
    <row r="1277" spans="1:27" x14ac:dyDescent="0.25">
      <c r="A1277" s="11">
        <v>45913</v>
      </c>
      <c r="B1277" s="25">
        <v>59441</v>
      </c>
      <c r="C1277" s="98" t="s">
        <v>7186</v>
      </c>
      <c r="D1277" s="99">
        <v>45913</v>
      </c>
      <c r="G1277" s="13" t="s">
        <v>4908</v>
      </c>
      <c r="I1277" s="13" t="s">
        <v>4908</v>
      </c>
      <c r="J1277" s="13" t="s">
        <v>1815</v>
      </c>
      <c r="K1277" s="13" t="s">
        <v>30</v>
      </c>
      <c r="L1277" s="25" t="str">
        <f>VLOOKUP($K1277,TONG_SL!$A:$D,2,0)</f>
        <v>Gà muối 500g</v>
      </c>
      <c r="N1277" s="25" t="str">
        <f t="shared" si="358"/>
        <v>K-C6</v>
      </c>
      <c r="Q1277" s="25" t="str">
        <f>VLOOKUP(K1277,[2]TONG_SL!$A:$D,3,0)</f>
        <v>Túi</v>
      </c>
      <c r="R1277" s="1">
        <v>3</v>
      </c>
      <c r="T1277" s="1">
        <f>VLOOKUP(VLOOKUP(G1277,[2]Ma_KH!$A:$R,18,0)&amp;K1277,[2]Gia_MB!$A:$F,6,0)</f>
        <v>105506</v>
      </c>
      <c r="U1277" s="14">
        <f t="shared" si="354"/>
        <v>316518</v>
      </c>
      <c r="W1277" s="64">
        <f t="shared" si="355"/>
        <v>0</v>
      </c>
      <c r="X1277" s="3" t="str">
        <f t="shared" si="356"/>
        <v>8</v>
      </c>
      <c r="Z1277" s="14">
        <f t="shared" si="357"/>
        <v>25321.440000000002</v>
      </c>
      <c r="AA1277" s="7">
        <f>VLOOKUP(G1277,[2]Ma_KH!$A:$R,14,0)</f>
        <v>56</v>
      </c>
    </row>
    <row r="1278" spans="1:27" x14ac:dyDescent="0.25">
      <c r="A1278" s="11">
        <v>45913</v>
      </c>
      <c r="B1278" s="25">
        <v>59441</v>
      </c>
      <c r="C1278" s="98" t="s">
        <v>7186</v>
      </c>
      <c r="D1278" s="99">
        <v>45913</v>
      </c>
      <c r="G1278" s="13" t="s">
        <v>4908</v>
      </c>
      <c r="I1278" s="13" t="s">
        <v>4908</v>
      </c>
      <c r="J1278" s="13" t="s">
        <v>1815</v>
      </c>
      <c r="K1278" s="13" t="s">
        <v>27</v>
      </c>
      <c r="L1278" s="25" t="str">
        <f>VLOOKUP($K1278,TONG_SL!$A:$D,2,0)</f>
        <v>Chân giò heo muối 300g</v>
      </c>
      <c r="N1278" s="25" t="str">
        <f t="shared" si="358"/>
        <v>K-C6</v>
      </c>
      <c r="Q1278" s="25" t="str">
        <f>VLOOKUP(K1278,[2]TONG_SL!$A:$D,3,0)</f>
        <v>Túi</v>
      </c>
      <c r="R1278" s="1">
        <v>7</v>
      </c>
      <c r="T1278" s="1">
        <f>VLOOKUP(VLOOKUP(G1278,[2]Ma_KH!$A:$R,18,0)&amp;K1278,[2]Gia_MB!$A:$F,6,0)</f>
        <v>69759</v>
      </c>
      <c r="U1278" s="14">
        <f t="shared" si="354"/>
        <v>488313</v>
      </c>
      <c r="W1278" s="64">
        <f t="shared" si="355"/>
        <v>0</v>
      </c>
      <c r="X1278" s="3" t="str">
        <f t="shared" si="356"/>
        <v>8</v>
      </c>
      <c r="Z1278" s="14">
        <f t="shared" si="357"/>
        <v>39065.040000000001</v>
      </c>
      <c r="AA1278" s="7">
        <f>VLOOKUP(G1278,[2]Ma_KH!$A:$R,14,0)</f>
        <v>56</v>
      </c>
    </row>
    <row r="1279" spans="1:27" x14ac:dyDescent="0.25">
      <c r="A1279" s="11">
        <v>45915</v>
      </c>
      <c r="B1279" s="25">
        <v>32078</v>
      </c>
      <c r="C1279" s="98" t="s">
        <v>7186</v>
      </c>
      <c r="D1279" s="99">
        <v>45913</v>
      </c>
      <c r="G1279" s="13" t="s">
        <v>820</v>
      </c>
      <c r="I1279" s="13" t="s">
        <v>7526</v>
      </c>
      <c r="J1279" s="13" t="s">
        <v>1811</v>
      </c>
      <c r="K1279" s="13" t="s">
        <v>27</v>
      </c>
      <c r="L1279" s="25" t="str">
        <f>VLOOKUP($K1279,TONG_SL!$A:$D,2,0)</f>
        <v>Chân giò heo muối 300g</v>
      </c>
      <c r="N1279" s="25" t="str">
        <f t="shared" si="358"/>
        <v>K-C6</v>
      </c>
      <c r="Q1279" s="25" t="str">
        <f>VLOOKUP(K1279,[2]TONG_SL!$A:$D,3,0)</f>
        <v>Túi</v>
      </c>
      <c r="R1279" s="1">
        <v>33</v>
      </c>
      <c r="T1279" s="1">
        <f>VLOOKUP(VLOOKUP(G1279,[2]Ma_KH!$A:$R,18,0)&amp;K1279,[2]Gia_MB!$A:$F,6,0)</f>
        <v>67556.52</v>
      </c>
      <c r="U1279" s="14">
        <f t="shared" si="354"/>
        <v>2229365.16</v>
      </c>
      <c r="W1279" s="64">
        <f t="shared" si="355"/>
        <v>0</v>
      </c>
      <c r="X1279" s="3" t="str">
        <f t="shared" si="356"/>
        <v>8</v>
      </c>
      <c r="Z1279" s="14">
        <f t="shared" si="357"/>
        <v>178349.21280000001</v>
      </c>
      <c r="AA1279" s="7">
        <f>VLOOKUP(G1279,[2]Ma_KH!$A:$R,14,0)</f>
        <v>1</v>
      </c>
    </row>
    <row r="1280" spans="1:27" x14ac:dyDescent="0.25">
      <c r="A1280" s="93">
        <v>45913</v>
      </c>
      <c r="B1280" s="74">
        <v>59458</v>
      </c>
      <c r="C1280" s="101" t="s">
        <v>7186</v>
      </c>
      <c r="D1280" s="99">
        <v>45915</v>
      </c>
      <c r="G1280" s="13" t="s">
        <v>3502</v>
      </c>
      <c r="I1280" s="13" t="s">
        <v>3502</v>
      </c>
      <c r="J1280" s="13" t="s">
        <v>1796</v>
      </c>
      <c r="K1280" s="13" t="s">
        <v>32</v>
      </c>
      <c r="L1280" s="25" t="str">
        <f>VLOOKUP($K1280,TONG_SL!$A:$D,2,0)</f>
        <v>Giò Tai Lưỡi Xào 250g</v>
      </c>
      <c r="N1280" s="25" t="str">
        <f t="shared" ref="N1280" si="359">IF($B1280&lt;&gt;"","K-C6","")</f>
        <v>K-C6</v>
      </c>
      <c r="Q1280" s="25" t="str">
        <f>VLOOKUP(K1280,[2]TONG_SL!$A:$D,3,0)</f>
        <v>Túi</v>
      </c>
      <c r="R1280" s="1">
        <v>4</v>
      </c>
      <c r="T1280" s="1">
        <f>VLOOKUP(VLOOKUP(G1280,[2]Ma_KH!$A:$R,18,0)&amp;K1280,[2]Gia_MB!$A:$F,6,0)</f>
        <v>50183</v>
      </c>
      <c r="U1280" s="14">
        <f t="shared" ref="U1280:U1282" si="360">T1280*R1280</f>
        <v>200732</v>
      </c>
    </row>
    <row r="1281" spans="1:21" x14ac:dyDescent="0.25">
      <c r="A1281" s="93">
        <v>45913</v>
      </c>
      <c r="B1281" s="74">
        <v>59458</v>
      </c>
      <c r="C1281" s="101" t="s">
        <v>7186</v>
      </c>
      <c r="D1281" s="99">
        <v>45915</v>
      </c>
      <c r="G1281" s="13" t="s">
        <v>3502</v>
      </c>
      <c r="I1281" s="13" t="s">
        <v>3502</v>
      </c>
      <c r="J1281" s="13" t="s">
        <v>1796</v>
      </c>
      <c r="K1281" s="13" t="s">
        <v>27</v>
      </c>
      <c r="L1281" s="25" t="str">
        <f>VLOOKUP($K1281,TONG_SL!$A:$D,2,0)</f>
        <v>Chân giò heo muối 300g</v>
      </c>
      <c r="N1281" s="25" t="str">
        <f t="shared" ref="N1281:N1282" si="361">IF($B1281&lt;&gt;"","K-C6","")</f>
        <v>K-C6</v>
      </c>
      <c r="Q1281" s="25" t="str">
        <f>VLOOKUP(K1281,[2]TONG_SL!$A:$D,3,0)</f>
        <v>Túi</v>
      </c>
      <c r="R1281" s="1">
        <v>20</v>
      </c>
      <c r="T1281" s="1">
        <f>VLOOKUP(VLOOKUP(G1281,[2]Ma_KH!$A:$R,18,0)&amp;K1281,[2]Gia_MB!$A:$F,6,0)</f>
        <v>73431</v>
      </c>
      <c r="U1281" s="14">
        <f t="shared" si="360"/>
        <v>1468620</v>
      </c>
    </row>
    <row r="1282" spans="1:21" x14ac:dyDescent="0.25">
      <c r="A1282" s="93">
        <v>45913</v>
      </c>
      <c r="B1282" s="74">
        <v>59458</v>
      </c>
      <c r="C1282" s="101" t="s">
        <v>7186</v>
      </c>
      <c r="D1282" s="99">
        <v>45915</v>
      </c>
      <c r="G1282" s="13" t="s">
        <v>3502</v>
      </c>
      <c r="I1282" s="13" t="s">
        <v>3502</v>
      </c>
      <c r="J1282" s="13" t="s">
        <v>1796</v>
      </c>
      <c r="K1282" s="13" t="s">
        <v>30</v>
      </c>
      <c r="L1282" s="25" t="str">
        <f>VLOOKUP($K1282,TONG_SL!$A:$D,2,0)</f>
        <v>Gà muối 500g</v>
      </c>
      <c r="N1282" s="25" t="str">
        <f t="shared" si="361"/>
        <v>K-C6</v>
      </c>
      <c r="Q1282" s="25" t="str">
        <f>VLOOKUP(K1282,[2]TONG_SL!$A:$D,3,0)</f>
        <v>Túi</v>
      </c>
      <c r="R1282" s="1">
        <v>10</v>
      </c>
      <c r="T1282" s="1">
        <f>VLOOKUP(VLOOKUP(G1282,[2]Ma_KH!$A:$R,18,0)&amp;K1282,[2]Gia_MB!$A:$F,6,0)</f>
        <v>111058</v>
      </c>
      <c r="U1282" s="14">
        <f t="shared" si="360"/>
        <v>1110580</v>
      </c>
    </row>
    <row r="1283" spans="1:21" x14ac:dyDescent="0.25">
      <c r="A1283" s="75">
        <v>45915</v>
      </c>
      <c r="B1283" s="76">
        <v>59510</v>
      </c>
      <c r="C1283" s="72" t="s">
        <v>7186</v>
      </c>
      <c r="D1283" s="99">
        <v>45915</v>
      </c>
      <c r="G1283" s="96" t="s">
        <v>7200</v>
      </c>
      <c r="I1283" s="13" t="s">
        <v>1926</v>
      </c>
      <c r="J1283" s="13" t="s">
        <v>1796</v>
      </c>
      <c r="K1283" s="13" t="s">
        <v>27</v>
      </c>
      <c r="L1283" s="25" t="str">
        <f>VLOOKUP($K1283,TONG_SL!$A:$D,2,0)</f>
        <v>Chân giò heo muối 300g</v>
      </c>
      <c r="N1283" s="25" t="str">
        <f t="shared" ref="N1283:N1288" si="362">IF($B1283&lt;&gt;"","K-C6","")</f>
        <v>K-C6</v>
      </c>
      <c r="Q1283" s="25" t="str">
        <f>VLOOKUP(K1283,[2]TONG_SL!$A:$D,3,0)</f>
        <v>Túi</v>
      </c>
      <c r="R1283" s="1">
        <v>20</v>
      </c>
      <c r="T1283" s="1">
        <f>VLOOKUP(VLOOKUP(G1283,[2]Ma_KH!$A:$R,18,0)&amp;K1283,[2]Gia_MB!$A:$F,6,0)</f>
        <v>69759</v>
      </c>
      <c r="U1283" s="14">
        <f t="shared" ref="U1283:U1334" si="363">T1283*R1283</f>
        <v>1395180</v>
      </c>
    </row>
    <row r="1284" spans="1:21" x14ac:dyDescent="0.25">
      <c r="A1284" s="75">
        <v>45915</v>
      </c>
      <c r="B1284" s="76">
        <v>59510</v>
      </c>
      <c r="C1284" s="72" t="s">
        <v>7186</v>
      </c>
      <c r="D1284" s="99">
        <v>45915</v>
      </c>
      <c r="G1284" s="96" t="s">
        <v>7200</v>
      </c>
      <c r="I1284" s="13" t="s">
        <v>1926</v>
      </c>
      <c r="J1284" s="13" t="s">
        <v>1796</v>
      </c>
      <c r="K1284" s="13" t="s">
        <v>35</v>
      </c>
      <c r="L1284" s="25" t="str">
        <f>VLOOKUP($K1284,TONG_SL!$A:$D,2,0)</f>
        <v>Tai heo muối 200g</v>
      </c>
      <c r="N1284" s="25" t="str">
        <f t="shared" si="362"/>
        <v>K-C6</v>
      </c>
      <c r="Q1284" s="25" t="str">
        <f>VLOOKUP(K1284,[2]TONG_SL!$A:$D,3,0)</f>
        <v>Túi</v>
      </c>
      <c r="R1284" s="1">
        <v>15</v>
      </c>
      <c r="T1284" s="1">
        <f>VLOOKUP(VLOOKUP(G1284,[2]Ma_KH!$A:$R,18,0)&amp;K1284,[2]Gia_MB!$A:$F,6,0)</f>
        <v>52815</v>
      </c>
      <c r="U1284" s="14">
        <f t="shared" si="363"/>
        <v>792225</v>
      </c>
    </row>
    <row r="1285" spans="1:21" x14ac:dyDescent="0.25">
      <c r="A1285" s="75">
        <v>45915</v>
      </c>
      <c r="B1285" s="76">
        <v>59510</v>
      </c>
      <c r="C1285" s="72" t="s">
        <v>7186</v>
      </c>
      <c r="D1285" s="99">
        <v>45915</v>
      </c>
      <c r="G1285" s="96" t="s">
        <v>7200</v>
      </c>
      <c r="I1285" s="13" t="s">
        <v>1926</v>
      </c>
      <c r="J1285" s="13" t="s">
        <v>1796</v>
      </c>
      <c r="K1285" s="13" t="s">
        <v>30</v>
      </c>
      <c r="L1285" s="25" t="str">
        <f>VLOOKUP($K1285,TONG_SL!$A:$D,2,0)</f>
        <v>Gà muối 500g</v>
      </c>
      <c r="N1285" s="25" t="str">
        <f t="shared" si="362"/>
        <v>K-C6</v>
      </c>
      <c r="Q1285" s="25" t="str">
        <f>VLOOKUP(K1285,[2]TONG_SL!$A:$D,3,0)</f>
        <v>Túi</v>
      </c>
      <c r="R1285" s="1">
        <v>10</v>
      </c>
      <c r="T1285" s="1">
        <f>VLOOKUP(VLOOKUP(G1285,[2]Ma_KH!$A:$R,18,0)&amp;K1285,[2]Gia_MB!$A:$F,6,0)</f>
        <v>105505</v>
      </c>
      <c r="U1285" s="14">
        <f t="shared" si="363"/>
        <v>1055050</v>
      </c>
    </row>
    <row r="1286" spans="1:21" x14ac:dyDescent="0.25">
      <c r="A1286" s="75">
        <v>45915</v>
      </c>
      <c r="B1286" s="76">
        <v>59510</v>
      </c>
      <c r="C1286" s="72" t="s">
        <v>7186</v>
      </c>
      <c r="D1286" s="99">
        <v>45915</v>
      </c>
      <c r="G1286" s="96" t="s">
        <v>7200</v>
      </c>
      <c r="I1286" s="13" t="s">
        <v>1926</v>
      </c>
      <c r="J1286" s="13" t="s">
        <v>1796</v>
      </c>
      <c r="K1286" s="13" t="s">
        <v>32</v>
      </c>
      <c r="L1286" s="25" t="str">
        <f>VLOOKUP($K1286,TONG_SL!$A:$D,2,0)</f>
        <v>Giò Tai Lưỡi Xào 250g</v>
      </c>
      <c r="N1286" s="25" t="str">
        <f t="shared" si="362"/>
        <v>K-C6</v>
      </c>
      <c r="Q1286" s="25" t="str">
        <f>VLOOKUP(K1286,[2]TONG_SL!$A:$D,3,0)</f>
        <v>Túi</v>
      </c>
      <c r="R1286" s="1">
        <v>6</v>
      </c>
      <c r="T1286" s="1">
        <f>VLOOKUP(VLOOKUP(G1286,[2]Ma_KH!$A:$R,18,0)&amp;K1286,[2]Gia_MB!$A:$F,6,0)</f>
        <v>47673</v>
      </c>
      <c r="U1286" s="14">
        <f t="shared" si="363"/>
        <v>286038</v>
      </c>
    </row>
    <row r="1287" spans="1:21" x14ac:dyDescent="0.25">
      <c r="A1287" s="75">
        <v>45915</v>
      </c>
      <c r="B1287" s="76">
        <v>59471</v>
      </c>
      <c r="C1287" s="98" t="s">
        <v>7186</v>
      </c>
      <c r="D1287" s="99">
        <v>45915</v>
      </c>
      <c r="G1287" s="13" t="s">
        <v>3547</v>
      </c>
      <c r="I1287" s="13" t="s">
        <v>3547</v>
      </c>
      <c r="J1287" s="13" t="s">
        <v>1796</v>
      </c>
      <c r="K1287" s="13" t="s">
        <v>30</v>
      </c>
      <c r="L1287" s="25" t="str">
        <f>VLOOKUP($K1287,TONG_SL!$A:$D,2,0)</f>
        <v>Gà muối 500g</v>
      </c>
      <c r="N1287" s="25" t="str">
        <f t="shared" si="362"/>
        <v>K-C6</v>
      </c>
      <c r="Q1287" s="25" t="str">
        <f>VLOOKUP(K1287,[2]TONG_SL!$A:$D,3,0)</f>
        <v>Túi</v>
      </c>
      <c r="R1287" s="1">
        <v>30</v>
      </c>
      <c r="T1287" s="1">
        <f>VLOOKUP(VLOOKUP(G1287,[2]Ma_KH!$A:$R,18,0)&amp;K1287,[2]Gia_MB!$A:$F,6,0)</f>
        <v>111058</v>
      </c>
      <c r="U1287" s="14">
        <f t="shared" si="363"/>
        <v>3331740</v>
      </c>
    </row>
    <row r="1288" spans="1:21" x14ac:dyDescent="0.25">
      <c r="A1288" s="75">
        <v>45915</v>
      </c>
      <c r="B1288" s="76">
        <v>59462</v>
      </c>
      <c r="C1288" s="98" t="s">
        <v>7186</v>
      </c>
      <c r="D1288" s="99">
        <v>45915</v>
      </c>
      <c r="G1288" s="13" t="s">
        <v>3516</v>
      </c>
      <c r="I1288" s="13" t="s">
        <v>3516</v>
      </c>
      <c r="J1288" s="13" t="s">
        <v>1796</v>
      </c>
      <c r="K1288" s="13" t="s">
        <v>32</v>
      </c>
      <c r="L1288" s="25" t="str">
        <f>VLOOKUP($K1288,TONG_SL!$A:$D,2,0)</f>
        <v>Giò Tai Lưỡi Xào 250g</v>
      </c>
      <c r="N1288" s="25" t="str">
        <f t="shared" si="362"/>
        <v>K-C6</v>
      </c>
      <c r="Q1288" s="25" t="str">
        <f>VLOOKUP(K1288,[2]TONG_SL!$A:$D,3,0)</f>
        <v>Túi</v>
      </c>
      <c r="R1288" s="1">
        <v>4</v>
      </c>
      <c r="T1288" s="1">
        <f>VLOOKUP(VLOOKUP(G1288,[2]Ma_KH!$A:$R,18,0)&amp;K1288,[2]Gia_MB!$A:$F,6,0)</f>
        <v>50183</v>
      </c>
      <c r="U1288" s="14">
        <f t="shared" si="363"/>
        <v>200732</v>
      </c>
    </row>
    <row r="1289" spans="1:21" x14ac:dyDescent="0.25">
      <c r="A1289" s="75">
        <v>45915</v>
      </c>
      <c r="B1289" s="76">
        <v>59462</v>
      </c>
      <c r="C1289" s="98" t="s">
        <v>7186</v>
      </c>
      <c r="D1289" s="99">
        <v>45915</v>
      </c>
      <c r="G1289" s="13" t="s">
        <v>3516</v>
      </c>
      <c r="I1289" s="13" t="s">
        <v>3516</v>
      </c>
      <c r="J1289" s="13" t="s">
        <v>1796</v>
      </c>
      <c r="K1289" s="13" t="s">
        <v>7473</v>
      </c>
      <c r="L1289" s="25" t="str">
        <f>VLOOKUP($K1289,TONG_SL!$A:$D,2,0)</f>
        <v>Mọc Nấm Hương 250g</v>
      </c>
      <c r="N1289" s="25" t="str">
        <f t="shared" ref="N1289:N1334" si="364">IF($B1289&lt;&gt;"","K-C6","")</f>
        <v>K-C6</v>
      </c>
      <c r="Q1289" s="25" t="str">
        <f>VLOOKUP(K1289,[2]TONG_SL!$A:$D,3,0)</f>
        <v>Túi</v>
      </c>
      <c r="R1289" s="1">
        <v>5</v>
      </c>
      <c r="T1289" s="1">
        <f>VLOOKUP(VLOOKUP(G1289,[2]Ma_KH!$A:$R,18,0)&amp;K1289,[2]Gia_MB!$A:$F,6,0)</f>
        <v>46000</v>
      </c>
      <c r="U1289" s="14">
        <f t="shared" si="363"/>
        <v>230000</v>
      </c>
    </row>
    <row r="1290" spans="1:21" x14ac:dyDescent="0.25">
      <c r="A1290" s="75">
        <v>45915</v>
      </c>
      <c r="B1290" s="76">
        <v>59462</v>
      </c>
      <c r="C1290" s="98" t="s">
        <v>7186</v>
      </c>
      <c r="D1290" s="99">
        <v>45915</v>
      </c>
      <c r="G1290" s="13" t="s">
        <v>3516</v>
      </c>
      <c r="I1290" s="13" t="s">
        <v>3516</v>
      </c>
      <c r="J1290" s="13" t="s">
        <v>1796</v>
      </c>
      <c r="K1290" s="13" t="s">
        <v>7472</v>
      </c>
      <c r="L1290" s="25" t="str">
        <f>VLOOKUP($K1290,TONG_SL!$A:$D,2,0)</f>
        <v>Chân giò heo muối 300g</v>
      </c>
      <c r="N1290" s="25" t="str">
        <f t="shared" si="364"/>
        <v>K-C6</v>
      </c>
      <c r="Q1290" s="25" t="str">
        <f>VLOOKUP(K1290,[2]TONG_SL!$A:$D,3,0)</f>
        <v>Túi</v>
      </c>
      <c r="R1290" s="1">
        <v>20</v>
      </c>
      <c r="T1290" s="1">
        <f>VLOOKUP(VLOOKUP(G1290,[2]Ma_KH!$A:$R,18,0)&amp;K1290,[2]Gia_MB!$A:$F,6,0)</f>
        <v>73431</v>
      </c>
      <c r="U1290" s="14">
        <f t="shared" si="363"/>
        <v>1468620</v>
      </c>
    </row>
    <row r="1291" spans="1:21" x14ac:dyDescent="0.25">
      <c r="A1291" s="75">
        <v>45915</v>
      </c>
      <c r="B1291" s="76">
        <v>59462</v>
      </c>
      <c r="C1291" s="98" t="s">
        <v>7186</v>
      </c>
      <c r="D1291" s="99">
        <v>45915</v>
      </c>
      <c r="G1291" s="13" t="s">
        <v>3516</v>
      </c>
      <c r="I1291" s="13" t="s">
        <v>3516</v>
      </c>
      <c r="J1291" s="13" t="s">
        <v>1796</v>
      </c>
      <c r="K1291" s="13" t="s">
        <v>30</v>
      </c>
      <c r="L1291" s="25" t="str">
        <f>VLOOKUP($K1291,TONG_SL!$A:$D,2,0)</f>
        <v>Gà muối 500g</v>
      </c>
      <c r="N1291" s="25" t="str">
        <f t="shared" si="364"/>
        <v>K-C6</v>
      </c>
      <c r="Q1291" s="25" t="str">
        <f>VLOOKUP(K1291,[2]TONG_SL!$A:$D,3,0)</f>
        <v>Túi</v>
      </c>
      <c r="R1291" s="1">
        <v>10</v>
      </c>
      <c r="T1291" s="1">
        <f>VLOOKUP(VLOOKUP(G1291,[2]Ma_KH!$A:$R,18,0)&amp;K1291,[2]Gia_MB!$A:$F,6,0)</f>
        <v>111058</v>
      </c>
      <c r="U1291" s="14">
        <f t="shared" si="363"/>
        <v>1110580</v>
      </c>
    </row>
    <row r="1292" spans="1:21" x14ac:dyDescent="0.25">
      <c r="A1292" s="75">
        <v>45915</v>
      </c>
      <c r="B1292" s="76">
        <v>59460</v>
      </c>
      <c r="C1292" s="98" t="s">
        <v>7186</v>
      </c>
      <c r="D1292" s="99">
        <v>45915</v>
      </c>
      <c r="G1292" s="13" t="s">
        <v>3513</v>
      </c>
      <c r="I1292" s="13" t="s">
        <v>3513</v>
      </c>
      <c r="J1292" s="13" t="s">
        <v>1796</v>
      </c>
      <c r="K1292" s="13" t="s">
        <v>30</v>
      </c>
      <c r="L1292" s="25" t="str">
        <f>VLOOKUP($K1292,TONG_SL!$A:$D,2,0)</f>
        <v>Gà muối 500g</v>
      </c>
      <c r="N1292" s="25" t="str">
        <f t="shared" si="364"/>
        <v>K-C6</v>
      </c>
      <c r="Q1292" s="25" t="str">
        <f>VLOOKUP(K1292,[2]TONG_SL!$A:$D,3,0)</f>
        <v>Túi</v>
      </c>
      <c r="R1292" s="1">
        <v>10</v>
      </c>
      <c r="T1292" s="1">
        <f>VLOOKUP(VLOOKUP(G1292,[2]Ma_KH!$A:$R,18,0)&amp;K1292,[2]Gia_MB!$A:$F,6,0)</f>
        <v>111058</v>
      </c>
      <c r="U1292" s="14">
        <f t="shared" si="363"/>
        <v>1110580</v>
      </c>
    </row>
    <row r="1293" spans="1:21" x14ac:dyDescent="0.25">
      <c r="A1293" s="75">
        <v>45915</v>
      </c>
      <c r="B1293" s="76">
        <v>59461</v>
      </c>
      <c r="C1293" s="98" t="s">
        <v>7186</v>
      </c>
      <c r="D1293" s="99">
        <v>45915</v>
      </c>
      <c r="G1293" s="13" t="s">
        <v>3513</v>
      </c>
      <c r="I1293" s="13" t="s">
        <v>3513</v>
      </c>
      <c r="J1293" s="13" t="s">
        <v>1796</v>
      </c>
      <c r="K1293" s="13" t="s">
        <v>7473</v>
      </c>
      <c r="L1293" s="25" t="str">
        <f>VLOOKUP($K1293,TONG_SL!$A:$D,2,0)</f>
        <v>Mọc Nấm Hương 250g</v>
      </c>
      <c r="N1293" s="25" t="str">
        <f t="shared" si="364"/>
        <v>K-C6</v>
      </c>
      <c r="Q1293" s="25" t="str">
        <f>VLOOKUP(K1293,[2]TONG_SL!$A:$D,3,0)</f>
        <v>Túi</v>
      </c>
      <c r="R1293" s="1">
        <v>10</v>
      </c>
      <c r="T1293" s="1">
        <f>VLOOKUP(VLOOKUP(G1293,[2]Ma_KH!$A:$R,18,0)&amp;K1293,[2]Gia_MB!$A:$F,6,0)</f>
        <v>46000</v>
      </c>
      <c r="U1293" s="14">
        <f t="shared" si="363"/>
        <v>460000</v>
      </c>
    </row>
    <row r="1294" spans="1:21" x14ac:dyDescent="0.25">
      <c r="A1294" s="75">
        <v>45915</v>
      </c>
      <c r="B1294" s="76">
        <v>59461</v>
      </c>
      <c r="C1294" s="98" t="s">
        <v>7186</v>
      </c>
      <c r="D1294" s="99">
        <v>45915</v>
      </c>
      <c r="G1294" s="13" t="s">
        <v>3513</v>
      </c>
      <c r="I1294" s="13" t="s">
        <v>3513</v>
      </c>
      <c r="J1294" s="13" t="s">
        <v>1796</v>
      </c>
      <c r="K1294" s="13" t="s">
        <v>35</v>
      </c>
      <c r="L1294" s="25" t="str">
        <f>VLOOKUP($K1294,TONG_SL!$A:$D,2,0)</f>
        <v>Tai heo muối 200g</v>
      </c>
      <c r="N1294" s="25" t="str">
        <f t="shared" si="364"/>
        <v>K-C6</v>
      </c>
      <c r="Q1294" s="25" t="str">
        <f>VLOOKUP(K1294,[2]TONG_SL!$A:$D,3,0)</f>
        <v>Túi</v>
      </c>
      <c r="R1294" s="1">
        <v>20</v>
      </c>
      <c r="T1294" s="1">
        <f>VLOOKUP(VLOOKUP(G1294,[2]Ma_KH!$A:$R,18,0)&amp;K1294,[2]Gia_MB!$A:$F,6,0)</f>
        <v>55595</v>
      </c>
      <c r="U1294" s="14">
        <f t="shared" si="363"/>
        <v>1111900</v>
      </c>
    </row>
    <row r="1295" spans="1:21" x14ac:dyDescent="0.25">
      <c r="A1295" s="75">
        <v>45915</v>
      </c>
      <c r="B1295" s="76">
        <v>59509</v>
      </c>
      <c r="C1295" s="98" t="s">
        <v>7186</v>
      </c>
      <c r="D1295" s="99">
        <v>45915</v>
      </c>
      <c r="G1295" s="13" t="s">
        <v>7200</v>
      </c>
      <c r="I1295" s="13" t="s">
        <v>1918</v>
      </c>
      <c r="J1295" s="13" t="s">
        <v>1796</v>
      </c>
      <c r="K1295" s="13" t="s">
        <v>7472</v>
      </c>
      <c r="L1295" s="25" t="str">
        <f>VLOOKUP($K1295,TONG_SL!$A:$D,2,0)</f>
        <v>Chân giò heo muối 300g</v>
      </c>
      <c r="N1295" s="25" t="str">
        <f t="shared" si="364"/>
        <v>K-C6</v>
      </c>
      <c r="Q1295" s="25" t="str">
        <f>VLOOKUP(K1295,[2]TONG_SL!$A:$D,3,0)</f>
        <v>Túi</v>
      </c>
      <c r="R1295" s="1">
        <v>5</v>
      </c>
      <c r="T1295" s="1">
        <f>VLOOKUP(VLOOKUP(G1295,[2]Ma_KH!$A:$R,18,0)&amp;K1295,[2]Gia_MB!$A:$F,6,0)</f>
        <v>69759</v>
      </c>
      <c r="U1295" s="14">
        <f t="shared" si="363"/>
        <v>348795</v>
      </c>
    </row>
    <row r="1296" spans="1:21" x14ac:dyDescent="0.25">
      <c r="A1296" s="75">
        <v>45915</v>
      </c>
      <c r="B1296" s="76">
        <v>59509</v>
      </c>
      <c r="C1296" s="98" t="s">
        <v>7186</v>
      </c>
      <c r="D1296" s="99">
        <v>45915</v>
      </c>
      <c r="G1296" s="13" t="s">
        <v>7200</v>
      </c>
      <c r="I1296" s="13" t="s">
        <v>1918</v>
      </c>
      <c r="J1296" s="13" t="s">
        <v>1796</v>
      </c>
      <c r="K1296" s="13" t="s">
        <v>7475</v>
      </c>
      <c r="L1296" s="25" t="str">
        <f>VLOOKUP($K1296,TONG_SL!$A:$D,2,0)</f>
        <v>Chân giò heo muối 500g</v>
      </c>
      <c r="N1296" s="25" t="str">
        <f t="shared" si="364"/>
        <v>K-C6</v>
      </c>
      <c r="Q1296" s="25" t="str">
        <f>VLOOKUP(K1296,[2]TONG_SL!$A:$D,3,0)</f>
        <v>Túi</v>
      </c>
      <c r="R1296" s="1">
        <v>10</v>
      </c>
      <c r="T1296" s="1">
        <f>VLOOKUP(VLOOKUP(G1296,[2]Ma_KH!$A:$R,18,0)&amp;K1296,[2]Gia_MB!$A:$F,6,0)</f>
        <v>113113</v>
      </c>
      <c r="U1296" s="14">
        <f t="shared" si="363"/>
        <v>1131130</v>
      </c>
    </row>
    <row r="1297" spans="1:21" x14ac:dyDescent="0.25">
      <c r="A1297" s="75">
        <v>45915</v>
      </c>
      <c r="B1297" s="76">
        <v>59509</v>
      </c>
      <c r="C1297" s="98" t="s">
        <v>7186</v>
      </c>
      <c r="D1297" s="99">
        <v>45915</v>
      </c>
      <c r="G1297" s="13" t="s">
        <v>7200</v>
      </c>
      <c r="I1297" s="13" t="s">
        <v>1918</v>
      </c>
      <c r="J1297" s="13" t="s">
        <v>1796</v>
      </c>
      <c r="K1297" s="13" t="s">
        <v>30</v>
      </c>
      <c r="L1297" s="25" t="str">
        <f>VLOOKUP($K1297,TONG_SL!$A:$D,2,0)</f>
        <v>Gà muối 500g</v>
      </c>
      <c r="N1297" s="25" t="str">
        <f t="shared" si="364"/>
        <v>K-C6</v>
      </c>
      <c r="Q1297" s="25" t="str">
        <f>VLOOKUP(K1297,[2]TONG_SL!$A:$D,3,0)</f>
        <v>Túi</v>
      </c>
      <c r="R1297" s="1">
        <v>10</v>
      </c>
      <c r="T1297" s="1">
        <f>VLOOKUP(VLOOKUP(G1297,[2]Ma_KH!$A:$R,18,0)&amp;K1297,[2]Gia_MB!$A:$F,6,0)</f>
        <v>105505</v>
      </c>
      <c r="U1297" s="14">
        <f t="shared" si="363"/>
        <v>1055050</v>
      </c>
    </row>
    <row r="1298" spans="1:21" x14ac:dyDescent="0.25">
      <c r="A1298" s="75">
        <v>45915</v>
      </c>
      <c r="B1298" s="76">
        <v>59468</v>
      </c>
      <c r="C1298" s="98" t="s">
        <v>7186</v>
      </c>
      <c r="D1298" s="99">
        <v>45915</v>
      </c>
      <c r="G1298" s="13" t="s">
        <v>3537</v>
      </c>
      <c r="I1298" s="13" t="s">
        <v>3537</v>
      </c>
      <c r="J1298" s="13" t="s">
        <v>1796</v>
      </c>
      <c r="K1298" s="13" t="s">
        <v>30</v>
      </c>
      <c r="L1298" s="25" t="str">
        <f>VLOOKUP($K1298,TONG_SL!$A:$D,2,0)</f>
        <v>Gà muối 500g</v>
      </c>
      <c r="N1298" s="25" t="str">
        <f t="shared" si="364"/>
        <v>K-C6</v>
      </c>
      <c r="Q1298" s="25" t="str">
        <f>VLOOKUP(K1298,[2]TONG_SL!$A:$D,3,0)</f>
        <v>Túi</v>
      </c>
      <c r="R1298" s="1">
        <v>30</v>
      </c>
      <c r="T1298" s="1">
        <f>VLOOKUP(VLOOKUP(G1298,[2]Ma_KH!$A:$R,18,0)&amp;K1298,[2]Gia_MB!$A:$F,6,0)</f>
        <v>111058</v>
      </c>
      <c r="U1298" s="14">
        <f t="shared" si="363"/>
        <v>3331740</v>
      </c>
    </row>
    <row r="1299" spans="1:21" x14ac:dyDescent="0.25">
      <c r="A1299" s="75">
        <v>45915</v>
      </c>
      <c r="B1299" s="76">
        <v>59469</v>
      </c>
      <c r="C1299" s="98" t="s">
        <v>7186</v>
      </c>
      <c r="D1299" s="99">
        <v>45915</v>
      </c>
      <c r="G1299" s="13" t="s">
        <v>3537</v>
      </c>
      <c r="I1299" s="13" t="s">
        <v>3537</v>
      </c>
      <c r="J1299" s="13" t="s">
        <v>1796</v>
      </c>
      <c r="K1299" s="13" t="s">
        <v>32</v>
      </c>
      <c r="L1299" s="25" t="str">
        <f>VLOOKUP($K1299,TONG_SL!$A:$D,2,0)</f>
        <v>Giò Tai Lưỡi Xào 250g</v>
      </c>
      <c r="N1299" s="25" t="str">
        <f t="shared" si="364"/>
        <v>K-C6</v>
      </c>
      <c r="Q1299" s="25" t="str">
        <f>VLOOKUP(K1299,[2]TONG_SL!$A:$D,3,0)</f>
        <v>Túi</v>
      </c>
      <c r="R1299" s="1">
        <v>8</v>
      </c>
      <c r="T1299" s="1">
        <f>VLOOKUP(VLOOKUP(G1299,[2]Ma_KH!$A:$R,18,0)&amp;K1299,[2]Gia_MB!$A:$F,6,0)</f>
        <v>50183</v>
      </c>
      <c r="U1299" s="14">
        <f t="shared" si="363"/>
        <v>401464</v>
      </c>
    </row>
    <row r="1300" spans="1:21" x14ac:dyDescent="0.25">
      <c r="A1300" s="75">
        <v>45915</v>
      </c>
      <c r="B1300" s="76">
        <v>59469</v>
      </c>
      <c r="C1300" s="98" t="s">
        <v>7186</v>
      </c>
      <c r="D1300" s="99">
        <v>45915</v>
      </c>
      <c r="G1300" s="13" t="s">
        <v>3537</v>
      </c>
      <c r="I1300" s="13" t="s">
        <v>3537</v>
      </c>
      <c r="J1300" s="13" t="s">
        <v>1796</v>
      </c>
      <c r="K1300" s="13" t="s">
        <v>7473</v>
      </c>
      <c r="L1300" s="25" t="str">
        <f>VLOOKUP($K1300,TONG_SL!$A:$D,2,0)</f>
        <v>Mọc Nấm Hương 250g</v>
      </c>
      <c r="N1300" s="25" t="str">
        <f t="shared" si="364"/>
        <v>K-C6</v>
      </c>
      <c r="Q1300" s="25" t="str">
        <f>VLOOKUP(K1300,[2]TONG_SL!$A:$D,3,0)</f>
        <v>Túi</v>
      </c>
      <c r="R1300" s="1">
        <v>10</v>
      </c>
      <c r="T1300" s="1">
        <f>VLOOKUP(VLOOKUP(G1300,[2]Ma_KH!$A:$R,18,0)&amp;K1300,[2]Gia_MB!$A:$F,6,0)</f>
        <v>46000</v>
      </c>
      <c r="U1300" s="14">
        <f t="shared" si="363"/>
        <v>460000</v>
      </c>
    </row>
    <row r="1301" spans="1:21" x14ac:dyDescent="0.25">
      <c r="A1301" s="75">
        <v>45915</v>
      </c>
      <c r="B1301" s="76">
        <v>59469</v>
      </c>
      <c r="C1301" s="98" t="s">
        <v>7186</v>
      </c>
      <c r="D1301" s="99">
        <v>45915</v>
      </c>
      <c r="G1301" s="13" t="s">
        <v>3537</v>
      </c>
      <c r="I1301" s="13" t="s">
        <v>3537</v>
      </c>
      <c r="J1301" s="13" t="s">
        <v>1796</v>
      </c>
      <c r="K1301" s="13" t="s">
        <v>35</v>
      </c>
      <c r="L1301" s="25" t="str">
        <f>VLOOKUP($K1301,TONG_SL!$A:$D,2,0)</f>
        <v>Tai heo muối 200g</v>
      </c>
      <c r="N1301" s="25" t="str">
        <f t="shared" si="364"/>
        <v>K-C6</v>
      </c>
      <c r="Q1301" s="25" t="str">
        <f>VLOOKUP(K1301,[2]TONG_SL!$A:$D,3,0)</f>
        <v>Túi</v>
      </c>
      <c r="R1301" s="1">
        <v>20</v>
      </c>
      <c r="T1301" s="1">
        <f>VLOOKUP(VLOOKUP(G1301,[2]Ma_KH!$A:$R,18,0)&amp;K1301,[2]Gia_MB!$A:$F,6,0)</f>
        <v>55595</v>
      </c>
      <c r="U1301" s="14">
        <f t="shared" si="363"/>
        <v>1111900</v>
      </c>
    </row>
    <row r="1302" spans="1:21" x14ac:dyDescent="0.25">
      <c r="A1302" s="75">
        <v>45915</v>
      </c>
      <c r="B1302" s="76">
        <v>59469</v>
      </c>
      <c r="C1302" s="98" t="s">
        <v>7186</v>
      </c>
      <c r="D1302" s="99">
        <v>45915</v>
      </c>
      <c r="G1302" s="13" t="s">
        <v>3537</v>
      </c>
      <c r="I1302" s="13" t="s">
        <v>3537</v>
      </c>
      <c r="J1302" s="13" t="s">
        <v>1796</v>
      </c>
      <c r="K1302" s="13" t="s">
        <v>30</v>
      </c>
      <c r="L1302" s="25" t="str">
        <f>VLOOKUP($K1302,TONG_SL!$A:$D,2,0)</f>
        <v>Gà muối 500g</v>
      </c>
      <c r="N1302" s="25" t="str">
        <f t="shared" si="364"/>
        <v>K-C6</v>
      </c>
      <c r="Q1302" s="25" t="str">
        <f>VLOOKUP(K1302,[2]TONG_SL!$A:$D,3,0)</f>
        <v>Túi</v>
      </c>
      <c r="R1302" s="1">
        <v>10</v>
      </c>
      <c r="T1302" s="1">
        <f>VLOOKUP(VLOOKUP(G1302,[2]Ma_KH!$A:$R,18,0)&amp;K1302,[2]Gia_MB!$A:$F,6,0)</f>
        <v>111058</v>
      </c>
      <c r="U1302" s="14">
        <f t="shared" si="363"/>
        <v>1110580</v>
      </c>
    </row>
    <row r="1303" spans="1:21" x14ac:dyDescent="0.25">
      <c r="A1303" s="75">
        <v>45915</v>
      </c>
      <c r="B1303" s="76">
        <v>59470</v>
      </c>
      <c r="C1303" s="98" t="s">
        <v>7186</v>
      </c>
      <c r="D1303" s="99">
        <v>45915</v>
      </c>
      <c r="G1303" s="13" t="s">
        <v>3540</v>
      </c>
      <c r="I1303" s="13" t="s">
        <v>3540</v>
      </c>
      <c r="J1303" s="13" t="s">
        <v>1796</v>
      </c>
      <c r="K1303" s="13" t="s">
        <v>7473</v>
      </c>
      <c r="L1303" s="25" t="str">
        <f>VLOOKUP($K1303,TONG_SL!$A:$D,2,0)</f>
        <v>Mọc Nấm Hương 250g</v>
      </c>
      <c r="N1303" s="25" t="str">
        <f t="shared" si="364"/>
        <v>K-C6</v>
      </c>
      <c r="Q1303" s="25" t="str">
        <f>VLOOKUP(K1303,[2]TONG_SL!$A:$D,3,0)</f>
        <v>Túi</v>
      </c>
      <c r="R1303" s="1">
        <v>10</v>
      </c>
      <c r="T1303" s="1">
        <f>VLOOKUP(VLOOKUP(G1303,[2]Ma_KH!$A:$R,18,0)&amp;K1303,[2]Gia_MB!$A:$F,6,0)</f>
        <v>46000</v>
      </c>
      <c r="U1303" s="14">
        <f t="shared" si="363"/>
        <v>460000</v>
      </c>
    </row>
    <row r="1304" spans="1:21" x14ac:dyDescent="0.25">
      <c r="A1304" s="75">
        <v>45915</v>
      </c>
      <c r="B1304" s="76">
        <v>59470</v>
      </c>
      <c r="C1304" s="98" t="s">
        <v>7186</v>
      </c>
      <c r="D1304" s="99">
        <v>45915</v>
      </c>
      <c r="G1304" s="13" t="s">
        <v>3540</v>
      </c>
      <c r="I1304" s="13" t="s">
        <v>3540</v>
      </c>
      <c r="J1304" s="13" t="s">
        <v>1796</v>
      </c>
      <c r="K1304" s="13" t="s">
        <v>27</v>
      </c>
      <c r="L1304" s="25" t="str">
        <f>VLOOKUP($K1304,TONG_SL!$A:$D,2,0)</f>
        <v>Chân giò heo muối 300g</v>
      </c>
      <c r="N1304" s="25" t="str">
        <f t="shared" si="364"/>
        <v>K-C6</v>
      </c>
      <c r="Q1304" s="25" t="str">
        <f>VLOOKUP(K1304,[2]TONG_SL!$A:$D,3,0)</f>
        <v>Túi</v>
      </c>
      <c r="R1304" s="1">
        <v>20</v>
      </c>
      <c r="T1304" s="1">
        <f>VLOOKUP(VLOOKUP(G1304,[2]Ma_KH!$A:$R,18,0)&amp;K1304,[2]Gia_MB!$A:$F,6,0)</f>
        <v>73431</v>
      </c>
      <c r="U1304" s="14">
        <f t="shared" si="363"/>
        <v>1468620</v>
      </c>
    </row>
    <row r="1305" spans="1:21" x14ac:dyDescent="0.25">
      <c r="A1305" s="75">
        <v>45915</v>
      </c>
      <c r="B1305" s="76">
        <v>59470</v>
      </c>
      <c r="C1305" s="98" t="s">
        <v>7186</v>
      </c>
      <c r="D1305" s="99">
        <v>45915</v>
      </c>
      <c r="G1305" s="13" t="s">
        <v>3540</v>
      </c>
      <c r="I1305" s="13" t="s">
        <v>3540</v>
      </c>
      <c r="J1305" s="13" t="s">
        <v>1796</v>
      </c>
      <c r="K1305" s="13" t="s">
        <v>30</v>
      </c>
      <c r="L1305" s="25" t="str">
        <f>VLOOKUP($K1305,TONG_SL!$A:$D,2,0)</f>
        <v>Gà muối 500g</v>
      </c>
      <c r="N1305" s="25" t="str">
        <f t="shared" si="364"/>
        <v>K-C6</v>
      </c>
      <c r="Q1305" s="25" t="str">
        <f>VLOOKUP(K1305,[2]TONG_SL!$A:$D,3,0)</f>
        <v>Túi</v>
      </c>
      <c r="R1305" s="1">
        <v>10</v>
      </c>
      <c r="T1305" s="1">
        <f>VLOOKUP(VLOOKUP(G1305,[2]Ma_KH!$A:$R,18,0)&amp;K1305,[2]Gia_MB!$A:$F,6,0)</f>
        <v>111058</v>
      </c>
      <c r="U1305" s="14">
        <f t="shared" si="363"/>
        <v>1110580</v>
      </c>
    </row>
    <row r="1306" spans="1:21" x14ac:dyDescent="0.25">
      <c r="A1306" s="75">
        <v>45915</v>
      </c>
      <c r="B1306" s="76">
        <v>59487</v>
      </c>
      <c r="C1306" s="98" t="s">
        <v>7186</v>
      </c>
      <c r="D1306" s="99">
        <v>45915</v>
      </c>
      <c r="G1306" s="13" t="s">
        <v>7195</v>
      </c>
      <c r="I1306" s="13" t="s">
        <v>4603</v>
      </c>
      <c r="J1306" s="13" t="s">
        <v>1796</v>
      </c>
      <c r="K1306" s="13" t="s">
        <v>27</v>
      </c>
      <c r="L1306" s="25" t="str">
        <f>VLOOKUP($K1306,TONG_SL!$A:$D,2,0)</f>
        <v>Chân giò heo muối 300g</v>
      </c>
      <c r="N1306" s="25" t="str">
        <f t="shared" si="364"/>
        <v>K-C6</v>
      </c>
      <c r="Q1306" s="25" t="str">
        <f>VLOOKUP(K1306,[2]TONG_SL!$A:$D,3,0)</f>
        <v>Túi</v>
      </c>
      <c r="R1306" s="1">
        <v>60</v>
      </c>
      <c r="T1306" s="1">
        <f>VLOOKUP(VLOOKUP(G1306,[2]Ma_KH!$A:$R,18,0)&amp;K1306,[2]Gia_MB!$A:$F,6,0)</f>
        <v>66088</v>
      </c>
      <c r="U1306" s="14">
        <f t="shared" si="363"/>
        <v>3965280</v>
      </c>
    </row>
    <row r="1307" spans="1:21" x14ac:dyDescent="0.25">
      <c r="A1307" s="75">
        <v>45915</v>
      </c>
      <c r="B1307" s="76">
        <v>59487</v>
      </c>
      <c r="C1307" s="98" t="s">
        <v>7186</v>
      </c>
      <c r="D1307" s="99">
        <v>45915</v>
      </c>
      <c r="G1307" s="13" t="s">
        <v>7195</v>
      </c>
      <c r="I1307" s="13" t="s">
        <v>4603</v>
      </c>
      <c r="J1307" s="13" t="s">
        <v>1796</v>
      </c>
      <c r="K1307" s="13" t="s">
        <v>30</v>
      </c>
      <c r="L1307" s="25" t="str">
        <f>VLOOKUP($K1307,TONG_SL!$A:$D,2,0)</f>
        <v>Gà muối 500g</v>
      </c>
      <c r="N1307" s="25" t="str">
        <f t="shared" si="364"/>
        <v>K-C6</v>
      </c>
      <c r="Q1307" s="25" t="str">
        <f>VLOOKUP(K1307,[2]TONG_SL!$A:$D,3,0)</f>
        <v>Túi</v>
      </c>
      <c r="R1307" s="1">
        <v>15</v>
      </c>
      <c r="T1307" s="1">
        <f>VLOOKUP(VLOOKUP(G1307,[2]Ma_KH!$A:$R,18,0)&amp;K1307,[2]Gia_MB!$A:$F,6,0)</f>
        <v>99952</v>
      </c>
      <c r="U1307" s="14">
        <f t="shared" si="363"/>
        <v>1499280</v>
      </c>
    </row>
    <row r="1308" spans="1:21" x14ac:dyDescent="0.25">
      <c r="A1308" s="75">
        <v>45915</v>
      </c>
      <c r="B1308" s="76">
        <v>59486</v>
      </c>
      <c r="C1308" s="98" t="s">
        <v>7186</v>
      </c>
      <c r="D1308" s="99">
        <v>45915</v>
      </c>
      <c r="G1308" s="13" t="s">
        <v>7195</v>
      </c>
      <c r="I1308" s="13" t="s">
        <v>4622</v>
      </c>
      <c r="J1308" s="13" t="s">
        <v>1796</v>
      </c>
      <c r="K1308" s="13" t="s">
        <v>27</v>
      </c>
      <c r="L1308" s="25" t="str">
        <f>VLOOKUP($K1308,TONG_SL!$A:$D,2,0)</f>
        <v>Chân giò heo muối 300g</v>
      </c>
      <c r="N1308" s="25" t="str">
        <f t="shared" si="364"/>
        <v>K-C6</v>
      </c>
      <c r="Q1308" s="25" t="str">
        <f>VLOOKUP(K1308,[2]TONG_SL!$A:$D,3,0)</f>
        <v>Túi</v>
      </c>
      <c r="R1308" s="1">
        <v>30</v>
      </c>
      <c r="T1308" s="1">
        <f>VLOOKUP(VLOOKUP(G1308,[2]Ma_KH!$A:$R,18,0)&amp;K1308,[2]Gia_MB!$A:$F,6,0)</f>
        <v>66088</v>
      </c>
      <c r="U1308" s="14">
        <f t="shared" si="363"/>
        <v>1982640</v>
      </c>
    </row>
    <row r="1309" spans="1:21" x14ac:dyDescent="0.25">
      <c r="A1309" s="75">
        <v>45915</v>
      </c>
      <c r="B1309" s="76">
        <v>59486</v>
      </c>
      <c r="C1309" s="98" t="s">
        <v>7186</v>
      </c>
      <c r="D1309" s="99">
        <v>45915</v>
      </c>
      <c r="G1309" s="13" t="s">
        <v>7195</v>
      </c>
      <c r="I1309" s="13" t="s">
        <v>4622</v>
      </c>
      <c r="J1309" s="13" t="s">
        <v>1796</v>
      </c>
      <c r="K1309" s="13" t="s">
        <v>7475</v>
      </c>
      <c r="L1309" s="25" t="str">
        <f>VLOOKUP($K1309,TONG_SL!$A:$D,2,0)</f>
        <v>Chân giò heo muối 500g</v>
      </c>
      <c r="N1309" s="25" t="str">
        <f t="shared" si="364"/>
        <v>K-C6</v>
      </c>
      <c r="Q1309" s="25" t="str">
        <f>VLOOKUP(K1309,[2]TONG_SL!$A:$D,3,0)</f>
        <v>Túi</v>
      </c>
      <c r="R1309" s="1">
        <v>20</v>
      </c>
      <c r="T1309" s="1">
        <f>VLOOKUP(VLOOKUP(G1309,[2]Ma_KH!$A:$R,18,0)&amp;K1309,[2]Gia_MB!$A:$F,6,0)</f>
        <v>107159</v>
      </c>
      <c r="U1309" s="14">
        <f t="shared" si="363"/>
        <v>2143180</v>
      </c>
    </row>
    <row r="1310" spans="1:21" x14ac:dyDescent="0.25">
      <c r="A1310" s="75">
        <v>45915</v>
      </c>
      <c r="B1310" s="76">
        <v>59486</v>
      </c>
      <c r="C1310" s="98" t="s">
        <v>7186</v>
      </c>
      <c r="D1310" s="99">
        <v>45915</v>
      </c>
      <c r="G1310" s="13" t="s">
        <v>7195</v>
      </c>
      <c r="I1310" s="13" t="s">
        <v>4622</v>
      </c>
      <c r="J1310" s="13" t="s">
        <v>1796</v>
      </c>
      <c r="K1310" s="13" t="s">
        <v>30</v>
      </c>
      <c r="L1310" s="25" t="str">
        <f>VLOOKUP($K1310,TONG_SL!$A:$D,2,0)</f>
        <v>Gà muối 500g</v>
      </c>
      <c r="N1310" s="25" t="str">
        <f t="shared" si="364"/>
        <v>K-C6</v>
      </c>
      <c r="Q1310" s="25" t="str">
        <f>VLOOKUP(K1310,[2]TONG_SL!$A:$D,3,0)</f>
        <v>Túi</v>
      </c>
      <c r="R1310" s="1">
        <v>15</v>
      </c>
      <c r="T1310" s="1">
        <f>VLOOKUP(VLOOKUP(G1310,[2]Ma_KH!$A:$R,18,0)&amp;K1310,[2]Gia_MB!$A:$F,6,0)</f>
        <v>99952</v>
      </c>
      <c r="U1310" s="14">
        <f t="shared" si="363"/>
        <v>1499280</v>
      </c>
    </row>
    <row r="1311" spans="1:21" x14ac:dyDescent="0.25">
      <c r="A1311" s="75">
        <v>45915</v>
      </c>
      <c r="B1311" s="76">
        <v>59486</v>
      </c>
      <c r="C1311" s="98" t="s">
        <v>7186</v>
      </c>
      <c r="D1311" s="99">
        <v>45915</v>
      </c>
      <c r="G1311" s="13" t="s">
        <v>7195</v>
      </c>
      <c r="I1311" s="13" t="s">
        <v>4622</v>
      </c>
      <c r="J1311" s="13" t="s">
        <v>1796</v>
      </c>
      <c r="K1311" s="13" t="s">
        <v>35</v>
      </c>
      <c r="L1311" s="25" t="str">
        <f>VLOOKUP($K1311,TONG_SL!$A:$D,2,0)</f>
        <v>Tai heo muối 200g</v>
      </c>
      <c r="N1311" s="25" t="str">
        <f t="shared" si="364"/>
        <v>K-C6</v>
      </c>
      <c r="Q1311" s="25" t="str">
        <f>VLOOKUP(K1311,[2]TONG_SL!$A:$D,3,0)</f>
        <v>Túi</v>
      </c>
      <c r="R1311" s="1">
        <v>10</v>
      </c>
      <c r="T1311" s="1">
        <f>VLOOKUP(VLOOKUP(G1311,[2]Ma_KH!$A:$R,18,0)&amp;K1311,[2]Gia_MB!$A:$F,6,0)</f>
        <v>50036</v>
      </c>
      <c r="U1311" s="14">
        <f t="shared" si="363"/>
        <v>500360</v>
      </c>
    </row>
    <row r="1312" spans="1:21" x14ac:dyDescent="0.25">
      <c r="A1312" s="75">
        <v>45915</v>
      </c>
      <c r="B1312" s="76">
        <v>59467</v>
      </c>
      <c r="C1312" s="98" t="s">
        <v>7186</v>
      </c>
      <c r="D1312" s="99">
        <v>45915</v>
      </c>
      <c r="G1312" s="13" t="s">
        <v>3534</v>
      </c>
      <c r="I1312" s="13" t="s">
        <v>3534</v>
      </c>
      <c r="J1312" s="13" t="s">
        <v>1796</v>
      </c>
      <c r="K1312" s="13" t="s">
        <v>32</v>
      </c>
      <c r="L1312" s="25" t="str">
        <f>VLOOKUP($K1312,TONG_SL!$A:$D,2,0)</f>
        <v>Giò Tai Lưỡi Xào 250g</v>
      </c>
      <c r="N1312" s="25" t="str">
        <f t="shared" si="364"/>
        <v>K-C6</v>
      </c>
      <c r="Q1312" s="25" t="str">
        <f>VLOOKUP(K1312,[2]TONG_SL!$A:$D,3,0)</f>
        <v>Túi</v>
      </c>
      <c r="R1312" s="1">
        <v>12</v>
      </c>
      <c r="T1312" s="1">
        <f>VLOOKUP(VLOOKUP(G1312,[2]Ma_KH!$A:$R,18,0)&amp;K1312,[2]Gia_MB!$A:$F,6,0)</f>
        <v>50183</v>
      </c>
      <c r="U1312" s="14">
        <f t="shared" si="363"/>
        <v>602196</v>
      </c>
    </row>
    <row r="1313" spans="1:21" x14ac:dyDescent="0.25">
      <c r="A1313" s="75">
        <v>45915</v>
      </c>
      <c r="B1313" s="76">
        <v>59467</v>
      </c>
      <c r="C1313" s="98" t="s">
        <v>7186</v>
      </c>
      <c r="D1313" s="99">
        <v>45915</v>
      </c>
      <c r="G1313" s="13" t="s">
        <v>3534</v>
      </c>
      <c r="I1313" s="13" t="s">
        <v>3534</v>
      </c>
      <c r="J1313" s="13" t="s">
        <v>1796</v>
      </c>
      <c r="K1313" s="13" t="s">
        <v>51</v>
      </c>
      <c r="L1313" s="25" t="str">
        <f>VLOOKUP($K1313,TONG_SL!$A:$D,2,0)</f>
        <v>Mọc Nấm Hương 250g</v>
      </c>
      <c r="N1313" s="25" t="str">
        <f t="shared" si="364"/>
        <v>K-C6</v>
      </c>
      <c r="Q1313" s="25" t="str">
        <f>VLOOKUP(K1313,[2]TONG_SL!$A:$D,3,0)</f>
        <v>Túi</v>
      </c>
      <c r="R1313" s="1">
        <v>10</v>
      </c>
      <c r="T1313" s="1">
        <f>VLOOKUP(VLOOKUP(G1313,[2]Ma_KH!$A:$R,18,0)&amp;K1313,[2]Gia_MB!$A:$F,6,0)</f>
        <v>46000</v>
      </c>
      <c r="U1313" s="14">
        <f t="shared" si="363"/>
        <v>460000</v>
      </c>
    </row>
    <row r="1314" spans="1:21" x14ac:dyDescent="0.25">
      <c r="A1314" s="75">
        <v>45915</v>
      </c>
      <c r="B1314" s="76">
        <v>59467</v>
      </c>
      <c r="C1314" s="98" t="s">
        <v>7186</v>
      </c>
      <c r="D1314" s="99">
        <v>45915</v>
      </c>
      <c r="G1314" s="13" t="s">
        <v>3534</v>
      </c>
      <c r="I1314" s="13" t="s">
        <v>3534</v>
      </c>
      <c r="J1314" s="13" t="s">
        <v>1796</v>
      </c>
      <c r="K1314" s="13" t="s">
        <v>27</v>
      </c>
      <c r="L1314" s="25" t="str">
        <f>VLOOKUP($K1314,TONG_SL!$A:$D,2,0)</f>
        <v>Chân giò heo muối 300g</v>
      </c>
      <c r="N1314" s="25" t="str">
        <f t="shared" si="364"/>
        <v>K-C6</v>
      </c>
      <c r="Q1314" s="25" t="str">
        <f>VLOOKUP(K1314,[2]TONG_SL!$A:$D,3,0)</f>
        <v>Túi</v>
      </c>
      <c r="R1314" s="1">
        <v>40</v>
      </c>
      <c r="T1314" s="1">
        <f>VLOOKUP(VLOOKUP(G1314,[2]Ma_KH!$A:$R,18,0)&amp;K1314,[2]Gia_MB!$A:$F,6,0)</f>
        <v>73431</v>
      </c>
      <c r="U1314" s="14">
        <f t="shared" si="363"/>
        <v>2937240</v>
      </c>
    </row>
    <row r="1315" spans="1:21" x14ac:dyDescent="0.25">
      <c r="A1315" s="75">
        <v>45915</v>
      </c>
      <c r="B1315" s="76">
        <v>59467</v>
      </c>
      <c r="C1315" s="98" t="s">
        <v>7186</v>
      </c>
      <c r="D1315" s="99">
        <v>45915</v>
      </c>
      <c r="G1315" s="13" t="s">
        <v>3534</v>
      </c>
      <c r="I1315" s="13" t="s">
        <v>3534</v>
      </c>
      <c r="J1315" s="13" t="s">
        <v>1796</v>
      </c>
      <c r="K1315" s="13" t="s">
        <v>30</v>
      </c>
      <c r="L1315" s="25" t="str">
        <f>VLOOKUP($K1315,TONG_SL!$A:$D,2,0)</f>
        <v>Gà muối 500g</v>
      </c>
      <c r="N1315" s="25" t="str">
        <f t="shared" si="364"/>
        <v>K-C6</v>
      </c>
      <c r="Q1315" s="25" t="str">
        <f>VLOOKUP(K1315,[2]TONG_SL!$A:$D,3,0)</f>
        <v>Túi</v>
      </c>
      <c r="R1315" s="1">
        <v>10</v>
      </c>
      <c r="T1315" s="1">
        <f>VLOOKUP(VLOOKUP(G1315,[2]Ma_KH!$A:$R,18,0)&amp;K1315,[2]Gia_MB!$A:$F,6,0)</f>
        <v>111058</v>
      </c>
      <c r="U1315" s="14">
        <f t="shared" si="363"/>
        <v>1110580</v>
      </c>
    </row>
    <row r="1316" spans="1:21" x14ac:dyDescent="0.25">
      <c r="A1316" s="75">
        <v>45915</v>
      </c>
      <c r="B1316" s="76">
        <v>59457</v>
      </c>
      <c r="C1316" s="98" t="s">
        <v>7186</v>
      </c>
      <c r="D1316" s="99">
        <v>45915</v>
      </c>
      <c r="G1316" s="13" t="s">
        <v>3499</v>
      </c>
      <c r="I1316" s="13" t="s">
        <v>3499</v>
      </c>
      <c r="J1316" s="13" t="s">
        <v>1796</v>
      </c>
      <c r="K1316" s="13" t="s">
        <v>27</v>
      </c>
      <c r="L1316" s="25" t="str">
        <f>VLOOKUP($K1316,TONG_SL!$A:$D,2,0)</f>
        <v>Chân giò heo muối 300g</v>
      </c>
      <c r="N1316" s="25" t="str">
        <f t="shared" si="364"/>
        <v>K-C6</v>
      </c>
      <c r="Q1316" s="25" t="str">
        <f>VLOOKUP(K1316,[2]TONG_SL!$A:$D,3,0)</f>
        <v>Túi</v>
      </c>
      <c r="R1316" s="1">
        <v>20</v>
      </c>
      <c r="T1316" s="1">
        <f>VLOOKUP(VLOOKUP(G1316,[2]Ma_KH!$A:$R,18,0)&amp;K1316,[2]Gia_MB!$A:$F,6,0)</f>
        <v>73431</v>
      </c>
      <c r="U1316" s="14">
        <f t="shared" si="363"/>
        <v>1468620</v>
      </c>
    </row>
    <row r="1317" spans="1:21" x14ac:dyDescent="0.25">
      <c r="A1317" s="75">
        <v>45915</v>
      </c>
      <c r="B1317" s="76">
        <v>59457</v>
      </c>
      <c r="C1317" s="98" t="s">
        <v>7186</v>
      </c>
      <c r="D1317" s="99">
        <v>45915</v>
      </c>
      <c r="G1317" s="13" t="s">
        <v>3499</v>
      </c>
      <c r="I1317" s="13" t="s">
        <v>3499</v>
      </c>
      <c r="J1317" s="13" t="s">
        <v>1796</v>
      </c>
      <c r="K1317" s="13" t="s">
        <v>30</v>
      </c>
      <c r="L1317" s="25" t="str">
        <f>VLOOKUP($K1317,TONG_SL!$A:$D,2,0)</f>
        <v>Gà muối 500g</v>
      </c>
      <c r="N1317" s="25" t="str">
        <f t="shared" si="364"/>
        <v>K-C6</v>
      </c>
      <c r="Q1317" s="25" t="str">
        <f>VLOOKUP(K1317,[2]TONG_SL!$A:$D,3,0)</f>
        <v>Túi</v>
      </c>
      <c r="R1317" s="1">
        <v>10</v>
      </c>
      <c r="T1317" s="1">
        <f>VLOOKUP(VLOOKUP(G1317,[2]Ma_KH!$A:$R,18,0)&amp;K1317,[2]Gia_MB!$A:$F,6,0)</f>
        <v>111058</v>
      </c>
      <c r="U1317" s="14">
        <f t="shared" si="363"/>
        <v>1110580</v>
      </c>
    </row>
    <row r="1318" spans="1:21" x14ac:dyDescent="0.25">
      <c r="A1318" s="75">
        <v>45915</v>
      </c>
      <c r="B1318" s="76">
        <v>59463</v>
      </c>
      <c r="C1318" s="98" t="s">
        <v>7186</v>
      </c>
      <c r="D1318" s="99">
        <v>45915</v>
      </c>
      <c r="G1318" s="13" t="s">
        <v>3519</v>
      </c>
      <c r="I1318" s="13" t="s">
        <v>3519</v>
      </c>
      <c r="J1318" s="13" t="s">
        <v>1796</v>
      </c>
      <c r="K1318" s="13" t="s">
        <v>30</v>
      </c>
      <c r="L1318" s="25" t="str">
        <f>VLOOKUP($K1318,TONG_SL!$A:$D,2,0)</f>
        <v>Gà muối 500g</v>
      </c>
      <c r="N1318" s="25" t="str">
        <f t="shared" si="364"/>
        <v>K-C6</v>
      </c>
      <c r="Q1318" s="25" t="str">
        <f>VLOOKUP(K1318,[2]TONG_SL!$A:$D,3,0)</f>
        <v>Túi</v>
      </c>
      <c r="R1318" s="1">
        <v>10</v>
      </c>
      <c r="T1318" s="1">
        <f>VLOOKUP(VLOOKUP(G1318,[2]Ma_KH!$A:$R,18,0)&amp;K1318,[2]Gia_MB!$A:$F,6,0)</f>
        <v>111058</v>
      </c>
      <c r="U1318" s="14">
        <f t="shared" si="363"/>
        <v>1110580</v>
      </c>
    </row>
    <row r="1319" spans="1:21" x14ac:dyDescent="0.25">
      <c r="A1319" s="75">
        <v>45915</v>
      </c>
      <c r="B1319" s="76">
        <v>59464</v>
      </c>
      <c r="C1319" s="98" t="s">
        <v>7186</v>
      </c>
      <c r="D1319" s="99">
        <v>45915</v>
      </c>
      <c r="G1319" s="13" t="s">
        <v>3519</v>
      </c>
      <c r="I1319" s="13" t="s">
        <v>3519</v>
      </c>
      <c r="J1319" s="13" t="s">
        <v>1796</v>
      </c>
      <c r="K1319" s="13" t="s">
        <v>32</v>
      </c>
      <c r="L1319" s="25" t="str">
        <f>VLOOKUP($K1319,TONG_SL!$A:$D,2,0)</f>
        <v>Giò Tai Lưỡi Xào 250g</v>
      </c>
      <c r="N1319" s="25" t="str">
        <f t="shared" si="364"/>
        <v>K-C6</v>
      </c>
      <c r="Q1319" s="25" t="str">
        <f>VLOOKUP(K1319,[2]TONG_SL!$A:$D,3,0)</f>
        <v>Túi</v>
      </c>
      <c r="R1319" s="1">
        <v>4</v>
      </c>
      <c r="T1319" s="1">
        <f>VLOOKUP(VLOOKUP(G1319,[2]Ma_KH!$A:$R,18,0)&amp;K1319,[2]Gia_MB!$A:$F,6,0)</f>
        <v>50183</v>
      </c>
      <c r="U1319" s="14">
        <f t="shared" si="363"/>
        <v>200732</v>
      </c>
    </row>
    <row r="1320" spans="1:21" x14ac:dyDescent="0.25">
      <c r="A1320" s="75">
        <v>45915</v>
      </c>
      <c r="B1320" s="76">
        <v>59464</v>
      </c>
      <c r="C1320" s="98" t="s">
        <v>7186</v>
      </c>
      <c r="D1320" s="99">
        <v>45915</v>
      </c>
      <c r="G1320" s="13" t="s">
        <v>3519</v>
      </c>
      <c r="I1320" s="13" t="s">
        <v>3519</v>
      </c>
      <c r="J1320" s="13" t="s">
        <v>1796</v>
      </c>
      <c r="K1320" s="13" t="s">
        <v>30</v>
      </c>
      <c r="L1320" s="25" t="str">
        <f>VLOOKUP($K1320,TONG_SL!$A:$D,2,0)</f>
        <v>Gà muối 500g</v>
      </c>
      <c r="N1320" s="25" t="str">
        <f t="shared" si="364"/>
        <v>K-C6</v>
      </c>
      <c r="Q1320" s="25" t="str">
        <f>VLOOKUP(K1320,[2]TONG_SL!$A:$D,3,0)</f>
        <v>Túi</v>
      </c>
      <c r="R1320" s="1">
        <v>20</v>
      </c>
      <c r="T1320" s="1">
        <f>VLOOKUP(VLOOKUP(G1320,[2]Ma_KH!$A:$R,18,0)&amp;K1320,[2]Gia_MB!$A:$F,6,0)</f>
        <v>111058</v>
      </c>
      <c r="U1320" s="14">
        <f t="shared" si="363"/>
        <v>2221160</v>
      </c>
    </row>
    <row r="1321" spans="1:21" x14ac:dyDescent="0.25">
      <c r="A1321" s="75">
        <v>45915</v>
      </c>
      <c r="B1321" s="76">
        <v>59466</v>
      </c>
      <c r="C1321" s="98" t="s">
        <v>7186</v>
      </c>
      <c r="D1321" s="99">
        <v>45915</v>
      </c>
      <c r="G1321" s="13" t="s">
        <v>3528</v>
      </c>
      <c r="I1321" s="13" t="s">
        <v>3528</v>
      </c>
      <c r="J1321" s="13" t="s">
        <v>1796</v>
      </c>
      <c r="K1321" s="13" t="s">
        <v>32</v>
      </c>
      <c r="L1321" s="25" t="str">
        <f>VLOOKUP($K1321,TONG_SL!$A:$D,2,0)</f>
        <v>Giò Tai Lưỡi Xào 250g</v>
      </c>
      <c r="N1321" s="25" t="str">
        <f t="shared" si="364"/>
        <v>K-C6</v>
      </c>
      <c r="Q1321" s="25" t="str">
        <f>VLOOKUP(K1321,[2]TONG_SL!$A:$D,3,0)</f>
        <v>Túi</v>
      </c>
      <c r="R1321" s="1">
        <v>8</v>
      </c>
      <c r="T1321" s="1">
        <f>VLOOKUP(VLOOKUP(G1321,[2]Ma_KH!$A:$R,18,0)&amp;K1321,[2]Gia_MB!$A:$F,6,0)</f>
        <v>50183</v>
      </c>
      <c r="U1321" s="14">
        <f t="shared" si="363"/>
        <v>401464</v>
      </c>
    </row>
    <row r="1322" spans="1:21" x14ac:dyDescent="0.25">
      <c r="A1322" s="75">
        <v>45915</v>
      </c>
      <c r="B1322" s="76">
        <v>59466</v>
      </c>
      <c r="C1322" s="98" t="s">
        <v>7186</v>
      </c>
      <c r="D1322" s="99">
        <v>45915</v>
      </c>
      <c r="G1322" s="13" t="s">
        <v>3528</v>
      </c>
      <c r="I1322" s="13" t="s">
        <v>3528</v>
      </c>
      <c r="J1322" s="13" t="s">
        <v>1796</v>
      </c>
      <c r="K1322" s="13" t="s">
        <v>27</v>
      </c>
      <c r="L1322" s="25" t="str">
        <f>VLOOKUP($K1322,TONG_SL!$A:$D,2,0)</f>
        <v>Chân giò heo muối 300g</v>
      </c>
      <c r="N1322" s="25" t="str">
        <f t="shared" si="364"/>
        <v>K-C6</v>
      </c>
      <c r="Q1322" s="25" t="str">
        <f>VLOOKUP(K1322,[2]TONG_SL!$A:$D,3,0)</f>
        <v>Túi</v>
      </c>
      <c r="R1322" s="1">
        <v>60</v>
      </c>
      <c r="T1322" s="1">
        <f>VLOOKUP(VLOOKUP(G1322,[2]Ma_KH!$A:$R,18,0)&amp;K1322,[2]Gia_MB!$A:$F,6,0)</f>
        <v>73431</v>
      </c>
      <c r="U1322" s="14">
        <f t="shared" si="363"/>
        <v>4405860</v>
      </c>
    </row>
    <row r="1323" spans="1:21" x14ac:dyDescent="0.25">
      <c r="A1323" s="75">
        <v>45915</v>
      </c>
      <c r="B1323" s="76">
        <v>59466</v>
      </c>
      <c r="C1323" s="98" t="s">
        <v>7186</v>
      </c>
      <c r="D1323" s="99">
        <v>45915</v>
      </c>
      <c r="G1323" s="13" t="s">
        <v>3528</v>
      </c>
      <c r="I1323" s="13" t="s">
        <v>3528</v>
      </c>
      <c r="J1323" s="13" t="s">
        <v>1796</v>
      </c>
      <c r="K1323" s="13" t="s">
        <v>30</v>
      </c>
      <c r="L1323" s="25" t="str">
        <f>VLOOKUP($K1323,TONG_SL!$A:$D,2,0)</f>
        <v>Gà muối 500g</v>
      </c>
      <c r="N1323" s="25" t="str">
        <f t="shared" si="364"/>
        <v>K-C6</v>
      </c>
      <c r="Q1323" s="25" t="str">
        <f>VLOOKUP(K1323,[2]TONG_SL!$A:$D,3,0)</f>
        <v>Túi</v>
      </c>
      <c r="R1323" s="1">
        <v>30</v>
      </c>
      <c r="T1323" s="1">
        <f>VLOOKUP(VLOOKUP(G1323,[2]Ma_KH!$A:$R,18,0)&amp;K1323,[2]Gia_MB!$A:$F,6,0)</f>
        <v>111058</v>
      </c>
      <c r="U1323" s="14">
        <f t="shared" si="363"/>
        <v>3331740</v>
      </c>
    </row>
    <row r="1324" spans="1:21" x14ac:dyDescent="0.25">
      <c r="A1324" s="75">
        <v>45915</v>
      </c>
      <c r="B1324" s="76">
        <v>59459</v>
      </c>
      <c r="C1324" s="98" t="s">
        <v>7186</v>
      </c>
      <c r="D1324" s="99">
        <v>45915</v>
      </c>
      <c r="G1324" s="13" t="s">
        <v>3506</v>
      </c>
      <c r="I1324" s="13" t="s">
        <v>3506</v>
      </c>
      <c r="J1324" s="13" t="s">
        <v>1796</v>
      </c>
      <c r="K1324" s="13" t="s">
        <v>32</v>
      </c>
      <c r="L1324" s="25" t="str">
        <f>VLOOKUP($K1324,TONG_SL!$A:$D,2,0)</f>
        <v>Giò Tai Lưỡi Xào 250g</v>
      </c>
      <c r="N1324" s="25" t="str">
        <f t="shared" si="364"/>
        <v>K-C6</v>
      </c>
      <c r="Q1324" s="25" t="str">
        <f>VLOOKUP(K1324,[2]TONG_SL!$A:$D,3,0)</f>
        <v>Túi</v>
      </c>
      <c r="R1324" s="1">
        <v>20</v>
      </c>
      <c r="T1324" s="1">
        <f>VLOOKUP(VLOOKUP(G1324,[2]Ma_KH!$A:$R,18,0)&amp;K1324,[2]Gia_MB!$A:$F,6,0)</f>
        <v>50183</v>
      </c>
      <c r="U1324" s="14">
        <f t="shared" si="363"/>
        <v>1003660</v>
      </c>
    </row>
    <row r="1325" spans="1:21" x14ac:dyDescent="0.25">
      <c r="A1325" s="75">
        <v>45915</v>
      </c>
      <c r="B1325" s="76">
        <v>59459</v>
      </c>
      <c r="C1325" s="98" t="s">
        <v>7186</v>
      </c>
      <c r="D1325" s="99">
        <v>45915</v>
      </c>
      <c r="G1325" s="13" t="s">
        <v>3506</v>
      </c>
      <c r="I1325" s="13" t="s">
        <v>3506</v>
      </c>
      <c r="J1325" s="13" t="s">
        <v>1796</v>
      </c>
      <c r="K1325" s="13" t="s">
        <v>51</v>
      </c>
      <c r="L1325" s="25" t="str">
        <f>VLOOKUP($K1325,TONG_SL!$A:$D,2,0)</f>
        <v>Mọc Nấm Hương 250g</v>
      </c>
      <c r="N1325" s="25" t="str">
        <f t="shared" si="364"/>
        <v>K-C6</v>
      </c>
      <c r="Q1325" s="25" t="str">
        <f>VLOOKUP(K1325,[2]TONG_SL!$A:$D,3,0)</f>
        <v>Túi</v>
      </c>
      <c r="R1325" s="1">
        <v>8</v>
      </c>
      <c r="T1325" s="1">
        <f>VLOOKUP(VLOOKUP(G1325,[2]Ma_KH!$A:$R,18,0)&amp;K1325,[2]Gia_MB!$A:$F,6,0)</f>
        <v>46000</v>
      </c>
      <c r="U1325" s="14">
        <f t="shared" si="363"/>
        <v>368000</v>
      </c>
    </row>
    <row r="1326" spans="1:21" x14ac:dyDescent="0.25">
      <c r="A1326" s="75">
        <v>45915</v>
      </c>
      <c r="B1326" s="76">
        <v>59459</v>
      </c>
      <c r="C1326" s="98" t="s">
        <v>7186</v>
      </c>
      <c r="D1326" s="99">
        <v>45915</v>
      </c>
      <c r="G1326" s="13" t="s">
        <v>3506</v>
      </c>
      <c r="I1326" s="13" t="s">
        <v>3506</v>
      </c>
      <c r="J1326" s="13" t="s">
        <v>1796</v>
      </c>
      <c r="K1326" s="13" t="s">
        <v>27</v>
      </c>
      <c r="L1326" s="25" t="str">
        <f>VLOOKUP($K1326,TONG_SL!$A:$D,2,0)</f>
        <v>Chân giò heo muối 300g</v>
      </c>
      <c r="N1326" s="25" t="str">
        <f t="shared" si="364"/>
        <v>K-C6</v>
      </c>
      <c r="Q1326" s="25" t="str">
        <f>VLOOKUP(K1326,[2]TONG_SL!$A:$D,3,0)</f>
        <v>Túi</v>
      </c>
      <c r="R1326" s="1">
        <v>40</v>
      </c>
      <c r="T1326" s="1">
        <f>VLOOKUP(VLOOKUP(G1326,[2]Ma_KH!$A:$R,18,0)&amp;K1326,[2]Gia_MB!$A:$F,6,0)</f>
        <v>73431</v>
      </c>
      <c r="U1326" s="14">
        <f t="shared" si="363"/>
        <v>2937240</v>
      </c>
    </row>
    <row r="1327" spans="1:21" x14ac:dyDescent="0.25">
      <c r="A1327" s="75">
        <v>45915</v>
      </c>
      <c r="B1327" s="76">
        <v>59459</v>
      </c>
      <c r="C1327" s="98" t="s">
        <v>7186</v>
      </c>
      <c r="D1327" s="99">
        <v>45915</v>
      </c>
      <c r="G1327" s="13" t="s">
        <v>3506</v>
      </c>
      <c r="I1327" s="13" t="s">
        <v>3506</v>
      </c>
      <c r="J1327" s="13" t="s">
        <v>1796</v>
      </c>
      <c r="K1327" s="13" t="s">
        <v>30</v>
      </c>
      <c r="L1327" s="25" t="str">
        <f>VLOOKUP($K1327,TONG_SL!$A:$D,2,0)</f>
        <v>Gà muối 500g</v>
      </c>
      <c r="N1327" s="25" t="str">
        <f t="shared" si="364"/>
        <v>K-C6</v>
      </c>
      <c r="Q1327" s="25" t="str">
        <f>VLOOKUP(K1327,[2]TONG_SL!$A:$D,3,0)</f>
        <v>Túi</v>
      </c>
      <c r="R1327" s="1">
        <v>20</v>
      </c>
      <c r="T1327" s="1">
        <f>VLOOKUP(VLOOKUP(G1327,[2]Ma_KH!$A:$R,18,0)&amp;K1327,[2]Gia_MB!$A:$F,6,0)</f>
        <v>111058</v>
      </c>
      <c r="U1327" s="14">
        <f t="shared" si="363"/>
        <v>2221160</v>
      </c>
    </row>
    <row r="1328" spans="1:21" x14ac:dyDescent="0.25">
      <c r="A1328" s="75">
        <v>45915</v>
      </c>
      <c r="B1328" s="76">
        <v>59465</v>
      </c>
      <c r="C1328" s="72" t="s">
        <v>7186</v>
      </c>
      <c r="D1328" s="99">
        <v>45915</v>
      </c>
      <c r="G1328" s="96" t="s">
        <v>3525</v>
      </c>
      <c r="I1328" s="13" t="s">
        <v>3525</v>
      </c>
      <c r="J1328" s="13" t="s">
        <v>1796</v>
      </c>
      <c r="K1328" s="13" t="s">
        <v>27</v>
      </c>
      <c r="L1328" s="25" t="str">
        <f>VLOOKUP($K1328,TONG_SL!$A:$D,2,0)</f>
        <v>Chân giò heo muối 300g</v>
      </c>
      <c r="N1328" s="25" t="str">
        <f t="shared" si="364"/>
        <v>K-C6</v>
      </c>
      <c r="Q1328" s="25" t="str">
        <f>VLOOKUP(K1328,[2]TONG_SL!$A:$D,3,0)</f>
        <v>Túi</v>
      </c>
      <c r="R1328" s="1">
        <v>60</v>
      </c>
      <c r="T1328" s="1">
        <f>VLOOKUP(VLOOKUP(G1328,[2]Ma_KH!$A:$R,18,0)&amp;K1328,[2]Gia_MB!$A:$F,6,0)</f>
        <v>73431</v>
      </c>
      <c r="U1328" s="14">
        <f t="shared" si="363"/>
        <v>4405860</v>
      </c>
    </row>
    <row r="1329" spans="1:21" x14ac:dyDescent="0.25">
      <c r="A1329" s="75">
        <v>45915</v>
      </c>
      <c r="B1329" s="76">
        <v>59465</v>
      </c>
      <c r="C1329" s="72" t="s">
        <v>7186</v>
      </c>
      <c r="D1329" s="99">
        <v>45915</v>
      </c>
      <c r="G1329" s="96" t="s">
        <v>3525</v>
      </c>
      <c r="I1329" s="13" t="s">
        <v>3525</v>
      </c>
      <c r="J1329" s="13" t="s">
        <v>1796</v>
      </c>
      <c r="K1329" s="13" t="s">
        <v>30</v>
      </c>
      <c r="L1329" s="25" t="str">
        <f>VLOOKUP($K1329,TONG_SL!$A:$D,2,0)</f>
        <v>Gà muối 500g</v>
      </c>
      <c r="N1329" s="25" t="str">
        <f t="shared" si="364"/>
        <v>K-C6</v>
      </c>
      <c r="Q1329" s="25" t="str">
        <f>VLOOKUP(K1329,[2]TONG_SL!$A:$D,3,0)</f>
        <v>Túi</v>
      </c>
      <c r="R1329" s="1">
        <v>10</v>
      </c>
      <c r="T1329" s="1">
        <f>VLOOKUP(VLOOKUP(G1329,[2]Ma_KH!$A:$R,18,0)&amp;K1329,[2]Gia_MB!$A:$F,6,0)</f>
        <v>111058</v>
      </c>
      <c r="U1329" s="14">
        <f t="shared" si="363"/>
        <v>1110580</v>
      </c>
    </row>
    <row r="1330" spans="1:21" x14ac:dyDescent="0.25">
      <c r="A1330" s="75">
        <v>45915</v>
      </c>
      <c r="B1330" s="76">
        <v>59511</v>
      </c>
      <c r="C1330" s="98" t="s">
        <v>7186</v>
      </c>
      <c r="D1330" s="99">
        <v>45915</v>
      </c>
      <c r="G1330" s="13" t="s">
        <v>7200</v>
      </c>
      <c r="I1330" s="13" t="s">
        <v>2150</v>
      </c>
      <c r="J1330" s="13" t="s">
        <v>1796</v>
      </c>
      <c r="K1330" s="13" t="s">
        <v>27</v>
      </c>
      <c r="L1330" s="25" t="str">
        <f>VLOOKUP($K1330,TONG_SL!$A:$D,2,0)</f>
        <v>Chân giò heo muối 300g</v>
      </c>
      <c r="N1330" s="25" t="str">
        <f t="shared" si="364"/>
        <v>K-C6</v>
      </c>
      <c r="Q1330" s="25" t="str">
        <f>VLOOKUP(K1330,[2]TONG_SL!$A:$D,3,0)</f>
        <v>Túi</v>
      </c>
      <c r="R1330" s="1">
        <v>10</v>
      </c>
      <c r="T1330" s="1">
        <f>VLOOKUP(VLOOKUP(G1330,[2]Ma_KH!$A:$R,18,0)&amp;K1330,[2]Gia_MB!$A:$F,6,0)</f>
        <v>69759</v>
      </c>
      <c r="U1330" s="14">
        <f t="shared" si="363"/>
        <v>697590</v>
      </c>
    </row>
    <row r="1331" spans="1:21" x14ac:dyDescent="0.25">
      <c r="A1331" s="75">
        <v>45915</v>
      </c>
      <c r="B1331" s="76">
        <v>59511</v>
      </c>
      <c r="C1331" s="98" t="s">
        <v>7186</v>
      </c>
      <c r="D1331" s="99">
        <v>45915</v>
      </c>
      <c r="G1331" s="13" t="s">
        <v>7200</v>
      </c>
      <c r="I1331" s="13" t="s">
        <v>2150</v>
      </c>
      <c r="J1331" s="13" t="s">
        <v>1796</v>
      </c>
      <c r="K1331" s="13" t="s">
        <v>7475</v>
      </c>
      <c r="L1331" s="25" t="str">
        <f>VLOOKUP($K1331,TONG_SL!$A:$D,2,0)</f>
        <v>Chân giò heo muối 500g</v>
      </c>
      <c r="N1331" s="25" t="str">
        <f t="shared" si="364"/>
        <v>K-C6</v>
      </c>
      <c r="Q1331" s="25" t="str">
        <f>VLOOKUP(K1331,[2]TONG_SL!$A:$D,3,0)</f>
        <v>Túi</v>
      </c>
      <c r="R1331" s="1">
        <v>5</v>
      </c>
      <c r="T1331" s="1">
        <f>VLOOKUP(VLOOKUP(G1331,[2]Ma_KH!$A:$R,18,0)&amp;K1331,[2]Gia_MB!$A:$F,6,0)</f>
        <v>113113</v>
      </c>
      <c r="U1331" s="14">
        <f t="shared" si="363"/>
        <v>565565</v>
      </c>
    </row>
    <row r="1332" spans="1:21" x14ac:dyDescent="0.25">
      <c r="A1332" s="75">
        <v>45915</v>
      </c>
      <c r="B1332" s="76">
        <v>59511</v>
      </c>
      <c r="C1332" s="98" t="s">
        <v>7186</v>
      </c>
      <c r="D1332" s="99">
        <v>45915</v>
      </c>
      <c r="G1332" s="13" t="s">
        <v>7200</v>
      </c>
      <c r="I1332" s="13" t="s">
        <v>2150</v>
      </c>
      <c r="J1332" s="13" t="s">
        <v>1796</v>
      </c>
      <c r="K1332" s="13" t="s">
        <v>35</v>
      </c>
      <c r="L1332" s="25" t="str">
        <f>VLOOKUP($K1332,TONG_SL!$A:$D,2,0)</f>
        <v>Tai heo muối 200g</v>
      </c>
      <c r="N1332" s="25" t="str">
        <f t="shared" si="364"/>
        <v>K-C6</v>
      </c>
      <c r="Q1332" s="25" t="str">
        <f>VLOOKUP(K1332,[2]TONG_SL!$A:$D,3,0)</f>
        <v>Túi</v>
      </c>
      <c r="R1332" s="1">
        <v>10</v>
      </c>
      <c r="T1332" s="1">
        <f>VLOOKUP(VLOOKUP(G1332,[2]Ma_KH!$A:$R,18,0)&amp;K1332,[2]Gia_MB!$A:$F,6,0)</f>
        <v>52815</v>
      </c>
      <c r="U1332" s="14">
        <f t="shared" si="363"/>
        <v>528150</v>
      </c>
    </row>
    <row r="1333" spans="1:21" x14ac:dyDescent="0.25">
      <c r="A1333" s="75">
        <v>45915</v>
      </c>
      <c r="B1333" s="76">
        <v>59511</v>
      </c>
      <c r="C1333" s="98" t="s">
        <v>7186</v>
      </c>
      <c r="D1333" s="99">
        <v>45915</v>
      </c>
      <c r="G1333" s="13" t="s">
        <v>7200</v>
      </c>
      <c r="I1333" s="13" t="s">
        <v>2150</v>
      </c>
      <c r="J1333" s="13" t="s">
        <v>1796</v>
      </c>
      <c r="K1333" s="13" t="s">
        <v>30</v>
      </c>
      <c r="L1333" s="25" t="str">
        <f>VLOOKUP($K1333,TONG_SL!$A:$D,2,0)</f>
        <v>Gà muối 500g</v>
      </c>
      <c r="N1333" s="25" t="str">
        <f t="shared" si="364"/>
        <v>K-C6</v>
      </c>
      <c r="Q1333" s="25" t="str">
        <f>VLOOKUP(K1333,[2]TONG_SL!$A:$D,3,0)</f>
        <v>Túi</v>
      </c>
      <c r="R1333" s="1">
        <v>5</v>
      </c>
      <c r="T1333" s="1">
        <f>VLOOKUP(VLOOKUP(G1333,[2]Ma_KH!$A:$R,18,0)&amp;K1333,[2]Gia_MB!$A:$F,6,0)</f>
        <v>105505</v>
      </c>
      <c r="U1333" s="14">
        <f t="shared" si="363"/>
        <v>527525</v>
      </c>
    </row>
    <row r="1334" spans="1:21" x14ac:dyDescent="0.25">
      <c r="A1334" s="75">
        <v>45915</v>
      </c>
      <c r="B1334" s="76">
        <v>59511</v>
      </c>
      <c r="C1334" s="98" t="s">
        <v>7186</v>
      </c>
      <c r="D1334" s="99">
        <v>45915</v>
      </c>
      <c r="G1334" s="13" t="s">
        <v>7200</v>
      </c>
      <c r="I1334" s="13" t="s">
        <v>2150</v>
      </c>
      <c r="J1334" s="13" t="s">
        <v>1796</v>
      </c>
      <c r="K1334" s="13" t="s">
        <v>32</v>
      </c>
      <c r="L1334" s="25" t="str">
        <f>VLOOKUP($K1334,TONG_SL!$A:$D,2,0)</f>
        <v>Giò Tai Lưỡi Xào 250g</v>
      </c>
      <c r="N1334" s="25" t="str">
        <f t="shared" si="364"/>
        <v>K-C6</v>
      </c>
      <c r="Q1334" s="25" t="str">
        <f>VLOOKUP(K1334,[2]TONG_SL!$A:$D,3,0)</f>
        <v>Túi</v>
      </c>
      <c r="R1334" s="1">
        <v>10</v>
      </c>
      <c r="T1334" s="1">
        <f>VLOOKUP(VLOOKUP(G1334,[2]Ma_KH!$A:$R,18,0)&amp;K1334,[2]Gia_MB!$A:$F,6,0)</f>
        <v>47673</v>
      </c>
      <c r="U1334" s="14">
        <f t="shared" si="363"/>
        <v>476730</v>
      </c>
    </row>
    <row r="1335" spans="1:21" x14ac:dyDescent="0.25">
      <c r="A1335" s="11">
        <v>45911</v>
      </c>
      <c r="B1335" s="25">
        <v>48975</v>
      </c>
      <c r="C1335" s="98" t="s">
        <v>7186</v>
      </c>
      <c r="D1335" s="99">
        <v>45915</v>
      </c>
      <c r="G1335" s="13" t="s">
        <v>711</v>
      </c>
      <c r="I1335" s="13" t="s">
        <v>7527</v>
      </c>
      <c r="J1335" s="13" t="s">
        <v>1815</v>
      </c>
      <c r="K1335" s="13" t="s">
        <v>556</v>
      </c>
      <c r="L1335" s="25" t="str">
        <f>VLOOKUP($K1335,TONG_SL!$A:$D,2,0)</f>
        <v>Chân giò heo muối 100g</v>
      </c>
      <c r="N1335" s="25" t="str">
        <f t="shared" ref="N1335:N1351" si="365">IF($B1335&lt;&gt;"","K-C6","")</f>
        <v>K-C6</v>
      </c>
      <c r="Q1335" s="25" t="str">
        <f>VLOOKUP(K1335,[2]TONG_SL!$A:$D,3,0)</f>
        <v>Gói</v>
      </c>
      <c r="R1335" s="1">
        <v>8</v>
      </c>
      <c r="T1335" s="1">
        <f>VLOOKUP(VLOOKUP(G1335,[2]Ma_KH!$A:$R,18,0)&amp;K1335,[2]Gia_MB!$A:$F,6,0)</f>
        <v>23076</v>
      </c>
      <c r="U1335" s="14">
        <f t="shared" ref="U1335:U1351" si="366">T1335*R1335</f>
        <v>184608</v>
      </c>
    </row>
    <row r="1336" spans="1:21" x14ac:dyDescent="0.25">
      <c r="A1336" s="11">
        <v>45911</v>
      </c>
      <c r="B1336" s="25">
        <v>58951</v>
      </c>
      <c r="C1336" s="98" t="s">
        <v>7186</v>
      </c>
      <c r="D1336" s="99">
        <v>45915</v>
      </c>
      <c r="G1336" s="13" t="s">
        <v>599</v>
      </c>
      <c r="I1336" s="13" t="s">
        <v>7528</v>
      </c>
      <c r="J1336" s="13" t="s">
        <v>1815</v>
      </c>
      <c r="K1336" s="13" t="s">
        <v>27</v>
      </c>
      <c r="L1336" s="25" t="str">
        <f>VLOOKUP($K1336,TONG_SL!$A:$D,2,0)</f>
        <v>Chân giò heo muối 300g</v>
      </c>
      <c r="N1336" s="25" t="str">
        <f t="shared" si="365"/>
        <v>K-C6</v>
      </c>
      <c r="Q1336" s="25" t="str">
        <f>VLOOKUP(K1336,[2]TONG_SL!$A:$D,3,0)</f>
        <v>Túi</v>
      </c>
      <c r="R1336" s="1">
        <v>5</v>
      </c>
      <c r="T1336" s="1">
        <f>VLOOKUP(VLOOKUP(G1336,[2]Ma_KH!$A:$R,18,0)&amp;K1336,[2]Gia_MB!$A:$F,6,0)</f>
        <v>69759</v>
      </c>
      <c r="U1336" s="14">
        <f t="shared" si="366"/>
        <v>348795</v>
      </c>
    </row>
    <row r="1337" spans="1:21" x14ac:dyDescent="0.25">
      <c r="A1337" s="11">
        <v>45911</v>
      </c>
      <c r="B1337" s="25">
        <v>58951</v>
      </c>
      <c r="C1337" s="98" t="s">
        <v>7186</v>
      </c>
      <c r="D1337" s="99">
        <v>45915</v>
      </c>
      <c r="G1337" s="13" t="s">
        <v>599</v>
      </c>
      <c r="I1337" s="13" t="s">
        <v>7528</v>
      </c>
      <c r="J1337" s="13" t="s">
        <v>1815</v>
      </c>
      <c r="K1337" s="13" t="s">
        <v>30</v>
      </c>
      <c r="L1337" s="25" t="str">
        <f>VLOOKUP($K1337,TONG_SL!$A:$D,2,0)</f>
        <v>Gà muối 500g</v>
      </c>
      <c r="N1337" s="25" t="str">
        <f t="shared" si="365"/>
        <v>K-C6</v>
      </c>
      <c r="Q1337" s="25" t="str">
        <f>VLOOKUP(K1337,[2]TONG_SL!$A:$D,3,0)</f>
        <v>Túi</v>
      </c>
      <c r="R1337" s="1">
        <v>2</v>
      </c>
      <c r="T1337" s="1">
        <f>VLOOKUP(VLOOKUP(G1337,[2]Ma_KH!$A:$R,18,0)&amp;K1337,[2]Gia_MB!$A:$F,6,0)</f>
        <v>105505</v>
      </c>
      <c r="U1337" s="14">
        <f t="shared" si="366"/>
        <v>211010</v>
      </c>
    </row>
    <row r="1338" spans="1:21" x14ac:dyDescent="0.25">
      <c r="A1338" s="11">
        <v>45911</v>
      </c>
      <c r="B1338" s="25">
        <v>58951</v>
      </c>
      <c r="C1338" s="98" t="s">
        <v>7186</v>
      </c>
      <c r="D1338" s="99">
        <v>45915</v>
      </c>
      <c r="G1338" s="13" t="s">
        <v>599</v>
      </c>
      <c r="I1338" s="13" t="s">
        <v>7528</v>
      </c>
      <c r="J1338" s="13" t="s">
        <v>1815</v>
      </c>
      <c r="K1338" s="13" t="s">
        <v>556</v>
      </c>
      <c r="L1338" s="25" t="str">
        <f>VLOOKUP($K1338,TONG_SL!$A:$D,2,0)</f>
        <v>Chân giò heo muối 100g</v>
      </c>
      <c r="N1338" s="25" t="str">
        <f t="shared" si="365"/>
        <v>K-C6</v>
      </c>
      <c r="Q1338" s="25" t="str">
        <f>VLOOKUP(K1338,[2]TONG_SL!$A:$D,3,0)</f>
        <v>Gói</v>
      </c>
      <c r="R1338" s="1">
        <v>5</v>
      </c>
      <c r="T1338" s="1">
        <f>VLOOKUP(VLOOKUP(G1338,[2]Ma_KH!$A:$R,18,0)&amp;K1338,[2]Gia_MB!$A:$F,6,0)</f>
        <v>23322</v>
      </c>
      <c r="U1338" s="14">
        <f t="shared" si="366"/>
        <v>116610</v>
      </c>
    </row>
    <row r="1339" spans="1:21" x14ac:dyDescent="0.25">
      <c r="A1339" s="11">
        <v>45911</v>
      </c>
      <c r="B1339" s="25">
        <v>58950</v>
      </c>
      <c r="C1339" s="98" t="s">
        <v>7186</v>
      </c>
      <c r="D1339" s="99">
        <v>45915</v>
      </c>
      <c r="G1339" s="13" t="s">
        <v>599</v>
      </c>
      <c r="I1339" s="13" t="s">
        <v>7529</v>
      </c>
      <c r="J1339" s="13" t="s">
        <v>1815</v>
      </c>
      <c r="K1339" s="13" t="s">
        <v>30</v>
      </c>
      <c r="L1339" s="25" t="str">
        <f>VLOOKUP($K1339,TONG_SL!$A:$D,2,0)</f>
        <v>Gà muối 500g</v>
      </c>
      <c r="N1339" s="25" t="str">
        <f t="shared" si="365"/>
        <v>K-C6</v>
      </c>
      <c r="Q1339" s="25" t="str">
        <f>VLOOKUP(K1339,[2]TONG_SL!$A:$D,3,0)</f>
        <v>Túi</v>
      </c>
      <c r="R1339" s="1">
        <v>2</v>
      </c>
      <c r="T1339" s="1">
        <f>VLOOKUP(VLOOKUP(G1339,[2]Ma_KH!$A:$R,18,0)&amp;K1339,[2]Gia_MB!$A:$F,6,0)</f>
        <v>105505</v>
      </c>
      <c r="U1339" s="14">
        <f t="shared" si="366"/>
        <v>211010</v>
      </c>
    </row>
    <row r="1340" spans="1:21" x14ac:dyDescent="0.25">
      <c r="A1340" s="11">
        <v>45911</v>
      </c>
      <c r="B1340" s="25">
        <v>58950</v>
      </c>
      <c r="C1340" s="98" t="s">
        <v>7186</v>
      </c>
      <c r="D1340" s="99">
        <v>45915</v>
      </c>
      <c r="G1340" s="13" t="s">
        <v>599</v>
      </c>
      <c r="I1340" s="13" t="s">
        <v>7529</v>
      </c>
      <c r="J1340" s="13" t="s">
        <v>1815</v>
      </c>
      <c r="K1340" s="13" t="s">
        <v>27</v>
      </c>
      <c r="L1340" s="25" t="str">
        <f>VLOOKUP($K1340,TONG_SL!$A:$D,2,0)</f>
        <v>Chân giò heo muối 300g</v>
      </c>
      <c r="N1340" s="25" t="str">
        <f t="shared" si="365"/>
        <v>K-C6</v>
      </c>
      <c r="Q1340" s="25" t="str">
        <f>VLOOKUP(K1340,[2]TONG_SL!$A:$D,3,0)</f>
        <v>Túi</v>
      </c>
      <c r="R1340" s="1">
        <v>5</v>
      </c>
      <c r="T1340" s="1">
        <f>VLOOKUP(VLOOKUP(G1340,[2]Ma_KH!$A:$R,18,0)&amp;K1340,[2]Gia_MB!$A:$F,6,0)</f>
        <v>69759</v>
      </c>
      <c r="U1340" s="14">
        <f t="shared" si="366"/>
        <v>348795</v>
      </c>
    </row>
    <row r="1341" spans="1:21" x14ac:dyDescent="0.25">
      <c r="A1341" s="11">
        <v>45911</v>
      </c>
      <c r="B1341" s="25">
        <v>58950</v>
      </c>
      <c r="C1341" s="98" t="s">
        <v>7186</v>
      </c>
      <c r="D1341" s="99">
        <v>45915</v>
      </c>
      <c r="G1341" s="13" t="s">
        <v>599</v>
      </c>
      <c r="I1341" s="13" t="s">
        <v>7529</v>
      </c>
      <c r="J1341" s="13" t="s">
        <v>1815</v>
      </c>
      <c r="K1341" s="13" t="s">
        <v>556</v>
      </c>
      <c r="L1341" s="25" t="str">
        <f>VLOOKUP($K1341,TONG_SL!$A:$D,2,0)</f>
        <v>Chân giò heo muối 100g</v>
      </c>
      <c r="N1341" s="25" t="str">
        <f t="shared" si="365"/>
        <v>K-C6</v>
      </c>
      <c r="Q1341" s="25" t="str">
        <f>VLOOKUP(K1341,[2]TONG_SL!$A:$D,3,0)</f>
        <v>Gói</v>
      </c>
      <c r="R1341" s="1">
        <v>5</v>
      </c>
      <c r="T1341" s="1">
        <f>VLOOKUP(VLOOKUP(G1341,[2]Ma_KH!$A:$R,18,0)&amp;K1341,[2]Gia_MB!$A:$F,6,0)</f>
        <v>23322</v>
      </c>
      <c r="U1341" s="14">
        <f t="shared" si="366"/>
        <v>116610</v>
      </c>
    </row>
    <row r="1342" spans="1:21" x14ac:dyDescent="0.25">
      <c r="A1342" s="11">
        <v>45910</v>
      </c>
      <c r="B1342" s="25">
        <v>48661</v>
      </c>
      <c r="C1342" s="98" t="s">
        <v>7186</v>
      </c>
      <c r="D1342" s="99">
        <v>45915</v>
      </c>
      <c r="G1342" s="13" t="s">
        <v>711</v>
      </c>
      <c r="I1342" s="13" t="s">
        <v>7224</v>
      </c>
      <c r="J1342" s="13" t="s">
        <v>1815</v>
      </c>
      <c r="K1342" s="13" t="s">
        <v>556</v>
      </c>
      <c r="L1342" s="25" t="str">
        <f>VLOOKUP($K1342,TONG_SL!$A:$D,2,0)</f>
        <v>Chân giò heo muối 100g</v>
      </c>
      <c r="N1342" s="25" t="str">
        <f t="shared" si="365"/>
        <v>K-C6</v>
      </c>
      <c r="Q1342" s="25" t="str">
        <f>VLOOKUP(K1342,[2]TONG_SL!$A:$D,3,0)</f>
        <v>Gói</v>
      </c>
      <c r="R1342" s="1">
        <v>8</v>
      </c>
      <c r="T1342" s="1">
        <f>VLOOKUP(VLOOKUP(G1342,[2]Ma_KH!$A:$R,18,0)&amp;K1342,[2]Gia_MB!$A:$F,6,0)</f>
        <v>23076</v>
      </c>
      <c r="U1342" s="14">
        <f t="shared" si="366"/>
        <v>184608</v>
      </c>
    </row>
    <row r="1343" spans="1:21" x14ac:dyDescent="0.25">
      <c r="A1343" s="11">
        <v>45911</v>
      </c>
      <c r="B1343" s="25">
        <v>48971</v>
      </c>
      <c r="C1343" s="98" t="s">
        <v>7186</v>
      </c>
      <c r="D1343" s="99">
        <v>45915</v>
      </c>
      <c r="G1343" s="13" t="s">
        <v>711</v>
      </c>
      <c r="I1343" s="13" t="s">
        <v>7530</v>
      </c>
      <c r="J1343" s="13" t="s">
        <v>1815</v>
      </c>
      <c r="K1343" s="13" t="s">
        <v>556</v>
      </c>
      <c r="L1343" s="25" t="str">
        <f>VLOOKUP($K1343,TONG_SL!$A:$D,2,0)</f>
        <v>Chân giò heo muối 100g</v>
      </c>
      <c r="N1343" s="25" t="str">
        <f t="shared" si="365"/>
        <v>K-C6</v>
      </c>
      <c r="Q1343" s="25" t="str">
        <f>VLOOKUP(K1343,[2]TONG_SL!$A:$D,3,0)</f>
        <v>Gói</v>
      </c>
      <c r="R1343" s="1">
        <v>10</v>
      </c>
      <c r="T1343" s="1">
        <f>VLOOKUP(VLOOKUP(G1343,[2]Ma_KH!$A:$R,18,0)&amp;K1343,[2]Gia_MB!$A:$F,6,0)</f>
        <v>23076</v>
      </c>
      <c r="U1343" s="14">
        <f t="shared" si="366"/>
        <v>230760</v>
      </c>
    </row>
    <row r="1344" spans="1:21" x14ac:dyDescent="0.25">
      <c r="A1344" s="11">
        <v>45910</v>
      </c>
      <c r="B1344" s="25">
        <v>48659</v>
      </c>
      <c r="C1344" s="98" t="s">
        <v>7186</v>
      </c>
      <c r="D1344" s="99">
        <v>45915</v>
      </c>
      <c r="G1344" s="13" t="s">
        <v>711</v>
      </c>
      <c r="I1344" s="13" t="s">
        <v>7531</v>
      </c>
      <c r="J1344" s="13" t="s">
        <v>1815</v>
      </c>
      <c r="K1344" s="13" t="s">
        <v>556</v>
      </c>
      <c r="L1344" s="25" t="str">
        <f>VLOOKUP($K1344,TONG_SL!$A:$D,2,0)</f>
        <v>Chân giò heo muối 100g</v>
      </c>
      <c r="N1344" s="25" t="str">
        <f t="shared" si="365"/>
        <v>K-C6</v>
      </c>
      <c r="Q1344" s="25" t="str">
        <f>VLOOKUP(K1344,[2]TONG_SL!$A:$D,3,0)</f>
        <v>Gói</v>
      </c>
      <c r="R1344" s="1">
        <v>10</v>
      </c>
      <c r="T1344" s="1">
        <f>VLOOKUP(VLOOKUP(G1344,[2]Ma_KH!$A:$R,18,0)&amp;K1344,[2]Gia_MB!$A:$F,6,0)</f>
        <v>23076</v>
      </c>
      <c r="U1344" s="14">
        <f t="shared" si="366"/>
        <v>230760</v>
      </c>
    </row>
    <row r="1345" spans="1:21" x14ac:dyDescent="0.25">
      <c r="A1345" s="11">
        <v>45912</v>
      </c>
      <c r="B1345" s="25">
        <v>58982</v>
      </c>
      <c r="C1345" s="98" t="s">
        <v>7186</v>
      </c>
      <c r="D1345" s="99">
        <v>45915</v>
      </c>
      <c r="G1345" s="13" t="s">
        <v>619</v>
      </c>
      <c r="I1345" s="13" t="s">
        <v>7532</v>
      </c>
      <c r="J1345" s="13" t="s">
        <v>1815</v>
      </c>
      <c r="K1345" s="13" t="s">
        <v>39</v>
      </c>
      <c r="L1345" s="25" t="str">
        <f>VLOOKUP($K1345,TONG_SL!$A:$D,2,0)</f>
        <v>Chả cốm 300g</v>
      </c>
      <c r="N1345" s="25" t="str">
        <f t="shared" si="365"/>
        <v>K-C6</v>
      </c>
      <c r="Q1345" s="25" t="str">
        <f>VLOOKUP(K1345,[2]TONG_SL!$A:$D,3,0)</f>
        <v>Túi</v>
      </c>
      <c r="R1345" s="1">
        <v>3</v>
      </c>
      <c r="T1345" s="1">
        <f>VLOOKUP(VLOOKUP(G1345,[2]Ma_KH!$A:$R,18,0)&amp;K1345,[2]Gia_MB!$A:$F,6,0)</f>
        <v>74250</v>
      </c>
      <c r="U1345" s="14">
        <f t="shared" si="366"/>
        <v>222750</v>
      </c>
    </row>
    <row r="1346" spans="1:21" x14ac:dyDescent="0.25">
      <c r="A1346" s="11">
        <v>45912</v>
      </c>
      <c r="B1346" s="25">
        <v>58982</v>
      </c>
      <c r="C1346" s="98" t="s">
        <v>7186</v>
      </c>
      <c r="D1346" s="99">
        <v>45915</v>
      </c>
      <c r="G1346" s="13" t="s">
        <v>619</v>
      </c>
      <c r="I1346" s="13" t="s">
        <v>7532</v>
      </c>
      <c r="J1346" s="13" t="s">
        <v>1815</v>
      </c>
      <c r="K1346" s="13" t="s">
        <v>556</v>
      </c>
      <c r="L1346" s="25" t="str">
        <f>VLOOKUP($K1346,TONG_SL!$A:$D,2,0)</f>
        <v>Chân giò heo muối 100g</v>
      </c>
      <c r="N1346" s="25" t="str">
        <f t="shared" si="365"/>
        <v>K-C6</v>
      </c>
      <c r="Q1346" s="25" t="str">
        <f>VLOOKUP(K1346,[2]TONG_SL!$A:$D,3,0)</f>
        <v>Gói</v>
      </c>
      <c r="R1346" s="1">
        <v>3</v>
      </c>
      <c r="T1346" s="1">
        <f>VLOOKUP(VLOOKUP(G1346,[2]Ma_KH!$A:$R,18,0)&amp;K1346,[2]Gia_MB!$A:$F,6,0)</f>
        <v>24549</v>
      </c>
      <c r="U1346" s="14">
        <f t="shared" si="366"/>
        <v>73647</v>
      </c>
    </row>
    <row r="1347" spans="1:21" x14ac:dyDescent="0.25">
      <c r="A1347" s="11">
        <v>45912</v>
      </c>
      <c r="B1347" s="25">
        <v>58982</v>
      </c>
      <c r="C1347" s="98" t="s">
        <v>7186</v>
      </c>
      <c r="D1347" s="99">
        <v>45915</v>
      </c>
      <c r="G1347" s="13" t="s">
        <v>619</v>
      </c>
      <c r="I1347" s="13" t="s">
        <v>7532</v>
      </c>
      <c r="J1347" s="13" t="s">
        <v>1815</v>
      </c>
      <c r="K1347" s="13" t="s">
        <v>27</v>
      </c>
      <c r="L1347" s="25" t="str">
        <f>VLOOKUP($K1347,TONG_SL!$A:$D,2,0)</f>
        <v>Chân giò heo muối 300g</v>
      </c>
      <c r="N1347" s="25" t="str">
        <f t="shared" si="365"/>
        <v>K-C6</v>
      </c>
      <c r="Q1347" s="25" t="str">
        <f>VLOOKUP(K1347,[2]TONG_SL!$A:$D,3,0)</f>
        <v>Túi</v>
      </c>
      <c r="R1347" s="1">
        <v>10</v>
      </c>
      <c r="T1347" s="1">
        <f>VLOOKUP(VLOOKUP(G1347,[2]Ma_KH!$A:$R,18,0)&amp;K1347,[2]Gia_MB!$A:$F,6,0)</f>
        <v>73431</v>
      </c>
      <c r="U1347" s="14">
        <f t="shared" si="366"/>
        <v>734310</v>
      </c>
    </row>
    <row r="1348" spans="1:21" x14ac:dyDescent="0.25">
      <c r="A1348" s="11">
        <v>45912</v>
      </c>
      <c r="B1348" s="25">
        <v>58982</v>
      </c>
      <c r="C1348" s="98" t="s">
        <v>7186</v>
      </c>
      <c r="D1348" s="99">
        <v>45915</v>
      </c>
      <c r="G1348" s="13" t="s">
        <v>619</v>
      </c>
      <c r="I1348" s="13" t="s">
        <v>7532</v>
      </c>
      <c r="J1348" s="13" t="s">
        <v>1815</v>
      </c>
      <c r="K1348" s="13" t="s">
        <v>547</v>
      </c>
      <c r="L1348" s="25" t="str">
        <f>VLOOKUP($K1348,TONG_SL!$A:$D,2,0)</f>
        <v>Chân giò heo muối 500g</v>
      </c>
      <c r="N1348" s="25" t="str">
        <f t="shared" si="365"/>
        <v>K-C6</v>
      </c>
      <c r="Q1348" s="25" t="str">
        <f>VLOOKUP(K1348,[2]TONG_SL!$A:$D,3,0)</f>
        <v>Túi</v>
      </c>
      <c r="R1348" s="1">
        <v>3</v>
      </c>
      <c r="T1348" s="1">
        <f>VLOOKUP(VLOOKUP(G1348,[2]Ma_KH!$A:$R,18,0)&amp;K1348,[2]Gia_MB!$A:$F,6,0)</f>
        <v>119066</v>
      </c>
      <c r="U1348" s="14">
        <f t="shared" si="366"/>
        <v>357198</v>
      </c>
    </row>
    <row r="1349" spans="1:21" x14ac:dyDescent="0.25">
      <c r="A1349" s="11">
        <v>45912</v>
      </c>
      <c r="B1349" s="25">
        <v>58982</v>
      </c>
      <c r="C1349" s="98" t="s">
        <v>7186</v>
      </c>
      <c r="D1349" s="99">
        <v>45915</v>
      </c>
      <c r="G1349" s="13" t="s">
        <v>619</v>
      </c>
      <c r="I1349" s="13" t="s">
        <v>7532</v>
      </c>
      <c r="J1349" s="13" t="s">
        <v>1815</v>
      </c>
      <c r="K1349" s="13" t="s">
        <v>32</v>
      </c>
      <c r="L1349" s="25" t="str">
        <f>VLOOKUP($K1349,TONG_SL!$A:$D,2,0)</f>
        <v>Giò Tai Lưỡi Xào 250g</v>
      </c>
      <c r="N1349" s="25" t="str">
        <f t="shared" si="365"/>
        <v>K-C6</v>
      </c>
      <c r="Q1349" s="25" t="str">
        <f>VLOOKUP(K1349,[2]TONG_SL!$A:$D,3,0)</f>
        <v>Túi</v>
      </c>
      <c r="R1349" s="1">
        <v>3</v>
      </c>
      <c r="T1349" s="1">
        <f>VLOOKUP(VLOOKUP(G1349,[2]Ma_KH!$A:$R,18,0)&amp;K1349,[2]Gia_MB!$A:$F,6,0)</f>
        <v>50183</v>
      </c>
      <c r="U1349" s="14">
        <f t="shared" si="366"/>
        <v>150549</v>
      </c>
    </row>
    <row r="1350" spans="1:21" x14ac:dyDescent="0.25">
      <c r="A1350" s="11">
        <v>45911</v>
      </c>
      <c r="B1350" s="25">
        <v>48974</v>
      </c>
      <c r="C1350" s="98" t="s">
        <v>7186</v>
      </c>
      <c r="D1350" s="99">
        <v>45915</v>
      </c>
      <c r="G1350" s="13" t="s">
        <v>711</v>
      </c>
      <c r="I1350" s="13" t="s">
        <v>7289</v>
      </c>
      <c r="J1350" s="13" t="s">
        <v>1815</v>
      </c>
      <c r="K1350" s="13" t="s">
        <v>556</v>
      </c>
      <c r="L1350" s="25" t="str">
        <f>VLOOKUP($K1350,TONG_SL!$A:$D,2,0)</f>
        <v>Chân giò heo muối 100g</v>
      </c>
      <c r="N1350" s="25" t="str">
        <f t="shared" si="365"/>
        <v>K-C6</v>
      </c>
      <c r="Q1350" s="25" t="str">
        <f>VLOOKUP(K1350,[2]TONG_SL!$A:$D,3,0)</f>
        <v>Gói</v>
      </c>
      <c r="R1350" s="1">
        <v>20</v>
      </c>
      <c r="T1350" s="1">
        <f>VLOOKUP(VLOOKUP(G1350,[2]Ma_KH!$A:$R,18,0)&amp;K1350,[2]Gia_MB!$A:$F,6,0)</f>
        <v>23076</v>
      </c>
      <c r="U1350" s="14">
        <f t="shared" si="366"/>
        <v>461520</v>
      </c>
    </row>
    <row r="1351" spans="1:21" x14ac:dyDescent="0.25">
      <c r="A1351" s="11">
        <v>45910</v>
      </c>
      <c r="B1351" s="25">
        <v>48660</v>
      </c>
      <c r="C1351" s="98" t="s">
        <v>7186</v>
      </c>
      <c r="D1351" s="99">
        <v>45915</v>
      </c>
      <c r="G1351" s="13" t="s">
        <v>711</v>
      </c>
      <c r="I1351" s="13" t="s">
        <v>7533</v>
      </c>
      <c r="J1351" s="13" t="s">
        <v>1815</v>
      </c>
      <c r="K1351" s="13" t="s">
        <v>556</v>
      </c>
      <c r="L1351" s="25" t="str">
        <f>VLOOKUP($K1351,TONG_SL!$A:$D,2,0)</f>
        <v>Chân giò heo muối 100g</v>
      </c>
      <c r="N1351" s="25" t="str">
        <f t="shared" si="365"/>
        <v>K-C6</v>
      </c>
      <c r="Q1351" s="25" t="str">
        <f>VLOOKUP(K1351,[2]TONG_SL!$A:$D,3,0)</f>
        <v>Gói</v>
      </c>
      <c r="R1351" s="1">
        <v>10</v>
      </c>
      <c r="T1351" s="1">
        <f>VLOOKUP(VLOOKUP(G1351,[2]Ma_KH!$A:$R,18,0)&amp;K1351,[2]Gia_MB!$A:$F,6,0)</f>
        <v>23076</v>
      </c>
      <c r="U1351" s="14">
        <f t="shared" si="366"/>
        <v>230760</v>
      </c>
    </row>
    <row r="1352" spans="1:21" x14ac:dyDescent="0.25">
      <c r="A1352" s="11">
        <v>45911</v>
      </c>
      <c r="B1352" s="25">
        <v>32008</v>
      </c>
      <c r="C1352" s="98" t="s">
        <v>7186</v>
      </c>
      <c r="D1352" s="99">
        <v>45915</v>
      </c>
      <c r="G1352" s="13" t="s">
        <v>4366</v>
      </c>
      <c r="I1352" s="13" t="s">
        <v>4366</v>
      </c>
      <c r="J1352" s="13" t="s">
        <v>1811</v>
      </c>
      <c r="K1352" s="13" t="s">
        <v>49</v>
      </c>
      <c r="L1352" s="25" t="str">
        <f>VLOOKUP($K1352,TONG_SL!$A:$D,2,0)</f>
        <v>Giò sụn gà 250g</v>
      </c>
      <c r="N1352" s="25" t="str">
        <f t="shared" ref="N1352:N1386" si="367">IF($B1352&lt;&gt;"","K-C6","")</f>
        <v>K-C6</v>
      </c>
      <c r="Q1352" s="25" t="str">
        <f>VLOOKUP(K1352,[2]TONG_SL!$A:$D,3,0)</f>
        <v>Túi</v>
      </c>
      <c r="R1352" s="1">
        <v>4</v>
      </c>
      <c r="T1352" s="1">
        <f>VLOOKUP(VLOOKUP(G1352,[2]Ma_KH!$A:$R,18,0)&amp;K1352,[2]Gia_MB!$A:$F,6,0)</f>
        <v>50400</v>
      </c>
      <c r="U1352" s="14">
        <f t="shared" ref="U1352:U1373" si="368">T1352*R1352</f>
        <v>201600</v>
      </c>
    </row>
    <row r="1353" spans="1:21" x14ac:dyDescent="0.25">
      <c r="A1353" s="11">
        <v>45911</v>
      </c>
      <c r="B1353" s="25">
        <v>32008</v>
      </c>
      <c r="C1353" s="98" t="s">
        <v>7186</v>
      </c>
      <c r="D1353" s="99">
        <v>45915</v>
      </c>
      <c r="G1353" s="13" t="s">
        <v>4366</v>
      </c>
      <c r="I1353" s="13" t="s">
        <v>4366</v>
      </c>
      <c r="J1353" s="13" t="s">
        <v>1811</v>
      </c>
      <c r="K1353" s="13" t="s">
        <v>27</v>
      </c>
      <c r="L1353" s="25" t="str">
        <f>VLOOKUP($K1353,TONG_SL!$A:$D,2,0)</f>
        <v>Chân giò heo muối 300g</v>
      </c>
      <c r="N1353" s="25" t="str">
        <f t="shared" si="367"/>
        <v>K-C6</v>
      </c>
      <c r="Q1353" s="25" t="str">
        <f>VLOOKUP(K1353,[2]TONG_SL!$A:$D,3,0)</f>
        <v>Túi</v>
      </c>
      <c r="R1353" s="1">
        <v>1</v>
      </c>
      <c r="T1353" s="1">
        <f>VLOOKUP(VLOOKUP(G1353,[2]Ma_KH!$A:$R,18,0)&amp;K1353,[2]Gia_MB!$A:$F,6,0)</f>
        <v>69759</v>
      </c>
      <c r="U1353" s="14">
        <f t="shared" si="368"/>
        <v>69759</v>
      </c>
    </row>
    <row r="1354" spans="1:21" x14ac:dyDescent="0.25">
      <c r="A1354" s="11">
        <v>45911</v>
      </c>
      <c r="B1354" s="25">
        <v>32008</v>
      </c>
      <c r="C1354" s="98" t="s">
        <v>7186</v>
      </c>
      <c r="D1354" s="99">
        <v>45915</v>
      </c>
      <c r="G1354" s="13" t="s">
        <v>4366</v>
      </c>
      <c r="I1354" s="13" t="s">
        <v>4366</v>
      </c>
      <c r="J1354" s="13" t="s">
        <v>1811</v>
      </c>
      <c r="K1354" s="13" t="s">
        <v>35</v>
      </c>
      <c r="L1354" s="25" t="str">
        <f>VLOOKUP($K1354,TONG_SL!$A:$D,2,0)</f>
        <v>Tai heo muối 200g</v>
      </c>
      <c r="N1354" s="25" t="str">
        <f t="shared" si="367"/>
        <v>K-C6</v>
      </c>
      <c r="Q1354" s="25" t="str">
        <f>VLOOKUP(K1354,[2]TONG_SL!$A:$D,3,0)</f>
        <v>Túi</v>
      </c>
      <c r="R1354" s="1">
        <v>5</v>
      </c>
      <c r="T1354" s="1">
        <f>VLOOKUP(VLOOKUP(G1354,[2]Ma_KH!$A:$R,18,0)&amp;K1354,[2]Gia_MB!$A:$F,6,0)</f>
        <v>52816</v>
      </c>
      <c r="U1354" s="14">
        <f t="shared" si="368"/>
        <v>264080</v>
      </c>
    </row>
    <row r="1355" spans="1:21" x14ac:dyDescent="0.25">
      <c r="A1355" s="11">
        <v>45911</v>
      </c>
      <c r="B1355" s="25">
        <v>32008</v>
      </c>
      <c r="C1355" s="98" t="s">
        <v>7186</v>
      </c>
      <c r="D1355" s="99">
        <v>45915</v>
      </c>
      <c r="G1355" s="13" t="s">
        <v>4366</v>
      </c>
      <c r="I1355" s="13" t="s">
        <v>4366</v>
      </c>
      <c r="J1355" s="13" t="s">
        <v>1811</v>
      </c>
      <c r="K1355" s="13" t="s">
        <v>30</v>
      </c>
      <c r="L1355" s="25" t="str">
        <f>VLOOKUP($K1355,TONG_SL!$A:$D,2,0)</f>
        <v>Gà muối 500g</v>
      </c>
      <c r="N1355" s="25" t="str">
        <f t="shared" si="367"/>
        <v>K-C6</v>
      </c>
      <c r="Q1355" s="25" t="str">
        <f>VLOOKUP(K1355,[2]TONG_SL!$A:$D,3,0)</f>
        <v>Túi</v>
      </c>
      <c r="R1355" s="1">
        <v>2</v>
      </c>
      <c r="T1355" s="1">
        <f>VLOOKUP(VLOOKUP(G1355,[2]Ma_KH!$A:$R,18,0)&amp;K1355,[2]Gia_MB!$A:$F,6,0)</f>
        <v>105505</v>
      </c>
      <c r="U1355" s="14">
        <f t="shared" si="368"/>
        <v>211010</v>
      </c>
    </row>
    <row r="1356" spans="1:21" x14ac:dyDescent="0.25">
      <c r="A1356" s="11">
        <v>45912</v>
      </c>
      <c r="B1356" s="25">
        <v>49021</v>
      </c>
      <c r="C1356" s="98" t="s">
        <v>7186</v>
      </c>
      <c r="D1356" s="99">
        <v>45915</v>
      </c>
      <c r="G1356" s="13" t="s">
        <v>711</v>
      </c>
      <c r="I1356" s="13" t="s">
        <v>7534</v>
      </c>
      <c r="J1356" s="13" t="s">
        <v>1811</v>
      </c>
      <c r="K1356" s="13" t="s">
        <v>556</v>
      </c>
      <c r="L1356" s="25" t="str">
        <f>VLOOKUP($K1356,TONG_SL!$A:$D,2,0)</f>
        <v>Chân giò heo muối 100g</v>
      </c>
      <c r="N1356" s="25" t="str">
        <f t="shared" si="367"/>
        <v>K-C6</v>
      </c>
      <c r="Q1356" s="25" t="str">
        <f>VLOOKUP(K1356,[2]TONG_SL!$A:$D,3,0)</f>
        <v>Gói</v>
      </c>
      <c r="R1356" s="1">
        <v>8</v>
      </c>
      <c r="T1356" s="1">
        <f>VLOOKUP(VLOOKUP(G1356,[2]Ma_KH!$A:$R,18,0)&amp;K1356,[2]Gia_MB!$A:$F,6,0)</f>
        <v>23076</v>
      </c>
      <c r="U1356" s="14">
        <f t="shared" si="368"/>
        <v>184608</v>
      </c>
    </row>
    <row r="1357" spans="1:21" x14ac:dyDescent="0.25">
      <c r="A1357" s="11">
        <v>45911</v>
      </c>
      <c r="B1357" s="25">
        <v>32006</v>
      </c>
      <c r="C1357" s="98" t="s">
        <v>7186</v>
      </c>
      <c r="D1357" s="99">
        <v>45915</v>
      </c>
      <c r="G1357" s="13" t="s">
        <v>5548</v>
      </c>
      <c r="I1357" s="13" t="s">
        <v>5548</v>
      </c>
      <c r="J1357" s="13" t="s">
        <v>1811</v>
      </c>
      <c r="K1357" s="13" t="s">
        <v>556</v>
      </c>
      <c r="L1357" s="25" t="str">
        <f>VLOOKUP($K1357,TONG_SL!$A:$D,2,0)</f>
        <v>Chân giò heo muối 100g</v>
      </c>
      <c r="N1357" s="25" t="str">
        <f t="shared" si="367"/>
        <v>K-C6</v>
      </c>
      <c r="Q1357" s="25" t="str">
        <f>VLOOKUP(K1357,[2]TONG_SL!$A:$D,3,0)</f>
        <v>Gói</v>
      </c>
      <c r="R1357" s="1">
        <v>5</v>
      </c>
      <c r="T1357" s="1">
        <f>VLOOKUP(VLOOKUP(G1357,[2]Ma_KH!$A:$R,18,0)&amp;K1357,[2]Gia_MB!$A:$F,6,0)</f>
        <v>22830</v>
      </c>
      <c r="U1357" s="14">
        <f t="shared" si="368"/>
        <v>114150</v>
      </c>
    </row>
    <row r="1358" spans="1:21" x14ac:dyDescent="0.25">
      <c r="A1358" s="11">
        <v>45911</v>
      </c>
      <c r="B1358" s="25">
        <v>32006</v>
      </c>
      <c r="C1358" s="98" t="s">
        <v>7186</v>
      </c>
      <c r="D1358" s="99">
        <v>45915</v>
      </c>
      <c r="G1358" s="13" t="s">
        <v>5548</v>
      </c>
      <c r="I1358" s="13" t="s">
        <v>5548</v>
      </c>
      <c r="J1358" s="13" t="s">
        <v>1811</v>
      </c>
      <c r="K1358" s="13" t="s">
        <v>27</v>
      </c>
      <c r="L1358" s="25" t="str">
        <f>VLOOKUP($K1358,TONG_SL!$A:$D,2,0)</f>
        <v>Chân giò heo muối 300g</v>
      </c>
      <c r="N1358" s="25" t="str">
        <f t="shared" si="367"/>
        <v>K-C6</v>
      </c>
      <c r="Q1358" s="25" t="str">
        <f>VLOOKUP(K1358,[2]TONG_SL!$A:$D,3,0)</f>
        <v>Túi</v>
      </c>
      <c r="R1358" s="1">
        <v>3</v>
      </c>
      <c r="T1358" s="1">
        <f>VLOOKUP(VLOOKUP(G1358,[2]Ma_KH!$A:$R,18,0)&amp;K1358,[2]Gia_MB!$A:$F,6,0)</f>
        <v>73431</v>
      </c>
      <c r="U1358" s="14">
        <f t="shared" si="368"/>
        <v>220293</v>
      </c>
    </row>
    <row r="1359" spans="1:21" x14ac:dyDescent="0.25">
      <c r="A1359" s="11">
        <v>45911</v>
      </c>
      <c r="B1359" s="25">
        <v>32006</v>
      </c>
      <c r="C1359" s="98" t="s">
        <v>7186</v>
      </c>
      <c r="D1359" s="99">
        <v>45915</v>
      </c>
      <c r="G1359" s="13" t="s">
        <v>5548</v>
      </c>
      <c r="I1359" s="13" t="s">
        <v>5548</v>
      </c>
      <c r="J1359" s="13" t="s">
        <v>1811</v>
      </c>
      <c r="K1359" s="13" t="s">
        <v>547</v>
      </c>
      <c r="L1359" s="25" t="str">
        <f>VLOOKUP($K1359,TONG_SL!$A:$D,2,0)</f>
        <v>Chân giò heo muối 500g</v>
      </c>
      <c r="N1359" s="25" t="str">
        <f t="shared" si="367"/>
        <v>K-C6</v>
      </c>
      <c r="Q1359" s="25" t="str">
        <f>VLOOKUP(K1359,[2]TONG_SL!$A:$D,3,0)</f>
        <v>Túi</v>
      </c>
      <c r="R1359" s="1">
        <v>4</v>
      </c>
      <c r="T1359" s="1">
        <f>VLOOKUP(VLOOKUP(G1359,[2]Ma_KH!$A:$R,18,0)&amp;K1359,[2]Gia_MB!$A:$F,6,0)</f>
        <v>110732</v>
      </c>
      <c r="U1359" s="14">
        <f t="shared" si="368"/>
        <v>442928</v>
      </c>
    </row>
    <row r="1360" spans="1:21" x14ac:dyDescent="0.25">
      <c r="A1360" s="11">
        <v>45911</v>
      </c>
      <c r="B1360" s="25">
        <v>32006</v>
      </c>
      <c r="C1360" s="98" t="s">
        <v>7186</v>
      </c>
      <c r="D1360" s="99">
        <v>45915</v>
      </c>
      <c r="G1360" s="13" t="s">
        <v>5548</v>
      </c>
      <c r="I1360" s="13" t="s">
        <v>5548</v>
      </c>
      <c r="J1360" s="13" t="s">
        <v>1811</v>
      </c>
      <c r="K1360" s="13" t="s">
        <v>30</v>
      </c>
      <c r="L1360" s="25" t="str">
        <f>VLOOKUP($K1360,TONG_SL!$A:$D,2,0)</f>
        <v>Gà muối 500g</v>
      </c>
      <c r="N1360" s="25" t="str">
        <f t="shared" si="367"/>
        <v>K-C6</v>
      </c>
      <c r="Q1360" s="25" t="str">
        <f>VLOOKUP(K1360,[2]TONG_SL!$A:$D,3,0)</f>
        <v>Túi</v>
      </c>
      <c r="R1360" s="1">
        <v>2</v>
      </c>
      <c r="T1360" s="1">
        <f>VLOOKUP(VLOOKUP(G1360,[2]Ma_KH!$A:$R,18,0)&amp;K1360,[2]Gia_MB!$A:$F,6,0)</f>
        <v>111058</v>
      </c>
      <c r="U1360" s="14">
        <f t="shared" si="368"/>
        <v>222116</v>
      </c>
    </row>
    <row r="1361" spans="1:21" x14ac:dyDescent="0.25">
      <c r="A1361" s="11">
        <v>45911</v>
      </c>
      <c r="B1361" s="25">
        <v>48973</v>
      </c>
      <c r="C1361" s="98" t="s">
        <v>7186</v>
      </c>
      <c r="D1361" s="99">
        <v>45915</v>
      </c>
      <c r="G1361" s="13" t="s">
        <v>711</v>
      </c>
      <c r="I1361" s="13" t="s">
        <v>7535</v>
      </c>
      <c r="J1361" s="13" t="s">
        <v>1811</v>
      </c>
      <c r="K1361" s="13" t="s">
        <v>556</v>
      </c>
      <c r="L1361" s="25" t="str">
        <f>VLOOKUP($K1361,TONG_SL!$A:$D,2,0)</f>
        <v>Chân giò heo muối 100g</v>
      </c>
      <c r="N1361" s="25" t="str">
        <f t="shared" si="367"/>
        <v>K-C6</v>
      </c>
      <c r="Q1361" s="25" t="str">
        <f>VLOOKUP(K1361,[2]TONG_SL!$A:$D,3,0)</f>
        <v>Gói</v>
      </c>
      <c r="R1361" s="1">
        <v>8</v>
      </c>
      <c r="T1361" s="1">
        <f>VLOOKUP(VLOOKUP(G1361,[2]Ma_KH!$A:$R,18,0)&amp;K1361,[2]Gia_MB!$A:$F,6,0)</f>
        <v>23076</v>
      </c>
      <c r="U1361" s="14">
        <f t="shared" si="368"/>
        <v>184608</v>
      </c>
    </row>
    <row r="1362" spans="1:21" x14ac:dyDescent="0.25">
      <c r="A1362" s="11">
        <v>45912</v>
      </c>
      <c r="B1362" s="25">
        <v>49020</v>
      </c>
      <c r="C1362" s="98" t="s">
        <v>7186</v>
      </c>
      <c r="D1362" s="99">
        <v>45915</v>
      </c>
      <c r="G1362" s="13" t="s">
        <v>711</v>
      </c>
      <c r="I1362" s="13" t="s">
        <v>7340</v>
      </c>
      <c r="J1362" s="13" t="s">
        <v>1811</v>
      </c>
      <c r="K1362" s="13" t="s">
        <v>556</v>
      </c>
      <c r="L1362" s="25" t="str">
        <f>VLOOKUP($K1362,TONG_SL!$A:$D,2,0)</f>
        <v>Chân giò heo muối 100g</v>
      </c>
      <c r="N1362" s="25" t="str">
        <f t="shared" si="367"/>
        <v>K-C6</v>
      </c>
      <c r="Q1362" s="25" t="str">
        <f>VLOOKUP(K1362,[2]TONG_SL!$A:$D,3,0)</f>
        <v>Gói</v>
      </c>
      <c r="R1362" s="1">
        <v>8</v>
      </c>
      <c r="T1362" s="1">
        <f>VLOOKUP(VLOOKUP(G1362,[2]Ma_KH!$A:$R,18,0)&amp;K1362,[2]Gia_MB!$A:$F,6,0)</f>
        <v>23076</v>
      </c>
      <c r="U1362" s="14">
        <f t="shared" si="368"/>
        <v>184608</v>
      </c>
    </row>
    <row r="1363" spans="1:21" x14ac:dyDescent="0.25">
      <c r="A1363" s="11">
        <v>45913</v>
      </c>
      <c r="B1363" s="25">
        <v>32045</v>
      </c>
      <c r="C1363" s="98" t="s">
        <v>7186</v>
      </c>
      <c r="D1363" s="99">
        <v>45915</v>
      </c>
      <c r="G1363" s="13" t="s">
        <v>762</v>
      </c>
      <c r="I1363" s="13" t="s">
        <v>7536</v>
      </c>
      <c r="J1363" s="13" t="s">
        <v>1811</v>
      </c>
      <c r="K1363" s="13" t="s">
        <v>558</v>
      </c>
      <c r="L1363" s="25" t="str">
        <f>VLOOKUP($K1363,TONG_SL!$A:$D,2,0)</f>
        <v>Gà muối hun khói 300g</v>
      </c>
      <c r="N1363" s="25" t="str">
        <f t="shared" si="367"/>
        <v>K-C6</v>
      </c>
      <c r="Q1363" s="25" t="str">
        <f>VLOOKUP(K1363,[2]TONG_SL!$A:$D,3,0)</f>
        <v>Túi</v>
      </c>
      <c r="R1363" s="1">
        <v>6</v>
      </c>
      <c r="T1363" s="1">
        <f>VLOOKUP(VLOOKUP(G1363,[2]Ma_KH!$A:$R,18,0)&amp;K1363,[2]Gia_MB!$A:$F,6,0)</f>
        <v>66500</v>
      </c>
      <c r="U1363" s="14">
        <f t="shared" si="368"/>
        <v>399000</v>
      </c>
    </row>
    <row r="1364" spans="1:21" x14ac:dyDescent="0.25">
      <c r="A1364" s="11">
        <v>45913</v>
      </c>
      <c r="B1364" s="25">
        <v>32045</v>
      </c>
      <c r="C1364" s="98" t="s">
        <v>7186</v>
      </c>
      <c r="D1364" s="99">
        <v>45915</v>
      </c>
      <c r="G1364" s="13" t="s">
        <v>762</v>
      </c>
      <c r="I1364" s="13" t="s">
        <v>7536</v>
      </c>
      <c r="J1364" s="13" t="s">
        <v>1811</v>
      </c>
      <c r="K1364" s="13" t="s">
        <v>556</v>
      </c>
      <c r="L1364" s="25" t="str">
        <f>VLOOKUP($K1364,TONG_SL!$A:$D,2,0)</f>
        <v>Chân giò heo muối 100g</v>
      </c>
      <c r="N1364" s="25" t="str">
        <f t="shared" si="367"/>
        <v>K-C6</v>
      </c>
      <c r="Q1364" s="25" t="str">
        <f>VLOOKUP(K1364,[2]TONG_SL!$A:$D,3,0)</f>
        <v>Gói</v>
      </c>
      <c r="R1364" s="1">
        <v>4</v>
      </c>
      <c r="T1364" s="1">
        <f>VLOOKUP(VLOOKUP(G1364,[2]Ma_KH!$A:$R,18,0)&amp;K1364,[2]Gia_MB!$A:$F,6,0)</f>
        <v>24549</v>
      </c>
      <c r="U1364" s="14">
        <f t="shared" si="368"/>
        <v>98196</v>
      </c>
    </row>
    <row r="1365" spans="1:21" x14ac:dyDescent="0.25">
      <c r="A1365" s="11">
        <v>45913</v>
      </c>
      <c r="B1365" s="25">
        <v>32045</v>
      </c>
      <c r="C1365" s="98" t="s">
        <v>7186</v>
      </c>
      <c r="D1365" s="99">
        <v>45915</v>
      </c>
      <c r="G1365" s="13" t="s">
        <v>762</v>
      </c>
      <c r="I1365" s="13" t="s">
        <v>7536</v>
      </c>
      <c r="J1365" s="13" t="s">
        <v>1811</v>
      </c>
      <c r="K1365" s="13" t="s">
        <v>27</v>
      </c>
      <c r="L1365" s="25" t="str">
        <f>VLOOKUP($K1365,TONG_SL!$A:$D,2,0)</f>
        <v>Chân giò heo muối 300g</v>
      </c>
      <c r="N1365" s="25" t="str">
        <f t="shared" si="367"/>
        <v>K-C6</v>
      </c>
      <c r="Q1365" s="25" t="str">
        <f>VLOOKUP(K1365,[2]TONG_SL!$A:$D,3,0)</f>
        <v>Túi</v>
      </c>
      <c r="R1365" s="1">
        <v>3</v>
      </c>
      <c r="T1365" s="1">
        <f>VLOOKUP(VLOOKUP(G1365,[2]Ma_KH!$A:$R,18,0)&amp;K1365,[2]Gia_MB!$A:$F,6,0)</f>
        <v>73431</v>
      </c>
      <c r="U1365" s="14">
        <f t="shared" si="368"/>
        <v>220293</v>
      </c>
    </row>
    <row r="1366" spans="1:21" x14ac:dyDescent="0.25">
      <c r="A1366" s="11">
        <v>45911</v>
      </c>
      <c r="B1366" s="25">
        <v>48972</v>
      </c>
      <c r="C1366" s="98" t="s">
        <v>7186</v>
      </c>
      <c r="D1366" s="99">
        <v>45915</v>
      </c>
      <c r="G1366" s="13" t="s">
        <v>711</v>
      </c>
      <c r="I1366" s="13" t="s">
        <v>7537</v>
      </c>
      <c r="J1366" s="13" t="s">
        <v>1811</v>
      </c>
      <c r="K1366" s="13" t="s">
        <v>556</v>
      </c>
      <c r="L1366" s="25" t="str">
        <f>VLOOKUP($K1366,TONG_SL!$A:$D,2,0)</f>
        <v>Chân giò heo muối 100g</v>
      </c>
      <c r="N1366" s="25" t="str">
        <f t="shared" si="367"/>
        <v>K-C6</v>
      </c>
      <c r="Q1366" s="25" t="str">
        <f>VLOOKUP(K1366,[2]TONG_SL!$A:$D,3,0)</f>
        <v>Gói</v>
      </c>
      <c r="R1366" s="1">
        <v>10</v>
      </c>
      <c r="T1366" s="1">
        <f>VLOOKUP(VLOOKUP(G1366,[2]Ma_KH!$A:$R,18,0)&amp;K1366,[2]Gia_MB!$A:$F,6,0)</f>
        <v>23076</v>
      </c>
      <c r="U1366" s="14">
        <f t="shared" si="368"/>
        <v>230760</v>
      </c>
    </row>
    <row r="1367" spans="1:21" x14ac:dyDescent="0.25">
      <c r="A1367" s="11">
        <v>45911</v>
      </c>
      <c r="B1367" s="25">
        <v>32007</v>
      </c>
      <c r="C1367" s="98" t="s">
        <v>7186</v>
      </c>
      <c r="D1367" s="99">
        <v>45915</v>
      </c>
      <c r="G1367" s="13" t="s">
        <v>4402</v>
      </c>
      <c r="I1367" s="13" t="s">
        <v>4402</v>
      </c>
      <c r="J1367" s="13" t="s">
        <v>1811</v>
      </c>
      <c r="K1367" s="13" t="s">
        <v>27</v>
      </c>
      <c r="L1367" s="25" t="str">
        <f>VLOOKUP($K1367,TONG_SL!$A:$D,2,0)</f>
        <v>Chân giò heo muối 300g</v>
      </c>
      <c r="N1367" s="25" t="str">
        <f t="shared" si="367"/>
        <v>K-C6</v>
      </c>
      <c r="Q1367" s="25" t="str">
        <f>VLOOKUP(K1367,[2]TONG_SL!$A:$D,3,0)</f>
        <v>Túi</v>
      </c>
      <c r="R1367" s="1">
        <v>4</v>
      </c>
      <c r="T1367" s="1">
        <f>VLOOKUP(VLOOKUP(G1367,[2]Ma_KH!$A:$R,18,0)&amp;K1367,[2]Gia_MB!$A:$F,6,0)</f>
        <v>69759</v>
      </c>
      <c r="U1367" s="14">
        <f t="shared" si="368"/>
        <v>279036</v>
      </c>
    </row>
    <row r="1368" spans="1:21" x14ac:dyDescent="0.25">
      <c r="A1368" s="11">
        <v>45911</v>
      </c>
      <c r="B1368" s="25">
        <v>32007</v>
      </c>
      <c r="C1368" s="98" t="s">
        <v>7186</v>
      </c>
      <c r="D1368" s="99">
        <v>45915</v>
      </c>
      <c r="G1368" s="13" t="s">
        <v>4402</v>
      </c>
      <c r="I1368" s="13" t="s">
        <v>4402</v>
      </c>
      <c r="J1368" s="13" t="s">
        <v>1811</v>
      </c>
      <c r="K1368" s="13" t="s">
        <v>35</v>
      </c>
      <c r="L1368" s="25" t="str">
        <f>VLOOKUP($K1368,TONG_SL!$A:$D,2,0)</f>
        <v>Tai heo muối 200g</v>
      </c>
      <c r="N1368" s="25" t="str">
        <f t="shared" si="367"/>
        <v>K-C6</v>
      </c>
      <c r="Q1368" s="25" t="str">
        <f>VLOOKUP(K1368,[2]TONG_SL!$A:$D,3,0)</f>
        <v>Túi</v>
      </c>
      <c r="R1368" s="1">
        <v>4</v>
      </c>
      <c r="T1368" s="1">
        <f>VLOOKUP(VLOOKUP(G1368,[2]Ma_KH!$A:$R,18,0)&amp;K1368,[2]Gia_MB!$A:$F,6,0)</f>
        <v>52816</v>
      </c>
      <c r="U1368" s="14">
        <f t="shared" si="368"/>
        <v>211264</v>
      </c>
    </row>
    <row r="1369" spans="1:21" x14ac:dyDescent="0.25">
      <c r="A1369" s="11">
        <v>45910</v>
      </c>
      <c r="B1369" s="25">
        <v>48662</v>
      </c>
      <c r="C1369" s="98" t="s">
        <v>7186</v>
      </c>
      <c r="D1369" s="99">
        <v>45915</v>
      </c>
      <c r="G1369" s="13" t="s">
        <v>711</v>
      </c>
      <c r="I1369" s="13" t="s">
        <v>7538</v>
      </c>
      <c r="J1369" s="13" t="s">
        <v>1815</v>
      </c>
      <c r="K1369" s="13" t="s">
        <v>556</v>
      </c>
      <c r="L1369" s="25" t="str">
        <f>VLOOKUP($K1369,TONG_SL!$A:$D,2,0)</f>
        <v>Chân giò heo muối 100g</v>
      </c>
      <c r="N1369" s="25" t="str">
        <f t="shared" si="367"/>
        <v>K-C6</v>
      </c>
      <c r="Q1369" s="25" t="str">
        <f>VLOOKUP(K1369,[2]TONG_SL!$A:$D,3,0)</f>
        <v>Gói</v>
      </c>
      <c r="R1369" s="1">
        <v>10</v>
      </c>
      <c r="T1369" s="1">
        <f>VLOOKUP(VLOOKUP(G1369,[2]Ma_KH!$A:$R,18,0)&amp;K1369,[2]Gia_MB!$A:$F,6,0)</f>
        <v>23076</v>
      </c>
      <c r="U1369" s="14">
        <f t="shared" si="368"/>
        <v>230760</v>
      </c>
    </row>
    <row r="1370" spans="1:21" x14ac:dyDescent="0.25">
      <c r="A1370" s="11">
        <v>45912</v>
      </c>
      <c r="B1370" s="25">
        <v>32036</v>
      </c>
      <c r="C1370" s="98" t="s">
        <v>7186</v>
      </c>
      <c r="D1370" s="99">
        <v>45915</v>
      </c>
      <c r="G1370" s="13" t="s">
        <v>625</v>
      </c>
      <c r="I1370" s="13" t="s">
        <v>7539</v>
      </c>
      <c r="J1370" s="13" t="s">
        <v>1815</v>
      </c>
      <c r="K1370" s="13" t="s">
        <v>27</v>
      </c>
      <c r="L1370" s="25" t="str">
        <f>VLOOKUP($K1370,TONG_SL!$A:$D,2,0)</f>
        <v>Chân giò heo muối 300g</v>
      </c>
      <c r="N1370" s="25" t="str">
        <f t="shared" si="367"/>
        <v>K-C6</v>
      </c>
      <c r="Q1370" s="25" t="str">
        <f>VLOOKUP(K1370,[2]TONG_SL!$A:$D,3,0)</f>
        <v>Túi</v>
      </c>
      <c r="R1370" s="25">
        <v>2</v>
      </c>
      <c r="T1370" s="1">
        <f>VLOOKUP(VLOOKUP(G1370,[2]Ma_KH!$A:$R,18,0)&amp;K1370,[2]Gia_MB!$A:$F,6,0)</f>
        <v>73431</v>
      </c>
      <c r="U1370" s="14">
        <f t="shared" si="368"/>
        <v>146862</v>
      </c>
    </row>
    <row r="1371" spans="1:21" x14ac:dyDescent="0.25">
      <c r="A1371" s="11">
        <v>45912</v>
      </c>
      <c r="B1371" s="25">
        <v>32036</v>
      </c>
      <c r="C1371" s="98" t="s">
        <v>7186</v>
      </c>
      <c r="D1371" s="99">
        <v>45915</v>
      </c>
      <c r="G1371" s="13" t="s">
        <v>625</v>
      </c>
      <c r="I1371" s="13" t="s">
        <v>7539</v>
      </c>
      <c r="J1371" s="13" t="s">
        <v>1815</v>
      </c>
      <c r="K1371" s="13" t="s">
        <v>35</v>
      </c>
      <c r="L1371" s="25" t="str">
        <f>VLOOKUP($K1371,TONG_SL!$A:$D,2,0)</f>
        <v>Tai heo muối 200g</v>
      </c>
      <c r="N1371" s="25" t="str">
        <f t="shared" si="367"/>
        <v>K-C6</v>
      </c>
      <c r="Q1371" s="25" t="str">
        <f>VLOOKUP(K1371,[2]TONG_SL!$A:$D,3,0)</f>
        <v>Túi</v>
      </c>
      <c r="R1371" s="25">
        <v>2</v>
      </c>
      <c r="T1371" s="1">
        <f>VLOOKUP(VLOOKUP(G1371,[2]Ma_KH!$A:$R,18,0)&amp;K1371,[2]Gia_MB!$A:$F,6,0)</f>
        <v>55595</v>
      </c>
      <c r="U1371" s="14">
        <f t="shared" si="368"/>
        <v>111190</v>
      </c>
    </row>
    <row r="1372" spans="1:21" x14ac:dyDescent="0.25">
      <c r="A1372" s="11">
        <v>45912</v>
      </c>
      <c r="B1372" s="25">
        <v>32036</v>
      </c>
      <c r="C1372" s="98" t="s">
        <v>7186</v>
      </c>
      <c r="D1372" s="99">
        <v>45915</v>
      </c>
      <c r="G1372" s="13" t="s">
        <v>625</v>
      </c>
      <c r="I1372" s="13" t="s">
        <v>7539</v>
      </c>
      <c r="J1372" s="13" t="s">
        <v>1815</v>
      </c>
      <c r="K1372" s="13" t="s">
        <v>30</v>
      </c>
      <c r="L1372" s="25" t="str">
        <f>VLOOKUP($K1372,TONG_SL!$A:$D,2,0)</f>
        <v>Gà muối 500g</v>
      </c>
      <c r="N1372" s="25" t="str">
        <f t="shared" si="367"/>
        <v>K-C6</v>
      </c>
      <c r="Q1372" s="25" t="str">
        <f>VLOOKUP(K1372,[2]TONG_SL!$A:$D,3,0)</f>
        <v>Túi</v>
      </c>
      <c r="R1372" s="25">
        <v>2</v>
      </c>
      <c r="T1372" s="1">
        <f>VLOOKUP(VLOOKUP(G1372,[2]Ma_KH!$A:$R,18,0)&amp;K1372,[2]Gia_MB!$A:$F,6,0)</f>
        <v>111058</v>
      </c>
      <c r="U1372" s="14">
        <f t="shared" si="368"/>
        <v>222116</v>
      </c>
    </row>
    <row r="1373" spans="1:21" x14ac:dyDescent="0.25">
      <c r="A1373" s="11">
        <v>45912</v>
      </c>
      <c r="B1373" s="25">
        <v>32036</v>
      </c>
      <c r="C1373" s="98" t="s">
        <v>7186</v>
      </c>
      <c r="D1373" s="99">
        <v>45915</v>
      </c>
      <c r="G1373" s="13" t="s">
        <v>625</v>
      </c>
      <c r="I1373" s="13" t="s">
        <v>7539</v>
      </c>
      <c r="J1373" s="13" t="s">
        <v>1815</v>
      </c>
      <c r="K1373" s="13" t="s">
        <v>51</v>
      </c>
      <c r="L1373" s="25" t="str">
        <f>VLOOKUP($K1373,TONG_SL!$A:$D,2,0)</f>
        <v>Mọc Nấm Hương 250g</v>
      </c>
      <c r="N1373" s="25" t="str">
        <f t="shared" si="367"/>
        <v>K-C6</v>
      </c>
      <c r="Q1373" s="25" t="str">
        <f>VLOOKUP(K1373,[2]TONG_SL!$A:$D,3,0)</f>
        <v>Túi</v>
      </c>
      <c r="R1373" s="25">
        <v>5</v>
      </c>
      <c r="T1373" s="1">
        <f>VLOOKUP(VLOOKUP(G1373,[2]Ma_KH!$A:$R,18,0)&amp;K1373,[2]Gia_MB!$A:$F,6,0)</f>
        <v>46000</v>
      </c>
      <c r="U1373" s="14">
        <f t="shared" si="368"/>
        <v>230000</v>
      </c>
    </row>
    <row r="1374" spans="1:21" x14ac:dyDescent="0.25">
      <c r="A1374" s="11">
        <v>45912</v>
      </c>
      <c r="B1374" s="25">
        <v>32036</v>
      </c>
      <c r="C1374" s="98" t="s">
        <v>7186</v>
      </c>
      <c r="D1374" s="99">
        <v>45915</v>
      </c>
      <c r="G1374" s="13" t="s">
        <v>625</v>
      </c>
      <c r="I1374" s="13" t="s">
        <v>7539</v>
      </c>
      <c r="J1374" s="13" t="s">
        <v>1815</v>
      </c>
      <c r="K1374" s="13" t="s">
        <v>32</v>
      </c>
      <c r="L1374" s="25" t="str">
        <f>VLOOKUP($K1374,TONG_SL!$A:$D,2,0)</f>
        <v>Giò Tai Lưỡi Xào 250g</v>
      </c>
      <c r="N1374" s="25" t="str">
        <f t="shared" si="367"/>
        <v>K-C6</v>
      </c>
      <c r="Q1374" s="25" t="str">
        <f>VLOOKUP(K1374,[2]TONG_SL!$A:$D,3,0)</f>
        <v>Túi</v>
      </c>
      <c r="R1374" s="1">
        <v>2</v>
      </c>
      <c r="T1374" s="1">
        <f>VLOOKUP(VLOOKUP(G1374,[2]Ma_KH!$A:$R,18,0)&amp;K1374,[2]Gia_MB!$A:$F,6,0)</f>
        <v>50183</v>
      </c>
      <c r="U1374" s="14">
        <f t="shared" ref="U1374:U1432" si="369">T1374*R1374</f>
        <v>100366</v>
      </c>
    </row>
    <row r="1375" spans="1:21" x14ac:dyDescent="0.25">
      <c r="A1375" s="11">
        <v>45911</v>
      </c>
      <c r="B1375" s="25">
        <v>32001</v>
      </c>
      <c r="C1375" s="98" t="s">
        <v>7186</v>
      </c>
      <c r="D1375" s="99">
        <v>45915</v>
      </c>
      <c r="G1375" s="13" t="s">
        <v>7540</v>
      </c>
      <c r="I1375" s="13" t="s">
        <v>7540</v>
      </c>
      <c r="J1375" s="13" t="s">
        <v>1815</v>
      </c>
      <c r="K1375" s="13" t="s">
        <v>30</v>
      </c>
      <c r="L1375" s="25" t="str">
        <f>VLOOKUP($K1375,TONG_SL!$A:$D,2,0)</f>
        <v>Gà muối 500g</v>
      </c>
      <c r="N1375" s="25" t="str">
        <f t="shared" si="367"/>
        <v>K-C6</v>
      </c>
      <c r="Q1375" s="25" t="str">
        <f>VLOOKUP(K1375,[2]TONG_SL!$A:$D,3,0)</f>
        <v>Túi</v>
      </c>
      <c r="R1375" s="1">
        <v>3</v>
      </c>
      <c r="T1375" s="1">
        <f>VLOOKUP(VLOOKUP(G1375,[2]Ma_KH!$A:$R,18,0)&amp;K1375,[2]Gia_MB!$A:$F,6,0)</f>
        <v>111058</v>
      </c>
      <c r="U1375" s="14">
        <f t="shared" si="369"/>
        <v>333174</v>
      </c>
    </row>
    <row r="1376" spans="1:21" x14ac:dyDescent="0.25">
      <c r="A1376" s="11">
        <v>45911</v>
      </c>
      <c r="B1376" s="25">
        <v>32001</v>
      </c>
      <c r="C1376" s="98" t="s">
        <v>7186</v>
      </c>
      <c r="D1376" s="99">
        <v>45915</v>
      </c>
      <c r="G1376" s="13" t="s">
        <v>7540</v>
      </c>
      <c r="I1376" s="13" t="s">
        <v>7540</v>
      </c>
      <c r="J1376" s="13" t="s">
        <v>1815</v>
      </c>
      <c r="K1376" s="13" t="s">
        <v>27</v>
      </c>
      <c r="L1376" s="25" t="str">
        <f>VLOOKUP($K1376,TONG_SL!$A:$D,2,0)</f>
        <v>Chân giò heo muối 300g</v>
      </c>
      <c r="N1376" s="25" t="str">
        <f t="shared" si="367"/>
        <v>K-C6</v>
      </c>
      <c r="Q1376" s="25" t="str">
        <f>VLOOKUP(K1376,[2]TONG_SL!$A:$D,3,0)</f>
        <v>Túi</v>
      </c>
      <c r="R1376" s="1">
        <v>3</v>
      </c>
      <c r="T1376" s="1">
        <f>VLOOKUP(VLOOKUP(G1376,[2]Ma_KH!$A:$R,18,0)&amp;K1376,[2]Gia_MB!$A:$F,6,0)</f>
        <v>73431</v>
      </c>
      <c r="U1376" s="14">
        <f t="shared" si="369"/>
        <v>220293</v>
      </c>
    </row>
    <row r="1377" spans="1:21" x14ac:dyDescent="0.25">
      <c r="A1377" s="11">
        <v>45911</v>
      </c>
      <c r="B1377" s="25">
        <v>32001</v>
      </c>
      <c r="C1377" s="98" t="s">
        <v>7186</v>
      </c>
      <c r="D1377" s="99">
        <v>45915</v>
      </c>
      <c r="G1377" s="13" t="s">
        <v>7540</v>
      </c>
      <c r="I1377" s="13" t="s">
        <v>7540</v>
      </c>
      <c r="J1377" s="13" t="s">
        <v>1815</v>
      </c>
      <c r="K1377" s="13" t="s">
        <v>35</v>
      </c>
      <c r="L1377" s="25" t="str">
        <f>VLOOKUP($K1377,TONG_SL!$A:$D,2,0)</f>
        <v>Tai heo muối 200g</v>
      </c>
      <c r="N1377" s="25" t="str">
        <f t="shared" si="367"/>
        <v>K-C6</v>
      </c>
      <c r="Q1377" s="25" t="str">
        <f>VLOOKUP(K1377,[2]TONG_SL!$A:$D,3,0)</f>
        <v>Túi</v>
      </c>
      <c r="R1377" s="1">
        <v>3</v>
      </c>
      <c r="T1377" s="1">
        <f>VLOOKUP(VLOOKUP(G1377,[2]Ma_KH!$A:$R,18,0)&amp;K1377,[2]Gia_MB!$A:$F,6,0)</f>
        <v>55595</v>
      </c>
      <c r="U1377" s="14">
        <f t="shared" si="369"/>
        <v>166785</v>
      </c>
    </row>
    <row r="1378" spans="1:21" x14ac:dyDescent="0.25">
      <c r="A1378" s="11">
        <v>45911</v>
      </c>
      <c r="B1378" s="25">
        <v>32001</v>
      </c>
      <c r="C1378" s="98" t="s">
        <v>7186</v>
      </c>
      <c r="D1378" s="99">
        <v>45915</v>
      </c>
      <c r="G1378" s="13" t="s">
        <v>7540</v>
      </c>
      <c r="I1378" s="13" t="s">
        <v>7540</v>
      </c>
      <c r="J1378" s="13" t="s">
        <v>1815</v>
      </c>
      <c r="K1378" s="13" t="s">
        <v>32</v>
      </c>
      <c r="L1378" s="25" t="str">
        <f>VLOOKUP($K1378,TONG_SL!$A:$D,2,0)</f>
        <v>Giò Tai Lưỡi Xào 250g</v>
      </c>
      <c r="N1378" s="25" t="str">
        <f t="shared" si="367"/>
        <v>K-C6</v>
      </c>
      <c r="Q1378" s="25" t="str">
        <f>VLOOKUP(K1378,[2]TONG_SL!$A:$D,3,0)</f>
        <v>Túi</v>
      </c>
      <c r="R1378" s="1">
        <v>3</v>
      </c>
      <c r="T1378" s="1">
        <f>VLOOKUP(VLOOKUP(G1378,[2]Ma_KH!$A:$R,18,0)&amp;K1378,[2]Gia_MB!$A:$F,6,0)</f>
        <v>50183</v>
      </c>
      <c r="U1378" s="14">
        <f t="shared" si="369"/>
        <v>150549</v>
      </c>
    </row>
    <row r="1379" spans="1:21" x14ac:dyDescent="0.25">
      <c r="A1379" s="11">
        <v>45911</v>
      </c>
      <c r="B1379" s="25">
        <v>32001</v>
      </c>
      <c r="C1379" s="98" t="s">
        <v>7186</v>
      </c>
      <c r="D1379" s="99">
        <v>45915</v>
      </c>
      <c r="G1379" s="13" t="s">
        <v>7540</v>
      </c>
      <c r="I1379" s="13" t="s">
        <v>7540</v>
      </c>
      <c r="J1379" s="13" t="s">
        <v>1815</v>
      </c>
      <c r="K1379" s="13" t="s">
        <v>51</v>
      </c>
      <c r="L1379" s="25" t="str">
        <f>VLOOKUP($K1379,TONG_SL!$A:$D,2,0)</f>
        <v>Mọc Nấm Hương 250g</v>
      </c>
      <c r="N1379" s="25" t="str">
        <f t="shared" si="367"/>
        <v>K-C6</v>
      </c>
      <c r="Q1379" s="25" t="str">
        <f>VLOOKUP(K1379,[2]TONG_SL!$A:$D,3,0)</f>
        <v>Túi</v>
      </c>
      <c r="R1379" s="1">
        <v>3</v>
      </c>
      <c r="T1379" s="1">
        <f>VLOOKUP(VLOOKUP(G1379,[2]Ma_KH!$A:$R,18,0)&amp;K1379,[2]Gia_MB!$A:$F,6,0)</f>
        <v>46000</v>
      </c>
      <c r="U1379" s="14">
        <f t="shared" si="369"/>
        <v>138000</v>
      </c>
    </row>
    <row r="1380" spans="1:21" x14ac:dyDescent="0.25">
      <c r="A1380" s="11">
        <v>45911</v>
      </c>
      <c r="B1380" s="25">
        <v>58949</v>
      </c>
      <c r="C1380" s="98" t="s">
        <v>7186</v>
      </c>
      <c r="D1380" s="99">
        <v>45915</v>
      </c>
      <c r="G1380" s="13" t="s">
        <v>3183</v>
      </c>
      <c r="I1380" s="13" t="s">
        <v>3183</v>
      </c>
      <c r="J1380" s="13" t="s">
        <v>1815</v>
      </c>
      <c r="K1380" s="13" t="s">
        <v>30</v>
      </c>
      <c r="L1380" s="25" t="str">
        <f>VLOOKUP($K1380,TONG_SL!$A:$D,2,0)</f>
        <v>Gà muối 500g</v>
      </c>
      <c r="N1380" s="25" t="str">
        <f t="shared" si="367"/>
        <v>K-C6</v>
      </c>
      <c r="Q1380" s="25" t="str">
        <f>VLOOKUP(K1380,[2]TONG_SL!$A:$D,3,0)</f>
        <v>Túi</v>
      </c>
      <c r="R1380" s="1">
        <v>5</v>
      </c>
      <c r="T1380" s="1">
        <f>VLOOKUP(VLOOKUP(G1380,[2]Ma_KH!$A:$R,18,0)&amp;K1380,[2]Gia_MB!$A:$F,6,0)</f>
        <v>111058</v>
      </c>
      <c r="U1380" s="14">
        <f t="shared" si="369"/>
        <v>555290</v>
      </c>
    </row>
    <row r="1381" spans="1:21" x14ac:dyDescent="0.25">
      <c r="A1381" s="11">
        <v>45911</v>
      </c>
      <c r="B1381" s="25">
        <v>58949</v>
      </c>
      <c r="C1381" s="98" t="s">
        <v>7186</v>
      </c>
      <c r="D1381" s="99">
        <v>45915</v>
      </c>
      <c r="G1381" s="13" t="s">
        <v>3183</v>
      </c>
      <c r="I1381" s="13" t="s">
        <v>3183</v>
      </c>
      <c r="J1381" s="13" t="s">
        <v>1815</v>
      </c>
      <c r="K1381" s="13" t="s">
        <v>27</v>
      </c>
      <c r="L1381" s="25" t="str">
        <f>VLOOKUP($K1381,TONG_SL!$A:$D,2,0)</f>
        <v>Chân giò heo muối 300g</v>
      </c>
      <c r="N1381" s="25" t="str">
        <f t="shared" si="367"/>
        <v>K-C6</v>
      </c>
      <c r="Q1381" s="25" t="str">
        <f>VLOOKUP(K1381,[2]TONG_SL!$A:$D,3,0)</f>
        <v>Túi</v>
      </c>
      <c r="R1381" s="1">
        <v>5</v>
      </c>
      <c r="T1381" s="1">
        <f>VLOOKUP(VLOOKUP(G1381,[2]Ma_KH!$A:$R,18,0)&amp;K1381,[2]Gia_MB!$A:$F,6,0)</f>
        <v>73431</v>
      </c>
      <c r="U1381" s="14">
        <f t="shared" si="369"/>
        <v>367155</v>
      </c>
    </row>
    <row r="1382" spans="1:21" x14ac:dyDescent="0.25">
      <c r="A1382" s="11">
        <v>45911</v>
      </c>
      <c r="B1382" s="25">
        <v>58949</v>
      </c>
      <c r="C1382" s="98" t="s">
        <v>7186</v>
      </c>
      <c r="D1382" s="99">
        <v>45915</v>
      </c>
      <c r="G1382" s="13" t="s">
        <v>3183</v>
      </c>
      <c r="I1382" s="13" t="s">
        <v>3183</v>
      </c>
      <c r="J1382" s="13" t="s">
        <v>1815</v>
      </c>
      <c r="K1382" s="13" t="s">
        <v>32</v>
      </c>
      <c r="L1382" s="25" t="str">
        <f>VLOOKUP($K1382,TONG_SL!$A:$D,2,0)</f>
        <v>Giò Tai Lưỡi Xào 250g</v>
      </c>
      <c r="N1382" s="25" t="str">
        <f t="shared" si="367"/>
        <v>K-C6</v>
      </c>
      <c r="Q1382" s="25" t="str">
        <f>VLOOKUP(K1382,[2]TONG_SL!$A:$D,3,0)</f>
        <v>Túi</v>
      </c>
      <c r="R1382" s="1">
        <v>5</v>
      </c>
      <c r="T1382" s="1">
        <f>VLOOKUP(VLOOKUP(G1382,[2]Ma_KH!$A:$R,18,0)&amp;K1382,[2]Gia_MB!$A:$F,6,0)</f>
        <v>50182</v>
      </c>
      <c r="U1382" s="14">
        <f t="shared" si="369"/>
        <v>250910</v>
      </c>
    </row>
    <row r="1383" spans="1:21" x14ac:dyDescent="0.25">
      <c r="A1383" s="11">
        <v>45911</v>
      </c>
      <c r="B1383" s="25">
        <v>32004</v>
      </c>
      <c r="C1383" s="98" t="s">
        <v>7186</v>
      </c>
      <c r="D1383" s="99">
        <v>45915</v>
      </c>
      <c r="G1383" s="13" t="s">
        <v>5454</v>
      </c>
      <c r="I1383" s="13" t="s">
        <v>5454</v>
      </c>
      <c r="J1383" s="13" t="s">
        <v>1815</v>
      </c>
      <c r="K1383" s="13" t="s">
        <v>30</v>
      </c>
      <c r="L1383" s="25" t="str">
        <f>VLOOKUP($K1383,TONG_SL!$A:$D,2,0)</f>
        <v>Gà muối 500g</v>
      </c>
      <c r="N1383" s="25" t="str">
        <f t="shared" si="367"/>
        <v>K-C6</v>
      </c>
      <c r="Q1383" s="25" t="str">
        <f>VLOOKUP(K1383,[2]TONG_SL!$A:$D,3,0)</f>
        <v>Túi</v>
      </c>
      <c r="R1383" s="1">
        <v>3</v>
      </c>
      <c r="T1383" s="1">
        <f>VLOOKUP(VLOOKUP(G1383,[2]Ma_KH!$A:$R,18,0)&amp;K1383,[2]Gia_MB!$A:$F,6,0)</f>
        <v>111058</v>
      </c>
      <c r="U1383" s="14">
        <f t="shared" si="369"/>
        <v>333174</v>
      </c>
    </row>
    <row r="1384" spans="1:21" x14ac:dyDescent="0.25">
      <c r="A1384" s="11">
        <v>45911</v>
      </c>
      <c r="B1384" s="25">
        <v>32004</v>
      </c>
      <c r="C1384" s="98" t="s">
        <v>7186</v>
      </c>
      <c r="D1384" s="99">
        <v>45915</v>
      </c>
      <c r="G1384" s="13" t="s">
        <v>5454</v>
      </c>
      <c r="I1384" s="13" t="s">
        <v>5454</v>
      </c>
      <c r="J1384" s="13" t="s">
        <v>1815</v>
      </c>
      <c r="K1384" s="13" t="s">
        <v>55</v>
      </c>
      <c r="L1384" s="25" t="str">
        <f>VLOOKUP($K1384,TONG_SL!$A:$D,2,0)</f>
        <v>Gà xì dầu 500g</v>
      </c>
      <c r="N1384" s="25" t="str">
        <f t="shared" si="367"/>
        <v>K-C6</v>
      </c>
      <c r="Q1384" s="25" t="str">
        <f>VLOOKUP(K1384,[2]TONG_SL!$A:$D,3,0)</f>
        <v>Túi</v>
      </c>
      <c r="R1384" s="1">
        <v>2</v>
      </c>
      <c r="T1384" s="1">
        <f>VLOOKUP(VLOOKUP(G1384,[2]Ma_KH!$A:$R,18,0)&amp;K1384,[2]Gia_MB!$A:$F,6,0)</f>
        <v>111606</v>
      </c>
      <c r="U1384" s="14">
        <f t="shared" si="369"/>
        <v>223212</v>
      </c>
    </row>
    <row r="1385" spans="1:21" x14ac:dyDescent="0.25">
      <c r="A1385" s="11">
        <v>45911</v>
      </c>
      <c r="B1385" s="25">
        <v>32004</v>
      </c>
      <c r="C1385" s="98" t="s">
        <v>7186</v>
      </c>
      <c r="D1385" s="99">
        <v>45915</v>
      </c>
      <c r="G1385" s="13" t="s">
        <v>5454</v>
      </c>
      <c r="I1385" s="13" t="s">
        <v>5454</v>
      </c>
      <c r="J1385" s="13" t="s">
        <v>1815</v>
      </c>
      <c r="K1385" s="13" t="s">
        <v>547</v>
      </c>
      <c r="L1385" s="25" t="str">
        <f>VLOOKUP($K1385,TONG_SL!$A:$D,2,0)</f>
        <v>Chân giò heo muối 500g</v>
      </c>
      <c r="N1385" s="25" t="str">
        <f t="shared" si="367"/>
        <v>K-C6</v>
      </c>
      <c r="Q1385" s="25" t="str">
        <f>VLOOKUP(K1385,[2]TONG_SL!$A:$D,3,0)</f>
        <v>Túi</v>
      </c>
      <c r="R1385" s="1">
        <v>2</v>
      </c>
      <c r="T1385" s="1">
        <f>VLOOKUP(VLOOKUP(G1385,[2]Ma_KH!$A:$R,18,0)&amp;K1385,[2]Gia_MB!$A:$F,6,0)</f>
        <v>119066</v>
      </c>
      <c r="U1385" s="14">
        <f t="shared" si="369"/>
        <v>238132</v>
      </c>
    </row>
    <row r="1386" spans="1:21" x14ac:dyDescent="0.25">
      <c r="A1386" s="11">
        <v>45911</v>
      </c>
      <c r="B1386" s="25">
        <v>32004</v>
      </c>
      <c r="C1386" s="98" t="s">
        <v>7186</v>
      </c>
      <c r="D1386" s="99">
        <v>45915</v>
      </c>
      <c r="G1386" s="13" t="s">
        <v>5454</v>
      </c>
      <c r="I1386" s="13" t="s">
        <v>5454</v>
      </c>
      <c r="J1386" s="13" t="s">
        <v>1815</v>
      </c>
      <c r="K1386" s="13" t="s">
        <v>27</v>
      </c>
      <c r="L1386" s="25" t="str">
        <f>VLOOKUP($K1386,TONG_SL!$A:$D,2,0)</f>
        <v>Chân giò heo muối 300g</v>
      </c>
      <c r="N1386" s="25" t="str">
        <f t="shared" si="367"/>
        <v>K-C6</v>
      </c>
      <c r="Q1386" s="25" t="str">
        <f>VLOOKUP(K1386,[2]TONG_SL!$A:$D,3,0)</f>
        <v>Túi</v>
      </c>
      <c r="R1386" s="1">
        <v>5</v>
      </c>
      <c r="T1386" s="1">
        <f>VLOOKUP(VLOOKUP(G1386,[2]Ma_KH!$A:$R,18,0)&amp;K1386,[2]Gia_MB!$A:$F,6,0)</f>
        <v>73431</v>
      </c>
      <c r="U1386" s="14">
        <f t="shared" si="369"/>
        <v>367155</v>
      </c>
    </row>
    <row r="1387" spans="1:21" x14ac:dyDescent="0.25">
      <c r="A1387" s="11">
        <v>45911</v>
      </c>
      <c r="B1387" s="25">
        <v>32004</v>
      </c>
      <c r="C1387" s="98" t="s">
        <v>7186</v>
      </c>
      <c r="D1387" s="99">
        <v>45915</v>
      </c>
      <c r="G1387" s="13" t="s">
        <v>5454</v>
      </c>
      <c r="I1387" s="13" t="s">
        <v>5454</v>
      </c>
      <c r="J1387" s="13" t="s">
        <v>1815</v>
      </c>
      <c r="K1387" s="13" t="s">
        <v>39</v>
      </c>
      <c r="L1387" s="25" t="str">
        <f>VLOOKUP($K1387,TONG_SL!$A:$D,2,0)</f>
        <v>Chả cốm 300g</v>
      </c>
      <c r="N1387" s="25" t="str">
        <f t="shared" ref="N1387:N1439" si="370">IF($B1387&lt;&gt;"","K-C6","")</f>
        <v>K-C6</v>
      </c>
      <c r="Q1387" s="25" t="str">
        <f>VLOOKUP(K1387,[2]TONG_SL!$A:$D,3,0)</f>
        <v>Túi</v>
      </c>
      <c r="R1387" s="1">
        <v>3</v>
      </c>
      <c r="T1387" s="1">
        <f>VLOOKUP(VLOOKUP(G1387,[2]Ma_KH!$A:$R,18,0)&amp;K1387,[2]Gia_MB!$A:$F,6,0)</f>
        <v>74250</v>
      </c>
      <c r="U1387" s="14">
        <f t="shared" si="369"/>
        <v>222750</v>
      </c>
    </row>
    <row r="1388" spans="1:21" x14ac:dyDescent="0.25">
      <c r="A1388" s="11">
        <v>45911</v>
      </c>
      <c r="B1388" s="25">
        <v>32003</v>
      </c>
      <c r="C1388" s="98" t="s">
        <v>7186</v>
      </c>
      <c r="D1388" s="99">
        <v>45915</v>
      </c>
      <c r="G1388" s="13" t="s">
        <v>625</v>
      </c>
      <c r="I1388" s="13" t="s">
        <v>7235</v>
      </c>
      <c r="J1388" s="13" t="s">
        <v>1815</v>
      </c>
      <c r="K1388" s="13" t="s">
        <v>30</v>
      </c>
      <c r="L1388" s="25" t="str">
        <f>VLOOKUP($K1388,TONG_SL!$A:$D,2,0)</f>
        <v>Gà muối 500g</v>
      </c>
      <c r="N1388" s="25" t="str">
        <f t="shared" si="370"/>
        <v>K-C6</v>
      </c>
      <c r="Q1388" s="25" t="str">
        <f>VLOOKUP(K1388,[2]TONG_SL!$A:$D,3,0)</f>
        <v>Túi</v>
      </c>
      <c r="R1388" s="1">
        <v>2</v>
      </c>
      <c r="T1388" s="1">
        <f>VLOOKUP(VLOOKUP(G1388,[2]Ma_KH!$A:$R,18,0)&amp;K1388,[2]Gia_MB!$A:$F,6,0)</f>
        <v>111058</v>
      </c>
      <c r="U1388" s="14">
        <f t="shared" si="369"/>
        <v>222116</v>
      </c>
    </row>
    <row r="1389" spans="1:21" x14ac:dyDescent="0.25">
      <c r="A1389" s="11">
        <v>45911</v>
      </c>
      <c r="B1389" s="25">
        <v>32003</v>
      </c>
      <c r="C1389" s="98" t="s">
        <v>7186</v>
      </c>
      <c r="D1389" s="99">
        <v>45915</v>
      </c>
      <c r="G1389" s="13" t="s">
        <v>625</v>
      </c>
      <c r="I1389" s="13" t="s">
        <v>7235</v>
      </c>
      <c r="J1389" s="13" t="s">
        <v>1815</v>
      </c>
      <c r="K1389" s="13" t="s">
        <v>547</v>
      </c>
      <c r="L1389" s="25" t="str">
        <f>VLOOKUP($K1389,TONG_SL!$A:$D,2,0)</f>
        <v>Chân giò heo muối 500g</v>
      </c>
      <c r="N1389" s="25" t="str">
        <f t="shared" si="370"/>
        <v>K-C6</v>
      </c>
      <c r="Q1389" s="25" t="str">
        <f>VLOOKUP(K1389,[2]TONG_SL!$A:$D,3,0)</f>
        <v>Túi</v>
      </c>
      <c r="R1389" s="1">
        <v>2</v>
      </c>
      <c r="T1389" s="1">
        <f>VLOOKUP(VLOOKUP(G1389,[2]Ma_KH!$A:$R,18,0)&amp;K1389,[2]Gia_MB!$A:$F,6,0)</f>
        <v>119066</v>
      </c>
      <c r="U1389" s="14">
        <f t="shared" si="369"/>
        <v>238132</v>
      </c>
    </row>
    <row r="1390" spans="1:21" x14ac:dyDescent="0.25">
      <c r="A1390" s="11">
        <v>45911</v>
      </c>
      <c r="B1390" s="25">
        <v>32003</v>
      </c>
      <c r="C1390" s="98" t="s">
        <v>7186</v>
      </c>
      <c r="D1390" s="99">
        <v>45915</v>
      </c>
      <c r="G1390" s="13" t="s">
        <v>625</v>
      </c>
      <c r="I1390" s="13" t="s">
        <v>7235</v>
      </c>
      <c r="J1390" s="13" t="s">
        <v>1815</v>
      </c>
      <c r="K1390" s="13" t="s">
        <v>27</v>
      </c>
      <c r="L1390" s="25" t="str">
        <f>VLOOKUP($K1390,TONG_SL!$A:$D,2,0)</f>
        <v>Chân giò heo muối 300g</v>
      </c>
      <c r="N1390" s="25" t="str">
        <f t="shared" si="370"/>
        <v>K-C6</v>
      </c>
      <c r="Q1390" s="25" t="str">
        <f>VLOOKUP(K1390,[2]TONG_SL!$A:$D,3,0)</f>
        <v>Túi</v>
      </c>
      <c r="R1390" s="1">
        <v>5</v>
      </c>
      <c r="T1390" s="1">
        <f>VLOOKUP(VLOOKUP(G1390,[2]Ma_KH!$A:$R,18,0)&amp;K1390,[2]Gia_MB!$A:$F,6,0)</f>
        <v>73431</v>
      </c>
      <c r="U1390" s="14">
        <f t="shared" si="369"/>
        <v>367155</v>
      </c>
    </row>
    <row r="1391" spans="1:21" x14ac:dyDescent="0.25">
      <c r="A1391" s="11">
        <v>45911</v>
      </c>
      <c r="B1391" s="25">
        <v>32003</v>
      </c>
      <c r="C1391" s="98" t="s">
        <v>7186</v>
      </c>
      <c r="D1391" s="99">
        <v>45915</v>
      </c>
      <c r="G1391" s="13" t="s">
        <v>625</v>
      </c>
      <c r="I1391" s="13" t="s">
        <v>7235</v>
      </c>
      <c r="J1391" s="13" t="s">
        <v>1815</v>
      </c>
      <c r="K1391" s="13" t="s">
        <v>35</v>
      </c>
      <c r="L1391" s="25" t="str">
        <f>VLOOKUP($K1391,TONG_SL!$A:$D,2,0)</f>
        <v>Tai heo muối 200g</v>
      </c>
      <c r="N1391" s="25" t="str">
        <f t="shared" si="370"/>
        <v>K-C6</v>
      </c>
      <c r="Q1391" s="25" t="str">
        <f>VLOOKUP(K1391,[2]TONG_SL!$A:$D,3,0)</f>
        <v>Túi</v>
      </c>
      <c r="R1391" s="1">
        <v>3</v>
      </c>
      <c r="T1391" s="1">
        <f>VLOOKUP(VLOOKUP(G1391,[2]Ma_KH!$A:$R,18,0)&amp;K1391,[2]Gia_MB!$A:$F,6,0)</f>
        <v>55595</v>
      </c>
      <c r="U1391" s="14">
        <f t="shared" si="369"/>
        <v>166785</v>
      </c>
    </row>
    <row r="1392" spans="1:21" x14ac:dyDescent="0.25">
      <c r="A1392" s="11">
        <v>45911</v>
      </c>
      <c r="B1392" s="25">
        <v>32003</v>
      </c>
      <c r="C1392" s="98" t="s">
        <v>7186</v>
      </c>
      <c r="D1392" s="99">
        <v>45915</v>
      </c>
      <c r="G1392" s="13" t="s">
        <v>625</v>
      </c>
      <c r="I1392" s="13" t="s">
        <v>7235</v>
      </c>
      <c r="J1392" s="13" t="s">
        <v>1815</v>
      </c>
      <c r="K1392" s="13" t="s">
        <v>32</v>
      </c>
      <c r="L1392" s="25" t="str">
        <f>VLOOKUP($K1392,TONG_SL!$A:$D,2,0)</f>
        <v>Giò Tai Lưỡi Xào 250g</v>
      </c>
      <c r="N1392" s="25" t="str">
        <f t="shared" si="370"/>
        <v>K-C6</v>
      </c>
      <c r="Q1392" s="25" t="str">
        <f>VLOOKUP(K1392,[2]TONG_SL!$A:$D,3,0)</f>
        <v>Túi</v>
      </c>
      <c r="R1392" s="1">
        <v>3</v>
      </c>
      <c r="T1392" s="1">
        <f>VLOOKUP(VLOOKUP(G1392,[2]Ma_KH!$A:$R,18,0)&amp;K1392,[2]Gia_MB!$A:$F,6,0)</f>
        <v>50183</v>
      </c>
      <c r="U1392" s="14">
        <f t="shared" si="369"/>
        <v>150549</v>
      </c>
    </row>
    <row r="1393" spans="1:21" x14ac:dyDescent="0.25">
      <c r="A1393" s="11">
        <v>45911</v>
      </c>
      <c r="B1393" s="25">
        <v>32003</v>
      </c>
      <c r="C1393" s="98" t="s">
        <v>7186</v>
      </c>
      <c r="D1393" s="99">
        <v>45915</v>
      </c>
      <c r="G1393" s="13" t="s">
        <v>625</v>
      </c>
      <c r="I1393" s="13" t="s">
        <v>7235</v>
      </c>
      <c r="J1393" s="13" t="s">
        <v>1815</v>
      </c>
      <c r="K1393" s="13" t="s">
        <v>39</v>
      </c>
      <c r="L1393" s="25" t="str">
        <f>VLOOKUP($K1393,TONG_SL!$A:$D,2,0)</f>
        <v>Chả cốm 300g</v>
      </c>
      <c r="N1393" s="25" t="str">
        <f t="shared" si="370"/>
        <v>K-C6</v>
      </c>
      <c r="Q1393" s="25" t="str">
        <f>VLOOKUP(K1393,[2]TONG_SL!$A:$D,3,0)</f>
        <v>Túi</v>
      </c>
      <c r="R1393" s="1">
        <v>3</v>
      </c>
      <c r="T1393" s="1">
        <f>VLOOKUP(VLOOKUP(G1393,[2]Ma_KH!$A:$R,18,0)&amp;K1393,[2]Gia_MB!$A:$F,6,0)</f>
        <v>74250</v>
      </c>
      <c r="U1393" s="14">
        <f t="shared" si="369"/>
        <v>222750</v>
      </c>
    </row>
    <row r="1394" spans="1:21" x14ac:dyDescent="0.25">
      <c r="A1394" s="11">
        <v>45912</v>
      </c>
      <c r="B1394" s="25">
        <v>58986</v>
      </c>
      <c r="C1394" s="98" t="s">
        <v>7186</v>
      </c>
      <c r="D1394" s="99">
        <v>45915</v>
      </c>
      <c r="G1394" s="13" t="s">
        <v>619</v>
      </c>
      <c r="I1394" s="13" t="s">
        <v>7243</v>
      </c>
      <c r="J1394" s="13" t="s">
        <v>1815</v>
      </c>
      <c r="K1394" s="13" t="s">
        <v>41</v>
      </c>
      <c r="L1394" s="25" t="str">
        <f>VLOOKUP($K1394,TONG_SL!$A:$D,2,0)</f>
        <v>Chả nướng 300g</v>
      </c>
      <c r="N1394" s="25" t="str">
        <f t="shared" si="370"/>
        <v>K-C6</v>
      </c>
      <c r="Q1394" s="25" t="str">
        <f>VLOOKUP(K1394,[2]TONG_SL!$A:$D,3,0)</f>
        <v>Túi</v>
      </c>
      <c r="R1394" s="1">
        <v>3</v>
      </c>
      <c r="T1394" s="1">
        <f>VLOOKUP(VLOOKUP(G1394,[2]Ma_KH!$A:$R,18,0)&amp;K1394,[2]Gia_MB!$A:$F,6,0)</f>
        <v>70950</v>
      </c>
      <c r="U1394" s="14">
        <f t="shared" si="369"/>
        <v>212850</v>
      </c>
    </row>
    <row r="1395" spans="1:21" x14ac:dyDescent="0.25">
      <c r="A1395" s="11">
        <v>45912</v>
      </c>
      <c r="B1395" s="25">
        <v>58986</v>
      </c>
      <c r="C1395" s="98" t="s">
        <v>7186</v>
      </c>
      <c r="D1395" s="99">
        <v>45915</v>
      </c>
      <c r="G1395" s="13" t="s">
        <v>619</v>
      </c>
      <c r="I1395" s="13" t="s">
        <v>7243</v>
      </c>
      <c r="J1395" s="13" t="s">
        <v>1815</v>
      </c>
      <c r="K1395" s="13" t="s">
        <v>27</v>
      </c>
      <c r="L1395" s="25" t="str">
        <f>VLOOKUP($K1395,TONG_SL!$A:$D,2,0)</f>
        <v>Chân giò heo muối 300g</v>
      </c>
      <c r="N1395" s="25" t="str">
        <f t="shared" si="370"/>
        <v>K-C6</v>
      </c>
      <c r="Q1395" s="25" t="str">
        <f>VLOOKUP(K1395,[2]TONG_SL!$A:$D,3,0)</f>
        <v>Túi</v>
      </c>
      <c r="R1395" s="1">
        <v>7</v>
      </c>
      <c r="T1395" s="1">
        <f>VLOOKUP(VLOOKUP(G1395,[2]Ma_KH!$A:$R,18,0)&amp;K1395,[2]Gia_MB!$A:$F,6,0)</f>
        <v>73431</v>
      </c>
      <c r="U1395" s="14">
        <f t="shared" si="369"/>
        <v>514017</v>
      </c>
    </row>
    <row r="1396" spans="1:21" x14ac:dyDescent="0.25">
      <c r="A1396" s="11">
        <v>45912</v>
      </c>
      <c r="B1396" s="25">
        <v>58986</v>
      </c>
      <c r="C1396" s="98" t="s">
        <v>7186</v>
      </c>
      <c r="D1396" s="99">
        <v>45915</v>
      </c>
      <c r="G1396" s="13" t="s">
        <v>619</v>
      </c>
      <c r="I1396" s="13" t="s">
        <v>7243</v>
      </c>
      <c r="J1396" s="13" t="s">
        <v>1815</v>
      </c>
      <c r="K1396" s="13" t="s">
        <v>547</v>
      </c>
      <c r="L1396" s="25" t="str">
        <f>VLOOKUP($K1396,TONG_SL!$A:$D,2,0)</f>
        <v>Chân giò heo muối 500g</v>
      </c>
      <c r="N1396" s="25" t="str">
        <f t="shared" si="370"/>
        <v>K-C6</v>
      </c>
      <c r="Q1396" s="25" t="str">
        <f>VLOOKUP(K1396,[2]TONG_SL!$A:$D,3,0)</f>
        <v>Túi</v>
      </c>
      <c r="R1396" s="1">
        <v>3</v>
      </c>
      <c r="T1396" s="1">
        <f>VLOOKUP(VLOOKUP(G1396,[2]Ma_KH!$A:$R,18,0)&amp;K1396,[2]Gia_MB!$A:$F,6,0)</f>
        <v>119066</v>
      </c>
      <c r="U1396" s="14">
        <f t="shared" si="369"/>
        <v>357198</v>
      </c>
    </row>
    <row r="1397" spans="1:21" x14ac:dyDescent="0.25">
      <c r="A1397" s="11">
        <v>45912</v>
      </c>
      <c r="B1397" s="25">
        <v>58986</v>
      </c>
      <c r="C1397" s="98" t="s">
        <v>7186</v>
      </c>
      <c r="D1397" s="99">
        <v>45915</v>
      </c>
      <c r="G1397" s="13" t="s">
        <v>619</v>
      </c>
      <c r="I1397" s="13" t="s">
        <v>7243</v>
      </c>
      <c r="J1397" s="13" t="s">
        <v>1815</v>
      </c>
      <c r="K1397" s="13" t="s">
        <v>558</v>
      </c>
      <c r="L1397" s="25" t="str">
        <f>VLOOKUP($K1397,TONG_SL!$A:$D,2,0)</f>
        <v>Gà muối hun khói 300g</v>
      </c>
      <c r="N1397" s="25" t="str">
        <f t="shared" si="370"/>
        <v>K-C6</v>
      </c>
      <c r="Q1397" s="25" t="str">
        <f>VLOOKUP(K1397,[2]TONG_SL!$A:$D,3,0)</f>
        <v>Túi</v>
      </c>
      <c r="R1397" s="1">
        <v>3</v>
      </c>
      <c r="T1397" s="1">
        <f>VLOOKUP(VLOOKUP(G1397,[2]Ma_KH!$A:$R,18,0)&amp;K1397,[2]Gia_MB!$A:$F,6,0)</f>
        <v>70000</v>
      </c>
      <c r="U1397" s="14">
        <f t="shared" si="369"/>
        <v>210000</v>
      </c>
    </row>
    <row r="1398" spans="1:21" x14ac:dyDescent="0.25">
      <c r="A1398" s="11">
        <v>45912</v>
      </c>
      <c r="B1398" s="25">
        <v>58986</v>
      </c>
      <c r="C1398" s="98" t="s">
        <v>7186</v>
      </c>
      <c r="D1398" s="99">
        <v>45915</v>
      </c>
      <c r="G1398" s="13" t="s">
        <v>619</v>
      </c>
      <c r="I1398" s="13" t="s">
        <v>7243</v>
      </c>
      <c r="J1398" s="13" t="s">
        <v>1815</v>
      </c>
      <c r="K1398" s="13" t="s">
        <v>30</v>
      </c>
      <c r="L1398" s="25" t="str">
        <f>VLOOKUP($K1398,TONG_SL!$A:$D,2,0)</f>
        <v>Gà muối 500g</v>
      </c>
      <c r="N1398" s="25" t="str">
        <f t="shared" si="370"/>
        <v>K-C6</v>
      </c>
      <c r="Q1398" s="25" t="str">
        <f>VLOOKUP(K1398,[2]TONG_SL!$A:$D,3,0)</f>
        <v>Túi</v>
      </c>
      <c r="R1398" s="1">
        <v>3</v>
      </c>
      <c r="T1398" s="1">
        <f>VLOOKUP(VLOOKUP(G1398,[2]Ma_KH!$A:$R,18,0)&amp;K1398,[2]Gia_MB!$A:$F,6,0)</f>
        <v>111058</v>
      </c>
      <c r="U1398" s="14">
        <f t="shared" si="369"/>
        <v>333174</v>
      </c>
    </row>
    <row r="1399" spans="1:21" x14ac:dyDescent="0.25">
      <c r="A1399" s="11">
        <v>45912</v>
      </c>
      <c r="B1399" s="25">
        <v>58986</v>
      </c>
      <c r="C1399" s="98" t="s">
        <v>7186</v>
      </c>
      <c r="D1399" s="99">
        <v>45915</v>
      </c>
      <c r="G1399" s="13" t="s">
        <v>619</v>
      </c>
      <c r="I1399" s="13" t="s">
        <v>7243</v>
      </c>
      <c r="J1399" s="13" t="s">
        <v>1815</v>
      </c>
      <c r="K1399" s="13" t="s">
        <v>32</v>
      </c>
      <c r="L1399" s="25" t="str">
        <f>VLOOKUP($K1399,TONG_SL!$A:$D,2,0)</f>
        <v>Giò Tai Lưỡi Xào 250g</v>
      </c>
      <c r="N1399" s="25" t="str">
        <f t="shared" si="370"/>
        <v>K-C6</v>
      </c>
      <c r="Q1399" s="25" t="str">
        <f>VLOOKUP(K1399,[2]TONG_SL!$A:$D,3,0)</f>
        <v>Túi</v>
      </c>
      <c r="R1399" s="1">
        <v>3</v>
      </c>
      <c r="T1399" s="1">
        <f>VLOOKUP(VLOOKUP(G1399,[2]Ma_KH!$A:$R,18,0)&amp;K1399,[2]Gia_MB!$A:$F,6,0)</f>
        <v>50183</v>
      </c>
      <c r="U1399" s="14">
        <f t="shared" si="369"/>
        <v>150549</v>
      </c>
    </row>
    <row r="1400" spans="1:21" x14ac:dyDescent="0.25">
      <c r="A1400" s="11">
        <v>45912</v>
      </c>
      <c r="B1400" s="25">
        <v>58986</v>
      </c>
      <c r="C1400" s="98" t="s">
        <v>7186</v>
      </c>
      <c r="D1400" s="99">
        <v>45915</v>
      </c>
      <c r="G1400" s="13" t="s">
        <v>619</v>
      </c>
      <c r="I1400" s="13" t="s">
        <v>7243</v>
      </c>
      <c r="J1400" s="13" t="s">
        <v>1815</v>
      </c>
      <c r="K1400" s="13" t="s">
        <v>51</v>
      </c>
      <c r="L1400" s="25" t="str">
        <f>VLOOKUP($K1400,TONG_SL!$A:$D,2,0)</f>
        <v>Mọc Nấm Hương 250g</v>
      </c>
      <c r="N1400" s="25" t="str">
        <f t="shared" si="370"/>
        <v>K-C6</v>
      </c>
      <c r="Q1400" s="25" t="str">
        <f>VLOOKUP(K1400,[2]TONG_SL!$A:$D,3,0)</f>
        <v>Túi</v>
      </c>
      <c r="R1400" s="1">
        <v>5</v>
      </c>
      <c r="T1400" s="1">
        <f>VLOOKUP(VLOOKUP(G1400,[2]Ma_KH!$A:$R,18,0)&amp;K1400,[2]Gia_MB!$A:$F,6,0)</f>
        <v>46000</v>
      </c>
      <c r="U1400" s="14">
        <f t="shared" si="369"/>
        <v>230000</v>
      </c>
    </row>
    <row r="1401" spans="1:21" x14ac:dyDescent="0.25">
      <c r="A1401" s="11">
        <v>45912</v>
      </c>
      <c r="B1401" s="25">
        <v>49022</v>
      </c>
      <c r="C1401" s="98" t="s">
        <v>7186</v>
      </c>
      <c r="D1401" s="99">
        <v>45915</v>
      </c>
      <c r="G1401" s="13" t="s">
        <v>711</v>
      </c>
      <c r="I1401" s="13" t="s">
        <v>7257</v>
      </c>
      <c r="J1401" s="13" t="s">
        <v>1815</v>
      </c>
      <c r="K1401" s="13" t="s">
        <v>556</v>
      </c>
      <c r="L1401" s="25" t="str">
        <f>VLOOKUP($K1401,TONG_SL!$A:$D,2,0)</f>
        <v>Chân giò heo muối 100g</v>
      </c>
      <c r="N1401" s="25" t="str">
        <f t="shared" si="370"/>
        <v>K-C6</v>
      </c>
      <c r="Q1401" s="25" t="str">
        <f>VLOOKUP(K1401,[2]TONG_SL!$A:$D,3,0)</f>
        <v>Gói</v>
      </c>
      <c r="R1401" s="1">
        <v>10</v>
      </c>
      <c r="T1401" s="1">
        <f>VLOOKUP(VLOOKUP(G1401,[2]Ma_KH!$A:$R,18,0)&amp;K1401,[2]Gia_MB!$A:$F,6,0)</f>
        <v>23076</v>
      </c>
      <c r="U1401" s="14">
        <f t="shared" si="369"/>
        <v>230760</v>
      </c>
    </row>
    <row r="1402" spans="1:21" x14ac:dyDescent="0.25">
      <c r="A1402" s="11">
        <v>45912</v>
      </c>
      <c r="B1402" s="25">
        <v>58988</v>
      </c>
      <c r="C1402" s="98" t="s">
        <v>7186</v>
      </c>
      <c r="D1402" s="99">
        <v>45915</v>
      </c>
      <c r="G1402" s="13" t="s">
        <v>619</v>
      </c>
      <c r="I1402" s="13" t="s">
        <v>7238</v>
      </c>
      <c r="J1402" s="13" t="s">
        <v>1815</v>
      </c>
      <c r="K1402" s="13" t="s">
        <v>556</v>
      </c>
      <c r="L1402" s="25" t="str">
        <f>VLOOKUP($K1402,TONG_SL!$A:$D,2,0)</f>
        <v>Chân giò heo muối 100g</v>
      </c>
      <c r="N1402" s="25" t="str">
        <f t="shared" si="370"/>
        <v>K-C6</v>
      </c>
      <c r="Q1402" s="25" t="str">
        <f>VLOOKUP(K1402,[2]TONG_SL!$A:$D,3,0)</f>
        <v>Gói</v>
      </c>
      <c r="R1402" s="1">
        <v>3</v>
      </c>
      <c r="T1402" s="1">
        <f>VLOOKUP(VLOOKUP(G1402,[2]Ma_KH!$A:$R,18,0)&amp;K1402,[2]Gia_MB!$A:$F,6,0)</f>
        <v>24549</v>
      </c>
      <c r="U1402" s="14">
        <f t="shared" si="369"/>
        <v>73647</v>
      </c>
    </row>
    <row r="1403" spans="1:21" x14ac:dyDescent="0.25">
      <c r="A1403" s="11">
        <v>45912</v>
      </c>
      <c r="B1403" s="25">
        <v>58988</v>
      </c>
      <c r="C1403" s="98" t="s">
        <v>7186</v>
      </c>
      <c r="D1403" s="99">
        <v>45915</v>
      </c>
      <c r="G1403" s="13" t="s">
        <v>619</v>
      </c>
      <c r="I1403" s="13" t="s">
        <v>7238</v>
      </c>
      <c r="J1403" s="13" t="s">
        <v>1815</v>
      </c>
      <c r="K1403" s="13" t="s">
        <v>27</v>
      </c>
      <c r="L1403" s="25" t="str">
        <f>VLOOKUP($K1403,TONG_SL!$A:$D,2,0)</f>
        <v>Chân giò heo muối 300g</v>
      </c>
      <c r="N1403" s="25" t="str">
        <f t="shared" si="370"/>
        <v>K-C6</v>
      </c>
      <c r="Q1403" s="25" t="str">
        <f>VLOOKUP(K1403,[2]TONG_SL!$A:$D,3,0)</f>
        <v>Túi</v>
      </c>
      <c r="R1403" s="1">
        <v>5</v>
      </c>
      <c r="T1403" s="1">
        <f>VLOOKUP(VLOOKUP(G1403,[2]Ma_KH!$A:$R,18,0)&amp;K1403,[2]Gia_MB!$A:$F,6,0)</f>
        <v>73431</v>
      </c>
      <c r="U1403" s="14">
        <f t="shared" si="369"/>
        <v>367155</v>
      </c>
    </row>
    <row r="1404" spans="1:21" x14ac:dyDescent="0.25">
      <c r="A1404" s="11">
        <v>45912</v>
      </c>
      <c r="B1404" s="25">
        <v>58988</v>
      </c>
      <c r="C1404" s="98" t="s">
        <v>7186</v>
      </c>
      <c r="D1404" s="99">
        <v>45915</v>
      </c>
      <c r="G1404" s="13" t="s">
        <v>619</v>
      </c>
      <c r="I1404" s="13" t="s">
        <v>7238</v>
      </c>
      <c r="J1404" s="13" t="s">
        <v>1815</v>
      </c>
      <c r="K1404" s="13" t="s">
        <v>558</v>
      </c>
      <c r="L1404" s="25" t="str">
        <f>VLOOKUP($K1404,TONG_SL!$A:$D,2,0)</f>
        <v>Gà muối hun khói 300g</v>
      </c>
      <c r="N1404" s="25" t="str">
        <f t="shared" si="370"/>
        <v>K-C6</v>
      </c>
      <c r="Q1404" s="25" t="str">
        <f>VLOOKUP(K1404,[2]TONG_SL!$A:$D,3,0)</f>
        <v>Túi</v>
      </c>
      <c r="R1404" s="1">
        <v>3</v>
      </c>
      <c r="T1404" s="1">
        <f>VLOOKUP(VLOOKUP(G1404,[2]Ma_KH!$A:$R,18,0)&amp;K1404,[2]Gia_MB!$A:$F,6,0)</f>
        <v>70000</v>
      </c>
      <c r="U1404" s="14">
        <f t="shared" si="369"/>
        <v>210000</v>
      </c>
    </row>
    <row r="1405" spans="1:21" x14ac:dyDescent="0.25">
      <c r="A1405" s="11">
        <v>45912</v>
      </c>
      <c r="B1405" s="25">
        <v>58988</v>
      </c>
      <c r="C1405" s="98" t="s">
        <v>7186</v>
      </c>
      <c r="D1405" s="99">
        <v>45915</v>
      </c>
      <c r="G1405" s="13" t="s">
        <v>619</v>
      </c>
      <c r="I1405" s="13" t="s">
        <v>7238</v>
      </c>
      <c r="J1405" s="13" t="s">
        <v>1815</v>
      </c>
      <c r="K1405" s="13" t="s">
        <v>32</v>
      </c>
      <c r="L1405" s="25" t="str">
        <f>VLOOKUP($K1405,TONG_SL!$A:$D,2,0)</f>
        <v>Giò Tai Lưỡi Xào 250g</v>
      </c>
      <c r="N1405" s="25" t="str">
        <f t="shared" si="370"/>
        <v>K-C6</v>
      </c>
      <c r="Q1405" s="25" t="str">
        <f>VLOOKUP(K1405,[2]TONG_SL!$A:$D,3,0)</f>
        <v>Túi</v>
      </c>
      <c r="R1405" s="1">
        <v>3</v>
      </c>
      <c r="T1405" s="1">
        <f>VLOOKUP(VLOOKUP(G1405,[2]Ma_KH!$A:$R,18,0)&amp;K1405,[2]Gia_MB!$A:$F,6,0)</f>
        <v>50183</v>
      </c>
      <c r="U1405" s="14">
        <f t="shared" si="369"/>
        <v>150549</v>
      </c>
    </row>
    <row r="1406" spans="1:21" x14ac:dyDescent="0.25">
      <c r="A1406" s="11">
        <v>45912</v>
      </c>
      <c r="B1406" s="25">
        <v>58988</v>
      </c>
      <c r="C1406" s="98" t="s">
        <v>7186</v>
      </c>
      <c r="D1406" s="99">
        <v>45915</v>
      </c>
      <c r="G1406" s="13" t="s">
        <v>619</v>
      </c>
      <c r="I1406" s="13" t="s">
        <v>7238</v>
      </c>
      <c r="J1406" s="13" t="s">
        <v>1815</v>
      </c>
      <c r="K1406" s="13" t="s">
        <v>51</v>
      </c>
      <c r="L1406" s="25" t="str">
        <f>VLOOKUP($K1406,TONG_SL!$A:$D,2,0)</f>
        <v>Mọc Nấm Hương 250g</v>
      </c>
      <c r="N1406" s="25" t="str">
        <f t="shared" si="370"/>
        <v>K-C6</v>
      </c>
      <c r="Q1406" s="25" t="str">
        <f>VLOOKUP(K1406,[2]TONG_SL!$A:$D,3,0)</f>
        <v>Túi</v>
      </c>
      <c r="R1406" s="1">
        <v>5</v>
      </c>
      <c r="T1406" s="1">
        <f>VLOOKUP(VLOOKUP(G1406,[2]Ma_KH!$A:$R,18,0)&amp;K1406,[2]Gia_MB!$A:$F,6,0)</f>
        <v>46000</v>
      </c>
      <c r="U1406" s="14">
        <f t="shared" si="369"/>
        <v>230000</v>
      </c>
    </row>
    <row r="1407" spans="1:21" x14ac:dyDescent="0.25">
      <c r="A1407" s="11">
        <v>45912</v>
      </c>
      <c r="B1407" s="25">
        <v>49023</v>
      </c>
      <c r="C1407" s="98" t="s">
        <v>7186</v>
      </c>
      <c r="D1407" s="99">
        <v>45915</v>
      </c>
      <c r="G1407" s="13" t="s">
        <v>711</v>
      </c>
      <c r="I1407" s="13" t="s">
        <v>7541</v>
      </c>
      <c r="J1407" s="13" t="s">
        <v>1815</v>
      </c>
      <c r="K1407" s="13" t="s">
        <v>556</v>
      </c>
      <c r="L1407" s="25" t="str">
        <f>VLOOKUP($K1407,TONG_SL!$A:$D,2,0)</f>
        <v>Chân giò heo muối 100g</v>
      </c>
      <c r="N1407" s="25" t="str">
        <f t="shared" si="370"/>
        <v>K-C6</v>
      </c>
      <c r="Q1407" s="25" t="str">
        <f>VLOOKUP(K1407,[2]TONG_SL!$A:$D,3,0)</f>
        <v>Gói</v>
      </c>
      <c r="R1407" s="1">
        <v>15</v>
      </c>
      <c r="T1407" s="1">
        <f>VLOOKUP(VLOOKUP(G1407,[2]Ma_KH!$A:$R,18,0)&amp;K1407,[2]Gia_MB!$A:$F,6,0)</f>
        <v>23076</v>
      </c>
      <c r="U1407" s="14">
        <f t="shared" si="369"/>
        <v>346140</v>
      </c>
    </row>
    <row r="1408" spans="1:21" x14ac:dyDescent="0.25">
      <c r="A1408" s="11">
        <v>45909</v>
      </c>
      <c r="B1408" s="25">
        <v>31564</v>
      </c>
      <c r="C1408" s="98" t="s">
        <v>7186</v>
      </c>
      <c r="D1408" s="99">
        <v>45915</v>
      </c>
      <c r="G1408" s="13" t="s">
        <v>804</v>
      </c>
      <c r="I1408" s="13" t="s">
        <v>7542</v>
      </c>
      <c r="J1408" s="13" t="s">
        <v>1815</v>
      </c>
      <c r="K1408" s="13" t="s">
        <v>47</v>
      </c>
      <c r="L1408" s="25" t="str">
        <f>VLOOKUP($K1408,TONG_SL!$A:$D,2,0)</f>
        <v>Giò lụa cây 250g</v>
      </c>
      <c r="N1408" s="25" t="str">
        <f t="shared" si="370"/>
        <v>K-C6</v>
      </c>
      <c r="Q1408" s="25" t="str">
        <f>VLOOKUP(K1408,[2]TONG_SL!$A:$D,3,0)</f>
        <v>Túi</v>
      </c>
      <c r="R1408" s="1">
        <v>2</v>
      </c>
      <c r="T1408" s="1">
        <f>VLOOKUP(VLOOKUP(G1408,[2]Ma_KH!$A:$R,18,0)&amp;K1408,[2]Gia_MB!$A:$F,6,0)</f>
        <v>47025</v>
      </c>
      <c r="U1408" s="14">
        <f t="shared" si="369"/>
        <v>94050</v>
      </c>
    </row>
    <row r="1409" spans="1:21" x14ac:dyDescent="0.25">
      <c r="A1409" s="11">
        <v>45909</v>
      </c>
      <c r="B1409" s="25">
        <v>31564</v>
      </c>
      <c r="C1409" s="98" t="s">
        <v>7186</v>
      </c>
      <c r="D1409" s="99">
        <v>45915</v>
      </c>
      <c r="G1409" s="13" t="s">
        <v>804</v>
      </c>
      <c r="I1409" s="13" t="s">
        <v>7542</v>
      </c>
      <c r="J1409" s="13" t="s">
        <v>1815</v>
      </c>
      <c r="K1409" s="13" t="s">
        <v>49</v>
      </c>
      <c r="L1409" s="25" t="str">
        <f>VLOOKUP($K1409,TONG_SL!$A:$D,2,0)</f>
        <v>Giò sụn gà 250g</v>
      </c>
      <c r="N1409" s="25" t="str">
        <f t="shared" si="370"/>
        <v>K-C6</v>
      </c>
      <c r="Q1409" s="25" t="str">
        <f>VLOOKUP(K1409,[2]TONG_SL!$A:$D,3,0)</f>
        <v>Túi</v>
      </c>
      <c r="R1409" s="1">
        <v>2</v>
      </c>
      <c r="T1409" s="1">
        <f>VLOOKUP(VLOOKUP(G1409,[2]Ma_KH!$A:$R,18,0)&amp;K1409,[2]Gia_MB!$A:$F,6,0)</f>
        <v>47880</v>
      </c>
      <c r="U1409" s="14">
        <f t="shared" si="369"/>
        <v>95760</v>
      </c>
    </row>
    <row r="1410" spans="1:21" x14ac:dyDescent="0.25">
      <c r="A1410" s="11">
        <v>45909</v>
      </c>
      <c r="B1410" s="25">
        <v>31564</v>
      </c>
      <c r="C1410" s="98" t="s">
        <v>7186</v>
      </c>
      <c r="D1410" s="99">
        <v>45915</v>
      </c>
      <c r="G1410" s="13" t="s">
        <v>804</v>
      </c>
      <c r="I1410" s="13" t="s">
        <v>7542</v>
      </c>
      <c r="J1410" s="13" t="s">
        <v>1815</v>
      </c>
      <c r="K1410" s="13" t="s">
        <v>35</v>
      </c>
      <c r="L1410" s="25" t="str">
        <f>VLOOKUP($K1410,TONG_SL!$A:$D,2,0)</f>
        <v>Tai heo muối 200g</v>
      </c>
      <c r="N1410" s="25" t="str">
        <f t="shared" si="370"/>
        <v>K-C6</v>
      </c>
      <c r="Q1410" s="25" t="str">
        <f>VLOOKUP(K1410,[2]TONG_SL!$A:$D,3,0)</f>
        <v>Túi</v>
      </c>
      <c r="R1410" s="1">
        <v>2</v>
      </c>
      <c r="T1410" s="1">
        <f>VLOOKUP(VLOOKUP(G1410,[2]Ma_KH!$A:$R,18,0)&amp;K1410,[2]Gia_MB!$A:$F,6,0)</f>
        <v>52815.25</v>
      </c>
      <c r="U1410" s="14">
        <f t="shared" si="369"/>
        <v>105630.5</v>
      </c>
    </row>
    <row r="1411" spans="1:21" x14ac:dyDescent="0.25">
      <c r="A1411" s="11">
        <v>45909</v>
      </c>
      <c r="B1411" s="25">
        <v>31564</v>
      </c>
      <c r="C1411" s="98" t="s">
        <v>7186</v>
      </c>
      <c r="D1411" s="99">
        <v>45915</v>
      </c>
      <c r="G1411" s="13" t="s">
        <v>804</v>
      </c>
      <c r="I1411" s="13" t="s">
        <v>7542</v>
      </c>
      <c r="J1411" s="13" t="s">
        <v>1815</v>
      </c>
      <c r="K1411" s="13" t="s">
        <v>30</v>
      </c>
      <c r="L1411" s="25" t="str">
        <f>VLOOKUP($K1411,TONG_SL!$A:$D,2,0)</f>
        <v>Gà muối 500g</v>
      </c>
      <c r="N1411" s="25" t="str">
        <f t="shared" si="370"/>
        <v>K-C6</v>
      </c>
      <c r="Q1411" s="25" t="str">
        <f>VLOOKUP(K1411,[2]TONG_SL!$A:$D,3,0)</f>
        <v>Túi</v>
      </c>
      <c r="R1411" s="1">
        <v>2</v>
      </c>
      <c r="T1411" s="1">
        <f>VLOOKUP(VLOOKUP(G1411,[2]Ma_KH!$A:$R,18,0)&amp;K1411,[2]Gia_MB!$A:$F,6,0)</f>
        <v>105505.09999999999</v>
      </c>
      <c r="U1411" s="14">
        <f t="shared" si="369"/>
        <v>211010.19999999998</v>
      </c>
    </row>
    <row r="1412" spans="1:21" x14ac:dyDescent="0.25">
      <c r="A1412" s="11">
        <v>45908</v>
      </c>
      <c r="B1412" s="25">
        <v>48453</v>
      </c>
      <c r="C1412" s="98" t="s">
        <v>7186</v>
      </c>
      <c r="D1412" s="99">
        <v>45915</v>
      </c>
      <c r="G1412" s="13" t="s">
        <v>711</v>
      </c>
      <c r="I1412" s="13" t="s">
        <v>7543</v>
      </c>
      <c r="J1412" s="13" t="s">
        <v>1815</v>
      </c>
      <c r="K1412" s="13" t="s">
        <v>556</v>
      </c>
      <c r="L1412" s="25" t="str">
        <f>VLOOKUP($K1412,TONG_SL!$A:$D,2,0)</f>
        <v>Chân giò heo muối 100g</v>
      </c>
      <c r="N1412" s="25" t="str">
        <f t="shared" si="370"/>
        <v>K-C6</v>
      </c>
      <c r="Q1412" s="25" t="str">
        <f>VLOOKUP(K1412,[2]TONG_SL!$A:$D,3,0)</f>
        <v>Gói</v>
      </c>
      <c r="R1412" s="1">
        <v>10</v>
      </c>
      <c r="T1412" s="1">
        <f>VLOOKUP(VLOOKUP(G1412,[2]Ma_KH!$A:$R,18,0)&amp;K1412,[2]Gia_MB!$A:$F,6,0)</f>
        <v>23076</v>
      </c>
      <c r="U1412" s="14">
        <f t="shared" si="369"/>
        <v>230760</v>
      </c>
    </row>
    <row r="1413" spans="1:21" x14ac:dyDescent="0.25">
      <c r="A1413" s="11">
        <v>45908</v>
      </c>
      <c r="B1413" s="25">
        <v>48458</v>
      </c>
      <c r="C1413" s="98" t="s">
        <v>7186</v>
      </c>
      <c r="D1413" s="99">
        <v>45915</v>
      </c>
      <c r="G1413" s="13" t="s">
        <v>711</v>
      </c>
      <c r="I1413" s="13" t="s">
        <v>7544</v>
      </c>
      <c r="J1413" s="13" t="s">
        <v>1815</v>
      </c>
      <c r="K1413" s="13" t="s">
        <v>556</v>
      </c>
      <c r="L1413" s="25" t="str">
        <f>VLOOKUP($K1413,TONG_SL!$A:$D,2,0)</f>
        <v>Chân giò heo muối 100g</v>
      </c>
      <c r="N1413" s="25" t="str">
        <f t="shared" si="370"/>
        <v>K-C6</v>
      </c>
      <c r="Q1413" s="25" t="str">
        <f>VLOOKUP(K1413,[2]TONG_SL!$A:$D,3,0)</f>
        <v>Gói</v>
      </c>
      <c r="R1413" s="1">
        <v>10</v>
      </c>
      <c r="T1413" s="1">
        <f>VLOOKUP(VLOOKUP(G1413,[2]Ma_KH!$A:$R,18,0)&amp;K1413,[2]Gia_MB!$A:$F,6,0)</f>
        <v>23076</v>
      </c>
      <c r="U1413" s="14">
        <f t="shared" si="369"/>
        <v>230760</v>
      </c>
    </row>
    <row r="1414" spans="1:21" x14ac:dyDescent="0.25">
      <c r="A1414" s="11">
        <v>45910</v>
      </c>
      <c r="B1414" s="25">
        <v>58034</v>
      </c>
      <c r="C1414" s="98" t="s">
        <v>7186</v>
      </c>
      <c r="D1414" s="99">
        <v>45915</v>
      </c>
      <c r="G1414" s="13" t="s">
        <v>619</v>
      </c>
      <c r="I1414" s="13" t="s">
        <v>7365</v>
      </c>
      <c r="J1414" s="13" t="s">
        <v>1815</v>
      </c>
      <c r="K1414" s="13" t="s">
        <v>556</v>
      </c>
      <c r="L1414" s="25" t="str">
        <f>VLOOKUP($K1414,TONG_SL!$A:$D,2,0)</f>
        <v>Chân giò heo muối 100g</v>
      </c>
      <c r="N1414" s="25" t="str">
        <f t="shared" si="370"/>
        <v>K-C6</v>
      </c>
      <c r="Q1414" s="25" t="str">
        <f>VLOOKUP(K1414,[2]TONG_SL!$A:$D,3,0)</f>
        <v>Gói</v>
      </c>
      <c r="R1414" s="1">
        <v>10</v>
      </c>
      <c r="T1414" s="1">
        <f>VLOOKUP(VLOOKUP(G1414,[2]Ma_KH!$A:$R,18,0)&amp;K1414,[2]Gia_MB!$A:$F,6,0)</f>
        <v>24549</v>
      </c>
      <c r="U1414" s="14">
        <f t="shared" si="369"/>
        <v>245490</v>
      </c>
    </row>
    <row r="1415" spans="1:21" x14ac:dyDescent="0.25">
      <c r="A1415" s="11">
        <v>45910</v>
      </c>
      <c r="B1415" s="25">
        <v>58034</v>
      </c>
      <c r="C1415" s="98" t="s">
        <v>7186</v>
      </c>
      <c r="D1415" s="99">
        <v>45915</v>
      </c>
      <c r="G1415" s="13" t="s">
        <v>619</v>
      </c>
      <c r="I1415" s="13" t="s">
        <v>7365</v>
      </c>
      <c r="J1415" s="13" t="s">
        <v>1815</v>
      </c>
      <c r="K1415" s="13" t="s">
        <v>27</v>
      </c>
      <c r="L1415" s="25" t="str">
        <f>VLOOKUP($K1415,TONG_SL!$A:$D,2,0)</f>
        <v>Chân giò heo muối 300g</v>
      </c>
      <c r="N1415" s="25" t="str">
        <f t="shared" si="370"/>
        <v>K-C6</v>
      </c>
      <c r="Q1415" s="25" t="str">
        <f>VLOOKUP(K1415,[2]TONG_SL!$A:$D,3,0)</f>
        <v>Túi</v>
      </c>
      <c r="R1415" s="1">
        <v>20</v>
      </c>
      <c r="T1415" s="1">
        <f>VLOOKUP(VLOOKUP(G1415,[2]Ma_KH!$A:$R,18,0)&amp;K1415,[2]Gia_MB!$A:$F,6,0)</f>
        <v>73431</v>
      </c>
      <c r="U1415" s="14">
        <f t="shared" si="369"/>
        <v>1468620</v>
      </c>
    </row>
    <row r="1416" spans="1:21" x14ac:dyDescent="0.25">
      <c r="A1416" s="11">
        <v>45910</v>
      </c>
      <c r="B1416" s="25">
        <v>58035</v>
      </c>
      <c r="C1416" s="98" t="s">
        <v>7186</v>
      </c>
      <c r="D1416" s="99">
        <v>45915</v>
      </c>
      <c r="G1416" s="13" t="s">
        <v>619</v>
      </c>
      <c r="I1416" s="13" t="s">
        <v>7272</v>
      </c>
      <c r="J1416" s="13" t="s">
        <v>1815</v>
      </c>
      <c r="K1416" s="13" t="s">
        <v>27</v>
      </c>
      <c r="L1416" s="25" t="str">
        <f>VLOOKUP($K1416,TONG_SL!$A:$D,2,0)</f>
        <v>Chân giò heo muối 300g</v>
      </c>
      <c r="N1416" s="25" t="str">
        <f t="shared" si="370"/>
        <v>K-C6</v>
      </c>
      <c r="Q1416" s="25" t="str">
        <f>VLOOKUP(K1416,[2]TONG_SL!$A:$D,3,0)</f>
        <v>Túi</v>
      </c>
      <c r="R1416" s="1">
        <v>10</v>
      </c>
      <c r="T1416" s="1">
        <f>VLOOKUP(VLOOKUP(G1416,[2]Ma_KH!$A:$R,18,0)&amp;K1416,[2]Gia_MB!$A:$F,6,0)</f>
        <v>73431</v>
      </c>
      <c r="U1416" s="14">
        <f t="shared" si="369"/>
        <v>734310</v>
      </c>
    </row>
    <row r="1417" spans="1:21" x14ac:dyDescent="0.25">
      <c r="A1417" s="11">
        <v>45910</v>
      </c>
      <c r="B1417" s="25">
        <v>58035</v>
      </c>
      <c r="C1417" s="98" t="s">
        <v>7186</v>
      </c>
      <c r="D1417" s="99">
        <v>45915</v>
      </c>
      <c r="G1417" s="13" t="s">
        <v>619</v>
      </c>
      <c r="I1417" s="13" t="s">
        <v>7272</v>
      </c>
      <c r="J1417" s="13" t="s">
        <v>1815</v>
      </c>
      <c r="K1417" s="13" t="s">
        <v>547</v>
      </c>
      <c r="L1417" s="25" t="str">
        <f>VLOOKUP($K1417,TONG_SL!$A:$D,2,0)</f>
        <v>Chân giò heo muối 500g</v>
      </c>
      <c r="N1417" s="25" t="str">
        <f t="shared" si="370"/>
        <v>K-C6</v>
      </c>
      <c r="Q1417" s="25" t="str">
        <f>VLOOKUP(K1417,[2]TONG_SL!$A:$D,3,0)</f>
        <v>Túi</v>
      </c>
      <c r="R1417" s="1">
        <v>5</v>
      </c>
      <c r="T1417" s="1">
        <f>VLOOKUP(VLOOKUP(G1417,[2]Ma_KH!$A:$R,18,0)&amp;K1417,[2]Gia_MB!$A:$F,6,0)</f>
        <v>119066</v>
      </c>
      <c r="U1417" s="14">
        <f t="shared" si="369"/>
        <v>595330</v>
      </c>
    </row>
    <row r="1418" spans="1:21" x14ac:dyDescent="0.25">
      <c r="A1418" s="11">
        <v>45910</v>
      </c>
      <c r="B1418" s="25">
        <v>58035</v>
      </c>
      <c r="C1418" s="98" t="s">
        <v>7186</v>
      </c>
      <c r="D1418" s="99">
        <v>45915</v>
      </c>
      <c r="G1418" s="13" t="s">
        <v>619</v>
      </c>
      <c r="I1418" s="13" t="s">
        <v>7272</v>
      </c>
      <c r="J1418" s="13" t="s">
        <v>1815</v>
      </c>
      <c r="K1418" s="13" t="s">
        <v>1776</v>
      </c>
      <c r="L1418" s="25" t="str">
        <f>VLOOKUP($K1418,TONG_SL!$A:$D,2,0)</f>
        <v>Mọc nấm hương 200g</v>
      </c>
      <c r="N1418" s="25" t="str">
        <f t="shared" si="370"/>
        <v>K-C6</v>
      </c>
      <c r="Q1418" s="25" t="str">
        <f>VLOOKUP(K1418,[2]TONG_SL!$A:$D,3,0)</f>
        <v>Gói</v>
      </c>
      <c r="R1418" s="1">
        <v>5</v>
      </c>
      <c r="T1418" s="1" t="e">
        <f>VLOOKUP(VLOOKUP(G1418,[2]Ma_KH!$A:$R,18,0)&amp;K1418,[2]Gia_MB!$A:$F,6,0)</f>
        <v>#N/A</v>
      </c>
      <c r="U1418" s="14" t="e">
        <f t="shared" si="369"/>
        <v>#N/A</v>
      </c>
    </row>
    <row r="1419" spans="1:21" x14ac:dyDescent="0.25">
      <c r="A1419" s="11">
        <v>45910</v>
      </c>
      <c r="B1419" s="25">
        <v>58035</v>
      </c>
      <c r="C1419" s="98" t="s">
        <v>7186</v>
      </c>
      <c r="D1419" s="99">
        <v>45915</v>
      </c>
      <c r="G1419" s="13" t="s">
        <v>619</v>
      </c>
      <c r="I1419" s="13" t="s">
        <v>7272</v>
      </c>
      <c r="J1419" s="13" t="s">
        <v>1815</v>
      </c>
      <c r="K1419" s="13" t="s">
        <v>39</v>
      </c>
      <c r="L1419" s="25" t="str">
        <f>VLOOKUP($K1419,TONG_SL!$A:$D,2,0)</f>
        <v>Chả cốm 300g</v>
      </c>
      <c r="N1419" s="25" t="str">
        <f t="shared" si="370"/>
        <v>K-C6</v>
      </c>
      <c r="Q1419" s="25" t="str">
        <f>VLOOKUP(K1419,[2]TONG_SL!$A:$D,3,0)</f>
        <v>Túi</v>
      </c>
      <c r="R1419" s="1">
        <v>5</v>
      </c>
      <c r="T1419" s="1">
        <f>VLOOKUP(VLOOKUP(G1419,[2]Ma_KH!$A:$R,18,0)&amp;K1419,[2]Gia_MB!$A:$F,6,0)</f>
        <v>74250</v>
      </c>
      <c r="U1419" s="14">
        <f t="shared" si="369"/>
        <v>371250</v>
      </c>
    </row>
    <row r="1420" spans="1:21" x14ac:dyDescent="0.25">
      <c r="A1420" s="11">
        <v>45910</v>
      </c>
      <c r="B1420" s="25">
        <v>58036</v>
      </c>
      <c r="C1420" s="98" t="s">
        <v>7186</v>
      </c>
      <c r="D1420" s="99">
        <v>45915</v>
      </c>
      <c r="G1420" s="13" t="s">
        <v>619</v>
      </c>
      <c r="I1420" s="13" t="s">
        <v>7242</v>
      </c>
      <c r="J1420" s="13" t="s">
        <v>1815</v>
      </c>
      <c r="K1420" s="13" t="s">
        <v>30</v>
      </c>
      <c r="L1420" s="25" t="str">
        <f>VLOOKUP($K1420,TONG_SL!$A:$D,2,0)</f>
        <v>Gà muối 500g</v>
      </c>
      <c r="N1420" s="25" t="str">
        <f t="shared" si="370"/>
        <v>K-C6</v>
      </c>
      <c r="Q1420" s="25" t="str">
        <f>VLOOKUP(K1420,[2]TONG_SL!$A:$D,3,0)</f>
        <v>Túi</v>
      </c>
      <c r="R1420" s="1">
        <v>5</v>
      </c>
      <c r="T1420" s="1">
        <f>VLOOKUP(VLOOKUP(G1420,[2]Ma_KH!$A:$R,18,0)&amp;K1420,[2]Gia_MB!$A:$F,6,0)</f>
        <v>111058</v>
      </c>
      <c r="U1420" s="14">
        <f t="shared" si="369"/>
        <v>555290</v>
      </c>
    </row>
    <row r="1421" spans="1:21" x14ac:dyDescent="0.25">
      <c r="A1421" s="11">
        <v>45910</v>
      </c>
      <c r="B1421" s="25">
        <v>58036</v>
      </c>
      <c r="C1421" s="98" t="s">
        <v>7186</v>
      </c>
      <c r="D1421" s="99">
        <v>45915</v>
      </c>
      <c r="G1421" s="13" t="s">
        <v>619</v>
      </c>
      <c r="I1421" s="13" t="s">
        <v>7242</v>
      </c>
      <c r="J1421" s="13" t="s">
        <v>1815</v>
      </c>
      <c r="K1421" s="13" t="s">
        <v>558</v>
      </c>
      <c r="L1421" s="25" t="str">
        <f>VLOOKUP($K1421,TONG_SL!$A:$D,2,0)</f>
        <v>Gà muối hun khói 300g</v>
      </c>
      <c r="N1421" s="25" t="str">
        <f t="shared" si="370"/>
        <v>K-C6</v>
      </c>
      <c r="Q1421" s="25" t="str">
        <f>VLOOKUP(K1421,[2]TONG_SL!$A:$D,3,0)</f>
        <v>Túi</v>
      </c>
      <c r="R1421" s="1">
        <v>10</v>
      </c>
      <c r="T1421" s="1">
        <f>VLOOKUP(VLOOKUP(G1421,[2]Ma_KH!$A:$R,18,0)&amp;K1421,[2]Gia_MB!$A:$F,6,0)</f>
        <v>70000</v>
      </c>
      <c r="U1421" s="14">
        <f t="shared" si="369"/>
        <v>700000</v>
      </c>
    </row>
    <row r="1422" spans="1:21" x14ac:dyDescent="0.25">
      <c r="A1422" s="11">
        <v>45910</v>
      </c>
      <c r="B1422" s="25">
        <v>58036</v>
      </c>
      <c r="C1422" s="98" t="s">
        <v>7186</v>
      </c>
      <c r="D1422" s="99">
        <v>45915</v>
      </c>
      <c r="G1422" s="13" t="s">
        <v>619</v>
      </c>
      <c r="I1422" s="13" t="s">
        <v>7242</v>
      </c>
      <c r="J1422" s="13" t="s">
        <v>1815</v>
      </c>
      <c r="K1422" s="13" t="s">
        <v>27</v>
      </c>
      <c r="L1422" s="25" t="str">
        <f>VLOOKUP($K1422,TONG_SL!$A:$D,2,0)</f>
        <v>Chân giò heo muối 300g</v>
      </c>
      <c r="N1422" s="25" t="str">
        <f t="shared" si="370"/>
        <v>K-C6</v>
      </c>
      <c r="Q1422" s="25" t="str">
        <f>VLOOKUP(K1422,[2]TONG_SL!$A:$D,3,0)</f>
        <v>Túi</v>
      </c>
      <c r="R1422" s="1">
        <v>20</v>
      </c>
      <c r="T1422" s="1">
        <f>VLOOKUP(VLOOKUP(G1422,[2]Ma_KH!$A:$R,18,0)&amp;K1422,[2]Gia_MB!$A:$F,6,0)</f>
        <v>73431</v>
      </c>
      <c r="U1422" s="14">
        <f t="shared" si="369"/>
        <v>1468620</v>
      </c>
    </row>
    <row r="1423" spans="1:21" x14ac:dyDescent="0.25">
      <c r="A1423" s="11">
        <v>45910</v>
      </c>
      <c r="B1423" s="25">
        <v>58036</v>
      </c>
      <c r="C1423" s="98" t="s">
        <v>7186</v>
      </c>
      <c r="D1423" s="99">
        <v>45915</v>
      </c>
      <c r="G1423" s="13" t="s">
        <v>619</v>
      </c>
      <c r="I1423" s="13" t="s">
        <v>7242</v>
      </c>
      <c r="J1423" s="13" t="s">
        <v>1815</v>
      </c>
      <c r="K1423" s="13" t="s">
        <v>547</v>
      </c>
      <c r="L1423" s="25" t="str">
        <f>VLOOKUP($K1423,TONG_SL!$A:$D,2,0)</f>
        <v>Chân giò heo muối 500g</v>
      </c>
      <c r="N1423" s="25" t="str">
        <f t="shared" si="370"/>
        <v>K-C6</v>
      </c>
      <c r="Q1423" s="25" t="str">
        <f>VLOOKUP(K1423,[2]TONG_SL!$A:$D,3,0)</f>
        <v>Túi</v>
      </c>
      <c r="R1423" s="1">
        <v>5</v>
      </c>
      <c r="T1423" s="1">
        <f>VLOOKUP(VLOOKUP(G1423,[2]Ma_KH!$A:$R,18,0)&amp;K1423,[2]Gia_MB!$A:$F,6,0)</f>
        <v>119066</v>
      </c>
      <c r="U1423" s="14">
        <f t="shared" si="369"/>
        <v>595330</v>
      </c>
    </row>
    <row r="1424" spans="1:21" x14ac:dyDescent="0.25">
      <c r="A1424" s="11">
        <v>45910</v>
      </c>
      <c r="B1424" s="25">
        <v>58036</v>
      </c>
      <c r="C1424" s="98" t="s">
        <v>7186</v>
      </c>
      <c r="D1424" s="99">
        <v>45915</v>
      </c>
      <c r="G1424" s="13" t="s">
        <v>619</v>
      </c>
      <c r="I1424" s="13" t="s">
        <v>7242</v>
      </c>
      <c r="J1424" s="13" t="s">
        <v>1815</v>
      </c>
      <c r="K1424" s="13" t="s">
        <v>556</v>
      </c>
      <c r="L1424" s="25" t="str">
        <f>VLOOKUP($K1424,TONG_SL!$A:$D,2,0)</f>
        <v>Chân giò heo muối 100g</v>
      </c>
      <c r="N1424" s="25" t="str">
        <f t="shared" si="370"/>
        <v>K-C6</v>
      </c>
      <c r="Q1424" s="25" t="str">
        <f>VLOOKUP(K1424,[2]TONG_SL!$A:$D,3,0)</f>
        <v>Gói</v>
      </c>
      <c r="R1424" s="1">
        <v>10</v>
      </c>
      <c r="T1424" s="1">
        <f>VLOOKUP(VLOOKUP(G1424,[2]Ma_KH!$A:$R,18,0)&amp;K1424,[2]Gia_MB!$A:$F,6,0)</f>
        <v>24549</v>
      </c>
      <c r="U1424" s="14">
        <f t="shared" si="369"/>
        <v>245490</v>
      </c>
    </row>
    <row r="1425" spans="1:21" x14ac:dyDescent="0.25">
      <c r="A1425" s="11">
        <v>45910</v>
      </c>
      <c r="B1425" s="25">
        <v>58036</v>
      </c>
      <c r="C1425" s="98" t="s">
        <v>7186</v>
      </c>
      <c r="D1425" s="99">
        <v>45915</v>
      </c>
      <c r="G1425" s="13" t="s">
        <v>619</v>
      </c>
      <c r="I1425" s="13" t="s">
        <v>7242</v>
      </c>
      <c r="J1425" s="13" t="s">
        <v>1815</v>
      </c>
      <c r="K1425" s="13" t="s">
        <v>35</v>
      </c>
      <c r="L1425" s="25" t="str">
        <f>VLOOKUP($K1425,TONG_SL!$A:$D,2,0)</f>
        <v>Tai heo muối 200g</v>
      </c>
      <c r="N1425" s="25" t="str">
        <f t="shared" si="370"/>
        <v>K-C6</v>
      </c>
      <c r="Q1425" s="25" t="str">
        <f>VLOOKUP(K1425,[2]TONG_SL!$A:$D,3,0)</f>
        <v>Túi</v>
      </c>
      <c r="R1425" s="1">
        <v>5</v>
      </c>
      <c r="T1425" s="1">
        <f>VLOOKUP(VLOOKUP(G1425,[2]Ma_KH!$A:$R,18,0)&amp;K1425,[2]Gia_MB!$A:$F,6,0)</f>
        <v>55595</v>
      </c>
      <c r="U1425" s="14">
        <f t="shared" si="369"/>
        <v>277975</v>
      </c>
    </row>
    <row r="1426" spans="1:21" x14ac:dyDescent="0.25">
      <c r="A1426" s="11">
        <v>45910</v>
      </c>
      <c r="B1426" s="25">
        <v>58036</v>
      </c>
      <c r="C1426" s="98" t="s">
        <v>7186</v>
      </c>
      <c r="D1426" s="99">
        <v>45915</v>
      </c>
      <c r="G1426" s="13" t="s">
        <v>619</v>
      </c>
      <c r="I1426" s="13" t="s">
        <v>7242</v>
      </c>
      <c r="J1426" s="13" t="s">
        <v>1815</v>
      </c>
      <c r="K1426" s="13" t="s">
        <v>32</v>
      </c>
      <c r="L1426" s="25" t="str">
        <f>VLOOKUP($K1426,TONG_SL!$A:$D,2,0)</f>
        <v>Giò Tai Lưỡi Xào 250g</v>
      </c>
      <c r="N1426" s="25" t="str">
        <f t="shared" si="370"/>
        <v>K-C6</v>
      </c>
      <c r="Q1426" s="25" t="str">
        <f>VLOOKUP(K1426,[2]TONG_SL!$A:$D,3,0)</f>
        <v>Túi</v>
      </c>
      <c r="R1426" s="1">
        <v>5</v>
      </c>
      <c r="T1426" s="1">
        <f>VLOOKUP(VLOOKUP(G1426,[2]Ma_KH!$A:$R,18,0)&amp;K1426,[2]Gia_MB!$A:$F,6,0)</f>
        <v>50183</v>
      </c>
      <c r="U1426" s="14">
        <f t="shared" si="369"/>
        <v>250915</v>
      </c>
    </row>
    <row r="1427" spans="1:21" x14ac:dyDescent="0.25">
      <c r="A1427" s="11">
        <v>45910</v>
      </c>
      <c r="B1427" s="25">
        <v>58036</v>
      </c>
      <c r="C1427" s="98" t="s">
        <v>7186</v>
      </c>
      <c r="D1427" s="99">
        <v>45915</v>
      </c>
      <c r="G1427" s="13" t="s">
        <v>619</v>
      </c>
      <c r="I1427" s="13" t="s">
        <v>7242</v>
      </c>
      <c r="J1427" s="13" t="s">
        <v>1815</v>
      </c>
      <c r="K1427" s="13" t="s">
        <v>51</v>
      </c>
      <c r="L1427" s="25" t="str">
        <f>VLOOKUP($K1427,TONG_SL!$A:$D,2,0)</f>
        <v>Mọc Nấm Hương 250g</v>
      </c>
      <c r="N1427" s="25" t="str">
        <f t="shared" si="370"/>
        <v>K-C6</v>
      </c>
      <c r="Q1427" s="25" t="str">
        <f>VLOOKUP(K1427,[2]TONG_SL!$A:$D,3,0)</f>
        <v>Túi</v>
      </c>
      <c r="R1427" s="1">
        <v>5</v>
      </c>
      <c r="T1427" s="1">
        <f>VLOOKUP(VLOOKUP(G1427,[2]Ma_KH!$A:$R,18,0)&amp;K1427,[2]Gia_MB!$A:$F,6,0)</f>
        <v>46000</v>
      </c>
      <c r="U1427" s="14">
        <f t="shared" si="369"/>
        <v>230000</v>
      </c>
    </row>
    <row r="1428" spans="1:21" x14ac:dyDescent="0.25">
      <c r="A1428" s="11">
        <v>45910</v>
      </c>
      <c r="B1428" s="25">
        <v>58037</v>
      </c>
      <c r="C1428" s="98" t="s">
        <v>7186</v>
      </c>
      <c r="D1428" s="99">
        <v>45915</v>
      </c>
      <c r="G1428" s="13" t="s">
        <v>1999</v>
      </c>
      <c r="I1428" s="13" t="s">
        <v>1999</v>
      </c>
      <c r="J1428" s="13" t="s">
        <v>1815</v>
      </c>
      <c r="K1428" s="13" t="s">
        <v>27</v>
      </c>
      <c r="L1428" s="25" t="str">
        <f>VLOOKUP($K1428,TONG_SL!$A:$D,2,0)</f>
        <v>Chân giò heo muối 300g</v>
      </c>
      <c r="N1428" s="25" t="str">
        <f t="shared" si="370"/>
        <v>K-C6</v>
      </c>
      <c r="Q1428" s="25" t="str">
        <f>VLOOKUP(K1428,[2]TONG_SL!$A:$D,3,0)</f>
        <v>Túi</v>
      </c>
      <c r="R1428" s="1">
        <v>5</v>
      </c>
      <c r="T1428" s="1">
        <f>VLOOKUP(VLOOKUP(G1428,[2]Ma_KH!$A:$R,18,0)&amp;K1428,[2]Gia_MB!$A:$F,6,0)</f>
        <v>69759</v>
      </c>
      <c r="U1428" s="14">
        <f t="shared" si="369"/>
        <v>348795</v>
      </c>
    </row>
    <row r="1429" spans="1:21" x14ac:dyDescent="0.25">
      <c r="A1429" s="11">
        <v>45908</v>
      </c>
      <c r="B1429" s="25">
        <v>48454</v>
      </c>
      <c r="C1429" s="98" t="s">
        <v>7186</v>
      </c>
      <c r="D1429" s="99">
        <v>45915</v>
      </c>
      <c r="G1429" s="13" t="s">
        <v>711</v>
      </c>
      <c r="I1429" s="13" t="s">
        <v>7545</v>
      </c>
      <c r="J1429" s="13" t="s">
        <v>1815</v>
      </c>
      <c r="K1429" s="13" t="s">
        <v>556</v>
      </c>
      <c r="L1429" s="25" t="str">
        <f>VLOOKUP($K1429,TONG_SL!$A:$D,2,0)</f>
        <v>Chân giò heo muối 100g</v>
      </c>
      <c r="N1429" s="25" t="str">
        <f t="shared" si="370"/>
        <v>K-C6</v>
      </c>
      <c r="Q1429" s="25" t="str">
        <f>VLOOKUP(K1429,[2]TONG_SL!$A:$D,3,0)</f>
        <v>Gói</v>
      </c>
      <c r="R1429" s="1">
        <v>8</v>
      </c>
      <c r="T1429" s="1">
        <f>VLOOKUP(VLOOKUP(G1429,[2]Ma_KH!$A:$R,18,0)&amp;K1429,[2]Gia_MB!$A:$F,6,0)</f>
        <v>23076</v>
      </c>
      <c r="U1429" s="14">
        <f t="shared" si="369"/>
        <v>184608</v>
      </c>
    </row>
    <row r="1430" spans="1:21" x14ac:dyDescent="0.25">
      <c r="A1430" s="11">
        <v>45913</v>
      </c>
      <c r="B1430" s="25">
        <v>59440</v>
      </c>
      <c r="C1430" s="98" t="s">
        <v>7186</v>
      </c>
      <c r="D1430" s="99">
        <v>45915</v>
      </c>
      <c r="G1430" s="13" t="s">
        <v>3150</v>
      </c>
      <c r="I1430" s="13" t="s">
        <v>3150</v>
      </c>
      <c r="J1430" s="13" t="s">
        <v>1815</v>
      </c>
      <c r="K1430" s="13" t="s">
        <v>30</v>
      </c>
      <c r="L1430" s="25" t="str">
        <f>VLOOKUP($K1430,TONG_SL!$A:$D,2,0)</f>
        <v>Gà muối 500g</v>
      </c>
      <c r="N1430" s="25" t="str">
        <f t="shared" si="370"/>
        <v>K-C6</v>
      </c>
      <c r="Q1430" s="25" t="str">
        <f>VLOOKUP(K1430,[2]TONG_SL!$A:$D,3,0)</f>
        <v>Túi</v>
      </c>
      <c r="R1430" s="1">
        <v>5</v>
      </c>
      <c r="T1430" s="1">
        <f>VLOOKUP(VLOOKUP(G1430,[2]Ma_KH!$A:$R,18,0)&amp;K1430,[2]Gia_MB!$A:$F,6,0)</f>
        <v>111058</v>
      </c>
      <c r="U1430" s="14">
        <f t="shared" si="369"/>
        <v>555290</v>
      </c>
    </row>
    <row r="1431" spans="1:21" x14ac:dyDescent="0.25">
      <c r="A1431" s="11">
        <v>45913</v>
      </c>
      <c r="B1431" s="25">
        <v>59440</v>
      </c>
      <c r="C1431" s="98" t="s">
        <v>7186</v>
      </c>
      <c r="D1431" s="99">
        <v>45915</v>
      </c>
      <c r="G1431" s="13" t="s">
        <v>3150</v>
      </c>
      <c r="I1431" s="13" t="s">
        <v>3150</v>
      </c>
      <c r="J1431" s="13" t="s">
        <v>1815</v>
      </c>
      <c r="K1431" s="13" t="s">
        <v>27</v>
      </c>
      <c r="L1431" s="25" t="str">
        <f>VLOOKUP($K1431,TONG_SL!$A:$D,2,0)</f>
        <v>Chân giò heo muối 300g</v>
      </c>
      <c r="N1431" s="25" t="str">
        <f t="shared" si="370"/>
        <v>K-C6</v>
      </c>
      <c r="Q1431" s="25" t="str">
        <f>VLOOKUP(K1431,[2]TONG_SL!$A:$D,3,0)</f>
        <v>Túi</v>
      </c>
      <c r="R1431" s="1">
        <v>10</v>
      </c>
      <c r="T1431" s="1">
        <f>VLOOKUP(VLOOKUP(G1431,[2]Ma_KH!$A:$R,18,0)&amp;K1431,[2]Gia_MB!$A:$F,6,0)</f>
        <v>73431</v>
      </c>
      <c r="U1431" s="14">
        <f t="shared" si="369"/>
        <v>734310</v>
      </c>
    </row>
    <row r="1432" spans="1:21" x14ac:dyDescent="0.25">
      <c r="A1432" s="11">
        <v>45913</v>
      </c>
      <c r="B1432" s="25">
        <v>59440</v>
      </c>
      <c r="C1432" s="98" t="s">
        <v>7186</v>
      </c>
      <c r="D1432" s="99">
        <v>45915</v>
      </c>
      <c r="G1432" s="13" t="s">
        <v>3150</v>
      </c>
      <c r="I1432" s="13" t="s">
        <v>3150</v>
      </c>
      <c r="J1432" s="13" t="s">
        <v>1815</v>
      </c>
      <c r="K1432" s="13" t="s">
        <v>39</v>
      </c>
      <c r="L1432" s="25" t="str">
        <f>VLOOKUP($K1432,TONG_SL!$A:$D,2,0)</f>
        <v>Chả cốm 300g</v>
      </c>
      <c r="N1432" s="25" t="str">
        <f t="shared" si="370"/>
        <v>K-C6</v>
      </c>
      <c r="Q1432" s="25" t="str">
        <f>VLOOKUP(K1432,[2]TONG_SL!$A:$D,3,0)</f>
        <v>Túi</v>
      </c>
      <c r="R1432" s="1">
        <v>5</v>
      </c>
      <c r="T1432" s="1">
        <f>VLOOKUP(VLOOKUP(G1432,[2]Ma_KH!$A:$R,18,0)&amp;K1432,[2]Gia_MB!$A:$F,6,0)</f>
        <v>74250</v>
      </c>
      <c r="U1432" s="14">
        <f t="shared" si="369"/>
        <v>371250</v>
      </c>
    </row>
    <row r="1433" spans="1:21" x14ac:dyDescent="0.25">
      <c r="A1433" s="11">
        <v>45911</v>
      </c>
      <c r="B1433" s="25">
        <v>58956</v>
      </c>
      <c r="C1433" s="98" t="s">
        <v>7186</v>
      </c>
      <c r="D1433" s="99">
        <v>45915</v>
      </c>
      <c r="G1433" s="13" t="s">
        <v>3223</v>
      </c>
      <c r="I1433" s="13" t="s">
        <v>3223</v>
      </c>
      <c r="J1433" s="13" t="s">
        <v>1815</v>
      </c>
      <c r="K1433" s="13" t="s">
        <v>27</v>
      </c>
      <c r="L1433" s="25" t="str">
        <f>VLOOKUP($K1433,TONG_SL!$A:$D,2,0)</f>
        <v>Chân giò heo muối 300g</v>
      </c>
      <c r="N1433" s="25" t="str">
        <f t="shared" si="370"/>
        <v>K-C6</v>
      </c>
      <c r="Q1433" s="25" t="str">
        <f>VLOOKUP(K1433,[2]TONG_SL!$A:$D,3,0)</f>
        <v>Túi</v>
      </c>
      <c r="R1433" s="1">
        <v>6</v>
      </c>
      <c r="T1433" s="1">
        <f>VLOOKUP(VLOOKUP(G1433,[2]Ma_KH!$A:$R,18,0)&amp;K1433,[2]Gia_MB!$A:$F,6,0)</f>
        <v>73431</v>
      </c>
      <c r="U1433" s="14">
        <f t="shared" ref="U1433:U1443" si="371">T1433*R1433</f>
        <v>440586</v>
      </c>
    </row>
    <row r="1434" spans="1:21" x14ac:dyDescent="0.25">
      <c r="A1434" s="11">
        <v>45911</v>
      </c>
      <c r="B1434" s="25">
        <v>58956</v>
      </c>
      <c r="C1434" s="98" t="s">
        <v>7186</v>
      </c>
      <c r="D1434" s="99">
        <v>45915</v>
      </c>
      <c r="G1434" s="13" t="s">
        <v>3223</v>
      </c>
      <c r="I1434" s="13" t="s">
        <v>3223</v>
      </c>
      <c r="J1434" s="13" t="s">
        <v>1815</v>
      </c>
      <c r="K1434" s="13" t="s">
        <v>547</v>
      </c>
      <c r="L1434" s="25" t="str">
        <f>VLOOKUP($K1434,TONG_SL!$A:$D,2,0)</f>
        <v>Chân giò heo muối 500g</v>
      </c>
      <c r="N1434" s="25" t="str">
        <f t="shared" si="370"/>
        <v>K-C6</v>
      </c>
      <c r="Q1434" s="25" t="str">
        <f>VLOOKUP(K1434,[2]TONG_SL!$A:$D,3,0)</f>
        <v>Túi</v>
      </c>
      <c r="R1434" s="1">
        <v>4</v>
      </c>
      <c r="T1434" s="1">
        <f>VLOOKUP(VLOOKUP(G1434,[2]Ma_KH!$A:$R,18,0)&amp;K1434,[2]Gia_MB!$A:$F,6,0)</f>
        <v>119066</v>
      </c>
      <c r="U1434" s="14">
        <f t="shared" si="371"/>
        <v>476264</v>
      </c>
    </row>
    <row r="1435" spans="1:21" x14ac:dyDescent="0.25">
      <c r="A1435" s="11">
        <v>45911</v>
      </c>
      <c r="B1435" s="25">
        <v>58956</v>
      </c>
      <c r="C1435" s="98" t="s">
        <v>7186</v>
      </c>
      <c r="D1435" s="99">
        <v>45915</v>
      </c>
      <c r="G1435" s="13" t="s">
        <v>3223</v>
      </c>
      <c r="I1435" s="13" t="s">
        <v>3223</v>
      </c>
      <c r="J1435" s="13" t="s">
        <v>1815</v>
      </c>
      <c r="K1435" s="13" t="s">
        <v>39</v>
      </c>
      <c r="L1435" s="25" t="str">
        <f>VLOOKUP($K1435,TONG_SL!$A:$D,2,0)</f>
        <v>Chả cốm 300g</v>
      </c>
      <c r="N1435" s="25" t="str">
        <f t="shared" si="370"/>
        <v>K-C6</v>
      </c>
      <c r="Q1435" s="25" t="str">
        <f>VLOOKUP(K1435,[2]TONG_SL!$A:$D,3,0)</f>
        <v>Túi</v>
      </c>
      <c r="R1435" s="1">
        <v>2</v>
      </c>
      <c r="T1435" s="1">
        <f>VLOOKUP(VLOOKUP(G1435,[2]Ma_KH!$A:$R,18,0)&amp;K1435,[2]Gia_MB!$A:$F,6,0)</f>
        <v>74250</v>
      </c>
      <c r="U1435" s="14">
        <f t="shared" si="371"/>
        <v>148500</v>
      </c>
    </row>
    <row r="1436" spans="1:21" x14ac:dyDescent="0.25">
      <c r="A1436" s="11">
        <v>45911</v>
      </c>
      <c r="B1436" s="25">
        <v>32002</v>
      </c>
      <c r="C1436" s="98" t="s">
        <v>7186</v>
      </c>
      <c r="D1436" s="99">
        <v>45915</v>
      </c>
      <c r="G1436" s="13" t="s">
        <v>625</v>
      </c>
      <c r="I1436" s="13" t="s">
        <v>7546</v>
      </c>
      <c r="J1436" s="13" t="s">
        <v>1815</v>
      </c>
      <c r="K1436" s="13" t="s">
        <v>30</v>
      </c>
      <c r="L1436" s="25" t="str">
        <f>VLOOKUP($K1436,TONG_SL!$A:$D,2,0)</f>
        <v>Gà muối 500g</v>
      </c>
      <c r="N1436" s="25" t="str">
        <f t="shared" si="370"/>
        <v>K-C6</v>
      </c>
      <c r="Q1436" s="25" t="str">
        <f>VLOOKUP(K1436,[2]TONG_SL!$A:$D,3,0)</f>
        <v>Túi</v>
      </c>
      <c r="R1436" s="1">
        <v>3</v>
      </c>
      <c r="T1436" s="1">
        <f>VLOOKUP(VLOOKUP(G1436,[2]Ma_KH!$A:$R,18,0)&amp;K1436,[2]Gia_MB!$A:$F,6,0)</f>
        <v>111058</v>
      </c>
      <c r="U1436" s="14">
        <f t="shared" si="371"/>
        <v>333174</v>
      </c>
    </row>
    <row r="1437" spans="1:21" x14ac:dyDescent="0.25">
      <c r="A1437" s="11">
        <v>45911</v>
      </c>
      <c r="B1437" s="25">
        <v>32002</v>
      </c>
      <c r="C1437" s="98" t="s">
        <v>7186</v>
      </c>
      <c r="D1437" s="99">
        <v>45915</v>
      </c>
      <c r="G1437" s="13" t="s">
        <v>625</v>
      </c>
      <c r="I1437" s="13" t="s">
        <v>7546</v>
      </c>
      <c r="J1437" s="13" t="s">
        <v>1815</v>
      </c>
      <c r="K1437" s="13" t="s">
        <v>39</v>
      </c>
      <c r="L1437" s="25" t="str">
        <f>VLOOKUP($K1437,TONG_SL!$A:$D,2,0)</f>
        <v>Chả cốm 300g</v>
      </c>
      <c r="N1437" s="25" t="str">
        <f t="shared" si="370"/>
        <v>K-C6</v>
      </c>
      <c r="Q1437" s="25" t="str">
        <f>VLOOKUP(K1437,[2]TONG_SL!$A:$D,3,0)</f>
        <v>Túi</v>
      </c>
      <c r="R1437" s="1">
        <v>3</v>
      </c>
      <c r="T1437" s="1">
        <f>VLOOKUP(VLOOKUP(G1437,[2]Ma_KH!$A:$R,18,0)&amp;K1437,[2]Gia_MB!$A:$F,6,0)</f>
        <v>74250</v>
      </c>
      <c r="U1437" s="14">
        <f t="shared" si="371"/>
        <v>222750</v>
      </c>
    </row>
    <row r="1438" spans="1:21" x14ac:dyDescent="0.25">
      <c r="A1438" s="11">
        <v>45911</v>
      </c>
      <c r="B1438" s="25">
        <v>32002</v>
      </c>
      <c r="C1438" s="98" t="s">
        <v>7186</v>
      </c>
      <c r="D1438" s="99">
        <v>45915</v>
      </c>
      <c r="G1438" s="13" t="s">
        <v>625</v>
      </c>
      <c r="I1438" s="13" t="s">
        <v>7546</v>
      </c>
      <c r="J1438" s="13" t="s">
        <v>1815</v>
      </c>
      <c r="K1438" s="13" t="s">
        <v>51</v>
      </c>
      <c r="L1438" s="25" t="str">
        <f>VLOOKUP($K1438,TONG_SL!$A:$D,2,0)</f>
        <v>Mọc Nấm Hương 250g</v>
      </c>
      <c r="N1438" s="25" t="str">
        <f t="shared" si="370"/>
        <v>K-C6</v>
      </c>
      <c r="Q1438" s="25" t="str">
        <f>VLOOKUP(K1438,[2]TONG_SL!$A:$D,3,0)</f>
        <v>Túi</v>
      </c>
      <c r="R1438" s="1">
        <v>3</v>
      </c>
      <c r="T1438" s="1">
        <f>VLOOKUP(VLOOKUP(G1438,[2]Ma_KH!$A:$R,18,0)&amp;K1438,[2]Gia_MB!$A:$F,6,0)</f>
        <v>46000</v>
      </c>
      <c r="U1438" s="14">
        <f t="shared" si="371"/>
        <v>138000</v>
      </c>
    </row>
    <row r="1439" spans="1:21" x14ac:dyDescent="0.25">
      <c r="A1439" s="11">
        <v>45912</v>
      </c>
      <c r="B1439" s="25">
        <v>58983</v>
      </c>
      <c r="C1439" s="98" t="s">
        <v>7186</v>
      </c>
      <c r="D1439" s="99">
        <v>45915</v>
      </c>
      <c r="G1439" s="13" t="s">
        <v>619</v>
      </c>
      <c r="I1439" s="13" t="s">
        <v>7237</v>
      </c>
      <c r="J1439" s="13" t="s">
        <v>1815</v>
      </c>
      <c r="K1439" s="13" t="s">
        <v>39</v>
      </c>
      <c r="L1439" s="25" t="str">
        <f>VLOOKUP($K1439,TONG_SL!$A:$D,2,0)</f>
        <v>Chả cốm 300g</v>
      </c>
      <c r="N1439" s="25" t="str">
        <f t="shared" si="370"/>
        <v>K-C6</v>
      </c>
      <c r="Q1439" s="25" t="str">
        <f>VLOOKUP(K1439,[2]TONG_SL!$A:$D,3,0)</f>
        <v>Túi</v>
      </c>
      <c r="R1439" s="1">
        <v>3</v>
      </c>
      <c r="T1439" s="1">
        <f>VLOOKUP(VLOOKUP(G1439,[2]Ma_KH!$A:$R,18,0)&amp;K1439,[2]Gia_MB!$A:$F,6,0)</f>
        <v>74250</v>
      </c>
      <c r="U1439" s="14">
        <f t="shared" si="371"/>
        <v>222750</v>
      </c>
    </row>
    <row r="1440" spans="1:21" x14ac:dyDescent="0.25">
      <c r="A1440" s="11">
        <v>45912</v>
      </c>
      <c r="B1440" s="25">
        <v>58983</v>
      </c>
      <c r="C1440" s="98" t="s">
        <v>7186</v>
      </c>
      <c r="D1440" s="99">
        <v>45915</v>
      </c>
      <c r="G1440" s="13" t="s">
        <v>619</v>
      </c>
      <c r="I1440" s="13" t="s">
        <v>7237</v>
      </c>
      <c r="J1440" s="13" t="s">
        <v>1815</v>
      </c>
      <c r="K1440" s="13" t="s">
        <v>556</v>
      </c>
      <c r="L1440" s="25" t="str">
        <f>VLOOKUP($K1440,TONG_SL!$A:$D,2,0)</f>
        <v>Chân giò heo muối 100g</v>
      </c>
      <c r="N1440" s="25" t="str">
        <f t="shared" ref="N1440:N1443" si="372">IF($B1440&lt;&gt;"","K-C6","")</f>
        <v>K-C6</v>
      </c>
      <c r="Q1440" s="25" t="str">
        <f>VLOOKUP(K1440,[2]TONG_SL!$A:$D,3,0)</f>
        <v>Gói</v>
      </c>
      <c r="R1440" s="1">
        <v>3</v>
      </c>
      <c r="T1440" s="1">
        <f>VLOOKUP(VLOOKUP(G1440,[2]Ma_KH!$A:$R,18,0)&amp;K1440,[2]Gia_MB!$A:$F,6,0)</f>
        <v>24549</v>
      </c>
      <c r="U1440" s="14">
        <f t="shared" si="371"/>
        <v>73647</v>
      </c>
    </row>
    <row r="1441" spans="1:21" x14ac:dyDescent="0.25">
      <c r="A1441" s="11">
        <v>45912</v>
      </c>
      <c r="B1441" s="25">
        <v>58983</v>
      </c>
      <c r="C1441" s="98" t="s">
        <v>7186</v>
      </c>
      <c r="D1441" s="99">
        <v>45915</v>
      </c>
      <c r="G1441" s="13" t="s">
        <v>619</v>
      </c>
      <c r="I1441" s="13" t="s">
        <v>7237</v>
      </c>
      <c r="J1441" s="13" t="s">
        <v>1815</v>
      </c>
      <c r="K1441" s="13" t="s">
        <v>27</v>
      </c>
      <c r="L1441" s="25" t="str">
        <f>VLOOKUP($K1441,TONG_SL!$A:$D,2,0)</f>
        <v>Chân giò heo muối 300g</v>
      </c>
      <c r="N1441" s="25" t="str">
        <f t="shared" si="372"/>
        <v>K-C6</v>
      </c>
      <c r="Q1441" s="25" t="str">
        <f>VLOOKUP(K1441,[2]TONG_SL!$A:$D,3,0)</f>
        <v>Túi</v>
      </c>
      <c r="R1441" s="1">
        <v>5</v>
      </c>
      <c r="T1441" s="1">
        <f>VLOOKUP(VLOOKUP(G1441,[2]Ma_KH!$A:$R,18,0)&amp;K1441,[2]Gia_MB!$A:$F,6,0)</f>
        <v>73431</v>
      </c>
      <c r="U1441" s="14">
        <f t="shared" si="371"/>
        <v>367155</v>
      </c>
    </row>
    <row r="1442" spans="1:21" x14ac:dyDescent="0.25">
      <c r="A1442" s="11">
        <v>45912</v>
      </c>
      <c r="B1442" s="25">
        <v>58983</v>
      </c>
      <c r="C1442" s="98" t="s">
        <v>7186</v>
      </c>
      <c r="D1442" s="99">
        <v>45915</v>
      </c>
      <c r="G1442" s="13" t="s">
        <v>619</v>
      </c>
      <c r="I1442" s="13" t="s">
        <v>7237</v>
      </c>
      <c r="J1442" s="13" t="s">
        <v>1815</v>
      </c>
      <c r="K1442" s="13" t="s">
        <v>32</v>
      </c>
      <c r="L1442" s="25" t="str">
        <f>VLOOKUP($K1442,TONG_SL!$A:$D,2,0)</f>
        <v>Giò Tai Lưỡi Xào 250g</v>
      </c>
      <c r="N1442" s="25" t="str">
        <f t="shared" si="372"/>
        <v>K-C6</v>
      </c>
      <c r="Q1442" s="25" t="str">
        <f>VLOOKUP(K1442,[2]TONG_SL!$A:$D,3,0)</f>
        <v>Túi</v>
      </c>
      <c r="R1442" s="1">
        <v>3</v>
      </c>
      <c r="T1442" s="1">
        <f>VLOOKUP(VLOOKUP(G1442,[2]Ma_KH!$A:$R,18,0)&amp;K1442,[2]Gia_MB!$A:$F,6,0)</f>
        <v>50183</v>
      </c>
      <c r="U1442" s="14">
        <f t="shared" si="371"/>
        <v>150549</v>
      </c>
    </row>
    <row r="1443" spans="1:21" x14ac:dyDescent="0.25">
      <c r="A1443" s="11">
        <v>45912</v>
      </c>
      <c r="B1443" s="25">
        <v>58983</v>
      </c>
      <c r="C1443" s="98" t="s">
        <v>7186</v>
      </c>
      <c r="D1443" s="99">
        <v>45915</v>
      </c>
      <c r="G1443" s="13" t="s">
        <v>619</v>
      </c>
      <c r="I1443" s="13" t="s">
        <v>7237</v>
      </c>
      <c r="J1443" s="13" t="s">
        <v>1815</v>
      </c>
      <c r="K1443" s="13" t="s">
        <v>570</v>
      </c>
      <c r="L1443" s="25" t="str">
        <f>VLOOKUP($K1443,TONG_SL!$A:$D,2,0)</f>
        <v>Tai heo sốt thái 150g</v>
      </c>
      <c r="N1443" s="25" t="str">
        <f t="shared" si="372"/>
        <v>K-C6</v>
      </c>
      <c r="Q1443" s="25" t="str">
        <f>VLOOKUP(K1443,[2]TONG_SL!$A:$D,3,0)</f>
        <v>Túi</v>
      </c>
      <c r="R1443" s="1">
        <v>3</v>
      </c>
      <c r="T1443" s="1">
        <f>VLOOKUP(VLOOKUP(G1443,[2]Ma_KH!$A:$R,18,0)&amp;K1443,[2]Gia_MB!$A:$F,6,0)</f>
        <v>19500</v>
      </c>
      <c r="U1443" s="14">
        <f t="shared" si="371"/>
        <v>58500</v>
      </c>
    </row>
    <row r="1444" spans="1:21" x14ac:dyDescent="0.25">
      <c r="A1444" s="92">
        <v>45915</v>
      </c>
      <c r="B1444" s="65">
        <v>59553</v>
      </c>
      <c r="C1444" s="98" t="s">
        <v>7186</v>
      </c>
      <c r="D1444" s="99">
        <v>45916</v>
      </c>
      <c r="G1444" s="13" t="s">
        <v>7442</v>
      </c>
      <c r="I1444" s="13" t="s">
        <v>7442</v>
      </c>
      <c r="J1444" s="13" t="s">
        <v>1796</v>
      </c>
      <c r="K1444" s="13" t="s">
        <v>27</v>
      </c>
      <c r="L1444" s="25" t="str">
        <f>VLOOKUP($K1444,TONG_SL!$A:$D,2,0)</f>
        <v>Chân giò heo muối 300g</v>
      </c>
      <c r="N1444" s="25" t="str">
        <f t="shared" ref="N1444:N1448" si="373">IF($B1444&lt;&gt;"","K-C6","")</f>
        <v>K-C6</v>
      </c>
      <c r="Q1444" s="25" t="str">
        <f>VLOOKUP(K1444,[2]TONG_SL!$A:$D,3,0)</f>
        <v>Túi</v>
      </c>
      <c r="R1444" s="1">
        <v>30</v>
      </c>
      <c r="T1444" s="1">
        <f>VLOOKUP(VLOOKUP(G1444,[2]Ma_KH!$A:$R,18,0)&amp;K1444,[2]Gia_MB!$A:$F,6,0)</f>
        <v>73431</v>
      </c>
      <c r="U1444" s="14">
        <f t="shared" ref="U1444:U1448" si="374">T1444*R1444</f>
        <v>2202930</v>
      </c>
    </row>
    <row r="1445" spans="1:21" x14ac:dyDescent="0.25">
      <c r="A1445" s="92">
        <v>45915</v>
      </c>
      <c r="B1445" s="65">
        <v>59553</v>
      </c>
      <c r="C1445" s="98" t="s">
        <v>7186</v>
      </c>
      <c r="D1445" s="99">
        <v>45916</v>
      </c>
      <c r="G1445" s="13" t="s">
        <v>7442</v>
      </c>
      <c r="I1445" s="13" t="s">
        <v>7442</v>
      </c>
      <c r="J1445" s="13" t="s">
        <v>1796</v>
      </c>
      <c r="K1445" s="13" t="s">
        <v>7185</v>
      </c>
      <c r="L1445" s="25" t="str">
        <f>VLOOKUP($K1445,TONG_SL!$A:$D,2,0)</f>
        <v>Chả nướng 300g</v>
      </c>
      <c r="N1445" s="25" t="str">
        <f t="shared" si="373"/>
        <v>K-C6</v>
      </c>
      <c r="Q1445" s="25" t="str">
        <f>VLOOKUP(K1445,[2]TONG_SL!$A:$D,3,0)</f>
        <v>Túi</v>
      </c>
      <c r="R1445" s="1">
        <v>5</v>
      </c>
      <c r="T1445" s="1">
        <f>VLOOKUP(VLOOKUP(G1445,[2]Ma_KH!$A:$R,18,0)&amp;K1445,[2]Gia_MB!$A:$F,6,0)</f>
        <v>70950</v>
      </c>
      <c r="U1445" s="14">
        <f t="shared" si="374"/>
        <v>354750</v>
      </c>
    </row>
    <row r="1446" spans="1:21" x14ac:dyDescent="0.25">
      <c r="A1446" s="92">
        <v>45915</v>
      </c>
      <c r="B1446" s="65">
        <v>59553</v>
      </c>
      <c r="C1446" s="98" t="s">
        <v>7186</v>
      </c>
      <c r="D1446" s="99">
        <v>45916</v>
      </c>
      <c r="G1446" s="13" t="s">
        <v>7442</v>
      </c>
      <c r="I1446" s="13" t="s">
        <v>7442</v>
      </c>
      <c r="J1446" s="13" t="s">
        <v>1796</v>
      </c>
      <c r="K1446" s="13" t="s">
        <v>7194</v>
      </c>
      <c r="L1446" s="25" t="str">
        <f>VLOOKUP($K1446,TONG_SL!$A:$D,2,0)</f>
        <v>Chả cốm 300g</v>
      </c>
      <c r="N1446" s="25" t="str">
        <f t="shared" si="373"/>
        <v>K-C6</v>
      </c>
      <c r="Q1446" s="25" t="str">
        <f>VLOOKUP(K1446,[2]TONG_SL!$A:$D,3,0)</f>
        <v>Túi</v>
      </c>
      <c r="R1446" s="1">
        <v>5</v>
      </c>
      <c r="T1446" s="1">
        <f>VLOOKUP(VLOOKUP(G1446,[2]Ma_KH!$A:$R,18,0)&amp;K1446,[2]Gia_MB!$A:$F,6,0)</f>
        <v>74250</v>
      </c>
      <c r="U1446" s="14">
        <f t="shared" si="374"/>
        <v>371250</v>
      </c>
    </row>
    <row r="1447" spans="1:21" x14ac:dyDescent="0.25">
      <c r="A1447" s="92">
        <v>45916</v>
      </c>
      <c r="B1447" s="25">
        <v>59549</v>
      </c>
      <c r="C1447" s="98" t="s">
        <v>7186</v>
      </c>
      <c r="D1447" s="100">
        <v>45916</v>
      </c>
      <c r="G1447" s="97" t="s">
        <v>7218</v>
      </c>
      <c r="I1447" s="97" t="s">
        <v>7547</v>
      </c>
      <c r="J1447" s="13" t="s">
        <v>1796</v>
      </c>
      <c r="K1447" s="13" t="s">
        <v>7474</v>
      </c>
      <c r="L1447" s="25" t="str">
        <f>VLOOKUP($K1447,TONG_SL!$A:$D,2,0)</f>
        <v>Chân giò heo muối 100g</v>
      </c>
      <c r="N1447" s="25" t="str">
        <f t="shared" si="373"/>
        <v>K-C6</v>
      </c>
      <c r="Q1447" s="25" t="str">
        <f>VLOOKUP(K1447,[2]TONG_SL!$A:$D,3,0)</f>
        <v>Gói</v>
      </c>
      <c r="R1447" s="1">
        <v>40</v>
      </c>
      <c r="T1447" s="1">
        <f>VLOOKUP(VLOOKUP(G1447,[2]Ma_KH!$A:$R,18,0)&amp;K1447,[2]Gia_MB!$A:$F,6,0)</f>
        <v>23076</v>
      </c>
      <c r="U1447" s="14">
        <f t="shared" si="374"/>
        <v>923040</v>
      </c>
    </row>
    <row r="1448" spans="1:21" x14ac:dyDescent="0.25">
      <c r="A1448" s="11">
        <v>45916</v>
      </c>
      <c r="B1448" s="25">
        <v>59550</v>
      </c>
      <c r="C1448" s="98" t="s">
        <v>7186</v>
      </c>
      <c r="D1448" s="99">
        <v>45916</v>
      </c>
      <c r="G1448" s="13" t="s">
        <v>7218</v>
      </c>
      <c r="I1448" s="13" t="s">
        <v>7548</v>
      </c>
      <c r="J1448" s="13" t="s">
        <v>1796</v>
      </c>
      <c r="K1448" s="13" t="s">
        <v>7474</v>
      </c>
      <c r="L1448" s="25" t="str">
        <f>VLOOKUP($K1448,TONG_SL!$A:$D,2,0)</f>
        <v>Chân giò heo muối 100g</v>
      </c>
      <c r="N1448" s="25" t="str">
        <f t="shared" si="373"/>
        <v>K-C6</v>
      </c>
      <c r="Q1448" s="25" t="str">
        <f>VLOOKUP(K1448,[2]TONG_SL!$A:$D,3,0)</f>
        <v>Gói</v>
      </c>
      <c r="R1448" s="1">
        <v>20</v>
      </c>
      <c r="T1448" s="1">
        <f>VLOOKUP(VLOOKUP(G1448,[2]Ma_KH!$A:$R,18,0)&amp;K1448,[2]Gia_MB!$A:$F,6,0)</f>
        <v>23076</v>
      </c>
      <c r="U1448" s="14">
        <f t="shared" si="374"/>
        <v>461520</v>
      </c>
    </row>
    <row r="1449" spans="1:21" x14ac:dyDescent="0.25">
      <c r="A1449" s="11">
        <v>45916</v>
      </c>
      <c r="B1449" s="25">
        <v>59552</v>
      </c>
      <c r="C1449" s="98" t="s">
        <v>7186</v>
      </c>
      <c r="D1449" s="99">
        <v>45916</v>
      </c>
      <c r="G1449" s="13" t="s">
        <v>7549</v>
      </c>
      <c r="I1449" s="13" t="s">
        <v>7549</v>
      </c>
      <c r="J1449" s="13" t="s">
        <v>1796</v>
      </c>
      <c r="K1449" s="13" t="s">
        <v>27</v>
      </c>
      <c r="L1449" s="25" t="str">
        <f>VLOOKUP($K1449,TONG_SL!$A:$D,2,0)</f>
        <v>Chân giò heo muối 300g</v>
      </c>
      <c r="N1449" s="25" t="str">
        <f t="shared" ref="N1449:N1453" si="375">IF($B1449&lt;&gt;"","K-C6","")</f>
        <v>K-C6</v>
      </c>
      <c r="Q1449" s="25" t="str">
        <f>VLOOKUP(K1449,[2]TONG_SL!$A:$D,3,0)</f>
        <v>Túi</v>
      </c>
      <c r="R1449" s="1">
        <v>30</v>
      </c>
      <c r="T1449" s="1">
        <f>VLOOKUP(VLOOKUP(G1449,[2]Ma_KH!$A:$R,18,0)&amp;K1449,[2]Gia_MB!$A:$F,6,0)</f>
        <v>73431</v>
      </c>
      <c r="U1449" s="14">
        <f t="shared" ref="U1449:U1453" si="376">T1449*R1449</f>
        <v>2202930</v>
      </c>
    </row>
    <row r="1450" spans="1:21" x14ac:dyDescent="0.25">
      <c r="A1450" s="11">
        <v>45916</v>
      </c>
      <c r="B1450" s="25">
        <v>59552</v>
      </c>
      <c r="C1450" s="98" t="s">
        <v>7186</v>
      </c>
      <c r="D1450" s="99">
        <v>45916</v>
      </c>
      <c r="G1450" s="13" t="s">
        <v>7549</v>
      </c>
      <c r="I1450" s="13" t="s">
        <v>7549</v>
      </c>
      <c r="J1450" s="13" t="s">
        <v>1796</v>
      </c>
      <c r="K1450" s="13" t="s">
        <v>7475</v>
      </c>
      <c r="L1450" s="25" t="str">
        <f>VLOOKUP($K1450,TONG_SL!$A:$D,2,0)</f>
        <v>Chân giò heo muối 500g</v>
      </c>
      <c r="N1450" s="25" t="str">
        <f t="shared" si="375"/>
        <v>K-C6</v>
      </c>
      <c r="Q1450" s="25" t="str">
        <f>VLOOKUP(K1450,[2]TONG_SL!$A:$D,3,0)</f>
        <v>Túi</v>
      </c>
      <c r="R1450" s="1">
        <v>20</v>
      </c>
      <c r="T1450" s="1">
        <f>VLOOKUP(VLOOKUP(G1450,[2]Ma_KH!$A:$R,18,0)&amp;K1450,[2]Gia_MB!$A:$F,6,0)</f>
        <v>119066</v>
      </c>
      <c r="U1450" s="14">
        <f t="shared" si="376"/>
        <v>2381320</v>
      </c>
    </row>
    <row r="1451" spans="1:21" x14ac:dyDescent="0.25">
      <c r="A1451" s="11">
        <v>45916</v>
      </c>
      <c r="B1451" s="25">
        <v>59551</v>
      </c>
      <c r="C1451" s="98" t="s">
        <v>7186</v>
      </c>
      <c r="D1451" s="99">
        <v>45916</v>
      </c>
      <c r="G1451" s="13" t="s">
        <v>7218</v>
      </c>
      <c r="I1451" s="13" t="s">
        <v>7550</v>
      </c>
      <c r="J1451" s="13" t="s">
        <v>1796</v>
      </c>
      <c r="K1451" s="13" t="s">
        <v>7474</v>
      </c>
      <c r="L1451" s="25" t="str">
        <f>VLOOKUP($K1451,TONG_SL!$A:$D,2,0)</f>
        <v>Chân giò heo muối 100g</v>
      </c>
      <c r="N1451" s="25" t="str">
        <f t="shared" si="375"/>
        <v>K-C6</v>
      </c>
      <c r="Q1451" s="25" t="str">
        <f>VLOOKUP(K1451,[2]TONG_SL!$A:$D,3,0)</f>
        <v>Gói</v>
      </c>
      <c r="R1451" s="1">
        <v>70</v>
      </c>
      <c r="T1451" s="1">
        <f>VLOOKUP(VLOOKUP(G1451,[2]Ma_KH!$A:$R,18,0)&amp;K1451,[2]Gia_MB!$A:$F,6,0)</f>
        <v>23076</v>
      </c>
      <c r="U1451" s="14">
        <f t="shared" si="376"/>
        <v>1615320</v>
      </c>
    </row>
    <row r="1452" spans="1:21" x14ac:dyDescent="0.25">
      <c r="A1452" s="11">
        <v>45910</v>
      </c>
      <c r="B1452" s="25">
        <v>58030</v>
      </c>
      <c r="C1452" s="98" t="s">
        <v>7186</v>
      </c>
      <c r="D1452" s="99">
        <v>45916</v>
      </c>
      <c r="G1452" s="13" t="s">
        <v>545</v>
      </c>
      <c r="I1452" s="13" t="s">
        <v>1948</v>
      </c>
      <c r="J1452" s="13" t="s">
        <v>1815</v>
      </c>
      <c r="K1452" s="13" t="s">
        <v>27</v>
      </c>
      <c r="L1452" s="25" t="str">
        <f>VLOOKUP($K1452,TONG_SL!$A:$D,2,0)</f>
        <v>Chân giò heo muối 300g</v>
      </c>
      <c r="N1452" s="25" t="str">
        <f t="shared" si="375"/>
        <v>K-C6</v>
      </c>
      <c r="Q1452" s="25" t="str">
        <f>VLOOKUP(K1452,[2]TONG_SL!$A:$D,3,0)</f>
        <v>Túi</v>
      </c>
      <c r="R1452" s="1">
        <v>20</v>
      </c>
      <c r="T1452" s="1">
        <f>VLOOKUP(VLOOKUP(G1452,[2]Ma_KH!$A:$R,18,0)&amp;K1452,[2]Gia_MB!$A:$F,6,0)</f>
        <v>69759</v>
      </c>
      <c r="U1452" s="14">
        <f t="shared" si="376"/>
        <v>1395180</v>
      </c>
    </row>
    <row r="1453" spans="1:21" x14ac:dyDescent="0.25">
      <c r="A1453" s="11">
        <v>45910</v>
      </c>
      <c r="B1453" s="25">
        <v>58030</v>
      </c>
      <c r="C1453" s="98" t="s">
        <v>7186</v>
      </c>
      <c r="D1453" s="99">
        <v>45916</v>
      </c>
      <c r="G1453" s="13" t="s">
        <v>545</v>
      </c>
      <c r="I1453" s="13" t="s">
        <v>1948</v>
      </c>
      <c r="J1453" s="13" t="s">
        <v>1815</v>
      </c>
      <c r="K1453" s="13" t="s">
        <v>30</v>
      </c>
      <c r="L1453" s="25" t="str">
        <f>VLOOKUP($K1453,TONG_SL!$A:$D,2,0)</f>
        <v>Gà muối 500g</v>
      </c>
      <c r="N1453" s="25" t="str">
        <f t="shared" si="375"/>
        <v>K-C6</v>
      </c>
      <c r="Q1453" s="25" t="str">
        <f>VLOOKUP(K1453,[2]TONG_SL!$A:$D,3,0)</f>
        <v>Túi</v>
      </c>
      <c r="R1453" s="1">
        <v>12</v>
      </c>
      <c r="T1453" s="1">
        <f>VLOOKUP(VLOOKUP(G1453,[2]Ma_KH!$A:$R,18,0)&amp;K1453,[2]Gia_MB!$A:$F,6,0)</f>
        <v>105505</v>
      </c>
      <c r="U1453" s="14">
        <f t="shared" si="376"/>
        <v>1266060</v>
      </c>
    </row>
    <row r="1454" spans="1:21" x14ac:dyDescent="0.25">
      <c r="A1454" s="11">
        <v>45912</v>
      </c>
      <c r="B1454" s="25">
        <v>49025</v>
      </c>
      <c r="C1454" s="98" t="s">
        <v>7186</v>
      </c>
      <c r="D1454" s="99">
        <v>45916</v>
      </c>
      <c r="G1454" s="13" t="s">
        <v>711</v>
      </c>
      <c r="I1454" s="13" t="s">
        <v>7551</v>
      </c>
      <c r="J1454" s="13" t="s">
        <v>1811</v>
      </c>
      <c r="K1454" s="13" t="s">
        <v>556</v>
      </c>
      <c r="L1454" s="25" t="str">
        <f>VLOOKUP($K1454,TONG_SL!$A:$D,2,0)</f>
        <v>Chân giò heo muối 100g</v>
      </c>
      <c r="N1454" s="25" t="str">
        <f t="shared" ref="N1454:N1458" si="377">IF($B1454&lt;&gt;"","K-C6","")</f>
        <v>K-C6</v>
      </c>
      <c r="Q1454" s="25" t="str">
        <f>VLOOKUP(K1454,[2]TONG_SL!$A:$D,3,0)</f>
        <v>Gói</v>
      </c>
      <c r="R1454" s="1">
        <v>10</v>
      </c>
      <c r="T1454" s="1">
        <f>VLOOKUP(VLOOKUP(G1454,[2]Ma_KH!$A:$R,18,0)&amp;K1454,[2]Gia_MB!$A:$F,6,0)</f>
        <v>23076</v>
      </c>
      <c r="U1454" s="14">
        <f t="shared" ref="U1454:U1458" si="378">T1454*R1454</f>
        <v>230760</v>
      </c>
    </row>
    <row r="1455" spans="1:21" x14ac:dyDescent="0.25">
      <c r="A1455" s="11">
        <v>45912</v>
      </c>
      <c r="B1455" s="25">
        <v>49024</v>
      </c>
      <c r="C1455" s="98" t="s">
        <v>7186</v>
      </c>
      <c r="D1455" s="99">
        <v>45916</v>
      </c>
      <c r="G1455" s="13" t="s">
        <v>711</v>
      </c>
      <c r="I1455" s="13" t="s">
        <v>7355</v>
      </c>
      <c r="J1455" s="13" t="s">
        <v>1811</v>
      </c>
      <c r="K1455" s="13" t="s">
        <v>556</v>
      </c>
      <c r="L1455" s="25" t="str">
        <f>VLOOKUP($K1455,TONG_SL!$A:$D,2,0)</f>
        <v>Chân giò heo muối 100g</v>
      </c>
      <c r="N1455" s="25" t="str">
        <f t="shared" si="377"/>
        <v>K-C6</v>
      </c>
      <c r="Q1455" s="25" t="str">
        <f>VLOOKUP(K1455,[2]TONG_SL!$A:$D,3,0)</f>
        <v>Gói</v>
      </c>
      <c r="R1455" s="1">
        <v>10</v>
      </c>
      <c r="T1455" s="1">
        <f>VLOOKUP(VLOOKUP(G1455,[2]Ma_KH!$A:$R,18,0)&amp;K1455,[2]Gia_MB!$A:$F,6,0)</f>
        <v>23076</v>
      </c>
      <c r="U1455" s="14">
        <f t="shared" si="378"/>
        <v>230760</v>
      </c>
    </row>
    <row r="1456" spans="1:21" x14ac:dyDescent="0.25">
      <c r="A1456" s="11">
        <v>45908</v>
      </c>
      <c r="B1456" s="25">
        <v>31453</v>
      </c>
      <c r="C1456" s="98" t="s">
        <v>7186</v>
      </c>
      <c r="D1456" s="99">
        <v>45916</v>
      </c>
      <c r="G1456" s="13" t="s">
        <v>760</v>
      </c>
      <c r="I1456" s="13" t="s">
        <v>760</v>
      </c>
      <c r="J1456" s="13" t="s">
        <v>1811</v>
      </c>
      <c r="K1456" s="13" t="s">
        <v>35</v>
      </c>
      <c r="L1456" s="25" t="str">
        <f>VLOOKUP($K1456,TONG_SL!$A:$D,2,0)</f>
        <v>Tai heo muối 200g</v>
      </c>
      <c r="N1456" s="25" t="str">
        <f t="shared" si="377"/>
        <v>K-C6</v>
      </c>
      <c r="Q1456" s="25" t="str">
        <f>VLOOKUP(K1456,[2]TONG_SL!$A:$D,3,0)</f>
        <v>Túi</v>
      </c>
      <c r="R1456" s="1">
        <v>3</v>
      </c>
      <c r="T1456" s="1">
        <f>VLOOKUP(VLOOKUP(G1456,[2]Ma_KH!$A:$R,18,0)&amp;K1456,[2]Gia_MB!$A:$F,6,0)</f>
        <v>55595</v>
      </c>
      <c r="U1456" s="14">
        <f t="shared" si="378"/>
        <v>166785</v>
      </c>
    </row>
    <row r="1457" spans="1:21" x14ac:dyDescent="0.25">
      <c r="A1457" s="11">
        <v>45908</v>
      </c>
      <c r="B1457" s="25">
        <v>31453</v>
      </c>
      <c r="C1457" s="98" t="s">
        <v>7186</v>
      </c>
      <c r="D1457" s="99">
        <v>45916</v>
      </c>
      <c r="G1457" s="13" t="s">
        <v>760</v>
      </c>
      <c r="I1457" s="13" t="s">
        <v>760</v>
      </c>
      <c r="J1457" s="13" t="s">
        <v>1811</v>
      </c>
      <c r="K1457" s="13" t="s">
        <v>30</v>
      </c>
      <c r="L1457" s="25" t="str">
        <f>VLOOKUP($K1457,TONG_SL!$A:$D,2,0)</f>
        <v>Gà muối 500g</v>
      </c>
      <c r="N1457" s="25" t="str">
        <f t="shared" si="377"/>
        <v>K-C6</v>
      </c>
      <c r="Q1457" s="25" t="str">
        <f>VLOOKUP(K1457,[2]TONG_SL!$A:$D,3,0)</f>
        <v>Túi</v>
      </c>
      <c r="R1457" s="1">
        <v>4</v>
      </c>
      <c r="T1457" s="1">
        <f>VLOOKUP(VLOOKUP(G1457,[2]Ma_KH!$A:$R,18,0)&amp;K1457,[2]Gia_MB!$A:$F,6,0)</f>
        <v>111058</v>
      </c>
      <c r="U1457" s="14">
        <f t="shared" si="378"/>
        <v>444232</v>
      </c>
    </row>
    <row r="1458" spans="1:21" x14ac:dyDescent="0.25">
      <c r="A1458" s="11">
        <v>45908</v>
      </c>
      <c r="B1458" s="25">
        <v>31453</v>
      </c>
      <c r="C1458" s="98" t="s">
        <v>7186</v>
      </c>
      <c r="D1458" s="99">
        <v>45916</v>
      </c>
      <c r="G1458" s="13" t="s">
        <v>760</v>
      </c>
      <c r="I1458" s="13" t="s">
        <v>760</v>
      </c>
      <c r="J1458" s="13" t="s">
        <v>1811</v>
      </c>
      <c r="K1458" s="13" t="s">
        <v>51</v>
      </c>
      <c r="L1458" s="25" t="str">
        <f>VLOOKUP($K1458,TONG_SL!$A:$D,2,0)</f>
        <v>Mọc Nấm Hương 250g</v>
      </c>
      <c r="N1458" s="25" t="str">
        <f t="shared" si="377"/>
        <v>K-C6</v>
      </c>
      <c r="Q1458" s="25" t="str">
        <f>VLOOKUP(K1458,[2]TONG_SL!$A:$D,3,0)</f>
        <v>Túi</v>
      </c>
      <c r="R1458" s="1">
        <v>4</v>
      </c>
      <c r="T1458" s="1">
        <f>VLOOKUP(VLOOKUP(G1458,[2]Ma_KH!$A:$R,18,0)&amp;K1458,[2]Gia_MB!$A:$F,6,0)</f>
        <v>46000</v>
      </c>
      <c r="U1458" s="14">
        <f t="shared" si="378"/>
        <v>184000</v>
      </c>
    </row>
    <row r="1459" spans="1:21" x14ac:dyDescent="0.25">
      <c r="A1459" s="11">
        <v>45906</v>
      </c>
      <c r="B1459" s="25">
        <v>57144</v>
      </c>
      <c r="C1459" s="98" t="s">
        <v>7186</v>
      </c>
      <c r="D1459" s="99">
        <v>45916</v>
      </c>
      <c r="G1459" s="13" t="s">
        <v>619</v>
      </c>
      <c r="I1459" s="13" t="s">
        <v>7552</v>
      </c>
      <c r="J1459" s="13" t="s">
        <v>1811</v>
      </c>
      <c r="K1459" s="13" t="s">
        <v>41</v>
      </c>
      <c r="L1459" s="25" t="str">
        <f>VLOOKUP($K1459,TONG_SL!$A:$D,2,0)</f>
        <v>Chả nướng 300g</v>
      </c>
      <c r="N1459" s="25" t="str">
        <f t="shared" ref="N1459:N1465" si="379">IF($B1459&lt;&gt;"","K-C6","")</f>
        <v>K-C6</v>
      </c>
      <c r="Q1459" s="25" t="str">
        <f>VLOOKUP(K1459,[2]TONG_SL!$A:$D,3,0)</f>
        <v>Túi</v>
      </c>
      <c r="R1459" s="1">
        <v>3</v>
      </c>
      <c r="T1459" s="1">
        <f>VLOOKUP(VLOOKUP(G1459,[2]Ma_KH!$A:$R,18,0)&amp;K1459,[2]Gia_MB!$A:$F,6,0)</f>
        <v>70950</v>
      </c>
      <c r="U1459" s="14">
        <f t="shared" ref="U1459:U1465" si="380">T1459*R1459</f>
        <v>212850</v>
      </c>
    </row>
    <row r="1460" spans="1:21" x14ac:dyDescent="0.25">
      <c r="A1460" s="11">
        <v>45906</v>
      </c>
      <c r="B1460" s="25">
        <v>57144</v>
      </c>
      <c r="C1460" s="98" t="s">
        <v>7186</v>
      </c>
      <c r="D1460" s="99">
        <v>45916</v>
      </c>
      <c r="G1460" s="13" t="s">
        <v>619</v>
      </c>
      <c r="I1460" s="13" t="s">
        <v>7552</v>
      </c>
      <c r="J1460" s="13" t="s">
        <v>1811</v>
      </c>
      <c r="K1460" s="13" t="s">
        <v>27</v>
      </c>
      <c r="L1460" s="25" t="str">
        <f>VLOOKUP($K1460,TONG_SL!$A:$D,2,0)</f>
        <v>Chân giò heo muối 300g</v>
      </c>
      <c r="N1460" s="25" t="str">
        <f t="shared" si="379"/>
        <v>K-C6</v>
      </c>
      <c r="Q1460" s="25" t="str">
        <f>VLOOKUP(K1460,[2]TONG_SL!$A:$D,3,0)</f>
        <v>Túi</v>
      </c>
      <c r="R1460" s="1">
        <v>15</v>
      </c>
      <c r="T1460" s="1">
        <f>VLOOKUP(VLOOKUP(G1460,[2]Ma_KH!$A:$R,18,0)&amp;K1460,[2]Gia_MB!$A:$F,6,0)</f>
        <v>73431</v>
      </c>
      <c r="U1460" s="14">
        <f t="shared" si="380"/>
        <v>1101465</v>
      </c>
    </row>
    <row r="1461" spans="1:21" x14ac:dyDescent="0.25">
      <c r="A1461" s="11">
        <v>45906</v>
      </c>
      <c r="B1461" s="25">
        <v>57144</v>
      </c>
      <c r="C1461" s="98" t="s">
        <v>7186</v>
      </c>
      <c r="D1461" s="99">
        <v>45916</v>
      </c>
      <c r="G1461" s="13" t="s">
        <v>619</v>
      </c>
      <c r="I1461" s="13" t="s">
        <v>7552</v>
      </c>
      <c r="J1461" s="13" t="s">
        <v>1811</v>
      </c>
      <c r="K1461" s="13" t="s">
        <v>558</v>
      </c>
      <c r="L1461" s="25" t="str">
        <f>VLOOKUP($K1461,TONG_SL!$A:$D,2,0)</f>
        <v>Gà muối hun khói 300g</v>
      </c>
      <c r="N1461" s="25" t="str">
        <f t="shared" si="379"/>
        <v>K-C6</v>
      </c>
      <c r="Q1461" s="25" t="str">
        <f>VLOOKUP(K1461,[2]TONG_SL!$A:$D,3,0)</f>
        <v>Túi</v>
      </c>
      <c r="R1461" s="1">
        <v>3</v>
      </c>
      <c r="T1461" s="1">
        <f>VLOOKUP(VLOOKUP(G1461,[2]Ma_KH!$A:$R,18,0)&amp;K1461,[2]Gia_MB!$A:$F,6,0)</f>
        <v>70000</v>
      </c>
      <c r="U1461" s="14">
        <f t="shared" si="380"/>
        <v>210000</v>
      </c>
    </row>
    <row r="1462" spans="1:21" x14ac:dyDescent="0.25">
      <c r="A1462" s="11">
        <v>45906</v>
      </c>
      <c r="B1462" s="25">
        <v>57144</v>
      </c>
      <c r="C1462" s="98" t="s">
        <v>7186</v>
      </c>
      <c r="D1462" s="99">
        <v>45916</v>
      </c>
      <c r="G1462" s="13" t="s">
        <v>619</v>
      </c>
      <c r="I1462" s="13" t="s">
        <v>7552</v>
      </c>
      <c r="J1462" s="13" t="s">
        <v>1811</v>
      </c>
      <c r="K1462" s="13" t="s">
        <v>51</v>
      </c>
      <c r="L1462" s="25" t="str">
        <f>VLOOKUP($K1462,TONG_SL!$A:$D,2,0)</f>
        <v>Mọc Nấm Hương 250g</v>
      </c>
      <c r="N1462" s="25" t="str">
        <f t="shared" si="379"/>
        <v>K-C6</v>
      </c>
      <c r="Q1462" s="25" t="str">
        <f>VLOOKUP(K1462,[2]TONG_SL!$A:$D,3,0)</f>
        <v>Túi</v>
      </c>
      <c r="R1462" s="1">
        <v>3</v>
      </c>
      <c r="T1462" s="1">
        <f>VLOOKUP(VLOOKUP(G1462,[2]Ma_KH!$A:$R,18,0)&amp;K1462,[2]Gia_MB!$A:$F,6,0)</f>
        <v>46000</v>
      </c>
      <c r="U1462" s="14">
        <f t="shared" si="380"/>
        <v>138000</v>
      </c>
    </row>
    <row r="1463" spans="1:21" x14ac:dyDescent="0.25">
      <c r="A1463" s="11">
        <v>45906</v>
      </c>
      <c r="B1463" s="25">
        <v>57144</v>
      </c>
      <c r="C1463" s="98" t="s">
        <v>7186</v>
      </c>
      <c r="D1463" s="99">
        <v>45916</v>
      </c>
      <c r="G1463" s="13" t="s">
        <v>619</v>
      </c>
      <c r="I1463" s="13" t="s">
        <v>7552</v>
      </c>
      <c r="J1463" s="13" t="s">
        <v>1811</v>
      </c>
      <c r="K1463" s="13" t="s">
        <v>570</v>
      </c>
      <c r="L1463" s="25" t="str">
        <f>VLOOKUP($K1463,TONG_SL!$A:$D,2,0)</f>
        <v>Tai heo sốt thái 150g</v>
      </c>
      <c r="N1463" s="25" t="str">
        <f t="shared" si="379"/>
        <v>K-C6</v>
      </c>
      <c r="Q1463" s="25" t="str">
        <f>VLOOKUP(K1463,[2]TONG_SL!$A:$D,3,0)</f>
        <v>Túi</v>
      </c>
      <c r="R1463" s="1">
        <v>3</v>
      </c>
      <c r="T1463" s="1">
        <f>VLOOKUP(VLOOKUP(G1463,[2]Ma_KH!$A:$R,18,0)&amp;K1463,[2]Gia_MB!$A:$F,6,0)</f>
        <v>19500</v>
      </c>
      <c r="U1463" s="14">
        <f t="shared" si="380"/>
        <v>58500</v>
      </c>
    </row>
    <row r="1464" spans="1:21" x14ac:dyDescent="0.25">
      <c r="A1464" s="11">
        <v>45906</v>
      </c>
      <c r="B1464" s="25">
        <v>57144</v>
      </c>
      <c r="C1464" s="98" t="s">
        <v>7186</v>
      </c>
      <c r="D1464" s="99">
        <v>45916</v>
      </c>
      <c r="G1464" s="13" t="s">
        <v>619</v>
      </c>
      <c r="I1464" s="13" t="s">
        <v>7552</v>
      </c>
      <c r="J1464" s="13" t="s">
        <v>1811</v>
      </c>
      <c r="K1464" s="13" t="s">
        <v>556</v>
      </c>
      <c r="L1464" s="25" t="str">
        <f>VLOOKUP($K1464,TONG_SL!$A:$D,2,0)</f>
        <v>Chân giò heo muối 100g</v>
      </c>
      <c r="N1464" s="25" t="str">
        <f t="shared" si="379"/>
        <v>K-C6</v>
      </c>
      <c r="Q1464" s="25" t="str">
        <f>VLOOKUP(K1464,[2]TONG_SL!$A:$D,3,0)</f>
        <v>Gói</v>
      </c>
      <c r="R1464" s="1">
        <v>10</v>
      </c>
      <c r="T1464" s="1">
        <f>VLOOKUP(VLOOKUP(G1464,[2]Ma_KH!$A:$R,18,0)&amp;K1464,[2]Gia_MB!$A:$F,6,0)</f>
        <v>24549</v>
      </c>
      <c r="U1464" s="14">
        <f t="shared" si="380"/>
        <v>245490</v>
      </c>
    </row>
    <row r="1465" spans="1:21" x14ac:dyDescent="0.25">
      <c r="A1465" s="11">
        <v>45916</v>
      </c>
      <c r="B1465" s="25">
        <v>58279</v>
      </c>
      <c r="C1465" s="98" t="s">
        <v>7186</v>
      </c>
      <c r="D1465" s="99">
        <v>45916</v>
      </c>
      <c r="G1465" s="13" t="s">
        <v>764</v>
      </c>
      <c r="I1465" s="13" t="s">
        <v>764</v>
      </c>
      <c r="J1465" s="13" t="s">
        <v>1811</v>
      </c>
      <c r="K1465" s="13" t="s">
        <v>603</v>
      </c>
      <c r="L1465" s="25" t="str">
        <f>VLOOKUP($K1465,TONG_SL!$A:$D,2,0)</f>
        <v>Chân gà sả tắc 250g</v>
      </c>
      <c r="N1465" s="25" t="str">
        <f t="shared" si="379"/>
        <v>K-C6</v>
      </c>
      <c r="Q1465" s="25" t="str">
        <f>VLOOKUP(K1465,[2]TONG_SL!$A:$D,3,0)</f>
        <v>Hộp</v>
      </c>
      <c r="R1465" s="1">
        <v>5</v>
      </c>
      <c r="T1465" s="1" t="e">
        <f>VLOOKUP(VLOOKUP(G1465,[2]Ma_KH!$A:$R,18,0)&amp;K1465,[2]Gia_MB!$A:$F,6,0)</f>
        <v>#N/A</v>
      </c>
      <c r="U1465" s="14" t="e">
        <f t="shared" si="380"/>
        <v>#N/A</v>
      </c>
    </row>
    <row r="1466" spans="1:21" x14ac:dyDescent="0.25">
      <c r="A1466" s="11">
        <v>45912</v>
      </c>
      <c r="B1466" s="25">
        <v>59024</v>
      </c>
      <c r="C1466" s="98" t="s">
        <v>7186</v>
      </c>
      <c r="D1466" s="99">
        <v>45916</v>
      </c>
      <c r="G1466" s="13" t="s">
        <v>619</v>
      </c>
      <c r="I1466" s="13" t="s">
        <v>7553</v>
      </c>
      <c r="J1466" s="13" t="s">
        <v>1811</v>
      </c>
      <c r="K1466" s="13" t="s">
        <v>39</v>
      </c>
      <c r="L1466" s="25" t="str">
        <f>VLOOKUP($K1466,TONG_SL!$A:$D,2,0)</f>
        <v>Chả cốm 300g</v>
      </c>
      <c r="N1466" s="25" t="str">
        <f t="shared" ref="N1466:N1482" si="381">IF($B1466&lt;&gt;"","K-C6","")</f>
        <v>K-C6</v>
      </c>
      <c r="Q1466" s="25" t="str">
        <f>VLOOKUP(K1466,[2]TONG_SL!$A:$D,3,0)</f>
        <v>Túi</v>
      </c>
      <c r="R1466" s="1">
        <v>3</v>
      </c>
      <c r="T1466" s="1">
        <f>VLOOKUP(VLOOKUP(G1466,[2]Ma_KH!$A:$R,18,0)&amp;K1466,[2]Gia_MB!$A:$F,6,0)</f>
        <v>74250</v>
      </c>
      <c r="U1466" s="14">
        <f t="shared" ref="U1466:U1484" si="382">T1466*R1466</f>
        <v>222750</v>
      </c>
    </row>
    <row r="1467" spans="1:21" x14ac:dyDescent="0.25">
      <c r="A1467" s="11">
        <v>45912</v>
      </c>
      <c r="B1467" s="25">
        <v>59024</v>
      </c>
      <c r="C1467" s="98" t="s">
        <v>7186</v>
      </c>
      <c r="D1467" s="99">
        <v>45916</v>
      </c>
      <c r="G1467" s="13" t="s">
        <v>619</v>
      </c>
      <c r="I1467" s="13" t="s">
        <v>7553</v>
      </c>
      <c r="J1467" s="13" t="s">
        <v>1811</v>
      </c>
      <c r="K1467" s="13" t="s">
        <v>568</v>
      </c>
      <c r="L1467" s="25" t="str">
        <f>VLOOKUP($K1467,TONG_SL!$A:$D,2,0)</f>
        <v>Chân gà sả tắc 150g</v>
      </c>
      <c r="N1467" s="25" t="str">
        <f t="shared" si="381"/>
        <v>K-C6</v>
      </c>
      <c r="Q1467" s="25" t="str">
        <f>VLOOKUP(K1467,[2]TONG_SL!$A:$D,3,0)</f>
        <v>Túi</v>
      </c>
      <c r="R1467" s="1">
        <v>3</v>
      </c>
      <c r="T1467" s="1">
        <f>VLOOKUP(VLOOKUP(G1467,[2]Ma_KH!$A:$R,18,0)&amp;K1467,[2]Gia_MB!$A:$F,6,0)</f>
        <v>20250</v>
      </c>
      <c r="U1467" s="14">
        <f t="shared" si="382"/>
        <v>60750</v>
      </c>
    </row>
    <row r="1468" spans="1:21" x14ac:dyDescent="0.25">
      <c r="A1468" s="11">
        <v>45912</v>
      </c>
      <c r="B1468" s="25">
        <v>59024</v>
      </c>
      <c r="C1468" s="98" t="s">
        <v>7186</v>
      </c>
      <c r="D1468" s="99">
        <v>45916</v>
      </c>
      <c r="G1468" s="13" t="s">
        <v>619</v>
      </c>
      <c r="I1468" s="13" t="s">
        <v>7553</v>
      </c>
      <c r="J1468" s="13" t="s">
        <v>1811</v>
      </c>
      <c r="K1468" s="13" t="s">
        <v>32</v>
      </c>
      <c r="L1468" s="25" t="str">
        <f>VLOOKUP($K1468,TONG_SL!$A:$D,2,0)</f>
        <v>Giò Tai Lưỡi Xào 250g</v>
      </c>
      <c r="N1468" s="25" t="str">
        <f t="shared" si="381"/>
        <v>K-C6</v>
      </c>
      <c r="Q1468" s="25" t="str">
        <f>VLOOKUP(K1468,[2]TONG_SL!$A:$D,3,0)</f>
        <v>Túi</v>
      </c>
      <c r="R1468" s="1">
        <v>3</v>
      </c>
      <c r="T1468" s="1">
        <f>VLOOKUP(VLOOKUP(G1468,[2]Ma_KH!$A:$R,18,0)&amp;K1468,[2]Gia_MB!$A:$F,6,0)</f>
        <v>50183</v>
      </c>
      <c r="U1468" s="14">
        <f t="shared" si="382"/>
        <v>150549</v>
      </c>
    </row>
    <row r="1469" spans="1:21" x14ac:dyDescent="0.25">
      <c r="A1469" s="11">
        <v>45912</v>
      </c>
      <c r="B1469" s="25">
        <v>59024</v>
      </c>
      <c r="C1469" s="98" t="s">
        <v>7186</v>
      </c>
      <c r="D1469" s="99">
        <v>45916</v>
      </c>
      <c r="G1469" s="13" t="s">
        <v>619</v>
      </c>
      <c r="I1469" s="13" t="s">
        <v>7553</v>
      </c>
      <c r="J1469" s="13" t="s">
        <v>1811</v>
      </c>
      <c r="K1469" s="13" t="s">
        <v>51</v>
      </c>
      <c r="L1469" s="25" t="str">
        <f>VLOOKUP($K1469,TONG_SL!$A:$D,2,0)</f>
        <v>Mọc Nấm Hương 250g</v>
      </c>
      <c r="N1469" s="25" t="str">
        <f t="shared" si="381"/>
        <v>K-C6</v>
      </c>
      <c r="Q1469" s="25" t="str">
        <f>VLOOKUP(K1469,[2]TONG_SL!$A:$D,3,0)</f>
        <v>Túi</v>
      </c>
      <c r="R1469" s="1">
        <v>5</v>
      </c>
      <c r="T1469" s="1">
        <f>VLOOKUP(VLOOKUP(G1469,[2]Ma_KH!$A:$R,18,0)&amp;K1469,[2]Gia_MB!$A:$F,6,0)</f>
        <v>46000</v>
      </c>
      <c r="U1469" s="14">
        <f t="shared" si="382"/>
        <v>230000</v>
      </c>
    </row>
    <row r="1470" spans="1:21" x14ac:dyDescent="0.25">
      <c r="A1470" s="11">
        <v>45912</v>
      </c>
      <c r="B1470" s="25">
        <v>59024</v>
      </c>
      <c r="C1470" s="98" t="s">
        <v>7186</v>
      </c>
      <c r="D1470" s="99">
        <v>45916</v>
      </c>
      <c r="G1470" s="13" t="s">
        <v>619</v>
      </c>
      <c r="I1470" s="13" t="s">
        <v>7553</v>
      </c>
      <c r="J1470" s="13" t="s">
        <v>1811</v>
      </c>
      <c r="K1470" s="13" t="s">
        <v>27</v>
      </c>
      <c r="L1470" s="25" t="str">
        <f>VLOOKUP($K1470,TONG_SL!$A:$D,2,0)</f>
        <v>Chân giò heo muối 300g</v>
      </c>
      <c r="N1470" s="25" t="str">
        <f t="shared" si="381"/>
        <v>K-C6</v>
      </c>
      <c r="Q1470" s="25" t="str">
        <f>VLOOKUP(K1470,[2]TONG_SL!$A:$D,3,0)</f>
        <v>Túi</v>
      </c>
      <c r="R1470" s="1">
        <v>5</v>
      </c>
      <c r="T1470" s="1">
        <f>VLOOKUP(VLOOKUP(G1470,[2]Ma_KH!$A:$R,18,0)&amp;K1470,[2]Gia_MB!$A:$F,6,0)</f>
        <v>73431</v>
      </c>
      <c r="U1470" s="14">
        <f t="shared" si="382"/>
        <v>367155</v>
      </c>
    </row>
    <row r="1471" spans="1:21" x14ac:dyDescent="0.25">
      <c r="A1471" s="11">
        <v>45912</v>
      </c>
      <c r="B1471" s="25">
        <v>59024</v>
      </c>
      <c r="C1471" s="98" t="s">
        <v>7186</v>
      </c>
      <c r="D1471" s="99">
        <v>45916</v>
      </c>
      <c r="G1471" s="13" t="s">
        <v>619</v>
      </c>
      <c r="I1471" s="13" t="s">
        <v>7553</v>
      </c>
      <c r="J1471" s="13" t="s">
        <v>1811</v>
      </c>
      <c r="K1471" s="13" t="s">
        <v>556</v>
      </c>
      <c r="L1471" s="25" t="str">
        <f>VLOOKUP($K1471,TONG_SL!$A:$D,2,0)</f>
        <v>Chân giò heo muối 100g</v>
      </c>
      <c r="N1471" s="25" t="str">
        <f t="shared" si="381"/>
        <v>K-C6</v>
      </c>
      <c r="Q1471" s="25" t="str">
        <f>VLOOKUP(K1471,[2]TONG_SL!$A:$D,3,0)</f>
        <v>Gói</v>
      </c>
      <c r="R1471" s="1">
        <v>5</v>
      </c>
      <c r="T1471" s="1">
        <f>VLOOKUP(VLOOKUP(G1471,[2]Ma_KH!$A:$R,18,0)&amp;K1471,[2]Gia_MB!$A:$F,6,0)</f>
        <v>24549</v>
      </c>
      <c r="U1471" s="14">
        <f t="shared" si="382"/>
        <v>122745</v>
      </c>
    </row>
    <row r="1472" spans="1:21" x14ac:dyDescent="0.25">
      <c r="A1472" s="11">
        <v>45912</v>
      </c>
      <c r="B1472" s="25">
        <v>59024</v>
      </c>
      <c r="C1472" s="98" t="s">
        <v>7186</v>
      </c>
      <c r="D1472" s="99">
        <v>45916</v>
      </c>
      <c r="G1472" s="13" t="s">
        <v>619</v>
      </c>
      <c r="I1472" s="13" t="s">
        <v>7553</v>
      </c>
      <c r="J1472" s="13" t="s">
        <v>1811</v>
      </c>
      <c r="K1472" s="13" t="s">
        <v>35</v>
      </c>
      <c r="L1472" s="25" t="str">
        <f>VLOOKUP($K1472,TONG_SL!$A:$D,2,0)</f>
        <v>Tai heo muối 200g</v>
      </c>
      <c r="N1472" s="25" t="str">
        <f t="shared" si="381"/>
        <v>K-C6</v>
      </c>
      <c r="Q1472" s="25" t="str">
        <f>VLOOKUP(K1472,[2]TONG_SL!$A:$D,3,0)</f>
        <v>Túi</v>
      </c>
      <c r="R1472" s="1">
        <v>3</v>
      </c>
      <c r="T1472" s="1">
        <f>VLOOKUP(VLOOKUP(G1472,[2]Ma_KH!$A:$R,18,0)&amp;K1472,[2]Gia_MB!$A:$F,6,0)</f>
        <v>55595</v>
      </c>
      <c r="U1472" s="14">
        <f t="shared" si="382"/>
        <v>166785</v>
      </c>
    </row>
    <row r="1473" spans="1:21" x14ac:dyDescent="0.25">
      <c r="A1473" s="11">
        <v>45916</v>
      </c>
      <c r="B1473" s="25">
        <v>59611</v>
      </c>
      <c r="C1473" s="98" t="s">
        <v>7186</v>
      </c>
      <c r="D1473" s="99">
        <v>45916</v>
      </c>
      <c r="G1473" s="13" t="s">
        <v>4914</v>
      </c>
      <c r="I1473" s="13" t="s">
        <v>4914</v>
      </c>
      <c r="J1473" s="13" t="s">
        <v>1811</v>
      </c>
      <c r="K1473" s="13" t="s">
        <v>27</v>
      </c>
      <c r="L1473" s="25" t="str">
        <f>VLOOKUP($K1473,TONG_SL!$A:$D,2,0)</f>
        <v>Chân giò heo muối 300g</v>
      </c>
      <c r="N1473" s="25" t="str">
        <f t="shared" si="381"/>
        <v>K-C6</v>
      </c>
      <c r="Q1473" s="25" t="str">
        <f>VLOOKUP(K1473,[2]TONG_SL!$A:$D,3,0)</f>
        <v>Túi</v>
      </c>
      <c r="R1473" s="1">
        <v>5</v>
      </c>
      <c r="T1473" s="1">
        <f>VLOOKUP(VLOOKUP(G1473,[2]Ma_KH!$A:$R,18,0)&amp;K1473,[2]Gia_MB!$A:$F,6,0)</f>
        <v>69759</v>
      </c>
      <c r="U1473" s="14">
        <f t="shared" si="382"/>
        <v>348795</v>
      </c>
    </row>
    <row r="1474" spans="1:21" x14ac:dyDescent="0.25">
      <c r="A1474" s="11">
        <v>45916</v>
      </c>
      <c r="B1474" s="25">
        <v>59611</v>
      </c>
      <c r="C1474" s="98" t="s">
        <v>7186</v>
      </c>
      <c r="D1474" s="99">
        <v>45916</v>
      </c>
      <c r="G1474" s="13" t="s">
        <v>4914</v>
      </c>
      <c r="I1474" s="13" t="s">
        <v>4914</v>
      </c>
      <c r="J1474" s="13" t="s">
        <v>1811</v>
      </c>
      <c r="K1474" s="13" t="s">
        <v>30</v>
      </c>
      <c r="L1474" s="25" t="str">
        <f>VLOOKUP($K1474,TONG_SL!$A:$D,2,0)</f>
        <v>Gà muối 500g</v>
      </c>
      <c r="N1474" s="25" t="str">
        <f t="shared" si="381"/>
        <v>K-C6</v>
      </c>
      <c r="Q1474" s="25" t="str">
        <f>VLOOKUP(K1474,[2]TONG_SL!$A:$D,3,0)</f>
        <v>Túi</v>
      </c>
      <c r="R1474" s="1">
        <v>2</v>
      </c>
      <c r="T1474" s="1">
        <f>VLOOKUP(VLOOKUP(G1474,[2]Ma_KH!$A:$R,18,0)&amp;K1474,[2]Gia_MB!$A:$F,6,0)</f>
        <v>105506</v>
      </c>
      <c r="U1474" s="14">
        <f t="shared" si="382"/>
        <v>211012</v>
      </c>
    </row>
    <row r="1475" spans="1:21" x14ac:dyDescent="0.25">
      <c r="A1475" s="11">
        <v>45916</v>
      </c>
      <c r="B1475" s="25">
        <v>59611</v>
      </c>
      <c r="C1475" s="98" t="s">
        <v>7186</v>
      </c>
      <c r="D1475" s="99">
        <v>45916</v>
      </c>
      <c r="G1475" s="13" t="s">
        <v>4914</v>
      </c>
      <c r="I1475" s="13" t="s">
        <v>4914</v>
      </c>
      <c r="J1475" s="13" t="s">
        <v>1811</v>
      </c>
      <c r="K1475" s="13" t="s">
        <v>39</v>
      </c>
      <c r="L1475" s="25" t="str">
        <f>VLOOKUP($K1475,TONG_SL!$A:$D,2,0)</f>
        <v>Chả cốm 300g</v>
      </c>
      <c r="N1475" s="25" t="str">
        <f t="shared" si="381"/>
        <v>K-C6</v>
      </c>
      <c r="Q1475" s="25" t="str">
        <f>VLOOKUP(K1475,[2]TONG_SL!$A:$D,3,0)</f>
        <v>Túi</v>
      </c>
      <c r="R1475" s="1">
        <v>3</v>
      </c>
      <c r="T1475" s="1">
        <f>VLOOKUP(VLOOKUP(G1475,[2]Ma_KH!$A:$R,18,0)&amp;K1475,[2]Gia_MB!$A:$F,6,0)</f>
        <v>70538</v>
      </c>
      <c r="U1475" s="14">
        <f t="shared" si="382"/>
        <v>211614</v>
      </c>
    </row>
    <row r="1476" spans="1:21" x14ac:dyDescent="0.25">
      <c r="A1476" s="11">
        <v>45916</v>
      </c>
      <c r="B1476" s="25">
        <v>59611</v>
      </c>
      <c r="C1476" s="98" t="s">
        <v>7186</v>
      </c>
      <c r="D1476" s="99">
        <v>45916</v>
      </c>
      <c r="G1476" s="13" t="s">
        <v>4914</v>
      </c>
      <c r="I1476" s="13" t="s">
        <v>4914</v>
      </c>
      <c r="J1476" s="13" t="s">
        <v>1811</v>
      </c>
      <c r="K1476" s="13" t="s">
        <v>47</v>
      </c>
      <c r="L1476" s="25" t="str">
        <f>VLOOKUP($K1476,TONG_SL!$A:$D,2,0)</f>
        <v>Giò lụa cây 250g</v>
      </c>
      <c r="N1476" s="25" t="str">
        <f t="shared" si="381"/>
        <v>K-C6</v>
      </c>
      <c r="Q1476" s="25" t="str">
        <f>VLOOKUP(K1476,[2]TONG_SL!$A:$D,3,0)</f>
        <v>Túi</v>
      </c>
      <c r="R1476" s="1">
        <v>3</v>
      </c>
      <c r="T1476" s="1">
        <f>VLOOKUP(VLOOKUP(G1476,[2]Ma_KH!$A:$R,18,0)&amp;K1476,[2]Gia_MB!$A:$F,6,0)</f>
        <v>49500</v>
      </c>
      <c r="U1476" s="14">
        <f t="shared" si="382"/>
        <v>148500</v>
      </c>
    </row>
    <row r="1477" spans="1:21" x14ac:dyDescent="0.25">
      <c r="A1477" s="11">
        <v>45916</v>
      </c>
      <c r="B1477" s="25">
        <v>59611</v>
      </c>
      <c r="C1477" s="98" t="s">
        <v>7186</v>
      </c>
      <c r="D1477" s="99">
        <v>45916</v>
      </c>
      <c r="G1477" s="13" t="s">
        <v>4914</v>
      </c>
      <c r="I1477" s="13" t="s">
        <v>4914</v>
      </c>
      <c r="J1477" s="13" t="s">
        <v>1811</v>
      </c>
      <c r="K1477" s="13" t="s">
        <v>49</v>
      </c>
      <c r="L1477" s="25" t="str">
        <f>VLOOKUP($K1477,TONG_SL!$A:$D,2,0)</f>
        <v>Giò sụn gà 250g</v>
      </c>
      <c r="N1477" s="25" t="str">
        <f t="shared" si="381"/>
        <v>K-C6</v>
      </c>
      <c r="Q1477" s="25" t="str">
        <f>VLOOKUP(K1477,[2]TONG_SL!$A:$D,3,0)</f>
        <v>Túi</v>
      </c>
      <c r="R1477" s="1">
        <v>3</v>
      </c>
      <c r="T1477" s="1">
        <f>VLOOKUP(VLOOKUP(G1477,[2]Ma_KH!$A:$R,18,0)&amp;K1477,[2]Gia_MB!$A:$F,6,0)</f>
        <v>50400</v>
      </c>
      <c r="U1477" s="14">
        <f t="shared" si="382"/>
        <v>151200</v>
      </c>
    </row>
    <row r="1478" spans="1:21" x14ac:dyDescent="0.25">
      <c r="A1478" s="11">
        <v>45916</v>
      </c>
      <c r="B1478" s="25">
        <v>59611</v>
      </c>
      <c r="C1478" s="98" t="s">
        <v>7186</v>
      </c>
      <c r="D1478" s="99">
        <v>45916</v>
      </c>
      <c r="G1478" s="13" t="s">
        <v>4914</v>
      </c>
      <c r="I1478" s="13" t="s">
        <v>4914</v>
      </c>
      <c r="J1478" s="13" t="s">
        <v>1811</v>
      </c>
      <c r="K1478" s="13" t="s">
        <v>32</v>
      </c>
      <c r="L1478" s="25" t="str">
        <f>VLOOKUP($K1478,TONG_SL!$A:$D,2,0)</f>
        <v>Giò Tai Lưỡi Xào 250g</v>
      </c>
      <c r="N1478" s="25" t="str">
        <f t="shared" si="381"/>
        <v>K-C6</v>
      </c>
      <c r="Q1478" s="25" t="str">
        <f>VLOOKUP(K1478,[2]TONG_SL!$A:$D,3,0)</f>
        <v>Túi</v>
      </c>
      <c r="R1478" s="1">
        <v>3</v>
      </c>
      <c r="T1478" s="1">
        <f>VLOOKUP(VLOOKUP(G1478,[2]Ma_KH!$A:$R,18,0)&amp;K1478,[2]Gia_MB!$A:$F,6,0)</f>
        <v>47672</v>
      </c>
      <c r="U1478" s="14">
        <f t="shared" si="382"/>
        <v>143016</v>
      </c>
    </row>
    <row r="1479" spans="1:21" x14ac:dyDescent="0.25">
      <c r="A1479" s="11">
        <v>45916</v>
      </c>
      <c r="B1479" s="25">
        <v>59612</v>
      </c>
      <c r="C1479" s="98" t="s">
        <v>7186</v>
      </c>
      <c r="D1479" s="99">
        <v>45916</v>
      </c>
      <c r="G1479" s="13" t="s">
        <v>4911</v>
      </c>
      <c r="I1479" s="13" t="s">
        <v>4911</v>
      </c>
      <c r="J1479" s="13" t="s">
        <v>1811</v>
      </c>
      <c r="K1479" s="13" t="s">
        <v>51</v>
      </c>
      <c r="L1479" s="25" t="str">
        <f>VLOOKUP($K1479,TONG_SL!$A:$D,2,0)</f>
        <v>Mọc Nấm Hương 250g</v>
      </c>
      <c r="N1479" s="25" t="str">
        <f t="shared" si="381"/>
        <v>K-C6</v>
      </c>
      <c r="Q1479" s="25" t="str">
        <f>VLOOKUP(K1479,[2]TONG_SL!$A:$D,3,0)</f>
        <v>Túi</v>
      </c>
      <c r="R1479" s="1">
        <v>3</v>
      </c>
      <c r="T1479" s="1">
        <f>VLOOKUP(VLOOKUP(G1479,[2]Ma_KH!$A:$R,18,0)&amp;K1479,[2]Gia_MB!$A:$F,6,0)</f>
        <v>43700</v>
      </c>
      <c r="U1479" s="14">
        <f t="shared" si="382"/>
        <v>131100</v>
      </c>
    </row>
    <row r="1480" spans="1:21" x14ac:dyDescent="0.25">
      <c r="A1480" s="11">
        <v>45916</v>
      </c>
      <c r="B1480" s="25">
        <v>59612</v>
      </c>
      <c r="C1480" s="98" t="s">
        <v>7186</v>
      </c>
      <c r="D1480" s="99">
        <v>45916</v>
      </c>
      <c r="G1480" s="13" t="s">
        <v>4911</v>
      </c>
      <c r="I1480" s="13" t="s">
        <v>4911</v>
      </c>
      <c r="J1480" s="13" t="s">
        <v>1811</v>
      </c>
      <c r="K1480" s="13" t="s">
        <v>30</v>
      </c>
      <c r="L1480" s="25" t="str">
        <f>VLOOKUP($K1480,TONG_SL!$A:$D,2,0)</f>
        <v>Gà muối 500g</v>
      </c>
      <c r="N1480" s="25" t="str">
        <f t="shared" si="381"/>
        <v>K-C6</v>
      </c>
      <c r="Q1480" s="25" t="str">
        <f>VLOOKUP(K1480,[2]TONG_SL!$A:$D,3,0)</f>
        <v>Túi</v>
      </c>
      <c r="R1480" s="1">
        <v>5</v>
      </c>
      <c r="T1480" s="1">
        <f>VLOOKUP(VLOOKUP(G1480,[2]Ma_KH!$A:$R,18,0)&amp;K1480,[2]Gia_MB!$A:$F,6,0)</f>
        <v>105506</v>
      </c>
      <c r="U1480" s="14">
        <f t="shared" si="382"/>
        <v>527530</v>
      </c>
    </row>
    <row r="1481" spans="1:21" x14ac:dyDescent="0.25">
      <c r="A1481" s="11">
        <v>45916</v>
      </c>
      <c r="B1481" s="25">
        <v>59612</v>
      </c>
      <c r="C1481" s="98" t="s">
        <v>7186</v>
      </c>
      <c r="D1481" s="99">
        <v>45916</v>
      </c>
      <c r="G1481" s="13" t="s">
        <v>4911</v>
      </c>
      <c r="I1481" s="13" t="s">
        <v>4911</v>
      </c>
      <c r="J1481" s="13" t="s">
        <v>1811</v>
      </c>
      <c r="K1481" s="13" t="s">
        <v>27</v>
      </c>
      <c r="L1481" s="25" t="str">
        <f>VLOOKUP($K1481,TONG_SL!$A:$D,2,0)</f>
        <v>Chân giò heo muối 300g</v>
      </c>
      <c r="N1481" s="25" t="str">
        <f t="shared" si="381"/>
        <v>K-C6</v>
      </c>
      <c r="Q1481" s="25" t="str">
        <f>VLOOKUP(K1481,[2]TONG_SL!$A:$D,3,0)</f>
        <v>Túi</v>
      </c>
      <c r="R1481" s="1">
        <v>5</v>
      </c>
      <c r="T1481" s="1">
        <f>VLOOKUP(VLOOKUP(G1481,[2]Ma_KH!$A:$R,18,0)&amp;K1481,[2]Gia_MB!$A:$F,6,0)</f>
        <v>69759</v>
      </c>
      <c r="U1481" s="14">
        <f t="shared" si="382"/>
        <v>348795</v>
      </c>
    </row>
    <row r="1482" spans="1:21" x14ac:dyDescent="0.25">
      <c r="A1482" s="11">
        <v>45916</v>
      </c>
      <c r="B1482" s="25">
        <v>59612</v>
      </c>
      <c r="C1482" s="98" t="s">
        <v>7186</v>
      </c>
      <c r="D1482" s="99">
        <v>45916</v>
      </c>
      <c r="G1482" s="13" t="s">
        <v>4911</v>
      </c>
      <c r="I1482" s="13" t="s">
        <v>4911</v>
      </c>
      <c r="J1482" s="13" t="s">
        <v>1811</v>
      </c>
      <c r="K1482" s="13" t="s">
        <v>556</v>
      </c>
      <c r="L1482" s="25" t="str">
        <f>VLOOKUP($K1482,TONG_SL!$A:$D,2,0)</f>
        <v>Chân giò heo muối 100g</v>
      </c>
      <c r="N1482" s="25" t="str">
        <f t="shared" si="381"/>
        <v>K-C6</v>
      </c>
      <c r="Q1482" s="25" t="str">
        <f>VLOOKUP(K1482,[2]TONG_SL!$A:$D,3,0)</f>
        <v>Gói</v>
      </c>
      <c r="R1482" s="1">
        <v>5</v>
      </c>
      <c r="T1482" s="1">
        <f>VLOOKUP(VLOOKUP(G1482,[2]Ma_KH!$A:$R,18,0)&amp;K1482,[2]Gia_MB!$A:$F,6,0)</f>
        <v>23322</v>
      </c>
      <c r="U1482" s="14">
        <f t="shared" si="382"/>
        <v>116610</v>
      </c>
    </row>
    <row r="1483" spans="1:21" x14ac:dyDescent="0.25">
      <c r="A1483" s="11">
        <v>45916</v>
      </c>
      <c r="B1483" s="25">
        <v>32231</v>
      </c>
      <c r="C1483" s="98" t="s">
        <v>7186</v>
      </c>
      <c r="D1483" s="99">
        <v>45916</v>
      </c>
      <c r="G1483" s="13" t="s">
        <v>762</v>
      </c>
      <c r="I1483" s="13" t="s">
        <v>7554</v>
      </c>
      <c r="J1483" s="13" t="s">
        <v>1811</v>
      </c>
      <c r="K1483" s="13" t="s">
        <v>570</v>
      </c>
      <c r="L1483" s="25" t="str">
        <f>VLOOKUP($K1483,TONG_SL!$A:$D,2,0)</f>
        <v>Tai heo sốt thái 150g</v>
      </c>
      <c r="N1483" s="25" t="str">
        <f t="shared" ref="N1483:N1484" si="383">IF($B1483&lt;&gt;"","K-C6","")</f>
        <v>K-C6</v>
      </c>
      <c r="Q1483" s="25" t="str">
        <f>VLOOKUP(K1483,[2]TONG_SL!$A:$D,3,0)</f>
        <v>Túi</v>
      </c>
      <c r="R1483" s="1">
        <v>10</v>
      </c>
      <c r="T1483" s="1">
        <f>VLOOKUP(VLOOKUP(G1483,[2]Ma_KH!$A:$R,18,0)&amp;K1483,[2]Gia_MB!$A:$F,6,0)</f>
        <v>21667</v>
      </c>
      <c r="U1483" s="14">
        <f t="shared" si="382"/>
        <v>216670</v>
      </c>
    </row>
    <row r="1484" spans="1:21" x14ac:dyDescent="0.25">
      <c r="A1484" s="11">
        <v>45916</v>
      </c>
      <c r="B1484" s="25">
        <v>32231</v>
      </c>
      <c r="C1484" s="98" t="s">
        <v>7186</v>
      </c>
      <c r="D1484" s="99">
        <v>45916</v>
      </c>
      <c r="G1484" s="13" t="s">
        <v>762</v>
      </c>
      <c r="I1484" s="13" t="s">
        <v>7554</v>
      </c>
      <c r="J1484" s="13" t="s">
        <v>1811</v>
      </c>
      <c r="K1484" s="13" t="s">
        <v>32</v>
      </c>
      <c r="L1484" s="25" t="str">
        <f>VLOOKUP($K1484,TONG_SL!$A:$D,2,0)</f>
        <v>Giò Tai Lưỡi Xào 250g</v>
      </c>
      <c r="N1484" s="25" t="str">
        <f t="shared" si="383"/>
        <v>K-C6</v>
      </c>
      <c r="Q1484" s="25" t="str">
        <f>VLOOKUP(K1484,[2]TONG_SL!$A:$D,3,0)</f>
        <v>Túi</v>
      </c>
      <c r="R1484" s="1">
        <v>10</v>
      </c>
      <c r="T1484" s="1">
        <f>VLOOKUP(VLOOKUP(G1484,[2]Ma_KH!$A:$R,18,0)&amp;K1484,[2]Gia_MB!$A:$F,6,0)</f>
        <v>50183</v>
      </c>
      <c r="U1484" s="14">
        <f t="shared" si="382"/>
        <v>501830</v>
      </c>
    </row>
    <row r="1485" spans="1:21" x14ac:dyDescent="0.25">
      <c r="A1485" s="92">
        <v>45915</v>
      </c>
      <c r="B1485" s="65">
        <v>59548</v>
      </c>
      <c r="C1485" s="98" t="s">
        <v>7186</v>
      </c>
      <c r="D1485" s="99">
        <v>45916</v>
      </c>
      <c r="G1485" s="13" t="s">
        <v>7218</v>
      </c>
      <c r="I1485" s="13" t="s">
        <v>7381</v>
      </c>
      <c r="J1485" s="13" t="s">
        <v>1811</v>
      </c>
      <c r="K1485" s="13" t="s">
        <v>7474</v>
      </c>
      <c r="L1485" s="25" t="str">
        <f>VLOOKUP($K1485,TONG_SL!$A:$D,2,0)</f>
        <v>Chân giò heo muối 100g</v>
      </c>
      <c r="N1485" s="25" t="str">
        <f t="shared" ref="N1485:N1486" si="384">IF($B1485&lt;&gt;"","K-C6","")</f>
        <v>K-C6</v>
      </c>
      <c r="Q1485" s="25" t="str">
        <f>VLOOKUP(K1485,[2]TONG_SL!$A:$D,3,0)</f>
        <v>Gói</v>
      </c>
      <c r="R1485" s="1">
        <v>10</v>
      </c>
      <c r="T1485" s="1">
        <f>VLOOKUP(VLOOKUP(G1485,[2]Ma_KH!$A:$R,18,0)&amp;K1485,[2]Gia_MB!$A:$F,6,0)</f>
        <v>23076</v>
      </c>
      <c r="U1485" s="14">
        <f t="shared" ref="U1485:U1490" si="385">T1485*R1485</f>
        <v>230760</v>
      </c>
    </row>
    <row r="1486" spans="1:21" x14ac:dyDescent="0.25">
      <c r="A1486" s="92">
        <v>45915</v>
      </c>
      <c r="B1486" s="65">
        <v>59546</v>
      </c>
      <c r="C1486" s="98" t="s">
        <v>7186</v>
      </c>
      <c r="D1486" s="99">
        <v>45916</v>
      </c>
      <c r="G1486" s="13" t="s">
        <v>7218</v>
      </c>
      <c r="I1486" s="13" t="s">
        <v>7555</v>
      </c>
      <c r="J1486" s="13" t="s">
        <v>1811</v>
      </c>
      <c r="K1486" s="13" t="s">
        <v>7474</v>
      </c>
      <c r="L1486" s="25" t="str">
        <f>VLOOKUP($K1486,TONG_SL!$A:$D,2,0)</f>
        <v>Chân giò heo muối 100g</v>
      </c>
      <c r="N1486" s="25" t="str">
        <f t="shared" si="384"/>
        <v>K-C6</v>
      </c>
      <c r="Q1486" s="25" t="str">
        <f>VLOOKUP(K1486,[2]TONG_SL!$A:$D,3,0)</f>
        <v>Gói</v>
      </c>
      <c r="R1486" s="1">
        <v>10</v>
      </c>
      <c r="T1486" s="1">
        <f>VLOOKUP(VLOOKUP(G1486,[2]Ma_KH!$A:$R,18,0)&amp;K1486,[2]Gia_MB!$A:$F,6,0)</f>
        <v>23076</v>
      </c>
      <c r="U1486" s="14">
        <f t="shared" si="385"/>
        <v>230760</v>
      </c>
    </row>
    <row r="1487" spans="1:21" x14ac:dyDescent="0.25">
      <c r="A1487" s="92">
        <v>45915</v>
      </c>
      <c r="B1487" s="65">
        <v>59547</v>
      </c>
      <c r="C1487" s="98" t="s">
        <v>7186</v>
      </c>
      <c r="D1487" s="99">
        <v>45916</v>
      </c>
      <c r="G1487" s="13" t="s">
        <v>7218</v>
      </c>
      <c r="I1487" s="13" t="s">
        <v>7219</v>
      </c>
      <c r="J1487" s="13" t="s">
        <v>1811</v>
      </c>
      <c r="K1487" s="13" t="s">
        <v>7474</v>
      </c>
      <c r="L1487" s="25" t="str">
        <f>VLOOKUP($K1487,TONG_SL!$A:$D,2,0)</f>
        <v>Chân giò heo muối 100g</v>
      </c>
      <c r="N1487" s="25" t="str">
        <f t="shared" ref="N1487:N1536" si="386">IF($B1487&lt;&gt;"","K-C6","")</f>
        <v>K-C6</v>
      </c>
      <c r="Q1487" s="25" t="str">
        <f>VLOOKUP(K1487,[2]TONG_SL!$A:$D,3,0)</f>
        <v>Gói</v>
      </c>
      <c r="R1487" s="1">
        <v>20</v>
      </c>
      <c r="T1487" s="1">
        <f>VLOOKUP(VLOOKUP(G1487,[2]Ma_KH!$A:$R,18,0)&amp;K1487,[2]Gia_MB!$A:$F,6,0)</f>
        <v>23076</v>
      </c>
      <c r="U1487" s="14">
        <f t="shared" si="385"/>
        <v>461520</v>
      </c>
    </row>
    <row r="1488" spans="1:21" x14ac:dyDescent="0.25">
      <c r="A1488" s="92">
        <v>45915</v>
      </c>
      <c r="B1488" s="65">
        <v>59570</v>
      </c>
      <c r="C1488" s="98" t="s">
        <v>7186</v>
      </c>
      <c r="D1488" s="99">
        <v>45916</v>
      </c>
      <c r="G1488" s="13" t="s">
        <v>3167</v>
      </c>
      <c r="I1488" s="13" t="s">
        <v>3167</v>
      </c>
      <c r="J1488" s="13" t="s">
        <v>1811</v>
      </c>
      <c r="K1488" s="13" t="s">
        <v>30</v>
      </c>
      <c r="L1488" s="25" t="str">
        <f>VLOOKUP($K1488,TONG_SL!$A:$D,2,0)</f>
        <v>Gà muối 500g</v>
      </c>
      <c r="N1488" s="25" t="str">
        <f t="shared" si="386"/>
        <v>K-C6</v>
      </c>
      <c r="Q1488" s="25" t="str">
        <f>VLOOKUP(K1488,[2]TONG_SL!$A:$D,3,0)</f>
        <v>Túi</v>
      </c>
      <c r="R1488" s="1">
        <v>5</v>
      </c>
      <c r="T1488" s="1">
        <f>VLOOKUP(VLOOKUP(G1488,[2]Ma_KH!$A:$R,18,0)&amp;K1488,[2]Gia_MB!$A:$F,6,0)</f>
        <v>111058</v>
      </c>
      <c r="U1488" s="14">
        <f t="shared" si="385"/>
        <v>555290</v>
      </c>
    </row>
    <row r="1489" spans="1:21" x14ac:dyDescent="0.25">
      <c r="A1489" s="92">
        <v>45915</v>
      </c>
      <c r="B1489" s="65">
        <v>59570</v>
      </c>
      <c r="C1489" s="98" t="s">
        <v>7186</v>
      </c>
      <c r="D1489" s="99">
        <v>45916</v>
      </c>
      <c r="G1489" s="13" t="s">
        <v>3167</v>
      </c>
      <c r="I1489" s="13" t="s">
        <v>3167</v>
      </c>
      <c r="J1489" s="13" t="s">
        <v>1811</v>
      </c>
      <c r="K1489" s="13" t="s">
        <v>27</v>
      </c>
      <c r="L1489" s="25" t="str">
        <f>VLOOKUP($K1489,TONG_SL!$A:$D,2,0)</f>
        <v>Chân giò heo muối 300g</v>
      </c>
      <c r="N1489" s="25" t="str">
        <f t="shared" si="386"/>
        <v>K-C6</v>
      </c>
      <c r="Q1489" s="25" t="str">
        <f>VLOOKUP(K1489,[2]TONG_SL!$A:$D,3,0)</f>
        <v>Túi</v>
      </c>
      <c r="R1489" s="1">
        <v>5</v>
      </c>
      <c r="T1489" s="1">
        <f>VLOOKUP(VLOOKUP(G1489,[2]Ma_KH!$A:$R,18,0)&amp;K1489,[2]Gia_MB!$A:$F,6,0)</f>
        <v>73431</v>
      </c>
      <c r="U1489" s="14">
        <f t="shared" si="385"/>
        <v>367155</v>
      </c>
    </row>
    <row r="1490" spans="1:21" x14ac:dyDescent="0.25">
      <c r="A1490" s="92">
        <v>45915</v>
      </c>
      <c r="B1490" s="65">
        <v>59570</v>
      </c>
      <c r="C1490" s="98" t="s">
        <v>7186</v>
      </c>
      <c r="D1490" s="99">
        <v>45916</v>
      </c>
      <c r="G1490" s="13" t="s">
        <v>3167</v>
      </c>
      <c r="I1490" s="13" t="s">
        <v>3167</v>
      </c>
      <c r="J1490" s="13" t="s">
        <v>1811</v>
      </c>
      <c r="K1490" s="13" t="s">
        <v>32</v>
      </c>
      <c r="L1490" s="25" t="str">
        <f>VLOOKUP($K1490,TONG_SL!$A:$D,2,0)</f>
        <v>Giò Tai Lưỡi Xào 250g</v>
      </c>
      <c r="N1490" s="25" t="str">
        <f t="shared" si="386"/>
        <v>K-C6</v>
      </c>
      <c r="Q1490" s="25" t="str">
        <f>VLOOKUP(K1490,[2]TONG_SL!$A:$D,3,0)</f>
        <v>Túi</v>
      </c>
      <c r="R1490" s="1">
        <v>5</v>
      </c>
      <c r="T1490" s="1">
        <f>VLOOKUP(VLOOKUP(G1490,[2]Ma_KH!$A:$R,18,0)&amp;K1490,[2]Gia_MB!$A:$F,6,0)</f>
        <v>50182</v>
      </c>
      <c r="U1490" s="14">
        <f t="shared" si="385"/>
        <v>250910</v>
      </c>
    </row>
    <row r="1491" spans="1:21" x14ac:dyDescent="0.25">
      <c r="A1491" s="92">
        <v>45915</v>
      </c>
      <c r="B1491" s="65">
        <v>59569</v>
      </c>
      <c r="C1491" s="98" t="s">
        <v>7186</v>
      </c>
      <c r="D1491" s="99">
        <v>45916</v>
      </c>
      <c r="G1491" s="13" t="s">
        <v>3154</v>
      </c>
      <c r="I1491" s="13" t="s">
        <v>3154</v>
      </c>
      <c r="J1491" s="13" t="s">
        <v>1811</v>
      </c>
      <c r="K1491" s="13" t="s">
        <v>27</v>
      </c>
      <c r="L1491" s="25" t="str">
        <f>VLOOKUP($K1491,TONG_SL!$A:$D,2,0)</f>
        <v>Chân giò heo muối 300g</v>
      </c>
      <c r="N1491" s="25" t="str">
        <f t="shared" si="386"/>
        <v>K-C6</v>
      </c>
      <c r="Q1491" s="25" t="str">
        <f>VLOOKUP(K1491,[2]TONG_SL!$A:$D,3,0)</f>
        <v>Túi</v>
      </c>
      <c r="R1491" s="1">
        <v>5</v>
      </c>
      <c r="T1491" s="1">
        <f>VLOOKUP(VLOOKUP(G1491,[2]Ma_KH!$A:$R,18,0)&amp;K1491,[2]Gia_MB!$A:$F,6,0)</f>
        <v>73431</v>
      </c>
      <c r="U1491" s="14">
        <f t="shared" ref="U1491:U1536" si="387">T1491*R1491</f>
        <v>367155</v>
      </c>
    </row>
    <row r="1492" spans="1:21" x14ac:dyDescent="0.25">
      <c r="A1492" s="92">
        <v>45915</v>
      </c>
      <c r="B1492" s="65">
        <v>59569</v>
      </c>
      <c r="C1492" s="98" t="s">
        <v>7186</v>
      </c>
      <c r="D1492" s="99">
        <v>45916</v>
      </c>
      <c r="G1492" s="13" t="s">
        <v>3154</v>
      </c>
      <c r="I1492" s="13" t="s">
        <v>3154</v>
      </c>
      <c r="J1492" s="13" t="s">
        <v>1811</v>
      </c>
      <c r="K1492" s="13" t="s">
        <v>7475</v>
      </c>
      <c r="L1492" s="25" t="str">
        <f>VLOOKUP($K1492,TONG_SL!$A:$D,2,0)</f>
        <v>Chân giò heo muối 500g</v>
      </c>
      <c r="N1492" s="25" t="str">
        <f t="shared" si="386"/>
        <v>K-C6</v>
      </c>
      <c r="Q1492" s="25" t="str">
        <f>VLOOKUP(K1492,[2]TONG_SL!$A:$D,3,0)</f>
        <v>Túi</v>
      </c>
      <c r="R1492" s="1">
        <v>2</v>
      </c>
      <c r="T1492" s="1">
        <f>VLOOKUP(VLOOKUP(G1492,[2]Ma_KH!$A:$R,18,0)&amp;K1492,[2]Gia_MB!$A:$F,6,0)</f>
        <v>119066</v>
      </c>
      <c r="U1492" s="14">
        <f t="shared" si="387"/>
        <v>238132</v>
      </c>
    </row>
    <row r="1493" spans="1:21" x14ac:dyDescent="0.25">
      <c r="A1493" s="92">
        <v>45915</v>
      </c>
      <c r="B1493" s="65">
        <v>59569</v>
      </c>
      <c r="C1493" s="98" t="s">
        <v>7186</v>
      </c>
      <c r="D1493" s="99">
        <v>45916</v>
      </c>
      <c r="G1493" s="13" t="s">
        <v>3154</v>
      </c>
      <c r="I1493" s="13" t="s">
        <v>3154</v>
      </c>
      <c r="J1493" s="13" t="s">
        <v>1811</v>
      </c>
      <c r="K1493" s="13" t="s">
        <v>7185</v>
      </c>
      <c r="L1493" s="25" t="str">
        <f>VLOOKUP($K1493,TONG_SL!$A:$D,2,0)</f>
        <v>Chả nướng 300g</v>
      </c>
      <c r="N1493" s="25" t="str">
        <f t="shared" si="386"/>
        <v>K-C6</v>
      </c>
      <c r="Q1493" s="25" t="str">
        <f>VLOOKUP(K1493,[2]TONG_SL!$A:$D,3,0)</f>
        <v>Túi</v>
      </c>
      <c r="R1493" s="1">
        <v>2</v>
      </c>
      <c r="T1493" s="1">
        <f>VLOOKUP(VLOOKUP(G1493,[2]Ma_KH!$A:$R,18,0)&amp;K1493,[2]Gia_MB!$A:$F,6,0)</f>
        <v>70950</v>
      </c>
      <c r="U1493" s="14">
        <f t="shared" si="387"/>
        <v>141900</v>
      </c>
    </row>
    <row r="1494" spans="1:21" x14ac:dyDescent="0.25">
      <c r="A1494" s="92">
        <v>45915</v>
      </c>
      <c r="B1494" s="65">
        <v>59569</v>
      </c>
      <c r="C1494" s="98" t="s">
        <v>7186</v>
      </c>
      <c r="D1494" s="99">
        <v>45916</v>
      </c>
      <c r="G1494" s="13" t="s">
        <v>3154</v>
      </c>
      <c r="I1494" s="13" t="s">
        <v>3154</v>
      </c>
      <c r="J1494" s="13" t="s">
        <v>1811</v>
      </c>
      <c r="K1494" s="13" t="s">
        <v>7194</v>
      </c>
      <c r="L1494" s="25" t="str">
        <f>VLOOKUP($K1494,TONG_SL!$A:$D,2,0)</f>
        <v>Chả cốm 300g</v>
      </c>
      <c r="N1494" s="25" t="str">
        <f t="shared" si="386"/>
        <v>K-C6</v>
      </c>
      <c r="Q1494" s="25" t="str">
        <f>VLOOKUP(K1494,[2]TONG_SL!$A:$D,3,0)</f>
        <v>Túi</v>
      </c>
      <c r="R1494" s="1">
        <v>3</v>
      </c>
      <c r="T1494" s="1">
        <f>VLOOKUP(VLOOKUP(G1494,[2]Ma_KH!$A:$R,18,0)&amp;K1494,[2]Gia_MB!$A:$F,6,0)</f>
        <v>74250</v>
      </c>
      <c r="U1494" s="14">
        <f t="shared" si="387"/>
        <v>222750</v>
      </c>
    </row>
    <row r="1495" spans="1:21" x14ac:dyDescent="0.25">
      <c r="A1495" s="92">
        <v>45915</v>
      </c>
      <c r="B1495" s="65">
        <v>59537</v>
      </c>
      <c r="C1495" s="98" t="s">
        <v>7186</v>
      </c>
      <c r="D1495" s="99">
        <v>45916</v>
      </c>
      <c r="G1495" s="13" t="s">
        <v>7218</v>
      </c>
      <c r="I1495" s="13" t="s">
        <v>7556</v>
      </c>
      <c r="J1495" s="13" t="s">
        <v>1811</v>
      </c>
      <c r="K1495" s="13" t="s">
        <v>7474</v>
      </c>
      <c r="L1495" s="25" t="str">
        <f>VLOOKUP($K1495,TONG_SL!$A:$D,2,0)</f>
        <v>Chân giò heo muối 100g</v>
      </c>
      <c r="N1495" s="25" t="str">
        <f t="shared" si="386"/>
        <v>K-C6</v>
      </c>
      <c r="Q1495" s="25" t="str">
        <f>VLOOKUP(K1495,[2]TONG_SL!$A:$D,3,0)</f>
        <v>Gói</v>
      </c>
      <c r="R1495" s="1">
        <v>10</v>
      </c>
      <c r="T1495" s="1">
        <f>VLOOKUP(VLOOKUP(G1495,[2]Ma_KH!$A:$R,18,0)&amp;K1495,[2]Gia_MB!$A:$F,6,0)</f>
        <v>23076</v>
      </c>
      <c r="U1495" s="14">
        <f t="shared" si="387"/>
        <v>230760</v>
      </c>
    </row>
    <row r="1496" spans="1:21" x14ac:dyDescent="0.25">
      <c r="A1496" s="92">
        <v>45915</v>
      </c>
      <c r="B1496" s="65">
        <v>32109</v>
      </c>
      <c r="C1496" s="98" t="s">
        <v>7186</v>
      </c>
      <c r="D1496" s="99">
        <v>45916</v>
      </c>
      <c r="G1496" s="13" t="s">
        <v>7384</v>
      </c>
      <c r="I1496" s="13" t="s">
        <v>7384</v>
      </c>
      <c r="J1496" s="13" t="s">
        <v>1811</v>
      </c>
      <c r="K1496" s="13" t="s">
        <v>7472</v>
      </c>
      <c r="L1496" s="25" t="str">
        <f>VLOOKUP($K1496,TONG_SL!$A:$D,2,0)</f>
        <v>Chân giò heo muối 300g</v>
      </c>
      <c r="N1496" s="25" t="str">
        <f t="shared" si="386"/>
        <v>K-C6</v>
      </c>
      <c r="Q1496" s="25" t="str">
        <f>VLOOKUP(K1496,[2]TONG_SL!$A:$D,3,0)</f>
        <v>Túi</v>
      </c>
      <c r="R1496" s="1">
        <v>3</v>
      </c>
      <c r="T1496" s="1">
        <f>VLOOKUP(VLOOKUP(G1496,[2]Ma_KH!$A:$R,18,0)&amp;K1496,[2]Gia_MB!$A:$F,6,0)</f>
        <v>69759.45</v>
      </c>
      <c r="U1496" s="14">
        <f t="shared" si="387"/>
        <v>209278.34999999998</v>
      </c>
    </row>
    <row r="1497" spans="1:21" x14ac:dyDescent="0.25">
      <c r="A1497" s="92">
        <v>45915</v>
      </c>
      <c r="B1497" s="65">
        <v>32109</v>
      </c>
      <c r="C1497" s="98" t="s">
        <v>7186</v>
      </c>
      <c r="D1497" s="99">
        <v>45916</v>
      </c>
      <c r="G1497" s="13" t="s">
        <v>7384</v>
      </c>
      <c r="I1497" s="13" t="s">
        <v>7384</v>
      </c>
      <c r="J1497" s="13" t="s">
        <v>1811</v>
      </c>
      <c r="K1497" s="13" t="s">
        <v>7474</v>
      </c>
      <c r="L1497" s="25" t="str">
        <f>VLOOKUP($K1497,TONG_SL!$A:$D,2,0)</f>
        <v>Chân giò heo muối 100g</v>
      </c>
      <c r="N1497" s="25" t="str">
        <f t="shared" si="386"/>
        <v>K-C6</v>
      </c>
      <c r="Q1497" s="25" t="str">
        <f>VLOOKUP(K1497,[2]TONG_SL!$A:$D,3,0)</f>
        <v>Gói</v>
      </c>
      <c r="R1497" s="1">
        <v>2</v>
      </c>
      <c r="T1497" s="1" t="e">
        <f>VLOOKUP(VLOOKUP(G1497,[2]Ma_KH!$A:$R,18,0)&amp;K1497,[2]Gia_MB!$A:$F,6,0)</f>
        <v>#N/A</v>
      </c>
      <c r="U1497" s="14" t="e">
        <f t="shared" si="387"/>
        <v>#N/A</v>
      </c>
    </row>
    <row r="1498" spans="1:21" x14ac:dyDescent="0.25">
      <c r="A1498" s="92">
        <v>45915</v>
      </c>
      <c r="B1498" s="65">
        <v>32109</v>
      </c>
      <c r="C1498" s="98" t="s">
        <v>7186</v>
      </c>
      <c r="D1498" s="99">
        <v>45916</v>
      </c>
      <c r="G1498" s="13" t="s">
        <v>7384</v>
      </c>
      <c r="I1498" s="13" t="s">
        <v>7384</v>
      </c>
      <c r="J1498" s="13" t="s">
        <v>1811</v>
      </c>
      <c r="K1498" s="13" t="s">
        <v>7478</v>
      </c>
      <c r="L1498" s="25" t="str">
        <f>VLOOKUP($K1498,TONG_SL!$A:$D,2,0)</f>
        <v>Chân gà sả tắc 150g</v>
      </c>
      <c r="N1498" s="25" t="str">
        <f t="shared" si="386"/>
        <v>K-C6</v>
      </c>
      <c r="Q1498" s="25" t="str">
        <f>VLOOKUP(K1498,[2]TONG_SL!$A:$D,3,0)</f>
        <v>Túi</v>
      </c>
      <c r="R1498" s="1">
        <v>2</v>
      </c>
      <c r="T1498" s="1" t="e">
        <f>VLOOKUP(VLOOKUP(G1498,[2]Ma_KH!$A:$R,18,0)&amp;K1498,[2]Gia_MB!$A:$F,6,0)</f>
        <v>#N/A</v>
      </c>
      <c r="U1498" s="14" t="e">
        <f t="shared" si="387"/>
        <v>#N/A</v>
      </c>
    </row>
    <row r="1499" spans="1:21" x14ac:dyDescent="0.25">
      <c r="A1499" s="92">
        <v>45915</v>
      </c>
      <c r="B1499" s="65">
        <v>32109</v>
      </c>
      <c r="C1499" s="98" t="s">
        <v>7186</v>
      </c>
      <c r="D1499" s="99">
        <v>45916</v>
      </c>
      <c r="G1499" s="13" t="s">
        <v>7384</v>
      </c>
      <c r="I1499" s="13" t="s">
        <v>7384</v>
      </c>
      <c r="J1499" s="13" t="s">
        <v>1811</v>
      </c>
      <c r="K1499" s="13" t="s">
        <v>7479</v>
      </c>
      <c r="L1499" s="25" t="str">
        <f>VLOOKUP($K1499,TONG_SL!$A:$D,2,0)</f>
        <v>Tai heo sốt thái 150g</v>
      </c>
      <c r="N1499" s="25" t="str">
        <f t="shared" si="386"/>
        <v>K-C6</v>
      </c>
      <c r="Q1499" s="25" t="str">
        <f>VLOOKUP(K1499,[2]TONG_SL!$A:$D,3,0)</f>
        <v>Túi</v>
      </c>
      <c r="R1499" s="1">
        <v>2</v>
      </c>
      <c r="T1499" s="1" t="e">
        <f>VLOOKUP(VLOOKUP(G1499,[2]Ma_KH!$A:$R,18,0)&amp;K1499,[2]Gia_MB!$A:$F,6,0)</f>
        <v>#N/A</v>
      </c>
      <c r="U1499" s="14" t="e">
        <f t="shared" si="387"/>
        <v>#N/A</v>
      </c>
    </row>
    <row r="1500" spans="1:21" x14ac:dyDescent="0.25">
      <c r="A1500" s="92">
        <v>45915</v>
      </c>
      <c r="B1500" s="65">
        <v>32109</v>
      </c>
      <c r="C1500" s="98" t="s">
        <v>7186</v>
      </c>
      <c r="D1500" s="99">
        <v>45916</v>
      </c>
      <c r="G1500" s="13" t="s">
        <v>7384</v>
      </c>
      <c r="I1500" s="13" t="s">
        <v>7384</v>
      </c>
      <c r="J1500" s="13" t="s">
        <v>1811</v>
      </c>
      <c r="K1500" s="13" t="s">
        <v>51</v>
      </c>
      <c r="L1500" s="25" t="str">
        <f>VLOOKUP($K1500,TONG_SL!$A:$D,2,0)</f>
        <v>Mọc Nấm Hương 250g</v>
      </c>
      <c r="N1500" s="25" t="str">
        <f t="shared" si="386"/>
        <v>K-C6</v>
      </c>
      <c r="Q1500" s="25" t="str">
        <f>VLOOKUP(K1500,[2]TONG_SL!$A:$D,3,0)</f>
        <v>Túi</v>
      </c>
      <c r="R1500" s="1">
        <v>3</v>
      </c>
      <c r="T1500" s="1">
        <f>VLOOKUP(VLOOKUP(G1500,[2]Ma_KH!$A:$R,18,0)&amp;K1500,[2]Gia_MB!$A:$F,6,0)</f>
        <v>43700</v>
      </c>
      <c r="U1500" s="14">
        <f t="shared" si="387"/>
        <v>131100</v>
      </c>
    </row>
    <row r="1501" spans="1:21" x14ac:dyDescent="0.25">
      <c r="A1501" s="92">
        <v>45915</v>
      </c>
      <c r="B1501" s="65">
        <v>32109</v>
      </c>
      <c r="C1501" s="98" t="s">
        <v>7186</v>
      </c>
      <c r="D1501" s="99">
        <v>45916</v>
      </c>
      <c r="G1501" s="13" t="s">
        <v>7384</v>
      </c>
      <c r="I1501" s="13" t="s">
        <v>7384</v>
      </c>
      <c r="J1501" s="13" t="s">
        <v>1811</v>
      </c>
      <c r="K1501" s="13" t="s">
        <v>30</v>
      </c>
      <c r="L1501" s="25" t="str">
        <f>VLOOKUP($K1501,TONG_SL!$A:$D,2,0)</f>
        <v>Gà muối 500g</v>
      </c>
      <c r="N1501" s="25" t="str">
        <f t="shared" si="386"/>
        <v>K-C6</v>
      </c>
      <c r="Q1501" s="25" t="str">
        <f>VLOOKUP(K1501,[2]TONG_SL!$A:$D,3,0)</f>
        <v>Túi</v>
      </c>
      <c r="R1501" s="1">
        <v>1</v>
      </c>
      <c r="T1501" s="1">
        <f>VLOOKUP(VLOOKUP(G1501,[2]Ma_KH!$A:$R,18,0)&amp;K1501,[2]Gia_MB!$A:$F,6,0)</f>
        <v>105505.09999999999</v>
      </c>
      <c r="U1501" s="14">
        <f t="shared" si="387"/>
        <v>105505.09999999999</v>
      </c>
    </row>
    <row r="1502" spans="1:21" x14ac:dyDescent="0.25">
      <c r="A1502" s="92">
        <v>45911</v>
      </c>
      <c r="B1502" s="65">
        <v>58955</v>
      </c>
      <c r="C1502" s="98" t="s">
        <v>7186</v>
      </c>
      <c r="D1502" s="99">
        <v>45916</v>
      </c>
      <c r="G1502" s="13" t="s">
        <v>3100</v>
      </c>
      <c r="I1502" s="13" t="s">
        <v>3100</v>
      </c>
      <c r="J1502" s="13" t="s">
        <v>1811</v>
      </c>
      <c r="K1502" s="13" t="s">
        <v>27</v>
      </c>
      <c r="L1502" s="25" t="str">
        <f>VLOOKUP($K1502,TONG_SL!$A:$D,2,0)</f>
        <v>Chân giò heo muối 300g</v>
      </c>
      <c r="N1502" s="25" t="str">
        <f t="shared" si="386"/>
        <v>K-C6</v>
      </c>
      <c r="Q1502" s="25" t="str">
        <f>VLOOKUP(K1502,[2]TONG_SL!$A:$D,3,0)</f>
        <v>Túi</v>
      </c>
      <c r="R1502" s="1">
        <v>5</v>
      </c>
      <c r="T1502" s="1">
        <f>VLOOKUP(VLOOKUP(G1502,[2]Ma_KH!$A:$R,18,0)&amp;K1502,[2]Gia_MB!$A:$F,6,0)</f>
        <v>73431</v>
      </c>
      <c r="U1502" s="14">
        <f t="shared" si="387"/>
        <v>367155</v>
      </c>
    </row>
    <row r="1503" spans="1:21" x14ac:dyDescent="0.25">
      <c r="A1503" s="92">
        <v>45911</v>
      </c>
      <c r="B1503" s="65">
        <v>58955</v>
      </c>
      <c r="C1503" s="98" t="s">
        <v>7186</v>
      </c>
      <c r="D1503" s="99">
        <v>45916</v>
      </c>
      <c r="G1503" s="13" t="s">
        <v>3100</v>
      </c>
      <c r="I1503" s="13" t="s">
        <v>3100</v>
      </c>
      <c r="J1503" s="13" t="s">
        <v>1811</v>
      </c>
      <c r="K1503" s="13" t="s">
        <v>7475</v>
      </c>
      <c r="L1503" s="25" t="str">
        <f>VLOOKUP($K1503,TONG_SL!$A:$D,2,0)</f>
        <v>Chân giò heo muối 500g</v>
      </c>
      <c r="N1503" s="25" t="str">
        <f t="shared" si="386"/>
        <v>K-C6</v>
      </c>
      <c r="Q1503" s="25" t="str">
        <f>VLOOKUP(K1503,[2]TONG_SL!$A:$D,3,0)</f>
        <v>Túi</v>
      </c>
      <c r="R1503" s="1">
        <v>3</v>
      </c>
      <c r="T1503" s="1">
        <f>VLOOKUP(VLOOKUP(G1503,[2]Ma_KH!$A:$R,18,0)&amp;K1503,[2]Gia_MB!$A:$F,6,0)</f>
        <v>119066</v>
      </c>
      <c r="U1503" s="14">
        <f t="shared" si="387"/>
        <v>357198</v>
      </c>
    </row>
    <row r="1504" spans="1:21" x14ac:dyDescent="0.25">
      <c r="A1504" s="92">
        <v>45913</v>
      </c>
      <c r="B1504" s="65">
        <v>59476</v>
      </c>
      <c r="C1504" s="98" t="s">
        <v>7186</v>
      </c>
      <c r="D1504" s="99">
        <v>45916</v>
      </c>
      <c r="G1504" s="13" t="s">
        <v>7200</v>
      </c>
      <c r="I1504" s="13" t="s">
        <v>1954</v>
      </c>
      <c r="J1504" s="13" t="s">
        <v>1811</v>
      </c>
      <c r="K1504" s="13" t="s">
        <v>27</v>
      </c>
      <c r="L1504" s="25" t="str">
        <f>VLOOKUP($K1504,TONG_SL!$A:$D,2,0)</f>
        <v>Chân giò heo muối 300g</v>
      </c>
      <c r="N1504" s="25" t="str">
        <f t="shared" si="386"/>
        <v>K-C6</v>
      </c>
      <c r="Q1504" s="25" t="str">
        <f>VLOOKUP(K1504,[2]TONG_SL!$A:$D,3,0)</f>
        <v>Túi</v>
      </c>
      <c r="R1504" s="1">
        <v>6</v>
      </c>
      <c r="T1504" s="1">
        <f>VLOOKUP(VLOOKUP(G1504,[2]Ma_KH!$A:$R,18,0)&amp;K1504,[2]Gia_MB!$A:$F,6,0)</f>
        <v>69759</v>
      </c>
      <c r="U1504" s="14">
        <f t="shared" si="387"/>
        <v>418554</v>
      </c>
    </row>
    <row r="1505" spans="1:21" x14ac:dyDescent="0.25">
      <c r="A1505" s="92">
        <v>45913</v>
      </c>
      <c r="B1505" s="65">
        <v>59476</v>
      </c>
      <c r="C1505" s="98" t="s">
        <v>7186</v>
      </c>
      <c r="D1505" s="99">
        <v>45916</v>
      </c>
      <c r="G1505" s="13" t="s">
        <v>7200</v>
      </c>
      <c r="I1505" s="13" t="s">
        <v>1954</v>
      </c>
      <c r="J1505" s="13" t="s">
        <v>1811</v>
      </c>
      <c r="K1505" s="13" t="s">
        <v>30</v>
      </c>
      <c r="L1505" s="25" t="str">
        <f>VLOOKUP($K1505,TONG_SL!$A:$D,2,0)</f>
        <v>Gà muối 500g</v>
      </c>
      <c r="N1505" s="25" t="str">
        <f t="shared" si="386"/>
        <v>K-C6</v>
      </c>
      <c r="Q1505" s="25" t="str">
        <f>VLOOKUP(K1505,[2]TONG_SL!$A:$D,3,0)</f>
        <v>Túi</v>
      </c>
      <c r="R1505" s="1">
        <v>10</v>
      </c>
      <c r="T1505" s="1">
        <f>VLOOKUP(VLOOKUP(G1505,[2]Ma_KH!$A:$R,18,0)&amp;K1505,[2]Gia_MB!$A:$F,6,0)</f>
        <v>105505</v>
      </c>
      <c r="U1505" s="14">
        <f t="shared" si="387"/>
        <v>1055050</v>
      </c>
    </row>
    <row r="1506" spans="1:21" x14ac:dyDescent="0.25">
      <c r="A1506" s="92">
        <v>45915</v>
      </c>
      <c r="B1506" s="65">
        <v>59565</v>
      </c>
      <c r="C1506" s="98" t="s">
        <v>7186</v>
      </c>
      <c r="D1506" s="99">
        <v>45916</v>
      </c>
      <c r="G1506" s="13" t="s">
        <v>3130</v>
      </c>
      <c r="I1506" s="13" t="s">
        <v>3130</v>
      </c>
      <c r="J1506" s="13" t="s">
        <v>1811</v>
      </c>
      <c r="K1506" s="13" t="s">
        <v>30</v>
      </c>
      <c r="L1506" s="25" t="str">
        <f>VLOOKUP($K1506,TONG_SL!$A:$D,2,0)</f>
        <v>Gà muối 500g</v>
      </c>
      <c r="N1506" s="25" t="str">
        <f t="shared" si="386"/>
        <v>K-C6</v>
      </c>
      <c r="Q1506" s="25" t="str">
        <f>VLOOKUP(K1506,[2]TONG_SL!$A:$D,3,0)</f>
        <v>Túi</v>
      </c>
      <c r="R1506" s="1">
        <v>3</v>
      </c>
      <c r="T1506" s="1">
        <f>VLOOKUP(VLOOKUP(G1506,[2]Ma_KH!$A:$R,18,0)&amp;K1506,[2]Gia_MB!$A:$F,6,0)</f>
        <v>111058</v>
      </c>
      <c r="U1506" s="14">
        <f t="shared" si="387"/>
        <v>333174</v>
      </c>
    </row>
    <row r="1507" spans="1:21" x14ac:dyDescent="0.25">
      <c r="A1507" s="92">
        <v>45915</v>
      </c>
      <c r="B1507" s="65">
        <v>59565</v>
      </c>
      <c r="C1507" s="98" t="s">
        <v>7186</v>
      </c>
      <c r="D1507" s="99">
        <v>45916</v>
      </c>
      <c r="G1507" s="13" t="s">
        <v>3130</v>
      </c>
      <c r="I1507" s="13" t="s">
        <v>3130</v>
      </c>
      <c r="J1507" s="13" t="s">
        <v>1811</v>
      </c>
      <c r="K1507" s="13" t="s">
        <v>27</v>
      </c>
      <c r="L1507" s="25" t="str">
        <f>VLOOKUP($K1507,TONG_SL!$A:$D,2,0)</f>
        <v>Chân giò heo muối 300g</v>
      </c>
      <c r="N1507" s="25" t="str">
        <f t="shared" si="386"/>
        <v>K-C6</v>
      </c>
      <c r="Q1507" s="25" t="str">
        <f>VLOOKUP(K1507,[2]TONG_SL!$A:$D,3,0)</f>
        <v>Túi</v>
      </c>
      <c r="R1507" s="1">
        <v>8</v>
      </c>
      <c r="T1507" s="1">
        <f>VLOOKUP(VLOOKUP(G1507,[2]Ma_KH!$A:$R,18,0)&amp;K1507,[2]Gia_MB!$A:$F,6,0)</f>
        <v>73431</v>
      </c>
      <c r="U1507" s="14">
        <f t="shared" si="387"/>
        <v>587448</v>
      </c>
    </row>
    <row r="1508" spans="1:21" x14ac:dyDescent="0.25">
      <c r="A1508" s="92">
        <v>45915</v>
      </c>
      <c r="B1508" s="65">
        <v>59565</v>
      </c>
      <c r="C1508" s="98" t="s">
        <v>7186</v>
      </c>
      <c r="D1508" s="99">
        <v>45916</v>
      </c>
      <c r="G1508" s="13" t="s">
        <v>3130</v>
      </c>
      <c r="I1508" s="13" t="s">
        <v>3130</v>
      </c>
      <c r="J1508" s="13" t="s">
        <v>1811</v>
      </c>
      <c r="K1508" s="13" t="s">
        <v>7475</v>
      </c>
      <c r="L1508" s="25" t="str">
        <f>VLOOKUP($K1508,TONG_SL!$A:$D,2,0)</f>
        <v>Chân giò heo muối 500g</v>
      </c>
      <c r="N1508" s="25" t="str">
        <f t="shared" si="386"/>
        <v>K-C6</v>
      </c>
      <c r="Q1508" s="25" t="str">
        <f>VLOOKUP(K1508,[2]TONG_SL!$A:$D,3,0)</f>
        <v>Túi</v>
      </c>
      <c r="R1508" s="1">
        <v>5</v>
      </c>
      <c r="T1508" s="1">
        <f>VLOOKUP(VLOOKUP(G1508,[2]Ma_KH!$A:$R,18,0)&amp;K1508,[2]Gia_MB!$A:$F,6,0)</f>
        <v>119066</v>
      </c>
      <c r="U1508" s="14">
        <f t="shared" si="387"/>
        <v>595330</v>
      </c>
    </row>
    <row r="1509" spans="1:21" x14ac:dyDescent="0.25">
      <c r="A1509" s="92">
        <v>45915</v>
      </c>
      <c r="B1509" s="65">
        <v>59565</v>
      </c>
      <c r="C1509" s="98" t="s">
        <v>7186</v>
      </c>
      <c r="D1509" s="99">
        <v>45916</v>
      </c>
      <c r="G1509" s="13" t="s">
        <v>3130</v>
      </c>
      <c r="I1509" s="13" t="s">
        <v>3130</v>
      </c>
      <c r="J1509" s="13" t="s">
        <v>1811</v>
      </c>
      <c r="K1509" s="13" t="s">
        <v>32</v>
      </c>
      <c r="L1509" s="25" t="str">
        <f>VLOOKUP($K1509,TONG_SL!$A:$D,2,0)</f>
        <v>Giò Tai Lưỡi Xào 250g</v>
      </c>
      <c r="N1509" s="25" t="str">
        <f t="shared" si="386"/>
        <v>K-C6</v>
      </c>
      <c r="Q1509" s="25" t="str">
        <f>VLOOKUP(K1509,[2]TONG_SL!$A:$D,3,0)</f>
        <v>Túi</v>
      </c>
      <c r="R1509" s="1">
        <v>4</v>
      </c>
      <c r="T1509" s="1">
        <f>VLOOKUP(VLOOKUP(G1509,[2]Ma_KH!$A:$R,18,0)&amp;K1509,[2]Gia_MB!$A:$F,6,0)</f>
        <v>50182</v>
      </c>
      <c r="U1509" s="14">
        <f t="shared" si="387"/>
        <v>200728</v>
      </c>
    </row>
    <row r="1510" spans="1:21" x14ac:dyDescent="0.25">
      <c r="A1510" s="92">
        <v>45915</v>
      </c>
      <c r="B1510" s="65">
        <v>59565</v>
      </c>
      <c r="C1510" s="98" t="s">
        <v>7186</v>
      </c>
      <c r="D1510" s="99">
        <v>45916</v>
      </c>
      <c r="G1510" s="13" t="s">
        <v>3130</v>
      </c>
      <c r="I1510" s="13" t="s">
        <v>3130</v>
      </c>
      <c r="J1510" s="13" t="s">
        <v>1811</v>
      </c>
      <c r="K1510" s="13" t="s">
        <v>7194</v>
      </c>
      <c r="L1510" s="25" t="str">
        <f>VLOOKUP($K1510,TONG_SL!$A:$D,2,0)</f>
        <v>Chả cốm 300g</v>
      </c>
      <c r="N1510" s="25" t="str">
        <f t="shared" si="386"/>
        <v>K-C6</v>
      </c>
      <c r="Q1510" s="25" t="str">
        <f>VLOOKUP(K1510,[2]TONG_SL!$A:$D,3,0)</f>
        <v>Túi</v>
      </c>
      <c r="R1510" s="1">
        <v>5</v>
      </c>
      <c r="T1510" s="1">
        <f>VLOOKUP(VLOOKUP(G1510,[2]Ma_KH!$A:$R,18,0)&amp;K1510,[2]Gia_MB!$A:$F,6,0)</f>
        <v>74250</v>
      </c>
      <c r="U1510" s="14">
        <f t="shared" si="387"/>
        <v>371250</v>
      </c>
    </row>
    <row r="1511" spans="1:21" x14ac:dyDescent="0.25">
      <c r="A1511" s="92">
        <v>45915</v>
      </c>
      <c r="B1511" s="65">
        <v>59497</v>
      </c>
      <c r="C1511" s="98" t="s">
        <v>7186</v>
      </c>
      <c r="D1511" s="99">
        <v>45916</v>
      </c>
      <c r="G1511" s="13" t="s">
        <v>7200</v>
      </c>
      <c r="I1511" s="13" t="s">
        <v>2159</v>
      </c>
      <c r="J1511" s="13" t="s">
        <v>1811</v>
      </c>
      <c r="K1511" s="13" t="s">
        <v>27</v>
      </c>
      <c r="L1511" s="25" t="str">
        <f>VLOOKUP($K1511,TONG_SL!$A:$D,2,0)</f>
        <v>Chân giò heo muối 300g</v>
      </c>
      <c r="N1511" s="25" t="str">
        <f t="shared" si="386"/>
        <v>K-C6</v>
      </c>
      <c r="Q1511" s="25" t="str">
        <f>VLOOKUP(K1511,[2]TONG_SL!$A:$D,3,0)</f>
        <v>Túi</v>
      </c>
      <c r="R1511" s="1">
        <v>2</v>
      </c>
      <c r="T1511" s="1">
        <f>VLOOKUP(VLOOKUP(G1511,[2]Ma_KH!$A:$R,18,0)&amp;K1511,[2]Gia_MB!$A:$F,6,0)</f>
        <v>69759</v>
      </c>
      <c r="U1511" s="14">
        <f t="shared" si="387"/>
        <v>139518</v>
      </c>
    </row>
    <row r="1512" spans="1:21" x14ac:dyDescent="0.25">
      <c r="A1512" s="92">
        <v>45915</v>
      </c>
      <c r="B1512" s="65">
        <v>59497</v>
      </c>
      <c r="C1512" s="98" t="s">
        <v>7186</v>
      </c>
      <c r="D1512" s="99">
        <v>45916</v>
      </c>
      <c r="G1512" s="13" t="s">
        <v>7200</v>
      </c>
      <c r="I1512" s="13" t="s">
        <v>2159</v>
      </c>
      <c r="J1512" s="13" t="s">
        <v>1811</v>
      </c>
      <c r="K1512" s="13" t="s">
        <v>30</v>
      </c>
      <c r="L1512" s="25" t="str">
        <f>VLOOKUP($K1512,TONG_SL!$A:$D,2,0)</f>
        <v>Gà muối 500g</v>
      </c>
      <c r="N1512" s="25" t="str">
        <f t="shared" si="386"/>
        <v>K-C6</v>
      </c>
      <c r="Q1512" s="25" t="str">
        <f>VLOOKUP(K1512,[2]TONG_SL!$A:$D,3,0)</f>
        <v>Túi</v>
      </c>
      <c r="R1512" s="1">
        <v>3</v>
      </c>
      <c r="T1512" s="1">
        <f>VLOOKUP(VLOOKUP(G1512,[2]Ma_KH!$A:$R,18,0)&amp;K1512,[2]Gia_MB!$A:$F,6,0)</f>
        <v>105505</v>
      </c>
      <c r="U1512" s="14">
        <f t="shared" si="387"/>
        <v>316515</v>
      </c>
    </row>
    <row r="1513" spans="1:21" x14ac:dyDescent="0.25">
      <c r="A1513" s="92">
        <v>45915</v>
      </c>
      <c r="B1513" s="65">
        <v>59497</v>
      </c>
      <c r="C1513" s="98" t="s">
        <v>7186</v>
      </c>
      <c r="D1513" s="99">
        <v>45916</v>
      </c>
      <c r="G1513" s="13" t="s">
        <v>7200</v>
      </c>
      <c r="I1513" s="13" t="s">
        <v>2159</v>
      </c>
      <c r="J1513" s="13" t="s">
        <v>1811</v>
      </c>
      <c r="K1513" s="13" t="s">
        <v>32</v>
      </c>
      <c r="L1513" s="25" t="str">
        <f>VLOOKUP($K1513,TONG_SL!$A:$D,2,0)</f>
        <v>Giò Tai Lưỡi Xào 250g</v>
      </c>
      <c r="N1513" s="25" t="str">
        <f t="shared" si="386"/>
        <v>K-C6</v>
      </c>
      <c r="Q1513" s="25" t="str">
        <f>VLOOKUP(K1513,[2]TONG_SL!$A:$D,3,0)</f>
        <v>Túi</v>
      </c>
      <c r="R1513" s="1">
        <v>2</v>
      </c>
      <c r="T1513" s="1">
        <f>VLOOKUP(VLOOKUP(G1513,[2]Ma_KH!$A:$R,18,0)&amp;K1513,[2]Gia_MB!$A:$F,6,0)</f>
        <v>47673</v>
      </c>
      <c r="U1513" s="14">
        <f t="shared" si="387"/>
        <v>95346</v>
      </c>
    </row>
    <row r="1514" spans="1:21" x14ac:dyDescent="0.25">
      <c r="A1514" s="92">
        <v>45915</v>
      </c>
      <c r="B1514" s="65">
        <v>59497</v>
      </c>
      <c r="C1514" s="98" t="s">
        <v>7186</v>
      </c>
      <c r="D1514" s="99">
        <v>45916</v>
      </c>
      <c r="G1514" s="13" t="s">
        <v>7200</v>
      </c>
      <c r="I1514" s="13" t="s">
        <v>2159</v>
      </c>
      <c r="J1514" s="13" t="s">
        <v>1811</v>
      </c>
      <c r="K1514" s="13" t="s">
        <v>51</v>
      </c>
      <c r="L1514" s="25" t="str">
        <f>VLOOKUP($K1514,TONG_SL!$A:$D,2,0)</f>
        <v>Mọc Nấm Hương 250g</v>
      </c>
      <c r="N1514" s="25" t="str">
        <f t="shared" si="386"/>
        <v>K-C6</v>
      </c>
      <c r="Q1514" s="25" t="str">
        <f>VLOOKUP(K1514,[2]TONG_SL!$A:$D,3,0)</f>
        <v>Túi</v>
      </c>
      <c r="R1514" s="1">
        <v>2</v>
      </c>
      <c r="T1514" s="1">
        <f>VLOOKUP(VLOOKUP(G1514,[2]Ma_KH!$A:$R,18,0)&amp;K1514,[2]Gia_MB!$A:$F,6,0)</f>
        <v>43700</v>
      </c>
      <c r="U1514" s="14">
        <f t="shared" si="387"/>
        <v>87400</v>
      </c>
    </row>
    <row r="1515" spans="1:21" x14ac:dyDescent="0.25">
      <c r="A1515" s="92">
        <v>45913</v>
      </c>
      <c r="B1515" s="65">
        <v>59475</v>
      </c>
      <c r="C1515" s="98" t="s">
        <v>7186</v>
      </c>
      <c r="D1515" s="99">
        <v>45916</v>
      </c>
      <c r="G1515" s="13" t="s">
        <v>3126</v>
      </c>
      <c r="I1515" s="13" t="s">
        <v>3126</v>
      </c>
      <c r="J1515" s="13" t="s">
        <v>1811</v>
      </c>
      <c r="K1515" s="13" t="s">
        <v>30</v>
      </c>
      <c r="L1515" s="25" t="str">
        <f>VLOOKUP($K1515,TONG_SL!$A:$D,2,0)</f>
        <v>Gà muối 500g</v>
      </c>
      <c r="N1515" s="25" t="str">
        <f t="shared" si="386"/>
        <v>K-C6</v>
      </c>
      <c r="Q1515" s="25" t="str">
        <f>VLOOKUP(K1515,[2]TONG_SL!$A:$D,3,0)</f>
        <v>Túi</v>
      </c>
      <c r="R1515" s="1">
        <v>3</v>
      </c>
      <c r="T1515" s="1">
        <f>VLOOKUP(VLOOKUP(G1515,[2]Ma_KH!$A:$R,18,0)&amp;K1515,[2]Gia_MB!$A:$F,6,0)</f>
        <v>111058</v>
      </c>
      <c r="U1515" s="14">
        <f t="shared" si="387"/>
        <v>333174</v>
      </c>
    </row>
    <row r="1516" spans="1:21" x14ac:dyDescent="0.25">
      <c r="A1516" s="92">
        <v>45913</v>
      </c>
      <c r="B1516" s="65">
        <v>59475</v>
      </c>
      <c r="C1516" s="98" t="s">
        <v>7186</v>
      </c>
      <c r="D1516" s="99">
        <v>45916</v>
      </c>
      <c r="G1516" s="13" t="s">
        <v>3126</v>
      </c>
      <c r="I1516" s="13" t="s">
        <v>3126</v>
      </c>
      <c r="J1516" s="13" t="s">
        <v>1811</v>
      </c>
      <c r="K1516" s="13" t="s">
        <v>27</v>
      </c>
      <c r="L1516" s="25" t="str">
        <f>VLOOKUP($K1516,TONG_SL!$A:$D,2,0)</f>
        <v>Chân giò heo muối 300g</v>
      </c>
      <c r="N1516" s="25" t="str">
        <f t="shared" si="386"/>
        <v>K-C6</v>
      </c>
      <c r="Q1516" s="25" t="str">
        <f>VLOOKUP(K1516,[2]TONG_SL!$A:$D,3,0)</f>
        <v>Túi</v>
      </c>
      <c r="R1516" s="1">
        <v>3</v>
      </c>
      <c r="T1516" s="1">
        <f>VLOOKUP(VLOOKUP(G1516,[2]Ma_KH!$A:$R,18,0)&amp;K1516,[2]Gia_MB!$A:$F,6,0)</f>
        <v>73431</v>
      </c>
      <c r="U1516" s="14">
        <f t="shared" si="387"/>
        <v>220293</v>
      </c>
    </row>
    <row r="1517" spans="1:21" x14ac:dyDescent="0.25">
      <c r="A1517" s="92">
        <v>45913</v>
      </c>
      <c r="B1517" s="65">
        <v>59475</v>
      </c>
      <c r="C1517" s="98" t="s">
        <v>7186</v>
      </c>
      <c r="D1517" s="99">
        <v>45916</v>
      </c>
      <c r="G1517" s="13" t="s">
        <v>3126</v>
      </c>
      <c r="I1517" s="13" t="s">
        <v>3126</v>
      </c>
      <c r="J1517" s="13" t="s">
        <v>1811</v>
      </c>
      <c r="K1517" s="13" t="s">
        <v>32</v>
      </c>
      <c r="L1517" s="25" t="str">
        <f>VLOOKUP($K1517,TONG_SL!$A:$D,2,0)</f>
        <v>Giò Tai Lưỡi Xào 250g</v>
      </c>
      <c r="N1517" s="25" t="str">
        <f t="shared" si="386"/>
        <v>K-C6</v>
      </c>
      <c r="Q1517" s="25" t="str">
        <f>VLOOKUP(K1517,[2]TONG_SL!$A:$D,3,0)</f>
        <v>Túi</v>
      </c>
      <c r="R1517" s="1">
        <v>2</v>
      </c>
      <c r="T1517" s="1">
        <f>VLOOKUP(VLOOKUP(G1517,[2]Ma_KH!$A:$R,18,0)&amp;K1517,[2]Gia_MB!$A:$F,6,0)</f>
        <v>50182</v>
      </c>
      <c r="U1517" s="14">
        <f t="shared" si="387"/>
        <v>100364</v>
      </c>
    </row>
    <row r="1518" spans="1:21" x14ac:dyDescent="0.25">
      <c r="A1518" s="92">
        <v>45915</v>
      </c>
      <c r="B1518" s="65">
        <v>59538</v>
      </c>
      <c r="C1518" s="98" t="s">
        <v>7186</v>
      </c>
      <c r="D1518" s="99">
        <v>45916</v>
      </c>
      <c r="G1518" s="13" t="s">
        <v>7218</v>
      </c>
      <c r="I1518" s="13" t="s">
        <v>7557</v>
      </c>
      <c r="J1518" s="13" t="s">
        <v>1811</v>
      </c>
      <c r="K1518" s="13" t="s">
        <v>7474</v>
      </c>
      <c r="L1518" s="25" t="str">
        <f>VLOOKUP($K1518,TONG_SL!$A:$D,2,0)</f>
        <v>Chân giò heo muối 100g</v>
      </c>
      <c r="N1518" s="25" t="str">
        <f t="shared" si="386"/>
        <v>K-C6</v>
      </c>
      <c r="Q1518" s="25" t="str">
        <f>VLOOKUP(K1518,[2]TONG_SL!$A:$D,3,0)</f>
        <v>Gói</v>
      </c>
      <c r="R1518" s="1">
        <v>10</v>
      </c>
      <c r="T1518" s="1">
        <f>VLOOKUP(VLOOKUP(G1518,[2]Ma_KH!$A:$R,18,0)&amp;K1518,[2]Gia_MB!$A:$F,6,0)</f>
        <v>23076</v>
      </c>
      <c r="U1518" s="14">
        <f t="shared" si="387"/>
        <v>230760</v>
      </c>
    </row>
    <row r="1519" spans="1:21" x14ac:dyDescent="0.25">
      <c r="A1519" s="92">
        <v>45912</v>
      </c>
      <c r="B1519" s="65">
        <v>59135</v>
      </c>
      <c r="C1519" s="98" t="s">
        <v>7186</v>
      </c>
      <c r="D1519" s="99">
        <v>45916</v>
      </c>
      <c r="G1519" s="13" t="s">
        <v>3244</v>
      </c>
      <c r="I1519" s="13" t="s">
        <v>3244</v>
      </c>
      <c r="J1519" s="13" t="s">
        <v>1811</v>
      </c>
      <c r="K1519" s="13" t="s">
        <v>30</v>
      </c>
      <c r="L1519" s="25" t="str">
        <f>VLOOKUP($K1519,TONG_SL!$A:$D,2,0)</f>
        <v>Gà muối 500g</v>
      </c>
      <c r="N1519" s="25" t="str">
        <f t="shared" si="386"/>
        <v>K-C6</v>
      </c>
      <c r="Q1519" s="25" t="str">
        <f>VLOOKUP(K1519,[2]TONG_SL!$A:$D,3,0)</f>
        <v>Túi</v>
      </c>
      <c r="R1519" s="1">
        <v>5</v>
      </c>
      <c r="T1519" s="1">
        <f>VLOOKUP(VLOOKUP(G1519,[2]Ma_KH!$A:$R,18,0)&amp;K1519,[2]Gia_MB!$A:$F,6,0)</f>
        <v>111058</v>
      </c>
      <c r="U1519" s="14">
        <f t="shared" si="387"/>
        <v>555290</v>
      </c>
    </row>
    <row r="1520" spans="1:21" x14ac:dyDescent="0.25">
      <c r="A1520" s="92">
        <v>45912</v>
      </c>
      <c r="B1520" s="65">
        <v>59135</v>
      </c>
      <c r="C1520" s="98" t="s">
        <v>7186</v>
      </c>
      <c r="D1520" s="99">
        <v>45916</v>
      </c>
      <c r="G1520" s="13" t="s">
        <v>3244</v>
      </c>
      <c r="I1520" s="13" t="s">
        <v>3244</v>
      </c>
      <c r="J1520" s="13" t="s">
        <v>1811</v>
      </c>
      <c r="K1520" s="13" t="s">
        <v>7475</v>
      </c>
      <c r="L1520" s="25" t="str">
        <f>VLOOKUP($K1520,TONG_SL!$A:$D,2,0)</f>
        <v>Chân giò heo muối 500g</v>
      </c>
      <c r="N1520" s="25" t="str">
        <f t="shared" si="386"/>
        <v>K-C6</v>
      </c>
      <c r="Q1520" s="25" t="str">
        <f>VLOOKUP(K1520,[2]TONG_SL!$A:$D,3,0)</f>
        <v>Túi</v>
      </c>
      <c r="R1520" s="1">
        <v>3</v>
      </c>
      <c r="T1520" s="1">
        <f>VLOOKUP(VLOOKUP(G1520,[2]Ma_KH!$A:$R,18,0)&amp;K1520,[2]Gia_MB!$A:$F,6,0)</f>
        <v>119066</v>
      </c>
      <c r="U1520" s="14">
        <f t="shared" si="387"/>
        <v>357198</v>
      </c>
    </row>
    <row r="1521" spans="1:21" x14ac:dyDescent="0.25">
      <c r="A1521" s="92">
        <v>45912</v>
      </c>
      <c r="B1521" s="65">
        <v>59135</v>
      </c>
      <c r="C1521" s="98" t="s">
        <v>7186</v>
      </c>
      <c r="D1521" s="99">
        <v>45916</v>
      </c>
      <c r="G1521" s="13" t="s">
        <v>3244</v>
      </c>
      <c r="I1521" s="13" t="s">
        <v>3244</v>
      </c>
      <c r="J1521" s="13" t="s">
        <v>1811</v>
      </c>
      <c r="K1521" s="13" t="s">
        <v>32</v>
      </c>
      <c r="L1521" s="25" t="str">
        <f>VLOOKUP($K1521,TONG_SL!$A:$D,2,0)</f>
        <v>Giò Tai Lưỡi Xào 250g</v>
      </c>
      <c r="N1521" s="25" t="str">
        <f t="shared" si="386"/>
        <v>K-C6</v>
      </c>
      <c r="Q1521" s="25" t="str">
        <f>VLOOKUP(K1521,[2]TONG_SL!$A:$D,3,0)</f>
        <v>Túi</v>
      </c>
      <c r="R1521" s="1">
        <v>5</v>
      </c>
      <c r="T1521" s="1">
        <f>VLOOKUP(VLOOKUP(G1521,[2]Ma_KH!$A:$R,18,0)&amp;K1521,[2]Gia_MB!$A:$F,6,0)</f>
        <v>50182</v>
      </c>
      <c r="U1521" s="14">
        <f t="shared" si="387"/>
        <v>250910</v>
      </c>
    </row>
    <row r="1522" spans="1:21" x14ac:dyDescent="0.25">
      <c r="A1522" s="92">
        <v>45911</v>
      </c>
      <c r="B1522" s="65">
        <v>58947</v>
      </c>
      <c r="C1522" s="98" t="s">
        <v>7186</v>
      </c>
      <c r="D1522" s="99">
        <v>45916</v>
      </c>
      <c r="G1522" s="13" t="s">
        <v>7218</v>
      </c>
      <c r="I1522" s="13" t="s">
        <v>7558</v>
      </c>
      <c r="J1522" s="13" t="s">
        <v>1811</v>
      </c>
      <c r="K1522" s="13" t="s">
        <v>7474</v>
      </c>
      <c r="L1522" s="25" t="str">
        <f>VLOOKUP($K1522,TONG_SL!$A:$D,2,0)</f>
        <v>Chân giò heo muối 100g</v>
      </c>
      <c r="N1522" s="25" t="str">
        <f t="shared" si="386"/>
        <v>K-C6</v>
      </c>
      <c r="Q1522" s="25" t="str">
        <f>VLOOKUP(K1522,[2]TONG_SL!$A:$D,3,0)</f>
        <v>Gói</v>
      </c>
      <c r="R1522" s="1">
        <v>10</v>
      </c>
      <c r="T1522" s="1">
        <f>VLOOKUP(VLOOKUP(G1522,[2]Ma_KH!$A:$R,18,0)&amp;K1522,[2]Gia_MB!$A:$F,6,0)</f>
        <v>23076</v>
      </c>
      <c r="U1522" s="14">
        <f t="shared" si="387"/>
        <v>230760</v>
      </c>
    </row>
    <row r="1523" spans="1:21" x14ac:dyDescent="0.25">
      <c r="A1523" s="92">
        <v>45911</v>
      </c>
      <c r="B1523" s="65">
        <v>58946</v>
      </c>
      <c r="C1523" s="98" t="s">
        <v>7186</v>
      </c>
      <c r="D1523" s="99">
        <v>45916</v>
      </c>
      <c r="G1523" s="13" t="s">
        <v>7218</v>
      </c>
      <c r="I1523" s="13" t="s">
        <v>7559</v>
      </c>
      <c r="J1523" s="13" t="s">
        <v>1811</v>
      </c>
      <c r="K1523" s="13" t="s">
        <v>7474</v>
      </c>
      <c r="L1523" s="25" t="str">
        <f>VLOOKUP($K1523,TONG_SL!$A:$D,2,0)</f>
        <v>Chân giò heo muối 100g</v>
      </c>
      <c r="N1523" s="25" t="str">
        <f t="shared" si="386"/>
        <v>K-C6</v>
      </c>
      <c r="Q1523" s="25" t="str">
        <f>VLOOKUP(K1523,[2]TONG_SL!$A:$D,3,0)</f>
        <v>Gói</v>
      </c>
      <c r="R1523" s="1">
        <v>8</v>
      </c>
      <c r="T1523" s="1">
        <f>VLOOKUP(VLOOKUP(G1523,[2]Ma_KH!$A:$R,18,0)&amp;K1523,[2]Gia_MB!$A:$F,6,0)</f>
        <v>23076</v>
      </c>
      <c r="U1523" s="14">
        <f t="shared" si="387"/>
        <v>184608</v>
      </c>
    </row>
    <row r="1524" spans="1:21" x14ac:dyDescent="0.25">
      <c r="A1524" s="92">
        <v>45912</v>
      </c>
      <c r="B1524" s="65">
        <v>59023</v>
      </c>
      <c r="C1524" s="98" t="s">
        <v>7186</v>
      </c>
      <c r="D1524" s="99">
        <v>45916</v>
      </c>
      <c r="G1524" s="13" t="s">
        <v>7227</v>
      </c>
      <c r="I1524" s="13" t="s">
        <v>7373</v>
      </c>
      <c r="J1524" s="13" t="s">
        <v>1811</v>
      </c>
      <c r="K1524" s="13" t="s">
        <v>27</v>
      </c>
      <c r="L1524" s="25" t="str">
        <f>VLOOKUP($K1524,TONG_SL!$A:$D,2,0)</f>
        <v>Chân giò heo muối 300g</v>
      </c>
      <c r="N1524" s="25" t="str">
        <f t="shared" si="386"/>
        <v>K-C6</v>
      </c>
      <c r="Q1524" s="25" t="str">
        <f>VLOOKUP(K1524,[2]TONG_SL!$A:$D,3,0)</f>
        <v>Túi</v>
      </c>
      <c r="R1524" s="1">
        <v>10</v>
      </c>
      <c r="T1524" s="1">
        <f>VLOOKUP(VLOOKUP(G1524,[2]Ma_KH!$A:$R,18,0)&amp;K1524,[2]Gia_MB!$A:$F,6,0)</f>
        <v>73431</v>
      </c>
      <c r="U1524" s="14">
        <f t="shared" si="387"/>
        <v>734310</v>
      </c>
    </row>
    <row r="1525" spans="1:21" x14ac:dyDescent="0.25">
      <c r="A1525" s="92">
        <v>45912</v>
      </c>
      <c r="B1525" s="65">
        <v>59023</v>
      </c>
      <c r="C1525" s="98" t="s">
        <v>7186</v>
      </c>
      <c r="D1525" s="99">
        <v>45916</v>
      </c>
      <c r="G1525" s="13" t="s">
        <v>7227</v>
      </c>
      <c r="I1525" s="13" t="s">
        <v>7373</v>
      </c>
      <c r="J1525" s="13" t="s">
        <v>1811</v>
      </c>
      <c r="K1525" s="13" t="s">
        <v>7475</v>
      </c>
      <c r="L1525" s="25" t="str">
        <f>VLOOKUP($K1525,TONG_SL!$A:$D,2,0)</f>
        <v>Chân giò heo muối 500g</v>
      </c>
      <c r="N1525" s="25" t="str">
        <f t="shared" si="386"/>
        <v>K-C6</v>
      </c>
      <c r="Q1525" s="25" t="str">
        <f>VLOOKUP(K1525,[2]TONG_SL!$A:$D,3,0)</f>
        <v>Túi</v>
      </c>
      <c r="R1525" s="1">
        <v>3</v>
      </c>
      <c r="T1525" s="1">
        <f>VLOOKUP(VLOOKUP(G1525,[2]Ma_KH!$A:$R,18,0)&amp;K1525,[2]Gia_MB!$A:$F,6,0)</f>
        <v>119066</v>
      </c>
      <c r="U1525" s="14">
        <f t="shared" si="387"/>
        <v>357198</v>
      </c>
    </row>
    <row r="1526" spans="1:21" x14ac:dyDescent="0.25">
      <c r="A1526" s="92">
        <v>45912</v>
      </c>
      <c r="B1526" s="65">
        <v>59023</v>
      </c>
      <c r="C1526" s="98" t="s">
        <v>7186</v>
      </c>
      <c r="D1526" s="99">
        <v>45916</v>
      </c>
      <c r="G1526" s="13" t="s">
        <v>7227</v>
      </c>
      <c r="I1526" s="13" t="s">
        <v>7373</v>
      </c>
      <c r="J1526" s="13" t="s">
        <v>1811</v>
      </c>
      <c r="K1526" s="13" t="s">
        <v>51</v>
      </c>
      <c r="L1526" s="25" t="str">
        <f>VLOOKUP($K1526,TONG_SL!$A:$D,2,0)</f>
        <v>Mọc Nấm Hương 250g</v>
      </c>
      <c r="N1526" s="25" t="str">
        <f t="shared" si="386"/>
        <v>K-C6</v>
      </c>
      <c r="Q1526" s="25" t="str">
        <f>VLOOKUP(K1526,[2]TONG_SL!$A:$D,3,0)</f>
        <v>Túi</v>
      </c>
      <c r="R1526" s="1">
        <v>3</v>
      </c>
      <c r="T1526" s="1">
        <f>VLOOKUP(VLOOKUP(G1526,[2]Ma_KH!$A:$R,18,0)&amp;K1526,[2]Gia_MB!$A:$F,6,0)</f>
        <v>46000</v>
      </c>
      <c r="U1526" s="14">
        <f t="shared" si="387"/>
        <v>138000</v>
      </c>
    </row>
    <row r="1527" spans="1:21" x14ac:dyDescent="0.25">
      <c r="A1527" s="92">
        <v>45912</v>
      </c>
      <c r="B1527" s="65">
        <v>59023</v>
      </c>
      <c r="C1527" s="98" t="s">
        <v>7186</v>
      </c>
      <c r="D1527" s="99">
        <v>45916</v>
      </c>
      <c r="G1527" s="13" t="s">
        <v>7227</v>
      </c>
      <c r="I1527" s="13" t="s">
        <v>7373</v>
      </c>
      <c r="J1527" s="13" t="s">
        <v>1811</v>
      </c>
      <c r="K1527" s="13" t="s">
        <v>30</v>
      </c>
      <c r="L1527" s="25" t="str">
        <f>VLOOKUP($K1527,TONG_SL!$A:$D,2,0)</f>
        <v>Gà muối 500g</v>
      </c>
      <c r="N1527" s="25" t="str">
        <f t="shared" si="386"/>
        <v>K-C6</v>
      </c>
      <c r="Q1527" s="25" t="str">
        <f>VLOOKUP(K1527,[2]TONG_SL!$A:$D,3,0)</f>
        <v>Túi</v>
      </c>
      <c r="R1527" s="1">
        <v>5</v>
      </c>
      <c r="T1527" s="1">
        <f>VLOOKUP(VLOOKUP(G1527,[2]Ma_KH!$A:$R,18,0)&amp;K1527,[2]Gia_MB!$A:$F,6,0)</f>
        <v>111058</v>
      </c>
      <c r="U1527" s="14">
        <f t="shared" si="387"/>
        <v>555290</v>
      </c>
    </row>
    <row r="1528" spans="1:21" x14ac:dyDescent="0.25">
      <c r="A1528" s="92">
        <v>45912</v>
      </c>
      <c r="B1528" s="65">
        <v>59023</v>
      </c>
      <c r="C1528" s="98" t="s">
        <v>7186</v>
      </c>
      <c r="D1528" s="99">
        <v>45916</v>
      </c>
      <c r="G1528" s="13" t="s">
        <v>7227</v>
      </c>
      <c r="I1528" s="13" t="s">
        <v>7373</v>
      </c>
      <c r="J1528" s="13" t="s">
        <v>1811</v>
      </c>
      <c r="K1528" s="13" t="s">
        <v>7477</v>
      </c>
      <c r="L1528" s="25" t="str">
        <f>VLOOKUP($K1528,TONG_SL!$A:$D,2,0)</f>
        <v>Gà muối hun khói 300g</v>
      </c>
      <c r="N1528" s="25" t="str">
        <f t="shared" si="386"/>
        <v>K-C6</v>
      </c>
      <c r="Q1528" s="25" t="str">
        <f>VLOOKUP(K1528,[2]TONG_SL!$A:$D,3,0)</f>
        <v>Túi</v>
      </c>
      <c r="R1528" s="1">
        <v>3</v>
      </c>
      <c r="T1528" s="1">
        <f>VLOOKUP(VLOOKUP(G1528,[2]Ma_KH!$A:$R,18,0)&amp;K1528,[2]Gia_MB!$A:$F,6,0)</f>
        <v>70000</v>
      </c>
      <c r="U1528" s="14">
        <f t="shared" si="387"/>
        <v>210000</v>
      </c>
    </row>
    <row r="1529" spans="1:21" x14ac:dyDescent="0.25">
      <c r="A1529" s="92">
        <v>45912</v>
      </c>
      <c r="B1529" s="65">
        <v>59025</v>
      </c>
      <c r="C1529" s="98" t="s">
        <v>7186</v>
      </c>
      <c r="D1529" s="99">
        <v>45916</v>
      </c>
      <c r="G1529" s="13" t="s">
        <v>7227</v>
      </c>
      <c r="I1529" s="13" t="s">
        <v>7560</v>
      </c>
      <c r="J1529" s="13" t="s">
        <v>1811</v>
      </c>
      <c r="K1529" s="13" t="s">
        <v>7477</v>
      </c>
      <c r="L1529" s="25" t="str">
        <f>VLOOKUP($K1529,TONG_SL!$A:$D,2,0)</f>
        <v>Gà muối hun khói 300g</v>
      </c>
      <c r="N1529" s="25" t="str">
        <f t="shared" si="386"/>
        <v>K-C6</v>
      </c>
      <c r="Q1529" s="25" t="str">
        <f>VLOOKUP(K1529,[2]TONG_SL!$A:$D,3,0)</f>
        <v>Túi</v>
      </c>
      <c r="R1529" s="1">
        <v>3</v>
      </c>
      <c r="T1529" s="1">
        <f>VLOOKUP(VLOOKUP(G1529,[2]Ma_KH!$A:$R,18,0)&amp;K1529,[2]Gia_MB!$A:$F,6,0)</f>
        <v>70000</v>
      </c>
      <c r="U1529" s="14">
        <f t="shared" si="387"/>
        <v>210000</v>
      </c>
    </row>
    <row r="1530" spans="1:21" x14ac:dyDescent="0.25">
      <c r="A1530" s="92">
        <v>45912</v>
      </c>
      <c r="B1530" s="65">
        <v>59025</v>
      </c>
      <c r="C1530" s="98" t="s">
        <v>7186</v>
      </c>
      <c r="D1530" s="99">
        <v>45916</v>
      </c>
      <c r="G1530" s="13" t="s">
        <v>7227</v>
      </c>
      <c r="I1530" s="13" t="s">
        <v>7560</v>
      </c>
      <c r="J1530" s="13" t="s">
        <v>1811</v>
      </c>
      <c r="K1530" s="13" t="s">
        <v>30</v>
      </c>
      <c r="L1530" s="25" t="str">
        <f>VLOOKUP($K1530,TONG_SL!$A:$D,2,0)</f>
        <v>Gà muối 500g</v>
      </c>
      <c r="N1530" s="25" t="str">
        <f t="shared" si="386"/>
        <v>K-C6</v>
      </c>
      <c r="Q1530" s="25" t="str">
        <f>VLOOKUP(K1530,[2]TONG_SL!$A:$D,3,0)</f>
        <v>Túi</v>
      </c>
      <c r="R1530" s="1">
        <v>3</v>
      </c>
      <c r="T1530" s="1">
        <f>VLOOKUP(VLOOKUP(G1530,[2]Ma_KH!$A:$R,18,0)&amp;K1530,[2]Gia_MB!$A:$F,6,0)</f>
        <v>111058</v>
      </c>
      <c r="U1530" s="14">
        <f t="shared" si="387"/>
        <v>333174</v>
      </c>
    </row>
    <row r="1531" spans="1:21" x14ac:dyDescent="0.25">
      <c r="A1531" s="92">
        <v>45912</v>
      </c>
      <c r="B1531" s="65">
        <v>59025</v>
      </c>
      <c r="C1531" s="98" t="s">
        <v>7186</v>
      </c>
      <c r="D1531" s="99">
        <v>45916</v>
      </c>
      <c r="G1531" s="13" t="s">
        <v>7227</v>
      </c>
      <c r="I1531" s="13" t="s">
        <v>7560</v>
      </c>
      <c r="J1531" s="13" t="s">
        <v>1811</v>
      </c>
      <c r="K1531" s="13" t="s">
        <v>51</v>
      </c>
      <c r="L1531" s="25" t="str">
        <f>VLOOKUP($K1531,TONG_SL!$A:$D,2,0)</f>
        <v>Mọc Nấm Hương 250g</v>
      </c>
      <c r="N1531" s="25" t="str">
        <f t="shared" si="386"/>
        <v>K-C6</v>
      </c>
      <c r="Q1531" s="25" t="str">
        <f>VLOOKUP(K1531,[2]TONG_SL!$A:$D,3,0)</f>
        <v>Túi</v>
      </c>
      <c r="R1531" s="1">
        <v>3</v>
      </c>
      <c r="T1531" s="1">
        <f>VLOOKUP(VLOOKUP(G1531,[2]Ma_KH!$A:$R,18,0)&amp;K1531,[2]Gia_MB!$A:$F,6,0)</f>
        <v>46000</v>
      </c>
      <c r="U1531" s="14">
        <f t="shared" si="387"/>
        <v>138000</v>
      </c>
    </row>
    <row r="1532" spans="1:21" x14ac:dyDescent="0.25">
      <c r="A1532" s="92">
        <v>45912</v>
      </c>
      <c r="B1532" s="65">
        <v>59025</v>
      </c>
      <c r="C1532" s="98" t="s">
        <v>7186</v>
      </c>
      <c r="D1532" s="99">
        <v>45916</v>
      </c>
      <c r="G1532" s="13" t="s">
        <v>7227</v>
      </c>
      <c r="I1532" s="13" t="s">
        <v>7560</v>
      </c>
      <c r="J1532" s="13" t="s">
        <v>1811</v>
      </c>
      <c r="K1532" s="13" t="s">
        <v>27</v>
      </c>
      <c r="L1532" s="25" t="str">
        <f>VLOOKUP($K1532,TONG_SL!$A:$D,2,0)</f>
        <v>Chân giò heo muối 300g</v>
      </c>
      <c r="N1532" s="25" t="str">
        <f t="shared" si="386"/>
        <v>K-C6</v>
      </c>
      <c r="Q1532" s="25" t="str">
        <f>VLOOKUP(K1532,[2]TONG_SL!$A:$D,3,0)</f>
        <v>Túi</v>
      </c>
      <c r="R1532" s="1">
        <v>5</v>
      </c>
      <c r="T1532" s="1">
        <f>VLOOKUP(VLOOKUP(G1532,[2]Ma_KH!$A:$R,18,0)&amp;K1532,[2]Gia_MB!$A:$F,6,0)</f>
        <v>73431</v>
      </c>
      <c r="U1532" s="14">
        <f t="shared" si="387"/>
        <v>367155</v>
      </c>
    </row>
    <row r="1533" spans="1:21" x14ac:dyDescent="0.25">
      <c r="A1533" s="92">
        <v>45912</v>
      </c>
      <c r="B1533" s="65">
        <v>59025</v>
      </c>
      <c r="C1533" s="98" t="s">
        <v>7186</v>
      </c>
      <c r="D1533" s="99">
        <v>45916</v>
      </c>
      <c r="G1533" s="13" t="s">
        <v>7227</v>
      </c>
      <c r="I1533" s="13" t="s">
        <v>7560</v>
      </c>
      <c r="J1533" s="13" t="s">
        <v>1811</v>
      </c>
      <c r="K1533" s="13" t="s">
        <v>7474</v>
      </c>
      <c r="L1533" s="25" t="str">
        <f>VLOOKUP($K1533,TONG_SL!$A:$D,2,0)</f>
        <v>Chân giò heo muối 100g</v>
      </c>
      <c r="N1533" s="25" t="str">
        <f t="shared" si="386"/>
        <v>K-C6</v>
      </c>
      <c r="Q1533" s="25" t="str">
        <f>VLOOKUP(K1533,[2]TONG_SL!$A:$D,3,0)</f>
        <v>Gói</v>
      </c>
      <c r="R1533" s="1">
        <v>5</v>
      </c>
      <c r="T1533" s="1">
        <f>VLOOKUP(VLOOKUP(G1533,[2]Ma_KH!$A:$R,18,0)&amp;K1533,[2]Gia_MB!$A:$F,6,0)</f>
        <v>24549</v>
      </c>
      <c r="U1533" s="14">
        <f t="shared" si="387"/>
        <v>122745</v>
      </c>
    </row>
    <row r="1534" spans="1:21" x14ac:dyDescent="0.25">
      <c r="A1534" s="92">
        <v>45912</v>
      </c>
      <c r="B1534" s="65">
        <v>59026</v>
      </c>
      <c r="C1534" s="98" t="s">
        <v>7186</v>
      </c>
      <c r="D1534" s="99">
        <v>45916</v>
      </c>
      <c r="G1534" s="13" t="s">
        <v>7227</v>
      </c>
      <c r="I1534" s="13" t="s">
        <v>7416</v>
      </c>
      <c r="J1534" s="13" t="s">
        <v>1811</v>
      </c>
      <c r="K1534" s="13" t="s">
        <v>27</v>
      </c>
      <c r="L1534" s="25" t="str">
        <f>VLOOKUP($K1534,TONG_SL!$A:$D,2,0)</f>
        <v>Chân giò heo muối 300g</v>
      </c>
      <c r="N1534" s="25" t="str">
        <f t="shared" si="386"/>
        <v>K-C6</v>
      </c>
      <c r="Q1534" s="25" t="str">
        <f>VLOOKUP(K1534,[2]TONG_SL!$A:$D,3,0)</f>
        <v>Túi</v>
      </c>
      <c r="R1534" s="1">
        <v>7</v>
      </c>
      <c r="T1534" s="1">
        <f>VLOOKUP(VLOOKUP(G1534,[2]Ma_KH!$A:$R,18,0)&amp;K1534,[2]Gia_MB!$A:$F,6,0)</f>
        <v>73431</v>
      </c>
      <c r="U1534" s="14">
        <f t="shared" si="387"/>
        <v>514017</v>
      </c>
    </row>
    <row r="1535" spans="1:21" x14ac:dyDescent="0.25">
      <c r="A1535" s="92">
        <v>45912</v>
      </c>
      <c r="B1535" s="65">
        <v>59026</v>
      </c>
      <c r="C1535" s="98" t="s">
        <v>7186</v>
      </c>
      <c r="D1535" s="99">
        <v>45916</v>
      </c>
      <c r="G1535" s="13" t="s">
        <v>7227</v>
      </c>
      <c r="I1535" s="13" t="s">
        <v>7416</v>
      </c>
      <c r="J1535" s="13" t="s">
        <v>1811</v>
      </c>
      <c r="K1535" s="13" t="s">
        <v>30</v>
      </c>
      <c r="L1535" s="25" t="str">
        <f>VLOOKUP($K1535,TONG_SL!$A:$D,2,0)</f>
        <v>Gà muối 500g</v>
      </c>
      <c r="N1535" s="25" t="str">
        <f t="shared" si="386"/>
        <v>K-C6</v>
      </c>
      <c r="Q1535" s="25" t="str">
        <f>VLOOKUP(K1535,[2]TONG_SL!$A:$D,3,0)</f>
        <v>Túi</v>
      </c>
      <c r="R1535" s="1">
        <v>3</v>
      </c>
      <c r="T1535" s="1">
        <f>VLOOKUP(VLOOKUP(G1535,[2]Ma_KH!$A:$R,18,0)&amp;K1535,[2]Gia_MB!$A:$F,6,0)</f>
        <v>111058</v>
      </c>
      <c r="U1535" s="14">
        <f t="shared" si="387"/>
        <v>333174</v>
      </c>
    </row>
    <row r="1536" spans="1:21" x14ac:dyDescent="0.25">
      <c r="A1536" s="92">
        <v>45912</v>
      </c>
      <c r="B1536" s="65">
        <v>59026</v>
      </c>
      <c r="C1536" s="98" t="s">
        <v>7186</v>
      </c>
      <c r="D1536" s="99">
        <v>45916</v>
      </c>
      <c r="G1536" s="13" t="s">
        <v>7227</v>
      </c>
      <c r="I1536" s="13" t="s">
        <v>7416</v>
      </c>
      <c r="J1536" s="13" t="s">
        <v>1811</v>
      </c>
      <c r="K1536" s="13" t="s">
        <v>7479</v>
      </c>
      <c r="L1536" s="25" t="str">
        <f>VLOOKUP($K1536,TONG_SL!$A:$D,2,0)</f>
        <v>Tai heo sốt thái 150g</v>
      </c>
      <c r="N1536" s="25" t="str">
        <f t="shared" si="386"/>
        <v>K-C6</v>
      </c>
      <c r="Q1536" s="25" t="str">
        <f>VLOOKUP(K1536,[2]TONG_SL!$A:$D,3,0)</f>
        <v>Túi</v>
      </c>
      <c r="R1536" s="1">
        <v>3</v>
      </c>
      <c r="T1536" s="1">
        <f>VLOOKUP(VLOOKUP(G1536,[2]Ma_KH!$A:$R,18,0)&amp;K1536,[2]Gia_MB!$A:$F,6,0)</f>
        <v>19500</v>
      </c>
      <c r="U1536" s="14">
        <f t="shared" si="387"/>
        <v>58500</v>
      </c>
    </row>
    <row r="1537" spans="1:21" x14ac:dyDescent="0.25">
      <c r="A1537" s="11">
        <v>45915</v>
      </c>
      <c r="B1537" s="25">
        <v>59555</v>
      </c>
      <c r="C1537" s="98" t="s">
        <v>7186</v>
      </c>
      <c r="D1537" s="99">
        <v>45917</v>
      </c>
      <c r="G1537" s="13" t="s">
        <v>3232</v>
      </c>
      <c r="I1537" s="13" t="s">
        <v>3232</v>
      </c>
      <c r="J1537" s="13" t="s">
        <v>1811</v>
      </c>
      <c r="K1537" s="13" t="s">
        <v>30</v>
      </c>
      <c r="L1537" s="25" t="str">
        <f>VLOOKUP($K1537,TONG_SL!$A:$D,2,0)</f>
        <v>Gà muối 500g</v>
      </c>
      <c r="N1537" s="25" t="str">
        <f t="shared" ref="N1537:N1551" si="388">IF($B1537&lt;&gt;"","K-C6","")</f>
        <v>K-C6</v>
      </c>
      <c r="Q1537" s="25" t="str">
        <f>VLOOKUP(K1537,[2]TONG_SL!$A:$D,3,0)</f>
        <v>Túi</v>
      </c>
      <c r="R1537" s="1">
        <v>3</v>
      </c>
      <c r="T1537" s="1">
        <f>VLOOKUP(VLOOKUP(G1537,[2]Ma_KH!$A:$R,18,0)&amp;K1537,[2]Gia_MB!$A:$F,6,0)</f>
        <v>111058</v>
      </c>
      <c r="U1537" s="14">
        <f t="shared" ref="U1537:U1551" si="389">T1537*R1537</f>
        <v>333174</v>
      </c>
    </row>
    <row r="1538" spans="1:21" x14ac:dyDescent="0.25">
      <c r="A1538" s="11">
        <v>45915</v>
      </c>
      <c r="B1538" s="25">
        <v>59555</v>
      </c>
      <c r="C1538" s="98" t="s">
        <v>7186</v>
      </c>
      <c r="D1538" s="99">
        <v>45917</v>
      </c>
      <c r="G1538" s="13" t="s">
        <v>3232</v>
      </c>
      <c r="I1538" s="13" t="s">
        <v>3232</v>
      </c>
      <c r="J1538" s="13" t="s">
        <v>1811</v>
      </c>
      <c r="K1538" s="13" t="s">
        <v>27</v>
      </c>
      <c r="L1538" s="25" t="str">
        <f>VLOOKUP($K1538,TONG_SL!$A:$D,2,0)</f>
        <v>Chân giò heo muối 300g</v>
      </c>
      <c r="N1538" s="25" t="str">
        <f t="shared" si="388"/>
        <v>K-C6</v>
      </c>
      <c r="Q1538" s="25" t="str">
        <f>VLOOKUP(K1538,[2]TONG_SL!$A:$D,3,0)</f>
        <v>Túi</v>
      </c>
      <c r="R1538" s="1">
        <v>5</v>
      </c>
      <c r="T1538" s="1">
        <f>VLOOKUP(VLOOKUP(G1538,[2]Ma_KH!$A:$R,18,0)&amp;K1538,[2]Gia_MB!$A:$F,6,0)</f>
        <v>73431</v>
      </c>
      <c r="U1538" s="14">
        <f t="shared" si="389"/>
        <v>367155</v>
      </c>
    </row>
    <row r="1539" spans="1:21" x14ac:dyDescent="0.25">
      <c r="A1539" s="11">
        <v>45915</v>
      </c>
      <c r="B1539" s="25">
        <v>59555</v>
      </c>
      <c r="C1539" s="98" t="s">
        <v>7186</v>
      </c>
      <c r="D1539" s="99">
        <v>45917</v>
      </c>
      <c r="G1539" s="13" t="s">
        <v>3232</v>
      </c>
      <c r="I1539" s="13" t="s">
        <v>3232</v>
      </c>
      <c r="J1539" s="13" t="s">
        <v>1811</v>
      </c>
      <c r="K1539" s="13" t="s">
        <v>39</v>
      </c>
      <c r="L1539" s="25" t="str">
        <f>VLOOKUP($K1539,TONG_SL!$A:$D,2,0)</f>
        <v>Chả cốm 300g</v>
      </c>
      <c r="N1539" s="25" t="str">
        <f t="shared" si="388"/>
        <v>K-C6</v>
      </c>
      <c r="Q1539" s="25" t="str">
        <f>VLOOKUP(K1539,[2]TONG_SL!$A:$D,3,0)</f>
        <v>Túi</v>
      </c>
      <c r="R1539" s="1">
        <v>2</v>
      </c>
      <c r="T1539" s="1">
        <f>VLOOKUP(VLOOKUP(G1539,[2]Ma_KH!$A:$R,18,0)&amp;K1539,[2]Gia_MB!$A:$F,6,0)</f>
        <v>74250</v>
      </c>
      <c r="U1539" s="14">
        <f t="shared" si="389"/>
        <v>148500</v>
      </c>
    </row>
    <row r="1540" spans="1:21" x14ac:dyDescent="0.25">
      <c r="A1540" s="11">
        <v>45915</v>
      </c>
      <c r="B1540" s="25">
        <v>59566</v>
      </c>
      <c r="C1540" s="98" t="s">
        <v>7186</v>
      </c>
      <c r="D1540" s="99">
        <v>45917</v>
      </c>
      <c r="G1540" s="13" t="s">
        <v>3175</v>
      </c>
      <c r="I1540" s="13" t="s">
        <v>3175</v>
      </c>
      <c r="J1540" s="13" t="s">
        <v>1811</v>
      </c>
      <c r="K1540" s="13" t="s">
        <v>30</v>
      </c>
      <c r="L1540" s="25" t="str">
        <f>VLOOKUP($K1540,TONG_SL!$A:$D,2,0)</f>
        <v>Gà muối 500g</v>
      </c>
      <c r="N1540" s="25" t="str">
        <f t="shared" si="388"/>
        <v>K-C6</v>
      </c>
      <c r="Q1540" s="25" t="str">
        <f>VLOOKUP(K1540,[2]TONG_SL!$A:$D,3,0)</f>
        <v>Túi</v>
      </c>
      <c r="R1540" s="1">
        <v>6</v>
      </c>
      <c r="T1540" s="1">
        <f>VLOOKUP(VLOOKUP(G1540,[2]Ma_KH!$A:$R,18,0)&amp;K1540,[2]Gia_MB!$A:$F,6,0)</f>
        <v>111058</v>
      </c>
      <c r="U1540" s="14">
        <f t="shared" si="389"/>
        <v>666348</v>
      </c>
    </row>
    <row r="1541" spans="1:21" x14ac:dyDescent="0.25">
      <c r="A1541" s="11">
        <v>45915</v>
      </c>
      <c r="B1541" s="25">
        <v>59566</v>
      </c>
      <c r="C1541" s="98" t="s">
        <v>7186</v>
      </c>
      <c r="D1541" s="99">
        <v>45917</v>
      </c>
      <c r="G1541" s="13" t="s">
        <v>3175</v>
      </c>
      <c r="I1541" s="13" t="s">
        <v>3175</v>
      </c>
      <c r="J1541" s="13" t="s">
        <v>1811</v>
      </c>
      <c r="K1541" s="13" t="s">
        <v>27</v>
      </c>
      <c r="L1541" s="25" t="str">
        <f>VLOOKUP($K1541,TONG_SL!$A:$D,2,0)</f>
        <v>Chân giò heo muối 300g</v>
      </c>
      <c r="N1541" s="25" t="str">
        <f t="shared" si="388"/>
        <v>K-C6</v>
      </c>
      <c r="Q1541" s="25" t="str">
        <f>VLOOKUP(K1541,[2]TONG_SL!$A:$D,3,0)</f>
        <v>Túi</v>
      </c>
      <c r="R1541" s="1">
        <v>8</v>
      </c>
      <c r="T1541" s="1">
        <f>VLOOKUP(VLOOKUP(G1541,[2]Ma_KH!$A:$R,18,0)&amp;K1541,[2]Gia_MB!$A:$F,6,0)</f>
        <v>73431</v>
      </c>
      <c r="U1541" s="14">
        <f t="shared" si="389"/>
        <v>587448</v>
      </c>
    </row>
    <row r="1542" spans="1:21" x14ac:dyDescent="0.25">
      <c r="A1542" s="11">
        <v>45915</v>
      </c>
      <c r="B1542" s="25">
        <v>59567</v>
      </c>
      <c r="C1542" s="98" t="s">
        <v>7186</v>
      </c>
      <c r="D1542" s="99">
        <v>45917</v>
      </c>
      <c r="G1542" s="13" t="s">
        <v>3171</v>
      </c>
      <c r="I1542" s="13" t="s">
        <v>3171</v>
      </c>
      <c r="J1542" s="13" t="s">
        <v>1811</v>
      </c>
      <c r="K1542" s="13" t="s">
        <v>27</v>
      </c>
      <c r="L1542" s="25" t="str">
        <f>VLOOKUP($K1542,TONG_SL!$A:$D,2,0)</f>
        <v>Chân giò heo muối 300g</v>
      </c>
      <c r="N1542" s="25" t="str">
        <f t="shared" si="388"/>
        <v>K-C6</v>
      </c>
      <c r="Q1542" s="25" t="str">
        <f>VLOOKUP(K1542,[2]TONG_SL!$A:$D,3,0)</f>
        <v>Túi</v>
      </c>
      <c r="R1542" s="1">
        <v>8</v>
      </c>
      <c r="T1542" s="1">
        <f>VLOOKUP(VLOOKUP(G1542,[2]Ma_KH!$A:$R,18,0)&amp;K1542,[2]Gia_MB!$A:$F,6,0)</f>
        <v>73431</v>
      </c>
      <c r="U1542" s="14">
        <f t="shared" si="389"/>
        <v>587448</v>
      </c>
    </row>
    <row r="1543" spans="1:21" x14ac:dyDescent="0.25">
      <c r="A1543" s="11">
        <v>45915</v>
      </c>
      <c r="B1543" s="25">
        <v>59567</v>
      </c>
      <c r="C1543" s="98" t="s">
        <v>7186</v>
      </c>
      <c r="D1543" s="99">
        <v>45917</v>
      </c>
      <c r="G1543" s="13" t="s">
        <v>3171</v>
      </c>
      <c r="I1543" s="13" t="s">
        <v>3171</v>
      </c>
      <c r="J1543" s="13" t="s">
        <v>1811</v>
      </c>
      <c r="K1543" s="13" t="s">
        <v>547</v>
      </c>
      <c r="L1543" s="25" t="str">
        <f>VLOOKUP($K1543,TONG_SL!$A:$D,2,0)</f>
        <v>Chân giò heo muối 500g</v>
      </c>
      <c r="N1543" s="25" t="str">
        <f t="shared" si="388"/>
        <v>K-C6</v>
      </c>
      <c r="Q1543" s="25" t="str">
        <f>VLOOKUP(K1543,[2]TONG_SL!$A:$D,3,0)</f>
        <v>Túi</v>
      </c>
      <c r="R1543" s="1">
        <v>5</v>
      </c>
      <c r="T1543" s="1">
        <f>VLOOKUP(VLOOKUP(G1543,[2]Ma_KH!$A:$R,18,0)&amp;K1543,[2]Gia_MB!$A:$F,6,0)</f>
        <v>119066</v>
      </c>
      <c r="U1543" s="14">
        <f t="shared" si="389"/>
        <v>595330</v>
      </c>
    </row>
    <row r="1544" spans="1:21" x14ac:dyDescent="0.25">
      <c r="A1544" s="11">
        <v>45916</v>
      </c>
      <c r="B1544" s="25">
        <v>59677</v>
      </c>
      <c r="C1544" s="98" t="s">
        <v>7186</v>
      </c>
      <c r="D1544" s="99">
        <v>45917</v>
      </c>
      <c r="G1544" s="13" t="s">
        <v>3473</v>
      </c>
      <c r="I1544" s="13" t="s">
        <v>3473</v>
      </c>
      <c r="J1544" s="13" t="s">
        <v>1811</v>
      </c>
      <c r="K1544" s="13" t="s">
        <v>39</v>
      </c>
      <c r="L1544" s="25" t="str">
        <f>VLOOKUP($K1544,TONG_SL!$A:$D,2,0)</f>
        <v>Chả cốm 300g</v>
      </c>
      <c r="N1544" s="25" t="str">
        <f t="shared" si="388"/>
        <v>K-C6</v>
      </c>
      <c r="Q1544" s="25" t="str">
        <f>VLOOKUP(K1544,[2]TONG_SL!$A:$D,3,0)</f>
        <v>Túi</v>
      </c>
      <c r="R1544" s="1">
        <v>3</v>
      </c>
      <c r="T1544" s="1">
        <f>VLOOKUP(VLOOKUP(G1544,[2]Ma_KH!$A:$R,18,0)&amp;K1544,[2]Gia_MB!$A:$F,6,0)</f>
        <v>71280</v>
      </c>
      <c r="U1544" s="14">
        <f t="shared" si="389"/>
        <v>213840</v>
      </c>
    </row>
    <row r="1545" spans="1:21" x14ac:dyDescent="0.25">
      <c r="A1545" s="11">
        <v>45916</v>
      </c>
      <c r="B1545" s="25">
        <v>59677</v>
      </c>
      <c r="C1545" s="98" t="s">
        <v>7186</v>
      </c>
      <c r="D1545" s="99">
        <v>45917</v>
      </c>
      <c r="G1545" s="13" t="s">
        <v>3473</v>
      </c>
      <c r="I1545" s="13" t="s">
        <v>3473</v>
      </c>
      <c r="J1545" s="13" t="s">
        <v>1811</v>
      </c>
      <c r="K1545" s="13" t="s">
        <v>27</v>
      </c>
      <c r="L1545" s="25" t="str">
        <f>VLOOKUP($K1545,TONG_SL!$A:$D,2,0)</f>
        <v>Chân giò heo muối 300g</v>
      </c>
      <c r="N1545" s="25" t="str">
        <f t="shared" si="388"/>
        <v>K-C6</v>
      </c>
      <c r="Q1545" s="25" t="str">
        <f>VLOOKUP(K1545,[2]TONG_SL!$A:$D,3,0)</f>
        <v>Túi</v>
      </c>
      <c r="R1545" s="1">
        <v>5</v>
      </c>
      <c r="T1545" s="1">
        <f>VLOOKUP(VLOOKUP(G1545,[2]Ma_KH!$A:$R,18,0)&amp;K1545,[2]Gia_MB!$A:$F,6,0)</f>
        <v>70494</v>
      </c>
      <c r="U1545" s="14">
        <f t="shared" si="389"/>
        <v>352470</v>
      </c>
    </row>
    <row r="1546" spans="1:21" x14ac:dyDescent="0.25">
      <c r="A1546" s="11">
        <v>45916</v>
      </c>
      <c r="B1546" s="25">
        <v>59672</v>
      </c>
      <c r="C1546" s="98" t="s">
        <v>7186</v>
      </c>
      <c r="D1546" s="99">
        <v>45917</v>
      </c>
      <c r="G1546" s="13" t="s">
        <v>1978</v>
      </c>
      <c r="I1546" s="13" t="s">
        <v>1978</v>
      </c>
      <c r="J1546" s="13" t="s">
        <v>1811</v>
      </c>
      <c r="K1546" s="13" t="s">
        <v>27</v>
      </c>
      <c r="L1546" s="25" t="str">
        <f>VLOOKUP($K1546,TONG_SL!$A:$D,2,0)</f>
        <v>Chân giò heo muối 300g</v>
      </c>
      <c r="N1546" s="25" t="str">
        <f t="shared" si="388"/>
        <v>K-C6</v>
      </c>
      <c r="Q1546" s="25" t="str">
        <f>VLOOKUP(K1546,[2]TONG_SL!$A:$D,3,0)</f>
        <v>Túi</v>
      </c>
      <c r="R1546" s="1">
        <v>15</v>
      </c>
      <c r="T1546" s="1">
        <f>VLOOKUP(VLOOKUP(G1546,[2]Ma_KH!$A:$R,18,0)&amp;K1546,[2]Gia_MB!$A:$F,6,0)</f>
        <v>69759</v>
      </c>
      <c r="U1546" s="14">
        <f t="shared" si="389"/>
        <v>1046385</v>
      </c>
    </row>
    <row r="1547" spans="1:21" x14ac:dyDescent="0.25">
      <c r="A1547" s="11">
        <v>45916</v>
      </c>
      <c r="B1547" s="25">
        <v>59672</v>
      </c>
      <c r="C1547" s="98" t="s">
        <v>7186</v>
      </c>
      <c r="D1547" s="99">
        <v>45917</v>
      </c>
      <c r="G1547" s="13" t="s">
        <v>1978</v>
      </c>
      <c r="I1547" s="13" t="s">
        <v>1978</v>
      </c>
      <c r="J1547" s="13" t="s">
        <v>1811</v>
      </c>
      <c r="K1547" s="13" t="s">
        <v>30</v>
      </c>
      <c r="L1547" s="25" t="str">
        <f>VLOOKUP($K1547,TONG_SL!$A:$D,2,0)</f>
        <v>Gà muối 500g</v>
      </c>
      <c r="N1547" s="25" t="str">
        <f t="shared" si="388"/>
        <v>K-C6</v>
      </c>
      <c r="Q1547" s="25" t="str">
        <f>VLOOKUP(K1547,[2]TONG_SL!$A:$D,3,0)</f>
        <v>Túi</v>
      </c>
      <c r="R1547" s="1">
        <v>10</v>
      </c>
      <c r="T1547" s="1">
        <f>VLOOKUP(VLOOKUP(G1547,[2]Ma_KH!$A:$R,18,0)&amp;K1547,[2]Gia_MB!$A:$F,6,0)</f>
        <v>105505</v>
      </c>
      <c r="U1547" s="14">
        <f t="shared" si="389"/>
        <v>1055050</v>
      </c>
    </row>
    <row r="1548" spans="1:21" x14ac:dyDescent="0.25">
      <c r="A1548" s="11">
        <v>45916</v>
      </c>
      <c r="B1548" s="25">
        <v>59672</v>
      </c>
      <c r="C1548" s="98" t="s">
        <v>7186</v>
      </c>
      <c r="D1548" s="99">
        <v>45917</v>
      </c>
      <c r="G1548" s="13" t="s">
        <v>1978</v>
      </c>
      <c r="I1548" s="13" t="s">
        <v>1978</v>
      </c>
      <c r="J1548" s="13" t="s">
        <v>1811</v>
      </c>
      <c r="K1548" s="13" t="s">
        <v>32</v>
      </c>
      <c r="L1548" s="25" t="str">
        <f>VLOOKUP($K1548,TONG_SL!$A:$D,2,0)</f>
        <v>Giò Tai Lưỡi Xào 250g</v>
      </c>
      <c r="N1548" s="25" t="str">
        <f t="shared" si="388"/>
        <v>K-C6</v>
      </c>
      <c r="Q1548" s="25" t="str">
        <f>VLOOKUP(K1548,[2]TONG_SL!$A:$D,3,0)</f>
        <v>Túi</v>
      </c>
      <c r="R1548" s="1">
        <v>5</v>
      </c>
      <c r="T1548" s="1">
        <f>VLOOKUP(VLOOKUP(G1548,[2]Ma_KH!$A:$R,18,0)&amp;K1548,[2]Gia_MB!$A:$F,6,0)</f>
        <v>47673</v>
      </c>
      <c r="U1548" s="14">
        <f t="shared" si="389"/>
        <v>238365</v>
      </c>
    </row>
    <row r="1549" spans="1:21" x14ac:dyDescent="0.25">
      <c r="A1549" s="11">
        <v>45916</v>
      </c>
      <c r="B1549" s="25">
        <v>59672</v>
      </c>
      <c r="C1549" s="98" t="s">
        <v>7186</v>
      </c>
      <c r="D1549" s="99">
        <v>45917</v>
      </c>
      <c r="G1549" s="13" t="s">
        <v>1978</v>
      </c>
      <c r="I1549" s="13" t="s">
        <v>1978</v>
      </c>
      <c r="J1549" s="13" t="s">
        <v>1811</v>
      </c>
      <c r="K1549" s="13" t="s">
        <v>55</v>
      </c>
      <c r="L1549" s="25" t="str">
        <f>VLOOKUP($K1549,TONG_SL!$A:$D,2,0)</f>
        <v>Gà xì dầu 500g</v>
      </c>
      <c r="N1549" s="25" t="str">
        <f t="shared" si="388"/>
        <v>K-C6</v>
      </c>
      <c r="Q1549" s="25" t="str">
        <f>VLOOKUP(K1549,[2]TONG_SL!$A:$D,3,0)</f>
        <v>Túi</v>
      </c>
      <c r="R1549" s="1">
        <v>5</v>
      </c>
      <c r="T1549" s="1">
        <f>VLOOKUP(VLOOKUP(G1549,[2]Ma_KH!$A:$R,18,0)&amp;K1549,[2]Gia_MB!$A:$F,6,0)</f>
        <v>106026</v>
      </c>
      <c r="U1549" s="14">
        <f t="shared" si="389"/>
        <v>530130</v>
      </c>
    </row>
    <row r="1550" spans="1:21" x14ac:dyDescent="0.25">
      <c r="A1550" s="11">
        <v>45916</v>
      </c>
      <c r="B1550" s="25">
        <v>59676</v>
      </c>
      <c r="C1550" s="98" t="s">
        <v>7186</v>
      </c>
      <c r="D1550" s="99">
        <v>45917</v>
      </c>
      <c r="G1550" s="13" t="s">
        <v>3467</v>
      </c>
      <c r="I1550" s="13" t="s">
        <v>3467</v>
      </c>
      <c r="J1550" s="13" t="s">
        <v>1811</v>
      </c>
      <c r="K1550" s="13" t="s">
        <v>27</v>
      </c>
      <c r="L1550" s="25" t="str">
        <f>VLOOKUP($K1550,TONG_SL!$A:$D,2,0)</f>
        <v>Chân giò heo muối 300g</v>
      </c>
      <c r="N1550" s="25" t="str">
        <f t="shared" si="388"/>
        <v>K-C6</v>
      </c>
      <c r="Q1550" s="25" t="str">
        <f>VLOOKUP(K1550,[2]TONG_SL!$A:$D,3,0)</f>
        <v>Túi</v>
      </c>
      <c r="R1550" s="1">
        <v>10</v>
      </c>
      <c r="T1550" s="1">
        <f>VLOOKUP(VLOOKUP(G1550,[2]Ma_KH!$A:$R,18,0)&amp;K1550,[2]Gia_MB!$A:$F,6,0)</f>
        <v>70494</v>
      </c>
      <c r="U1550" s="14">
        <f t="shared" si="389"/>
        <v>704940</v>
      </c>
    </row>
    <row r="1551" spans="1:21" x14ac:dyDescent="0.25">
      <c r="A1551" s="11">
        <v>45915</v>
      </c>
      <c r="B1551" s="25">
        <v>32112</v>
      </c>
      <c r="C1551" s="98" t="s">
        <v>7186</v>
      </c>
      <c r="D1551" s="99">
        <v>45917</v>
      </c>
      <c r="G1551" s="13" t="s">
        <v>765</v>
      </c>
      <c r="I1551" s="13" t="s">
        <v>765</v>
      </c>
      <c r="J1551" s="13" t="s">
        <v>1811</v>
      </c>
      <c r="K1551" s="13" t="s">
        <v>27</v>
      </c>
      <c r="L1551" s="25" t="str">
        <f>VLOOKUP($K1551,TONG_SL!$A:$D,2,0)</f>
        <v>Chân giò heo muối 300g</v>
      </c>
      <c r="N1551" s="25" t="str">
        <f t="shared" si="388"/>
        <v>K-C6</v>
      </c>
      <c r="Q1551" s="25" t="str">
        <f>VLOOKUP(K1551,[2]TONG_SL!$A:$D,3,0)</f>
        <v>Túi</v>
      </c>
      <c r="R1551" s="1">
        <v>15</v>
      </c>
      <c r="T1551" s="1">
        <f>VLOOKUP(VLOOKUP(G1551,[2]Ma_KH!$A:$R,18,0)&amp;K1551,[2]Gia_MB!$A:$F,6,0)</f>
        <v>69759.45</v>
      </c>
      <c r="U1551" s="14">
        <f t="shared" si="389"/>
        <v>1046391.75</v>
      </c>
    </row>
    <row r="1552" spans="1:21" x14ac:dyDescent="0.25">
      <c r="A1552" s="11">
        <v>45911</v>
      </c>
      <c r="B1552" s="25">
        <v>58952</v>
      </c>
      <c r="C1552" s="98" t="s">
        <v>7186</v>
      </c>
      <c r="D1552" s="99">
        <v>45917</v>
      </c>
      <c r="G1552" s="13" t="s">
        <v>619</v>
      </c>
      <c r="I1552" s="13" t="s">
        <v>7563</v>
      </c>
      <c r="J1552" s="13" t="s">
        <v>1815</v>
      </c>
      <c r="K1552" s="13" t="s">
        <v>30</v>
      </c>
      <c r="L1552" s="25" t="str">
        <f>VLOOKUP($K1552,TONG_SL!$A:$D,2,0)</f>
        <v>Gà muối 500g</v>
      </c>
      <c r="N1552" s="25" t="str">
        <f t="shared" ref="N1552:N1567" si="390">IF($B1552&lt;&gt;"","K-C6","")</f>
        <v>K-C6</v>
      </c>
      <c r="Q1552" s="25" t="str">
        <f>VLOOKUP(K1552,[2]TONG_SL!$A:$D,3,0)</f>
        <v>Túi</v>
      </c>
      <c r="R1552" s="1">
        <v>5</v>
      </c>
      <c r="T1552" s="1">
        <f>VLOOKUP(VLOOKUP(G1552,[2]Ma_KH!$A:$R,18,0)&amp;K1552,[2]Gia_MB!$A:$F,6,0)</f>
        <v>111058</v>
      </c>
      <c r="U1552" s="14">
        <f t="shared" ref="U1552:U1566" si="391">T1552*R1552</f>
        <v>555290</v>
      </c>
    </row>
    <row r="1553" spans="1:21" x14ac:dyDescent="0.25">
      <c r="A1553" s="11">
        <v>45911</v>
      </c>
      <c r="B1553" s="25">
        <v>58952</v>
      </c>
      <c r="C1553" s="98" t="s">
        <v>7186</v>
      </c>
      <c r="D1553" s="99">
        <v>45917</v>
      </c>
      <c r="G1553" s="13" t="s">
        <v>619</v>
      </c>
      <c r="I1553" s="13" t="s">
        <v>7563</v>
      </c>
      <c r="J1553" s="13" t="s">
        <v>1815</v>
      </c>
      <c r="K1553" s="13" t="s">
        <v>558</v>
      </c>
      <c r="L1553" s="25" t="str">
        <f>VLOOKUP($K1553,TONG_SL!$A:$D,2,0)</f>
        <v>Gà muối hun khói 300g</v>
      </c>
      <c r="N1553" s="25" t="str">
        <f t="shared" si="390"/>
        <v>K-C6</v>
      </c>
      <c r="Q1553" s="25" t="str">
        <f>VLOOKUP(K1553,[2]TONG_SL!$A:$D,3,0)</f>
        <v>Túi</v>
      </c>
      <c r="R1553" s="1">
        <v>5</v>
      </c>
      <c r="T1553" s="1">
        <f>VLOOKUP(VLOOKUP(G1553,[2]Ma_KH!$A:$R,18,0)&amp;K1553,[2]Gia_MB!$A:$F,6,0)</f>
        <v>70000</v>
      </c>
      <c r="U1553" s="14">
        <f t="shared" si="391"/>
        <v>350000</v>
      </c>
    </row>
    <row r="1554" spans="1:21" x14ac:dyDescent="0.25">
      <c r="A1554" s="11">
        <v>45911</v>
      </c>
      <c r="B1554" s="25">
        <v>58952</v>
      </c>
      <c r="C1554" s="98" t="s">
        <v>7186</v>
      </c>
      <c r="D1554" s="99">
        <v>45917</v>
      </c>
      <c r="G1554" s="13" t="s">
        <v>619</v>
      </c>
      <c r="I1554" s="13" t="s">
        <v>7563</v>
      </c>
      <c r="J1554" s="13" t="s">
        <v>1815</v>
      </c>
      <c r="K1554" s="13" t="s">
        <v>55</v>
      </c>
      <c r="L1554" s="25" t="str">
        <f>VLOOKUP($K1554,TONG_SL!$A:$D,2,0)</f>
        <v>Gà xì dầu 500g</v>
      </c>
      <c r="N1554" s="25" t="str">
        <f t="shared" si="390"/>
        <v>K-C6</v>
      </c>
      <c r="Q1554" s="25" t="str">
        <f>VLOOKUP(K1554,[2]TONG_SL!$A:$D,3,0)</f>
        <v>Túi</v>
      </c>
      <c r="R1554" s="1">
        <v>2</v>
      </c>
      <c r="T1554" s="1">
        <f>VLOOKUP(VLOOKUP(G1554,[2]Ma_KH!$A:$R,18,0)&amp;K1554,[2]Gia_MB!$A:$F,6,0)</f>
        <v>111606</v>
      </c>
      <c r="U1554" s="14">
        <f t="shared" si="391"/>
        <v>223212</v>
      </c>
    </row>
    <row r="1555" spans="1:21" x14ac:dyDescent="0.25">
      <c r="A1555" s="11">
        <v>45911</v>
      </c>
      <c r="B1555" s="25">
        <v>58952</v>
      </c>
      <c r="C1555" s="98" t="s">
        <v>7186</v>
      </c>
      <c r="D1555" s="99">
        <v>45917</v>
      </c>
      <c r="G1555" s="13" t="s">
        <v>619</v>
      </c>
      <c r="I1555" s="13" t="s">
        <v>7563</v>
      </c>
      <c r="J1555" s="13" t="s">
        <v>1815</v>
      </c>
      <c r="K1555" s="13" t="s">
        <v>547</v>
      </c>
      <c r="L1555" s="25" t="str">
        <f>VLOOKUP($K1555,TONG_SL!$A:$D,2,0)</f>
        <v>Chân giò heo muối 500g</v>
      </c>
      <c r="N1555" s="25" t="str">
        <f t="shared" si="390"/>
        <v>K-C6</v>
      </c>
      <c r="Q1555" s="25" t="str">
        <f>VLOOKUP(K1555,[2]TONG_SL!$A:$D,3,0)</f>
        <v>Túi</v>
      </c>
      <c r="R1555" s="1">
        <v>2</v>
      </c>
      <c r="T1555" s="1">
        <f>VLOOKUP(VLOOKUP(G1555,[2]Ma_KH!$A:$R,18,0)&amp;K1555,[2]Gia_MB!$A:$F,6,0)</f>
        <v>119066</v>
      </c>
      <c r="U1555" s="14">
        <f t="shared" si="391"/>
        <v>238132</v>
      </c>
    </row>
    <row r="1556" spans="1:21" x14ac:dyDescent="0.25">
      <c r="A1556" s="11">
        <v>45911</v>
      </c>
      <c r="B1556" s="25">
        <v>58952</v>
      </c>
      <c r="C1556" s="98" t="s">
        <v>7186</v>
      </c>
      <c r="D1556" s="99">
        <v>45917</v>
      </c>
      <c r="G1556" s="13" t="s">
        <v>619</v>
      </c>
      <c r="I1556" s="13" t="s">
        <v>7563</v>
      </c>
      <c r="J1556" s="13" t="s">
        <v>1815</v>
      </c>
      <c r="K1556" s="13" t="s">
        <v>27</v>
      </c>
      <c r="L1556" s="25" t="str">
        <f>VLOOKUP($K1556,TONG_SL!$A:$D,2,0)</f>
        <v>Chân giò heo muối 300g</v>
      </c>
      <c r="N1556" s="25" t="str">
        <f t="shared" si="390"/>
        <v>K-C6</v>
      </c>
      <c r="Q1556" s="25" t="str">
        <f>VLOOKUP(K1556,[2]TONG_SL!$A:$D,3,0)</f>
        <v>Túi</v>
      </c>
      <c r="R1556" s="1">
        <v>10</v>
      </c>
      <c r="T1556" s="1">
        <f>VLOOKUP(VLOOKUP(G1556,[2]Ma_KH!$A:$R,18,0)&amp;K1556,[2]Gia_MB!$A:$F,6,0)</f>
        <v>73431</v>
      </c>
      <c r="U1556" s="14">
        <f t="shared" si="391"/>
        <v>734310</v>
      </c>
    </row>
    <row r="1557" spans="1:21" x14ac:dyDescent="0.25">
      <c r="A1557" s="11">
        <v>45911</v>
      </c>
      <c r="B1557" s="25">
        <v>58952</v>
      </c>
      <c r="C1557" s="98" t="s">
        <v>7186</v>
      </c>
      <c r="D1557" s="99">
        <v>45917</v>
      </c>
      <c r="G1557" s="13" t="s">
        <v>619</v>
      </c>
      <c r="I1557" s="13" t="s">
        <v>7563</v>
      </c>
      <c r="J1557" s="13" t="s">
        <v>1815</v>
      </c>
      <c r="K1557" s="13" t="s">
        <v>556</v>
      </c>
      <c r="L1557" s="25" t="str">
        <f>VLOOKUP($K1557,TONG_SL!$A:$D,2,0)</f>
        <v>Chân giò heo muối 100g</v>
      </c>
      <c r="N1557" s="25" t="str">
        <f t="shared" si="390"/>
        <v>K-C6</v>
      </c>
      <c r="Q1557" s="25" t="str">
        <f>VLOOKUP(K1557,[2]TONG_SL!$A:$D,3,0)</f>
        <v>Gói</v>
      </c>
      <c r="R1557" s="1">
        <v>5</v>
      </c>
      <c r="T1557" s="1">
        <f>VLOOKUP(VLOOKUP(G1557,[2]Ma_KH!$A:$R,18,0)&amp;K1557,[2]Gia_MB!$A:$F,6,0)</f>
        <v>24549</v>
      </c>
      <c r="U1557" s="14">
        <f t="shared" si="391"/>
        <v>122745</v>
      </c>
    </row>
    <row r="1558" spans="1:21" x14ac:dyDescent="0.25">
      <c r="A1558" s="11">
        <v>45911</v>
      </c>
      <c r="B1558" s="25">
        <v>58952</v>
      </c>
      <c r="C1558" s="98" t="s">
        <v>7186</v>
      </c>
      <c r="D1558" s="99">
        <v>45917</v>
      </c>
      <c r="G1558" s="13" t="s">
        <v>619</v>
      </c>
      <c r="I1558" s="13" t="s">
        <v>7563</v>
      </c>
      <c r="J1558" s="13" t="s">
        <v>1815</v>
      </c>
      <c r="K1558" s="13" t="s">
        <v>39</v>
      </c>
      <c r="L1558" s="25" t="str">
        <f>VLOOKUP($K1558,TONG_SL!$A:$D,2,0)</f>
        <v>Chả cốm 300g</v>
      </c>
      <c r="N1558" s="25" t="str">
        <f t="shared" si="390"/>
        <v>K-C6</v>
      </c>
      <c r="Q1558" s="25" t="str">
        <f>VLOOKUP(K1558,[2]TONG_SL!$A:$D,3,0)</f>
        <v>Túi</v>
      </c>
      <c r="R1558" s="1">
        <v>3</v>
      </c>
      <c r="T1558" s="1">
        <f>VLOOKUP(VLOOKUP(G1558,[2]Ma_KH!$A:$R,18,0)&amp;K1558,[2]Gia_MB!$A:$F,6,0)</f>
        <v>74250</v>
      </c>
      <c r="U1558" s="14">
        <f t="shared" si="391"/>
        <v>222750</v>
      </c>
    </row>
    <row r="1559" spans="1:21" x14ac:dyDescent="0.25">
      <c r="A1559" s="11">
        <v>45911</v>
      </c>
      <c r="B1559" s="25">
        <v>58952</v>
      </c>
      <c r="C1559" s="98" t="s">
        <v>7186</v>
      </c>
      <c r="D1559" s="99">
        <v>45917</v>
      </c>
      <c r="G1559" s="13" t="s">
        <v>619</v>
      </c>
      <c r="I1559" s="13" t="s">
        <v>7563</v>
      </c>
      <c r="J1559" s="13" t="s">
        <v>1815</v>
      </c>
      <c r="K1559" s="13" t="s">
        <v>51</v>
      </c>
      <c r="L1559" s="25" t="str">
        <f>VLOOKUP($K1559,TONG_SL!$A:$D,2,0)</f>
        <v>Mọc Nấm Hương 250g</v>
      </c>
      <c r="N1559" s="25" t="str">
        <f t="shared" si="390"/>
        <v>K-C6</v>
      </c>
      <c r="Q1559" s="25" t="str">
        <f>VLOOKUP(K1559,[2]TONG_SL!$A:$D,3,0)</f>
        <v>Túi</v>
      </c>
      <c r="R1559" s="1">
        <v>3</v>
      </c>
      <c r="T1559" s="1">
        <f>VLOOKUP(VLOOKUP(G1559,[2]Ma_KH!$A:$R,18,0)&amp;K1559,[2]Gia_MB!$A:$F,6,0)</f>
        <v>46000</v>
      </c>
      <c r="U1559" s="14">
        <f t="shared" si="391"/>
        <v>138000</v>
      </c>
    </row>
    <row r="1560" spans="1:21" x14ac:dyDescent="0.25">
      <c r="A1560" s="11">
        <v>45911</v>
      </c>
      <c r="B1560" s="25">
        <v>58952</v>
      </c>
      <c r="C1560" s="98" t="s">
        <v>7186</v>
      </c>
      <c r="D1560" s="99">
        <v>45917</v>
      </c>
      <c r="G1560" s="13" t="s">
        <v>619</v>
      </c>
      <c r="I1560" s="13" t="s">
        <v>7563</v>
      </c>
      <c r="J1560" s="13" t="s">
        <v>1815</v>
      </c>
      <c r="K1560" s="13" t="s">
        <v>568</v>
      </c>
      <c r="L1560" s="25" t="str">
        <f>VLOOKUP($K1560,TONG_SL!$A:$D,2,0)</f>
        <v>Chân gà sả tắc 150g</v>
      </c>
      <c r="N1560" s="25" t="str">
        <f t="shared" si="390"/>
        <v>K-C6</v>
      </c>
      <c r="Q1560" s="25" t="str">
        <f>VLOOKUP(K1560,[2]TONG_SL!$A:$D,3,0)</f>
        <v>Túi</v>
      </c>
      <c r="R1560" s="1">
        <v>5</v>
      </c>
      <c r="T1560" s="1">
        <f>VLOOKUP(VLOOKUP(G1560,[2]Ma_KH!$A:$R,18,0)&amp;K1560,[2]Gia_MB!$A:$F,6,0)</f>
        <v>20250</v>
      </c>
      <c r="U1560" s="14">
        <f t="shared" si="391"/>
        <v>101250</v>
      </c>
    </row>
    <row r="1561" spans="1:21" x14ac:dyDescent="0.25">
      <c r="A1561" s="11">
        <v>45911</v>
      </c>
      <c r="B1561" s="25">
        <v>58952</v>
      </c>
      <c r="C1561" s="98" t="s">
        <v>7186</v>
      </c>
      <c r="D1561" s="99">
        <v>45917</v>
      </c>
      <c r="G1561" s="13" t="s">
        <v>619</v>
      </c>
      <c r="I1561" s="13" t="s">
        <v>7563</v>
      </c>
      <c r="J1561" s="13" t="s">
        <v>1815</v>
      </c>
      <c r="K1561" s="13" t="s">
        <v>570</v>
      </c>
      <c r="L1561" s="25" t="str">
        <f>VLOOKUP($K1561,TONG_SL!$A:$D,2,0)</f>
        <v>Tai heo sốt thái 150g</v>
      </c>
      <c r="N1561" s="25" t="str">
        <f t="shared" si="390"/>
        <v>K-C6</v>
      </c>
      <c r="Q1561" s="25" t="str">
        <f>VLOOKUP(K1561,[2]TONG_SL!$A:$D,3,0)</f>
        <v>Túi</v>
      </c>
      <c r="R1561" s="1">
        <v>5</v>
      </c>
      <c r="T1561" s="1">
        <f>VLOOKUP(VLOOKUP(G1561,[2]Ma_KH!$A:$R,18,0)&amp;K1561,[2]Gia_MB!$A:$F,6,0)</f>
        <v>19500</v>
      </c>
      <c r="U1561" s="14">
        <f t="shared" si="391"/>
        <v>97500</v>
      </c>
    </row>
    <row r="1562" spans="1:21" x14ac:dyDescent="0.25">
      <c r="A1562" s="11">
        <v>45912</v>
      </c>
      <c r="B1562" s="25">
        <v>59137</v>
      </c>
      <c r="C1562" s="98" t="s">
        <v>7186</v>
      </c>
      <c r="D1562" s="99">
        <v>45917</v>
      </c>
      <c r="G1562" s="13" t="s">
        <v>3587</v>
      </c>
      <c r="I1562" s="13" t="s">
        <v>3587</v>
      </c>
      <c r="J1562" s="13" t="s">
        <v>1809</v>
      </c>
      <c r="K1562" s="13" t="s">
        <v>30</v>
      </c>
      <c r="L1562" s="25" t="str">
        <f>VLOOKUP($K1562,TONG_SL!$A:$D,2,0)</f>
        <v>Gà muối 500g</v>
      </c>
      <c r="N1562" s="25" t="str">
        <f t="shared" si="390"/>
        <v>K-C6</v>
      </c>
      <c r="Q1562" s="25" t="str">
        <f>VLOOKUP(K1562,[2]TONG_SL!$A:$D,3,0)</f>
        <v>Túi</v>
      </c>
      <c r="R1562" s="1">
        <v>10</v>
      </c>
      <c r="T1562" s="1">
        <f>VLOOKUP(VLOOKUP(G1562,[2]Ma_KH!$A:$R,18,0)&amp;K1562,[2]Gia_MB!$A:$F,6,0)</f>
        <v>111058</v>
      </c>
      <c r="U1562" s="14">
        <f t="shared" si="391"/>
        <v>1110580</v>
      </c>
    </row>
    <row r="1563" spans="1:21" x14ac:dyDescent="0.25">
      <c r="A1563" s="11">
        <v>45912</v>
      </c>
      <c r="B1563" s="25">
        <v>59136</v>
      </c>
      <c r="C1563" s="98" t="s">
        <v>7186</v>
      </c>
      <c r="D1563" s="99">
        <v>45917</v>
      </c>
      <c r="G1563" s="13" t="s">
        <v>3587</v>
      </c>
      <c r="I1563" s="13" t="s">
        <v>3587</v>
      </c>
      <c r="J1563" s="13" t="s">
        <v>1809</v>
      </c>
      <c r="K1563" s="13" t="s">
        <v>27</v>
      </c>
      <c r="L1563" s="25" t="str">
        <f>VLOOKUP($K1563,TONG_SL!$A:$D,2,0)</f>
        <v>Chân giò heo muối 300g</v>
      </c>
      <c r="N1563" s="25" t="str">
        <f t="shared" si="390"/>
        <v>K-C6</v>
      </c>
      <c r="Q1563" s="25" t="str">
        <f>VLOOKUP(K1563,[2]TONG_SL!$A:$D,3,0)</f>
        <v>Túi</v>
      </c>
      <c r="R1563" s="1">
        <v>20</v>
      </c>
      <c r="T1563" s="1">
        <f>VLOOKUP(VLOOKUP(G1563,[2]Ma_KH!$A:$R,18,0)&amp;K1563,[2]Gia_MB!$A:$F,6,0)</f>
        <v>73431</v>
      </c>
      <c r="U1563" s="14">
        <f t="shared" si="391"/>
        <v>1468620</v>
      </c>
    </row>
    <row r="1564" spans="1:21" x14ac:dyDescent="0.25">
      <c r="A1564" s="11">
        <v>45913</v>
      </c>
      <c r="B1564" s="25">
        <v>59477</v>
      </c>
      <c r="C1564" s="98" t="s">
        <v>7186</v>
      </c>
      <c r="D1564" s="99">
        <v>45917</v>
      </c>
      <c r="G1564" s="13" t="s">
        <v>4874</v>
      </c>
      <c r="I1564" s="13" t="s">
        <v>4874</v>
      </c>
      <c r="J1564" s="13" t="s">
        <v>1815</v>
      </c>
      <c r="K1564" s="13" t="s">
        <v>27</v>
      </c>
      <c r="L1564" s="25" t="str">
        <f>VLOOKUP($K1564,TONG_SL!$A:$D,2,0)</f>
        <v>Chân giò heo muối 300g</v>
      </c>
      <c r="N1564" s="25" t="str">
        <f t="shared" si="390"/>
        <v>K-C6</v>
      </c>
      <c r="Q1564" s="25" t="str">
        <f>VLOOKUP(K1564,[2]TONG_SL!$A:$D,3,0)</f>
        <v>Túi</v>
      </c>
      <c r="R1564" s="1">
        <v>8</v>
      </c>
      <c r="T1564" s="1">
        <f>VLOOKUP(VLOOKUP(G1564,[2]Ma_KH!$A:$R,18,0)&amp;K1564,[2]Gia_MB!$A:$F,6,0)</f>
        <v>69025</v>
      </c>
      <c r="U1564" s="14">
        <f t="shared" si="391"/>
        <v>552200</v>
      </c>
    </row>
    <row r="1565" spans="1:21" x14ac:dyDescent="0.25">
      <c r="A1565" s="11">
        <v>45913</v>
      </c>
      <c r="B1565" s="25">
        <v>59477</v>
      </c>
      <c r="C1565" s="98" t="s">
        <v>7186</v>
      </c>
      <c r="D1565" s="99">
        <v>45917</v>
      </c>
      <c r="G1565" s="13" t="s">
        <v>4874</v>
      </c>
      <c r="I1565" s="13" t="s">
        <v>4874</v>
      </c>
      <c r="J1565" s="13" t="s">
        <v>1815</v>
      </c>
      <c r="K1565" s="13" t="s">
        <v>32</v>
      </c>
      <c r="L1565" s="25" t="str">
        <f>VLOOKUP($K1565,TONG_SL!$A:$D,2,0)</f>
        <v>Giò Tai Lưỡi Xào 250g</v>
      </c>
      <c r="N1565" s="25" t="str">
        <f t="shared" si="390"/>
        <v>K-C6</v>
      </c>
      <c r="Q1565" s="25" t="str">
        <f>VLOOKUP(K1565,[2]TONG_SL!$A:$D,3,0)</f>
        <v>Túi</v>
      </c>
      <c r="R1565" s="1">
        <v>6</v>
      </c>
      <c r="T1565" s="1">
        <f>VLOOKUP(VLOOKUP(G1565,[2]Ma_KH!$A:$R,18,0)&amp;K1565,[2]Gia_MB!$A:$F,6,0)</f>
        <v>47172</v>
      </c>
      <c r="U1565" s="14">
        <f t="shared" si="391"/>
        <v>283032</v>
      </c>
    </row>
    <row r="1566" spans="1:21" x14ac:dyDescent="0.25">
      <c r="A1566" s="11">
        <v>45913</v>
      </c>
      <c r="B1566" s="25">
        <v>59477</v>
      </c>
      <c r="C1566" s="98" t="s">
        <v>7186</v>
      </c>
      <c r="D1566" s="99">
        <v>45917</v>
      </c>
      <c r="G1566" s="13" t="s">
        <v>4874</v>
      </c>
      <c r="I1566" s="13" t="s">
        <v>4874</v>
      </c>
      <c r="J1566" s="13" t="s">
        <v>1815</v>
      </c>
      <c r="K1566" s="13" t="s">
        <v>7497</v>
      </c>
      <c r="L1566" s="25" t="str">
        <f>VLOOKUP($K1566,TONG_SL!$A:$D,2,0)</f>
        <v>Giò sụn gà 250g</v>
      </c>
      <c r="N1566" s="25" t="str">
        <f t="shared" si="390"/>
        <v>K-C6</v>
      </c>
      <c r="Q1566" s="25" t="str">
        <f>VLOOKUP(K1566,[2]TONG_SL!$A:$D,3,0)</f>
        <v>Túi</v>
      </c>
      <c r="R1566" s="1">
        <v>2</v>
      </c>
      <c r="T1566" s="1">
        <f>VLOOKUP(VLOOKUP(G1566,[2]Ma_KH!$A:$R,18,0)&amp;K1566,[2]Gia_MB!$A:$F,6,0)</f>
        <v>50400</v>
      </c>
      <c r="U1566" s="14">
        <f t="shared" si="391"/>
        <v>100800</v>
      </c>
    </row>
    <row r="1567" spans="1:21" x14ac:dyDescent="0.25">
      <c r="A1567" s="11">
        <v>45903</v>
      </c>
      <c r="B1567" s="25">
        <v>56500</v>
      </c>
      <c r="C1567" s="98" t="s">
        <v>7186</v>
      </c>
      <c r="D1567" s="99">
        <v>45917</v>
      </c>
      <c r="G1567" s="13" t="s">
        <v>3240</v>
      </c>
      <c r="I1567" s="13" t="s">
        <v>3240</v>
      </c>
      <c r="J1567" s="13" t="s">
        <v>1815</v>
      </c>
      <c r="K1567" s="13" t="s">
        <v>30</v>
      </c>
      <c r="L1567" s="25" t="str">
        <f>VLOOKUP($K1567,TONG_SL!$A:$D,2,0)</f>
        <v>Gà muối 500g</v>
      </c>
      <c r="N1567" s="25" t="str">
        <f t="shared" si="390"/>
        <v>K-C6</v>
      </c>
      <c r="Q1567" s="25" t="str">
        <f>VLOOKUP(K1567,[2]TONG_SL!$A:$D,3,0)</f>
        <v>Túi</v>
      </c>
      <c r="R1567" s="1">
        <v>5</v>
      </c>
      <c r="T1567" s="1">
        <f>VLOOKUP(VLOOKUP(G1567,[2]Ma_KH!$A:$R,18,0)&amp;K1567,[2]Gia_MB!$A:$F,6,0)</f>
        <v>111058</v>
      </c>
      <c r="U1567" s="14">
        <f t="shared" ref="U1567:U1571" si="392">T1567*R1567</f>
        <v>555290</v>
      </c>
    </row>
    <row r="1568" spans="1:21" x14ac:dyDescent="0.25">
      <c r="A1568" s="11">
        <v>45903</v>
      </c>
      <c r="B1568" s="25">
        <v>56500</v>
      </c>
      <c r="C1568" s="98" t="s">
        <v>7186</v>
      </c>
      <c r="D1568" s="99">
        <v>45917</v>
      </c>
      <c r="G1568" s="13" t="s">
        <v>3240</v>
      </c>
      <c r="I1568" s="13" t="s">
        <v>3240</v>
      </c>
      <c r="J1568" s="13" t="s">
        <v>1815</v>
      </c>
      <c r="K1568" s="13" t="s">
        <v>27</v>
      </c>
      <c r="L1568" s="25" t="str">
        <f>VLOOKUP($K1568,TONG_SL!$A:$D,2,0)</f>
        <v>Chân giò heo muối 300g</v>
      </c>
      <c r="N1568" s="25" t="str">
        <f t="shared" ref="N1568:N1571" si="393">IF($B1568&lt;&gt;"","K-C6","")</f>
        <v>K-C6</v>
      </c>
      <c r="Q1568" s="25" t="str">
        <f>VLOOKUP(K1568,[2]TONG_SL!$A:$D,3,0)</f>
        <v>Túi</v>
      </c>
      <c r="R1568" s="1">
        <v>8</v>
      </c>
      <c r="T1568" s="1">
        <f>VLOOKUP(VLOOKUP(G1568,[2]Ma_KH!$A:$R,18,0)&amp;K1568,[2]Gia_MB!$A:$F,6,0)</f>
        <v>73431</v>
      </c>
      <c r="U1568" s="14">
        <f t="shared" si="392"/>
        <v>587448</v>
      </c>
    </row>
    <row r="1569" spans="1:21" x14ac:dyDescent="0.25">
      <c r="A1569" s="11">
        <v>45903</v>
      </c>
      <c r="B1569" s="25">
        <v>56500</v>
      </c>
      <c r="C1569" s="98" t="s">
        <v>7186</v>
      </c>
      <c r="D1569" s="99">
        <v>45917</v>
      </c>
      <c r="G1569" s="13" t="s">
        <v>3240</v>
      </c>
      <c r="I1569" s="13" t="s">
        <v>3240</v>
      </c>
      <c r="J1569" s="13" t="s">
        <v>1815</v>
      </c>
      <c r="K1569" s="13" t="s">
        <v>32</v>
      </c>
      <c r="L1569" s="25" t="str">
        <f>VLOOKUP($K1569,TONG_SL!$A:$D,2,0)</f>
        <v>Giò Tai Lưỡi Xào 250g</v>
      </c>
      <c r="N1569" s="25" t="str">
        <f t="shared" si="393"/>
        <v>K-C6</v>
      </c>
      <c r="Q1569" s="25" t="str">
        <f>VLOOKUP(K1569,[2]TONG_SL!$A:$D,3,0)</f>
        <v>Túi</v>
      </c>
      <c r="R1569" s="1">
        <v>8</v>
      </c>
      <c r="T1569" s="1">
        <f>VLOOKUP(VLOOKUP(G1569,[2]Ma_KH!$A:$R,18,0)&amp;K1569,[2]Gia_MB!$A:$F,6,0)</f>
        <v>50182</v>
      </c>
      <c r="U1569" s="14">
        <f t="shared" si="392"/>
        <v>401456</v>
      </c>
    </row>
    <row r="1570" spans="1:21" x14ac:dyDescent="0.25">
      <c r="A1570" s="11">
        <v>45903</v>
      </c>
      <c r="B1570" s="25">
        <v>56500</v>
      </c>
      <c r="C1570" s="98" t="s">
        <v>7186</v>
      </c>
      <c r="D1570" s="99">
        <v>45917</v>
      </c>
      <c r="G1570" s="13" t="s">
        <v>3240</v>
      </c>
      <c r="I1570" s="13" t="s">
        <v>3240</v>
      </c>
      <c r="J1570" s="13" t="s">
        <v>1815</v>
      </c>
      <c r="K1570" s="13" t="s">
        <v>41</v>
      </c>
      <c r="L1570" s="25" t="str">
        <f>VLOOKUP($K1570,TONG_SL!$A:$D,2,0)</f>
        <v>Chả nướng 300g</v>
      </c>
      <c r="N1570" s="25" t="str">
        <f t="shared" si="393"/>
        <v>K-C6</v>
      </c>
      <c r="Q1570" s="25" t="str">
        <f>VLOOKUP(K1570,[2]TONG_SL!$A:$D,3,0)</f>
        <v>Túi</v>
      </c>
      <c r="R1570" s="1">
        <v>4</v>
      </c>
      <c r="T1570" s="1">
        <f>VLOOKUP(VLOOKUP(G1570,[2]Ma_KH!$A:$R,18,0)&amp;K1570,[2]Gia_MB!$A:$F,6,0)</f>
        <v>70950</v>
      </c>
      <c r="U1570" s="14">
        <f t="shared" si="392"/>
        <v>283800</v>
      </c>
    </row>
    <row r="1571" spans="1:21" x14ac:dyDescent="0.25">
      <c r="A1571" s="11">
        <v>45903</v>
      </c>
      <c r="B1571" s="25">
        <v>56500</v>
      </c>
      <c r="C1571" s="98" t="s">
        <v>7186</v>
      </c>
      <c r="D1571" s="99">
        <v>45917</v>
      </c>
      <c r="G1571" s="13" t="s">
        <v>3240</v>
      </c>
      <c r="I1571" s="13" t="s">
        <v>3240</v>
      </c>
      <c r="J1571" s="13" t="s">
        <v>1815</v>
      </c>
      <c r="K1571" s="13" t="s">
        <v>39</v>
      </c>
      <c r="L1571" s="25" t="str">
        <f>VLOOKUP($K1571,TONG_SL!$A:$D,2,0)</f>
        <v>Chả cốm 300g</v>
      </c>
      <c r="N1571" s="25" t="str">
        <f t="shared" si="393"/>
        <v>K-C6</v>
      </c>
      <c r="Q1571" s="25" t="str">
        <f>VLOOKUP(K1571,[2]TONG_SL!$A:$D,3,0)</f>
        <v>Túi</v>
      </c>
      <c r="R1571" s="1">
        <v>3</v>
      </c>
      <c r="T1571" s="1">
        <f>VLOOKUP(VLOOKUP(G1571,[2]Ma_KH!$A:$R,18,0)&amp;K1571,[2]Gia_MB!$A:$F,6,0)</f>
        <v>74250</v>
      </c>
      <c r="U1571" s="14">
        <f t="shared" si="392"/>
        <v>222750</v>
      </c>
    </row>
    <row r="1572" spans="1:21" x14ac:dyDescent="0.25">
      <c r="A1572" s="11">
        <v>45915</v>
      </c>
      <c r="B1572" s="25">
        <v>32086</v>
      </c>
      <c r="C1572" s="98" t="s">
        <v>7186</v>
      </c>
      <c r="D1572" s="99">
        <v>45917</v>
      </c>
      <c r="G1572" s="13" t="s">
        <v>4807</v>
      </c>
      <c r="I1572" s="13" t="s">
        <v>4807</v>
      </c>
      <c r="J1572" s="13" t="s">
        <v>1811</v>
      </c>
      <c r="K1572" s="13" t="s">
        <v>27</v>
      </c>
      <c r="L1572" s="25" t="str">
        <f>VLOOKUP($K1572,TONG_SL!$A:$D,2,0)</f>
        <v>Chân giò heo muối 300g</v>
      </c>
      <c r="N1572" s="25" t="str">
        <f t="shared" ref="N1572:N1603" si="394">IF($B1572&lt;&gt;"","K-C6","")</f>
        <v>K-C6</v>
      </c>
      <c r="Q1572" s="25" t="str">
        <f>VLOOKUP(K1572,[2]TONG_SL!$A:$D,3,0)</f>
        <v>Túi</v>
      </c>
      <c r="R1572" s="1">
        <v>4</v>
      </c>
      <c r="T1572" s="1">
        <f>VLOOKUP(VLOOKUP(G1572,[2]Ma_KH!$A:$R,18,0)&amp;K1572,[2]Gia_MB!$A:$F,6,0)</f>
        <v>73431</v>
      </c>
      <c r="U1572" s="14">
        <f t="shared" ref="U1572:U1601" si="395">T1572*R1572</f>
        <v>293724</v>
      </c>
    </row>
    <row r="1573" spans="1:21" x14ac:dyDescent="0.25">
      <c r="A1573" s="11">
        <v>45915</v>
      </c>
      <c r="B1573" s="25">
        <v>32086</v>
      </c>
      <c r="C1573" s="98" t="s">
        <v>7186</v>
      </c>
      <c r="D1573" s="99">
        <v>45917</v>
      </c>
      <c r="G1573" s="13" t="s">
        <v>4807</v>
      </c>
      <c r="I1573" s="13" t="s">
        <v>4807</v>
      </c>
      <c r="J1573" s="13" t="s">
        <v>1811</v>
      </c>
      <c r="K1573" s="13" t="s">
        <v>30</v>
      </c>
      <c r="L1573" s="25" t="str">
        <f>VLOOKUP($K1573,TONG_SL!$A:$D,2,0)</f>
        <v>Gà muối 500g</v>
      </c>
      <c r="N1573" s="25" t="str">
        <f t="shared" si="394"/>
        <v>K-C6</v>
      </c>
      <c r="Q1573" s="25" t="str">
        <f>VLOOKUP(K1573,[2]TONG_SL!$A:$D,3,0)</f>
        <v>Túi</v>
      </c>
      <c r="R1573" s="1">
        <v>2</v>
      </c>
      <c r="T1573" s="1">
        <f>VLOOKUP(VLOOKUP(G1573,[2]Ma_KH!$A:$R,18,0)&amp;K1573,[2]Gia_MB!$A:$F,6,0)</f>
        <v>111058</v>
      </c>
      <c r="U1573" s="14">
        <f t="shared" si="395"/>
        <v>222116</v>
      </c>
    </row>
    <row r="1574" spans="1:21" x14ac:dyDescent="0.25">
      <c r="A1574" s="11">
        <v>45915</v>
      </c>
      <c r="B1574" s="25">
        <v>32086</v>
      </c>
      <c r="C1574" s="98" t="s">
        <v>7186</v>
      </c>
      <c r="D1574" s="99">
        <v>45917</v>
      </c>
      <c r="G1574" s="13" t="s">
        <v>4807</v>
      </c>
      <c r="I1574" s="13" t="s">
        <v>4807</v>
      </c>
      <c r="J1574" s="13" t="s">
        <v>1811</v>
      </c>
      <c r="K1574" s="13" t="s">
        <v>32</v>
      </c>
      <c r="L1574" s="25" t="str">
        <f>VLOOKUP($K1574,TONG_SL!$A:$D,2,0)</f>
        <v>Giò Tai Lưỡi Xào 250g</v>
      </c>
      <c r="N1574" s="25" t="str">
        <f t="shared" si="394"/>
        <v>K-C6</v>
      </c>
      <c r="Q1574" s="25" t="str">
        <f>VLOOKUP(K1574,[2]TONG_SL!$A:$D,3,0)</f>
        <v>Túi</v>
      </c>
      <c r="R1574" s="1">
        <v>2</v>
      </c>
      <c r="T1574" s="1">
        <f>VLOOKUP(VLOOKUP(G1574,[2]Ma_KH!$A:$R,18,0)&amp;K1574,[2]Gia_MB!$A:$F,6,0)</f>
        <v>50183</v>
      </c>
      <c r="U1574" s="14">
        <f t="shared" si="395"/>
        <v>100366</v>
      </c>
    </row>
    <row r="1575" spans="1:21" x14ac:dyDescent="0.25">
      <c r="A1575" s="11">
        <v>45916</v>
      </c>
      <c r="B1575" s="25">
        <v>59688</v>
      </c>
      <c r="C1575" s="98" t="s">
        <v>7186</v>
      </c>
      <c r="D1575" s="99">
        <v>45917</v>
      </c>
      <c r="G1575" s="13" t="s">
        <v>619</v>
      </c>
      <c r="I1575" s="13" t="s">
        <v>7238</v>
      </c>
      <c r="J1575" s="13" t="s">
        <v>1815</v>
      </c>
      <c r="K1575" s="13" t="s">
        <v>39</v>
      </c>
      <c r="L1575" s="25" t="str">
        <f>VLOOKUP($K1575,TONG_SL!$A:$D,2,0)</f>
        <v>Chả cốm 300g</v>
      </c>
      <c r="N1575" s="25" t="str">
        <f t="shared" si="394"/>
        <v>K-C6</v>
      </c>
      <c r="Q1575" s="25" t="str">
        <f>VLOOKUP(K1575,[2]TONG_SL!$A:$D,3,0)</f>
        <v>Túi</v>
      </c>
      <c r="R1575" s="1">
        <v>3</v>
      </c>
      <c r="T1575" s="1">
        <f>VLOOKUP(VLOOKUP(G1575,[2]Ma_KH!$A:$R,18,0)&amp;K1575,[2]Gia_MB!$A:$F,6,0)</f>
        <v>74250</v>
      </c>
      <c r="U1575" s="14">
        <f t="shared" si="395"/>
        <v>222750</v>
      </c>
    </row>
    <row r="1576" spans="1:21" x14ac:dyDescent="0.25">
      <c r="A1576" s="11">
        <v>45916</v>
      </c>
      <c r="B1576" s="25">
        <v>59688</v>
      </c>
      <c r="C1576" s="98" t="s">
        <v>7186</v>
      </c>
      <c r="D1576" s="99">
        <v>45917</v>
      </c>
      <c r="G1576" s="13" t="s">
        <v>619</v>
      </c>
      <c r="I1576" s="13" t="s">
        <v>7238</v>
      </c>
      <c r="J1576" s="13" t="s">
        <v>1815</v>
      </c>
      <c r="K1576" s="13" t="s">
        <v>27</v>
      </c>
      <c r="L1576" s="25" t="str">
        <f>VLOOKUP($K1576,TONG_SL!$A:$D,2,0)</f>
        <v>Chân giò heo muối 300g</v>
      </c>
      <c r="N1576" s="25" t="str">
        <f t="shared" si="394"/>
        <v>K-C6</v>
      </c>
      <c r="Q1576" s="25" t="str">
        <f>VLOOKUP(K1576,[2]TONG_SL!$A:$D,3,0)</f>
        <v>Túi</v>
      </c>
      <c r="R1576" s="1">
        <v>10</v>
      </c>
      <c r="T1576" s="1">
        <f>VLOOKUP(VLOOKUP(G1576,[2]Ma_KH!$A:$R,18,0)&amp;K1576,[2]Gia_MB!$A:$F,6,0)</f>
        <v>73431</v>
      </c>
      <c r="U1576" s="14">
        <f t="shared" si="395"/>
        <v>734310</v>
      </c>
    </row>
    <row r="1577" spans="1:21" x14ac:dyDescent="0.25">
      <c r="A1577" s="11">
        <v>45916</v>
      </c>
      <c r="B1577" s="25">
        <v>59688</v>
      </c>
      <c r="C1577" s="98" t="s">
        <v>7186</v>
      </c>
      <c r="D1577" s="99">
        <v>45917</v>
      </c>
      <c r="G1577" s="13" t="s">
        <v>619</v>
      </c>
      <c r="I1577" s="13" t="s">
        <v>7238</v>
      </c>
      <c r="J1577" s="13" t="s">
        <v>1815</v>
      </c>
      <c r="K1577" s="13" t="s">
        <v>30</v>
      </c>
      <c r="L1577" s="25" t="str">
        <f>VLOOKUP($K1577,TONG_SL!$A:$D,2,0)</f>
        <v>Gà muối 500g</v>
      </c>
      <c r="N1577" s="25" t="str">
        <f t="shared" si="394"/>
        <v>K-C6</v>
      </c>
      <c r="Q1577" s="25" t="str">
        <f>VLOOKUP(K1577,[2]TONG_SL!$A:$D,3,0)</f>
        <v>Túi</v>
      </c>
      <c r="R1577" s="1">
        <v>5</v>
      </c>
      <c r="T1577" s="1">
        <f>VLOOKUP(VLOOKUP(G1577,[2]Ma_KH!$A:$R,18,0)&amp;K1577,[2]Gia_MB!$A:$F,6,0)</f>
        <v>111058</v>
      </c>
      <c r="U1577" s="14">
        <f t="shared" si="395"/>
        <v>555290</v>
      </c>
    </row>
    <row r="1578" spans="1:21" x14ac:dyDescent="0.25">
      <c r="A1578" s="11">
        <v>45913</v>
      </c>
      <c r="B1578" s="25">
        <v>32046</v>
      </c>
      <c r="C1578" s="98" t="s">
        <v>7186</v>
      </c>
      <c r="D1578" s="99">
        <v>45917</v>
      </c>
      <c r="G1578" s="13" t="s">
        <v>753</v>
      </c>
      <c r="I1578" s="13" t="s">
        <v>753</v>
      </c>
      <c r="J1578" s="13" t="s">
        <v>1815</v>
      </c>
      <c r="K1578" s="13" t="s">
        <v>558</v>
      </c>
      <c r="L1578" s="25" t="str">
        <f>VLOOKUP($K1578,TONG_SL!$A:$D,2,0)</f>
        <v>Gà muối hun khói 300g</v>
      </c>
      <c r="N1578" s="25" t="str">
        <f t="shared" si="394"/>
        <v>K-C6</v>
      </c>
      <c r="Q1578" s="25" t="str">
        <f>VLOOKUP(K1578,[2]TONG_SL!$A:$D,3,0)</f>
        <v>Túi</v>
      </c>
      <c r="R1578" s="1">
        <v>3</v>
      </c>
      <c r="T1578" s="1">
        <f>VLOOKUP(VLOOKUP(G1578,[2]Ma_KH!$A:$R,18,0)&amp;K1578,[2]Gia_MB!$A:$F,6,0)</f>
        <v>70000</v>
      </c>
      <c r="U1578" s="14">
        <f t="shared" si="395"/>
        <v>210000</v>
      </c>
    </row>
    <row r="1579" spans="1:21" x14ac:dyDescent="0.25">
      <c r="A1579" s="11">
        <v>45913</v>
      </c>
      <c r="B1579" s="25">
        <v>32046</v>
      </c>
      <c r="C1579" s="98" t="s">
        <v>7186</v>
      </c>
      <c r="D1579" s="99">
        <v>45917</v>
      </c>
      <c r="G1579" s="13" t="s">
        <v>753</v>
      </c>
      <c r="I1579" s="13" t="s">
        <v>753</v>
      </c>
      <c r="J1579" s="13" t="s">
        <v>1815</v>
      </c>
      <c r="K1579" s="13" t="s">
        <v>32</v>
      </c>
      <c r="L1579" s="25" t="str">
        <f>VLOOKUP($K1579,TONG_SL!$A:$D,2,0)</f>
        <v>Giò Tai Lưỡi Xào 250g</v>
      </c>
      <c r="N1579" s="25" t="str">
        <f t="shared" si="394"/>
        <v>K-C6</v>
      </c>
      <c r="Q1579" s="25" t="str">
        <f>VLOOKUP(K1579,[2]TONG_SL!$A:$D,3,0)</f>
        <v>Túi</v>
      </c>
      <c r="R1579" s="1">
        <v>2</v>
      </c>
      <c r="T1579" s="1">
        <f>VLOOKUP(VLOOKUP(G1579,[2]Ma_KH!$A:$R,18,0)&amp;K1579,[2]Gia_MB!$A:$F,6,0)</f>
        <v>50182</v>
      </c>
      <c r="U1579" s="14">
        <f t="shared" si="395"/>
        <v>100364</v>
      </c>
    </row>
    <row r="1580" spans="1:21" x14ac:dyDescent="0.25">
      <c r="A1580" s="11">
        <v>45913</v>
      </c>
      <c r="B1580" s="25">
        <v>32046</v>
      </c>
      <c r="C1580" s="98" t="s">
        <v>7186</v>
      </c>
      <c r="D1580" s="99">
        <v>45917</v>
      </c>
      <c r="G1580" s="13" t="s">
        <v>753</v>
      </c>
      <c r="I1580" s="13" t="s">
        <v>753</v>
      </c>
      <c r="J1580" s="13" t="s">
        <v>1815</v>
      </c>
      <c r="K1580" s="13" t="s">
        <v>51</v>
      </c>
      <c r="L1580" s="25" t="str">
        <f>VLOOKUP($K1580,TONG_SL!$A:$D,2,0)</f>
        <v>Mọc Nấm Hương 250g</v>
      </c>
      <c r="N1580" s="25" t="str">
        <f t="shared" si="394"/>
        <v>K-C6</v>
      </c>
      <c r="Q1580" s="25" t="str">
        <f>VLOOKUP(K1580,[2]TONG_SL!$A:$D,3,0)</f>
        <v>Túi</v>
      </c>
      <c r="R1580" s="1">
        <v>2</v>
      </c>
      <c r="T1580" s="1">
        <f>VLOOKUP(VLOOKUP(G1580,[2]Ma_KH!$A:$R,18,0)&amp;K1580,[2]Gia_MB!$A:$F,6,0)</f>
        <v>46000</v>
      </c>
      <c r="U1580" s="14">
        <f t="shared" si="395"/>
        <v>92000</v>
      </c>
    </row>
    <row r="1581" spans="1:21" x14ac:dyDescent="0.25">
      <c r="A1581" s="11">
        <v>45915</v>
      </c>
      <c r="B1581" s="25">
        <v>59554</v>
      </c>
      <c r="C1581" s="98" t="s">
        <v>7186</v>
      </c>
      <c r="D1581" s="99">
        <v>45917</v>
      </c>
      <c r="G1581" s="13" t="s">
        <v>1999</v>
      </c>
      <c r="I1581" s="13" t="s">
        <v>1999</v>
      </c>
      <c r="J1581" s="13" t="s">
        <v>1815</v>
      </c>
      <c r="K1581" s="13" t="s">
        <v>30</v>
      </c>
      <c r="L1581" s="25" t="str">
        <f>VLOOKUP($K1581,TONG_SL!$A:$D,2,0)</f>
        <v>Gà muối 500g</v>
      </c>
      <c r="N1581" s="25" t="str">
        <f t="shared" si="394"/>
        <v>K-C6</v>
      </c>
      <c r="Q1581" s="25" t="str">
        <f>VLOOKUP(K1581,[2]TONG_SL!$A:$D,3,0)</f>
        <v>Túi</v>
      </c>
      <c r="R1581" s="1">
        <v>10</v>
      </c>
      <c r="T1581" s="1">
        <f>VLOOKUP(VLOOKUP(G1581,[2]Ma_KH!$A:$R,18,0)&amp;K1581,[2]Gia_MB!$A:$F,6,0)</f>
        <v>105505</v>
      </c>
      <c r="U1581" s="14">
        <f t="shared" si="395"/>
        <v>1055050</v>
      </c>
    </row>
    <row r="1582" spans="1:21" x14ac:dyDescent="0.25">
      <c r="A1582" s="11">
        <v>45915</v>
      </c>
      <c r="B1582" s="25">
        <v>59554</v>
      </c>
      <c r="C1582" s="98" t="s">
        <v>7186</v>
      </c>
      <c r="D1582" s="99">
        <v>45917</v>
      </c>
      <c r="G1582" s="13" t="s">
        <v>1999</v>
      </c>
      <c r="I1582" s="13" t="s">
        <v>1999</v>
      </c>
      <c r="J1582" s="13" t="s">
        <v>1815</v>
      </c>
      <c r="K1582" s="13" t="s">
        <v>27</v>
      </c>
      <c r="L1582" s="25" t="str">
        <f>VLOOKUP($K1582,TONG_SL!$A:$D,2,0)</f>
        <v>Chân giò heo muối 300g</v>
      </c>
      <c r="N1582" s="25" t="str">
        <f t="shared" si="394"/>
        <v>K-C6</v>
      </c>
      <c r="Q1582" s="25" t="str">
        <f>VLOOKUP(K1582,[2]TONG_SL!$A:$D,3,0)</f>
        <v>Túi</v>
      </c>
      <c r="R1582" s="1">
        <v>5</v>
      </c>
      <c r="T1582" s="1">
        <f>VLOOKUP(VLOOKUP(G1582,[2]Ma_KH!$A:$R,18,0)&amp;K1582,[2]Gia_MB!$A:$F,6,0)</f>
        <v>69759</v>
      </c>
      <c r="U1582" s="14">
        <f t="shared" si="395"/>
        <v>348795</v>
      </c>
    </row>
    <row r="1583" spans="1:21" x14ac:dyDescent="0.25">
      <c r="A1583" s="11">
        <v>45915</v>
      </c>
      <c r="B1583" s="25">
        <v>59554</v>
      </c>
      <c r="C1583" s="98" t="s">
        <v>7186</v>
      </c>
      <c r="D1583" s="99">
        <v>45917</v>
      </c>
      <c r="G1583" s="13" t="s">
        <v>1999</v>
      </c>
      <c r="I1583" s="13" t="s">
        <v>1999</v>
      </c>
      <c r="J1583" s="13" t="s">
        <v>1815</v>
      </c>
      <c r="K1583" s="13" t="s">
        <v>547</v>
      </c>
      <c r="L1583" s="25" t="str">
        <f>VLOOKUP($K1583,TONG_SL!$A:$D,2,0)</f>
        <v>Chân giò heo muối 500g</v>
      </c>
      <c r="N1583" s="25" t="str">
        <f t="shared" si="394"/>
        <v>K-C6</v>
      </c>
      <c r="Q1583" s="25" t="str">
        <f>VLOOKUP(K1583,[2]TONG_SL!$A:$D,3,0)</f>
        <v>Túi</v>
      </c>
      <c r="R1583" s="1">
        <v>5</v>
      </c>
      <c r="T1583" s="1">
        <f>VLOOKUP(VLOOKUP(G1583,[2]Ma_KH!$A:$R,18,0)&amp;K1583,[2]Gia_MB!$A:$F,6,0)</f>
        <v>113113</v>
      </c>
      <c r="U1583" s="14">
        <f t="shared" si="395"/>
        <v>565565</v>
      </c>
    </row>
    <row r="1584" spans="1:21" x14ac:dyDescent="0.25">
      <c r="A1584" s="11">
        <v>45913</v>
      </c>
      <c r="B1584" s="25">
        <v>32049</v>
      </c>
      <c r="C1584" s="98" t="s">
        <v>7186</v>
      </c>
      <c r="D1584" s="99">
        <v>45917</v>
      </c>
      <c r="G1584" s="13" t="s">
        <v>857</v>
      </c>
      <c r="I1584" s="13" t="s">
        <v>857</v>
      </c>
      <c r="J1584" s="13" t="s">
        <v>1815</v>
      </c>
      <c r="K1584" s="13" t="s">
        <v>27</v>
      </c>
      <c r="L1584" s="25" t="str">
        <f>VLOOKUP($K1584,TONG_SL!$A:$D,2,0)</f>
        <v>Chân giò heo muối 300g</v>
      </c>
      <c r="N1584" s="25" t="str">
        <f t="shared" si="394"/>
        <v>K-C6</v>
      </c>
      <c r="Q1584" s="25" t="str">
        <f>VLOOKUP(K1584,[2]TONG_SL!$A:$D,3,0)</f>
        <v>Túi</v>
      </c>
      <c r="R1584" s="1">
        <v>3</v>
      </c>
      <c r="T1584" s="1">
        <f>VLOOKUP(VLOOKUP(G1584,[2]Ma_KH!$A:$R,18,0)&amp;K1584,[2]Gia_MB!$A:$F,6,0)</f>
        <v>68290.83</v>
      </c>
      <c r="U1584" s="14">
        <f t="shared" si="395"/>
        <v>204872.49</v>
      </c>
    </row>
    <row r="1585" spans="1:21" x14ac:dyDescent="0.25">
      <c r="A1585" s="11">
        <v>45913</v>
      </c>
      <c r="B1585" s="25">
        <v>32049</v>
      </c>
      <c r="C1585" s="98" t="s">
        <v>7186</v>
      </c>
      <c r="D1585" s="99">
        <v>45917</v>
      </c>
      <c r="G1585" s="13" t="s">
        <v>857</v>
      </c>
      <c r="I1585" s="13" t="s">
        <v>857</v>
      </c>
      <c r="J1585" s="13" t="s">
        <v>1815</v>
      </c>
      <c r="K1585" s="13" t="s">
        <v>32</v>
      </c>
      <c r="L1585" s="25" t="str">
        <f>VLOOKUP($K1585,TONG_SL!$A:$D,2,0)</f>
        <v>Giò Tai Lưỡi Xào 250g</v>
      </c>
      <c r="N1585" s="25" t="str">
        <f t="shared" si="394"/>
        <v>K-C6</v>
      </c>
      <c r="Q1585" s="25" t="str">
        <f>VLOOKUP(K1585,[2]TONG_SL!$A:$D,3,0)</f>
        <v>Túi</v>
      </c>
      <c r="R1585" s="1">
        <v>2</v>
      </c>
      <c r="T1585" s="1">
        <f>VLOOKUP(VLOOKUP(G1585,[2]Ma_KH!$A:$R,18,0)&amp;K1585,[2]Gia_MB!$A:$F,6,0)</f>
        <v>46670.19</v>
      </c>
      <c r="U1585" s="14">
        <f t="shared" si="395"/>
        <v>93340.38</v>
      </c>
    </row>
    <row r="1586" spans="1:21" x14ac:dyDescent="0.25">
      <c r="A1586" s="11">
        <v>45913</v>
      </c>
      <c r="B1586" s="25">
        <v>32049</v>
      </c>
      <c r="C1586" s="98" t="s">
        <v>7186</v>
      </c>
      <c r="D1586" s="99">
        <v>45917</v>
      </c>
      <c r="G1586" s="13" t="s">
        <v>857</v>
      </c>
      <c r="I1586" s="13" t="s">
        <v>857</v>
      </c>
      <c r="J1586" s="13" t="s">
        <v>1815</v>
      </c>
      <c r="K1586" s="13" t="s">
        <v>39</v>
      </c>
      <c r="L1586" s="25" t="str">
        <f>VLOOKUP($K1586,TONG_SL!$A:$D,2,0)</f>
        <v>Chả cốm 300g</v>
      </c>
      <c r="N1586" s="25" t="str">
        <f t="shared" si="394"/>
        <v>K-C6</v>
      </c>
      <c r="Q1586" s="25" t="str">
        <f>VLOOKUP(K1586,[2]TONG_SL!$A:$D,3,0)</f>
        <v>Túi</v>
      </c>
      <c r="R1586" s="1">
        <v>2</v>
      </c>
      <c r="T1586" s="1">
        <f>VLOOKUP(VLOOKUP(G1586,[2]Ma_KH!$A:$R,18,0)&amp;K1586,[2]Gia_MB!$A:$F,6,0)</f>
        <v>69052.5</v>
      </c>
      <c r="U1586" s="14">
        <f t="shared" si="395"/>
        <v>138105</v>
      </c>
    </row>
    <row r="1587" spans="1:21" x14ac:dyDescent="0.25">
      <c r="A1587" s="11">
        <v>45913</v>
      </c>
      <c r="B1587" s="25">
        <v>32049</v>
      </c>
      <c r="C1587" s="98" t="s">
        <v>7186</v>
      </c>
      <c r="D1587" s="99">
        <v>45917</v>
      </c>
      <c r="G1587" s="13" t="s">
        <v>857</v>
      </c>
      <c r="I1587" s="13" t="s">
        <v>857</v>
      </c>
      <c r="J1587" s="13" t="s">
        <v>1815</v>
      </c>
      <c r="K1587" s="13" t="s">
        <v>547</v>
      </c>
      <c r="L1587" s="25" t="str">
        <f>VLOOKUP($K1587,TONG_SL!$A:$D,2,0)</f>
        <v>Chân giò heo muối 500g</v>
      </c>
      <c r="N1587" s="25" t="str">
        <f t="shared" si="394"/>
        <v>K-C6</v>
      </c>
      <c r="Q1587" s="25" t="str">
        <f>VLOOKUP(K1587,[2]TONG_SL!$A:$D,3,0)</f>
        <v>Túi</v>
      </c>
      <c r="R1587" s="1">
        <v>2</v>
      </c>
      <c r="T1587" s="1">
        <f>VLOOKUP(VLOOKUP(G1587,[2]Ma_KH!$A:$R,18,0)&amp;K1587,[2]Gia_MB!$A:$F,6,0)</f>
        <v>110731.38</v>
      </c>
      <c r="U1587" s="14">
        <f t="shared" si="395"/>
        <v>221462.76</v>
      </c>
    </row>
    <row r="1588" spans="1:21" x14ac:dyDescent="0.25">
      <c r="A1588" s="11">
        <v>45913</v>
      </c>
      <c r="B1588" s="25">
        <v>32049</v>
      </c>
      <c r="C1588" s="98" t="s">
        <v>7186</v>
      </c>
      <c r="D1588" s="99">
        <v>45917</v>
      </c>
      <c r="G1588" s="13" t="s">
        <v>857</v>
      </c>
      <c r="I1588" s="13" t="s">
        <v>857</v>
      </c>
      <c r="J1588" s="13" t="s">
        <v>1815</v>
      </c>
      <c r="K1588" s="13" t="s">
        <v>35</v>
      </c>
      <c r="L1588" s="25" t="str">
        <f>VLOOKUP($K1588,TONG_SL!$A:$D,2,0)</f>
        <v>Tai heo muối 200g</v>
      </c>
      <c r="N1588" s="25" t="str">
        <f t="shared" si="394"/>
        <v>K-C6</v>
      </c>
      <c r="Q1588" s="25" t="str">
        <f>VLOOKUP(K1588,[2]TONG_SL!$A:$D,3,0)</f>
        <v>Túi</v>
      </c>
      <c r="R1588" s="1">
        <v>3</v>
      </c>
      <c r="T1588" s="1">
        <f>VLOOKUP(VLOOKUP(G1588,[2]Ma_KH!$A:$R,18,0)&amp;K1588,[2]Gia_MB!$A:$F,6,0)</f>
        <v>51703.350000000006</v>
      </c>
      <c r="U1588" s="14">
        <f t="shared" si="395"/>
        <v>155110.05000000002</v>
      </c>
    </row>
    <row r="1589" spans="1:21" x14ac:dyDescent="0.25">
      <c r="A1589" s="11">
        <v>45903</v>
      </c>
      <c r="B1589" s="25">
        <v>56507</v>
      </c>
      <c r="C1589" s="98" t="s">
        <v>7186</v>
      </c>
      <c r="D1589" s="99">
        <v>45917</v>
      </c>
      <c r="G1589" s="13" t="s">
        <v>619</v>
      </c>
      <c r="I1589" s="13" t="s">
        <v>7564</v>
      </c>
      <c r="J1589" s="13" t="s">
        <v>1815</v>
      </c>
      <c r="K1589" s="13" t="s">
        <v>27</v>
      </c>
      <c r="L1589" s="25" t="str">
        <f>VLOOKUP($K1589,TONG_SL!$A:$D,2,0)</f>
        <v>Chân giò heo muối 300g</v>
      </c>
      <c r="N1589" s="25" t="str">
        <f t="shared" si="394"/>
        <v>K-C6</v>
      </c>
      <c r="Q1589" s="25" t="str">
        <f>VLOOKUP(K1589,[2]TONG_SL!$A:$D,3,0)</f>
        <v>Túi</v>
      </c>
      <c r="R1589" s="1">
        <v>5</v>
      </c>
      <c r="T1589" s="1">
        <f>VLOOKUP(VLOOKUP(G1589,[2]Ma_KH!$A:$R,18,0)&amp;K1589,[2]Gia_MB!$A:$F,6,0)</f>
        <v>73431</v>
      </c>
      <c r="U1589" s="14">
        <f t="shared" si="395"/>
        <v>367155</v>
      </c>
    </row>
    <row r="1590" spans="1:21" x14ac:dyDescent="0.25">
      <c r="A1590" s="11">
        <v>45903</v>
      </c>
      <c r="B1590" s="25">
        <v>56507</v>
      </c>
      <c r="C1590" s="98" t="s">
        <v>7186</v>
      </c>
      <c r="D1590" s="99">
        <v>45917</v>
      </c>
      <c r="G1590" s="13" t="s">
        <v>619</v>
      </c>
      <c r="I1590" s="13" t="s">
        <v>7564</v>
      </c>
      <c r="J1590" s="13" t="s">
        <v>1815</v>
      </c>
      <c r="K1590" s="13" t="s">
        <v>547</v>
      </c>
      <c r="L1590" s="25" t="str">
        <f>VLOOKUP($K1590,TONG_SL!$A:$D,2,0)</f>
        <v>Chân giò heo muối 500g</v>
      </c>
      <c r="N1590" s="25" t="str">
        <f t="shared" si="394"/>
        <v>K-C6</v>
      </c>
      <c r="Q1590" s="25" t="str">
        <f>VLOOKUP(K1590,[2]TONG_SL!$A:$D,3,0)</f>
        <v>Túi</v>
      </c>
      <c r="R1590" s="1">
        <v>5</v>
      </c>
      <c r="T1590" s="1">
        <f>VLOOKUP(VLOOKUP(G1590,[2]Ma_KH!$A:$R,18,0)&amp;K1590,[2]Gia_MB!$A:$F,6,0)</f>
        <v>119066</v>
      </c>
      <c r="U1590" s="14">
        <f t="shared" si="395"/>
        <v>595330</v>
      </c>
    </row>
    <row r="1591" spans="1:21" x14ac:dyDescent="0.25">
      <c r="A1591" s="11">
        <v>45903</v>
      </c>
      <c r="B1591" s="25">
        <v>56507</v>
      </c>
      <c r="C1591" s="98" t="s">
        <v>7186</v>
      </c>
      <c r="D1591" s="99">
        <v>45917</v>
      </c>
      <c r="G1591" s="13" t="s">
        <v>619</v>
      </c>
      <c r="I1591" s="13" t="s">
        <v>7564</v>
      </c>
      <c r="J1591" s="13" t="s">
        <v>1815</v>
      </c>
      <c r="K1591" s="13" t="s">
        <v>35</v>
      </c>
      <c r="L1591" s="25" t="str">
        <f>VLOOKUP($K1591,TONG_SL!$A:$D,2,0)</f>
        <v>Tai heo muối 200g</v>
      </c>
      <c r="N1591" s="25" t="str">
        <f t="shared" si="394"/>
        <v>K-C6</v>
      </c>
      <c r="Q1591" s="25" t="str">
        <f>VLOOKUP(K1591,[2]TONG_SL!$A:$D,3,0)</f>
        <v>Túi</v>
      </c>
      <c r="R1591" s="1">
        <v>3</v>
      </c>
      <c r="T1591" s="1">
        <f>VLOOKUP(VLOOKUP(G1591,[2]Ma_KH!$A:$R,18,0)&amp;K1591,[2]Gia_MB!$A:$F,6,0)</f>
        <v>55595</v>
      </c>
      <c r="U1591" s="14">
        <f t="shared" si="395"/>
        <v>166785</v>
      </c>
    </row>
    <row r="1592" spans="1:21" x14ac:dyDescent="0.25">
      <c r="A1592" s="11">
        <v>45903</v>
      </c>
      <c r="B1592" s="25">
        <v>56507</v>
      </c>
      <c r="C1592" s="98" t="s">
        <v>7186</v>
      </c>
      <c r="D1592" s="99">
        <v>45917</v>
      </c>
      <c r="G1592" s="13" t="s">
        <v>619</v>
      </c>
      <c r="I1592" s="13" t="s">
        <v>7564</v>
      </c>
      <c r="J1592" s="13" t="s">
        <v>1815</v>
      </c>
      <c r="K1592" s="13" t="s">
        <v>32</v>
      </c>
      <c r="L1592" s="25" t="str">
        <f>VLOOKUP($K1592,TONG_SL!$A:$D,2,0)</f>
        <v>Giò Tai Lưỡi Xào 250g</v>
      </c>
      <c r="N1592" s="25" t="str">
        <f t="shared" si="394"/>
        <v>K-C6</v>
      </c>
      <c r="Q1592" s="25" t="str">
        <f>VLOOKUP(K1592,[2]TONG_SL!$A:$D,3,0)</f>
        <v>Túi</v>
      </c>
      <c r="R1592" s="1">
        <v>3</v>
      </c>
      <c r="T1592" s="1">
        <f>VLOOKUP(VLOOKUP(G1592,[2]Ma_KH!$A:$R,18,0)&amp;K1592,[2]Gia_MB!$A:$F,6,0)</f>
        <v>50183</v>
      </c>
      <c r="U1592" s="14">
        <f t="shared" si="395"/>
        <v>150549</v>
      </c>
    </row>
    <row r="1593" spans="1:21" x14ac:dyDescent="0.25">
      <c r="A1593" s="11">
        <v>45903</v>
      </c>
      <c r="B1593" s="25">
        <v>56507</v>
      </c>
      <c r="C1593" s="98" t="s">
        <v>7186</v>
      </c>
      <c r="D1593" s="99">
        <v>45917</v>
      </c>
      <c r="G1593" s="13" t="s">
        <v>619</v>
      </c>
      <c r="I1593" s="13" t="s">
        <v>7564</v>
      </c>
      <c r="J1593" s="13" t="s">
        <v>1815</v>
      </c>
      <c r="K1593" s="13" t="s">
        <v>39</v>
      </c>
      <c r="L1593" s="25" t="str">
        <f>VLOOKUP($K1593,TONG_SL!$A:$D,2,0)</f>
        <v>Chả cốm 300g</v>
      </c>
      <c r="N1593" s="25" t="str">
        <f t="shared" si="394"/>
        <v>K-C6</v>
      </c>
      <c r="Q1593" s="25" t="str">
        <f>VLOOKUP(K1593,[2]TONG_SL!$A:$D,3,0)</f>
        <v>Túi</v>
      </c>
      <c r="R1593" s="1">
        <v>3</v>
      </c>
      <c r="T1593" s="1">
        <f>VLOOKUP(VLOOKUP(G1593,[2]Ma_KH!$A:$R,18,0)&amp;K1593,[2]Gia_MB!$A:$F,6,0)</f>
        <v>74250</v>
      </c>
      <c r="U1593" s="14">
        <f t="shared" si="395"/>
        <v>222750</v>
      </c>
    </row>
    <row r="1594" spans="1:21" x14ac:dyDescent="0.25">
      <c r="A1594" s="11">
        <v>45903</v>
      </c>
      <c r="B1594" s="25">
        <v>56507</v>
      </c>
      <c r="C1594" s="98" t="s">
        <v>7186</v>
      </c>
      <c r="D1594" s="99">
        <v>45917</v>
      </c>
      <c r="G1594" s="13" t="s">
        <v>619</v>
      </c>
      <c r="I1594" s="13" t="s">
        <v>7564</v>
      </c>
      <c r="J1594" s="13" t="s">
        <v>1815</v>
      </c>
      <c r="K1594" s="13" t="s">
        <v>51</v>
      </c>
      <c r="L1594" s="25" t="str">
        <f>VLOOKUP($K1594,TONG_SL!$A:$D,2,0)</f>
        <v>Mọc Nấm Hương 250g</v>
      </c>
      <c r="N1594" s="25" t="str">
        <f t="shared" si="394"/>
        <v>K-C6</v>
      </c>
      <c r="Q1594" s="25" t="str">
        <f>VLOOKUP(K1594,[2]TONG_SL!$A:$D,3,0)</f>
        <v>Túi</v>
      </c>
      <c r="R1594" s="1">
        <v>3</v>
      </c>
      <c r="T1594" s="1">
        <f>VLOOKUP(VLOOKUP(G1594,[2]Ma_KH!$A:$R,18,0)&amp;K1594,[2]Gia_MB!$A:$F,6,0)</f>
        <v>46000</v>
      </c>
      <c r="U1594" s="14">
        <f t="shared" si="395"/>
        <v>138000</v>
      </c>
    </row>
    <row r="1595" spans="1:21" x14ac:dyDescent="0.25">
      <c r="A1595" s="11">
        <v>45903</v>
      </c>
      <c r="B1595" s="25">
        <v>56507</v>
      </c>
      <c r="C1595" s="98" t="s">
        <v>7186</v>
      </c>
      <c r="D1595" s="99">
        <v>45917</v>
      </c>
      <c r="G1595" s="13" t="s">
        <v>619</v>
      </c>
      <c r="I1595" s="13" t="s">
        <v>7564</v>
      </c>
      <c r="J1595" s="13" t="s">
        <v>1815</v>
      </c>
      <c r="K1595" s="13" t="s">
        <v>30</v>
      </c>
      <c r="L1595" s="25" t="str">
        <f>VLOOKUP($K1595,TONG_SL!$A:$D,2,0)</f>
        <v>Gà muối 500g</v>
      </c>
      <c r="N1595" s="25" t="str">
        <f t="shared" si="394"/>
        <v>K-C6</v>
      </c>
      <c r="Q1595" s="25" t="str">
        <f>VLOOKUP(K1595,[2]TONG_SL!$A:$D,3,0)</f>
        <v>Túi</v>
      </c>
      <c r="R1595" s="1">
        <v>5</v>
      </c>
      <c r="T1595" s="1">
        <f>VLOOKUP(VLOOKUP(G1595,[2]Ma_KH!$A:$R,18,0)&amp;K1595,[2]Gia_MB!$A:$F,6,0)</f>
        <v>111058</v>
      </c>
      <c r="U1595" s="14">
        <f t="shared" si="395"/>
        <v>555290</v>
      </c>
    </row>
    <row r="1596" spans="1:21" x14ac:dyDescent="0.25">
      <c r="A1596" s="11">
        <v>45903</v>
      </c>
      <c r="B1596" s="25">
        <v>56507</v>
      </c>
      <c r="C1596" s="98" t="s">
        <v>7186</v>
      </c>
      <c r="D1596" s="99">
        <v>45917</v>
      </c>
      <c r="G1596" s="13" t="s">
        <v>619</v>
      </c>
      <c r="I1596" s="13" t="s">
        <v>7564</v>
      </c>
      <c r="J1596" s="13" t="s">
        <v>1815</v>
      </c>
      <c r="K1596" s="13" t="s">
        <v>558</v>
      </c>
      <c r="L1596" s="25" t="str">
        <f>VLOOKUP($K1596,TONG_SL!$A:$D,2,0)</f>
        <v>Gà muối hun khói 300g</v>
      </c>
      <c r="N1596" s="25" t="str">
        <f t="shared" si="394"/>
        <v>K-C6</v>
      </c>
      <c r="Q1596" s="25" t="str">
        <f>VLOOKUP(K1596,[2]TONG_SL!$A:$D,3,0)</f>
        <v>Túi</v>
      </c>
      <c r="R1596" s="1">
        <v>5</v>
      </c>
      <c r="T1596" s="1">
        <f>VLOOKUP(VLOOKUP(G1596,[2]Ma_KH!$A:$R,18,0)&amp;K1596,[2]Gia_MB!$A:$F,6,0)</f>
        <v>70000</v>
      </c>
      <c r="U1596" s="14">
        <f t="shared" si="395"/>
        <v>350000</v>
      </c>
    </row>
    <row r="1597" spans="1:21" x14ac:dyDescent="0.25">
      <c r="A1597" s="11">
        <v>45915</v>
      </c>
      <c r="B1597" s="25">
        <v>59495</v>
      </c>
      <c r="C1597" s="98" t="s">
        <v>7186</v>
      </c>
      <c r="D1597" s="99">
        <v>45917</v>
      </c>
      <c r="G1597" s="13" t="s">
        <v>2153</v>
      </c>
      <c r="I1597" s="13" t="s">
        <v>2153</v>
      </c>
      <c r="J1597" s="13" t="s">
        <v>1815</v>
      </c>
      <c r="K1597" s="13" t="s">
        <v>27</v>
      </c>
      <c r="L1597" s="25" t="str">
        <f>VLOOKUP($K1597,TONG_SL!$A:$D,2,0)</f>
        <v>Chân giò heo muối 300g</v>
      </c>
      <c r="N1597" s="25" t="str">
        <f t="shared" si="394"/>
        <v>K-C6</v>
      </c>
      <c r="Q1597" s="25" t="str">
        <f>VLOOKUP(K1597,[2]TONG_SL!$A:$D,3,0)</f>
        <v>Túi</v>
      </c>
      <c r="R1597" s="1">
        <v>10</v>
      </c>
      <c r="T1597" s="1">
        <f>VLOOKUP(VLOOKUP(G1597,[2]Ma_KH!$A:$R,18,0)&amp;K1597,[2]Gia_MB!$A:$F,6,0)</f>
        <v>69759</v>
      </c>
      <c r="U1597" s="14">
        <f t="shared" si="395"/>
        <v>697590</v>
      </c>
    </row>
    <row r="1598" spans="1:21" x14ac:dyDescent="0.25">
      <c r="A1598" s="11">
        <v>45915</v>
      </c>
      <c r="B1598" s="25">
        <v>59495</v>
      </c>
      <c r="C1598" s="98" t="s">
        <v>7186</v>
      </c>
      <c r="D1598" s="99">
        <v>45917</v>
      </c>
      <c r="G1598" s="13" t="s">
        <v>2153</v>
      </c>
      <c r="I1598" s="13" t="s">
        <v>2153</v>
      </c>
      <c r="J1598" s="13" t="s">
        <v>1815</v>
      </c>
      <c r="K1598" s="13" t="s">
        <v>32</v>
      </c>
      <c r="L1598" s="25" t="str">
        <f>VLOOKUP($K1598,TONG_SL!$A:$D,2,0)</f>
        <v>Giò Tai Lưỡi Xào 250g</v>
      </c>
      <c r="N1598" s="25" t="str">
        <f t="shared" si="394"/>
        <v>K-C6</v>
      </c>
      <c r="Q1598" s="25" t="str">
        <f>VLOOKUP(K1598,[2]TONG_SL!$A:$D,3,0)</f>
        <v>Túi</v>
      </c>
      <c r="R1598" s="1">
        <v>5</v>
      </c>
      <c r="T1598" s="1">
        <f>VLOOKUP(VLOOKUP(G1598,[2]Ma_KH!$A:$R,18,0)&amp;K1598,[2]Gia_MB!$A:$F,6,0)</f>
        <v>47673</v>
      </c>
      <c r="U1598" s="14">
        <f t="shared" si="395"/>
        <v>238365</v>
      </c>
    </row>
    <row r="1599" spans="1:21" x14ac:dyDescent="0.25">
      <c r="A1599" s="11">
        <v>45915</v>
      </c>
      <c r="B1599" s="25">
        <v>32085</v>
      </c>
      <c r="C1599" s="98" t="s">
        <v>7186</v>
      </c>
      <c r="D1599" s="99">
        <v>45917</v>
      </c>
      <c r="G1599" s="13" t="s">
        <v>4782</v>
      </c>
      <c r="I1599" s="13" t="s">
        <v>4782</v>
      </c>
      <c r="J1599" s="13" t="s">
        <v>1811</v>
      </c>
      <c r="K1599" s="13" t="s">
        <v>27</v>
      </c>
      <c r="L1599" s="25" t="str">
        <f>VLOOKUP($K1599,TONG_SL!$A:$D,2,0)</f>
        <v>Chân giò heo muối 300g</v>
      </c>
      <c r="N1599" s="25" t="str">
        <f t="shared" si="394"/>
        <v>K-C6</v>
      </c>
      <c r="Q1599" s="25" t="str">
        <f>VLOOKUP(K1599,[2]TONG_SL!$A:$D,3,0)</f>
        <v>Túi</v>
      </c>
      <c r="R1599" s="1">
        <v>5</v>
      </c>
      <c r="T1599" s="1">
        <f>VLOOKUP(VLOOKUP(G1599,[2]Ma_KH!$A:$R,18,0)&amp;K1599,[2]Gia_MB!$A:$F,6,0)</f>
        <v>73431</v>
      </c>
      <c r="U1599" s="14">
        <f t="shared" si="395"/>
        <v>367155</v>
      </c>
    </row>
    <row r="1600" spans="1:21" x14ac:dyDescent="0.25">
      <c r="A1600" s="11">
        <v>45915</v>
      </c>
      <c r="B1600" s="25">
        <v>32085</v>
      </c>
      <c r="C1600" s="98" t="s">
        <v>7186</v>
      </c>
      <c r="D1600" s="99">
        <v>45917</v>
      </c>
      <c r="G1600" s="13" t="s">
        <v>4782</v>
      </c>
      <c r="I1600" s="13" t="s">
        <v>4782</v>
      </c>
      <c r="J1600" s="13" t="s">
        <v>1811</v>
      </c>
      <c r="K1600" s="13" t="s">
        <v>30</v>
      </c>
      <c r="L1600" s="25" t="str">
        <f>VLOOKUP($K1600,TONG_SL!$A:$D,2,0)</f>
        <v>Gà muối 500g</v>
      </c>
      <c r="N1600" s="25" t="str">
        <f t="shared" si="394"/>
        <v>K-C6</v>
      </c>
      <c r="Q1600" s="25" t="str">
        <f>VLOOKUP(K1600,[2]TONG_SL!$A:$D,3,0)</f>
        <v>Túi</v>
      </c>
      <c r="R1600" s="1">
        <v>3</v>
      </c>
      <c r="T1600" s="1">
        <f>VLOOKUP(VLOOKUP(G1600,[2]Ma_KH!$A:$R,18,0)&amp;K1600,[2]Gia_MB!$A:$F,6,0)</f>
        <v>111058</v>
      </c>
      <c r="U1600" s="14">
        <f t="shared" si="395"/>
        <v>333174</v>
      </c>
    </row>
    <row r="1601" spans="1:21" x14ac:dyDescent="0.25">
      <c r="A1601" s="11">
        <v>45915</v>
      </c>
      <c r="B1601" s="25">
        <v>32085</v>
      </c>
      <c r="C1601" s="98" t="s">
        <v>7186</v>
      </c>
      <c r="D1601" s="99">
        <v>45917</v>
      </c>
      <c r="G1601" s="13" t="s">
        <v>4782</v>
      </c>
      <c r="I1601" s="13" t="s">
        <v>4782</v>
      </c>
      <c r="J1601" s="13" t="s">
        <v>1811</v>
      </c>
      <c r="K1601" s="13" t="s">
        <v>32</v>
      </c>
      <c r="L1601" s="25" t="str">
        <f>VLOOKUP($K1601,TONG_SL!$A:$D,2,0)</f>
        <v>Giò Tai Lưỡi Xào 250g</v>
      </c>
      <c r="N1601" s="25" t="str">
        <f t="shared" si="394"/>
        <v>K-C6</v>
      </c>
      <c r="Q1601" s="25" t="str">
        <f>VLOOKUP(K1601,[2]TONG_SL!$A:$D,3,0)</f>
        <v>Túi</v>
      </c>
      <c r="R1601" s="1">
        <v>3</v>
      </c>
      <c r="T1601" s="1">
        <f>VLOOKUP(VLOOKUP(G1601,[2]Ma_KH!$A:$R,18,0)&amp;K1601,[2]Gia_MB!$A:$F,6,0)</f>
        <v>50183</v>
      </c>
      <c r="U1601" s="14">
        <f t="shared" si="395"/>
        <v>150549</v>
      </c>
    </row>
    <row r="1602" spans="1:21" x14ac:dyDescent="0.25">
      <c r="A1602" s="11">
        <v>45915</v>
      </c>
      <c r="B1602" s="25">
        <v>59559</v>
      </c>
      <c r="C1602" s="98" t="s">
        <v>7186</v>
      </c>
      <c r="D1602" s="99">
        <v>45917</v>
      </c>
      <c r="G1602" s="13" t="s">
        <v>2041</v>
      </c>
      <c r="I1602" s="13" t="s">
        <v>2041</v>
      </c>
      <c r="J1602" s="13" t="s">
        <v>1811</v>
      </c>
      <c r="K1602" s="13" t="s">
        <v>27</v>
      </c>
      <c r="L1602" s="25" t="str">
        <f>VLOOKUP($K1602,TONG_SL!$A:$D,2,0)</f>
        <v>Chân giò heo muối 300g</v>
      </c>
      <c r="N1602" s="25" t="str">
        <f t="shared" si="394"/>
        <v>K-C6</v>
      </c>
      <c r="Q1602" s="25" t="str">
        <f>VLOOKUP(K1602,[2]TONG_SL!$A:$D,3,0)</f>
        <v>Túi</v>
      </c>
      <c r="R1602" s="1">
        <v>5</v>
      </c>
      <c r="T1602" s="1">
        <f>VLOOKUP(VLOOKUP(G1602,[2]Ma_KH!$A:$R,18,0)&amp;K1602,[2]Gia_MB!$A:$F,6,0)</f>
        <v>69759</v>
      </c>
      <c r="U1602" s="14">
        <f t="shared" ref="U1602:U1603" si="396">T1602*R1602</f>
        <v>348795</v>
      </c>
    </row>
    <row r="1603" spans="1:21" x14ac:dyDescent="0.25">
      <c r="A1603" s="11">
        <v>45915</v>
      </c>
      <c r="B1603" s="25">
        <v>59559</v>
      </c>
      <c r="C1603" s="98" t="s">
        <v>7186</v>
      </c>
      <c r="D1603" s="99">
        <v>45917</v>
      </c>
      <c r="G1603" s="13" t="s">
        <v>2041</v>
      </c>
      <c r="I1603" s="13" t="s">
        <v>2041</v>
      </c>
      <c r="J1603" s="13" t="s">
        <v>1811</v>
      </c>
      <c r="K1603" s="13" t="s">
        <v>30</v>
      </c>
      <c r="L1603" s="25" t="str">
        <f>VLOOKUP($K1603,TONG_SL!$A:$D,2,0)</f>
        <v>Gà muối 500g</v>
      </c>
      <c r="N1603" s="25" t="str">
        <f t="shared" si="394"/>
        <v>K-C6</v>
      </c>
      <c r="Q1603" s="25" t="str">
        <f>VLOOKUP(K1603,[2]TONG_SL!$A:$D,3,0)</f>
        <v>Túi</v>
      </c>
      <c r="R1603" s="1">
        <v>3</v>
      </c>
      <c r="T1603" s="1">
        <f>VLOOKUP(VLOOKUP(G1603,[2]Ma_KH!$A:$R,18,0)&amp;K1603,[2]Gia_MB!$A:$F,6,0)</f>
        <v>105505</v>
      </c>
      <c r="U1603" s="14">
        <f t="shared" si="396"/>
        <v>316515</v>
      </c>
    </row>
    <row r="1604" spans="1:21" x14ac:dyDescent="0.25">
      <c r="A1604" s="11">
        <v>45913</v>
      </c>
      <c r="B1604" s="25">
        <v>59472</v>
      </c>
      <c r="C1604" s="98" t="s">
        <v>7186</v>
      </c>
      <c r="D1604" s="99">
        <v>45917</v>
      </c>
      <c r="G1604" s="13" t="s">
        <v>4543</v>
      </c>
      <c r="I1604" s="13" t="s">
        <v>7565</v>
      </c>
      <c r="J1604" s="13" t="s">
        <v>1813</v>
      </c>
      <c r="K1604" s="13" t="s">
        <v>547</v>
      </c>
      <c r="L1604" s="25" t="str">
        <f>VLOOKUP($K1604,TONG_SL!$A:$D,2,0)</f>
        <v>Chân giò heo muối 500g</v>
      </c>
      <c r="N1604" s="25" t="str">
        <f t="shared" ref="N1604:N1606" si="397">IF($B1604&lt;&gt;"","K-C6","")</f>
        <v>K-C6</v>
      </c>
      <c r="Q1604" s="25" t="str">
        <f>VLOOKUP(K1604,[2]TONG_SL!$A:$D,3,0)</f>
        <v>Túi</v>
      </c>
      <c r="R1604" s="1">
        <v>5</v>
      </c>
      <c r="T1604" s="1">
        <f>VLOOKUP(VLOOKUP(G1604,[2]Ma_KH!$A:$R,18,0)&amp;K1604,[2]Gia_MB!$A:$F,6,0)</f>
        <v>119066</v>
      </c>
      <c r="U1604" s="14">
        <f t="shared" ref="U1604:U1606" si="398">T1604*R1604</f>
        <v>595330</v>
      </c>
    </row>
    <row r="1605" spans="1:21" x14ac:dyDescent="0.25">
      <c r="A1605" s="11">
        <v>45913</v>
      </c>
      <c r="B1605" s="25">
        <v>59472</v>
      </c>
      <c r="C1605" s="98" t="s">
        <v>7186</v>
      </c>
      <c r="D1605" s="99">
        <v>45917</v>
      </c>
      <c r="G1605" s="13" t="s">
        <v>4543</v>
      </c>
      <c r="I1605" s="13" t="s">
        <v>7565</v>
      </c>
      <c r="J1605" s="13" t="s">
        <v>1813</v>
      </c>
      <c r="K1605" s="13" t="s">
        <v>30</v>
      </c>
      <c r="L1605" s="25" t="str">
        <f>VLOOKUP($K1605,TONG_SL!$A:$D,2,0)</f>
        <v>Gà muối 500g</v>
      </c>
      <c r="N1605" s="25" t="str">
        <f t="shared" si="397"/>
        <v>K-C6</v>
      </c>
      <c r="Q1605" s="25" t="str">
        <f>VLOOKUP(K1605,[2]TONG_SL!$A:$D,3,0)</f>
        <v>Túi</v>
      </c>
      <c r="R1605" s="1">
        <v>15</v>
      </c>
      <c r="T1605" s="1">
        <f>VLOOKUP(VLOOKUP(G1605,[2]Ma_KH!$A:$R,18,0)&amp;K1605,[2]Gia_MB!$A:$F,6,0)</f>
        <v>111058</v>
      </c>
      <c r="U1605" s="14">
        <f t="shared" si="398"/>
        <v>1665870</v>
      </c>
    </row>
    <row r="1606" spans="1:21" x14ac:dyDescent="0.25">
      <c r="A1606" s="11">
        <v>45917</v>
      </c>
      <c r="B1606" s="25">
        <v>59765</v>
      </c>
      <c r="C1606" s="98" t="s">
        <v>7186</v>
      </c>
      <c r="D1606" s="99">
        <v>45917</v>
      </c>
      <c r="G1606" s="13" t="s">
        <v>711</v>
      </c>
      <c r="I1606" s="13" t="s">
        <v>7547</v>
      </c>
      <c r="J1606" s="13" t="s">
        <v>1796</v>
      </c>
      <c r="K1606" s="13" t="s">
        <v>556</v>
      </c>
      <c r="L1606" s="25" t="str">
        <f>VLOOKUP($K1606,TONG_SL!$A:$D,2,0)</f>
        <v>Chân giò heo muối 100g</v>
      </c>
      <c r="N1606" s="25" t="str">
        <f t="shared" si="397"/>
        <v>K-C6</v>
      </c>
      <c r="Q1606" s="25" t="str">
        <f>VLOOKUP(K1606,[2]TONG_SL!$A:$D,3,0)</f>
        <v>Gói</v>
      </c>
      <c r="R1606" s="1">
        <v>10</v>
      </c>
      <c r="T1606" s="1">
        <f>VLOOKUP(VLOOKUP(G1606,[2]Ma_KH!$A:$R,18,0)&amp;K1606,[2]Gia_MB!$A:$F,6,0)</f>
        <v>23076</v>
      </c>
      <c r="U1606" s="14">
        <f t="shared" si="398"/>
        <v>230760</v>
      </c>
    </row>
    <row r="1607" spans="1:21" x14ac:dyDescent="0.25">
      <c r="A1607" s="92">
        <v>45917</v>
      </c>
      <c r="B1607" s="65">
        <v>59789</v>
      </c>
      <c r="C1607" s="94" t="s">
        <v>7186</v>
      </c>
      <c r="D1607" s="95">
        <v>45918</v>
      </c>
      <c r="G1607" s="13" t="s">
        <v>7200</v>
      </c>
      <c r="I1607" s="13" t="s">
        <v>1930</v>
      </c>
      <c r="J1607" s="13" t="s">
        <v>1796</v>
      </c>
      <c r="K1607" s="13" t="s">
        <v>27</v>
      </c>
      <c r="L1607" s="25" t="str">
        <f>VLOOKUP($K1607,TONG_SL!$A:$D,2,0)</f>
        <v>Chân giò heo muối 300g</v>
      </c>
      <c r="N1607" s="25" t="str">
        <f t="shared" ref="N1607:N1614" si="399">IF($B1607&lt;&gt;"","K-C6","")</f>
        <v>K-C6</v>
      </c>
      <c r="Q1607" s="25" t="str">
        <f>VLOOKUP(K1607,[2]TONG_SL!$A:$D,3,0)</f>
        <v>Túi</v>
      </c>
      <c r="R1607" s="1">
        <v>30</v>
      </c>
      <c r="T1607" s="1">
        <f>VLOOKUP(VLOOKUP(G1607,[2]Ma_KH!$A:$R,18,0)&amp;K1607,[2]Gia_MB!$A:$F,6,0)</f>
        <v>69759</v>
      </c>
      <c r="U1607" s="14">
        <f t="shared" ref="U1607:U1610" si="400">T1607*R1607</f>
        <v>2092770</v>
      </c>
    </row>
    <row r="1608" spans="1:21" x14ac:dyDescent="0.25">
      <c r="A1608" s="92">
        <v>45917</v>
      </c>
      <c r="B1608" s="65">
        <v>59789</v>
      </c>
      <c r="C1608" s="94" t="s">
        <v>7186</v>
      </c>
      <c r="D1608" s="95">
        <v>45918</v>
      </c>
      <c r="G1608" s="13" t="s">
        <v>7200</v>
      </c>
      <c r="I1608" s="13" t="s">
        <v>1930</v>
      </c>
      <c r="J1608" s="13" t="s">
        <v>1796</v>
      </c>
      <c r="K1608" s="13" t="s">
        <v>7475</v>
      </c>
      <c r="L1608" s="25" t="str">
        <f>VLOOKUP($K1608,TONG_SL!$A:$D,2,0)</f>
        <v>Chân giò heo muối 500g</v>
      </c>
      <c r="N1608" s="25" t="str">
        <f t="shared" si="399"/>
        <v>K-C6</v>
      </c>
      <c r="Q1608" s="25" t="str">
        <f>VLOOKUP(K1608,[2]TONG_SL!$A:$D,3,0)</f>
        <v>Túi</v>
      </c>
      <c r="R1608" s="1">
        <v>10</v>
      </c>
      <c r="T1608" s="1">
        <f>VLOOKUP(VLOOKUP(G1608,[2]Ma_KH!$A:$R,18,0)&amp;K1608,[2]Gia_MB!$A:$F,6,0)</f>
        <v>113113</v>
      </c>
      <c r="U1608" s="14">
        <f t="shared" si="400"/>
        <v>1131130</v>
      </c>
    </row>
    <row r="1609" spans="1:21" x14ac:dyDescent="0.25">
      <c r="A1609" s="92">
        <v>45917</v>
      </c>
      <c r="B1609" s="65">
        <v>59758</v>
      </c>
      <c r="C1609" s="94" t="s">
        <v>7186</v>
      </c>
      <c r="D1609" s="95">
        <v>45918</v>
      </c>
      <c r="G1609" s="13" t="s">
        <v>7199</v>
      </c>
      <c r="I1609" s="13" t="s">
        <v>7199</v>
      </c>
      <c r="J1609" s="13" t="s">
        <v>1796</v>
      </c>
      <c r="K1609" s="13" t="s">
        <v>27</v>
      </c>
      <c r="L1609" s="25" t="str">
        <f>VLOOKUP($K1609,TONG_SL!$A:$D,2,0)</f>
        <v>Chân giò heo muối 300g</v>
      </c>
      <c r="N1609" s="25" t="str">
        <f t="shared" si="399"/>
        <v>K-C6</v>
      </c>
      <c r="Q1609" s="25" t="str">
        <f>VLOOKUP(K1609,[2]TONG_SL!$A:$D,3,0)</f>
        <v>Túi</v>
      </c>
      <c r="R1609" s="1">
        <v>30</v>
      </c>
      <c r="T1609" s="1">
        <f>VLOOKUP(VLOOKUP(G1609,[2]Ma_KH!$A:$R,18,0)&amp;K1609,[2]Gia_MB!$A:$F,6,0)</f>
        <v>67556.52</v>
      </c>
      <c r="U1609" s="14">
        <f t="shared" si="400"/>
        <v>2026695.6</v>
      </c>
    </row>
    <row r="1610" spans="1:21" x14ac:dyDescent="0.25">
      <c r="A1610" s="92">
        <v>45917</v>
      </c>
      <c r="B1610" s="65">
        <v>59758</v>
      </c>
      <c r="C1610" s="94" t="s">
        <v>7186</v>
      </c>
      <c r="D1610" s="95">
        <v>45918</v>
      </c>
      <c r="G1610" s="13" t="s">
        <v>7199</v>
      </c>
      <c r="I1610" s="13" t="s">
        <v>7199</v>
      </c>
      <c r="J1610" s="13" t="s">
        <v>1796</v>
      </c>
      <c r="K1610" s="13" t="s">
        <v>7496</v>
      </c>
      <c r="L1610" s="25" t="str">
        <f>VLOOKUP($K1610,TONG_SL!$A:$D,2,0)</f>
        <v>Giò lụa cây 250g</v>
      </c>
      <c r="N1610" s="25" t="str">
        <f t="shared" si="399"/>
        <v>K-C6</v>
      </c>
      <c r="Q1610" s="25" t="str">
        <f>VLOOKUP(K1610,[2]TONG_SL!$A:$D,3,0)</f>
        <v>Túi</v>
      </c>
      <c r="R1610" s="1">
        <v>15</v>
      </c>
      <c r="T1610" s="1">
        <f>VLOOKUP(VLOOKUP(G1610,[2]Ma_KH!$A:$R,18,0)&amp;K1610,[2]Gia_MB!$A:$F,6,0)</f>
        <v>45540</v>
      </c>
      <c r="U1610" s="14">
        <f t="shared" si="400"/>
        <v>683100</v>
      </c>
    </row>
    <row r="1611" spans="1:21" x14ac:dyDescent="0.25">
      <c r="A1611" s="11">
        <v>45913</v>
      </c>
      <c r="B1611" s="25">
        <v>59478</v>
      </c>
      <c r="C1611" s="98" t="s">
        <v>7186</v>
      </c>
      <c r="D1611" s="99">
        <v>45918</v>
      </c>
      <c r="G1611" s="13" t="s">
        <v>2146</v>
      </c>
      <c r="I1611" s="13" t="s">
        <v>2146</v>
      </c>
      <c r="J1611" s="13" t="s">
        <v>1815</v>
      </c>
      <c r="K1611" s="13" t="s">
        <v>27</v>
      </c>
      <c r="L1611" s="25" t="str">
        <f>VLOOKUP($K1611,TONG_SL!$A:$D,2,0)</f>
        <v>Chân giò heo muối 300g</v>
      </c>
      <c r="N1611" s="25" t="str">
        <f t="shared" si="399"/>
        <v>K-C6</v>
      </c>
      <c r="Q1611" s="25" t="str">
        <f>VLOOKUP(K1611,[2]TONG_SL!$A:$D,3,0)</f>
        <v>Túi</v>
      </c>
      <c r="R1611" s="1">
        <v>15</v>
      </c>
      <c r="T1611" s="1">
        <f>VLOOKUP(VLOOKUP(G1611,[2]Ma_KH!$A:$R,18,0)&amp;K1611,[2]Gia_MB!$A:$F,6,0)</f>
        <v>69759</v>
      </c>
      <c r="U1611" s="14">
        <f t="shared" ref="U1611:U1614" si="401">T1611*R1611</f>
        <v>1046385</v>
      </c>
    </row>
    <row r="1612" spans="1:21" x14ac:dyDescent="0.25">
      <c r="A1612" s="11">
        <v>45913</v>
      </c>
      <c r="B1612" s="25">
        <v>59478</v>
      </c>
      <c r="C1612" s="98" t="s">
        <v>7186</v>
      </c>
      <c r="D1612" s="99">
        <v>45918</v>
      </c>
      <c r="G1612" s="13" t="s">
        <v>2146</v>
      </c>
      <c r="I1612" s="13" t="s">
        <v>2146</v>
      </c>
      <c r="J1612" s="13" t="s">
        <v>1815</v>
      </c>
      <c r="K1612" s="13" t="s">
        <v>547</v>
      </c>
      <c r="L1612" s="25" t="str">
        <f>VLOOKUP($K1612,TONG_SL!$A:$D,2,0)</f>
        <v>Chân giò heo muối 500g</v>
      </c>
      <c r="N1612" s="25" t="str">
        <f t="shared" si="399"/>
        <v>K-C6</v>
      </c>
      <c r="Q1612" s="25" t="str">
        <f>VLOOKUP(K1612,[2]TONG_SL!$A:$D,3,0)</f>
        <v>Túi</v>
      </c>
      <c r="R1612" s="1">
        <v>3</v>
      </c>
      <c r="T1612" s="1">
        <f>VLOOKUP(VLOOKUP(G1612,[2]Ma_KH!$A:$R,18,0)&amp;K1612,[2]Gia_MB!$A:$F,6,0)</f>
        <v>113113</v>
      </c>
      <c r="U1612" s="14">
        <f t="shared" si="401"/>
        <v>339339</v>
      </c>
    </row>
    <row r="1613" spans="1:21" x14ac:dyDescent="0.25">
      <c r="A1613" s="11">
        <v>45913</v>
      </c>
      <c r="B1613" s="25">
        <v>59478</v>
      </c>
      <c r="C1613" s="98" t="s">
        <v>7186</v>
      </c>
      <c r="D1613" s="99">
        <v>45918</v>
      </c>
      <c r="G1613" s="13" t="s">
        <v>2146</v>
      </c>
      <c r="I1613" s="13" t="s">
        <v>2146</v>
      </c>
      <c r="J1613" s="13" t="s">
        <v>1815</v>
      </c>
      <c r="K1613" s="13" t="s">
        <v>32</v>
      </c>
      <c r="L1613" s="25" t="str">
        <f>VLOOKUP($K1613,TONG_SL!$A:$D,2,0)</f>
        <v>Giò Tai Lưỡi Xào 250g</v>
      </c>
      <c r="N1613" s="25" t="str">
        <f t="shared" si="399"/>
        <v>K-C6</v>
      </c>
      <c r="Q1613" s="25" t="str">
        <f>VLOOKUP(K1613,[2]TONG_SL!$A:$D,3,0)</f>
        <v>Túi</v>
      </c>
      <c r="R1613" s="1">
        <v>5</v>
      </c>
      <c r="T1613" s="1">
        <f>VLOOKUP(VLOOKUP(G1613,[2]Ma_KH!$A:$R,18,0)&amp;K1613,[2]Gia_MB!$A:$F,6,0)</f>
        <v>47673</v>
      </c>
      <c r="U1613" s="14">
        <f t="shared" si="401"/>
        <v>238365</v>
      </c>
    </row>
    <row r="1614" spans="1:21" x14ac:dyDescent="0.25">
      <c r="A1614" s="11">
        <v>45913</v>
      </c>
      <c r="B1614" s="25">
        <v>59478</v>
      </c>
      <c r="C1614" s="98" t="s">
        <v>7186</v>
      </c>
      <c r="D1614" s="99">
        <v>45918</v>
      </c>
      <c r="G1614" s="13" t="s">
        <v>2146</v>
      </c>
      <c r="I1614" s="13" t="s">
        <v>2146</v>
      </c>
      <c r="J1614" s="13" t="s">
        <v>1815</v>
      </c>
      <c r="K1614" s="13" t="s">
        <v>55</v>
      </c>
      <c r="L1614" s="25" t="str">
        <f>VLOOKUP($K1614,TONG_SL!$A:$D,2,0)</f>
        <v>Gà xì dầu 500g</v>
      </c>
      <c r="N1614" s="25" t="str">
        <f t="shared" si="399"/>
        <v>K-C6</v>
      </c>
      <c r="Q1614" s="25" t="str">
        <f>VLOOKUP(K1614,[2]TONG_SL!$A:$D,3,0)</f>
        <v>Túi</v>
      </c>
      <c r="R1614" s="1">
        <v>2</v>
      </c>
      <c r="T1614" s="1">
        <f>VLOOKUP(VLOOKUP(G1614,[2]Ma_KH!$A:$R,18,0)&amp;K1614,[2]Gia_MB!$A:$F,6,0)</f>
        <v>106026</v>
      </c>
      <c r="U1614" s="14">
        <f t="shared" si="401"/>
        <v>212052</v>
      </c>
    </row>
    <row r="1615" spans="1:21" x14ac:dyDescent="0.25">
      <c r="A1615" s="11">
        <v>45917</v>
      </c>
      <c r="B1615" s="25">
        <v>58934</v>
      </c>
      <c r="C1615" s="98" t="s">
        <v>7186</v>
      </c>
      <c r="D1615" s="99">
        <v>45918</v>
      </c>
      <c r="G1615" s="13" t="s">
        <v>741</v>
      </c>
      <c r="I1615" s="13" t="s">
        <v>741</v>
      </c>
      <c r="J1615" s="13" t="s">
        <v>1815</v>
      </c>
      <c r="K1615" s="13" t="s">
        <v>30</v>
      </c>
      <c r="L1615" s="25" t="str">
        <f>VLOOKUP($K1615,TONG_SL!$A:$D,2,0)</f>
        <v>Gà muối 500g</v>
      </c>
      <c r="N1615" s="25" t="str">
        <f t="shared" ref="N1615:N1619" si="402">IF($B1615&lt;&gt;"","K-C6","")</f>
        <v>K-C6</v>
      </c>
      <c r="Q1615" s="25" t="str">
        <f>VLOOKUP(K1615,[2]TONG_SL!$A:$D,3,0)</f>
        <v>Túi</v>
      </c>
      <c r="R1615" s="1">
        <v>2</v>
      </c>
      <c r="T1615" s="1">
        <f>VLOOKUP(VLOOKUP(G1615,[2]Ma_KH!$A:$R,18,0)&amp;K1615,[2]Gia_MB!$A:$F,6,0)</f>
        <v>111058</v>
      </c>
      <c r="U1615" s="14">
        <f t="shared" ref="U1615:U1657" si="403">T1615*R1615</f>
        <v>222116</v>
      </c>
    </row>
    <row r="1616" spans="1:21" x14ac:dyDescent="0.25">
      <c r="A1616" s="11">
        <v>45917</v>
      </c>
      <c r="B1616" s="25">
        <v>58934</v>
      </c>
      <c r="C1616" s="98" t="s">
        <v>7186</v>
      </c>
      <c r="D1616" s="99">
        <v>45918</v>
      </c>
      <c r="G1616" s="13" t="s">
        <v>741</v>
      </c>
      <c r="I1616" s="13" t="s">
        <v>741</v>
      </c>
      <c r="J1616" s="13" t="s">
        <v>1815</v>
      </c>
      <c r="K1616" s="13" t="s">
        <v>27</v>
      </c>
      <c r="L1616" s="25" t="str">
        <f>VLOOKUP($K1616,TONG_SL!$A:$D,2,0)</f>
        <v>Chân giò heo muối 300g</v>
      </c>
      <c r="N1616" s="25" t="str">
        <f t="shared" si="402"/>
        <v>K-C6</v>
      </c>
      <c r="Q1616" s="25" t="str">
        <f>VLOOKUP(K1616,[2]TONG_SL!$A:$D,3,0)</f>
        <v>Túi</v>
      </c>
      <c r="R1616" s="1">
        <v>2</v>
      </c>
      <c r="T1616" s="1">
        <f>VLOOKUP(VLOOKUP(G1616,[2]Ma_KH!$A:$R,18,0)&amp;K1616,[2]Gia_MB!$A:$F,6,0)</f>
        <v>73431</v>
      </c>
      <c r="U1616" s="14">
        <f t="shared" si="403"/>
        <v>146862</v>
      </c>
    </row>
    <row r="1617" spans="1:21" x14ac:dyDescent="0.25">
      <c r="A1617" s="11">
        <v>45917</v>
      </c>
      <c r="B1617" s="25">
        <v>58934</v>
      </c>
      <c r="C1617" s="98" t="s">
        <v>7186</v>
      </c>
      <c r="D1617" s="99">
        <v>45918</v>
      </c>
      <c r="G1617" s="13" t="s">
        <v>741</v>
      </c>
      <c r="I1617" s="13" t="s">
        <v>741</v>
      </c>
      <c r="J1617" s="13" t="s">
        <v>1815</v>
      </c>
      <c r="K1617" s="13" t="s">
        <v>556</v>
      </c>
      <c r="L1617" s="25" t="str">
        <f>VLOOKUP($K1617,TONG_SL!$A:$D,2,0)</f>
        <v>Chân giò heo muối 100g</v>
      </c>
      <c r="N1617" s="25" t="str">
        <f t="shared" si="402"/>
        <v>K-C6</v>
      </c>
      <c r="Q1617" s="25" t="str">
        <f>VLOOKUP(K1617,[2]TONG_SL!$A:$D,3,0)</f>
        <v>Gói</v>
      </c>
      <c r="R1617" s="1">
        <v>2</v>
      </c>
      <c r="T1617" s="1">
        <f>VLOOKUP(VLOOKUP(G1617,[2]Ma_KH!$A:$R,18,0)&amp;K1617,[2]Gia_MB!$A:$F,6,0)</f>
        <v>24549</v>
      </c>
      <c r="U1617" s="14">
        <f t="shared" si="403"/>
        <v>49098</v>
      </c>
    </row>
    <row r="1618" spans="1:21" x14ac:dyDescent="0.25">
      <c r="A1618" s="11">
        <v>45917</v>
      </c>
      <c r="B1618" s="25">
        <v>58934</v>
      </c>
      <c r="C1618" s="98" t="s">
        <v>7186</v>
      </c>
      <c r="D1618" s="99">
        <v>45918</v>
      </c>
      <c r="G1618" s="13" t="s">
        <v>741</v>
      </c>
      <c r="I1618" s="13" t="s">
        <v>741</v>
      </c>
      <c r="J1618" s="13" t="s">
        <v>1815</v>
      </c>
      <c r="K1618" s="13" t="s">
        <v>35</v>
      </c>
      <c r="L1618" s="25" t="str">
        <f>VLOOKUP($K1618,TONG_SL!$A:$D,2,0)</f>
        <v>Tai heo muối 200g</v>
      </c>
      <c r="N1618" s="25" t="str">
        <f t="shared" si="402"/>
        <v>K-C6</v>
      </c>
      <c r="Q1618" s="25" t="str">
        <f>VLOOKUP(K1618,[2]TONG_SL!$A:$D,3,0)</f>
        <v>Túi</v>
      </c>
      <c r="R1618" s="1">
        <v>2</v>
      </c>
      <c r="T1618" s="1">
        <f>VLOOKUP(VLOOKUP(G1618,[2]Ma_KH!$A:$R,18,0)&amp;K1618,[2]Gia_MB!$A:$F,6,0)</f>
        <v>55595</v>
      </c>
      <c r="U1618" s="14">
        <f t="shared" si="403"/>
        <v>111190</v>
      </c>
    </row>
    <row r="1619" spans="1:21" x14ac:dyDescent="0.25">
      <c r="A1619" s="11">
        <v>45917</v>
      </c>
      <c r="B1619" s="25">
        <v>58934</v>
      </c>
      <c r="C1619" s="98" t="s">
        <v>7186</v>
      </c>
      <c r="D1619" s="99">
        <v>45918</v>
      </c>
      <c r="G1619" s="13" t="s">
        <v>741</v>
      </c>
      <c r="I1619" s="13" t="s">
        <v>741</v>
      </c>
      <c r="J1619" s="13" t="s">
        <v>1815</v>
      </c>
      <c r="K1619" s="13" t="s">
        <v>32</v>
      </c>
      <c r="L1619" s="25" t="str">
        <f>VLOOKUP($K1619,TONG_SL!$A:$D,2,0)</f>
        <v>Giò Tai Lưỡi Xào 250g</v>
      </c>
      <c r="N1619" s="25" t="str">
        <f t="shared" si="402"/>
        <v>K-C6</v>
      </c>
      <c r="Q1619" s="25" t="str">
        <f>VLOOKUP(K1619,[2]TONG_SL!$A:$D,3,0)</f>
        <v>Túi</v>
      </c>
      <c r="R1619" s="1">
        <v>2</v>
      </c>
      <c r="T1619" s="1">
        <f>VLOOKUP(VLOOKUP(G1619,[2]Ma_KH!$A:$R,18,0)&amp;K1619,[2]Gia_MB!$A:$F,6,0)</f>
        <v>50183</v>
      </c>
      <c r="U1619" s="14">
        <f t="shared" si="403"/>
        <v>100366</v>
      </c>
    </row>
    <row r="1620" spans="1:21" x14ac:dyDescent="0.25">
      <c r="A1620" s="11">
        <v>45917</v>
      </c>
      <c r="B1620" s="25">
        <v>58934</v>
      </c>
      <c r="C1620" s="98" t="s">
        <v>7186</v>
      </c>
      <c r="D1620" s="99">
        <v>45918</v>
      </c>
      <c r="G1620" s="13" t="s">
        <v>741</v>
      </c>
      <c r="I1620" s="13" t="s">
        <v>741</v>
      </c>
      <c r="J1620" s="13" t="s">
        <v>1815</v>
      </c>
      <c r="K1620" s="13" t="s">
        <v>568</v>
      </c>
      <c r="L1620" s="25" t="str">
        <f>VLOOKUP($K1620,TONG_SL!$A:$D,2,0)</f>
        <v>Chân gà sả tắc 150g</v>
      </c>
      <c r="N1620" s="25" t="str">
        <f t="shared" ref="N1620:N1672" si="404">IF($B1620&lt;&gt;"","K-C6","")</f>
        <v>K-C6</v>
      </c>
      <c r="Q1620" s="25" t="str">
        <f>VLOOKUP(K1620,[2]TONG_SL!$A:$D,3,0)</f>
        <v>Túi</v>
      </c>
      <c r="R1620" s="1">
        <v>3</v>
      </c>
      <c r="T1620" s="1">
        <f>VLOOKUP(VLOOKUP(G1620,[2]Ma_KH!$A:$R,18,0)&amp;K1620,[2]Gia_MB!$A:$F,6,0)</f>
        <v>22500</v>
      </c>
      <c r="U1620" s="14">
        <f t="shared" si="403"/>
        <v>67500</v>
      </c>
    </row>
    <row r="1621" spans="1:21" x14ac:dyDescent="0.25">
      <c r="A1621" s="11">
        <v>45917</v>
      </c>
      <c r="B1621" s="25">
        <v>59774</v>
      </c>
      <c r="C1621" s="98" t="s">
        <v>7186</v>
      </c>
      <c r="D1621" s="99">
        <v>45918</v>
      </c>
      <c r="G1621" s="13" t="s">
        <v>711</v>
      </c>
      <c r="I1621" s="13" t="s">
        <v>7568</v>
      </c>
      <c r="J1621" s="13" t="s">
        <v>1815</v>
      </c>
      <c r="K1621" s="13" t="s">
        <v>556</v>
      </c>
      <c r="L1621" s="25" t="str">
        <f>VLOOKUP($K1621,TONG_SL!$A:$D,2,0)</f>
        <v>Chân giò heo muối 100g</v>
      </c>
      <c r="N1621" s="25" t="str">
        <f t="shared" si="404"/>
        <v>K-C6</v>
      </c>
      <c r="Q1621" s="25" t="str">
        <f>VLOOKUP(K1621,[2]TONG_SL!$A:$D,3,0)</f>
        <v>Gói</v>
      </c>
      <c r="R1621" s="1">
        <v>10</v>
      </c>
      <c r="T1621" s="1">
        <f>VLOOKUP(VLOOKUP(G1621,[2]Ma_KH!$A:$R,18,0)&amp;K1621,[2]Gia_MB!$A:$F,6,0)</f>
        <v>23076</v>
      </c>
      <c r="U1621" s="14">
        <f t="shared" si="403"/>
        <v>230760</v>
      </c>
    </row>
    <row r="1622" spans="1:21" x14ac:dyDescent="0.25">
      <c r="A1622" s="11">
        <v>45915</v>
      </c>
      <c r="B1622" s="25">
        <v>59536</v>
      </c>
      <c r="C1622" s="98" t="s">
        <v>7186</v>
      </c>
      <c r="D1622" s="99">
        <v>45918</v>
      </c>
      <c r="G1622" s="13" t="s">
        <v>711</v>
      </c>
      <c r="I1622" s="13" t="s">
        <v>7569</v>
      </c>
      <c r="J1622" s="13" t="s">
        <v>1815</v>
      </c>
      <c r="K1622" s="13" t="s">
        <v>556</v>
      </c>
      <c r="L1622" s="25" t="str">
        <f>VLOOKUP($K1622,TONG_SL!$A:$D,2,0)</f>
        <v>Chân giò heo muối 100g</v>
      </c>
      <c r="N1622" s="25" t="str">
        <f t="shared" si="404"/>
        <v>K-C6</v>
      </c>
      <c r="Q1622" s="25" t="str">
        <f>VLOOKUP(K1622,[2]TONG_SL!$A:$D,3,0)</f>
        <v>Gói</v>
      </c>
      <c r="R1622" s="1">
        <v>10</v>
      </c>
      <c r="T1622" s="1">
        <f>VLOOKUP(VLOOKUP(G1622,[2]Ma_KH!$A:$R,18,0)&amp;K1622,[2]Gia_MB!$A:$F,6,0)</f>
        <v>23076</v>
      </c>
      <c r="U1622" s="14">
        <f t="shared" si="403"/>
        <v>230760</v>
      </c>
    </row>
    <row r="1623" spans="1:21" x14ac:dyDescent="0.25">
      <c r="A1623" s="11">
        <v>45916</v>
      </c>
      <c r="B1623" s="25">
        <v>59684</v>
      </c>
      <c r="C1623" s="98" t="s">
        <v>7186</v>
      </c>
      <c r="D1623" s="99">
        <v>45918</v>
      </c>
      <c r="G1623" s="13" t="s">
        <v>711</v>
      </c>
      <c r="I1623" s="13" t="s">
        <v>7570</v>
      </c>
      <c r="J1623" s="13" t="s">
        <v>1815</v>
      </c>
      <c r="K1623" s="13" t="s">
        <v>556</v>
      </c>
      <c r="L1623" s="25" t="str">
        <f>VLOOKUP($K1623,TONG_SL!$A:$D,2,0)</f>
        <v>Chân giò heo muối 100g</v>
      </c>
      <c r="N1623" s="25" t="str">
        <f t="shared" si="404"/>
        <v>K-C6</v>
      </c>
      <c r="Q1623" s="25" t="str">
        <f>VLOOKUP(K1623,[2]TONG_SL!$A:$D,3,0)</f>
        <v>Gói</v>
      </c>
      <c r="R1623" s="1">
        <v>10</v>
      </c>
      <c r="T1623" s="1">
        <f>VLOOKUP(VLOOKUP(G1623,[2]Ma_KH!$A:$R,18,0)&amp;K1623,[2]Gia_MB!$A:$F,6,0)</f>
        <v>23076</v>
      </c>
      <c r="U1623" s="14">
        <f t="shared" si="403"/>
        <v>230760</v>
      </c>
    </row>
    <row r="1624" spans="1:21" x14ac:dyDescent="0.25">
      <c r="A1624" s="11">
        <v>45911</v>
      </c>
      <c r="B1624" s="25">
        <v>58945</v>
      </c>
      <c r="C1624" s="98" t="s">
        <v>7186</v>
      </c>
      <c r="D1624" s="99">
        <v>45918</v>
      </c>
      <c r="G1624" s="13" t="s">
        <v>711</v>
      </c>
      <c r="I1624" s="13" t="s">
        <v>7570</v>
      </c>
      <c r="J1624" s="13" t="s">
        <v>1815</v>
      </c>
      <c r="K1624" s="13" t="s">
        <v>556</v>
      </c>
      <c r="L1624" s="25" t="str">
        <f>VLOOKUP($K1624,TONG_SL!$A:$D,2,0)</f>
        <v>Chân giò heo muối 100g</v>
      </c>
      <c r="N1624" s="25" t="str">
        <f t="shared" si="404"/>
        <v>K-C6</v>
      </c>
      <c r="Q1624" s="25" t="str">
        <f>VLOOKUP(K1624,[2]TONG_SL!$A:$D,3,0)</f>
        <v>Gói</v>
      </c>
      <c r="R1624" s="1">
        <v>10</v>
      </c>
      <c r="T1624" s="1">
        <f>VLOOKUP(VLOOKUP(G1624,[2]Ma_KH!$A:$R,18,0)&amp;K1624,[2]Gia_MB!$A:$F,6,0)</f>
        <v>23076</v>
      </c>
      <c r="U1624" s="14">
        <f t="shared" si="403"/>
        <v>230760</v>
      </c>
    </row>
    <row r="1625" spans="1:21" x14ac:dyDescent="0.25">
      <c r="A1625" s="11">
        <v>45917</v>
      </c>
      <c r="B1625" s="25">
        <v>59776</v>
      </c>
      <c r="C1625" s="98" t="s">
        <v>7186</v>
      </c>
      <c r="D1625" s="99">
        <v>45918</v>
      </c>
      <c r="G1625" s="13" t="s">
        <v>711</v>
      </c>
      <c r="I1625" s="13" t="s">
        <v>7571</v>
      </c>
      <c r="J1625" s="13" t="s">
        <v>1815</v>
      </c>
      <c r="K1625" s="13" t="s">
        <v>556</v>
      </c>
      <c r="L1625" s="25" t="str">
        <f>VLOOKUP($K1625,TONG_SL!$A:$D,2,0)</f>
        <v>Chân giò heo muối 100g</v>
      </c>
      <c r="N1625" s="25" t="str">
        <f t="shared" si="404"/>
        <v>K-C6</v>
      </c>
      <c r="Q1625" s="25" t="str">
        <f>VLOOKUP(K1625,[2]TONG_SL!$A:$D,3,0)</f>
        <v>Gói</v>
      </c>
      <c r="R1625" s="1">
        <v>10</v>
      </c>
      <c r="T1625" s="1">
        <f>VLOOKUP(VLOOKUP(G1625,[2]Ma_KH!$A:$R,18,0)&amp;K1625,[2]Gia_MB!$A:$F,6,0)</f>
        <v>23076</v>
      </c>
      <c r="U1625" s="14">
        <f t="shared" si="403"/>
        <v>230760</v>
      </c>
    </row>
    <row r="1626" spans="1:21" x14ac:dyDescent="0.25">
      <c r="A1626" s="11">
        <v>45917</v>
      </c>
      <c r="B1626" s="25">
        <v>58752</v>
      </c>
      <c r="C1626" s="98" t="s">
        <v>7186</v>
      </c>
      <c r="D1626" s="99">
        <v>45918</v>
      </c>
      <c r="G1626" s="13" t="s">
        <v>743</v>
      </c>
      <c r="I1626" s="13" t="s">
        <v>743</v>
      </c>
      <c r="J1626" s="13" t="s">
        <v>1815</v>
      </c>
      <c r="K1626" s="13" t="s">
        <v>30</v>
      </c>
      <c r="L1626" s="25" t="str">
        <f>VLOOKUP($K1626,TONG_SL!$A:$D,2,0)</f>
        <v>Gà muối 500g</v>
      </c>
      <c r="N1626" s="25" t="str">
        <f t="shared" si="404"/>
        <v>K-C6</v>
      </c>
      <c r="Q1626" s="25" t="str">
        <f>VLOOKUP(K1626,[2]TONG_SL!$A:$D,3,0)</f>
        <v>Túi</v>
      </c>
      <c r="R1626" s="1">
        <v>2</v>
      </c>
      <c r="T1626" s="1">
        <f>VLOOKUP(VLOOKUP(G1626,[2]Ma_KH!$A:$R,18,0)&amp;K1626,[2]Gia_MB!$A:$F,6,0)</f>
        <v>111058</v>
      </c>
      <c r="U1626" s="14">
        <f t="shared" si="403"/>
        <v>222116</v>
      </c>
    </row>
    <row r="1627" spans="1:21" x14ac:dyDescent="0.25">
      <c r="A1627" s="11">
        <v>45917</v>
      </c>
      <c r="B1627" s="25">
        <v>58752</v>
      </c>
      <c r="C1627" s="98" t="s">
        <v>7186</v>
      </c>
      <c r="D1627" s="99">
        <v>45918</v>
      </c>
      <c r="G1627" s="13" t="s">
        <v>743</v>
      </c>
      <c r="I1627" s="13" t="s">
        <v>743</v>
      </c>
      <c r="J1627" s="13" t="s">
        <v>1815</v>
      </c>
      <c r="K1627" s="13" t="s">
        <v>27</v>
      </c>
      <c r="L1627" s="25" t="str">
        <f>VLOOKUP($K1627,TONG_SL!$A:$D,2,0)</f>
        <v>Chân giò heo muối 300g</v>
      </c>
      <c r="N1627" s="25" t="str">
        <f t="shared" si="404"/>
        <v>K-C6</v>
      </c>
      <c r="Q1627" s="25" t="str">
        <f>VLOOKUP(K1627,[2]TONG_SL!$A:$D,3,0)</f>
        <v>Túi</v>
      </c>
      <c r="R1627" s="1">
        <v>2</v>
      </c>
      <c r="T1627" s="1">
        <f>VLOOKUP(VLOOKUP(G1627,[2]Ma_KH!$A:$R,18,0)&amp;K1627,[2]Gia_MB!$A:$F,6,0)</f>
        <v>73431</v>
      </c>
      <c r="U1627" s="14">
        <f t="shared" si="403"/>
        <v>146862</v>
      </c>
    </row>
    <row r="1628" spans="1:21" x14ac:dyDescent="0.25">
      <c r="A1628" s="11">
        <v>45917</v>
      </c>
      <c r="B1628" s="25">
        <v>58752</v>
      </c>
      <c r="C1628" s="98" t="s">
        <v>7186</v>
      </c>
      <c r="D1628" s="99">
        <v>45918</v>
      </c>
      <c r="G1628" s="13" t="s">
        <v>743</v>
      </c>
      <c r="I1628" s="13" t="s">
        <v>743</v>
      </c>
      <c r="J1628" s="13" t="s">
        <v>1815</v>
      </c>
      <c r="K1628" s="13" t="s">
        <v>35</v>
      </c>
      <c r="L1628" s="25" t="str">
        <f>VLOOKUP($K1628,TONG_SL!$A:$D,2,0)</f>
        <v>Tai heo muối 200g</v>
      </c>
      <c r="N1628" s="25" t="str">
        <f t="shared" si="404"/>
        <v>K-C6</v>
      </c>
      <c r="Q1628" s="25" t="str">
        <f>VLOOKUP(K1628,[2]TONG_SL!$A:$D,3,0)</f>
        <v>Túi</v>
      </c>
      <c r="R1628" s="1">
        <v>2</v>
      </c>
      <c r="T1628" s="1">
        <f>VLOOKUP(VLOOKUP(G1628,[2]Ma_KH!$A:$R,18,0)&amp;K1628,[2]Gia_MB!$A:$F,6,0)</f>
        <v>55595</v>
      </c>
      <c r="U1628" s="14">
        <f t="shared" si="403"/>
        <v>111190</v>
      </c>
    </row>
    <row r="1629" spans="1:21" x14ac:dyDescent="0.25">
      <c r="A1629" s="11">
        <v>45917</v>
      </c>
      <c r="B1629" s="25">
        <v>58752</v>
      </c>
      <c r="C1629" s="98" t="s">
        <v>7186</v>
      </c>
      <c r="D1629" s="99">
        <v>45918</v>
      </c>
      <c r="G1629" s="13" t="s">
        <v>743</v>
      </c>
      <c r="I1629" s="13" t="s">
        <v>743</v>
      </c>
      <c r="J1629" s="13" t="s">
        <v>1815</v>
      </c>
      <c r="K1629" s="13" t="s">
        <v>32</v>
      </c>
      <c r="L1629" s="25" t="str">
        <f>VLOOKUP($K1629,TONG_SL!$A:$D,2,0)</f>
        <v>Giò Tai Lưỡi Xào 250g</v>
      </c>
      <c r="N1629" s="25" t="str">
        <f t="shared" si="404"/>
        <v>K-C6</v>
      </c>
      <c r="Q1629" s="25" t="str">
        <f>VLOOKUP(K1629,[2]TONG_SL!$A:$D,3,0)</f>
        <v>Túi</v>
      </c>
      <c r="R1629" s="1">
        <v>2</v>
      </c>
      <c r="T1629" s="1">
        <f>VLOOKUP(VLOOKUP(G1629,[2]Ma_KH!$A:$R,18,0)&amp;K1629,[2]Gia_MB!$A:$F,6,0)</f>
        <v>50183</v>
      </c>
      <c r="U1629" s="14">
        <f t="shared" si="403"/>
        <v>100366</v>
      </c>
    </row>
    <row r="1630" spans="1:21" x14ac:dyDescent="0.25">
      <c r="A1630" s="11">
        <v>45917</v>
      </c>
      <c r="B1630" s="25">
        <v>58932</v>
      </c>
      <c r="C1630" s="98" t="s">
        <v>7186</v>
      </c>
      <c r="D1630" s="99">
        <v>45918</v>
      </c>
      <c r="G1630" s="13" t="s">
        <v>745</v>
      </c>
      <c r="I1630" s="13" t="s">
        <v>745</v>
      </c>
      <c r="J1630" s="13" t="s">
        <v>1815</v>
      </c>
      <c r="K1630" s="13" t="s">
        <v>30</v>
      </c>
      <c r="L1630" s="25" t="str">
        <f>VLOOKUP($K1630,TONG_SL!$A:$D,2,0)</f>
        <v>Gà muối 500g</v>
      </c>
      <c r="N1630" s="25" t="str">
        <f t="shared" si="404"/>
        <v>K-C6</v>
      </c>
      <c r="Q1630" s="25" t="str">
        <f>VLOOKUP(K1630,[2]TONG_SL!$A:$D,3,0)</f>
        <v>Túi</v>
      </c>
      <c r="R1630" s="1">
        <v>3</v>
      </c>
      <c r="T1630" s="1">
        <f>VLOOKUP(VLOOKUP(G1630,[2]Ma_KH!$A:$R,18,0)&amp;K1630,[2]Gia_MB!$A:$F,6,0)</f>
        <v>111058</v>
      </c>
      <c r="U1630" s="14">
        <f t="shared" si="403"/>
        <v>333174</v>
      </c>
    </row>
    <row r="1631" spans="1:21" x14ac:dyDescent="0.25">
      <c r="A1631" s="11">
        <v>45917</v>
      </c>
      <c r="B1631" s="25">
        <v>58932</v>
      </c>
      <c r="C1631" s="98" t="s">
        <v>7186</v>
      </c>
      <c r="D1631" s="99">
        <v>45918</v>
      </c>
      <c r="G1631" s="13" t="s">
        <v>745</v>
      </c>
      <c r="I1631" s="13" t="s">
        <v>745</v>
      </c>
      <c r="J1631" s="13" t="s">
        <v>1815</v>
      </c>
      <c r="K1631" s="13" t="s">
        <v>556</v>
      </c>
      <c r="L1631" s="25" t="str">
        <f>VLOOKUP($K1631,TONG_SL!$A:$D,2,0)</f>
        <v>Chân giò heo muối 100g</v>
      </c>
      <c r="N1631" s="25" t="str">
        <f t="shared" si="404"/>
        <v>K-C6</v>
      </c>
      <c r="Q1631" s="25" t="str">
        <f>VLOOKUP(K1631,[2]TONG_SL!$A:$D,3,0)</f>
        <v>Gói</v>
      </c>
      <c r="R1631" s="1">
        <v>5</v>
      </c>
      <c r="T1631" s="1">
        <f>VLOOKUP(VLOOKUP(G1631,[2]Ma_KH!$A:$R,18,0)&amp;K1631,[2]Gia_MB!$A:$F,6,0)</f>
        <v>24549</v>
      </c>
      <c r="U1631" s="14">
        <f t="shared" si="403"/>
        <v>122745</v>
      </c>
    </row>
    <row r="1632" spans="1:21" x14ac:dyDescent="0.25">
      <c r="A1632" s="11">
        <v>45917</v>
      </c>
      <c r="B1632" s="25">
        <v>58932</v>
      </c>
      <c r="C1632" s="98" t="s">
        <v>7186</v>
      </c>
      <c r="D1632" s="99">
        <v>45918</v>
      </c>
      <c r="G1632" s="13" t="s">
        <v>745</v>
      </c>
      <c r="I1632" s="13" t="s">
        <v>745</v>
      </c>
      <c r="J1632" s="13" t="s">
        <v>1815</v>
      </c>
      <c r="K1632" s="13" t="s">
        <v>570</v>
      </c>
      <c r="L1632" s="25" t="str">
        <f>VLOOKUP($K1632,TONG_SL!$A:$D,2,0)</f>
        <v>Tai heo sốt thái 150g</v>
      </c>
      <c r="N1632" s="25" t="str">
        <f t="shared" si="404"/>
        <v>K-C6</v>
      </c>
      <c r="Q1632" s="25" t="str">
        <f>VLOOKUP(K1632,[2]TONG_SL!$A:$D,3,0)</f>
        <v>Túi</v>
      </c>
      <c r="R1632" s="1">
        <v>3</v>
      </c>
      <c r="T1632" s="1">
        <f>VLOOKUP(VLOOKUP(G1632,[2]Ma_KH!$A:$R,18,0)&amp;K1632,[2]Gia_MB!$A:$F,6,0)</f>
        <v>21667</v>
      </c>
      <c r="U1632" s="14">
        <f t="shared" si="403"/>
        <v>65001</v>
      </c>
    </row>
    <row r="1633" spans="1:21" x14ac:dyDescent="0.25">
      <c r="A1633" s="11">
        <v>45917</v>
      </c>
      <c r="B1633" s="25">
        <v>58932</v>
      </c>
      <c r="C1633" s="98" t="s">
        <v>7186</v>
      </c>
      <c r="D1633" s="99">
        <v>45918</v>
      </c>
      <c r="G1633" s="13" t="s">
        <v>745</v>
      </c>
      <c r="I1633" s="13" t="s">
        <v>745</v>
      </c>
      <c r="J1633" s="13" t="s">
        <v>1815</v>
      </c>
      <c r="K1633" s="13" t="s">
        <v>568</v>
      </c>
      <c r="L1633" s="25" t="str">
        <f>VLOOKUP($K1633,TONG_SL!$A:$D,2,0)</f>
        <v>Chân gà sả tắc 150g</v>
      </c>
      <c r="N1633" s="25" t="str">
        <f t="shared" si="404"/>
        <v>K-C6</v>
      </c>
      <c r="Q1633" s="25" t="str">
        <f>VLOOKUP(K1633,[2]TONG_SL!$A:$D,3,0)</f>
        <v>Túi</v>
      </c>
      <c r="R1633" s="1">
        <v>3</v>
      </c>
      <c r="T1633" s="1">
        <f>VLOOKUP(VLOOKUP(G1633,[2]Ma_KH!$A:$R,18,0)&amp;K1633,[2]Gia_MB!$A:$F,6,0)</f>
        <v>22500</v>
      </c>
      <c r="U1633" s="14">
        <f t="shared" si="403"/>
        <v>67500</v>
      </c>
    </row>
    <row r="1634" spans="1:21" x14ac:dyDescent="0.25">
      <c r="A1634" s="11">
        <v>45911</v>
      </c>
      <c r="B1634" s="25">
        <v>32005</v>
      </c>
      <c r="C1634" s="98" t="s">
        <v>7186</v>
      </c>
      <c r="D1634" s="99">
        <v>45918</v>
      </c>
      <c r="G1634" s="13" t="s">
        <v>756</v>
      </c>
      <c r="I1634" s="13" t="s">
        <v>756</v>
      </c>
      <c r="J1634" s="13" t="s">
        <v>1815</v>
      </c>
      <c r="K1634" s="13" t="s">
        <v>51</v>
      </c>
      <c r="L1634" s="25" t="str">
        <f>VLOOKUP($K1634,TONG_SL!$A:$D,2,0)</f>
        <v>Mọc Nấm Hương 250g</v>
      </c>
      <c r="N1634" s="25" t="str">
        <f t="shared" si="404"/>
        <v>K-C6</v>
      </c>
      <c r="Q1634" s="25" t="str">
        <f>VLOOKUP(K1634,[2]TONG_SL!$A:$D,3,0)</f>
        <v>Túi</v>
      </c>
      <c r="R1634" s="1">
        <v>5</v>
      </c>
      <c r="T1634" s="1">
        <f>VLOOKUP(VLOOKUP(G1634,[2]Ma_KH!$A:$R,18,0)&amp;K1634,[2]Gia_MB!$A:$F,6,0)</f>
        <v>46000</v>
      </c>
      <c r="U1634" s="14">
        <f t="shared" si="403"/>
        <v>230000</v>
      </c>
    </row>
    <row r="1635" spans="1:21" x14ac:dyDescent="0.25">
      <c r="A1635" s="11">
        <v>45911</v>
      </c>
      <c r="B1635" s="25">
        <v>32005</v>
      </c>
      <c r="C1635" s="98" t="s">
        <v>7186</v>
      </c>
      <c r="D1635" s="99">
        <v>45918</v>
      </c>
      <c r="G1635" s="13" t="s">
        <v>756</v>
      </c>
      <c r="I1635" s="13" t="s">
        <v>756</v>
      </c>
      <c r="J1635" s="13" t="s">
        <v>1815</v>
      </c>
      <c r="K1635" s="13" t="s">
        <v>556</v>
      </c>
      <c r="L1635" s="25" t="str">
        <f>VLOOKUP($K1635,TONG_SL!$A:$D,2,0)</f>
        <v>Chân giò heo muối 100g</v>
      </c>
      <c r="N1635" s="25" t="str">
        <f t="shared" si="404"/>
        <v>K-C6</v>
      </c>
      <c r="Q1635" s="25" t="str">
        <f>VLOOKUP(K1635,[2]TONG_SL!$A:$D,3,0)</f>
        <v>Gói</v>
      </c>
      <c r="R1635" s="1">
        <v>10</v>
      </c>
      <c r="T1635" s="1">
        <f>VLOOKUP(VLOOKUP(G1635,[2]Ma_KH!$A:$R,18,0)&amp;K1635,[2]Gia_MB!$A:$F,6,0)</f>
        <v>24549</v>
      </c>
      <c r="U1635" s="14">
        <f t="shared" si="403"/>
        <v>245490</v>
      </c>
    </row>
    <row r="1636" spans="1:21" x14ac:dyDescent="0.25">
      <c r="A1636" s="11">
        <v>45911</v>
      </c>
      <c r="B1636" s="25">
        <v>32005</v>
      </c>
      <c r="C1636" s="98" t="s">
        <v>7186</v>
      </c>
      <c r="D1636" s="99">
        <v>45918</v>
      </c>
      <c r="G1636" s="13" t="s">
        <v>756</v>
      </c>
      <c r="I1636" s="13" t="s">
        <v>756</v>
      </c>
      <c r="J1636" s="13" t="s">
        <v>1815</v>
      </c>
      <c r="K1636" s="13" t="s">
        <v>30</v>
      </c>
      <c r="L1636" s="25" t="str">
        <f>VLOOKUP($K1636,TONG_SL!$A:$D,2,0)</f>
        <v>Gà muối 500g</v>
      </c>
      <c r="N1636" s="25" t="str">
        <f t="shared" si="404"/>
        <v>K-C6</v>
      </c>
      <c r="Q1636" s="25" t="str">
        <f>VLOOKUP(K1636,[2]TONG_SL!$A:$D,3,0)</f>
        <v>Túi</v>
      </c>
      <c r="R1636" s="1">
        <v>3</v>
      </c>
      <c r="T1636" s="1">
        <f>VLOOKUP(VLOOKUP(G1636,[2]Ma_KH!$A:$R,18,0)&amp;K1636,[2]Gia_MB!$A:$F,6,0)</f>
        <v>111058</v>
      </c>
      <c r="U1636" s="14">
        <f t="shared" si="403"/>
        <v>333174</v>
      </c>
    </row>
    <row r="1637" spans="1:21" x14ac:dyDescent="0.25">
      <c r="A1637" s="11">
        <v>45911</v>
      </c>
      <c r="B1637" s="25">
        <v>32005</v>
      </c>
      <c r="C1637" s="98" t="s">
        <v>7186</v>
      </c>
      <c r="D1637" s="99">
        <v>45918</v>
      </c>
      <c r="G1637" s="13" t="s">
        <v>756</v>
      </c>
      <c r="I1637" s="13" t="s">
        <v>756</v>
      </c>
      <c r="J1637" s="13" t="s">
        <v>1815</v>
      </c>
      <c r="K1637" s="13" t="s">
        <v>32</v>
      </c>
      <c r="L1637" s="25" t="str">
        <f>VLOOKUP($K1637,TONG_SL!$A:$D,2,0)</f>
        <v>Giò Tai Lưỡi Xào 250g</v>
      </c>
      <c r="N1637" s="25" t="str">
        <f t="shared" si="404"/>
        <v>K-C6</v>
      </c>
      <c r="Q1637" s="25" t="str">
        <f>VLOOKUP(K1637,[2]TONG_SL!$A:$D,3,0)</f>
        <v>Túi</v>
      </c>
      <c r="R1637" s="1">
        <v>3</v>
      </c>
      <c r="T1637" s="1">
        <f>VLOOKUP(VLOOKUP(G1637,[2]Ma_KH!$A:$R,18,0)&amp;K1637,[2]Gia_MB!$A:$F,6,0)</f>
        <v>50182</v>
      </c>
      <c r="U1637" s="14">
        <f t="shared" si="403"/>
        <v>150546</v>
      </c>
    </row>
    <row r="1638" spans="1:21" x14ac:dyDescent="0.25">
      <c r="A1638" s="11">
        <v>45916</v>
      </c>
      <c r="B1638" s="25">
        <v>58189</v>
      </c>
      <c r="C1638" s="98" t="s">
        <v>7186</v>
      </c>
      <c r="D1638" s="99">
        <v>45918</v>
      </c>
      <c r="G1638" s="13" t="s">
        <v>758</v>
      </c>
      <c r="I1638" s="13" t="s">
        <v>758</v>
      </c>
      <c r="J1638" s="13" t="s">
        <v>1815</v>
      </c>
      <c r="K1638" s="13" t="s">
        <v>547</v>
      </c>
      <c r="L1638" s="25" t="str">
        <f>VLOOKUP($K1638,TONG_SL!$A:$D,2,0)</f>
        <v>Chân giò heo muối 500g</v>
      </c>
      <c r="N1638" s="25" t="str">
        <f t="shared" si="404"/>
        <v>K-C6</v>
      </c>
      <c r="Q1638" s="25" t="str">
        <f>VLOOKUP(K1638,[2]TONG_SL!$A:$D,3,0)</f>
        <v>Túi</v>
      </c>
      <c r="R1638" s="1">
        <v>3</v>
      </c>
      <c r="T1638" s="1">
        <f>VLOOKUP(VLOOKUP(G1638,[2]Ma_KH!$A:$R,18,0)&amp;K1638,[2]Gia_MB!$A:$F,6,0)</f>
        <v>119066</v>
      </c>
      <c r="U1638" s="14">
        <f t="shared" si="403"/>
        <v>357198</v>
      </c>
    </row>
    <row r="1639" spans="1:21" x14ac:dyDescent="0.25">
      <c r="A1639" s="11">
        <v>45916</v>
      </c>
      <c r="B1639" s="25">
        <v>58189</v>
      </c>
      <c r="C1639" s="98" t="s">
        <v>7186</v>
      </c>
      <c r="D1639" s="99">
        <v>45918</v>
      </c>
      <c r="G1639" s="13" t="s">
        <v>758</v>
      </c>
      <c r="I1639" s="13" t="s">
        <v>758</v>
      </c>
      <c r="J1639" s="13" t="s">
        <v>1815</v>
      </c>
      <c r="K1639" s="13" t="s">
        <v>55</v>
      </c>
      <c r="L1639" s="25" t="str">
        <f>VLOOKUP($K1639,TONG_SL!$A:$D,2,0)</f>
        <v>Gà xì dầu 500g</v>
      </c>
      <c r="N1639" s="25" t="str">
        <f t="shared" si="404"/>
        <v>K-C6</v>
      </c>
      <c r="Q1639" s="25" t="str">
        <f>VLOOKUP(K1639,[2]TONG_SL!$A:$D,3,0)</f>
        <v>Túi</v>
      </c>
      <c r="R1639" s="1">
        <v>2</v>
      </c>
      <c r="T1639" s="1">
        <f>VLOOKUP(VLOOKUP(G1639,[2]Ma_KH!$A:$R,18,0)&amp;K1639,[2]Gia_MB!$A:$F,6,0)</f>
        <v>111606</v>
      </c>
      <c r="U1639" s="14">
        <f t="shared" si="403"/>
        <v>223212</v>
      </c>
    </row>
    <row r="1640" spans="1:21" x14ac:dyDescent="0.25">
      <c r="A1640" s="11">
        <v>45916</v>
      </c>
      <c r="B1640" s="25">
        <v>58189</v>
      </c>
      <c r="C1640" s="98" t="s">
        <v>7186</v>
      </c>
      <c r="D1640" s="99">
        <v>45918</v>
      </c>
      <c r="G1640" s="13" t="s">
        <v>758</v>
      </c>
      <c r="I1640" s="13" t="s">
        <v>758</v>
      </c>
      <c r="J1640" s="13" t="s">
        <v>1815</v>
      </c>
      <c r="K1640" s="13" t="s">
        <v>51</v>
      </c>
      <c r="L1640" s="25" t="str">
        <f>VLOOKUP($K1640,TONG_SL!$A:$D,2,0)</f>
        <v>Mọc Nấm Hương 250g</v>
      </c>
      <c r="N1640" s="25" t="str">
        <f t="shared" si="404"/>
        <v>K-C6</v>
      </c>
      <c r="Q1640" s="25" t="str">
        <f>VLOOKUP(K1640,[2]TONG_SL!$A:$D,3,0)</f>
        <v>Túi</v>
      </c>
      <c r="R1640" s="1">
        <v>5</v>
      </c>
      <c r="T1640" s="1">
        <f>VLOOKUP(VLOOKUP(G1640,[2]Ma_KH!$A:$R,18,0)&amp;K1640,[2]Gia_MB!$A:$F,6,0)</f>
        <v>46000</v>
      </c>
      <c r="U1640" s="14">
        <f t="shared" si="403"/>
        <v>230000</v>
      </c>
    </row>
    <row r="1641" spans="1:21" x14ac:dyDescent="0.25">
      <c r="A1641" s="11">
        <v>45916</v>
      </c>
      <c r="B1641" s="25">
        <v>58189</v>
      </c>
      <c r="C1641" s="98" t="s">
        <v>7186</v>
      </c>
      <c r="D1641" s="99">
        <v>45918</v>
      </c>
      <c r="G1641" s="13" t="s">
        <v>758</v>
      </c>
      <c r="I1641" s="13" t="s">
        <v>758</v>
      </c>
      <c r="J1641" s="13" t="s">
        <v>1815</v>
      </c>
      <c r="K1641" s="13" t="s">
        <v>32</v>
      </c>
      <c r="L1641" s="25" t="str">
        <f>VLOOKUP($K1641,TONG_SL!$A:$D,2,0)</f>
        <v>Giò Tai Lưỡi Xào 250g</v>
      </c>
      <c r="N1641" s="25" t="str">
        <f t="shared" si="404"/>
        <v>K-C6</v>
      </c>
      <c r="Q1641" s="25" t="str">
        <f>VLOOKUP(K1641,[2]TONG_SL!$A:$D,3,0)</f>
        <v>Túi</v>
      </c>
      <c r="R1641" s="1">
        <v>3</v>
      </c>
      <c r="T1641" s="1">
        <f>VLOOKUP(VLOOKUP(G1641,[2]Ma_KH!$A:$R,18,0)&amp;K1641,[2]Gia_MB!$A:$F,6,0)</f>
        <v>50182</v>
      </c>
      <c r="U1641" s="14">
        <f t="shared" si="403"/>
        <v>150546</v>
      </c>
    </row>
    <row r="1642" spans="1:21" x14ac:dyDescent="0.25">
      <c r="A1642" s="11">
        <v>45917</v>
      </c>
      <c r="B1642" s="25">
        <v>58931</v>
      </c>
      <c r="C1642" s="98" t="s">
        <v>7186</v>
      </c>
      <c r="D1642" s="99">
        <v>45918</v>
      </c>
      <c r="G1642" s="13" t="s">
        <v>784</v>
      </c>
      <c r="I1642" s="13" t="s">
        <v>784</v>
      </c>
      <c r="J1642" s="13" t="s">
        <v>1815</v>
      </c>
      <c r="K1642" s="13" t="s">
        <v>30</v>
      </c>
      <c r="L1642" s="25" t="str">
        <f>VLOOKUP($K1642,TONG_SL!$A:$D,2,0)</f>
        <v>Gà muối 500g</v>
      </c>
      <c r="N1642" s="25" t="str">
        <f t="shared" si="404"/>
        <v>K-C6</v>
      </c>
      <c r="Q1642" s="25" t="str">
        <f>VLOOKUP(K1642,[2]TONG_SL!$A:$D,3,0)</f>
        <v>Túi</v>
      </c>
      <c r="R1642" s="1">
        <v>3</v>
      </c>
      <c r="T1642" s="1">
        <f>VLOOKUP(VLOOKUP(G1642,[2]Ma_KH!$A:$R,18,0)&amp;K1642,[2]Gia_MB!$A:$F,6,0)</f>
        <v>105505.09999999999</v>
      </c>
      <c r="U1642" s="14">
        <f t="shared" si="403"/>
        <v>316515.3</v>
      </c>
    </row>
    <row r="1643" spans="1:21" x14ac:dyDescent="0.25">
      <c r="A1643" s="11">
        <v>45917</v>
      </c>
      <c r="B1643" s="25">
        <v>58931</v>
      </c>
      <c r="C1643" s="98" t="s">
        <v>7186</v>
      </c>
      <c r="D1643" s="99">
        <v>45918</v>
      </c>
      <c r="G1643" s="13" t="s">
        <v>784</v>
      </c>
      <c r="I1643" s="13" t="s">
        <v>784</v>
      </c>
      <c r="J1643" s="13" t="s">
        <v>1815</v>
      </c>
      <c r="K1643" s="13" t="s">
        <v>570</v>
      </c>
      <c r="L1643" s="25" t="str">
        <f>VLOOKUP($K1643,TONG_SL!$A:$D,2,0)</f>
        <v>Tai heo sốt thái 150g</v>
      </c>
      <c r="N1643" s="25" t="str">
        <f t="shared" si="404"/>
        <v>K-C6</v>
      </c>
      <c r="Q1643" s="25" t="str">
        <f>VLOOKUP(K1643,[2]TONG_SL!$A:$D,3,0)</f>
        <v>Túi</v>
      </c>
      <c r="R1643" s="1">
        <v>3</v>
      </c>
      <c r="T1643" s="1" t="e">
        <f>VLOOKUP(VLOOKUP(G1643,[2]Ma_KH!$A:$R,18,0)&amp;K1643,[2]Gia_MB!$A:$F,6,0)</f>
        <v>#N/A</v>
      </c>
      <c r="U1643" s="14" t="e">
        <f t="shared" si="403"/>
        <v>#N/A</v>
      </c>
    </row>
    <row r="1644" spans="1:21" x14ac:dyDescent="0.25">
      <c r="A1644" s="11">
        <v>45917</v>
      </c>
      <c r="B1644" s="25">
        <v>58931</v>
      </c>
      <c r="C1644" s="98" t="s">
        <v>7186</v>
      </c>
      <c r="D1644" s="99">
        <v>45918</v>
      </c>
      <c r="G1644" s="13" t="s">
        <v>784</v>
      </c>
      <c r="I1644" s="13" t="s">
        <v>784</v>
      </c>
      <c r="J1644" s="13" t="s">
        <v>1815</v>
      </c>
      <c r="K1644" s="13" t="s">
        <v>568</v>
      </c>
      <c r="L1644" s="25" t="str">
        <f>VLOOKUP($K1644,TONG_SL!$A:$D,2,0)</f>
        <v>Chân gà sả tắc 150g</v>
      </c>
      <c r="N1644" s="25" t="str">
        <f t="shared" si="404"/>
        <v>K-C6</v>
      </c>
      <c r="Q1644" s="25" t="str">
        <f>VLOOKUP(K1644,[2]TONG_SL!$A:$D,3,0)</f>
        <v>Túi</v>
      </c>
      <c r="R1644" s="1">
        <v>3</v>
      </c>
      <c r="T1644" s="1" t="e">
        <f>VLOOKUP(VLOOKUP(G1644,[2]Ma_KH!$A:$R,18,0)&amp;K1644,[2]Gia_MB!$A:$F,6,0)</f>
        <v>#N/A</v>
      </c>
      <c r="U1644" s="14" t="e">
        <f t="shared" si="403"/>
        <v>#N/A</v>
      </c>
    </row>
    <row r="1645" spans="1:21" x14ac:dyDescent="0.25">
      <c r="A1645" s="11">
        <v>45917</v>
      </c>
      <c r="B1645" s="25">
        <v>58751</v>
      </c>
      <c r="C1645" s="98" t="s">
        <v>7186</v>
      </c>
      <c r="D1645" s="99">
        <v>45918</v>
      </c>
      <c r="G1645" s="13" t="s">
        <v>769</v>
      </c>
      <c r="I1645" s="13" t="s">
        <v>769</v>
      </c>
      <c r="J1645" s="13" t="s">
        <v>1815</v>
      </c>
      <c r="K1645" s="13" t="s">
        <v>570</v>
      </c>
      <c r="L1645" s="25" t="str">
        <f>VLOOKUP($K1645,TONG_SL!$A:$D,2,0)</f>
        <v>Tai heo sốt thái 150g</v>
      </c>
      <c r="N1645" s="25" t="str">
        <f t="shared" si="404"/>
        <v>K-C6</v>
      </c>
      <c r="Q1645" s="25" t="str">
        <f>VLOOKUP(K1645,[2]TONG_SL!$A:$D,3,0)</f>
        <v>Túi</v>
      </c>
      <c r="R1645" s="1">
        <v>6</v>
      </c>
      <c r="T1645" s="1">
        <f>VLOOKUP(VLOOKUP(G1645,[2]Ma_KH!$A:$R,18,0)&amp;K1645,[2]Gia_MB!$A:$F,6,0)</f>
        <v>20583.649999999998</v>
      </c>
      <c r="U1645" s="14">
        <f t="shared" si="403"/>
        <v>123501.9</v>
      </c>
    </row>
    <row r="1646" spans="1:21" x14ac:dyDescent="0.25">
      <c r="A1646" s="11">
        <v>45917</v>
      </c>
      <c r="B1646" s="25">
        <v>58751</v>
      </c>
      <c r="C1646" s="98" t="s">
        <v>7186</v>
      </c>
      <c r="D1646" s="99">
        <v>45918</v>
      </c>
      <c r="G1646" s="13" t="s">
        <v>769</v>
      </c>
      <c r="I1646" s="13" t="s">
        <v>769</v>
      </c>
      <c r="J1646" s="13" t="s">
        <v>1815</v>
      </c>
      <c r="K1646" s="13" t="s">
        <v>568</v>
      </c>
      <c r="L1646" s="25" t="str">
        <f>VLOOKUP($K1646,TONG_SL!$A:$D,2,0)</f>
        <v>Chân gà sả tắc 150g</v>
      </c>
      <c r="N1646" s="25" t="str">
        <f t="shared" si="404"/>
        <v>K-C6</v>
      </c>
      <c r="Q1646" s="25" t="str">
        <f>VLOOKUP(K1646,[2]TONG_SL!$A:$D,3,0)</f>
        <v>Túi</v>
      </c>
      <c r="R1646" s="1">
        <v>3</v>
      </c>
      <c r="T1646" s="1">
        <f>VLOOKUP(VLOOKUP(G1646,[2]Ma_KH!$A:$R,18,0)&amp;K1646,[2]Gia_MB!$A:$F,6,0)</f>
        <v>21375</v>
      </c>
      <c r="U1646" s="14">
        <f t="shared" si="403"/>
        <v>64125</v>
      </c>
    </row>
    <row r="1647" spans="1:21" x14ac:dyDescent="0.25">
      <c r="A1647" s="11">
        <v>45917</v>
      </c>
      <c r="B1647" s="25">
        <v>58751</v>
      </c>
      <c r="C1647" s="98" t="s">
        <v>7186</v>
      </c>
      <c r="D1647" s="99">
        <v>45918</v>
      </c>
      <c r="G1647" s="13" t="s">
        <v>769</v>
      </c>
      <c r="I1647" s="13" t="s">
        <v>769</v>
      </c>
      <c r="J1647" s="13" t="s">
        <v>1815</v>
      </c>
      <c r="K1647" s="13" t="s">
        <v>32</v>
      </c>
      <c r="L1647" s="25" t="str">
        <f>VLOOKUP($K1647,TONG_SL!$A:$D,2,0)</f>
        <v>Giò Tai Lưỡi Xào 250g</v>
      </c>
      <c r="N1647" s="25" t="str">
        <f t="shared" si="404"/>
        <v>K-C6</v>
      </c>
      <c r="Q1647" s="25" t="str">
        <f>VLOOKUP(K1647,[2]TONG_SL!$A:$D,3,0)</f>
        <v>Túi</v>
      </c>
      <c r="R1647" s="1">
        <v>5</v>
      </c>
      <c r="T1647" s="1">
        <f>VLOOKUP(VLOOKUP(G1647,[2]Ma_KH!$A:$R,18,0)&amp;K1647,[2]Gia_MB!$A:$F,6,0)</f>
        <v>47673.85</v>
      </c>
      <c r="U1647" s="14">
        <f t="shared" si="403"/>
        <v>238369.25</v>
      </c>
    </row>
    <row r="1648" spans="1:21" x14ac:dyDescent="0.25">
      <c r="A1648" s="11">
        <v>45917</v>
      </c>
      <c r="B1648" s="25">
        <v>58937</v>
      </c>
      <c r="C1648" s="98" t="s">
        <v>7186</v>
      </c>
      <c r="D1648" s="99">
        <v>45918</v>
      </c>
      <c r="G1648" s="13" t="s">
        <v>827</v>
      </c>
      <c r="I1648" s="13" t="s">
        <v>827</v>
      </c>
      <c r="J1648" s="13" t="s">
        <v>1815</v>
      </c>
      <c r="K1648" s="13" t="s">
        <v>30</v>
      </c>
      <c r="L1648" s="25" t="str">
        <f>VLOOKUP($K1648,TONG_SL!$A:$D,2,0)</f>
        <v>Gà muối 500g</v>
      </c>
      <c r="N1648" s="25" t="str">
        <f t="shared" si="404"/>
        <v>K-C6</v>
      </c>
      <c r="Q1648" s="25" t="str">
        <f>VLOOKUP(K1648,[2]TONG_SL!$A:$D,3,0)</f>
        <v>Túi</v>
      </c>
      <c r="R1648" s="1">
        <v>2</v>
      </c>
      <c r="T1648" s="1">
        <f>VLOOKUP(VLOOKUP(G1648,[2]Ma_KH!$A:$R,18,0)&amp;K1648,[2]Gia_MB!$A:$F,6,0)</f>
        <v>111058</v>
      </c>
      <c r="U1648" s="14">
        <f t="shared" si="403"/>
        <v>222116</v>
      </c>
    </row>
    <row r="1649" spans="1:21" x14ac:dyDescent="0.25">
      <c r="A1649" s="11">
        <v>45917</v>
      </c>
      <c r="B1649" s="25">
        <v>58937</v>
      </c>
      <c r="C1649" s="98" t="s">
        <v>7186</v>
      </c>
      <c r="D1649" s="99">
        <v>45918</v>
      </c>
      <c r="G1649" s="13" t="s">
        <v>827</v>
      </c>
      <c r="I1649" s="13" t="s">
        <v>827</v>
      </c>
      <c r="J1649" s="13" t="s">
        <v>1815</v>
      </c>
      <c r="K1649" s="13" t="s">
        <v>27</v>
      </c>
      <c r="L1649" s="25" t="str">
        <f>VLOOKUP($K1649,TONG_SL!$A:$D,2,0)</f>
        <v>Chân giò heo muối 300g</v>
      </c>
      <c r="N1649" s="25" t="str">
        <f t="shared" si="404"/>
        <v>K-C6</v>
      </c>
      <c r="Q1649" s="25" t="str">
        <f>VLOOKUP(K1649,[2]TONG_SL!$A:$D,3,0)</f>
        <v>Túi</v>
      </c>
      <c r="R1649" s="1">
        <v>2</v>
      </c>
      <c r="T1649" s="1">
        <f>VLOOKUP(VLOOKUP(G1649,[2]Ma_KH!$A:$R,18,0)&amp;K1649,[2]Gia_MB!$A:$F,6,0)</f>
        <v>73431</v>
      </c>
      <c r="U1649" s="14">
        <f t="shared" si="403"/>
        <v>146862</v>
      </c>
    </row>
    <row r="1650" spans="1:21" x14ac:dyDescent="0.25">
      <c r="A1650" s="11">
        <v>45917</v>
      </c>
      <c r="B1650" s="25">
        <v>58936</v>
      </c>
      <c r="C1650" s="98" t="s">
        <v>7186</v>
      </c>
      <c r="D1650" s="99">
        <v>45918</v>
      </c>
      <c r="G1650" s="13" t="s">
        <v>839</v>
      </c>
      <c r="I1650" s="13" t="s">
        <v>839</v>
      </c>
      <c r="J1650" s="13" t="s">
        <v>1815</v>
      </c>
      <c r="K1650" s="13" t="s">
        <v>30</v>
      </c>
      <c r="L1650" s="25" t="str">
        <f>VLOOKUP($K1650,TONG_SL!$A:$D,2,0)</f>
        <v>Gà muối 500g</v>
      </c>
      <c r="N1650" s="25" t="str">
        <f t="shared" si="404"/>
        <v>K-C6</v>
      </c>
      <c r="Q1650" s="25" t="str">
        <f>VLOOKUP(K1650,[2]TONG_SL!$A:$D,3,0)</f>
        <v>Túi</v>
      </c>
      <c r="R1650" s="1">
        <v>3</v>
      </c>
      <c r="T1650" s="1">
        <f>VLOOKUP(VLOOKUP(G1650,[2]Ma_KH!$A:$R,18,0)&amp;K1650,[2]Gia_MB!$A:$F,6,0)</f>
        <v>105505.09999999999</v>
      </c>
      <c r="U1650" s="14">
        <f t="shared" si="403"/>
        <v>316515.3</v>
      </c>
    </row>
    <row r="1651" spans="1:21" x14ac:dyDescent="0.25">
      <c r="A1651" s="11">
        <v>45917</v>
      </c>
      <c r="B1651" s="25">
        <v>58936</v>
      </c>
      <c r="C1651" s="98" t="s">
        <v>7186</v>
      </c>
      <c r="D1651" s="99">
        <v>45918</v>
      </c>
      <c r="G1651" s="13" t="s">
        <v>839</v>
      </c>
      <c r="I1651" s="13" t="s">
        <v>839</v>
      </c>
      <c r="J1651" s="13" t="s">
        <v>1815</v>
      </c>
      <c r="K1651" s="13" t="s">
        <v>27</v>
      </c>
      <c r="L1651" s="25" t="str">
        <f>VLOOKUP($K1651,TONG_SL!$A:$D,2,0)</f>
        <v>Chân giò heo muối 300g</v>
      </c>
      <c r="N1651" s="25" t="str">
        <f t="shared" si="404"/>
        <v>K-C6</v>
      </c>
      <c r="Q1651" s="25" t="str">
        <f>VLOOKUP(K1651,[2]TONG_SL!$A:$D,3,0)</f>
        <v>Túi</v>
      </c>
      <c r="R1651" s="1">
        <v>3</v>
      </c>
      <c r="T1651" s="1">
        <f>VLOOKUP(VLOOKUP(G1651,[2]Ma_KH!$A:$R,18,0)&amp;K1651,[2]Gia_MB!$A:$F,6,0)</f>
        <v>69759.45</v>
      </c>
      <c r="U1651" s="14">
        <f t="shared" si="403"/>
        <v>209278.34999999998</v>
      </c>
    </row>
    <row r="1652" spans="1:21" x14ac:dyDescent="0.25">
      <c r="A1652" s="11">
        <v>45917</v>
      </c>
      <c r="B1652" s="25">
        <v>58936</v>
      </c>
      <c r="C1652" s="98" t="s">
        <v>7186</v>
      </c>
      <c r="D1652" s="99">
        <v>45918</v>
      </c>
      <c r="G1652" s="13" t="s">
        <v>839</v>
      </c>
      <c r="I1652" s="13" t="s">
        <v>839</v>
      </c>
      <c r="J1652" s="13" t="s">
        <v>1815</v>
      </c>
      <c r="K1652" s="13" t="s">
        <v>51</v>
      </c>
      <c r="L1652" s="25" t="str">
        <f>VLOOKUP($K1652,TONG_SL!$A:$D,2,0)</f>
        <v>Mọc Nấm Hương 250g</v>
      </c>
      <c r="N1652" s="25" t="str">
        <f t="shared" si="404"/>
        <v>K-C6</v>
      </c>
      <c r="Q1652" s="25" t="str">
        <f>VLOOKUP(K1652,[2]TONG_SL!$A:$D,3,0)</f>
        <v>Túi</v>
      </c>
      <c r="R1652" s="1">
        <v>3</v>
      </c>
      <c r="T1652" s="1">
        <f>VLOOKUP(VLOOKUP(G1652,[2]Ma_KH!$A:$R,18,0)&amp;K1652,[2]Gia_MB!$A:$F,6,0)</f>
        <v>43700</v>
      </c>
      <c r="U1652" s="14">
        <f t="shared" si="403"/>
        <v>131100</v>
      </c>
    </row>
    <row r="1653" spans="1:21" x14ac:dyDescent="0.25">
      <c r="A1653" s="11">
        <v>45917</v>
      </c>
      <c r="B1653" s="25">
        <v>58936</v>
      </c>
      <c r="C1653" s="98" t="s">
        <v>7186</v>
      </c>
      <c r="D1653" s="99">
        <v>45918</v>
      </c>
      <c r="G1653" s="13" t="s">
        <v>839</v>
      </c>
      <c r="I1653" s="13" t="s">
        <v>839</v>
      </c>
      <c r="J1653" s="13" t="s">
        <v>1815</v>
      </c>
      <c r="K1653" s="13" t="s">
        <v>39</v>
      </c>
      <c r="L1653" s="25" t="str">
        <f>VLOOKUP($K1653,TONG_SL!$A:$D,2,0)</f>
        <v>Chả cốm 300g</v>
      </c>
      <c r="N1653" s="25" t="str">
        <f t="shared" si="404"/>
        <v>K-C6</v>
      </c>
      <c r="Q1653" s="25" t="str">
        <f>VLOOKUP(K1653,[2]TONG_SL!$A:$D,3,0)</f>
        <v>Túi</v>
      </c>
      <c r="R1653" s="1">
        <v>3</v>
      </c>
      <c r="T1653" s="1">
        <f>VLOOKUP(VLOOKUP(G1653,[2]Ma_KH!$A:$R,18,0)&amp;K1653,[2]Gia_MB!$A:$F,6,0)</f>
        <v>70537.5</v>
      </c>
      <c r="U1653" s="14">
        <f t="shared" si="403"/>
        <v>211612.5</v>
      </c>
    </row>
    <row r="1654" spans="1:21" x14ac:dyDescent="0.25">
      <c r="A1654" s="11">
        <v>45917</v>
      </c>
      <c r="B1654" s="25">
        <v>58753</v>
      </c>
      <c r="C1654" s="98" t="s">
        <v>7186</v>
      </c>
      <c r="D1654" s="99">
        <v>45918</v>
      </c>
      <c r="G1654" s="13" t="s">
        <v>806</v>
      </c>
      <c r="I1654" s="13" t="s">
        <v>806</v>
      </c>
      <c r="J1654" s="13" t="s">
        <v>1815</v>
      </c>
      <c r="K1654" s="13" t="s">
        <v>27</v>
      </c>
      <c r="L1654" s="25" t="str">
        <f>VLOOKUP($K1654,TONG_SL!$A:$D,2,0)</f>
        <v>Chân giò heo muối 300g</v>
      </c>
      <c r="N1654" s="25" t="str">
        <f t="shared" si="404"/>
        <v>K-C6</v>
      </c>
      <c r="Q1654" s="25" t="str">
        <f>VLOOKUP(K1654,[2]TONG_SL!$A:$D,3,0)</f>
        <v>Túi</v>
      </c>
      <c r="R1654" s="1">
        <v>5</v>
      </c>
      <c r="T1654" s="1">
        <f>VLOOKUP(VLOOKUP(G1654,[2]Ma_KH!$A:$R,18,0)&amp;K1654,[2]Gia_MB!$A:$F,6,0)</f>
        <v>69759.45</v>
      </c>
      <c r="U1654" s="14">
        <f t="shared" si="403"/>
        <v>348797.25</v>
      </c>
    </row>
    <row r="1655" spans="1:21" x14ac:dyDescent="0.25">
      <c r="A1655" s="11">
        <v>45917</v>
      </c>
      <c r="B1655" s="25">
        <v>58753</v>
      </c>
      <c r="C1655" s="98" t="s">
        <v>7186</v>
      </c>
      <c r="D1655" s="99">
        <v>45918</v>
      </c>
      <c r="G1655" s="13" t="s">
        <v>806</v>
      </c>
      <c r="I1655" s="13" t="s">
        <v>806</v>
      </c>
      <c r="J1655" s="13" t="s">
        <v>1815</v>
      </c>
      <c r="K1655" s="13" t="s">
        <v>51</v>
      </c>
      <c r="L1655" s="25" t="str">
        <f>VLOOKUP($K1655,TONG_SL!$A:$D,2,0)</f>
        <v>Mọc Nấm Hương 250g</v>
      </c>
      <c r="N1655" s="25" t="str">
        <f t="shared" si="404"/>
        <v>K-C6</v>
      </c>
      <c r="Q1655" s="25" t="str">
        <f>VLOOKUP(K1655,[2]TONG_SL!$A:$D,3,0)</f>
        <v>Túi</v>
      </c>
      <c r="R1655" s="1">
        <v>5</v>
      </c>
      <c r="T1655" s="1">
        <f>VLOOKUP(VLOOKUP(G1655,[2]Ma_KH!$A:$R,18,0)&amp;K1655,[2]Gia_MB!$A:$F,6,0)</f>
        <v>43700</v>
      </c>
      <c r="U1655" s="14">
        <f t="shared" si="403"/>
        <v>218500</v>
      </c>
    </row>
    <row r="1656" spans="1:21" x14ac:dyDescent="0.25">
      <c r="A1656" s="11">
        <v>45917</v>
      </c>
      <c r="B1656" s="25">
        <v>58753</v>
      </c>
      <c r="C1656" s="98" t="s">
        <v>7186</v>
      </c>
      <c r="D1656" s="99">
        <v>45918</v>
      </c>
      <c r="G1656" s="13" t="s">
        <v>806</v>
      </c>
      <c r="I1656" s="13" t="s">
        <v>806</v>
      </c>
      <c r="J1656" s="13" t="s">
        <v>1815</v>
      </c>
      <c r="K1656" s="13" t="s">
        <v>570</v>
      </c>
      <c r="L1656" s="25" t="str">
        <f>VLOOKUP($K1656,TONG_SL!$A:$D,2,0)</f>
        <v>Tai heo sốt thái 150g</v>
      </c>
      <c r="N1656" s="25" t="str">
        <f t="shared" si="404"/>
        <v>K-C6</v>
      </c>
      <c r="Q1656" s="25" t="str">
        <f>VLOOKUP(K1656,[2]TONG_SL!$A:$D,3,0)</f>
        <v>Túi</v>
      </c>
      <c r="R1656" s="1">
        <v>3</v>
      </c>
      <c r="T1656" s="1" t="e">
        <f>VLOOKUP(VLOOKUP(G1656,[2]Ma_KH!$A:$R,18,0)&amp;K1656,[2]Gia_MB!$A:$F,6,0)</f>
        <v>#N/A</v>
      </c>
      <c r="U1656" s="14" t="e">
        <f t="shared" si="403"/>
        <v>#N/A</v>
      </c>
    </row>
    <row r="1657" spans="1:21" x14ac:dyDescent="0.25">
      <c r="A1657" s="11">
        <v>45917</v>
      </c>
      <c r="B1657" s="25">
        <v>58754</v>
      </c>
      <c r="C1657" s="98" t="s">
        <v>7186</v>
      </c>
      <c r="D1657" s="99">
        <v>45918</v>
      </c>
      <c r="G1657" s="13" t="s">
        <v>795</v>
      </c>
      <c r="I1657" s="13" t="s">
        <v>795</v>
      </c>
      <c r="J1657" s="13" t="s">
        <v>1815</v>
      </c>
      <c r="K1657" s="13" t="s">
        <v>27</v>
      </c>
      <c r="L1657" s="25" t="str">
        <f>VLOOKUP($K1657,TONG_SL!$A:$D,2,0)</f>
        <v>Chân giò heo muối 300g</v>
      </c>
      <c r="N1657" s="25" t="str">
        <f t="shared" si="404"/>
        <v>K-C6</v>
      </c>
      <c r="Q1657" s="25" t="str">
        <f>VLOOKUP(K1657,[2]TONG_SL!$A:$D,3,0)</f>
        <v>Túi</v>
      </c>
      <c r="R1657" s="1">
        <v>3</v>
      </c>
      <c r="T1657" s="1">
        <f>VLOOKUP(VLOOKUP(G1657,[2]Ma_KH!$A:$R,18,0)&amp;K1657,[2]Gia_MB!$A:$F,6,0)</f>
        <v>69759.45</v>
      </c>
      <c r="U1657" s="14">
        <f t="shared" si="403"/>
        <v>209278.34999999998</v>
      </c>
    </row>
    <row r="1658" spans="1:21" x14ac:dyDescent="0.25">
      <c r="A1658" s="11">
        <v>45917</v>
      </c>
      <c r="B1658" s="25">
        <v>58754</v>
      </c>
      <c r="C1658" s="98" t="s">
        <v>7186</v>
      </c>
      <c r="D1658" s="99">
        <v>45918</v>
      </c>
      <c r="G1658" s="13" t="s">
        <v>795</v>
      </c>
      <c r="I1658" s="13" t="s">
        <v>795</v>
      </c>
      <c r="J1658" s="13" t="s">
        <v>1815</v>
      </c>
      <c r="K1658" s="13" t="s">
        <v>35</v>
      </c>
      <c r="L1658" s="25" t="str">
        <f>VLOOKUP($K1658,TONG_SL!$A:$D,2,0)</f>
        <v>Tai heo muối 200g</v>
      </c>
      <c r="N1658" s="25" t="str">
        <f t="shared" si="404"/>
        <v>K-C6</v>
      </c>
      <c r="Q1658" s="25" t="str">
        <f>VLOOKUP(K1658,[2]TONG_SL!$A:$D,3,0)</f>
        <v>Túi</v>
      </c>
      <c r="R1658" s="1">
        <v>3</v>
      </c>
      <c r="T1658" s="1">
        <f>VLOOKUP(VLOOKUP(G1658,[2]Ma_KH!$A:$R,18,0)&amp;K1658,[2]Gia_MB!$A:$F,6,0)</f>
        <v>52815.25</v>
      </c>
      <c r="U1658" s="14">
        <f t="shared" ref="U1658:U1672" si="405">T1658*R1658</f>
        <v>158445.75</v>
      </c>
    </row>
    <row r="1659" spans="1:21" x14ac:dyDescent="0.25">
      <c r="A1659" s="11">
        <v>45917</v>
      </c>
      <c r="B1659" s="25">
        <v>58754</v>
      </c>
      <c r="C1659" s="98" t="s">
        <v>7186</v>
      </c>
      <c r="D1659" s="99">
        <v>45918</v>
      </c>
      <c r="G1659" s="13" t="s">
        <v>795</v>
      </c>
      <c r="I1659" s="13" t="s">
        <v>795</v>
      </c>
      <c r="J1659" s="13" t="s">
        <v>1815</v>
      </c>
      <c r="K1659" s="13" t="s">
        <v>32</v>
      </c>
      <c r="L1659" s="25" t="str">
        <f>VLOOKUP($K1659,TONG_SL!$A:$D,2,0)</f>
        <v>Giò Tai Lưỡi Xào 250g</v>
      </c>
      <c r="N1659" s="25" t="str">
        <f t="shared" si="404"/>
        <v>K-C6</v>
      </c>
      <c r="Q1659" s="25" t="str">
        <f>VLOOKUP(K1659,[2]TONG_SL!$A:$D,3,0)</f>
        <v>Túi</v>
      </c>
      <c r="R1659" s="1">
        <v>3</v>
      </c>
      <c r="T1659" s="1">
        <f>VLOOKUP(VLOOKUP(G1659,[2]Ma_KH!$A:$R,18,0)&amp;K1659,[2]Gia_MB!$A:$F,6,0)</f>
        <v>47673.85</v>
      </c>
      <c r="U1659" s="14">
        <f t="shared" si="405"/>
        <v>143021.54999999999</v>
      </c>
    </row>
    <row r="1660" spans="1:21" x14ac:dyDescent="0.25">
      <c r="A1660" s="11">
        <v>45917</v>
      </c>
      <c r="B1660" s="25">
        <v>58754</v>
      </c>
      <c r="C1660" s="98" t="s">
        <v>7186</v>
      </c>
      <c r="D1660" s="99">
        <v>45918</v>
      </c>
      <c r="G1660" s="13" t="s">
        <v>795</v>
      </c>
      <c r="I1660" s="13" t="s">
        <v>795</v>
      </c>
      <c r="J1660" s="13" t="s">
        <v>1815</v>
      </c>
      <c r="K1660" s="13" t="s">
        <v>51</v>
      </c>
      <c r="L1660" s="25" t="str">
        <f>VLOOKUP($K1660,TONG_SL!$A:$D,2,0)</f>
        <v>Mọc Nấm Hương 250g</v>
      </c>
      <c r="N1660" s="25" t="str">
        <f t="shared" si="404"/>
        <v>K-C6</v>
      </c>
      <c r="Q1660" s="25" t="str">
        <f>VLOOKUP(K1660,[2]TONG_SL!$A:$D,3,0)</f>
        <v>Túi</v>
      </c>
      <c r="R1660" s="1">
        <v>3</v>
      </c>
      <c r="T1660" s="1">
        <f>VLOOKUP(VLOOKUP(G1660,[2]Ma_KH!$A:$R,18,0)&amp;K1660,[2]Gia_MB!$A:$F,6,0)</f>
        <v>43700</v>
      </c>
      <c r="U1660" s="14">
        <f t="shared" si="405"/>
        <v>131100</v>
      </c>
    </row>
    <row r="1661" spans="1:21" x14ac:dyDescent="0.25">
      <c r="A1661" s="11">
        <v>45917</v>
      </c>
      <c r="B1661" s="25">
        <v>58754</v>
      </c>
      <c r="C1661" s="98" t="s">
        <v>7186</v>
      </c>
      <c r="D1661" s="99">
        <v>45918</v>
      </c>
      <c r="G1661" s="13" t="s">
        <v>795</v>
      </c>
      <c r="I1661" s="13" t="s">
        <v>795</v>
      </c>
      <c r="J1661" s="13" t="s">
        <v>1815</v>
      </c>
      <c r="K1661" s="13" t="s">
        <v>39</v>
      </c>
      <c r="L1661" s="25" t="str">
        <f>VLOOKUP($K1661,TONG_SL!$A:$D,2,0)</f>
        <v>Chả cốm 300g</v>
      </c>
      <c r="N1661" s="25" t="str">
        <f t="shared" si="404"/>
        <v>K-C6</v>
      </c>
      <c r="Q1661" s="25" t="str">
        <f>VLOOKUP(K1661,[2]TONG_SL!$A:$D,3,0)</f>
        <v>Túi</v>
      </c>
      <c r="R1661" s="1">
        <v>2</v>
      </c>
      <c r="T1661" s="1">
        <f>VLOOKUP(VLOOKUP(G1661,[2]Ma_KH!$A:$R,18,0)&amp;K1661,[2]Gia_MB!$A:$F,6,0)</f>
        <v>70537.5</v>
      </c>
      <c r="U1661" s="14">
        <f t="shared" si="405"/>
        <v>141075</v>
      </c>
    </row>
    <row r="1662" spans="1:21" x14ac:dyDescent="0.25">
      <c r="A1662" s="11">
        <v>45917</v>
      </c>
      <c r="B1662" s="25">
        <v>58754</v>
      </c>
      <c r="C1662" s="98" t="s">
        <v>7186</v>
      </c>
      <c r="D1662" s="99">
        <v>45918</v>
      </c>
      <c r="G1662" s="13" t="s">
        <v>795</v>
      </c>
      <c r="I1662" s="13" t="s">
        <v>795</v>
      </c>
      <c r="J1662" s="13" t="s">
        <v>1815</v>
      </c>
      <c r="K1662" s="13" t="s">
        <v>570</v>
      </c>
      <c r="L1662" s="25" t="str">
        <f>VLOOKUP($K1662,TONG_SL!$A:$D,2,0)</f>
        <v>Tai heo sốt thái 150g</v>
      </c>
      <c r="N1662" s="25" t="str">
        <f t="shared" si="404"/>
        <v>K-C6</v>
      </c>
      <c r="Q1662" s="25" t="str">
        <f>VLOOKUP(K1662,[2]TONG_SL!$A:$D,3,0)</f>
        <v>Túi</v>
      </c>
      <c r="R1662" s="1">
        <v>3</v>
      </c>
      <c r="T1662" s="1">
        <f>VLOOKUP(VLOOKUP(G1662,[2]Ma_KH!$A:$R,18,0)&amp;K1662,[2]Gia_MB!$A:$F,6,0)</f>
        <v>20583.649999999998</v>
      </c>
      <c r="U1662" s="14">
        <f t="shared" si="405"/>
        <v>61750.95</v>
      </c>
    </row>
    <row r="1663" spans="1:21" x14ac:dyDescent="0.25">
      <c r="A1663" s="11">
        <v>45917</v>
      </c>
      <c r="B1663" s="25">
        <v>58754</v>
      </c>
      <c r="C1663" s="98" t="s">
        <v>7186</v>
      </c>
      <c r="D1663" s="99">
        <v>45918</v>
      </c>
      <c r="G1663" s="13" t="s">
        <v>795</v>
      </c>
      <c r="I1663" s="13" t="s">
        <v>795</v>
      </c>
      <c r="J1663" s="13" t="s">
        <v>1815</v>
      </c>
      <c r="K1663" s="13" t="s">
        <v>568</v>
      </c>
      <c r="L1663" s="25" t="str">
        <f>VLOOKUP($K1663,TONG_SL!$A:$D,2,0)</f>
        <v>Chân gà sả tắc 150g</v>
      </c>
      <c r="N1663" s="25" t="str">
        <f t="shared" si="404"/>
        <v>K-C6</v>
      </c>
      <c r="Q1663" s="25" t="str">
        <f>VLOOKUP(K1663,[2]TONG_SL!$A:$D,3,0)</f>
        <v>Túi</v>
      </c>
      <c r="R1663" s="1">
        <v>3</v>
      </c>
      <c r="T1663" s="1">
        <f>VLOOKUP(VLOOKUP(G1663,[2]Ma_KH!$A:$R,18,0)&amp;K1663,[2]Gia_MB!$A:$F,6,0)</f>
        <v>21375</v>
      </c>
      <c r="U1663" s="14">
        <f t="shared" si="405"/>
        <v>64125</v>
      </c>
    </row>
    <row r="1664" spans="1:21" x14ac:dyDescent="0.25">
      <c r="A1664" s="11">
        <v>45917</v>
      </c>
      <c r="B1664" s="25">
        <v>58755</v>
      </c>
      <c r="C1664" s="98" t="s">
        <v>7186</v>
      </c>
      <c r="D1664" s="99">
        <v>45918</v>
      </c>
      <c r="G1664" s="13" t="s">
        <v>802</v>
      </c>
      <c r="I1664" s="13" t="s">
        <v>802</v>
      </c>
      <c r="J1664" s="13" t="s">
        <v>1815</v>
      </c>
      <c r="K1664" s="13" t="s">
        <v>30</v>
      </c>
      <c r="L1664" s="25" t="str">
        <f>VLOOKUP($K1664,TONG_SL!$A:$D,2,0)</f>
        <v>Gà muối 500g</v>
      </c>
      <c r="N1664" s="25" t="str">
        <f t="shared" si="404"/>
        <v>K-C6</v>
      </c>
      <c r="Q1664" s="25" t="str">
        <f>VLOOKUP(K1664,[2]TONG_SL!$A:$D,3,0)</f>
        <v>Túi</v>
      </c>
      <c r="R1664" s="1">
        <v>3</v>
      </c>
      <c r="T1664" s="1">
        <f>VLOOKUP(VLOOKUP(G1664,[2]Ma_KH!$A:$R,18,0)&amp;K1664,[2]Gia_MB!$A:$F,6,0)</f>
        <v>105505.09999999999</v>
      </c>
      <c r="U1664" s="14">
        <f t="shared" si="405"/>
        <v>316515.3</v>
      </c>
    </row>
    <row r="1665" spans="1:21" x14ac:dyDescent="0.25">
      <c r="A1665" s="11">
        <v>45917</v>
      </c>
      <c r="B1665" s="25">
        <v>58755</v>
      </c>
      <c r="C1665" s="98" t="s">
        <v>7186</v>
      </c>
      <c r="D1665" s="99">
        <v>45918</v>
      </c>
      <c r="G1665" s="13" t="s">
        <v>802</v>
      </c>
      <c r="I1665" s="13" t="s">
        <v>802</v>
      </c>
      <c r="J1665" s="13" t="s">
        <v>1815</v>
      </c>
      <c r="K1665" s="13" t="s">
        <v>51</v>
      </c>
      <c r="L1665" s="25" t="str">
        <f>VLOOKUP($K1665,TONG_SL!$A:$D,2,0)</f>
        <v>Mọc Nấm Hương 250g</v>
      </c>
      <c r="N1665" s="25" t="str">
        <f t="shared" si="404"/>
        <v>K-C6</v>
      </c>
      <c r="Q1665" s="25" t="str">
        <f>VLOOKUP(K1665,[2]TONG_SL!$A:$D,3,0)</f>
        <v>Túi</v>
      </c>
      <c r="R1665" s="1">
        <v>3</v>
      </c>
      <c r="T1665" s="1">
        <f>VLOOKUP(VLOOKUP(G1665,[2]Ma_KH!$A:$R,18,0)&amp;K1665,[2]Gia_MB!$A:$F,6,0)</f>
        <v>43700</v>
      </c>
      <c r="U1665" s="14">
        <f t="shared" si="405"/>
        <v>131100</v>
      </c>
    </row>
    <row r="1666" spans="1:21" x14ac:dyDescent="0.25">
      <c r="A1666" s="11">
        <v>45917</v>
      </c>
      <c r="B1666" s="25">
        <v>58755</v>
      </c>
      <c r="C1666" s="98" t="s">
        <v>7186</v>
      </c>
      <c r="D1666" s="99">
        <v>45918</v>
      </c>
      <c r="G1666" s="13" t="s">
        <v>802</v>
      </c>
      <c r="I1666" s="13" t="s">
        <v>802</v>
      </c>
      <c r="J1666" s="13" t="s">
        <v>1815</v>
      </c>
      <c r="K1666" s="13" t="s">
        <v>570</v>
      </c>
      <c r="L1666" s="25" t="str">
        <f>VLOOKUP($K1666,TONG_SL!$A:$D,2,0)</f>
        <v>Tai heo sốt thái 150g</v>
      </c>
      <c r="N1666" s="25" t="str">
        <f t="shared" si="404"/>
        <v>K-C6</v>
      </c>
      <c r="Q1666" s="25" t="str">
        <f>VLOOKUP(K1666,[2]TONG_SL!$A:$D,3,0)</f>
        <v>Túi</v>
      </c>
      <c r="R1666" s="1">
        <v>3</v>
      </c>
      <c r="T1666" s="1">
        <f>VLOOKUP(VLOOKUP(G1666,[2]Ma_KH!$A:$R,18,0)&amp;K1666,[2]Gia_MB!$A:$F,6,0)</f>
        <v>20583.649999999998</v>
      </c>
      <c r="U1666" s="14">
        <f t="shared" si="405"/>
        <v>61750.95</v>
      </c>
    </row>
    <row r="1667" spans="1:21" x14ac:dyDescent="0.25">
      <c r="A1667" s="11">
        <v>45917</v>
      </c>
      <c r="B1667" s="25">
        <v>58757</v>
      </c>
      <c r="C1667" s="98" t="s">
        <v>7186</v>
      </c>
      <c r="D1667" s="99">
        <v>45918</v>
      </c>
      <c r="G1667" s="13" t="s">
        <v>825</v>
      </c>
      <c r="I1667" s="13" t="s">
        <v>825</v>
      </c>
      <c r="J1667" s="13" t="s">
        <v>1815</v>
      </c>
      <c r="K1667" s="13" t="s">
        <v>568</v>
      </c>
      <c r="L1667" s="25" t="str">
        <f>VLOOKUP($K1667,TONG_SL!$A:$D,2,0)</f>
        <v>Chân gà sả tắc 150g</v>
      </c>
      <c r="N1667" s="25" t="str">
        <f t="shared" si="404"/>
        <v>K-C6</v>
      </c>
      <c r="Q1667" s="25" t="str">
        <f>VLOOKUP(K1667,[2]TONG_SL!$A:$D,3,0)</f>
        <v>Túi</v>
      </c>
      <c r="R1667" s="1">
        <v>3</v>
      </c>
      <c r="T1667" s="1">
        <f>VLOOKUP(VLOOKUP(G1667,[2]Ma_KH!$A:$R,18,0)&amp;K1667,[2]Gia_MB!$A:$F,6,0)</f>
        <v>21375</v>
      </c>
      <c r="U1667" s="14">
        <f t="shared" si="405"/>
        <v>64125</v>
      </c>
    </row>
    <row r="1668" spans="1:21" x14ac:dyDescent="0.25">
      <c r="A1668" s="11">
        <v>45917</v>
      </c>
      <c r="B1668" s="25">
        <v>58757</v>
      </c>
      <c r="C1668" s="98" t="s">
        <v>7186</v>
      </c>
      <c r="D1668" s="99">
        <v>45918</v>
      </c>
      <c r="G1668" s="13" t="s">
        <v>825</v>
      </c>
      <c r="I1668" s="13" t="s">
        <v>825</v>
      </c>
      <c r="J1668" s="13" t="s">
        <v>1815</v>
      </c>
      <c r="K1668" s="13" t="s">
        <v>570</v>
      </c>
      <c r="L1668" s="25" t="str">
        <f>VLOOKUP($K1668,TONG_SL!$A:$D,2,0)</f>
        <v>Tai heo sốt thái 150g</v>
      </c>
      <c r="N1668" s="25" t="str">
        <f t="shared" si="404"/>
        <v>K-C6</v>
      </c>
      <c r="Q1668" s="25" t="str">
        <f>VLOOKUP(K1668,[2]TONG_SL!$A:$D,3,0)</f>
        <v>Túi</v>
      </c>
      <c r="R1668" s="1">
        <v>3</v>
      </c>
      <c r="T1668" s="1" t="e">
        <f>VLOOKUP(VLOOKUP(G1668,[2]Ma_KH!$A:$R,18,0)&amp;K1668,[2]Gia_MB!$A:$F,6,0)</f>
        <v>#N/A</v>
      </c>
      <c r="U1668" s="14" t="e">
        <f t="shared" si="405"/>
        <v>#N/A</v>
      </c>
    </row>
    <row r="1669" spans="1:21" x14ac:dyDescent="0.25">
      <c r="A1669" s="11">
        <v>45917</v>
      </c>
      <c r="B1669" s="25">
        <v>58757</v>
      </c>
      <c r="C1669" s="98" t="s">
        <v>7186</v>
      </c>
      <c r="D1669" s="99">
        <v>45918</v>
      </c>
      <c r="G1669" s="13" t="s">
        <v>825</v>
      </c>
      <c r="I1669" s="13" t="s">
        <v>825</v>
      </c>
      <c r="J1669" s="13" t="s">
        <v>1815</v>
      </c>
      <c r="K1669" s="13" t="s">
        <v>35</v>
      </c>
      <c r="L1669" s="25" t="str">
        <f>VLOOKUP($K1669,TONG_SL!$A:$D,2,0)</f>
        <v>Tai heo muối 200g</v>
      </c>
      <c r="N1669" s="25" t="str">
        <f t="shared" si="404"/>
        <v>K-C6</v>
      </c>
      <c r="Q1669" s="25" t="str">
        <f>VLOOKUP(K1669,[2]TONG_SL!$A:$D,3,0)</f>
        <v>Túi</v>
      </c>
      <c r="R1669" s="1">
        <v>3</v>
      </c>
      <c r="T1669" s="1">
        <f>VLOOKUP(VLOOKUP(G1669,[2]Ma_KH!$A:$R,18,0)&amp;K1669,[2]Gia_MB!$A:$F,6,0)</f>
        <v>52815.25</v>
      </c>
      <c r="U1669" s="14">
        <f t="shared" si="405"/>
        <v>158445.75</v>
      </c>
    </row>
    <row r="1670" spans="1:21" x14ac:dyDescent="0.25">
      <c r="A1670" s="11">
        <v>45917</v>
      </c>
      <c r="B1670" s="25">
        <v>58757</v>
      </c>
      <c r="C1670" s="98" t="s">
        <v>7186</v>
      </c>
      <c r="D1670" s="99">
        <v>45918</v>
      </c>
      <c r="G1670" s="13" t="s">
        <v>825</v>
      </c>
      <c r="I1670" s="13" t="s">
        <v>825</v>
      </c>
      <c r="J1670" s="13" t="s">
        <v>1815</v>
      </c>
      <c r="K1670" s="13" t="s">
        <v>32</v>
      </c>
      <c r="L1670" s="25" t="str">
        <f>VLOOKUP($K1670,TONG_SL!$A:$D,2,0)</f>
        <v>Giò Tai Lưỡi Xào 250g</v>
      </c>
      <c r="N1670" s="25" t="str">
        <f t="shared" si="404"/>
        <v>K-C6</v>
      </c>
      <c r="Q1670" s="25" t="str">
        <f>VLOOKUP(K1670,[2]TONG_SL!$A:$D,3,0)</f>
        <v>Túi</v>
      </c>
      <c r="R1670" s="1">
        <v>3</v>
      </c>
      <c r="T1670" s="1">
        <f>VLOOKUP(VLOOKUP(G1670,[2]Ma_KH!$A:$R,18,0)&amp;K1670,[2]Gia_MB!$A:$F,6,0)</f>
        <v>47673.85</v>
      </c>
      <c r="U1670" s="14">
        <f t="shared" si="405"/>
        <v>143021.54999999999</v>
      </c>
    </row>
    <row r="1671" spans="1:21" x14ac:dyDescent="0.25">
      <c r="A1671" s="11">
        <v>45906</v>
      </c>
      <c r="B1671" s="25">
        <v>14032527</v>
      </c>
      <c r="C1671" s="98" t="s">
        <v>7186</v>
      </c>
      <c r="D1671" s="99">
        <v>45918</v>
      </c>
      <c r="G1671" s="13" t="s">
        <v>4571</v>
      </c>
      <c r="I1671" s="13" t="s">
        <v>4571</v>
      </c>
      <c r="J1671" s="13" t="s">
        <v>1809</v>
      </c>
      <c r="K1671" s="13" t="s">
        <v>553</v>
      </c>
      <c r="L1671" s="25" t="str">
        <f>VLOOKUP($K1671,TONG_SL!$A:$D,2,0)</f>
        <v>Tai heo muối 400g</v>
      </c>
      <c r="N1671" s="25" t="str">
        <f t="shared" si="404"/>
        <v>K-C6</v>
      </c>
      <c r="Q1671" s="25" t="str">
        <f>VLOOKUP(K1671,[2]TONG_SL!$A:$D,3,0)</f>
        <v>Túi</v>
      </c>
      <c r="R1671" s="1">
        <v>5</v>
      </c>
      <c r="T1671" s="1">
        <f>VLOOKUP(VLOOKUP(G1671,[2]Ma_KH!$A:$R,18,0)&amp;K1671,[2]Gia_MB!$A:$F,6,0)</f>
        <v>107205</v>
      </c>
      <c r="U1671" s="14">
        <f t="shared" si="405"/>
        <v>536025</v>
      </c>
    </row>
    <row r="1672" spans="1:21" x14ac:dyDescent="0.25">
      <c r="A1672" s="11">
        <v>45906</v>
      </c>
      <c r="B1672" s="25">
        <v>14032527</v>
      </c>
      <c r="C1672" s="98" t="s">
        <v>7186</v>
      </c>
      <c r="D1672" s="99">
        <v>45918</v>
      </c>
      <c r="G1672" s="13" t="s">
        <v>4571</v>
      </c>
      <c r="I1672" s="13" t="s">
        <v>4571</v>
      </c>
      <c r="J1672" s="13" t="s">
        <v>1809</v>
      </c>
      <c r="K1672" s="13" t="s">
        <v>32</v>
      </c>
      <c r="L1672" s="25" t="str">
        <f>VLOOKUP($K1672,TONG_SL!$A:$D,2,0)</f>
        <v>Giò Tai Lưỡi Xào 250g</v>
      </c>
      <c r="N1672" s="25" t="str">
        <f t="shared" si="404"/>
        <v>K-C6</v>
      </c>
      <c r="Q1672" s="25" t="str">
        <f>VLOOKUP(K1672,[2]TONG_SL!$A:$D,3,0)</f>
        <v>Túi</v>
      </c>
      <c r="R1672" s="1">
        <v>2</v>
      </c>
      <c r="T1672" s="1">
        <f>VLOOKUP(VLOOKUP(G1672,[2]Ma_KH!$A:$R,18,0)&amp;K1672,[2]Gia_MB!$A:$F,6,0)</f>
        <v>50183</v>
      </c>
      <c r="U1672" s="14">
        <f t="shared" si="405"/>
        <v>100366</v>
      </c>
    </row>
    <row r="1673" spans="1:21" x14ac:dyDescent="0.25">
      <c r="A1673" s="11">
        <v>45916</v>
      </c>
      <c r="B1673" s="25">
        <v>59673</v>
      </c>
      <c r="C1673" s="98" t="s">
        <v>7186</v>
      </c>
      <c r="D1673" s="99">
        <v>45918</v>
      </c>
      <c r="G1673" s="13" t="s">
        <v>2030</v>
      </c>
      <c r="I1673" s="13" t="s">
        <v>2030</v>
      </c>
      <c r="J1673" s="13" t="s">
        <v>1815</v>
      </c>
      <c r="K1673" s="13" t="s">
        <v>27</v>
      </c>
      <c r="L1673" s="25" t="str">
        <f>VLOOKUP($K1673,TONG_SL!$A:$D,2,0)</f>
        <v>Chân giò heo muối 300g</v>
      </c>
      <c r="N1673" s="25" t="str">
        <f t="shared" ref="N1673:N1694" si="406">IF($B1673&lt;&gt;"","K-C6","")</f>
        <v>K-C6</v>
      </c>
      <c r="Q1673" s="25" t="str">
        <f>VLOOKUP(K1673,[2]TONG_SL!$A:$D,3,0)</f>
        <v>Túi</v>
      </c>
      <c r="R1673" s="1">
        <v>4</v>
      </c>
      <c r="T1673" s="1">
        <f>VLOOKUP(VLOOKUP(G1673,[2]Ma_KH!$A:$R,18,0)&amp;K1673,[2]Gia_MB!$A:$F,6,0)</f>
        <v>69759</v>
      </c>
      <c r="U1673" s="14">
        <f t="shared" ref="U1673:U1694" si="407">T1673*R1673</f>
        <v>279036</v>
      </c>
    </row>
    <row r="1674" spans="1:21" x14ac:dyDescent="0.25">
      <c r="A1674" s="11">
        <v>45916</v>
      </c>
      <c r="B1674" s="25">
        <v>59673</v>
      </c>
      <c r="C1674" s="98" t="s">
        <v>7186</v>
      </c>
      <c r="D1674" s="99">
        <v>45918</v>
      </c>
      <c r="G1674" s="13" t="s">
        <v>2030</v>
      </c>
      <c r="I1674" s="13" t="s">
        <v>2030</v>
      </c>
      <c r="J1674" s="13" t="s">
        <v>1815</v>
      </c>
      <c r="K1674" s="13" t="s">
        <v>547</v>
      </c>
      <c r="L1674" s="25" t="str">
        <f>VLOOKUP($K1674,TONG_SL!$A:$D,2,0)</f>
        <v>Chân giò heo muối 500g</v>
      </c>
      <c r="N1674" s="25" t="str">
        <f t="shared" si="406"/>
        <v>K-C6</v>
      </c>
      <c r="Q1674" s="25" t="str">
        <f>VLOOKUP(K1674,[2]TONG_SL!$A:$D,3,0)</f>
        <v>Túi</v>
      </c>
      <c r="R1674" s="1">
        <v>1</v>
      </c>
      <c r="T1674" s="1">
        <f>VLOOKUP(VLOOKUP(G1674,[2]Ma_KH!$A:$R,18,0)&amp;K1674,[2]Gia_MB!$A:$F,6,0)</f>
        <v>113113</v>
      </c>
      <c r="U1674" s="14">
        <f t="shared" si="407"/>
        <v>113113</v>
      </c>
    </row>
    <row r="1675" spans="1:21" x14ac:dyDescent="0.25">
      <c r="A1675" s="11">
        <v>45916</v>
      </c>
      <c r="B1675" s="25">
        <v>59673</v>
      </c>
      <c r="C1675" s="98" t="s">
        <v>7186</v>
      </c>
      <c r="D1675" s="99">
        <v>45918</v>
      </c>
      <c r="G1675" s="13" t="s">
        <v>2030</v>
      </c>
      <c r="I1675" s="13" t="s">
        <v>2030</v>
      </c>
      <c r="J1675" s="13" t="s">
        <v>1815</v>
      </c>
      <c r="K1675" s="13" t="s">
        <v>30</v>
      </c>
      <c r="L1675" s="25" t="str">
        <f>VLOOKUP($K1675,TONG_SL!$A:$D,2,0)</f>
        <v>Gà muối 500g</v>
      </c>
      <c r="N1675" s="25" t="str">
        <f t="shared" si="406"/>
        <v>K-C6</v>
      </c>
      <c r="Q1675" s="25" t="str">
        <f>VLOOKUP(K1675,[2]TONG_SL!$A:$D,3,0)</f>
        <v>Túi</v>
      </c>
      <c r="R1675" s="1">
        <v>2</v>
      </c>
      <c r="T1675" s="1">
        <f>VLOOKUP(VLOOKUP(G1675,[2]Ma_KH!$A:$R,18,0)&amp;K1675,[2]Gia_MB!$A:$F,6,0)</f>
        <v>105505</v>
      </c>
      <c r="U1675" s="14">
        <f t="shared" si="407"/>
        <v>211010</v>
      </c>
    </row>
    <row r="1676" spans="1:21" x14ac:dyDescent="0.25">
      <c r="A1676" s="11">
        <v>45916</v>
      </c>
      <c r="B1676" s="25">
        <v>59673</v>
      </c>
      <c r="C1676" s="98" t="s">
        <v>7186</v>
      </c>
      <c r="D1676" s="99">
        <v>45918</v>
      </c>
      <c r="G1676" s="13" t="s">
        <v>2030</v>
      </c>
      <c r="I1676" s="13" t="s">
        <v>2030</v>
      </c>
      <c r="J1676" s="13" t="s">
        <v>1815</v>
      </c>
      <c r="K1676" s="13" t="s">
        <v>32</v>
      </c>
      <c r="L1676" s="25" t="str">
        <f>VLOOKUP($K1676,TONG_SL!$A:$D,2,0)</f>
        <v>Giò Tai Lưỡi Xào 250g</v>
      </c>
      <c r="N1676" s="25" t="str">
        <f t="shared" si="406"/>
        <v>K-C6</v>
      </c>
      <c r="Q1676" s="25" t="str">
        <f>VLOOKUP(K1676,[2]TONG_SL!$A:$D,3,0)</f>
        <v>Túi</v>
      </c>
      <c r="R1676" s="1">
        <v>2</v>
      </c>
      <c r="T1676" s="1">
        <f>VLOOKUP(VLOOKUP(G1676,[2]Ma_KH!$A:$R,18,0)&amp;K1676,[2]Gia_MB!$A:$F,6,0)</f>
        <v>47673</v>
      </c>
      <c r="U1676" s="14">
        <f t="shared" si="407"/>
        <v>95346</v>
      </c>
    </row>
    <row r="1677" spans="1:21" x14ac:dyDescent="0.25">
      <c r="A1677" s="11">
        <v>45916</v>
      </c>
      <c r="B1677" s="25">
        <v>59673</v>
      </c>
      <c r="C1677" s="98" t="s">
        <v>7186</v>
      </c>
      <c r="D1677" s="99">
        <v>45918</v>
      </c>
      <c r="G1677" s="13" t="s">
        <v>2030</v>
      </c>
      <c r="I1677" s="13" t="s">
        <v>2030</v>
      </c>
      <c r="J1677" s="13" t="s">
        <v>1815</v>
      </c>
      <c r="K1677" s="13" t="s">
        <v>51</v>
      </c>
      <c r="L1677" s="25" t="str">
        <f>VLOOKUP($K1677,TONG_SL!$A:$D,2,0)</f>
        <v>Mọc Nấm Hương 250g</v>
      </c>
      <c r="N1677" s="25" t="str">
        <f t="shared" si="406"/>
        <v>K-C6</v>
      </c>
      <c r="Q1677" s="25" t="str">
        <f>VLOOKUP(K1677,[2]TONG_SL!$A:$D,3,0)</f>
        <v>Túi</v>
      </c>
      <c r="R1677" s="1">
        <v>5</v>
      </c>
      <c r="T1677" s="1">
        <f>VLOOKUP(VLOOKUP(G1677,[2]Ma_KH!$A:$R,18,0)&amp;K1677,[2]Gia_MB!$A:$F,6,0)</f>
        <v>43700</v>
      </c>
      <c r="U1677" s="14">
        <f t="shared" si="407"/>
        <v>218500</v>
      </c>
    </row>
    <row r="1678" spans="1:21" x14ac:dyDescent="0.25">
      <c r="A1678" s="11">
        <v>45916</v>
      </c>
      <c r="B1678" s="25">
        <v>59689</v>
      </c>
      <c r="C1678" s="98" t="s">
        <v>7186</v>
      </c>
      <c r="D1678" s="99">
        <v>45918</v>
      </c>
      <c r="G1678" s="13" t="s">
        <v>619</v>
      </c>
      <c r="I1678" s="13" t="s">
        <v>7241</v>
      </c>
      <c r="J1678" s="13" t="s">
        <v>1815</v>
      </c>
      <c r="K1678" s="13" t="s">
        <v>556</v>
      </c>
      <c r="L1678" s="25" t="str">
        <f>VLOOKUP($K1678,TONG_SL!$A:$D,2,0)</f>
        <v>Chân giò heo muối 100g</v>
      </c>
      <c r="N1678" s="25" t="str">
        <f t="shared" si="406"/>
        <v>K-C6</v>
      </c>
      <c r="Q1678" s="25" t="str">
        <f>VLOOKUP(K1678,[2]TONG_SL!$A:$D,3,0)</f>
        <v>Gói</v>
      </c>
      <c r="R1678" s="1">
        <v>10</v>
      </c>
      <c r="T1678" s="1">
        <f>VLOOKUP(VLOOKUP(G1678,[2]Ma_KH!$A:$R,18,0)&amp;K1678,[2]Gia_MB!$A:$F,6,0)</f>
        <v>24549</v>
      </c>
      <c r="U1678" s="14">
        <f t="shared" si="407"/>
        <v>245490</v>
      </c>
    </row>
    <row r="1679" spans="1:21" x14ac:dyDescent="0.25">
      <c r="A1679" s="11">
        <v>45916</v>
      </c>
      <c r="B1679" s="25">
        <v>59689</v>
      </c>
      <c r="C1679" s="98" t="s">
        <v>7186</v>
      </c>
      <c r="D1679" s="99">
        <v>45918</v>
      </c>
      <c r="G1679" s="13" t="s">
        <v>619</v>
      </c>
      <c r="I1679" s="13" t="s">
        <v>7241</v>
      </c>
      <c r="J1679" s="13" t="s">
        <v>1815</v>
      </c>
      <c r="K1679" s="13" t="s">
        <v>27</v>
      </c>
      <c r="L1679" s="25" t="str">
        <f>VLOOKUP($K1679,TONG_SL!$A:$D,2,0)</f>
        <v>Chân giò heo muối 300g</v>
      </c>
      <c r="N1679" s="25" t="str">
        <f t="shared" si="406"/>
        <v>K-C6</v>
      </c>
      <c r="Q1679" s="25" t="str">
        <f>VLOOKUP(K1679,[2]TONG_SL!$A:$D,3,0)</f>
        <v>Túi</v>
      </c>
      <c r="R1679" s="1">
        <v>5</v>
      </c>
      <c r="T1679" s="1">
        <f>VLOOKUP(VLOOKUP(G1679,[2]Ma_KH!$A:$R,18,0)&amp;K1679,[2]Gia_MB!$A:$F,6,0)</f>
        <v>73431</v>
      </c>
      <c r="U1679" s="14">
        <f t="shared" si="407"/>
        <v>367155</v>
      </c>
    </row>
    <row r="1680" spans="1:21" x14ac:dyDescent="0.25">
      <c r="A1680" s="11">
        <v>45916</v>
      </c>
      <c r="B1680" s="25">
        <v>59689</v>
      </c>
      <c r="C1680" s="98" t="s">
        <v>7186</v>
      </c>
      <c r="D1680" s="99">
        <v>45918</v>
      </c>
      <c r="G1680" s="13" t="s">
        <v>619</v>
      </c>
      <c r="I1680" s="13" t="s">
        <v>7241</v>
      </c>
      <c r="J1680" s="13" t="s">
        <v>1815</v>
      </c>
      <c r="K1680" s="13" t="s">
        <v>547</v>
      </c>
      <c r="L1680" s="25" t="str">
        <f>VLOOKUP($K1680,TONG_SL!$A:$D,2,0)</f>
        <v>Chân giò heo muối 500g</v>
      </c>
      <c r="N1680" s="25" t="str">
        <f t="shared" si="406"/>
        <v>K-C6</v>
      </c>
      <c r="Q1680" s="25" t="str">
        <f>VLOOKUP(K1680,[2]TONG_SL!$A:$D,3,0)</f>
        <v>Túi</v>
      </c>
      <c r="R1680" s="1">
        <v>5</v>
      </c>
      <c r="T1680" s="1">
        <f>VLOOKUP(VLOOKUP(G1680,[2]Ma_KH!$A:$R,18,0)&amp;K1680,[2]Gia_MB!$A:$F,6,0)</f>
        <v>119066</v>
      </c>
      <c r="U1680" s="14">
        <f t="shared" si="407"/>
        <v>595330</v>
      </c>
    </row>
    <row r="1681" spans="1:21" x14ac:dyDescent="0.25">
      <c r="A1681" s="11">
        <v>45916</v>
      </c>
      <c r="B1681" s="25">
        <v>59689</v>
      </c>
      <c r="C1681" s="98" t="s">
        <v>7186</v>
      </c>
      <c r="D1681" s="99">
        <v>45918</v>
      </c>
      <c r="G1681" s="13" t="s">
        <v>619</v>
      </c>
      <c r="I1681" s="13" t="s">
        <v>7241</v>
      </c>
      <c r="J1681" s="13" t="s">
        <v>1815</v>
      </c>
      <c r="K1681" s="13" t="s">
        <v>30</v>
      </c>
      <c r="L1681" s="25" t="str">
        <f>VLOOKUP($K1681,TONG_SL!$A:$D,2,0)</f>
        <v>Gà muối 500g</v>
      </c>
      <c r="N1681" s="25" t="str">
        <f t="shared" si="406"/>
        <v>K-C6</v>
      </c>
      <c r="Q1681" s="25" t="str">
        <f>VLOOKUP(K1681,[2]TONG_SL!$A:$D,3,0)</f>
        <v>Túi</v>
      </c>
      <c r="R1681" s="1">
        <v>6</v>
      </c>
      <c r="T1681" s="1">
        <f>VLOOKUP(VLOOKUP(G1681,[2]Ma_KH!$A:$R,18,0)&amp;K1681,[2]Gia_MB!$A:$F,6,0)</f>
        <v>111058</v>
      </c>
      <c r="U1681" s="14">
        <f t="shared" si="407"/>
        <v>666348</v>
      </c>
    </row>
    <row r="1682" spans="1:21" x14ac:dyDescent="0.25">
      <c r="A1682" s="11">
        <v>45916</v>
      </c>
      <c r="B1682" s="25">
        <v>59689</v>
      </c>
      <c r="C1682" s="98" t="s">
        <v>7186</v>
      </c>
      <c r="D1682" s="99">
        <v>45918</v>
      </c>
      <c r="G1682" s="13" t="s">
        <v>619</v>
      </c>
      <c r="I1682" s="13" t="s">
        <v>7241</v>
      </c>
      <c r="J1682" s="13" t="s">
        <v>1815</v>
      </c>
      <c r="K1682" s="13" t="s">
        <v>55</v>
      </c>
      <c r="L1682" s="25" t="str">
        <f>VLOOKUP($K1682,TONG_SL!$A:$D,2,0)</f>
        <v>Gà xì dầu 500g</v>
      </c>
      <c r="N1682" s="25" t="str">
        <f t="shared" si="406"/>
        <v>K-C6</v>
      </c>
      <c r="Q1682" s="25" t="str">
        <f>VLOOKUP(K1682,[2]TONG_SL!$A:$D,3,0)</f>
        <v>Túi</v>
      </c>
      <c r="R1682" s="1">
        <v>3</v>
      </c>
      <c r="T1682" s="1">
        <f>VLOOKUP(VLOOKUP(G1682,[2]Ma_KH!$A:$R,18,0)&amp;K1682,[2]Gia_MB!$A:$F,6,0)</f>
        <v>111606</v>
      </c>
      <c r="U1682" s="14">
        <f t="shared" si="407"/>
        <v>334818</v>
      </c>
    </row>
    <row r="1683" spans="1:21" x14ac:dyDescent="0.25">
      <c r="A1683" s="11">
        <v>45916</v>
      </c>
      <c r="B1683" s="25">
        <v>59689</v>
      </c>
      <c r="C1683" s="98" t="s">
        <v>7186</v>
      </c>
      <c r="D1683" s="99">
        <v>45918</v>
      </c>
      <c r="G1683" s="13" t="s">
        <v>619</v>
      </c>
      <c r="I1683" s="13" t="s">
        <v>7241</v>
      </c>
      <c r="J1683" s="13" t="s">
        <v>1815</v>
      </c>
      <c r="K1683" s="13" t="s">
        <v>558</v>
      </c>
      <c r="L1683" s="25" t="str">
        <f>VLOOKUP($K1683,TONG_SL!$A:$D,2,0)</f>
        <v>Gà muối hun khói 300g</v>
      </c>
      <c r="N1683" s="25" t="str">
        <f t="shared" si="406"/>
        <v>K-C6</v>
      </c>
      <c r="Q1683" s="25" t="str">
        <f>VLOOKUP(K1683,[2]TONG_SL!$A:$D,3,0)</f>
        <v>Túi</v>
      </c>
      <c r="R1683" s="1">
        <v>3</v>
      </c>
      <c r="T1683" s="1">
        <f>VLOOKUP(VLOOKUP(G1683,[2]Ma_KH!$A:$R,18,0)&amp;K1683,[2]Gia_MB!$A:$F,6,0)</f>
        <v>70000</v>
      </c>
      <c r="U1683" s="14">
        <f t="shared" si="407"/>
        <v>210000</v>
      </c>
    </row>
    <row r="1684" spans="1:21" x14ac:dyDescent="0.25">
      <c r="A1684" s="11">
        <v>45916</v>
      </c>
      <c r="B1684" s="25">
        <v>59689</v>
      </c>
      <c r="C1684" s="98" t="s">
        <v>7186</v>
      </c>
      <c r="D1684" s="99">
        <v>45918</v>
      </c>
      <c r="G1684" s="13" t="s">
        <v>619</v>
      </c>
      <c r="I1684" s="13" t="s">
        <v>7241</v>
      </c>
      <c r="J1684" s="13" t="s">
        <v>1815</v>
      </c>
      <c r="K1684" s="13" t="s">
        <v>51</v>
      </c>
      <c r="L1684" s="25" t="str">
        <f>VLOOKUP($K1684,TONG_SL!$A:$D,2,0)</f>
        <v>Mọc Nấm Hương 250g</v>
      </c>
      <c r="N1684" s="25" t="str">
        <f t="shared" si="406"/>
        <v>K-C6</v>
      </c>
      <c r="Q1684" s="25" t="str">
        <f>VLOOKUP(K1684,[2]TONG_SL!$A:$D,3,0)</f>
        <v>Túi</v>
      </c>
      <c r="R1684" s="1">
        <v>3</v>
      </c>
      <c r="T1684" s="1">
        <f>VLOOKUP(VLOOKUP(G1684,[2]Ma_KH!$A:$R,18,0)&amp;K1684,[2]Gia_MB!$A:$F,6,0)</f>
        <v>46000</v>
      </c>
      <c r="U1684" s="14">
        <f t="shared" si="407"/>
        <v>138000</v>
      </c>
    </row>
    <row r="1685" spans="1:21" x14ac:dyDescent="0.25">
      <c r="A1685" s="11">
        <v>45916</v>
      </c>
      <c r="B1685" s="25">
        <v>59689</v>
      </c>
      <c r="C1685" s="98" t="s">
        <v>7186</v>
      </c>
      <c r="D1685" s="99">
        <v>45918</v>
      </c>
      <c r="G1685" s="13" t="s">
        <v>619</v>
      </c>
      <c r="I1685" s="13" t="s">
        <v>7241</v>
      </c>
      <c r="J1685" s="13" t="s">
        <v>1815</v>
      </c>
      <c r="K1685" s="13" t="s">
        <v>39</v>
      </c>
      <c r="L1685" s="25" t="str">
        <f>VLOOKUP($K1685,TONG_SL!$A:$D,2,0)</f>
        <v>Chả cốm 300g</v>
      </c>
      <c r="N1685" s="25" t="str">
        <f t="shared" si="406"/>
        <v>K-C6</v>
      </c>
      <c r="Q1685" s="25" t="str">
        <f>VLOOKUP(K1685,[2]TONG_SL!$A:$D,3,0)</f>
        <v>Túi</v>
      </c>
      <c r="R1685" s="1">
        <v>3</v>
      </c>
      <c r="T1685" s="1">
        <f>VLOOKUP(VLOOKUP(G1685,[2]Ma_KH!$A:$R,18,0)&amp;K1685,[2]Gia_MB!$A:$F,6,0)</f>
        <v>74250</v>
      </c>
      <c r="U1685" s="14">
        <f t="shared" si="407"/>
        <v>222750</v>
      </c>
    </row>
    <row r="1686" spans="1:21" x14ac:dyDescent="0.25">
      <c r="A1686" s="11">
        <v>45916</v>
      </c>
      <c r="B1686" s="25">
        <v>59689</v>
      </c>
      <c r="C1686" s="98" t="s">
        <v>7186</v>
      </c>
      <c r="D1686" s="99">
        <v>45918</v>
      </c>
      <c r="G1686" s="13" t="s">
        <v>619</v>
      </c>
      <c r="I1686" s="13" t="s">
        <v>7241</v>
      </c>
      <c r="J1686" s="13" t="s">
        <v>1815</v>
      </c>
      <c r="K1686" s="13" t="s">
        <v>41</v>
      </c>
      <c r="L1686" s="25" t="str">
        <f>VLOOKUP($K1686,TONG_SL!$A:$D,2,0)</f>
        <v>Chả nướng 300g</v>
      </c>
      <c r="N1686" s="25" t="str">
        <f t="shared" si="406"/>
        <v>K-C6</v>
      </c>
      <c r="Q1686" s="25" t="str">
        <f>VLOOKUP(K1686,[2]TONG_SL!$A:$D,3,0)</f>
        <v>Túi</v>
      </c>
      <c r="R1686" s="1">
        <v>3</v>
      </c>
      <c r="T1686" s="1">
        <f>VLOOKUP(VLOOKUP(G1686,[2]Ma_KH!$A:$R,18,0)&amp;K1686,[2]Gia_MB!$A:$F,6,0)</f>
        <v>70950</v>
      </c>
      <c r="U1686" s="14">
        <f t="shared" si="407"/>
        <v>212850</v>
      </c>
    </row>
    <row r="1687" spans="1:21" x14ac:dyDescent="0.25">
      <c r="A1687" s="11">
        <v>45915</v>
      </c>
      <c r="B1687" s="25">
        <v>59539</v>
      </c>
      <c r="C1687" s="98" t="s">
        <v>7186</v>
      </c>
      <c r="D1687" s="99">
        <v>45918</v>
      </c>
      <c r="G1687" s="13" t="s">
        <v>711</v>
      </c>
      <c r="I1687" s="13" t="s">
        <v>7572</v>
      </c>
      <c r="J1687" s="13" t="s">
        <v>1815</v>
      </c>
      <c r="K1687" s="13" t="s">
        <v>556</v>
      </c>
      <c r="L1687" s="25" t="str">
        <f>VLOOKUP($K1687,TONG_SL!$A:$D,2,0)</f>
        <v>Chân giò heo muối 100g</v>
      </c>
      <c r="N1687" s="25" t="str">
        <f t="shared" si="406"/>
        <v>K-C6</v>
      </c>
      <c r="Q1687" s="25" t="str">
        <f>VLOOKUP(K1687,[2]TONG_SL!$A:$D,3,0)</f>
        <v>Gói</v>
      </c>
      <c r="R1687" s="1">
        <v>12</v>
      </c>
      <c r="T1687" s="1">
        <f>VLOOKUP(VLOOKUP(G1687,[2]Ma_KH!$A:$R,18,0)&amp;K1687,[2]Gia_MB!$A:$F,6,0)</f>
        <v>23076</v>
      </c>
      <c r="U1687" s="14">
        <f t="shared" si="407"/>
        <v>276912</v>
      </c>
    </row>
    <row r="1688" spans="1:21" x14ac:dyDescent="0.25">
      <c r="A1688" s="11">
        <v>45915</v>
      </c>
      <c r="B1688" s="25">
        <v>59540</v>
      </c>
      <c r="C1688" s="98" t="s">
        <v>7186</v>
      </c>
      <c r="D1688" s="99">
        <v>45918</v>
      </c>
      <c r="G1688" s="13" t="s">
        <v>711</v>
      </c>
      <c r="I1688" s="13" t="s">
        <v>7259</v>
      </c>
      <c r="J1688" s="13" t="s">
        <v>1815</v>
      </c>
      <c r="K1688" s="13" t="s">
        <v>556</v>
      </c>
      <c r="L1688" s="25" t="str">
        <f>VLOOKUP($K1688,TONG_SL!$A:$D,2,0)</f>
        <v>Chân giò heo muối 100g</v>
      </c>
      <c r="N1688" s="25" t="str">
        <f t="shared" si="406"/>
        <v>K-C6</v>
      </c>
      <c r="Q1688" s="25" t="str">
        <f>VLOOKUP(K1688,[2]TONG_SL!$A:$D,3,0)</f>
        <v>Gói</v>
      </c>
      <c r="R1688" s="1">
        <v>10</v>
      </c>
      <c r="T1688" s="1">
        <f>VLOOKUP(VLOOKUP(G1688,[2]Ma_KH!$A:$R,18,0)&amp;K1688,[2]Gia_MB!$A:$F,6,0)</f>
        <v>23076</v>
      </c>
      <c r="U1688" s="14">
        <f t="shared" si="407"/>
        <v>230760</v>
      </c>
    </row>
    <row r="1689" spans="1:21" x14ac:dyDescent="0.25">
      <c r="A1689" s="11">
        <v>45915</v>
      </c>
      <c r="B1689" s="25">
        <v>58749</v>
      </c>
      <c r="C1689" s="98" t="s">
        <v>7186</v>
      </c>
      <c r="D1689" s="99">
        <v>45918</v>
      </c>
      <c r="G1689" s="13" t="s">
        <v>4348</v>
      </c>
      <c r="I1689" s="13" t="s">
        <v>4348</v>
      </c>
      <c r="J1689" s="13" t="s">
        <v>1815</v>
      </c>
      <c r="K1689" s="13" t="s">
        <v>41</v>
      </c>
      <c r="L1689" s="25" t="str">
        <f>VLOOKUP($K1689,TONG_SL!$A:$D,2,0)</f>
        <v>Chả nướng 300g</v>
      </c>
      <c r="N1689" s="25" t="str">
        <f t="shared" si="406"/>
        <v>K-C6</v>
      </c>
      <c r="Q1689" s="25" t="str">
        <f>VLOOKUP(K1689,[2]TONG_SL!$A:$D,3,0)</f>
        <v>Túi</v>
      </c>
      <c r="R1689" s="1">
        <v>5</v>
      </c>
      <c r="T1689" s="1">
        <f>VLOOKUP(VLOOKUP(G1689,[2]Ma_KH!$A:$R,18,0)&amp;K1689,[2]Gia_MB!$A:$F,6,0)</f>
        <v>79950</v>
      </c>
      <c r="U1689" s="14">
        <f t="shared" si="407"/>
        <v>399750</v>
      </c>
    </row>
    <row r="1690" spans="1:21" x14ac:dyDescent="0.25">
      <c r="A1690" s="11">
        <v>45915</v>
      </c>
      <c r="B1690" s="25">
        <v>58749</v>
      </c>
      <c r="C1690" s="98" t="s">
        <v>7186</v>
      </c>
      <c r="D1690" s="99">
        <v>45918</v>
      </c>
      <c r="G1690" s="13" t="s">
        <v>4348</v>
      </c>
      <c r="I1690" s="13" t="s">
        <v>4348</v>
      </c>
      <c r="J1690" s="13" t="s">
        <v>1815</v>
      </c>
      <c r="K1690" s="13" t="s">
        <v>32</v>
      </c>
      <c r="L1690" s="25" t="str">
        <f>VLOOKUP($K1690,TONG_SL!$A:$D,2,0)</f>
        <v>Giò Tai Lưỡi Xào 250g</v>
      </c>
      <c r="N1690" s="25" t="str">
        <f t="shared" si="406"/>
        <v>K-C6</v>
      </c>
      <c r="Q1690" s="25" t="str">
        <f>VLOOKUP(K1690,[2]TONG_SL!$A:$D,3,0)</f>
        <v>Túi</v>
      </c>
      <c r="R1690" s="1">
        <v>4</v>
      </c>
      <c r="T1690" s="1">
        <f>VLOOKUP(VLOOKUP(G1690,[2]Ma_KH!$A:$R,18,0)&amp;K1690,[2]Gia_MB!$A:$F,6,0)</f>
        <v>50182</v>
      </c>
      <c r="U1690" s="14">
        <f t="shared" si="407"/>
        <v>200728</v>
      </c>
    </row>
    <row r="1691" spans="1:21" x14ac:dyDescent="0.25">
      <c r="A1691" s="11">
        <v>45915</v>
      </c>
      <c r="B1691" s="25">
        <v>58749</v>
      </c>
      <c r="C1691" s="98" t="s">
        <v>7186</v>
      </c>
      <c r="D1691" s="99">
        <v>45918</v>
      </c>
      <c r="G1691" s="13" t="s">
        <v>4348</v>
      </c>
      <c r="I1691" s="13" t="s">
        <v>4348</v>
      </c>
      <c r="J1691" s="13" t="s">
        <v>1815</v>
      </c>
      <c r="K1691" s="13" t="s">
        <v>39</v>
      </c>
      <c r="L1691" s="25" t="str">
        <f>VLOOKUP($K1691,TONG_SL!$A:$D,2,0)</f>
        <v>Chả cốm 300g</v>
      </c>
      <c r="N1691" s="25" t="str">
        <f t="shared" si="406"/>
        <v>K-C6</v>
      </c>
      <c r="Q1691" s="25" t="str">
        <f>VLOOKUP(K1691,[2]TONG_SL!$A:$D,3,0)</f>
        <v>Túi</v>
      </c>
      <c r="R1691" s="1">
        <v>2</v>
      </c>
      <c r="T1691" s="1">
        <f>VLOOKUP(VLOOKUP(G1691,[2]Ma_KH!$A:$R,18,0)&amp;K1691,[2]Gia_MB!$A:$F,6,0)</f>
        <v>74250</v>
      </c>
      <c r="U1691" s="14">
        <f t="shared" si="407"/>
        <v>148500</v>
      </c>
    </row>
    <row r="1692" spans="1:21" x14ac:dyDescent="0.25">
      <c r="A1692" s="11">
        <v>45915</v>
      </c>
      <c r="B1692" s="25">
        <v>58749</v>
      </c>
      <c r="C1692" s="98" t="s">
        <v>7186</v>
      </c>
      <c r="D1692" s="99">
        <v>45918</v>
      </c>
      <c r="G1692" s="13" t="s">
        <v>4348</v>
      </c>
      <c r="I1692" s="13" t="s">
        <v>4348</v>
      </c>
      <c r="J1692" s="13" t="s">
        <v>1815</v>
      </c>
      <c r="K1692" s="13" t="s">
        <v>556</v>
      </c>
      <c r="L1692" s="25" t="str">
        <f>VLOOKUP($K1692,TONG_SL!$A:$D,2,0)</f>
        <v>Chân giò heo muối 100g</v>
      </c>
      <c r="N1692" s="25" t="str">
        <f t="shared" si="406"/>
        <v>K-C6</v>
      </c>
      <c r="Q1692" s="25" t="str">
        <f>VLOOKUP(K1692,[2]TONG_SL!$A:$D,3,0)</f>
        <v>Gói</v>
      </c>
      <c r="R1692" s="1">
        <v>2</v>
      </c>
      <c r="T1692" s="1">
        <f>VLOOKUP(VLOOKUP(G1692,[2]Ma_KH!$A:$R,18,0)&amp;K1692,[2]Gia_MB!$A:$F,6,0)</f>
        <v>24549</v>
      </c>
      <c r="U1692" s="14">
        <f t="shared" si="407"/>
        <v>49098</v>
      </c>
    </row>
    <row r="1693" spans="1:21" x14ac:dyDescent="0.25">
      <c r="A1693" s="11">
        <v>45915</v>
      </c>
      <c r="B1693" s="25">
        <v>58749</v>
      </c>
      <c r="C1693" s="98" t="s">
        <v>7186</v>
      </c>
      <c r="D1693" s="99">
        <v>45918</v>
      </c>
      <c r="G1693" s="13" t="s">
        <v>4348</v>
      </c>
      <c r="I1693" s="13" t="s">
        <v>4348</v>
      </c>
      <c r="J1693" s="13" t="s">
        <v>1815</v>
      </c>
      <c r="K1693" s="13" t="s">
        <v>35</v>
      </c>
      <c r="L1693" s="25" t="str">
        <f>VLOOKUP($K1693,TONG_SL!$A:$D,2,0)</f>
        <v>Tai heo muối 200g</v>
      </c>
      <c r="N1693" s="25" t="str">
        <f t="shared" si="406"/>
        <v>K-C6</v>
      </c>
      <c r="Q1693" s="25" t="str">
        <f>VLOOKUP(K1693,[2]TONG_SL!$A:$D,3,0)</f>
        <v>Túi</v>
      </c>
      <c r="R1693" s="1">
        <v>2</v>
      </c>
      <c r="T1693" s="1" t="e">
        <f>VLOOKUP(VLOOKUP(G1693,[2]Ma_KH!$A:$R,18,0)&amp;K1693,[2]Gia_MB!$A:$F,6,0)</f>
        <v>#N/A</v>
      </c>
      <c r="U1693" s="14" t="e">
        <f t="shared" si="407"/>
        <v>#N/A</v>
      </c>
    </row>
    <row r="1694" spans="1:21" x14ac:dyDescent="0.25">
      <c r="A1694" s="11">
        <v>45915</v>
      </c>
      <c r="B1694" s="25">
        <v>14035572</v>
      </c>
      <c r="C1694" s="98" t="s">
        <v>7186</v>
      </c>
      <c r="D1694" s="99">
        <v>45918</v>
      </c>
      <c r="G1694" s="13" t="s">
        <v>4571</v>
      </c>
      <c r="I1694" s="13" t="s">
        <v>4571</v>
      </c>
      <c r="J1694" s="13" t="s">
        <v>1809</v>
      </c>
      <c r="K1694" s="13" t="s">
        <v>27</v>
      </c>
      <c r="L1694" s="25" t="str">
        <f>VLOOKUP($K1694,TONG_SL!$A:$D,2,0)</f>
        <v>Chân giò heo muối 300g</v>
      </c>
      <c r="N1694" s="25" t="str">
        <f t="shared" si="406"/>
        <v>K-C6</v>
      </c>
      <c r="Q1694" s="25" t="str">
        <f>VLOOKUP(K1694,[2]TONG_SL!$A:$D,3,0)</f>
        <v>Túi</v>
      </c>
      <c r="R1694" s="1">
        <v>5</v>
      </c>
      <c r="T1694" s="1">
        <f>VLOOKUP(VLOOKUP(G1694,[2]Ma_KH!$A:$R,18,0)&amp;K1694,[2]Gia_MB!$A:$F,6,0)</f>
        <v>73431</v>
      </c>
      <c r="U1694" s="14">
        <f t="shared" si="407"/>
        <v>367155</v>
      </c>
    </row>
    <row r="1695" spans="1:21" x14ac:dyDescent="0.25">
      <c r="A1695" s="11">
        <v>45915</v>
      </c>
      <c r="B1695" s="25">
        <v>59542</v>
      </c>
      <c r="C1695" s="98" t="s">
        <v>7186</v>
      </c>
      <c r="D1695" s="99">
        <v>45918</v>
      </c>
      <c r="G1695" s="13" t="s">
        <v>711</v>
      </c>
      <c r="I1695" s="13" t="s">
        <v>7359</v>
      </c>
      <c r="J1695" s="13" t="s">
        <v>1811</v>
      </c>
      <c r="K1695" s="13" t="s">
        <v>556</v>
      </c>
      <c r="L1695" s="25" t="str">
        <f>VLOOKUP($K1695,TONG_SL!$A:$D,2,0)</f>
        <v>Chân giò heo muối 100g</v>
      </c>
      <c r="N1695" s="25" t="str">
        <f t="shared" ref="N1695:N1710" si="408">IF($B1695&lt;&gt;"","K-C6","")</f>
        <v>K-C6</v>
      </c>
      <c r="Q1695" s="25" t="str">
        <f>VLOOKUP(K1695,[2]TONG_SL!$A:$D,3,0)</f>
        <v>Gói</v>
      </c>
      <c r="R1695" s="1">
        <v>10</v>
      </c>
      <c r="T1695" s="1">
        <f>VLOOKUP(VLOOKUP(G1695,[2]Ma_KH!$A:$R,18,0)&amp;K1695,[2]Gia_MB!$A:$F,6,0)</f>
        <v>23076</v>
      </c>
      <c r="U1695" s="14">
        <f t="shared" ref="U1695:U1727" si="409">T1695*R1695</f>
        <v>230760</v>
      </c>
    </row>
    <row r="1696" spans="1:21" x14ac:dyDescent="0.25">
      <c r="A1696" s="11">
        <v>45915</v>
      </c>
      <c r="B1696" s="25">
        <v>59543</v>
      </c>
      <c r="C1696" s="98" t="s">
        <v>7186</v>
      </c>
      <c r="D1696" s="99">
        <v>45918</v>
      </c>
      <c r="G1696" s="13" t="s">
        <v>711</v>
      </c>
      <c r="I1696" s="13" t="s">
        <v>7573</v>
      </c>
      <c r="J1696" s="13" t="s">
        <v>1811</v>
      </c>
      <c r="K1696" s="13" t="s">
        <v>556</v>
      </c>
      <c r="L1696" s="25" t="str">
        <f>VLOOKUP($K1696,TONG_SL!$A:$D,2,0)</f>
        <v>Chân giò heo muối 100g</v>
      </c>
      <c r="N1696" s="25" t="str">
        <f t="shared" si="408"/>
        <v>K-C6</v>
      </c>
      <c r="Q1696" s="25" t="str">
        <f>VLOOKUP(K1696,[2]TONG_SL!$A:$D,3,0)</f>
        <v>Gói</v>
      </c>
      <c r="R1696" s="1">
        <v>12</v>
      </c>
      <c r="T1696" s="1">
        <f>VLOOKUP(VLOOKUP(G1696,[2]Ma_KH!$A:$R,18,0)&amp;K1696,[2]Gia_MB!$A:$F,6,0)</f>
        <v>23076</v>
      </c>
      <c r="U1696" s="14">
        <f t="shared" si="409"/>
        <v>276912</v>
      </c>
    </row>
    <row r="1697" spans="1:21" x14ac:dyDescent="0.25">
      <c r="A1697" s="11">
        <v>45915</v>
      </c>
      <c r="B1697" s="25">
        <v>59541</v>
      </c>
      <c r="C1697" s="98" t="s">
        <v>7186</v>
      </c>
      <c r="D1697" s="99">
        <v>45918</v>
      </c>
      <c r="G1697" s="13" t="s">
        <v>711</v>
      </c>
      <c r="I1697" s="13" t="s">
        <v>7335</v>
      </c>
      <c r="J1697" s="13" t="s">
        <v>1811</v>
      </c>
      <c r="K1697" s="13" t="s">
        <v>556</v>
      </c>
      <c r="L1697" s="25" t="str">
        <f>VLOOKUP($K1697,TONG_SL!$A:$D,2,0)</f>
        <v>Chân giò heo muối 100g</v>
      </c>
      <c r="N1697" s="25" t="str">
        <f t="shared" si="408"/>
        <v>K-C6</v>
      </c>
      <c r="Q1697" s="25" t="str">
        <f>VLOOKUP(K1697,[2]TONG_SL!$A:$D,3,0)</f>
        <v>Gói</v>
      </c>
      <c r="R1697" s="1">
        <v>15</v>
      </c>
      <c r="T1697" s="1">
        <f>VLOOKUP(VLOOKUP(G1697,[2]Ma_KH!$A:$R,18,0)&amp;K1697,[2]Gia_MB!$A:$F,6,0)</f>
        <v>23076</v>
      </c>
      <c r="U1697" s="14">
        <f t="shared" si="409"/>
        <v>346140</v>
      </c>
    </row>
    <row r="1698" spans="1:21" x14ac:dyDescent="0.25">
      <c r="A1698" s="11">
        <v>45915</v>
      </c>
      <c r="B1698" s="25">
        <v>59532</v>
      </c>
      <c r="C1698" s="98" t="s">
        <v>7186</v>
      </c>
      <c r="D1698" s="99">
        <v>45918</v>
      </c>
      <c r="G1698" s="13" t="s">
        <v>711</v>
      </c>
      <c r="I1698" s="13" t="s">
        <v>7574</v>
      </c>
      <c r="J1698" s="13" t="s">
        <v>1811</v>
      </c>
      <c r="K1698" s="13" t="s">
        <v>556</v>
      </c>
      <c r="L1698" s="25" t="str">
        <f>VLOOKUP($K1698,TONG_SL!$A:$D,2,0)</f>
        <v>Chân giò heo muối 100g</v>
      </c>
      <c r="N1698" s="25" t="str">
        <f t="shared" si="408"/>
        <v>K-C6</v>
      </c>
      <c r="Q1698" s="25" t="str">
        <f>VLOOKUP(K1698,[2]TONG_SL!$A:$D,3,0)</f>
        <v>Gói</v>
      </c>
      <c r="R1698" s="1">
        <v>10</v>
      </c>
      <c r="T1698" s="1">
        <f>VLOOKUP(VLOOKUP(G1698,[2]Ma_KH!$A:$R,18,0)&amp;K1698,[2]Gia_MB!$A:$F,6,0)</f>
        <v>23076</v>
      </c>
      <c r="U1698" s="14">
        <f t="shared" si="409"/>
        <v>230760</v>
      </c>
    </row>
    <row r="1699" spans="1:21" x14ac:dyDescent="0.25">
      <c r="A1699" s="11">
        <v>45915</v>
      </c>
      <c r="B1699" s="25">
        <v>59557</v>
      </c>
      <c r="C1699" s="98" t="s">
        <v>7186</v>
      </c>
      <c r="D1699" s="99">
        <v>45918</v>
      </c>
      <c r="G1699" s="13" t="s">
        <v>4750</v>
      </c>
      <c r="I1699" s="13" t="s">
        <v>4750</v>
      </c>
      <c r="J1699" s="13" t="s">
        <v>1811</v>
      </c>
      <c r="K1699" s="13" t="s">
        <v>556</v>
      </c>
      <c r="L1699" s="25" t="str">
        <f>VLOOKUP($K1699,TONG_SL!$A:$D,2,0)</f>
        <v>Chân giò heo muối 100g</v>
      </c>
      <c r="N1699" s="25" t="str">
        <f t="shared" si="408"/>
        <v>K-C6</v>
      </c>
      <c r="Q1699" s="25" t="str">
        <f>VLOOKUP(K1699,[2]TONG_SL!$A:$D,3,0)</f>
        <v>Gói</v>
      </c>
      <c r="R1699" s="1">
        <v>20</v>
      </c>
      <c r="T1699" s="1">
        <f>VLOOKUP(VLOOKUP(G1699,[2]Ma_KH!$A:$R,18,0)&amp;K1699,[2]Gia_MB!$A:$F,6,0)</f>
        <v>23322</v>
      </c>
      <c r="U1699" s="14">
        <f t="shared" si="409"/>
        <v>466440</v>
      </c>
    </row>
    <row r="1700" spans="1:21" x14ac:dyDescent="0.25">
      <c r="A1700" s="11">
        <v>45915</v>
      </c>
      <c r="B1700" s="25">
        <v>59557</v>
      </c>
      <c r="C1700" s="98" t="s">
        <v>7186</v>
      </c>
      <c r="D1700" s="99">
        <v>45918</v>
      </c>
      <c r="G1700" s="13" t="s">
        <v>4750</v>
      </c>
      <c r="I1700" s="13" t="s">
        <v>4750</v>
      </c>
      <c r="J1700" s="13" t="s">
        <v>1811</v>
      </c>
      <c r="K1700" s="13" t="s">
        <v>30</v>
      </c>
      <c r="L1700" s="25" t="str">
        <f>VLOOKUP($K1700,TONG_SL!$A:$D,2,0)</f>
        <v>Gà muối 500g</v>
      </c>
      <c r="N1700" s="25" t="str">
        <f t="shared" si="408"/>
        <v>K-C6</v>
      </c>
      <c r="Q1700" s="25" t="str">
        <f>VLOOKUP(K1700,[2]TONG_SL!$A:$D,3,0)</f>
        <v>Túi</v>
      </c>
      <c r="R1700" s="1">
        <v>2</v>
      </c>
      <c r="T1700" s="1">
        <f>VLOOKUP(VLOOKUP(G1700,[2]Ma_KH!$A:$R,18,0)&amp;K1700,[2]Gia_MB!$A:$F,6,0)</f>
        <v>105505</v>
      </c>
      <c r="U1700" s="14">
        <f t="shared" si="409"/>
        <v>211010</v>
      </c>
    </row>
    <row r="1701" spans="1:21" x14ac:dyDescent="0.25">
      <c r="A1701" s="11">
        <v>45916</v>
      </c>
      <c r="B1701" s="25">
        <v>59690</v>
      </c>
      <c r="C1701" s="98" t="s">
        <v>7186</v>
      </c>
      <c r="D1701" s="99">
        <v>45918</v>
      </c>
      <c r="G1701" s="13" t="s">
        <v>619</v>
      </c>
      <c r="I1701" s="13" t="s">
        <v>7575</v>
      </c>
      <c r="J1701" s="13" t="s">
        <v>1811</v>
      </c>
      <c r="K1701" s="13" t="s">
        <v>558</v>
      </c>
      <c r="L1701" s="25" t="str">
        <f>VLOOKUP($K1701,TONG_SL!$A:$D,2,0)</f>
        <v>Gà muối hun khói 300g</v>
      </c>
      <c r="N1701" s="25" t="str">
        <f t="shared" si="408"/>
        <v>K-C6</v>
      </c>
      <c r="Q1701" s="25" t="str">
        <f>VLOOKUP(K1701,[2]TONG_SL!$A:$D,3,0)</f>
        <v>Túi</v>
      </c>
      <c r="R1701" s="1">
        <v>3</v>
      </c>
      <c r="T1701" s="1">
        <f>VLOOKUP(VLOOKUP(G1701,[2]Ma_KH!$A:$R,18,0)&amp;K1701,[2]Gia_MB!$A:$F,6,0)</f>
        <v>70000</v>
      </c>
      <c r="U1701" s="14">
        <f t="shared" si="409"/>
        <v>210000</v>
      </c>
    </row>
    <row r="1702" spans="1:21" x14ac:dyDescent="0.25">
      <c r="A1702" s="11">
        <v>45916</v>
      </c>
      <c r="B1702" s="25">
        <v>59690</v>
      </c>
      <c r="C1702" s="98" t="s">
        <v>7186</v>
      </c>
      <c r="D1702" s="99">
        <v>45918</v>
      </c>
      <c r="G1702" s="13" t="s">
        <v>619</v>
      </c>
      <c r="I1702" s="13" t="s">
        <v>7575</v>
      </c>
      <c r="J1702" s="13" t="s">
        <v>1811</v>
      </c>
      <c r="K1702" s="13" t="s">
        <v>27</v>
      </c>
      <c r="L1702" s="25" t="str">
        <f>VLOOKUP($K1702,TONG_SL!$A:$D,2,0)</f>
        <v>Chân giò heo muối 300g</v>
      </c>
      <c r="N1702" s="25" t="str">
        <f t="shared" si="408"/>
        <v>K-C6</v>
      </c>
      <c r="Q1702" s="25" t="str">
        <f>VLOOKUP(K1702,[2]TONG_SL!$A:$D,3,0)</f>
        <v>Túi</v>
      </c>
      <c r="R1702" s="1">
        <v>5</v>
      </c>
      <c r="T1702" s="1">
        <f>VLOOKUP(VLOOKUP(G1702,[2]Ma_KH!$A:$R,18,0)&amp;K1702,[2]Gia_MB!$A:$F,6,0)</f>
        <v>73431</v>
      </c>
      <c r="U1702" s="14">
        <f t="shared" si="409"/>
        <v>367155</v>
      </c>
    </row>
    <row r="1703" spans="1:21" x14ac:dyDescent="0.25">
      <c r="A1703" s="11">
        <v>45916</v>
      </c>
      <c r="B1703" s="25">
        <v>59690</v>
      </c>
      <c r="C1703" s="98" t="s">
        <v>7186</v>
      </c>
      <c r="D1703" s="99">
        <v>45918</v>
      </c>
      <c r="G1703" s="13" t="s">
        <v>619</v>
      </c>
      <c r="I1703" s="13" t="s">
        <v>7575</v>
      </c>
      <c r="J1703" s="13" t="s">
        <v>1811</v>
      </c>
      <c r="K1703" s="13" t="s">
        <v>30</v>
      </c>
      <c r="L1703" s="25" t="str">
        <f>VLOOKUP($K1703,TONG_SL!$A:$D,2,0)</f>
        <v>Gà muối 500g</v>
      </c>
      <c r="N1703" s="25" t="str">
        <f t="shared" si="408"/>
        <v>K-C6</v>
      </c>
      <c r="Q1703" s="25" t="str">
        <f>VLOOKUP(K1703,[2]TONG_SL!$A:$D,3,0)</f>
        <v>Túi</v>
      </c>
      <c r="R1703" s="1">
        <v>3</v>
      </c>
      <c r="T1703" s="1">
        <f>VLOOKUP(VLOOKUP(G1703,[2]Ma_KH!$A:$R,18,0)&amp;K1703,[2]Gia_MB!$A:$F,6,0)</f>
        <v>111058</v>
      </c>
      <c r="U1703" s="14">
        <f t="shared" si="409"/>
        <v>333174</v>
      </c>
    </row>
    <row r="1704" spans="1:21" x14ac:dyDescent="0.25">
      <c r="A1704" s="11">
        <v>45916</v>
      </c>
      <c r="B1704" s="25">
        <v>59690</v>
      </c>
      <c r="C1704" s="98" t="s">
        <v>7186</v>
      </c>
      <c r="D1704" s="99">
        <v>45918</v>
      </c>
      <c r="G1704" s="13" t="s">
        <v>619</v>
      </c>
      <c r="I1704" s="13" t="s">
        <v>7575</v>
      </c>
      <c r="J1704" s="13" t="s">
        <v>1811</v>
      </c>
      <c r="K1704" s="13" t="s">
        <v>55</v>
      </c>
      <c r="L1704" s="25" t="str">
        <f>VLOOKUP($K1704,TONG_SL!$A:$D,2,0)</f>
        <v>Gà xì dầu 500g</v>
      </c>
      <c r="N1704" s="25" t="str">
        <f t="shared" si="408"/>
        <v>K-C6</v>
      </c>
      <c r="Q1704" s="25" t="str">
        <f>VLOOKUP(K1704,[2]TONG_SL!$A:$D,3,0)</f>
        <v>Túi</v>
      </c>
      <c r="R1704" s="1">
        <v>2</v>
      </c>
      <c r="T1704" s="1">
        <f>VLOOKUP(VLOOKUP(G1704,[2]Ma_KH!$A:$R,18,0)&amp;K1704,[2]Gia_MB!$A:$F,6,0)</f>
        <v>111606</v>
      </c>
      <c r="U1704" s="14">
        <f t="shared" si="409"/>
        <v>223212</v>
      </c>
    </row>
    <row r="1705" spans="1:21" x14ac:dyDescent="0.25">
      <c r="A1705" s="11">
        <v>45916</v>
      </c>
      <c r="B1705" s="25">
        <v>59690</v>
      </c>
      <c r="C1705" s="98" t="s">
        <v>7186</v>
      </c>
      <c r="D1705" s="99">
        <v>45918</v>
      </c>
      <c r="G1705" s="13" t="s">
        <v>619</v>
      </c>
      <c r="I1705" s="13" t="s">
        <v>7575</v>
      </c>
      <c r="J1705" s="13" t="s">
        <v>1811</v>
      </c>
      <c r="K1705" s="13" t="s">
        <v>51</v>
      </c>
      <c r="L1705" s="25" t="str">
        <f>VLOOKUP($K1705,TONG_SL!$A:$D,2,0)</f>
        <v>Mọc Nấm Hương 250g</v>
      </c>
      <c r="N1705" s="25" t="str">
        <f t="shared" si="408"/>
        <v>K-C6</v>
      </c>
      <c r="Q1705" s="25" t="str">
        <f>VLOOKUP(K1705,[2]TONG_SL!$A:$D,3,0)</f>
        <v>Túi</v>
      </c>
      <c r="R1705" s="1">
        <v>2</v>
      </c>
      <c r="T1705" s="1">
        <f>VLOOKUP(VLOOKUP(G1705,[2]Ma_KH!$A:$R,18,0)&amp;K1705,[2]Gia_MB!$A:$F,6,0)</f>
        <v>46000</v>
      </c>
      <c r="U1705" s="14">
        <f t="shared" si="409"/>
        <v>92000</v>
      </c>
    </row>
    <row r="1706" spans="1:21" x14ac:dyDescent="0.25">
      <c r="A1706" s="11">
        <v>45916</v>
      </c>
      <c r="B1706" s="25">
        <v>59690</v>
      </c>
      <c r="C1706" s="98" t="s">
        <v>7186</v>
      </c>
      <c r="D1706" s="99">
        <v>45918</v>
      </c>
      <c r="G1706" s="13" t="s">
        <v>619</v>
      </c>
      <c r="I1706" s="13" t="s">
        <v>7575</v>
      </c>
      <c r="J1706" s="13" t="s">
        <v>1811</v>
      </c>
      <c r="K1706" s="13" t="s">
        <v>39</v>
      </c>
      <c r="L1706" s="25" t="str">
        <f>VLOOKUP($K1706,TONG_SL!$A:$D,2,0)</f>
        <v>Chả cốm 300g</v>
      </c>
      <c r="N1706" s="25" t="str">
        <f t="shared" si="408"/>
        <v>K-C6</v>
      </c>
      <c r="Q1706" s="25" t="str">
        <f>VLOOKUP(K1706,[2]TONG_SL!$A:$D,3,0)</f>
        <v>Túi</v>
      </c>
      <c r="R1706" s="1">
        <v>3</v>
      </c>
      <c r="T1706" s="1">
        <f>VLOOKUP(VLOOKUP(G1706,[2]Ma_KH!$A:$R,18,0)&amp;K1706,[2]Gia_MB!$A:$F,6,0)</f>
        <v>74250</v>
      </c>
      <c r="U1706" s="14">
        <f t="shared" si="409"/>
        <v>222750</v>
      </c>
    </row>
    <row r="1707" spans="1:21" x14ac:dyDescent="0.25">
      <c r="A1707" s="11">
        <v>45916</v>
      </c>
      <c r="B1707" s="25">
        <v>59690</v>
      </c>
      <c r="C1707" s="98" t="s">
        <v>7186</v>
      </c>
      <c r="D1707" s="99">
        <v>45918</v>
      </c>
      <c r="G1707" s="13" t="s">
        <v>619</v>
      </c>
      <c r="I1707" s="13" t="s">
        <v>7575</v>
      </c>
      <c r="J1707" s="13" t="s">
        <v>1811</v>
      </c>
      <c r="K1707" s="13" t="s">
        <v>41</v>
      </c>
      <c r="L1707" s="25" t="str">
        <f>VLOOKUP($K1707,TONG_SL!$A:$D,2,0)</f>
        <v>Chả nướng 300g</v>
      </c>
      <c r="N1707" s="25" t="str">
        <f t="shared" si="408"/>
        <v>K-C6</v>
      </c>
      <c r="Q1707" s="25" t="str">
        <f>VLOOKUP(K1707,[2]TONG_SL!$A:$D,3,0)</f>
        <v>Túi</v>
      </c>
      <c r="R1707" s="1">
        <v>3</v>
      </c>
      <c r="T1707" s="1">
        <f>VLOOKUP(VLOOKUP(G1707,[2]Ma_KH!$A:$R,18,0)&amp;K1707,[2]Gia_MB!$A:$F,6,0)</f>
        <v>70950</v>
      </c>
      <c r="U1707" s="14">
        <f t="shared" si="409"/>
        <v>212850</v>
      </c>
    </row>
    <row r="1708" spans="1:21" x14ac:dyDescent="0.25">
      <c r="A1708" s="11">
        <v>45916</v>
      </c>
      <c r="B1708" s="25">
        <v>59690</v>
      </c>
      <c r="C1708" s="98" t="s">
        <v>7186</v>
      </c>
      <c r="D1708" s="99">
        <v>45918</v>
      </c>
      <c r="G1708" s="13" t="s">
        <v>619</v>
      </c>
      <c r="I1708" s="13" t="s">
        <v>7575</v>
      </c>
      <c r="J1708" s="13" t="s">
        <v>1811</v>
      </c>
      <c r="K1708" s="13" t="s">
        <v>556</v>
      </c>
      <c r="L1708" s="25" t="str">
        <f>VLOOKUP($K1708,TONG_SL!$A:$D,2,0)</f>
        <v>Chân giò heo muối 100g</v>
      </c>
      <c r="N1708" s="25" t="str">
        <f t="shared" si="408"/>
        <v>K-C6</v>
      </c>
      <c r="Q1708" s="25" t="str">
        <f>VLOOKUP(K1708,[2]TONG_SL!$A:$D,3,0)</f>
        <v>Gói</v>
      </c>
      <c r="R1708" s="1">
        <v>5</v>
      </c>
      <c r="T1708" s="1">
        <f>VLOOKUP(VLOOKUP(G1708,[2]Ma_KH!$A:$R,18,0)&amp;K1708,[2]Gia_MB!$A:$F,6,0)</f>
        <v>24549</v>
      </c>
      <c r="U1708" s="14">
        <f t="shared" si="409"/>
        <v>122745</v>
      </c>
    </row>
    <row r="1709" spans="1:21" x14ac:dyDescent="0.25">
      <c r="A1709" s="11">
        <v>45916</v>
      </c>
      <c r="B1709" s="25">
        <v>59690</v>
      </c>
      <c r="C1709" s="98" t="s">
        <v>7186</v>
      </c>
      <c r="D1709" s="99">
        <v>45918</v>
      </c>
      <c r="G1709" s="13" t="s">
        <v>619</v>
      </c>
      <c r="I1709" s="13" t="s">
        <v>7575</v>
      </c>
      <c r="J1709" s="13" t="s">
        <v>1811</v>
      </c>
      <c r="K1709" s="13" t="s">
        <v>568</v>
      </c>
      <c r="L1709" s="25" t="str">
        <f>VLOOKUP($K1709,TONG_SL!$A:$D,2,0)</f>
        <v>Chân gà sả tắc 150g</v>
      </c>
      <c r="N1709" s="25" t="str">
        <f t="shared" si="408"/>
        <v>K-C6</v>
      </c>
      <c r="Q1709" s="25" t="str">
        <f>VLOOKUP(K1709,[2]TONG_SL!$A:$D,3,0)</f>
        <v>Túi</v>
      </c>
      <c r="R1709" s="1">
        <v>3</v>
      </c>
      <c r="T1709" s="1">
        <f>VLOOKUP(VLOOKUP(G1709,[2]Ma_KH!$A:$R,18,0)&amp;K1709,[2]Gia_MB!$A:$F,6,0)</f>
        <v>20250</v>
      </c>
      <c r="U1709" s="14">
        <f t="shared" si="409"/>
        <v>60750</v>
      </c>
    </row>
    <row r="1710" spans="1:21" x14ac:dyDescent="0.25">
      <c r="A1710" s="11">
        <v>45916</v>
      </c>
      <c r="B1710" s="25">
        <v>59681</v>
      </c>
      <c r="C1710" s="98" t="s">
        <v>7186</v>
      </c>
      <c r="D1710" s="99">
        <v>45918</v>
      </c>
      <c r="G1710" s="13" t="s">
        <v>711</v>
      </c>
      <c r="I1710" s="13" t="s">
        <v>7576</v>
      </c>
      <c r="J1710" s="13" t="s">
        <v>1811</v>
      </c>
      <c r="K1710" s="13" t="s">
        <v>556</v>
      </c>
      <c r="L1710" s="25" t="str">
        <f>VLOOKUP($K1710,TONG_SL!$A:$D,2,0)</f>
        <v>Chân giò heo muối 100g</v>
      </c>
      <c r="N1710" s="25" t="str">
        <f t="shared" si="408"/>
        <v>K-C6</v>
      </c>
      <c r="Q1710" s="25" t="str">
        <f>VLOOKUP(K1710,[2]TONG_SL!$A:$D,3,0)</f>
        <v>Gói</v>
      </c>
      <c r="R1710" s="1">
        <v>10</v>
      </c>
      <c r="T1710" s="1">
        <f>VLOOKUP(VLOOKUP(G1710,[2]Ma_KH!$A:$R,18,0)&amp;K1710,[2]Gia_MB!$A:$F,6,0)</f>
        <v>23076</v>
      </c>
      <c r="U1710" s="14">
        <f t="shared" si="409"/>
        <v>230760</v>
      </c>
    </row>
    <row r="1711" spans="1:21" x14ac:dyDescent="0.25">
      <c r="A1711" s="11">
        <v>45916</v>
      </c>
      <c r="B1711" s="25">
        <v>59680</v>
      </c>
      <c r="C1711" s="98" t="s">
        <v>7186</v>
      </c>
      <c r="D1711" s="99">
        <v>45918</v>
      </c>
      <c r="G1711" s="13" t="s">
        <v>574</v>
      </c>
      <c r="I1711" s="13" t="s">
        <v>7577</v>
      </c>
      <c r="J1711" s="13" t="s">
        <v>1811</v>
      </c>
      <c r="K1711" s="13" t="s">
        <v>27</v>
      </c>
      <c r="L1711" s="25" t="str">
        <f>VLOOKUP($K1711,TONG_SL!$A:$D,2,0)</f>
        <v>Chân giò heo muối 300g</v>
      </c>
      <c r="N1711" s="25" t="str">
        <f t="shared" ref="N1711:N1727" si="410">IF($B1711&lt;&gt;"","K-C6","")</f>
        <v>K-C6</v>
      </c>
      <c r="Q1711" s="25" t="str">
        <f>VLOOKUP(K1711,[2]TONG_SL!$A:$D,3,0)</f>
        <v>Túi</v>
      </c>
      <c r="R1711" s="1">
        <v>5</v>
      </c>
      <c r="T1711" s="1">
        <f>VLOOKUP(VLOOKUP(G1711,[2]Ma_KH!$A:$R,18,0)&amp;K1711,[2]Gia_MB!$A:$F,6,0)</f>
        <v>70494</v>
      </c>
      <c r="U1711" s="14">
        <f t="shared" si="409"/>
        <v>352470</v>
      </c>
    </row>
    <row r="1712" spans="1:21" x14ac:dyDescent="0.25">
      <c r="A1712" s="11">
        <v>45916</v>
      </c>
      <c r="B1712" s="25">
        <v>59680</v>
      </c>
      <c r="C1712" s="98" t="s">
        <v>7186</v>
      </c>
      <c r="D1712" s="99">
        <v>45918</v>
      </c>
      <c r="G1712" s="13" t="s">
        <v>574</v>
      </c>
      <c r="I1712" s="13" t="s">
        <v>7577</v>
      </c>
      <c r="J1712" s="13" t="s">
        <v>1811</v>
      </c>
      <c r="K1712" s="13" t="s">
        <v>30</v>
      </c>
      <c r="L1712" s="25" t="str">
        <f>VLOOKUP($K1712,TONG_SL!$A:$D,2,0)</f>
        <v>Gà muối 500g</v>
      </c>
      <c r="N1712" s="25" t="str">
        <f t="shared" si="410"/>
        <v>K-C6</v>
      </c>
      <c r="Q1712" s="25" t="str">
        <f>VLOOKUP(K1712,[2]TONG_SL!$A:$D,3,0)</f>
        <v>Túi</v>
      </c>
      <c r="R1712" s="1">
        <v>3</v>
      </c>
      <c r="T1712" s="1">
        <f>VLOOKUP(VLOOKUP(G1712,[2]Ma_KH!$A:$R,18,0)&amp;K1712,[2]Gia_MB!$A:$F,6,0)</f>
        <v>106616</v>
      </c>
      <c r="U1712" s="14">
        <f t="shared" si="409"/>
        <v>319848</v>
      </c>
    </row>
    <row r="1713" spans="1:23" x14ac:dyDescent="0.25">
      <c r="A1713" s="11">
        <v>45916</v>
      </c>
      <c r="B1713" s="25">
        <v>59680</v>
      </c>
      <c r="C1713" s="98" t="s">
        <v>7186</v>
      </c>
      <c r="D1713" s="99">
        <v>45918</v>
      </c>
      <c r="G1713" s="13" t="s">
        <v>574</v>
      </c>
      <c r="I1713" s="13" t="s">
        <v>7577</v>
      </c>
      <c r="J1713" s="13" t="s">
        <v>1811</v>
      </c>
      <c r="K1713" s="13" t="s">
        <v>51</v>
      </c>
      <c r="L1713" s="25" t="str">
        <f>VLOOKUP($K1713,TONG_SL!$A:$D,2,0)</f>
        <v>Mọc Nấm Hương 250g</v>
      </c>
      <c r="N1713" s="25" t="str">
        <f t="shared" si="410"/>
        <v>K-C6</v>
      </c>
      <c r="Q1713" s="25" t="str">
        <f>VLOOKUP(K1713,[2]TONG_SL!$A:$D,3,0)</f>
        <v>Túi</v>
      </c>
      <c r="R1713" s="1">
        <v>5</v>
      </c>
      <c r="T1713" s="1">
        <f>VLOOKUP(VLOOKUP(G1713,[2]Ma_KH!$A:$R,18,0)&amp;K1713,[2]Gia_MB!$A:$F,6,0)</f>
        <v>44160</v>
      </c>
      <c r="U1713" s="14">
        <f t="shared" si="409"/>
        <v>220800</v>
      </c>
    </row>
    <row r="1714" spans="1:23" x14ac:dyDescent="0.25">
      <c r="A1714" s="11">
        <v>45916</v>
      </c>
      <c r="B1714" s="25">
        <v>59679</v>
      </c>
      <c r="C1714" s="98" t="s">
        <v>7186</v>
      </c>
      <c r="D1714" s="99">
        <v>45918</v>
      </c>
      <c r="G1714" s="13" t="s">
        <v>574</v>
      </c>
      <c r="I1714" s="13" t="s">
        <v>7578</v>
      </c>
      <c r="J1714" s="13" t="s">
        <v>1811</v>
      </c>
      <c r="K1714" s="13" t="s">
        <v>30</v>
      </c>
      <c r="L1714" s="25" t="str">
        <f>VLOOKUP($K1714,TONG_SL!$A:$D,2,0)</f>
        <v>Gà muối 500g</v>
      </c>
      <c r="N1714" s="25" t="str">
        <f t="shared" si="410"/>
        <v>K-C6</v>
      </c>
      <c r="Q1714" s="25" t="str">
        <f>VLOOKUP(K1714,[2]TONG_SL!$A:$D,3,0)</f>
        <v>Túi</v>
      </c>
      <c r="R1714" s="1">
        <v>3</v>
      </c>
      <c r="T1714" s="1">
        <f>VLOOKUP(VLOOKUP(G1714,[2]Ma_KH!$A:$R,18,0)&amp;K1714,[2]Gia_MB!$A:$F,6,0)</f>
        <v>106616</v>
      </c>
      <c r="U1714" s="14">
        <f t="shared" si="409"/>
        <v>319848</v>
      </c>
    </row>
    <row r="1715" spans="1:23" x14ac:dyDescent="0.25">
      <c r="A1715" s="11">
        <v>45916</v>
      </c>
      <c r="B1715" s="25">
        <v>59679</v>
      </c>
      <c r="C1715" s="98" t="s">
        <v>7186</v>
      </c>
      <c r="D1715" s="99">
        <v>45918</v>
      </c>
      <c r="G1715" s="13" t="s">
        <v>574</v>
      </c>
      <c r="I1715" s="13" t="s">
        <v>7578</v>
      </c>
      <c r="J1715" s="13" t="s">
        <v>1811</v>
      </c>
      <c r="K1715" s="13" t="s">
        <v>51</v>
      </c>
      <c r="L1715" s="25" t="str">
        <f>VLOOKUP($K1715,TONG_SL!$A:$D,2,0)</f>
        <v>Mọc Nấm Hương 250g</v>
      </c>
      <c r="N1715" s="25" t="str">
        <f t="shared" si="410"/>
        <v>K-C6</v>
      </c>
      <c r="Q1715" s="25" t="str">
        <f>VLOOKUP(K1715,[2]TONG_SL!$A:$D,3,0)</f>
        <v>Túi</v>
      </c>
      <c r="R1715" s="1">
        <v>5</v>
      </c>
      <c r="T1715" s="1">
        <f>VLOOKUP(VLOOKUP(G1715,[2]Ma_KH!$A:$R,18,0)&amp;K1715,[2]Gia_MB!$A:$F,6,0)</f>
        <v>44160</v>
      </c>
      <c r="U1715" s="14">
        <f t="shared" si="409"/>
        <v>220800</v>
      </c>
    </row>
    <row r="1716" spans="1:23" x14ac:dyDescent="0.25">
      <c r="A1716" s="11">
        <v>45916</v>
      </c>
      <c r="B1716" s="25">
        <v>59685</v>
      </c>
      <c r="C1716" s="98" t="s">
        <v>7186</v>
      </c>
      <c r="D1716" s="99">
        <v>45918</v>
      </c>
      <c r="G1716" s="13" t="s">
        <v>711</v>
      </c>
      <c r="I1716" s="13" t="s">
        <v>7358</v>
      </c>
      <c r="J1716" s="13" t="s">
        <v>1811</v>
      </c>
      <c r="K1716" s="13" t="s">
        <v>556</v>
      </c>
      <c r="L1716" s="25" t="str">
        <f>VLOOKUP($K1716,TONG_SL!$A:$D,2,0)</f>
        <v>Chân giò heo muối 100g</v>
      </c>
      <c r="N1716" s="25" t="str">
        <f t="shared" si="410"/>
        <v>K-C6</v>
      </c>
      <c r="Q1716" s="25" t="str">
        <f>VLOOKUP(K1716,[2]TONG_SL!$A:$D,3,0)</f>
        <v>Gói</v>
      </c>
      <c r="R1716" s="1">
        <v>10</v>
      </c>
      <c r="T1716" s="1">
        <f>VLOOKUP(VLOOKUP(G1716,[2]Ma_KH!$A:$R,18,0)&amp;K1716,[2]Gia_MB!$A:$F,6,0)</f>
        <v>23076</v>
      </c>
      <c r="U1716" s="14">
        <f t="shared" si="409"/>
        <v>230760</v>
      </c>
    </row>
    <row r="1717" spans="1:23" x14ac:dyDescent="0.25">
      <c r="A1717" s="11">
        <v>45915</v>
      </c>
      <c r="B1717" s="25">
        <v>32113</v>
      </c>
      <c r="C1717" s="98" t="s">
        <v>7186</v>
      </c>
      <c r="D1717" s="99">
        <v>45918</v>
      </c>
      <c r="G1717" s="13" t="s">
        <v>777</v>
      </c>
      <c r="I1717" s="13" t="s">
        <v>7579</v>
      </c>
      <c r="J1717" s="13" t="s">
        <v>1811</v>
      </c>
      <c r="K1717" s="13" t="s">
        <v>30</v>
      </c>
      <c r="L1717" s="25" t="str">
        <f>VLOOKUP($K1717,TONG_SL!$A:$D,2,0)</f>
        <v>Gà muối 500g</v>
      </c>
      <c r="N1717" s="25" t="str">
        <f t="shared" si="410"/>
        <v>K-C6</v>
      </c>
      <c r="Q1717" s="25" t="str">
        <f>VLOOKUP(K1717,[2]TONG_SL!$A:$D,3,0)</f>
        <v>Túi</v>
      </c>
      <c r="R1717" s="1">
        <v>3</v>
      </c>
      <c r="T1717" s="68">
        <v>111058</v>
      </c>
      <c r="U1717" s="90">
        <f t="shared" si="409"/>
        <v>333174</v>
      </c>
      <c r="V1717" s="68"/>
      <c r="W1717" s="68"/>
    </row>
    <row r="1718" spans="1:23" x14ac:dyDescent="0.25">
      <c r="A1718" s="11">
        <v>45915</v>
      </c>
      <c r="B1718" s="25">
        <v>32113</v>
      </c>
      <c r="C1718" s="98" t="s">
        <v>7186</v>
      </c>
      <c r="D1718" s="99">
        <v>45918</v>
      </c>
      <c r="G1718" s="13" t="s">
        <v>777</v>
      </c>
      <c r="I1718" s="13" t="s">
        <v>7579</v>
      </c>
      <c r="J1718" s="13" t="s">
        <v>1811</v>
      </c>
      <c r="K1718" s="13" t="s">
        <v>27</v>
      </c>
      <c r="L1718" s="25" t="str">
        <f>VLOOKUP($K1718,TONG_SL!$A:$D,2,0)</f>
        <v>Chân giò heo muối 300g</v>
      </c>
      <c r="N1718" s="25" t="str">
        <f t="shared" si="410"/>
        <v>K-C6</v>
      </c>
      <c r="Q1718" s="25" t="str">
        <f>VLOOKUP(K1718,[2]TONG_SL!$A:$D,3,0)</f>
        <v>Túi</v>
      </c>
      <c r="R1718" s="1">
        <v>3</v>
      </c>
      <c r="T1718" s="68">
        <f>VLOOKUP(VLOOKUP(G1718,[2]Ma_KH!$A:$R,18,0)&amp;K1718,[2]Gia_MB!$A:$F,6,0)</f>
        <v>69759.45</v>
      </c>
      <c r="U1718" s="90">
        <f t="shared" si="409"/>
        <v>209278.34999999998</v>
      </c>
      <c r="V1718" s="68"/>
      <c r="W1718" s="68"/>
    </row>
    <row r="1719" spans="1:23" x14ac:dyDescent="0.25">
      <c r="A1719" s="11">
        <v>45915</v>
      </c>
      <c r="B1719" s="25">
        <v>32113</v>
      </c>
      <c r="C1719" s="98" t="s">
        <v>7186</v>
      </c>
      <c r="D1719" s="99">
        <v>45918</v>
      </c>
      <c r="G1719" s="13" t="s">
        <v>777</v>
      </c>
      <c r="I1719" s="13" t="s">
        <v>7579</v>
      </c>
      <c r="J1719" s="13" t="s">
        <v>1811</v>
      </c>
      <c r="K1719" s="13" t="s">
        <v>35</v>
      </c>
      <c r="L1719" s="25" t="str">
        <f>VLOOKUP($K1719,TONG_SL!$A:$D,2,0)</f>
        <v>Tai heo muối 200g</v>
      </c>
      <c r="N1719" s="25" t="str">
        <f t="shared" si="410"/>
        <v>K-C6</v>
      </c>
      <c r="Q1719" s="25" t="str">
        <f>VLOOKUP(K1719,[2]TONG_SL!$A:$D,3,0)</f>
        <v>Túi</v>
      </c>
      <c r="R1719" s="1">
        <v>2</v>
      </c>
      <c r="T1719" s="68">
        <v>55595</v>
      </c>
      <c r="U1719" s="90">
        <f t="shared" si="409"/>
        <v>111190</v>
      </c>
      <c r="V1719" s="68"/>
      <c r="W1719" s="68"/>
    </row>
    <row r="1720" spans="1:23" x14ac:dyDescent="0.25">
      <c r="A1720" s="11">
        <v>45915</v>
      </c>
      <c r="B1720" s="25">
        <v>32113</v>
      </c>
      <c r="C1720" s="98" t="s">
        <v>7186</v>
      </c>
      <c r="D1720" s="99">
        <v>45918</v>
      </c>
      <c r="G1720" s="13" t="s">
        <v>777</v>
      </c>
      <c r="I1720" s="13" t="s">
        <v>7579</v>
      </c>
      <c r="J1720" s="13" t="s">
        <v>1811</v>
      </c>
      <c r="K1720" s="13" t="s">
        <v>32</v>
      </c>
      <c r="L1720" s="25" t="str">
        <f>VLOOKUP($K1720,TONG_SL!$A:$D,2,0)</f>
        <v>Giò Tai Lưỡi Xào 250g</v>
      </c>
      <c r="N1720" s="25" t="str">
        <f t="shared" si="410"/>
        <v>K-C6</v>
      </c>
      <c r="Q1720" s="25" t="str">
        <f>VLOOKUP(K1720,[2]TONG_SL!$A:$D,3,0)</f>
        <v>Túi</v>
      </c>
      <c r="R1720" s="1">
        <v>2</v>
      </c>
      <c r="T1720" s="68">
        <v>50182</v>
      </c>
      <c r="U1720" s="90">
        <f t="shared" si="409"/>
        <v>100364</v>
      </c>
      <c r="V1720" s="68"/>
      <c r="W1720" s="68"/>
    </row>
    <row r="1721" spans="1:23" x14ac:dyDescent="0.25">
      <c r="A1721" s="11">
        <v>45918</v>
      </c>
      <c r="B1721" s="25">
        <v>59431</v>
      </c>
      <c r="C1721" s="98" t="s">
        <v>7186</v>
      </c>
      <c r="D1721" s="99">
        <v>45918</v>
      </c>
      <c r="G1721" s="13" t="s">
        <v>7580</v>
      </c>
      <c r="I1721" s="13" t="s">
        <v>7580</v>
      </c>
      <c r="J1721" s="13" t="s">
        <v>1811</v>
      </c>
      <c r="K1721" s="13" t="s">
        <v>47</v>
      </c>
      <c r="L1721" s="25" t="str">
        <f>VLOOKUP($K1721,TONG_SL!$A:$D,2,0)</f>
        <v>Giò lụa cây 250g</v>
      </c>
      <c r="N1721" s="25" t="str">
        <f t="shared" si="410"/>
        <v>K-C6</v>
      </c>
      <c r="Q1721" s="25" t="str">
        <f>VLOOKUP(K1721,[2]TONG_SL!$A:$D,3,0)</f>
        <v>Túi</v>
      </c>
      <c r="R1721" s="1">
        <v>3</v>
      </c>
      <c r="T1721" s="1">
        <f>VLOOKUP(VLOOKUP(G1721,[2]Ma_KH!$A:$R,18,0)&amp;K1721,[2]Gia_MB!$A:$F,6,0)</f>
        <v>45540</v>
      </c>
      <c r="U1721" s="14">
        <f t="shared" si="409"/>
        <v>136620</v>
      </c>
    </row>
    <row r="1722" spans="1:23" x14ac:dyDescent="0.25">
      <c r="A1722" s="11">
        <v>45918</v>
      </c>
      <c r="B1722" s="25">
        <v>59431</v>
      </c>
      <c r="C1722" s="98" t="s">
        <v>7186</v>
      </c>
      <c r="D1722" s="99">
        <v>45918</v>
      </c>
      <c r="G1722" s="13" t="s">
        <v>7580</v>
      </c>
      <c r="I1722" s="13" t="s">
        <v>7580</v>
      </c>
      <c r="J1722" s="13" t="s">
        <v>1811</v>
      </c>
      <c r="K1722" s="13" t="s">
        <v>27</v>
      </c>
      <c r="L1722" s="25" t="str">
        <f>VLOOKUP($K1722,TONG_SL!$A:$D,2,0)</f>
        <v>Chân giò heo muối 300g</v>
      </c>
      <c r="N1722" s="25" t="str">
        <f t="shared" si="410"/>
        <v>K-C6</v>
      </c>
      <c r="Q1722" s="25" t="str">
        <f>VLOOKUP(K1722,[2]TONG_SL!$A:$D,3,0)</f>
        <v>Túi</v>
      </c>
      <c r="R1722" s="1">
        <v>4</v>
      </c>
      <c r="T1722" s="1">
        <f>VLOOKUP(VLOOKUP(G1722,[2]Ma_KH!$A:$R,18,0)&amp;K1722,[2]Gia_MB!$A:$F,6,0)</f>
        <v>67556.52</v>
      </c>
      <c r="U1722" s="14">
        <f t="shared" si="409"/>
        <v>270226.08</v>
      </c>
    </row>
    <row r="1723" spans="1:23" x14ac:dyDescent="0.25">
      <c r="A1723" s="11">
        <v>45918</v>
      </c>
      <c r="B1723" s="25">
        <v>59431</v>
      </c>
      <c r="C1723" s="98" t="s">
        <v>7186</v>
      </c>
      <c r="D1723" s="99">
        <v>45918</v>
      </c>
      <c r="G1723" s="13" t="s">
        <v>7580</v>
      </c>
      <c r="I1723" s="13" t="s">
        <v>7580</v>
      </c>
      <c r="J1723" s="13" t="s">
        <v>1811</v>
      </c>
      <c r="K1723" s="13" t="s">
        <v>556</v>
      </c>
      <c r="L1723" s="25" t="str">
        <f>VLOOKUP($K1723,TONG_SL!$A:$D,2,0)</f>
        <v>Chân giò heo muối 100g</v>
      </c>
      <c r="N1723" s="25" t="str">
        <f t="shared" si="410"/>
        <v>K-C6</v>
      </c>
      <c r="Q1723" s="25" t="str">
        <f>VLOOKUP(K1723,[2]TONG_SL!$A:$D,3,0)</f>
        <v>Gói</v>
      </c>
      <c r="R1723" s="1">
        <v>5</v>
      </c>
      <c r="T1723" s="1">
        <f>VLOOKUP(VLOOKUP(G1723,[2]Ma_KH!$A:$R,18,0)&amp;K1723,[2]Gia_MB!$A:$F,6,0)</f>
        <v>22585.08</v>
      </c>
      <c r="U1723" s="14">
        <f t="shared" si="409"/>
        <v>112925.40000000001</v>
      </c>
    </row>
    <row r="1724" spans="1:23" x14ac:dyDescent="0.25">
      <c r="A1724" s="11">
        <v>45918</v>
      </c>
      <c r="B1724" s="25">
        <v>59431</v>
      </c>
      <c r="C1724" s="98" t="s">
        <v>7186</v>
      </c>
      <c r="D1724" s="99">
        <v>45918</v>
      </c>
      <c r="G1724" s="13" t="s">
        <v>7580</v>
      </c>
      <c r="I1724" s="13" t="s">
        <v>7580</v>
      </c>
      <c r="J1724" s="13" t="s">
        <v>1811</v>
      </c>
      <c r="K1724" s="13" t="s">
        <v>568</v>
      </c>
      <c r="L1724" s="25" t="str">
        <f>VLOOKUP($K1724,TONG_SL!$A:$D,2,0)</f>
        <v>Chân gà sả tắc 150g</v>
      </c>
      <c r="N1724" s="25" t="str">
        <f t="shared" si="410"/>
        <v>K-C6</v>
      </c>
      <c r="Q1724" s="25" t="str">
        <f>VLOOKUP(K1724,[2]TONG_SL!$A:$D,3,0)</f>
        <v>Túi</v>
      </c>
      <c r="R1724" s="1">
        <v>5</v>
      </c>
      <c r="T1724" s="1">
        <f>VLOOKUP(VLOOKUP(G1724,[2]Ma_KH!$A:$R,18,0)&amp;K1724,[2]Gia_MB!$A:$F,6,0)</f>
        <v>20700</v>
      </c>
      <c r="U1724" s="14">
        <f t="shared" si="409"/>
        <v>103500</v>
      </c>
    </row>
    <row r="1725" spans="1:23" x14ac:dyDescent="0.25">
      <c r="A1725" s="11">
        <v>45918</v>
      </c>
      <c r="B1725" s="25">
        <v>59431</v>
      </c>
      <c r="C1725" s="98" t="s">
        <v>7186</v>
      </c>
      <c r="D1725" s="99">
        <v>45918</v>
      </c>
      <c r="G1725" s="13" t="s">
        <v>7580</v>
      </c>
      <c r="I1725" s="13" t="s">
        <v>7580</v>
      </c>
      <c r="J1725" s="13" t="s">
        <v>1811</v>
      </c>
      <c r="K1725" s="13" t="s">
        <v>570</v>
      </c>
      <c r="L1725" s="25" t="str">
        <f>VLOOKUP($K1725,TONG_SL!$A:$D,2,0)</f>
        <v>Tai heo sốt thái 150g</v>
      </c>
      <c r="N1725" s="25" t="str">
        <f t="shared" si="410"/>
        <v>K-C6</v>
      </c>
      <c r="Q1725" s="25" t="str">
        <f>VLOOKUP(K1725,[2]TONG_SL!$A:$D,3,0)</f>
        <v>Túi</v>
      </c>
      <c r="R1725" s="1">
        <v>5</v>
      </c>
      <c r="T1725" s="1">
        <f>VLOOKUP(VLOOKUP(G1725,[2]Ma_KH!$A:$R,18,0)&amp;K1725,[2]Gia_MB!$A:$F,6,0)</f>
        <v>19933.64</v>
      </c>
      <c r="U1725" s="14">
        <f t="shared" si="409"/>
        <v>99668.2</v>
      </c>
    </row>
    <row r="1726" spans="1:23" x14ac:dyDescent="0.25">
      <c r="A1726" s="92">
        <v>45918</v>
      </c>
      <c r="B1726" s="25">
        <v>60719</v>
      </c>
      <c r="C1726" s="98" t="s">
        <v>7186</v>
      </c>
      <c r="D1726" s="99">
        <v>45918</v>
      </c>
      <c r="G1726" s="13" t="s">
        <v>7581</v>
      </c>
      <c r="I1726" s="13" t="s">
        <v>7581</v>
      </c>
      <c r="J1726" s="13" t="s">
        <v>1811</v>
      </c>
      <c r="K1726" s="13" t="s">
        <v>30</v>
      </c>
      <c r="L1726" s="25" t="str">
        <f>VLOOKUP($K1726,TONG_SL!$A:$D,2,0)</f>
        <v>Gà muối 500g</v>
      </c>
      <c r="N1726" s="25" t="str">
        <f t="shared" si="410"/>
        <v>K-C6</v>
      </c>
      <c r="Q1726" s="25" t="str">
        <f>VLOOKUP(K1726,[2]TONG_SL!$A:$D,3,0)</f>
        <v>Túi</v>
      </c>
      <c r="R1726" s="1">
        <v>5</v>
      </c>
      <c r="T1726" s="1">
        <f>VLOOKUP(VLOOKUP(G1726,[2]Ma_KH!$A:$R,18,0)&amp;K1726,[2]Gia_MB!$A:$F,6,0)</f>
        <v>105505</v>
      </c>
      <c r="U1726" s="14">
        <f t="shared" si="409"/>
        <v>527525</v>
      </c>
    </row>
    <row r="1727" spans="1:23" x14ac:dyDescent="0.25">
      <c r="A1727" s="92">
        <v>45918</v>
      </c>
      <c r="B1727" s="25">
        <v>60719</v>
      </c>
      <c r="C1727" s="98" t="s">
        <v>7186</v>
      </c>
      <c r="D1727" s="99">
        <v>45918</v>
      </c>
      <c r="G1727" s="13" t="s">
        <v>7581</v>
      </c>
      <c r="I1727" s="13" t="s">
        <v>7581</v>
      </c>
      <c r="J1727" s="13" t="s">
        <v>1811</v>
      </c>
      <c r="K1727" s="13" t="s">
        <v>27</v>
      </c>
      <c r="L1727" s="25" t="str">
        <f>VLOOKUP($K1727,TONG_SL!$A:$D,2,0)</f>
        <v>Chân giò heo muối 300g</v>
      </c>
      <c r="N1727" s="25" t="str">
        <f t="shared" si="410"/>
        <v>K-C6</v>
      </c>
      <c r="Q1727" s="25" t="str">
        <f>VLOOKUP(K1727,[2]TONG_SL!$A:$D,3,0)</f>
        <v>Túi</v>
      </c>
      <c r="R1727" s="1">
        <v>5</v>
      </c>
      <c r="T1727" s="1">
        <f>VLOOKUP(VLOOKUP(G1727,[2]Ma_KH!$A:$R,18,0)&amp;K1727,[2]Gia_MB!$A:$F,6,0)</f>
        <v>69759</v>
      </c>
      <c r="U1727" s="14">
        <f t="shared" si="409"/>
        <v>348795</v>
      </c>
    </row>
    <row r="1728" spans="1:23" x14ac:dyDescent="0.25">
      <c r="A1728" s="11">
        <v>45917</v>
      </c>
      <c r="B1728" s="25">
        <v>59789</v>
      </c>
      <c r="C1728" s="94" t="s">
        <v>7186</v>
      </c>
      <c r="D1728" s="95">
        <v>45919</v>
      </c>
      <c r="G1728" s="13" t="s">
        <v>7200</v>
      </c>
      <c r="I1728" s="13" t="s">
        <v>1930</v>
      </c>
      <c r="J1728" s="13" t="s">
        <v>1796</v>
      </c>
      <c r="K1728" s="13" t="s">
        <v>27</v>
      </c>
      <c r="L1728" s="25" t="str">
        <f>VLOOKUP($K1728,TONG_SL!$A:$D,2,0)</f>
        <v>Chân giò heo muối 300g</v>
      </c>
      <c r="N1728" s="25" t="str">
        <f t="shared" ref="N1728:N1731" si="411">IF($B1728&lt;&gt;"","K-C6","")</f>
        <v>K-C6</v>
      </c>
      <c r="Q1728" s="25" t="str">
        <f>VLOOKUP(K1728,[2]TONG_SL!$A:$D,3,0)</f>
        <v>Túi</v>
      </c>
      <c r="R1728" s="1">
        <v>30</v>
      </c>
      <c r="T1728" s="1">
        <f>VLOOKUP(VLOOKUP(G1728,[2]Ma_KH!$A:$R,18,0)&amp;K1728,[2]Gia_MB!$A:$F,6,0)</f>
        <v>69759</v>
      </c>
      <c r="U1728" s="14">
        <f t="shared" ref="U1728:U1731" si="412">T1728*R1728</f>
        <v>2092770</v>
      </c>
    </row>
    <row r="1729" spans="1:21" x14ac:dyDescent="0.25">
      <c r="A1729" s="11">
        <v>45917</v>
      </c>
      <c r="B1729" s="25">
        <v>59789</v>
      </c>
      <c r="C1729" s="94" t="s">
        <v>7186</v>
      </c>
      <c r="D1729" s="95">
        <v>45919</v>
      </c>
      <c r="G1729" s="13" t="s">
        <v>7200</v>
      </c>
      <c r="I1729" s="13" t="s">
        <v>1930</v>
      </c>
      <c r="J1729" s="13" t="s">
        <v>1796</v>
      </c>
      <c r="K1729" s="13" t="s">
        <v>7475</v>
      </c>
      <c r="L1729" s="25" t="str">
        <f>VLOOKUP($K1729,TONG_SL!$A:$D,2,0)</f>
        <v>Chân giò heo muối 500g</v>
      </c>
      <c r="N1729" s="25" t="str">
        <f t="shared" si="411"/>
        <v>K-C6</v>
      </c>
      <c r="Q1729" s="25" t="str">
        <f>VLOOKUP(K1729,[2]TONG_SL!$A:$D,3,0)</f>
        <v>Túi</v>
      </c>
      <c r="R1729" s="1">
        <v>10</v>
      </c>
      <c r="T1729" s="1">
        <f>VLOOKUP(VLOOKUP(G1729,[2]Ma_KH!$A:$R,18,0)&amp;K1729,[2]Gia_MB!$A:$F,6,0)</f>
        <v>113113</v>
      </c>
      <c r="U1729" s="14">
        <f t="shared" si="412"/>
        <v>1131130</v>
      </c>
    </row>
    <row r="1730" spans="1:21" x14ac:dyDescent="0.25">
      <c r="A1730" s="11">
        <v>45917</v>
      </c>
      <c r="B1730" s="25">
        <v>59758</v>
      </c>
      <c r="C1730" s="94" t="s">
        <v>7186</v>
      </c>
      <c r="D1730" s="95">
        <v>45919</v>
      </c>
      <c r="G1730" s="13" t="s">
        <v>7199</v>
      </c>
      <c r="I1730" s="13" t="s">
        <v>7199</v>
      </c>
      <c r="J1730" s="13" t="s">
        <v>1796</v>
      </c>
      <c r="K1730" s="13" t="s">
        <v>27</v>
      </c>
      <c r="L1730" s="25" t="str">
        <f>VLOOKUP($K1730,TONG_SL!$A:$D,2,0)</f>
        <v>Chân giò heo muối 300g</v>
      </c>
      <c r="N1730" s="25" t="str">
        <f t="shared" si="411"/>
        <v>K-C6</v>
      </c>
      <c r="Q1730" s="25" t="str">
        <f>VLOOKUP(K1730,[2]TONG_SL!$A:$D,3,0)</f>
        <v>Túi</v>
      </c>
      <c r="R1730" s="1">
        <v>30</v>
      </c>
      <c r="T1730" s="1">
        <f>VLOOKUP(VLOOKUP(G1730,[2]Ma_KH!$A:$R,18,0)&amp;K1730,[2]Gia_MB!$A:$F,6,0)</f>
        <v>67556.52</v>
      </c>
      <c r="U1730" s="14">
        <f t="shared" si="412"/>
        <v>2026695.6</v>
      </c>
    </row>
    <row r="1731" spans="1:21" x14ac:dyDescent="0.25">
      <c r="A1731" s="11">
        <v>45917</v>
      </c>
      <c r="B1731" s="25">
        <v>59758</v>
      </c>
      <c r="C1731" s="94" t="s">
        <v>7186</v>
      </c>
      <c r="D1731" s="95">
        <v>45919</v>
      </c>
      <c r="G1731" s="13" t="s">
        <v>7199</v>
      </c>
      <c r="I1731" s="13" t="s">
        <v>7199</v>
      </c>
      <c r="J1731" s="13" t="s">
        <v>1796</v>
      </c>
      <c r="K1731" s="13" t="s">
        <v>7496</v>
      </c>
      <c r="L1731" s="25" t="str">
        <f>VLOOKUP($K1731,TONG_SL!$A:$D,2,0)</f>
        <v>Giò lụa cây 250g</v>
      </c>
      <c r="N1731" s="25" t="str">
        <f t="shared" si="411"/>
        <v>K-C6</v>
      </c>
      <c r="Q1731" s="25" t="str">
        <f>VLOOKUP(K1731,[2]TONG_SL!$A:$D,3,0)</f>
        <v>Túi</v>
      </c>
      <c r="R1731" s="1">
        <v>15</v>
      </c>
      <c r="T1731" s="1">
        <f>VLOOKUP(VLOOKUP(G1731,[2]Ma_KH!$A:$R,18,0)&amp;K1731,[2]Gia_MB!$A:$F,6,0)</f>
        <v>45540</v>
      </c>
      <c r="U1731" s="14">
        <f t="shared" si="412"/>
        <v>683100</v>
      </c>
    </row>
    <row r="1732" spans="1:21" x14ac:dyDescent="0.25">
      <c r="A1732" s="11">
        <v>45919</v>
      </c>
      <c r="B1732" s="25">
        <v>60746</v>
      </c>
      <c r="C1732" s="12" t="s">
        <v>7186</v>
      </c>
      <c r="D1732" s="16">
        <v>45919</v>
      </c>
      <c r="G1732" s="13" t="s">
        <v>3540</v>
      </c>
      <c r="I1732" s="13" t="s">
        <v>3540</v>
      </c>
      <c r="J1732" s="13" t="s">
        <v>1796</v>
      </c>
      <c r="K1732" s="13" t="s">
        <v>27</v>
      </c>
      <c r="L1732" s="25" t="str">
        <f>VLOOKUP($K1732,TONG_SL!$A:$D,2,0)</f>
        <v>Chân giò heo muối 300g</v>
      </c>
      <c r="N1732" s="25" t="str">
        <f t="shared" ref="N1732:N1751" si="413">IF($B1732&lt;&gt;"","K-C6","")</f>
        <v>K-C6</v>
      </c>
      <c r="Q1732" s="25" t="str">
        <f>VLOOKUP(K1732,[2]TONG_SL!$A:$D,3,0)</f>
        <v>Túi</v>
      </c>
      <c r="R1732" s="1">
        <v>20</v>
      </c>
      <c r="T1732" s="1">
        <f>VLOOKUP(VLOOKUP(G1732,[2]Ma_KH!$A:$R,18,0)&amp;K1732,[2]Gia_MB!$A:$F,6,0)</f>
        <v>73431</v>
      </c>
      <c r="U1732" s="14">
        <f t="shared" ref="U1732:U1751" si="414">T1732*R1732</f>
        <v>1468620</v>
      </c>
    </row>
    <row r="1733" spans="1:21" x14ac:dyDescent="0.25">
      <c r="A1733" s="11">
        <v>45919</v>
      </c>
      <c r="B1733" s="25">
        <v>60746</v>
      </c>
      <c r="C1733" s="12" t="s">
        <v>7186</v>
      </c>
      <c r="D1733" s="16">
        <v>45919</v>
      </c>
      <c r="G1733" s="13" t="s">
        <v>3540</v>
      </c>
      <c r="I1733" s="13" t="s">
        <v>3540</v>
      </c>
      <c r="J1733" s="13" t="s">
        <v>1796</v>
      </c>
      <c r="K1733" s="13" t="s">
        <v>30</v>
      </c>
      <c r="L1733" s="25" t="str">
        <f>VLOOKUP($K1733,TONG_SL!$A:$D,2,0)</f>
        <v>Gà muối 500g</v>
      </c>
      <c r="N1733" s="25" t="str">
        <f t="shared" si="413"/>
        <v>K-C6</v>
      </c>
      <c r="Q1733" s="25" t="str">
        <f>VLOOKUP(K1733,[2]TONG_SL!$A:$D,3,0)</f>
        <v>Túi</v>
      </c>
      <c r="R1733" s="1">
        <v>10</v>
      </c>
      <c r="T1733" s="1">
        <f>VLOOKUP(VLOOKUP(G1733,[2]Ma_KH!$A:$R,18,0)&amp;K1733,[2]Gia_MB!$A:$F,6,0)</f>
        <v>111058</v>
      </c>
      <c r="U1733" s="14">
        <f t="shared" si="414"/>
        <v>1110580</v>
      </c>
    </row>
    <row r="1734" spans="1:21" x14ac:dyDescent="0.25">
      <c r="A1734" s="11">
        <v>45919</v>
      </c>
      <c r="B1734" s="25">
        <v>60761</v>
      </c>
      <c r="C1734" s="12" t="s">
        <v>7186</v>
      </c>
      <c r="D1734" s="16">
        <v>45919</v>
      </c>
      <c r="G1734" s="13" t="s">
        <v>3528</v>
      </c>
      <c r="I1734" s="13" t="s">
        <v>3528</v>
      </c>
      <c r="J1734" s="13" t="s">
        <v>1796</v>
      </c>
      <c r="K1734" s="13" t="s">
        <v>27</v>
      </c>
      <c r="L1734" s="25" t="str">
        <f>VLOOKUP($K1734,TONG_SL!$A:$D,2,0)</f>
        <v>Chân giò heo muối 300g</v>
      </c>
      <c r="N1734" s="25" t="str">
        <f t="shared" si="413"/>
        <v>K-C6</v>
      </c>
      <c r="Q1734" s="25" t="str">
        <f>VLOOKUP(K1734,[2]TONG_SL!$A:$D,3,0)</f>
        <v>Túi</v>
      </c>
      <c r="R1734" s="1">
        <v>40</v>
      </c>
      <c r="T1734" s="1">
        <f>VLOOKUP(VLOOKUP(G1734,[2]Ma_KH!$A:$R,18,0)&amp;K1734,[2]Gia_MB!$A:$F,6,0)</f>
        <v>73431</v>
      </c>
      <c r="U1734" s="14">
        <f t="shared" si="414"/>
        <v>2937240</v>
      </c>
    </row>
    <row r="1735" spans="1:21" x14ac:dyDescent="0.25">
      <c r="A1735" s="11">
        <v>45919</v>
      </c>
      <c r="B1735" s="25">
        <v>60761</v>
      </c>
      <c r="C1735" s="12" t="s">
        <v>7186</v>
      </c>
      <c r="D1735" s="16">
        <v>45919</v>
      </c>
      <c r="G1735" s="13" t="s">
        <v>3528</v>
      </c>
      <c r="I1735" s="13" t="s">
        <v>3528</v>
      </c>
      <c r="J1735" s="13" t="s">
        <v>1796</v>
      </c>
      <c r="K1735" s="13" t="s">
        <v>30</v>
      </c>
      <c r="L1735" s="25" t="str">
        <f>VLOOKUP($K1735,TONG_SL!$A:$D,2,0)</f>
        <v>Gà muối 500g</v>
      </c>
      <c r="N1735" s="25" t="str">
        <f t="shared" si="413"/>
        <v>K-C6</v>
      </c>
      <c r="Q1735" s="25" t="str">
        <f>VLOOKUP(K1735,[2]TONG_SL!$A:$D,3,0)</f>
        <v>Túi</v>
      </c>
      <c r="R1735" s="1">
        <v>30</v>
      </c>
      <c r="T1735" s="1">
        <f>VLOOKUP(VLOOKUP(G1735,[2]Ma_KH!$A:$R,18,0)&amp;K1735,[2]Gia_MB!$A:$F,6,0)</f>
        <v>111058</v>
      </c>
      <c r="U1735" s="14">
        <f t="shared" si="414"/>
        <v>3331740</v>
      </c>
    </row>
    <row r="1736" spans="1:21" x14ac:dyDescent="0.25">
      <c r="A1736" s="11">
        <v>45919</v>
      </c>
      <c r="B1736" s="25">
        <v>60763</v>
      </c>
      <c r="C1736" s="12" t="s">
        <v>7186</v>
      </c>
      <c r="D1736" s="16">
        <v>45919</v>
      </c>
      <c r="G1736" s="13" t="s">
        <v>3544</v>
      </c>
      <c r="I1736" s="13" t="s">
        <v>3544</v>
      </c>
      <c r="J1736" s="13" t="s">
        <v>1796</v>
      </c>
      <c r="K1736" s="13" t="s">
        <v>32</v>
      </c>
      <c r="L1736" s="25" t="str">
        <f>VLOOKUP($K1736,TONG_SL!$A:$D,2,0)</f>
        <v>Giò Tai Lưỡi Xào 250g</v>
      </c>
      <c r="N1736" s="25" t="str">
        <f t="shared" si="413"/>
        <v>K-C6</v>
      </c>
      <c r="Q1736" s="25" t="str">
        <f>VLOOKUP(K1736,[2]TONG_SL!$A:$D,3,0)</f>
        <v>Túi</v>
      </c>
      <c r="R1736" s="1">
        <v>8</v>
      </c>
      <c r="T1736" s="1">
        <f>VLOOKUP(VLOOKUP(G1736,[2]Ma_KH!$A:$R,18,0)&amp;K1736,[2]Gia_MB!$A:$F,6,0)</f>
        <v>50183</v>
      </c>
      <c r="U1736" s="14">
        <f t="shared" si="414"/>
        <v>401464</v>
      </c>
    </row>
    <row r="1737" spans="1:21" x14ac:dyDescent="0.25">
      <c r="A1737" s="11">
        <v>45919</v>
      </c>
      <c r="B1737" s="25">
        <v>60763</v>
      </c>
      <c r="C1737" s="12" t="s">
        <v>7186</v>
      </c>
      <c r="D1737" s="16">
        <v>45919</v>
      </c>
      <c r="G1737" s="13" t="s">
        <v>3544</v>
      </c>
      <c r="I1737" s="13" t="s">
        <v>3544</v>
      </c>
      <c r="J1737" s="13" t="s">
        <v>1796</v>
      </c>
      <c r="K1737" s="13" t="s">
        <v>27</v>
      </c>
      <c r="L1737" s="25" t="str">
        <f>VLOOKUP($K1737,TONG_SL!$A:$D,2,0)</f>
        <v>Chân giò heo muối 300g</v>
      </c>
      <c r="N1737" s="25" t="str">
        <f t="shared" si="413"/>
        <v>K-C6</v>
      </c>
      <c r="Q1737" s="25" t="str">
        <f>VLOOKUP(K1737,[2]TONG_SL!$A:$D,3,0)</f>
        <v>Túi</v>
      </c>
      <c r="R1737" s="1">
        <v>60</v>
      </c>
      <c r="T1737" s="1">
        <f>VLOOKUP(VLOOKUP(G1737,[2]Ma_KH!$A:$R,18,0)&amp;K1737,[2]Gia_MB!$A:$F,6,0)</f>
        <v>73431</v>
      </c>
      <c r="U1737" s="14">
        <f t="shared" si="414"/>
        <v>4405860</v>
      </c>
    </row>
    <row r="1738" spans="1:21" x14ac:dyDescent="0.25">
      <c r="A1738" s="11">
        <v>45919</v>
      </c>
      <c r="B1738" s="25">
        <v>60762</v>
      </c>
      <c r="C1738" s="12" t="s">
        <v>7186</v>
      </c>
      <c r="D1738" s="16">
        <v>45919</v>
      </c>
      <c r="G1738" s="13" t="s">
        <v>3537</v>
      </c>
      <c r="I1738" s="13" t="s">
        <v>3537</v>
      </c>
      <c r="J1738" s="13" t="s">
        <v>1796</v>
      </c>
      <c r="K1738" s="13" t="s">
        <v>32</v>
      </c>
      <c r="L1738" s="25" t="str">
        <f>VLOOKUP($K1738,TONG_SL!$A:$D,2,0)</f>
        <v>Giò Tai Lưỡi Xào 250g</v>
      </c>
      <c r="N1738" s="25" t="str">
        <f t="shared" si="413"/>
        <v>K-C6</v>
      </c>
      <c r="Q1738" s="25" t="str">
        <f>VLOOKUP(K1738,[2]TONG_SL!$A:$D,3,0)</f>
        <v>Túi</v>
      </c>
      <c r="R1738" s="1">
        <v>8</v>
      </c>
      <c r="T1738" s="1">
        <f>VLOOKUP(VLOOKUP(G1738,[2]Ma_KH!$A:$R,18,0)&amp;K1738,[2]Gia_MB!$A:$F,6,0)</f>
        <v>50183</v>
      </c>
      <c r="U1738" s="14">
        <f t="shared" si="414"/>
        <v>401464</v>
      </c>
    </row>
    <row r="1739" spans="1:21" x14ac:dyDescent="0.25">
      <c r="A1739" s="11">
        <v>45919</v>
      </c>
      <c r="B1739" s="25">
        <v>60762</v>
      </c>
      <c r="C1739" s="12" t="s">
        <v>7186</v>
      </c>
      <c r="D1739" s="16">
        <v>45919</v>
      </c>
      <c r="G1739" s="13" t="s">
        <v>3537</v>
      </c>
      <c r="I1739" s="13" t="s">
        <v>3537</v>
      </c>
      <c r="J1739" s="13" t="s">
        <v>1796</v>
      </c>
      <c r="K1739" s="13" t="s">
        <v>27</v>
      </c>
      <c r="L1739" s="25" t="str">
        <f>VLOOKUP($K1739,TONG_SL!$A:$D,2,0)</f>
        <v>Chân giò heo muối 300g</v>
      </c>
      <c r="N1739" s="25" t="str">
        <f t="shared" si="413"/>
        <v>K-C6</v>
      </c>
      <c r="Q1739" s="25" t="str">
        <f>VLOOKUP(K1739,[2]TONG_SL!$A:$D,3,0)</f>
        <v>Túi</v>
      </c>
      <c r="R1739" s="1">
        <v>40</v>
      </c>
      <c r="T1739" s="1">
        <f>VLOOKUP(VLOOKUP(G1739,[2]Ma_KH!$A:$R,18,0)&amp;K1739,[2]Gia_MB!$A:$F,6,0)</f>
        <v>73431</v>
      </c>
      <c r="U1739" s="14">
        <f t="shared" si="414"/>
        <v>2937240</v>
      </c>
    </row>
    <row r="1740" spans="1:21" x14ac:dyDescent="0.25">
      <c r="A1740" s="11">
        <v>45919</v>
      </c>
      <c r="B1740" s="25">
        <v>60759</v>
      </c>
      <c r="C1740" s="12" t="s">
        <v>7186</v>
      </c>
      <c r="D1740" s="16">
        <v>45919</v>
      </c>
      <c r="G1740" s="13" t="s">
        <v>3513</v>
      </c>
      <c r="I1740" s="13" t="s">
        <v>3513</v>
      </c>
      <c r="J1740" s="13" t="s">
        <v>1796</v>
      </c>
      <c r="K1740" s="13" t="s">
        <v>7582</v>
      </c>
      <c r="L1740" s="25" t="str">
        <f>VLOOKUP($K1740,TONG_SL!$A:$D,2,0)</f>
        <v>Gà muối 500g</v>
      </c>
      <c r="N1740" s="25" t="str">
        <f t="shared" si="413"/>
        <v>K-C6</v>
      </c>
      <c r="Q1740" s="25" t="str">
        <f>VLOOKUP(K1740,[2]TONG_SL!$A:$D,3,0)</f>
        <v>Túi</v>
      </c>
      <c r="R1740" s="1">
        <v>20</v>
      </c>
      <c r="T1740" s="1">
        <f>VLOOKUP(VLOOKUP(G1740,[2]Ma_KH!$A:$R,18,0)&amp;K1740,[2]Gia_MB!$A:$F,6,0)</f>
        <v>111058</v>
      </c>
      <c r="U1740" s="14">
        <f t="shared" si="414"/>
        <v>2221160</v>
      </c>
    </row>
    <row r="1741" spans="1:21" x14ac:dyDescent="0.25">
      <c r="A1741" s="11">
        <v>45919</v>
      </c>
      <c r="B1741" s="25">
        <v>60758</v>
      </c>
      <c r="C1741" s="12" t="s">
        <v>7186</v>
      </c>
      <c r="D1741" s="16">
        <v>45919</v>
      </c>
      <c r="G1741" s="13" t="s">
        <v>3513</v>
      </c>
      <c r="I1741" s="13" t="s">
        <v>3513</v>
      </c>
      <c r="J1741" s="13" t="s">
        <v>1796</v>
      </c>
      <c r="K1741" s="13" t="s">
        <v>7472</v>
      </c>
      <c r="L1741" s="25" t="str">
        <f>VLOOKUP($K1741,TONG_SL!$A:$D,2,0)</f>
        <v>Chân giò heo muối 300g</v>
      </c>
      <c r="N1741" s="25" t="str">
        <f t="shared" si="413"/>
        <v>K-C6</v>
      </c>
      <c r="Q1741" s="25" t="str">
        <f>VLOOKUP(K1741,[2]TONG_SL!$A:$D,3,0)</f>
        <v>Túi</v>
      </c>
      <c r="R1741" s="1">
        <v>20</v>
      </c>
      <c r="T1741" s="1">
        <f>VLOOKUP(VLOOKUP(G1741,[2]Ma_KH!$A:$R,18,0)&amp;K1741,[2]Gia_MB!$A:$F,6,0)</f>
        <v>73431</v>
      </c>
      <c r="U1741" s="14">
        <f t="shared" si="414"/>
        <v>1468620</v>
      </c>
    </row>
    <row r="1742" spans="1:21" x14ac:dyDescent="0.25">
      <c r="A1742" s="11">
        <v>45919</v>
      </c>
      <c r="B1742" s="25">
        <v>60757</v>
      </c>
      <c r="C1742" s="12" t="s">
        <v>7186</v>
      </c>
      <c r="D1742" s="16">
        <v>45919</v>
      </c>
      <c r="G1742" s="13" t="s">
        <v>3499</v>
      </c>
      <c r="I1742" s="13" t="s">
        <v>3499</v>
      </c>
      <c r="J1742" s="13" t="s">
        <v>1796</v>
      </c>
      <c r="K1742" s="13" t="s">
        <v>32</v>
      </c>
      <c r="L1742" s="25" t="str">
        <f>VLOOKUP($K1742,TONG_SL!$A:$D,2,0)</f>
        <v>Giò Tai Lưỡi Xào 250g</v>
      </c>
      <c r="N1742" s="25" t="str">
        <f t="shared" si="413"/>
        <v>K-C6</v>
      </c>
      <c r="Q1742" s="25" t="str">
        <f>VLOOKUP(K1742,[2]TONG_SL!$A:$D,3,0)</f>
        <v>Túi</v>
      </c>
      <c r="R1742" s="1">
        <v>8</v>
      </c>
      <c r="T1742" s="1">
        <f>VLOOKUP(VLOOKUP(G1742,[2]Ma_KH!$A:$R,18,0)&amp;K1742,[2]Gia_MB!$A:$F,6,0)</f>
        <v>50183</v>
      </c>
      <c r="U1742" s="14">
        <f t="shared" si="414"/>
        <v>401464</v>
      </c>
    </row>
    <row r="1743" spans="1:21" x14ac:dyDescent="0.25">
      <c r="A1743" s="11">
        <v>45919</v>
      </c>
      <c r="B1743" s="25">
        <v>60757</v>
      </c>
      <c r="C1743" s="12" t="s">
        <v>7186</v>
      </c>
      <c r="D1743" s="16">
        <v>45919</v>
      </c>
      <c r="G1743" s="13" t="s">
        <v>3499</v>
      </c>
      <c r="I1743" s="13" t="s">
        <v>3499</v>
      </c>
      <c r="J1743" s="13" t="s">
        <v>1796</v>
      </c>
      <c r="K1743" s="13" t="s">
        <v>27</v>
      </c>
      <c r="L1743" s="25" t="str">
        <f>VLOOKUP($K1743,TONG_SL!$A:$D,2,0)</f>
        <v>Chân giò heo muối 300g</v>
      </c>
      <c r="N1743" s="25" t="str">
        <f t="shared" si="413"/>
        <v>K-C6</v>
      </c>
      <c r="Q1743" s="25" t="str">
        <f>VLOOKUP(K1743,[2]TONG_SL!$A:$D,3,0)</f>
        <v>Túi</v>
      </c>
      <c r="R1743" s="1">
        <v>40</v>
      </c>
      <c r="T1743" s="1">
        <f>VLOOKUP(VLOOKUP(G1743,[2]Ma_KH!$A:$R,18,0)&amp;K1743,[2]Gia_MB!$A:$F,6,0)</f>
        <v>73431</v>
      </c>
      <c r="U1743" s="14">
        <f t="shared" si="414"/>
        <v>2937240</v>
      </c>
    </row>
    <row r="1744" spans="1:21" x14ac:dyDescent="0.25">
      <c r="A1744" s="11">
        <v>45919</v>
      </c>
      <c r="B1744" s="25">
        <v>60757</v>
      </c>
      <c r="C1744" s="12" t="s">
        <v>7186</v>
      </c>
      <c r="D1744" s="16">
        <v>45919</v>
      </c>
      <c r="G1744" s="13" t="s">
        <v>3499</v>
      </c>
      <c r="I1744" s="13" t="s">
        <v>3499</v>
      </c>
      <c r="J1744" s="13" t="s">
        <v>1796</v>
      </c>
      <c r="K1744" s="13" t="s">
        <v>30</v>
      </c>
      <c r="L1744" s="25" t="str">
        <f>VLOOKUP($K1744,TONG_SL!$A:$D,2,0)</f>
        <v>Gà muối 500g</v>
      </c>
      <c r="N1744" s="25" t="str">
        <f t="shared" si="413"/>
        <v>K-C6</v>
      </c>
      <c r="Q1744" s="25" t="str">
        <f>VLOOKUP(K1744,[2]TONG_SL!$A:$D,3,0)</f>
        <v>Túi</v>
      </c>
      <c r="R1744" s="1">
        <v>20</v>
      </c>
      <c r="T1744" s="1">
        <f>VLOOKUP(VLOOKUP(G1744,[2]Ma_KH!$A:$R,18,0)&amp;K1744,[2]Gia_MB!$A:$F,6,0)</f>
        <v>111058</v>
      </c>
      <c r="U1744" s="14">
        <f t="shared" si="414"/>
        <v>2221160</v>
      </c>
    </row>
    <row r="1745" spans="1:21" x14ac:dyDescent="0.25">
      <c r="A1745" s="11">
        <v>45919</v>
      </c>
      <c r="B1745" s="25">
        <v>60764</v>
      </c>
      <c r="C1745" s="12" t="s">
        <v>7186</v>
      </c>
      <c r="D1745" s="16">
        <v>45919</v>
      </c>
      <c r="G1745" s="13" t="s">
        <v>3502</v>
      </c>
      <c r="I1745" s="13" t="s">
        <v>3502</v>
      </c>
      <c r="J1745" s="13" t="s">
        <v>1796</v>
      </c>
      <c r="K1745" s="13" t="s">
        <v>32</v>
      </c>
      <c r="L1745" s="25" t="str">
        <f>VLOOKUP($K1745,TONG_SL!$A:$D,2,0)</f>
        <v>Giò Tai Lưỡi Xào 250g</v>
      </c>
      <c r="N1745" s="25" t="str">
        <f t="shared" si="413"/>
        <v>K-C6</v>
      </c>
      <c r="Q1745" s="25" t="str">
        <f>VLOOKUP(K1745,[2]TONG_SL!$A:$D,3,0)</f>
        <v>Túi</v>
      </c>
      <c r="R1745" s="1">
        <v>20</v>
      </c>
      <c r="T1745" s="1">
        <f>VLOOKUP(VLOOKUP(G1745,[2]Ma_KH!$A:$R,18,0)&amp;K1745,[2]Gia_MB!$A:$F,6,0)</f>
        <v>50183</v>
      </c>
      <c r="U1745" s="14">
        <f t="shared" si="414"/>
        <v>1003660</v>
      </c>
    </row>
    <row r="1746" spans="1:21" x14ac:dyDescent="0.25">
      <c r="A1746" s="11">
        <v>45919</v>
      </c>
      <c r="B1746" s="25">
        <v>60764</v>
      </c>
      <c r="C1746" s="12" t="s">
        <v>7186</v>
      </c>
      <c r="D1746" s="16">
        <v>45919</v>
      </c>
      <c r="G1746" s="13" t="s">
        <v>3502</v>
      </c>
      <c r="I1746" s="13" t="s">
        <v>3502</v>
      </c>
      <c r="J1746" s="13" t="s">
        <v>1796</v>
      </c>
      <c r="K1746" s="13" t="s">
        <v>27</v>
      </c>
      <c r="L1746" s="25" t="str">
        <f>VLOOKUP($K1746,TONG_SL!$A:$D,2,0)</f>
        <v>Chân giò heo muối 300g</v>
      </c>
      <c r="N1746" s="25" t="str">
        <f t="shared" si="413"/>
        <v>K-C6</v>
      </c>
      <c r="Q1746" s="25" t="str">
        <f>VLOOKUP(K1746,[2]TONG_SL!$A:$D,3,0)</f>
        <v>Túi</v>
      </c>
      <c r="R1746" s="1">
        <v>20</v>
      </c>
      <c r="T1746" s="1">
        <f>VLOOKUP(VLOOKUP(G1746,[2]Ma_KH!$A:$R,18,0)&amp;K1746,[2]Gia_MB!$A:$F,6,0)</f>
        <v>73431</v>
      </c>
      <c r="U1746" s="14">
        <f t="shared" si="414"/>
        <v>1468620</v>
      </c>
    </row>
    <row r="1747" spans="1:21" x14ac:dyDescent="0.25">
      <c r="A1747" s="11">
        <v>45919</v>
      </c>
      <c r="B1747" s="25">
        <v>60764</v>
      </c>
      <c r="C1747" s="12" t="s">
        <v>7186</v>
      </c>
      <c r="D1747" s="16">
        <v>45919</v>
      </c>
      <c r="G1747" s="13" t="s">
        <v>3502</v>
      </c>
      <c r="I1747" s="13" t="s">
        <v>3502</v>
      </c>
      <c r="J1747" s="13" t="s">
        <v>1796</v>
      </c>
      <c r="K1747" s="13" t="s">
        <v>30</v>
      </c>
      <c r="L1747" s="25" t="str">
        <f>VLOOKUP($K1747,TONG_SL!$A:$D,2,0)</f>
        <v>Gà muối 500g</v>
      </c>
      <c r="N1747" s="25" t="str">
        <f t="shared" si="413"/>
        <v>K-C6</v>
      </c>
      <c r="Q1747" s="25" t="str">
        <f>VLOOKUP(K1747,[2]TONG_SL!$A:$D,3,0)</f>
        <v>Túi</v>
      </c>
      <c r="R1747" s="1">
        <v>10</v>
      </c>
      <c r="T1747" s="1">
        <f>VLOOKUP(VLOOKUP(G1747,[2]Ma_KH!$A:$R,18,0)&amp;K1747,[2]Gia_MB!$A:$F,6,0)</f>
        <v>111058</v>
      </c>
      <c r="U1747" s="14">
        <f t="shared" si="414"/>
        <v>1110580</v>
      </c>
    </row>
    <row r="1748" spans="1:21" x14ac:dyDescent="0.25">
      <c r="A1748" s="11">
        <v>45919</v>
      </c>
      <c r="B1748" s="25">
        <v>60760</v>
      </c>
      <c r="C1748" s="12" t="s">
        <v>7186</v>
      </c>
      <c r="D1748" s="16">
        <v>45919</v>
      </c>
      <c r="G1748" s="13" t="s">
        <v>3525</v>
      </c>
      <c r="I1748" s="13" t="s">
        <v>3525</v>
      </c>
      <c r="J1748" s="13" t="s">
        <v>1796</v>
      </c>
      <c r="K1748" s="13" t="s">
        <v>32</v>
      </c>
      <c r="L1748" s="25" t="str">
        <f>VLOOKUP($K1748,TONG_SL!$A:$D,2,0)</f>
        <v>Giò Tai Lưỡi Xào 250g</v>
      </c>
      <c r="N1748" s="25" t="str">
        <f t="shared" si="413"/>
        <v>K-C6</v>
      </c>
      <c r="Q1748" s="25" t="str">
        <f>VLOOKUP(K1748,[2]TONG_SL!$A:$D,3,0)</f>
        <v>Túi</v>
      </c>
      <c r="R1748" s="1">
        <v>4</v>
      </c>
      <c r="T1748" s="1">
        <f>VLOOKUP(VLOOKUP(G1748,[2]Ma_KH!$A:$R,18,0)&amp;K1748,[2]Gia_MB!$A:$F,6,0)</f>
        <v>50183</v>
      </c>
      <c r="U1748" s="14">
        <f t="shared" si="414"/>
        <v>200732</v>
      </c>
    </row>
    <row r="1749" spans="1:21" x14ac:dyDescent="0.25">
      <c r="A1749" s="11">
        <v>45919</v>
      </c>
      <c r="B1749" s="25">
        <v>60760</v>
      </c>
      <c r="C1749" s="12" t="s">
        <v>7186</v>
      </c>
      <c r="D1749" s="16">
        <v>45919</v>
      </c>
      <c r="G1749" s="13" t="s">
        <v>3525</v>
      </c>
      <c r="I1749" s="13" t="s">
        <v>3525</v>
      </c>
      <c r="J1749" s="13" t="s">
        <v>1796</v>
      </c>
      <c r="K1749" s="13" t="s">
        <v>51</v>
      </c>
      <c r="L1749" s="25" t="str">
        <f>VLOOKUP($K1749,TONG_SL!$A:$D,2,0)</f>
        <v>Mọc Nấm Hương 250g</v>
      </c>
      <c r="N1749" s="25" t="str">
        <f t="shared" si="413"/>
        <v>K-C6</v>
      </c>
      <c r="Q1749" s="25" t="str">
        <f>VLOOKUP(K1749,[2]TONG_SL!$A:$D,3,0)</f>
        <v>Túi</v>
      </c>
      <c r="R1749" s="1">
        <v>6</v>
      </c>
      <c r="T1749" s="1">
        <f>VLOOKUP(VLOOKUP(G1749,[2]Ma_KH!$A:$R,18,0)&amp;K1749,[2]Gia_MB!$A:$F,6,0)</f>
        <v>46000</v>
      </c>
      <c r="U1749" s="14">
        <f t="shared" si="414"/>
        <v>276000</v>
      </c>
    </row>
    <row r="1750" spans="1:21" x14ac:dyDescent="0.25">
      <c r="A1750" s="11">
        <v>45919</v>
      </c>
      <c r="B1750" s="25">
        <v>60760</v>
      </c>
      <c r="C1750" s="12" t="s">
        <v>7186</v>
      </c>
      <c r="D1750" s="16">
        <v>45919</v>
      </c>
      <c r="G1750" s="13" t="s">
        <v>3525</v>
      </c>
      <c r="I1750" s="13" t="s">
        <v>3525</v>
      </c>
      <c r="J1750" s="13" t="s">
        <v>1796</v>
      </c>
      <c r="K1750" s="13" t="s">
        <v>27</v>
      </c>
      <c r="L1750" s="25" t="str">
        <f>VLOOKUP($K1750,TONG_SL!$A:$D,2,0)</f>
        <v>Chân giò heo muối 300g</v>
      </c>
      <c r="N1750" s="25" t="str">
        <f t="shared" si="413"/>
        <v>K-C6</v>
      </c>
      <c r="Q1750" s="25" t="str">
        <f>VLOOKUP(K1750,[2]TONG_SL!$A:$D,3,0)</f>
        <v>Túi</v>
      </c>
      <c r="R1750" s="1">
        <v>40</v>
      </c>
      <c r="T1750" s="1">
        <f>VLOOKUP(VLOOKUP(G1750,[2]Ma_KH!$A:$R,18,0)&amp;K1750,[2]Gia_MB!$A:$F,6,0)</f>
        <v>73431</v>
      </c>
      <c r="U1750" s="14">
        <f t="shared" si="414"/>
        <v>2937240</v>
      </c>
    </row>
    <row r="1751" spans="1:21" x14ac:dyDescent="0.25">
      <c r="A1751" s="11">
        <v>45919</v>
      </c>
      <c r="B1751" s="25">
        <v>60760</v>
      </c>
      <c r="C1751" s="12" t="s">
        <v>7186</v>
      </c>
      <c r="D1751" s="16">
        <v>45919</v>
      </c>
      <c r="G1751" s="13" t="s">
        <v>3525</v>
      </c>
      <c r="I1751" s="13" t="s">
        <v>3525</v>
      </c>
      <c r="J1751" s="13" t="s">
        <v>1796</v>
      </c>
      <c r="K1751" s="13" t="s">
        <v>30</v>
      </c>
      <c r="L1751" s="25" t="str">
        <f>VLOOKUP($K1751,TONG_SL!$A:$D,2,0)</f>
        <v>Gà muối 500g</v>
      </c>
      <c r="N1751" s="25" t="str">
        <f t="shared" si="413"/>
        <v>K-C6</v>
      </c>
      <c r="Q1751" s="25" t="str">
        <f>VLOOKUP(K1751,[2]TONG_SL!$A:$D,3,0)</f>
        <v>Túi</v>
      </c>
      <c r="R1751" s="1">
        <v>10</v>
      </c>
      <c r="T1751" s="1">
        <f>VLOOKUP(VLOOKUP(G1751,[2]Ma_KH!$A:$R,18,0)&amp;K1751,[2]Gia_MB!$A:$F,6,0)</f>
        <v>111058</v>
      </c>
      <c r="U1751" s="14">
        <f t="shared" si="414"/>
        <v>1110580</v>
      </c>
    </row>
    <row r="1752" spans="1:21" x14ac:dyDescent="0.25">
      <c r="A1752" s="11">
        <v>45918</v>
      </c>
      <c r="B1752" s="25">
        <v>60734</v>
      </c>
      <c r="C1752" s="98" t="s">
        <v>7186</v>
      </c>
      <c r="D1752" s="99">
        <v>45919</v>
      </c>
      <c r="G1752" s="13" t="s">
        <v>711</v>
      </c>
      <c r="I1752" s="13" t="s">
        <v>7274</v>
      </c>
      <c r="J1752" s="13" t="s">
        <v>1813</v>
      </c>
      <c r="K1752" s="13" t="s">
        <v>556</v>
      </c>
      <c r="L1752" s="25" t="str">
        <f>VLOOKUP($K1752,TONG_SL!$A:$D,2,0)</f>
        <v>Chân giò heo muối 100g</v>
      </c>
      <c r="N1752" s="25" t="str">
        <f t="shared" ref="N1752" si="415">IF($B1752&lt;&gt;"","K-C6","")</f>
        <v>K-C6</v>
      </c>
      <c r="Q1752" s="25" t="str">
        <f>VLOOKUP(K1752,[2]TONG_SL!$A:$D,3,0)</f>
        <v>Gói</v>
      </c>
      <c r="R1752" s="1">
        <v>10</v>
      </c>
      <c r="T1752" s="1">
        <f>VLOOKUP(VLOOKUP(G1752,[2]Ma_KH!$A:$R,18,0)&amp;K1752,[2]Gia_MB!$A:$F,6,0)</f>
        <v>23076</v>
      </c>
      <c r="U1752" s="14">
        <f t="shared" ref="U1752" si="416">T1752*R1752</f>
        <v>230760</v>
      </c>
    </row>
    <row r="1753" spans="1:21" x14ac:dyDescent="0.25">
      <c r="A1753" s="11">
        <v>45909</v>
      </c>
      <c r="B1753" s="25">
        <v>57949</v>
      </c>
      <c r="C1753" s="98" t="s">
        <v>7186</v>
      </c>
      <c r="D1753" s="99">
        <v>45919</v>
      </c>
      <c r="G1753" s="13" t="s">
        <v>619</v>
      </c>
      <c r="I1753" s="13" t="s">
        <v>7320</v>
      </c>
      <c r="J1753" s="13" t="s">
        <v>1815</v>
      </c>
      <c r="K1753" s="13" t="s">
        <v>30</v>
      </c>
      <c r="L1753" s="25" t="str">
        <f>VLOOKUP($K1753,TONG_SL!$A:$D,2,0)</f>
        <v>Gà muối 500g</v>
      </c>
      <c r="N1753" s="25" t="str">
        <f t="shared" ref="N1753:N1790" si="417">IF($B1753&lt;&gt;"","K-C6","")</f>
        <v>K-C6</v>
      </c>
      <c r="Q1753" s="25" t="str">
        <f>VLOOKUP(K1753,[2]TONG_SL!$A:$D,3,0)</f>
        <v>Túi</v>
      </c>
      <c r="R1753" s="1">
        <v>3</v>
      </c>
      <c r="T1753" s="1">
        <f>VLOOKUP(VLOOKUP(G1753,[2]Ma_KH!$A:$R,18,0)&amp;K1753,[2]Gia_MB!$A:$F,6,0)</f>
        <v>111058</v>
      </c>
      <c r="U1753" s="14">
        <f t="shared" ref="U1753:U1789" si="418">T1753*R1753</f>
        <v>333174</v>
      </c>
    </row>
    <row r="1754" spans="1:21" x14ac:dyDescent="0.25">
      <c r="A1754" s="11">
        <v>45909</v>
      </c>
      <c r="B1754" s="25">
        <v>57949</v>
      </c>
      <c r="C1754" s="98" t="s">
        <v>7186</v>
      </c>
      <c r="D1754" s="99">
        <v>45919</v>
      </c>
      <c r="G1754" s="13" t="s">
        <v>619</v>
      </c>
      <c r="I1754" s="13" t="s">
        <v>7320</v>
      </c>
      <c r="J1754" s="13" t="s">
        <v>1815</v>
      </c>
      <c r="K1754" s="13" t="s">
        <v>558</v>
      </c>
      <c r="L1754" s="25" t="str">
        <f>VLOOKUP($K1754,TONG_SL!$A:$D,2,0)</f>
        <v>Gà muối hun khói 300g</v>
      </c>
      <c r="N1754" s="25" t="str">
        <f t="shared" si="417"/>
        <v>K-C6</v>
      </c>
      <c r="Q1754" s="25" t="str">
        <f>VLOOKUP(K1754,[2]TONG_SL!$A:$D,3,0)</f>
        <v>Túi</v>
      </c>
      <c r="R1754" s="1">
        <v>5</v>
      </c>
      <c r="T1754" s="1">
        <f>VLOOKUP(VLOOKUP(G1754,[2]Ma_KH!$A:$R,18,0)&amp;K1754,[2]Gia_MB!$A:$F,6,0)</f>
        <v>70000</v>
      </c>
      <c r="U1754" s="14">
        <f t="shared" si="418"/>
        <v>350000</v>
      </c>
    </row>
    <row r="1755" spans="1:21" x14ac:dyDescent="0.25">
      <c r="A1755" s="11">
        <v>45909</v>
      </c>
      <c r="B1755" s="25">
        <v>57949</v>
      </c>
      <c r="C1755" s="98" t="s">
        <v>7186</v>
      </c>
      <c r="D1755" s="99">
        <v>45919</v>
      </c>
      <c r="G1755" s="13" t="s">
        <v>619</v>
      </c>
      <c r="I1755" s="13" t="s">
        <v>7320</v>
      </c>
      <c r="J1755" s="13" t="s">
        <v>1815</v>
      </c>
      <c r="K1755" s="13" t="s">
        <v>55</v>
      </c>
      <c r="L1755" s="25" t="str">
        <f>VLOOKUP($K1755,TONG_SL!$A:$D,2,0)</f>
        <v>Gà xì dầu 500g</v>
      </c>
      <c r="N1755" s="25" t="str">
        <f t="shared" si="417"/>
        <v>K-C6</v>
      </c>
      <c r="Q1755" s="25" t="str">
        <f>VLOOKUP(K1755,[2]TONG_SL!$A:$D,3,0)</f>
        <v>Túi</v>
      </c>
      <c r="R1755" s="1">
        <v>2</v>
      </c>
      <c r="T1755" s="1">
        <f>VLOOKUP(VLOOKUP(G1755,[2]Ma_KH!$A:$R,18,0)&amp;K1755,[2]Gia_MB!$A:$F,6,0)</f>
        <v>111606</v>
      </c>
      <c r="U1755" s="14">
        <f t="shared" si="418"/>
        <v>223212</v>
      </c>
    </row>
    <row r="1756" spans="1:21" x14ac:dyDescent="0.25">
      <c r="A1756" s="11">
        <v>45909</v>
      </c>
      <c r="B1756" s="25">
        <v>57949</v>
      </c>
      <c r="C1756" s="98" t="s">
        <v>7186</v>
      </c>
      <c r="D1756" s="99">
        <v>45919</v>
      </c>
      <c r="G1756" s="13" t="s">
        <v>619</v>
      </c>
      <c r="I1756" s="13" t="s">
        <v>7320</v>
      </c>
      <c r="J1756" s="13" t="s">
        <v>1815</v>
      </c>
      <c r="K1756" s="13" t="s">
        <v>547</v>
      </c>
      <c r="L1756" s="25" t="str">
        <f>VLOOKUP($K1756,TONG_SL!$A:$D,2,0)</f>
        <v>Chân giò heo muối 500g</v>
      </c>
      <c r="N1756" s="25" t="str">
        <f t="shared" si="417"/>
        <v>K-C6</v>
      </c>
      <c r="Q1756" s="25" t="str">
        <f>VLOOKUP(K1756,[2]TONG_SL!$A:$D,3,0)</f>
        <v>Túi</v>
      </c>
      <c r="R1756" s="1">
        <v>2</v>
      </c>
      <c r="T1756" s="1">
        <f>VLOOKUP(VLOOKUP(G1756,[2]Ma_KH!$A:$R,18,0)&amp;K1756,[2]Gia_MB!$A:$F,6,0)</f>
        <v>119066</v>
      </c>
      <c r="U1756" s="14">
        <f t="shared" si="418"/>
        <v>238132</v>
      </c>
    </row>
    <row r="1757" spans="1:21" x14ac:dyDescent="0.25">
      <c r="A1757" s="11">
        <v>45909</v>
      </c>
      <c r="B1757" s="25">
        <v>57949</v>
      </c>
      <c r="C1757" s="98" t="s">
        <v>7186</v>
      </c>
      <c r="D1757" s="99">
        <v>45919</v>
      </c>
      <c r="G1757" s="13" t="s">
        <v>619</v>
      </c>
      <c r="I1757" s="13" t="s">
        <v>7320</v>
      </c>
      <c r="J1757" s="13" t="s">
        <v>1815</v>
      </c>
      <c r="K1757" s="13" t="s">
        <v>27</v>
      </c>
      <c r="L1757" s="25" t="str">
        <f>VLOOKUP($K1757,TONG_SL!$A:$D,2,0)</f>
        <v>Chân giò heo muối 300g</v>
      </c>
      <c r="N1757" s="25" t="str">
        <f t="shared" si="417"/>
        <v>K-C6</v>
      </c>
      <c r="Q1757" s="25" t="str">
        <f>VLOOKUP(K1757,[2]TONG_SL!$A:$D,3,0)</f>
        <v>Túi</v>
      </c>
      <c r="R1757" s="1">
        <v>10</v>
      </c>
      <c r="T1757" s="1">
        <f>VLOOKUP(VLOOKUP(G1757,[2]Ma_KH!$A:$R,18,0)&amp;K1757,[2]Gia_MB!$A:$F,6,0)</f>
        <v>73431</v>
      </c>
      <c r="U1757" s="14">
        <f t="shared" si="418"/>
        <v>734310</v>
      </c>
    </row>
    <row r="1758" spans="1:21" x14ac:dyDescent="0.25">
      <c r="A1758" s="11">
        <v>45909</v>
      </c>
      <c r="B1758" s="25">
        <v>57949</v>
      </c>
      <c r="C1758" s="98" t="s">
        <v>7186</v>
      </c>
      <c r="D1758" s="99">
        <v>45919</v>
      </c>
      <c r="G1758" s="13" t="s">
        <v>619</v>
      </c>
      <c r="I1758" s="13" t="s">
        <v>7320</v>
      </c>
      <c r="J1758" s="13" t="s">
        <v>1815</v>
      </c>
      <c r="K1758" s="13" t="s">
        <v>556</v>
      </c>
      <c r="L1758" s="25" t="str">
        <f>VLOOKUP($K1758,TONG_SL!$A:$D,2,0)</f>
        <v>Chân giò heo muối 100g</v>
      </c>
      <c r="N1758" s="25" t="str">
        <f t="shared" si="417"/>
        <v>K-C6</v>
      </c>
      <c r="Q1758" s="25" t="str">
        <f>VLOOKUP(K1758,[2]TONG_SL!$A:$D,3,0)</f>
        <v>Gói</v>
      </c>
      <c r="R1758" s="1">
        <v>10</v>
      </c>
      <c r="T1758" s="1">
        <f>VLOOKUP(VLOOKUP(G1758,[2]Ma_KH!$A:$R,18,0)&amp;K1758,[2]Gia_MB!$A:$F,6,0)</f>
        <v>24549</v>
      </c>
      <c r="U1758" s="14">
        <f t="shared" si="418"/>
        <v>245490</v>
      </c>
    </row>
    <row r="1759" spans="1:21" x14ac:dyDescent="0.25">
      <c r="A1759" s="11">
        <v>45909</v>
      </c>
      <c r="B1759" s="25">
        <v>57949</v>
      </c>
      <c r="C1759" s="98" t="s">
        <v>7186</v>
      </c>
      <c r="D1759" s="99">
        <v>45919</v>
      </c>
      <c r="G1759" s="13" t="s">
        <v>619</v>
      </c>
      <c r="I1759" s="13" t="s">
        <v>7320</v>
      </c>
      <c r="J1759" s="13" t="s">
        <v>1815</v>
      </c>
      <c r="K1759" s="13" t="s">
        <v>35</v>
      </c>
      <c r="L1759" s="25" t="str">
        <f>VLOOKUP($K1759,TONG_SL!$A:$D,2,0)</f>
        <v>Tai heo muối 200g</v>
      </c>
      <c r="N1759" s="25" t="str">
        <f t="shared" si="417"/>
        <v>K-C6</v>
      </c>
      <c r="Q1759" s="25" t="str">
        <f>VLOOKUP(K1759,[2]TONG_SL!$A:$D,3,0)</f>
        <v>Túi</v>
      </c>
      <c r="R1759" s="1">
        <v>3</v>
      </c>
      <c r="T1759" s="1">
        <f>VLOOKUP(VLOOKUP(G1759,[2]Ma_KH!$A:$R,18,0)&amp;K1759,[2]Gia_MB!$A:$F,6,0)</f>
        <v>55595</v>
      </c>
      <c r="U1759" s="14">
        <f t="shared" si="418"/>
        <v>166785</v>
      </c>
    </row>
    <row r="1760" spans="1:21" x14ac:dyDescent="0.25">
      <c r="A1760" s="11">
        <v>45909</v>
      </c>
      <c r="B1760" s="25">
        <v>57949</v>
      </c>
      <c r="C1760" s="98" t="s">
        <v>7186</v>
      </c>
      <c r="D1760" s="99">
        <v>45919</v>
      </c>
      <c r="G1760" s="13" t="s">
        <v>619</v>
      </c>
      <c r="I1760" s="13" t="s">
        <v>7320</v>
      </c>
      <c r="J1760" s="13" t="s">
        <v>1815</v>
      </c>
      <c r="K1760" s="13" t="s">
        <v>32</v>
      </c>
      <c r="L1760" s="25" t="str">
        <f>VLOOKUP($K1760,TONG_SL!$A:$D,2,0)</f>
        <v>Giò Tai Lưỡi Xào 250g</v>
      </c>
      <c r="N1760" s="25" t="str">
        <f t="shared" si="417"/>
        <v>K-C6</v>
      </c>
      <c r="Q1760" s="25" t="str">
        <f>VLOOKUP(K1760,[2]TONG_SL!$A:$D,3,0)</f>
        <v>Túi</v>
      </c>
      <c r="R1760" s="1">
        <v>3</v>
      </c>
      <c r="T1760" s="1">
        <f>VLOOKUP(VLOOKUP(G1760,[2]Ma_KH!$A:$R,18,0)&amp;K1760,[2]Gia_MB!$A:$F,6,0)</f>
        <v>50183</v>
      </c>
      <c r="U1760" s="14">
        <f t="shared" si="418"/>
        <v>150549</v>
      </c>
    </row>
    <row r="1761" spans="1:21" x14ac:dyDescent="0.25">
      <c r="A1761" s="11">
        <v>45909</v>
      </c>
      <c r="B1761" s="25">
        <v>57949</v>
      </c>
      <c r="C1761" s="98" t="s">
        <v>7186</v>
      </c>
      <c r="D1761" s="99">
        <v>45919</v>
      </c>
      <c r="G1761" s="13" t="s">
        <v>619</v>
      </c>
      <c r="I1761" s="13" t="s">
        <v>7320</v>
      </c>
      <c r="J1761" s="13" t="s">
        <v>1815</v>
      </c>
      <c r="K1761" s="13" t="s">
        <v>51</v>
      </c>
      <c r="L1761" s="25" t="str">
        <f>VLOOKUP($K1761,TONG_SL!$A:$D,2,0)</f>
        <v>Mọc Nấm Hương 250g</v>
      </c>
      <c r="N1761" s="25" t="str">
        <f t="shared" si="417"/>
        <v>K-C6</v>
      </c>
      <c r="Q1761" s="25" t="str">
        <f>VLOOKUP(K1761,[2]TONG_SL!$A:$D,3,0)</f>
        <v>Túi</v>
      </c>
      <c r="R1761" s="1">
        <v>3</v>
      </c>
      <c r="T1761" s="1">
        <f>VLOOKUP(VLOOKUP(G1761,[2]Ma_KH!$A:$R,18,0)&amp;K1761,[2]Gia_MB!$A:$F,6,0)</f>
        <v>46000</v>
      </c>
      <c r="U1761" s="14">
        <f t="shared" si="418"/>
        <v>138000</v>
      </c>
    </row>
    <row r="1762" spans="1:21" x14ac:dyDescent="0.25">
      <c r="A1762" s="11">
        <v>45909</v>
      </c>
      <c r="B1762" s="25">
        <v>57949</v>
      </c>
      <c r="C1762" s="98" t="s">
        <v>7186</v>
      </c>
      <c r="D1762" s="99">
        <v>45919</v>
      </c>
      <c r="G1762" s="13" t="s">
        <v>619</v>
      </c>
      <c r="I1762" s="13" t="s">
        <v>7320</v>
      </c>
      <c r="J1762" s="13" t="s">
        <v>1815</v>
      </c>
      <c r="K1762" s="13" t="s">
        <v>39</v>
      </c>
      <c r="L1762" s="25" t="str">
        <f>VLOOKUP($K1762,TONG_SL!$A:$D,2,0)</f>
        <v>Chả cốm 300g</v>
      </c>
      <c r="N1762" s="25" t="str">
        <f t="shared" si="417"/>
        <v>K-C6</v>
      </c>
      <c r="Q1762" s="25" t="str">
        <f>VLOOKUP(K1762,[2]TONG_SL!$A:$D,3,0)</f>
        <v>Túi</v>
      </c>
      <c r="R1762" s="1">
        <v>3</v>
      </c>
      <c r="T1762" s="1">
        <f>VLOOKUP(VLOOKUP(G1762,[2]Ma_KH!$A:$R,18,0)&amp;K1762,[2]Gia_MB!$A:$F,6,0)</f>
        <v>74250</v>
      </c>
      <c r="U1762" s="14">
        <f t="shared" si="418"/>
        <v>222750</v>
      </c>
    </row>
    <row r="1763" spans="1:21" x14ac:dyDescent="0.25">
      <c r="A1763" s="11">
        <v>45909</v>
      </c>
      <c r="B1763" s="25">
        <v>57949</v>
      </c>
      <c r="C1763" s="98" t="s">
        <v>7186</v>
      </c>
      <c r="D1763" s="99">
        <v>45919</v>
      </c>
      <c r="G1763" s="13" t="s">
        <v>619</v>
      </c>
      <c r="I1763" s="13" t="s">
        <v>7320</v>
      </c>
      <c r="J1763" s="13" t="s">
        <v>1815</v>
      </c>
      <c r="K1763" s="13" t="s">
        <v>568</v>
      </c>
      <c r="L1763" s="25" t="str">
        <f>VLOOKUP($K1763,TONG_SL!$A:$D,2,0)</f>
        <v>Chân gà sả tắc 150g</v>
      </c>
      <c r="N1763" s="25" t="str">
        <f t="shared" si="417"/>
        <v>K-C6</v>
      </c>
      <c r="Q1763" s="25" t="str">
        <f>VLOOKUP(K1763,[2]TONG_SL!$A:$D,3,0)</f>
        <v>Túi</v>
      </c>
      <c r="R1763" s="1">
        <v>3</v>
      </c>
      <c r="T1763" s="1">
        <f>VLOOKUP(VLOOKUP(G1763,[2]Ma_KH!$A:$R,18,0)&amp;K1763,[2]Gia_MB!$A:$F,6,0)</f>
        <v>20250</v>
      </c>
      <c r="U1763" s="14">
        <f t="shared" si="418"/>
        <v>60750</v>
      </c>
    </row>
    <row r="1764" spans="1:21" x14ac:dyDescent="0.25">
      <c r="A1764" s="11">
        <v>45909</v>
      </c>
      <c r="B1764" s="25">
        <v>57949</v>
      </c>
      <c r="C1764" s="98" t="s">
        <v>7186</v>
      </c>
      <c r="D1764" s="99">
        <v>45919</v>
      </c>
      <c r="G1764" s="13" t="s">
        <v>619</v>
      </c>
      <c r="I1764" s="13" t="s">
        <v>7320</v>
      </c>
      <c r="J1764" s="13" t="s">
        <v>1815</v>
      </c>
      <c r="K1764" s="13" t="s">
        <v>570</v>
      </c>
      <c r="L1764" s="25" t="str">
        <f>VLOOKUP($K1764,TONG_SL!$A:$D,2,0)</f>
        <v>Tai heo sốt thái 150g</v>
      </c>
      <c r="N1764" s="25" t="str">
        <f t="shared" si="417"/>
        <v>K-C6</v>
      </c>
      <c r="Q1764" s="25" t="str">
        <f>VLOOKUP(K1764,[2]TONG_SL!$A:$D,3,0)</f>
        <v>Túi</v>
      </c>
      <c r="R1764" s="1">
        <v>3</v>
      </c>
      <c r="T1764" s="1">
        <f>VLOOKUP(VLOOKUP(G1764,[2]Ma_KH!$A:$R,18,0)&amp;K1764,[2]Gia_MB!$A:$F,6,0)</f>
        <v>19500</v>
      </c>
      <c r="U1764" s="14">
        <f t="shared" si="418"/>
        <v>58500</v>
      </c>
    </row>
    <row r="1765" spans="1:21" x14ac:dyDescent="0.25">
      <c r="A1765" s="11">
        <v>45917</v>
      </c>
      <c r="B1765" s="25">
        <v>59782</v>
      </c>
      <c r="C1765" s="98" t="s">
        <v>7186</v>
      </c>
      <c r="D1765" s="99">
        <v>45919</v>
      </c>
      <c r="G1765" s="13" t="s">
        <v>711</v>
      </c>
      <c r="I1765" s="13" t="s">
        <v>7572</v>
      </c>
      <c r="J1765" s="13" t="s">
        <v>1815</v>
      </c>
      <c r="K1765" s="13" t="s">
        <v>556</v>
      </c>
      <c r="L1765" s="25" t="str">
        <f>VLOOKUP($K1765,TONG_SL!$A:$D,2,0)</f>
        <v>Chân giò heo muối 100g</v>
      </c>
      <c r="N1765" s="25" t="str">
        <f t="shared" si="417"/>
        <v>K-C6</v>
      </c>
      <c r="Q1765" s="25" t="str">
        <f>VLOOKUP(K1765,[2]TONG_SL!$A:$D,3,0)</f>
        <v>Gói</v>
      </c>
      <c r="R1765" s="1">
        <v>12</v>
      </c>
      <c r="T1765" s="1">
        <f>VLOOKUP(VLOOKUP(G1765,[2]Ma_KH!$A:$R,18,0)&amp;K1765,[2]Gia_MB!$A:$F,6,0)</f>
        <v>23076</v>
      </c>
      <c r="U1765" s="14">
        <f t="shared" si="418"/>
        <v>276912</v>
      </c>
    </row>
    <row r="1766" spans="1:21" x14ac:dyDescent="0.25">
      <c r="A1766" s="11">
        <v>45917</v>
      </c>
      <c r="B1766" s="25">
        <v>59784</v>
      </c>
      <c r="C1766" s="98" t="s">
        <v>7186</v>
      </c>
      <c r="D1766" s="99">
        <v>45919</v>
      </c>
      <c r="G1766" s="13" t="s">
        <v>711</v>
      </c>
      <c r="I1766" s="13" t="s">
        <v>7230</v>
      </c>
      <c r="J1766" s="13" t="s">
        <v>1815</v>
      </c>
      <c r="K1766" s="13" t="s">
        <v>556</v>
      </c>
      <c r="L1766" s="25" t="str">
        <f>VLOOKUP($K1766,TONG_SL!$A:$D,2,0)</f>
        <v>Chân giò heo muối 100g</v>
      </c>
      <c r="N1766" s="25" t="str">
        <f t="shared" si="417"/>
        <v>K-C6</v>
      </c>
      <c r="Q1766" s="25" t="str">
        <f>VLOOKUP(K1766,[2]TONG_SL!$A:$D,3,0)</f>
        <v>Gói</v>
      </c>
      <c r="R1766" s="1">
        <v>10</v>
      </c>
      <c r="T1766" s="1">
        <f>VLOOKUP(VLOOKUP(G1766,[2]Ma_KH!$A:$R,18,0)&amp;K1766,[2]Gia_MB!$A:$F,6,0)</f>
        <v>23076</v>
      </c>
      <c r="U1766" s="14">
        <f t="shared" si="418"/>
        <v>230760</v>
      </c>
    </row>
    <row r="1767" spans="1:21" x14ac:dyDescent="0.25">
      <c r="A1767" s="11">
        <v>45917</v>
      </c>
      <c r="B1767" s="25">
        <v>58756</v>
      </c>
      <c r="C1767" s="98" t="s">
        <v>7186</v>
      </c>
      <c r="D1767" s="99">
        <v>45919</v>
      </c>
      <c r="G1767" s="13" t="s">
        <v>7585</v>
      </c>
      <c r="I1767" s="13" t="s">
        <v>7585</v>
      </c>
      <c r="J1767" s="13" t="s">
        <v>1815</v>
      </c>
      <c r="K1767" s="13" t="s">
        <v>30</v>
      </c>
      <c r="L1767" s="25" t="str">
        <f>VLOOKUP($K1767,TONG_SL!$A:$D,2,0)</f>
        <v>Gà muối 500g</v>
      </c>
      <c r="N1767" s="25" t="str">
        <f t="shared" si="417"/>
        <v>K-C6</v>
      </c>
      <c r="Q1767" s="25" t="str">
        <f>VLOOKUP(K1767,[2]TONG_SL!$A:$D,3,0)</f>
        <v>Túi</v>
      </c>
      <c r="R1767" s="1">
        <v>2</v>
      </c>
      <c r="T1767" s="1" t="e">
        <f>VLOOKUP(VLOOKUP(G1767,[2]Ma_KH!$A:$R,18,0)&amp;K1767,[2]Gia_MB!$A:$F,6,0)</f>
        <v>#N/A</v>
      </c>
      <c r="U1767" s="14" t="e">
        <f t="shared" si="418"/>
        <v>#N/A</v>
      </c>
    </row>
    <row r="1768" spans="1:21" x14ac:dyDescent="0.25">
      <c r="A1768" s="11">
        <v>45917</v>
      </c>
      <c r="B1768" s="25">
        <v>58756</v>
      </c>
      <c r="C1768" s="98" t="s">
        <v>7186</v>
      </c>
      <c r="D1768" s="99">
        <v>45919</v>
      </c>
      <c r="G1768" s="13" t="s">
        <v>7585</v>
      </c>
      <c r="I1768" s="13" t="s">
        <v>7585</v>
      </c>
      <c r="J1768" s="13" t="s">
        <v>1815</v>
      </c>
      <c r="K1768" s="13" t="s">
        <v>556</v>
      </c>
      <c r="L1768" s="25" t="str">
        <f>VLOOKUP($K1768,TONG_SL!$A:$D,2,0)</f>
        <v>Chân giò heo muối 100g</v>
      </c>
      <c r="N1768" s="25" t="str">
        <f t="shared" si="417"/>
        <v>K-C6</v>
      </c>
      <c r="Q1768" s="25" t="str">
        <f>VLOOKUP(K1768,[2]TONG_SL!$A:$D,3,0)</f>
        <v>Gói</v>
      </c>
      <c r="R1768" s="1">
        <v>2</v>
      </c>
      <c r="T1768" s="1" t="e">
        <f>VLOOKUP(VLOOKUP(G1768,[2]Ma_KH!$A:$R,18,0)&amp;K1768,[2]Gia_MB!$A:$F,6,0)</f>
        <v>#N/A</v>
      </c>
      <c r="U1768" s="14" t="e">
        <f t="shared" si="418"/>
        <v>#N/A</v>
      </c>
    </row>
    <row r="1769" spans="1:21" x14ac:dyDescent="0.25">
      <c r="A1769" s="11">
        <v>45917</v>
      </c>
      <c r="B1769" s="25">
        <v>58756</v>
      </c>
      <c r="C1769" s="98" t="s">
        <v>7186</v>
      </c>
      <c r="D1769" s="99">
        <v>45919</v>
      </c>
      <c r="G1769" s="13" t="s">
        <v>7585</v>
      </c>
      <c r="I1769" s="13" t="s">
        <v>7585</v>
      </c>
      <c r="J1769" s="13" t="s">
        <v>1815</v>
      </c>
      <c r="K1769" s="13" t="s">
        <v>27</v>
      </c>
      <c r="L1769" s="25" t="str">
        <f>VLOOKUP($K1769,TONG_SL!$A:$D,2,0)</f>
        <v>Chân giò heo muối 300g</v>
      </c>
      <c r="N1769" s="25" t="str">
        <f t="shared" si="417"/>
        <v>K-C6</v>
      </c>
      <c r="Q1769" s="25" t="str">
        <f>VLOOKUP(K1769,[2]TONG_SL!$A:$D,3,0)</f>
        <v>Túi</v>
      </c>
      <c r="R1769" s="1">
        <v>2</v>
      </c>
      <c r="T1769" s="1" t="e">
        <f>VLOOKUP(VLOOKUP(G1769,[2]Ma_KH!$A:$R,18,0)&amp;K1769,[2]Gia_MB!$A:$F,6,0)</f>
        <v>#N/A</v>
      </c>
      <c r="U1769" s="14" t="e">
        <f t="shared" si="418"/>
        <v>#N/A</v>
      </c>
    </row>
    <row r="1770" spans="1:21" x14ac:dyDescent="0.25">
      <c r="A1770" s="11">
        <v>45917</v>
      </c>
      <c r="B1770" s="25">
        <v>58756</v>
      </c>
      <c r="C1770" s="98" t="s">
        <v>7186</v>
      </c>
      <c r="D1770" s="99">
        <v>45919</v>
      </c>
      <c r="G1770" s="13" t="s">
        <v>7585</v>
      </c>
      <c r="I1770" s="13" t="s">
        <v>7585</v>
      </c>
      <c r="J1770" s="13" t="s">
        <v>1815</v>
      </c>
      <c r="K1770" s="13" t="s">
        <v>35</v>
      </c>
      <c r="L1770" s="25" t="str">
        <f>VLOOKUP($K1770,TONG_SL!$A:$D,2,0)</f>
        <v>Tai heo muối 200g</v>
      </c>
      <c r="N1770" s="25" t="str">
        <f t="shared" si="417"/>
        <v>K-C6</v>
      </c>
      <c r="Q1770" s="25" t="str">
        <f>VLOOKUP(K1770,[2]TONG_SL!$A:$D,3,0)</f>
        <v>Túi</v>
      </c>
      <c r="R1770" s="1">
        <v>2</v>
      </c>
      <c r="T1770" s="1" t="e">
        <f>VLOOKUP(VLOOKUP(G1770,[2]Ma_KH!$A:$R,18,0)&amp;K1770,[2]Gia_MB!$A:$F,6,0)</f>
        <v>#N/A</v>
      </c>
      <c r="U1770" s="14" t="e">
        <f t="shared" si="418"/>
        <v>#N/A</v>
      </c>
    </row>
    <row r="1771" spans="1:21" x14ac:dyDescent="0.25">
      <c r="A1771" s="11">
        <v>45917</v>
      </c>
      <c r="B1771" s="25">
        <v>58756</v>
      </c>
      <c r="C1771" s="98" t="s">
        <v>7186</v>
      </c>
      <c r="D1771" s="99">
        <v>45919</v>
      </c>
      <c r="G1771" s="13" t="s">
        <v>7585</v>
      </c>
      <c r="I1771" s="13" t="s">
        <v>7585</v>
      </c>
      <c r="J1771" s="13" t="s">
        <v>1815</v>
      </c>
      <c r="K1771" s="13" t="s">
        <v>32</v>
      </c>
      <c r="L1771" s="25" t="str">
        <f>VLOOKUP($K1771,TONG_SL!$A:$D,2,0)</f>
        <v>Giò Tai Lưỡi Xào 250g</v>
      </c>
      <c r="N1771" s="25" t="str">
        <f t="shared" si="417"/>
        <v>K-C6</v>
      </c>
      <c r="Q1771" s="25" t="str">
        <f>VLOOKUP(K1771,[2]TONG_SL!$A:$D,3,0)</f>
        <v>Túi</v>
      </c>
      <c r="R1771" s="1">
        <v>2</v>
      </c>
      <c r="T1771" s="1" t="e">
        <f>VLOOKUP(VLOOKUP(G1771,[2]Ma_KH!$A:$R,18,0)&amp;K1771,[2]Gia_MB!$A:$F,6,0)</f>
        <v>#N/A</v>
      </c>
      <c r="U1771" s="14" t="e">
        <f t="shared" si="418"/>
        <v>#N/A</v>
      </c>
    </row>
    <row r="1772" spans="1:21" x14ac:dyDescent="0.25">
      <c r="A1772" s="11">
        <v>45917</v>
      </c>
      <c r="B1772" s="25">
        <v>58756</v>
      </c>
      <c r="C1772" s="98" t="s">
        <v>7186</v>
      </c>
      <c r="D1772" s="99">
        <v>45919</v>
      </c>
      <c r="G1772" s="13" t="s">
        <v>7585</v>
      </c>
      <c r="I1772" s="13" t="s">
        <v>7585</v>
      </c>
      <c r="J1772" s="13" t="s">
        <v>1815</v>
      </c>
      <c r="K1772" s="13" t="s">
        <v>39</v>
      </c>
      <c r="L1772" s="25" t="str">
        <f>VLOOKUP($K1772,TONG_SL!$A:$D,2,0)</f>
        <v>Chả cốm 300g</v>
      </c>
      <c r="N1772" s="25" t="str">
        <f t="shared" si="417"/>
        <v>K-C6</v>
      </c>
      <c r="Q1772" s="25" t="str">
        <f>VLOOKUP(K1772,[2]TONG_SL!$A:$D,3,0)</f>
        <v>Túi</v>
      </c>
      <c r="R1772" s="1">
        <v>2</v>
      </c>
      <c r="T1772" s="1" t="e">
        <f>VLOOKUP(VLOOKUP(G1772,[2]Ma_KH!$A:$R,18,0)&amp;K1772,[2]Gia_MB!$A:$F,6,0)</f>
        <v>#N/A</v>
      </c>
      <c r="U1772" s="14" t="e">
        <f t="shared" si="418"/>
        <v>#N/A</v>
      </c>
    </row>
    <row r="1773" spans="1:21" x14ac:dyDescent="0.25">
      <c r="A1773" s="11">
        <v>45918</v>
      </c>
      <c r="B1773" s="25">
        <v>59805</v>
      </c>
      <c r="C1773" s="98" t="s">
        <v>7186</v>
      </c>
      <c r="D1773" s="99">
        <v>45919</v>
      </c>
      <c r="G1773" s="13" t="s">
        <v>619</v>
      </c>
      <c r="I1773" s="13" t="s">
        <v>7586</v>
      </c>
      <c r="J1773" s="13" t="s">
        <v>1815</v>
      </c>
      <c r="K1773" s="13" t="s">
        <v>27</v>
      </c>
      <c r="L1773" s="25" t="str">
        <f>VLOOKUP($K1773,TONG_SL!$A:$D,2,0)</f>
        <v>Chân giò heo muối 300g</v>
      </c>
      <c r="N1773" s="25" t="str">
        <f t="shared" si="417"/>
        <v>K-C6</v>
      </c>
      <c r="Q1773" s="25" t="str">
        <f>VLOOKUP(K1773,[2]TONG_SL!$A:$D,3,0)</f>
        <v>Túi</v>
      </c>
      <c r="R1773" s="1">
        <v>12</v>
      </c>
      <c r="T1773" s="1">
        <f>VLOOKUP(VLOOKUP(G1773,[2]Ma_KH!$A:$R,18,0)&amp;K1773,[2]Gia_MB!$A:$F,6,0)</f>
        <v>73431</v>
      </c>
      <c r="U1773" s="14">
        <f t="shared" si="418"/>
        <v>881172</v>
      </c>
    </row>
    <row r="1774" spans="1:21" x14ac:dyDescent="0.25">
      <c r="A1774" s="11">
        <v>45918</v>
      </c>
      <c r="B1774" s="25">
        <v>59805</v>
      </c>
      <c r="C1774" s="98" t="s">
        <v>7186</v>
      </c>
      <c r="D1774" s="99">
        <v>45919</v>
      </c>
      <c r="G1774" s="13" t="s">
        <v>619</v>
      </c>
      <c r="I1774" s="13" t="s">
        <v>7586</v>
      </c>
      <c r="J1774" s="13" t="s">
        <v>1815</v>
      </c>
      <c r="K1774" s="13" t="s">
        <v>547</v>
      </c>
      <c r="L1774" s="25" t="str">
        <f>VLOOKUP($K1774,TONG_SL!$A:$D,2,0)</f>
        <v>Chân giò heo muối 500g</v>
      </c>
      <c r="N1774" s="25" t="str">
        <f t="shared" si="417"/>
        <v>K-C6</v>
      </c>
      <c r="Q1774" s="25" t="str">
        <f>VLOOKUP(K1774,[2]TONG_SL!$A:$D,3,0)</f>
        <v>Túi</v>
      </c>
      <c r="R1774" s="1">
        <v>4</v>
      </c>
      <c r="T1774" s="1">
        <f>VLOOKUP(VLOOKUP(G1774,[2]Ma_KH!$A:$R,18,0)&amp;K1774,[2]Gia_MB!$A:$F,6,0)</f>
        <v>119066</v>
      </c>
      <c r="U1774" s="14">
        <f t="shared" si="418"/>
        <v>476264</v>
      </c>
    </row>
    <row r="1775" spans="1:21" x14ac:dyDescent="0.25">
      <c r="A1775" s="11">
        <v>45918</v>
      </c>
      <c r="B1775" s="25">
        <v>59805</v>
      </c>
      <c r="C1775" s="98" t="s">
        <v>7186</v>
      </c>
      <c r="D1775" s="99">
        <v>45919</v>
      </c>
      <c r="G1775" s="13" t="s">
        <v>619</v>
      </c>
      <c r="I1775" s="13" t="s">
        <v>7586</v>
      </c>
      <c r="J1775" s="13" t="s">
        <v>1815</v>
      </c>
      <c r="K1775" s="13" t="s">
        <v>30</v>
      </c>
      <c r="L1775" s="25" t="str">
        <f>VLOOKUP($K1775,TONG_SL!$A:$D,2,0)</f>
        <v>Gà muối 500g</v>
      </c>
      <c r="N1775" s="25" t="str">
        <f t="shared" si="417"/>
        <v>K-C6</v>
      </c>
      <c r="Q1775" s="25" t="str">
        <f>VLOOKUP(K1775,[2]TONG_SL!$A:$D,3,0)</f>
        <v>Túi</v>
      </c>
      <c r="R1775" s="1">
        <v>3</v>
      </c>
      <c r="T1775" s="1">
        <f>VLOOKUP(VLOOKUP(G1775,[2]Ma_KH!$A:$R,18,0)&amp;K1775,[2]Gia_MB!$A:$F,6,0)</f>
        <v>111058</v>
      </c>
      <c r="U1775" s="14">
        <f t="shared" si="418"/>
        <v>333174</v>
      </c>
    </row>
    <row r="1776" spans="1:21" x14ac:dyDescent="0.25">
      <c r="A1776" s="11">
        <v>45918</v>
      </c>
      <c r="B1776" s="25">
        <v>59805</v>
      </c>
      <c r="C1776" s="98" t="s">
        <v>7186</v>
      </c>
      <c r="D1776" s="99">
        <v>45919</v>
      </c>
      <c r="G1776" s="13" t="s">
        <v>619</v>
      </c>
      <c r="I1776" s="13" t="s">
        <v>7586</v>
      </c>
      <c r="J1776" s="13" t="s">
        <v>1815</v>
      </c>
      <c r="K1776" s="13" t="s">
        <v>51</v>
      </c>
      <c r="L1776" s="25" t="str">
        <f>VLOOKUP($K1776,TONG_SL!$A:$D,2,0)</f>
        <v>Mọc Nấm Hương 250g</v>
      </c>
      <c r="N1776" s="25" t="str">
        <f t="shared" si="417"/>
        <v>K-C6</v>
      </c>
      <c r="Q1776" s="25" t="str">
        <f>VLOOKUP(K1776,[2]TONG_SL!$A:$D,3,0)</f>
        <v>Túi</v>
      </c>
      <c r="R1776" s="1">
        <v>6</v>
      </c>
      <c r="T1776" s="1">
        <f>VLOOKUP(VLOOKUP(G1776,[2]Ma_KH!$A:$R,18,0)&amp;K1776,[2]Gia_MB!$A:$F,6,0)</f>
        <v>46000</v>
      </c>
      <c r="U1776" s="14">
        <f t="shared" si="418"/>
        <v>276000</v>
      </c>
    </row>
    <row r="1777" spans="1:21" x14ac:dyDescent="0.25">
      <c r="A1777" s="11">
        <v>45918</v>
      </c>
      <c r="B1777" s="25">
        <v>59805</v>
      </c>
      <c r="C1777" s="98" t="s">
        <v>7186</v>
      </c>
      <c r="D1777" s="99">
        <v>45919</v>
      </c>
      <c r="G1777" s="13" t="s">
        <v>619</v>
      </c>
      <c r="I1777" s="13" t="s">
        <v>7586</v>
      </c>
      <c r="J1777" s="13" t="s">
        <v>1815</v>
      </c>
      <c r="K1777" s="13" t="s">
        <v>32</v>
      </c>
      <c r="L1777" s="25" t="str">
        <f>VLOOKUP($K1777,TONG_SL!$A:$D,2,0)</f>
        <v>Giò Tai Lưỡi Xào 250g</v>
      </c>
      <c r="N1777" s="25" t="str">
        <f t="shared" si="417"/>
        <v>K-C6</v>
      </c>
      <c r="Q1777" s="25" t="str">
        <f>VLOOKUP(K1777,[2]TONG_SL!$A:$D,3,0)</f>
        <v>Túi</v>
      </c>
      <c r="R1777" s="1">
        <v>3</v>
      </c>
      <c r="T1777" s="1">
        <f>VLOOKUP(VLOOKUP(G1777,[2]Ma_KH!$A:$R,18,0)&amp;K1777,[2]Gia_MB!$A:$F,6,0)</f>
        <v>50183</v>
      </c>
      <c r="U1777" s="14">
        <f t="shared" si="418"/>
        <v>150549</v>
      </c>
    </row>
    <row r="1778" spans="1:21" x14ac:dyDescent="0.25">
      <c r="A1778" s="11">
        <v>45918</v>
      </c>
      <c r="B1778" s="25">
        <v>59320</v>
      </c>
      <c r="C1778" s="98" t="s">
        <v>7186</v>
      </c>
      <c r="D1778" s="99">
        <v>45919</v>
      </c>
      <c r="G1778" s="13" t="s">
        <v>762</v>
      </c>
      <c r="I1778" s="13" t="s">
        <v>7265</v>
      </c>
      <c r="J1778" s="13" t="s">
        <v>1815</v>
      </c>
      <c r="K1778" s="13" t="s">
        <v>558</v>
      </c>
      <c r="L1778" s="25" t="str">
        <f>VLOOKUP($K1778,TONG_SL!$A:$D,2,0)</f>
        <v>Gà muối hun khói 300g</v>
      </c>
      <c r="N1778" s="25" t="str">
        <f t="shared" si="417"/>
        <v>K-C6</v>
      </c>
      <c r="Q1778" s="25" t="str">
        <f>VLOOKUP(K1778,[2]TONG_SL!$A:$D,3,0)</f>
        <v>Túi</v>
      </c>
      <c r="R1778" s="1">
        <v>5</v>
      </c>
      <c r="T1778" s="1">
        <f>VLOOKUP(VLOOKUP(G1778,[2]Ma_KH!$A:$R,18,0)&amp;K1778,[2]Gia_MB!$A:$F,6,0)</f>
        <v>66500</v>
      </c>
      <c r="U1778" s="14">
        <f t="shared" si="418"/>
        <v>332500</v>
      </c>
    </row>
    <row r="1779" spans="1:21" x14ac:dyDescent="0.25">
      <c r="A1779" s="11">
        <v>45918</v>
      </c>
      <c r="B1779" s="25">
        <v>59320</v>
      </c>
      <c r="C1779" s="98" t="s">
        <v>7186</v>
      </c>
      <c r="D1779" s="99">
        <v>45919</v>
      </c>
      <c r="G1779" s="13" t="s">
        <v>762</v>
      </c>
      <c r="I1779" s="13" t="s">
        <v>7265</v>
      </c>
      <c r="J1779" s="13" t="s">
        <v>1815</v>
      </c>
      <c r="K1779" s="13" t="s">
        <v>27</v>
      </c>
      <c r="L1779" s="25" t="str">
        <f>VLOOKUP($K1779,TONG_SL!$A:$D,2,0)</f>
        <v>Chân giò heo muối 300g</v>
      </c>
      <c r="N1779" s="25" t="str">
        <f t="shared" si="417"/>
        <v>K-C6</v>
      </c>
      <c r="Q1779" s="25" t="str">
        <f>VLOOKUP(K1779,[2]TONG_SL!$A:$D,3,0)</f>
        <v>Túi</v>
      </c>
      <c r="R1779" s="1">
        <v>5</v>
      </c>
      <c r="T1779" s="1">
        <f>VLOOKUP(VLOOKUP(G1779,[2]Ma_KH!$A:$R,18,0)&amp;K1779,[2]Gia_MB!$A:$F,6,0)</f>
        <v>73431</v>
      </c>
      <c r="U1779" s="14">
        <f t="shared" si="418"/>
        <v>367155</v>
      </c>
    </row>
    <row r="1780" spans="1:21" x14ac:dyDescent="0.25">
      <c r="A1780" s="11">
        <v>45918</v>
      </c>
      <c r="B1780" s="25">
        <v>59320</v>
      </c>
      <c r="C1780" s="98" t="s">
        <v>7186</v>
      </c>
      <c r="D1780" s="99">
        <v>45919</v>
      </c>
      <c r="G1780" s="13" t="s">
        <v>762</v>
      </c>
      <c r="I1780" s="13" t="s">
        <v>7265</v>
      </c>
      <c r="J1780" s="13" t="s">
        <v>1815</v>
      </c>
      <c r="K1780" s="13" t="s">
        <v>32</v>
      </c>
      <c r="L1780" s="25" t="str">
        <f>VLOOKUP($K1780,TONG_SL!$A:$D,2,0)</f>
        <v>Giò Tai Lưỡi Xào 250g</v>
      </c>
      <c r="N1780" s="25" t="str">
        <f t="shared" si="417"/>
        <v>K-C6</v>
      </c>
      <c r="Q1780" s="25" t="str">
        <f>VLOOKUP(K1780,[2]TONG_SL!$A:$D,3,0)</f>
        <v>Túi</v>
      </c>
      <c r="R1780" s="1">
        <v>1</v>
      </c>
      <c r="T1780" s="1">
        <f>VLOOKUP(VLOOKUP(G1780,[2]Ma_KH!$A:$R,18,0)&amp;K1780,[2]Gia_MB!$A:$F,6,0)</f>
        <v>50183</v>
      </c>
      <c r="U1780" s="14">
        <f t="shared" si="418"/>
        <v>50183</v>
      </c>
    </row>
    <row r="1781" spans="1:21" x14ac:dyDescent="0.25">
      <c r="A1781" s="11">
        <v>45912</v>
      </c>
      <c r="B1781" s="25">
        <v>58987</v>
      </c>
      <c r="C1781" s="98" t="s">
        <v>7186</v>
      </c>
      <c r="D1781" s="99">
        <v>45919</v>
      </c>
      <c r="G1781" s="13" t="s">
        <v>619</v>
      </c>
      <c r="I1781" s="13" t="s">
        <v>7240</v>
      </c>
      <c r="J1781" s="13" t="s">
        <v>1815</v>
      </c>
      <c r="K1781" s="13" t="s">
        <v>556</v>
      </c>
      <c r="L1781" s="25" t="str">
        <f>VLOOKUP($K1781,TONG_SL!$A:$D,2,0)</f>
        <v>Chân giò heo muối 100g</v>
      </c>
      <c r="N1781" s="25" t="str">
        <f t="shared" si="417"/>
        <v>K-C6</v>
      </c>
      <c r="Q1781" s="25" t="str">
        <f>VLOOKUP(K1781,[2]TONG_SL!$A:$D,3,0)</f>
        <v>Gói</v>
      </c>
      <c r="R1781" s="1">
        <v>3</v>
      </c>
      <c r="T1781" s="1">
        <f>VLOOKUP(VLOOKUP(G1781,[2]Ma_KH!$A:$R,18,0)&amp;K1781,[2]Gia_MB!$A:$F,6,0)</f>
        <v>24549</v>
      </c>
      <c r="U1781" s="14">
        <f t="shared" si="418"/>
        <v>73647</v>
      </c>
    </row>
    <row r="1782" spans="1:21" x14ac:dyDescent="0.25">
      <c r="A1782" s="11">
        <v>45912</v>
      </c>
      <c r="B1782" s="25">
        <v>58987</v>
      </c>
      <c r="C1782" s="98" t="s">
        <v>7186</v>
      </c>
      <c r="D1782" s="99">
        <v>45919</v>
      </c>
      <c r="G1782" s="13" t="s">
        <v>619</v>
      </c>
      <c r="I1782" s="13" t="s">
        <v>7240</v>
      </c>
      <c r="J1782" s="13" t="s">
        <v>1815</v>
      </c>
      <c r="K1782" s="13" t="s">
        <v>27</v>
      </c>
      <c r="L1782" s="25" t="str">
        <f>VLOOKUP($K1782,TONG_SL!$A:$D,2,0)</f>
        <v>Chân giò heo muối 300g</v>
      </c>
      <c r="N1782" s="25" t="str">
        <f t="shared" si="417"/>
        <v>K-C6</v>
      </c>
      <c r="Q1782" s="25" t="str">
        <f>VLOOKUP(K1782,[2]TONG_SL!$A:$D,3,0)</f>
        <v>Túi</v>
      </c>
      <c r="R1782" s="1">
        <v>10</v>
      </c>
      <c r="T1782" s="1">
        <f>VLOOKUP(VLOOKUP(G1782,[2]Ma_KH!$A:$R,18,0)&amp;K1782,[2]Gia_MB!$A:$F,6,0)</f>
        <v>73431</v>
      </c>
      <c r="U1782" s="14">
        <f t="shared" si="418"/>
        <v>734310</v>
      </c>
    </row>
    <row r="1783" spans="1:21" x14ac:dyDescent="0.25">
      <c r="A1783" s="11">
        <v>45912</v>
      </c>
      <c r="B1783" s="25">
        <v>58987</v>
      </c>
      <c r="C1783" s="98" t="s">
        <v>7186</v>
      </c>
      <c r="D1783" s="99">
        <v>45919</v>
      </c>
      <c r="G1783" s="13" t="s">
        <v>619</v>
      </c>
      <c r="I1783" s="13" t="s">
        <v>7240</v>
      </c>
      <c r="J1783" s="13" t="s">
        <v>1815</v>
      </c>
      <c r="K1783" s="13" t="s">
        <v>547</v>
      </c>
      <c r="L1783" s="25" t="str">
        <f>VLOOKUP($K1783,TONG_SL!$A:$D,2,0)</f>
        <v>Chân giò heo muối 500g</v>
      </c>
      <c r="N1783" s="25" t="str">
        <f t="shared" si="417"/>
        <v>K-C6</v>
      </c>
      <c r="Q1783" s="25" t="str">
        <f>VLOOKUP(K1783,[2]TONG_SL!$A:$D,3,0)</f>
        <v>Túi</v>
      </c>
      <c r="R1783" s="1">
        <v>3</v>
      </c>
      <c r="T1783" s="1">
        <f>VLOOKUP(VLOOKUP(G1783,[2]Ma_KH!$A:$R,18,0)&amp;K1783,[2]Gia_MB!$A:$F,6,0)</f>
        <v>119066</v>
      </c>
      <c r="U1783" s="14">
        <f t="shared" si="418"/>
        <v>357198</v>
      </c>
    </row>
    <row r="1784" spans="1:21" x14ac:dyDescent="0.25">
      <c r="A1784" s="11">
        <v>45912</v>
      </c>
      <c r="B1784" s="25">
        <v>58987</v>
      </c>
      <c r="C1784" s="98" t="s">
        <v>7186</v>
      </c>
      <c r="D1784" s="99">
        <v>45919</v>
      </c>
      <c r="G1784" s="13" t="s">
        <v>619</v>
      </c>
      <c r="I1784" s="13" t="s">
        <v>7240</v>
      </c>
      <c r="J1784" s="13" t="s">
        <v>1815</v>
      </c>
      <c r="K1784" s="13" t="s">
        <v>558</v>
      </c>
      <c r="L1784" s="25" t="str">
        <f>VLOOKUP($K1784,TONG_SL!$A:$D,2,0)</f>
        <v>Gà muối hun khói 300g</v>
      </c>
      <c r="N1784" s="25" t="str">
        <f t="shared" si="417"/>
        <v>K-C6</v>
      </c>
      <c r="Q1784" s="25" t="str">
        <f>VLOOKUP(K1784,[2]TONG_SL!$A:$D,3,0)</f>
        <v>Túi</v>
      </c>
      <c r="R1784" s="1">
        <v>3</v>
      </c>
      <c r="T1784" s="1">
        <f>VLOOKUP(VLOOKUP(G1784,[2]Ma_KH!$A:$R,18,0)&amp;K1784,[2]Gia_MB!$A:$F,6,0)</f>
        <v>70000</v>
      </c>
      <c r="U1784" s="14">
        <f t="shared" si="418"/>
        <v>210000</v>
      </c>
    </row>
    <row r="1785" spans="1:21" x14ac:dyDescent="0.25">
      <c r="A1785" s="11">
        <v>45912</v>
      </c>
      <c r="B1785" s="25">
        <v>58987</v>
      </c>
      <c r="C1785" s="98" t="s">
        <v>7186</v>
      </c>
      <c r="D1785" s="99">
        <v>45919</v>
      </c>
      <c r="G1785" s="13" t="s">
        <v>619</v>
      </c>
      <c r="I1785" s="13" t="s">
        <v>7240</v>
      </c>
      <c r="J1785" s="13" t="s">
        <v>1815</v>
      </c>
      <c r="K1785" s="13" t="s">
        <v>30</v>
      </c>
      <c r="L1785" s="25" t="str">
        <f>VLOOKUP($K1785,TONG_SL!$A:$D,2,0)</f>
        <v>Gà muối 500g</v>
      </c>
      <c r="N1785" s="25" t="str">
        <f t="shared" si="417"/>
        <v>K-C6</v>
      </c>
      <c r="Q1785" s="25" t="str">
        <f>VLOOKUP(K1785,[2]TONG_SL!$A:$D,3,0)</f>
        <v>Túi</v>
      </c>
      <c r="R1785" s="1">
        <v>5</v>
      </c>
      <c r="T1785" s="1">
        <f>VLOOKUP(VLOOKUP(G1785,[2]Ma_KH!$A:$R,18,0)&amp;K1785,[2]Gia_MB!$A:$F,6,0)</f>
        <v>111058</v>
      </c>
      <c r="U1785" s="14">
        <f t="shared" si="418"/>
        <v>555290</v>
      </c>
    </row>
    <row r="1786" spans="1:21" x14ac:dyDescent="0.25">
      <c r="A1786" s="11">
        <v>45912</v>
      </c>
      <c r="B1786" s="25">
        <v>58987</v>
      </c>
      <c r="C1786" s="98" t="s">
        <v>7186</v>
      </c>
      <c r="D1786" s="99">
        <v>45919</v>
      </c>
      <c r="G1786" s="13" t="s">
        <v>619</v>
      </c>
      <c r="I1786" s="13" t="s">
        <v>7240</v>
      </c>
      <c r="J1786" s="13" t="s">
        <v>1815</v>
      </c>
      <c r="K1786" s="13" t="s">
        <v>32</v>
      </c>
      <c r="L1786" s="25" t="str">
        <f>VLOOKUP($K1786,TONG_SL!$A:$D,2,0)</f>
        <v>Giò Tai Lưỡi Xào 250g</v>
      </c>
      <c r="N1786" s="25" t="str">
        <f t="shared" si="417"/>
        <v>K-C6</v>
      </c>
      <c r="Q1786" s="25" t="str">
        <f>VLOOKUP(K1786,[2]TONG_SL!$A:$D,3,0)</f>
        <v>Túi</v>
      </c>
      <c r="R1786" s="1">
        <v>3</v>
      </c>
      <c r="T1786" s="1">
        <f>VLOOKUP(VLOOKUP(G1786,[2]Ma_KH!$A:$R,18,0)&amp;K1786,[2]Gia_MB!$A:$F,6,0)</f>
        <v>50183</v>
      </c>
      <c r="U1786" s="14">
        <f t="shared" si="418"/>
        <v>150549</v>
      </c>
    </row>
    <row r="1787" spans="1:21" x14ac:dyDescent="0.25">
      <c r="A1787" s="11">
        <v>45912</v>
      </c>
      <c r="B1787" s="25">
        <v>58985</v>
      </c>
      <c r="C1787" s="98" t="s">
        <v>7186</v>
      </c>
      <c r="D1787" s="99">
        <v>45919</v>
      </c>
      <c r="G1787" s="13" t="s">
        <v>619</v>
      </c>
      <c r="I1787" s="13" t="s">
        <v>7275</v>
      </c>
      <c r="J1787" s="13" t="s">
        <v>1815</v>
      </c>
      <c r="K1787" s="13" t="s">
        <v>27</v>
      </c>
      <c r="L1787" s="25" t="str">
        <f>VLOOKUP($K1787,TONG_SL!$A:$D,2,0)</f>
        <v>Chân giò heo muối 300g</v>
      </c>
      <c r="N1787" s="25" t="str">
        <f t="shared" si="417"/>
        <v>K-C6</v>
      </c>
      <c r="Q1787" s="25" t="str">
        <f>VLOOKUP(K1787,[2]TONG_SL!$A:$D,3,0)</f>
        <v>Túi</v>
      </c>
      <c r="R1787" s="1">
        <v>10</v>
      </c>
      <c r="T1787" s="1">
        <f>VLOOKUP(VLOOKUP(G1787,[2]Ma_KH!$A:$R,18,0)&amp;K1787,[2]Gia_MB!$A:$F,6,0)</f>
        <v>73431</v>
      </c>
      <c r="U1787" s="14">
        <f t="shared" si="418"/>
        <v>734310</v>
      </c>
    </row>
    <row r="1788" spans="1:21" x14ac:dyDescent="0.25">
      <c r="A1788" s="11">
        <v>45912</v>
      </c>
      <c r="B1788" s="25">
        <v>58985</v>
      </c>
      <c r="C1788" s="98" t="s">
        <v>7186</v>
      </c>
      <c r="D1788" s="99">
        <v>45919</v>
      </c>
      <c r="G1788" s="13" t="s">
        <v>619</v>
      </c>
      <c r="I1788" s="13" t="s">
        <v>7275</v>
      </c>
      <c r="J1788" s="13" t="s">
        <v>1815</v>
      </c>
      <c r="K1788" s="13" t="s">
        <v>51</v>
      </c>
      <c r="L1788" s="25" t="str">
        <f>VLOOKUP($K1788,TONG_SL!$A:$D,2,0)</f>
        <v>Mọc Nấm Hương 250g</v>
      </c>
      <c r="N1788" s="25" t="str">
        <f t="shared" si="417"/>
        <v>K-C6</v>
      </c>
      <c r="Q1788" s="25" t="str">
        <f>VLOOKUP(K1788,[2]TONG_SL!$A:$D,3,0)</f>
        <v>Túi</v>
      </c>
      <c r="R1788" s="1">
        <v>3</v>
      </c>
      <c r="T1788" s="1">
        <f>VLOOKUP(VLOOKUP(G1788,[2]Ma_KH!$A:$R,18,0)&amp;K1788,[2]Gia_MB!$A:$F,6,0)</f>
        <v>46000</v>
      </c>
      <c r="U1788" s="14">
        <f t="shared" si="418"/>
        <v>138000</v>
      </c>
    </row>
    <row r="1789" spans="1:21" x14ac:dyDescent="0.25">
      <c r="A1789" s="11">
        <v>45915</v>
      </c>
      <c r="B1789" s="25">
        <v>59545</v>
      </c>
      <c r="C1789" s="98" t="s">
        <v>7186</v>
      </c>
      <c r="D1789" s="99">
        <v>45919</v>
      </c>
      <c r="G1789" s="13" t="s">
        <v>711</v>
      </c>
      <c r="I1789" s="13" t="s">
        <v>7277</v>
      </c>
      <c r="J1789" s="13" t="s">
        <v>1815</v>
      </c>
      <c r="K1789" s="13" t="s">
        <v>556</v>
      </c>
      <c r="L1789" s="25" t="str">
        <f>VLOOKUP($K1789,TONG_SL!$A:$D,2,0)</f>
        <v>Chân giò heo muối 100g</v>
      </c>
      <c r="N1789" s="25" t="str">
        <f t="shared" si="417"/>
        <v>K-C6</v>
      </c>
      <c r="Q1789" s="25" t="str">
        <f>VLOOKUP(K1789,[2]TONG_SL!$A:$D,3,0)</f>
        <v>Gói</v>
      </c>
      <c r="R1789" s="1">
        <v>20</v>
      </c>
      <c r="T1789" s="1">
        <f>VLOOKUP(VLOOKUP(G1789,[2]Ma_KH!$A:$R,18,0)&amp;K1789,[2]Gia_MB!$A:$F,6,0)</f>
        <v>23076</v>
      </c>
      <c r="U1789" s="14">
        <f t="shared" si="418"/>
        <v>461520</v>
      </c>
    </row>
    <row r="1790" spans="1:21" x14ac:dyDescent="0.25">
      <c r="A1790" s="11">
        <v>45915</v>
      </c>
      <c r="B1790" s="25">
        <v>59558</v>
      </c>
      <c r="C1790" s="98" t="s">
        <v>7186</v>
      </c>
      <c r="D1790" s="99">
        <v>45919</v>
      </c>
      <c r="G1790" s="13" t="s">
        <v>7276</v>
      </c>
      <c r="I1790" s="13" t="s">
        <v>7276</v>
      </c>
      <c r="J1790" s="13" t="s">
        <v>1815</v>
      </c>
      <c r="K1790" s="13" t="s">
        <v>35</v>
      </c>
      <c r="L1790" s="25" t="str">
        <f>VLOOKUP($K1790,TONG_SL!$A:$D,2,0)</f>
        <v>Tai heo muối 200g</v>
      </c>
      <c r="N1790" s="25" t="str">
        <f t="shared" si="417"/>
        <v>K-C6</v>
      </c>
      <c r="Q1790" s="25" t="str">
        <f>VLOOKUP(K1790,[2]TONG_SL!$A:$D,3,0)</f>
        <v>Túi</v>
      </c>
      <c r="R1790" s="1">
        <v>5</v>
      </c>
      <c r="T1790" s="1">
        <f>VLOOKUP(VLOOKUP(G1790,[2]Ma_KH!$A:$R,18,0)&amp;K1790,[2]Gia_MB!$A:$F,6,0)</f>
        <v>52816</v>
      </c>
      <c r="U1790" s="14">
        <f t="shared" ref="U1790:U1797" si="419">T1790*R1790</f>
        <v>264080</v>
      </c>
    </row>
    <row r="1791" spans="1:21" x14ac:dyDescent="0.25">
      <c r="A1791" s="11">
        <v>45915</v>
      </c>
      <c r="B1791" s="25">
        <v>59558</v>
      </c>
      <c r="C1791" s="98" t="s">
        <v>7186</v>
      </c>
      <c r="D1791" s="99">
        <v>45919</v>
      </c>
      <c r="G1791" s="13" t="s">
        <v>7276</v>
      </c>
      <c r="I1791" s="13" t="s">
        <v>7276</v>
      </c>
      <c r="J1791" s="13" t="s">
        <v>1815</v>
      </c>
      <c r="K1791" s="13" t="s">
        <v>27</v>
      </c>
      <c r="L1791" s="25" t="str">
        <f>VLOOKUP($K1791,TONG_SL!$A:$D,2,0)</f>
        <v>Chân giò heo muối 300g</v>
      </c>
      <c r="N1791" s="25" t="str">
        <f t="shared" ref="N1791:N1797" si="420">IF($B1791&lt;&gt;"","K-C6","")</f>
        <v>K-C6</v>
      </c>
      <c r="Q1791" s="25" t="str">
        <f>VLOOKUP(K1791,[2]TONG_SL!$A:$D,3,0)</f>
        <v>Túi</v>
      </c>
      <c r="R1791" s="1">
        <v>10</v>
      </c>
      <c r="T1791" s="1">
        <f>VLOOKUP(VLOOKUP(G1791,[2]Ma_KH!$A:$R,18,0)&amp;K1791,[2]Gia_MB!$A:$F,6,0)</f>
        <v>69759</v>
      </c>
      <c r="U1791" s="14">
        <f t="shared" si="419"/>
        <v>697590</v>
      </c>
    </row>
    <row r="1792" spans="1:21" x14ac:dyDescent="0.25">
      <c r="A1792" s="11">
        <v>45915</v>
      </c>
      <c r="B1792" s="25">
        <v>59558</v>
      </c>
      <c r="C1792" s="98" t="s">
        <v>7186</v>
      </c>
      <c r="D1792" s="99">
        <v>45919</v>
      </c>
      <c r="G1792" s="13" t="s">
        <v>7276</v>
      </c>
      <c r="I1792" s="13" t="s">
        <v>7276</v>
      </c>
      <c r="J1792" s="13" t="s">
        <v>1815</v>
      </c>
      <c r="K1792" s="13" t="s">
        <v>32</v>
      </c>
      <c r="L1792" s="25" t="str">
        <f>VLOOKUP($K1792,TONG_SL!$A:$D,2,0)</f>
        <v>Giò Tai Lưỡi Xào 250g</v>
      </c>
      <c r="N1792" s="25" t="str">
        <f t="shared" si="420"/>
        <v>K-C6</v>
      </c>
      <c r="Q1792" s="25" t="str">
        <f>VLOOKUP(K1792,[2]TONG_SL!$A:$D,3,0)</f>
        <v>Túi</v>
      </c>
      <c r="R1792" s="1">
        <v>5</v>
      </c>
      <c r="T1792" s="1">
        <f>VLOOKUP(VLOOKUP(G1792,[2]Ma_KH!$A:$R,18,0)&amp;K1792,[2]Gia_MB!$A:$F,6,0)</f>
        <v>47674</v>
      </c>
      <c r="U1792" s="14">
        <f t="shared" si="419"/>
        <v>238370</v>
      </c>
    </row>
    <row r="1793" spans="1:21" x14ac:dyDescent="0.25">
      <c r="A1793" s="11">
        <v>45915</v>
      </c>
      <c r="B1793" s="25">
        <v>59558</v>
      </c>
      <c r="C1793" s="98" t="s">
        <v>7186</v>
      </c>
      <c r="D1793" s="99">
        <v>45919</v>
      </c>
      <c r="G1793" s="13" t="s">
        <v>7276</v>
      </c>
      <c r="I1793" s="13" t="s">
        <v>7276</v>
      </c>
      <c r="J1793" s="13" t="s">
        <v>1815</v>
      </c>
      <c r="K1793" s="13" t="s">
        <v>556</v>
      </c>
      <c r="L1793" s="25" t="str">
        <f>VLOOKUP($K1793,TONG_SL!$A:$D,2,0)</f>
        <v>Chân giò heo muối 100g</v>
      </c>
      <c r="N1793" s="25" t="str">
        <f t="shared" si="420"/>
        <v>K-C6</v>
      </c>
      <c r="Q1793" s="25" t="str">
        <f>VLOOKUP(K1793,[2]TONG_SL!$A:$D,3,0)</f>
        <v>Gói</v>
      </c>
      <c r="R1793" s="1">
        <v>10</v>
      </c>
      <c r="T1793" s="1">
        <f>VLOOKUP(VLOOKUP(G1793,[2]Ma_KH!$A:$R,18,0)&amp;K1793,[2]Gia_MB!$A:$F,6,0)</f>
        <v>23322</v>
      </c>
      <c r="U1793" s="14">
        <f t="shared" si="419"/>
        <v>233220</v>
      </c>
    </row>
    <row r="1794" spans="1:21" x14ac:dyDescent="0.25">
      <c r="A1794" s="11">
        <v>45918</v>
      </c>
      <c r="B1794" s="25">
        <v>60727</v>
      </c>
      <c r="C1794" s="98" t="s">
        <v>7186</v>
      </c>
      <c r="D1794" s="99">
        <v>45919</v>
      </c>
      <c r="G1794" s="13" t="s">
        <v>7276</v>
      </c>
      <c r="I1794" s="13" t="s">
        <v>7276</v>
      </c>
      <c r="J1794" s="13" t="s">
        <v>1815</v>
      </c>
      <c r="K1794" s="13" t="s">
        <v>35</v>
      </c>
      <c r="L1794" s="25" t="str">
        <f>VLOOKUP($K1794,TONG_SL!$A:$D,2,0)</f>
        <v>Tai heo muối 200g</v>
      </c>
      <c r="N1794" s="25" t="str">
        <f t="shared" si="420"/>
        <v>K-C6</v>
      </c>
      <c r="Q1794" s="25" t="str">
        <f>VLOOKUP(K1794,[2]TONG_SL!$A:$D,3,0)</f>
        <v>Túi</v>
      </c>
      <c r="R1794" s="1">
        <v>4</v>
      </c>
      <c r="T1794" s="1">
        <f>VLOOKUP(VLOOKUP(G1794,[2]Ma_KH!$A:$R,18,0)&amp;K1794,[2]Gia_MB!$A:$F,6,0)</f>
        <v>52816</v>
      </c>
      <c r="U1794" s="14">
        <f t="shared" si="419"/>
        <v>211264</v>
      </c>
    </row>
    <row r="1795" spans="1:21" x14ac:dyDescent="0.25">
      <c r="A1795" s="11">
        <v>45918</v>
      </c>
      <c r="B1795" s="25">
        <v>60727</v>
      </c>
      <c r="C1795" s="98" t="s">
        <v>7186</v>
      </c>
      <c r="D1795" s="99">
        <v>45919</v>
      </c>
      <c r="G1795" s="13" t="s">
        <v>7276</v>
      </c>
      <c r="I1795" s="13" t="s">
        <v>7276</v>
      </c>
      <c r="J1795" s="13" t="s">
        <v>1815</v>
      </c>
      <c r="K1795" s="13" t="s">
        <v>32</v>
      </c>
      <c r="L1795" s="25" t="str">
        <f>VLOOKUP($K1795,TONG_SL!$A:$D,2,0)</f>
        <v>Giò Tai Lưỡi Xào 250g</v>
      </c>
      <c r="N1795" s="25" t="str">
        <f t="shared" si="420"/>
        <v>K-C6</v>
      </c>
      <c r="Q1795" s="25" t="str">
        <f>VLOOKUP(K1795,[2]TONG_SL!$A:$D,3,0)</f>
        <v>Túi</v>
      </c>
      <c r="R1795" s="1">
        <v>3</v>
      </c>
      <c r="T1795" s="1">
        <f>VLOOKUP(VLOOKUP(G1795,[2]Ma_KH!$A:$R,18,0)&amp;K1795,[2]Gia_MB!$A:$F,6,0)</f>
        <v>47674</v>
      </c>
      <c r="U1795" s="14">
        <f t="shared" si="419"/>
        <v>143022</v>
      </c>
    </row>
    <row r="1796" spans="1:21" x14ac:dyDescent="0.25">
      <c r="A1796" s="11">
        <v>45918</v>
      </c>
      <c r="B1796" s="25">
        <v>60727</v>
      </c>
      <c r="C1796" s="98" t="s">
        <v>7186</v>
      </c>
      <c r="D1796" s="99">
        <v>45919</v>
      </c>
      <c r="G1796" s="13" t="s">
        <v>7276</v>
      </c>
      <c r="I1796" s="13" t="s">
        <v>7276</v>
      </c>
      <c r="J1796" s="13" t="s">
        <v>1815</v>
      </c>
      <c r="K1796" s="13" t="s">
        <v>556</v>
      </c>
      <c r="L1796" s="25" t="str">
        <f>VLOOKUP($K1796,TONG_SL!$A:$D,2,0)</f>
        <v>Chân giò heo muối 100g</v>
      </c>
      <c r="N1796" s="25" t="str">
        <f t="shared" si="420"/>
        <v>K-C6</v>
      </c>
      <c r="Q1796" s="25" t="str">
        <f>VLOOKUP(K1796,[2]TONG_SL!$A:$D,3,0)</f>
        <v>Gói</v>
      </c>
      <c r="R1796" s="1">
        <v>10</v>
      </c>
      <c r="T1796" s="1">
        <f>VLOOKUP(VLOOKUP(G1796,[2]Ma_KH!$A:$R,18,0)&amp;K1796,[2]Gia_MB!$A:$F,6,0)</f>
        <v>23322</v>
      </c>
      <c r="U1796" s="14">
        <f t="shared" si="419"/>
        <v>233220</v>
      </c>
    </row>
    <row r="1797" spans="1:21" x14ac:dyDescent="0.25">
      <c r="A1797" s="11">
        <v>45918</v>
      </c>
      <c r="B1797" s="25">
        <v>60727</v>
      </c>
      <c r="C1797" s="98" t="s">
        <v>7186</v>
      </c>
      <c r="D1797" s="99">
        <v>45919</v>
      </c>
      <c r="G1797" s="13" t="s">
        <v>7276</v>
      </c>
      <c r="I1797" s="13" t="s">
        <v>7276</v>
      </c>
      <c r="J1797" s="13" t="s">
        <v>1815</v>
      </c>
      <c r="K1797" s="13" t="s">
        <v>27</v>
      </c>
      <c r="L1797" s="25" t="str">
        <f>VLOOKUP($K1797,TONG_SL!$A:$D,2,0)</f>
        <v>Chân giò heo muối 300g</v>
      </c>
      <c r="N1797" s="25" t="str">
        <f t="shared" si="420"/>
        <v>K-C6</v>
      </c>
      <c r="Q1797" s="25" t="str">
        <f>VLOOKUP(K1797,[2]TONG_SL!$A:$D,3,0)</f>
        <v>Túi</v>
      </c>
      <c r="R1797" s="1">
        <v>10</v>
      </c>
      <c r="T1797" s="1">
        <f>VLOOKUP(VLOOKUP(G1797,[2]Ma_KH!$A:$R,18,0)&amp;K1797,[2]Gia_MB!$A:$F,6,0)</f>
        <v>69759</v>
      </c>
      <c r="U1797" s="14">
        <f t="shared" si="419"/>
        <v>697590</v>
      </c>
    </row>
    <row r="1798" spans="1:21" x14ac:dyDescent="0.25">
      <c r="A1798" s="11">
        <v>45913</v>
      </c>
      <c r="B1798" s="25">
        <v>90555660</v>
      </c>
      <c r="C1798" s="98" t="s">
        <v>7186</v>
      </c>
      <c r="D1798" s="99">
        <v>45919</v>
      </c>
      <c r="G1798" s="13" t="s">
        <v>4581</v>
      </c>
      <c r="I1798" s="13" t="s">
        <v>4581</v>
      </c>
      <c r="J1798" s="13" t="s">
        <v>1809</v>
      </c>
      <c r="K1798" s="13" t="s">
        <v>547</v>
      </c>
      <c r="L1798" s="25" t="str">
        <f>VLOOKUP($K1798,TONG_SL!$A:$D,2,0)</f>
        <v>Chân giò heo muối 500g</v>
      </c>
      <c r="N1798" s="25" t="str">
        <f t="shared" ref="N1798:N1837" si="421">IF($B1798&lt;&gt;"","K-C6","")</f>
        <v>K-C6</v>
      </c>
      <c r="Q1798" s="25" t="str">
        <f>VLOOKUP(K1798,[2]TONG_SL!$A:$D,3,0)</f>
        <v>Túi</v>
      </c>
      <c r="R1798" s="1">
        <v>12</v>
      </c>
      <c r="T1798" s="1">
        <f>VLOOKUP(VLOOKUP(G1798,[2]Ma_KH!$A:$R,18,0)&amp;K1798,[2]Gia_MB!$A:$F,6,0)</f>
        <v>119066</v>
      </c>
      <c r="U1798" s="14">
        <f t="shared" ref="U1798:U1837" si="422">T1798*R1798</f>
        <v>1428792</v>
      </c>
    </row>
    <row r="1799" spans="1:21" x14ac:dyDescent="0.25">
      <c r="A1799" s="11">
        <v>45913</v>
      </c>
      <c r="B1799" s="25">
        <v>90555660</v>
      </c>
      <c r="C1799" s="98" t="s">
        <v>7186</v>
      </c>
      <c r="D1799" s="99">
        <v>45919</v>
      </c>
      <c r="G1799" s="13" t="s">
        <v>4581</v>
      </c>
      <c r="I1799" s="13" t="s">
        <v>4581</v>
      </c>
      <c r="J1799" s="13" t="s">
        <v>1809</v>
      </c>
      <c r="K1799" s="13" t="s">
        <v>51</v>
      </c>
      <c r="L1799" s="25" t="str">
        <f>VLOOKUP($K1799,TONG_SL!$A:$D,2,0)</f>
        <v>Mọc Nấm Hương 250g</v>
      </c>
      <c r="N1799" s="25" t="str">
        <f t="shared" si="421"/>
        <v>K-C6</v>
      </c>
      <c r="Q1799" s="25" t="str">
        <f>VLOOKUP(K1799,[2]TONG_SL!$A:$D,3,0)</f>
        <v>Túi</v>
      </c>
      <c r="R1799" s="1">
        <v>15</v>
      </c>
      <c r="T1799" s="1">
        <f>VLOOKUP(VLOOKUP(G1799,[2]Ma_KH!$A:$R,18,0)&amp;K1799,[2]Gia_MB!$A:$F,6,0)</f>
        <v>46000</v>
      </c>
      <c r="U1799" s="14">
        <f t="shared" si="422"/>
        <v>690000</v>
      </c>
    </row>
    <row r="1800" spans="1:21" x14ac:dyDescent="0.25">
      <c r="A1800" s="11">
        <v>45913</v>
      </c>
      <c r="B1800" s="25">
        <v>90555660</v>
      </c>
      <c r="C1800" s="98" t="s">
        <v>7186</v>
      </c>
      <c r="D1800" s="99">
        <v>45919</v>
      </c>
      <c r="G1800" s="13" t="s">
        <v>4581</v>
      </c>
      <c r="I1800" s="13" t="s">
        <v>4581</v>
      </c>
      <c r="J1800" s="13" t="s">
        <v>1809</v>
      </c>
      <c r="K1800" s="13" t="s">
        <v>1784</v>
      </c>
      <c r="L1800" s="25" t="str">
        <f>VLOOKUP($K1800,TONG_SL!$A:$D,2,0)</f>
        <v>Tai heo sốt thái 500g</v>
      </c>
      <c r="N1800" s="25" t="str">
        <f t="shared" si="421"/>
        <v>K-C6</v>
      </c>
      <c r="Q1800" s="25" t="str">
        <f>VLOOKUP(K1800,[2]TONG_SL!$A:$D,3,0)</f>
        <v>Hộp</v>
      </c>
      <c r="R1800" s="1">
        <v>10</v>
      </c>
      <c r="T1800" s="1">
        <f>VLOOKUP(VLOOKUP(G1800,[2]Ma_KH!$A:$R,18,0)&amp;K1800,[2]Gia_MB!$A:$F,6,0)</f>
        <v>72500</v>
      </c>
      <c r="U1800" s="14">
        <f t="shared" si="422"/>
        <v>725000</v>
      </c>
    </row>
    <row r="1801" spans="1:21" x14ac:dyDescent="0.25">
      <c r="A1801" s="11">
        <v>45916</v>
      </c>
      <c r="B1801" s="25">
        <v>59687</v>
      </c>
      <c r="C1801" s="98" t="s">
        <v>7186</v>
      </c>
      <c r="D1801" s="99">
        <v>45919</v>
      </c>
      <c r="G1801" s="13" t="s">
        <v>711</v>
      </c>
      <c r="I1801" s="13" t="s">
        <v>7587</v>
      </c>
      <c r="J1801" s="13" t="s">
        <v>1811</v>
      </c>
      <c r="K1801" s="13" t="s">
        <v>556</v>
      </c>
      <c r="L1801" s="25" t="str">
        <f>VLOOKUP($K1801,TONG_SL!$A:$D,2,0)</f>
        <v>Chân giò heo muối 100g</v>
      </c>
      <c r="N1801" s="25" t="str">
        <f t="shared" si="421"/>
        <v>K-C6</v>
      </c>
      <c r="Q1801" s="25" t="str">
        <f>VLOOKUP(K1801,[2]TONG_SL!$A:$D,3,0)</f>
        <v>Gói</v>
      </c>
      <c r="R1801" s="1">
        <v>10</v>
      </c>
      <c r="T1801" s="1">
        <f>VLOOKUP(VLOOKUP(G1801,[2]Ma_KH!$A:$R,18,0)&amp;K1801,[2]Gia_MB!$A:$F,6,0)</f>
        <v>23076</v>
      </c>
      <c r="U1801" s="14">
        <f t="shared" si="422"/>
        <v>230760</v>
      </c>
    </row>
    <row r="1802" spans="1:21" x14ac:dyDescent="0.25">
      <c r="A1802" s="11">
        <v>45917</v>
      </c>
      <c r="B1802" s="25">
        <v>59788</v>
      </c>
      <c r="C1802" s="98" t="s">
        <v>7186</v>
      </c>
      <c r="D1802" s="99">
        <v>45919</v>
      </c>
      <c r="G1802" s="13" t="s">
        <v>711</v>
      </c>
      <c r="I1802" s="13" t="s">
        <v>7304</v>
      </c>
      <c r="J1802" s="13" t="s">
        <v>1811</v>
      </c>
      <c r="K1802" s="13" t="s">
        <v>556</v>
      </c>
      <c r="L1802" s="25" t="str">
        <f>VLOOKUP($K1802,TONG_SL!$A:$D,2,0)</f>
        <v>Chân giò heo muối 100g</v>
      </c>
      <c r="N1802" s="25" t="str">
        <f t="shared" si="421"/>
        <v>K-C6</v>
      </c>
      <c r="Q1802" s="25" t="str">
        <f>VLOOKUP(K1802,[2]TONG_SL!$A:$D,3,0)</f>
        <v>Gói</v>
      </c>
      <c r="R1802" s="1">
        <v>10</v>
      </c>
      <c r="T1802" s="1">
        <f>VLOOKUP(VLOOKUP(G1802,[2]Ma_KH!$A:$R,18,0)&amp;K1802,[2]Gia_MB!$A:$F,6,0)</f>
        <v>23076</v>
      </c>
      <c r="U1802" s="14">
        <f t="shared" si="422"/>
        <v>230760</v>
      </c>
    </row>
    <row r="1803" spans="1:21" x14ac:dyDescent="0.25">
      <c r="A1803" s="11">
        <v>45916</v>
      </c>
      <c r="B1803" s="25">
        <v>59675</v>
      </c>
      <c r="C1803" s="98" t="s">
        <v>7186</v>
      </c>
      <c r="D1803" s="99">
        <v>45919</v>
      </c>
      <c r="G1803" s="13" t="s">
        <v>3751</v>
      </c>
      <c r="I1803" s="13" t="s">
        <v>3751</v>
      </c>
      <c r="J1803" s="13" t="s">
        <v>1811</v>
      </c>
      <c r="K1803" s="13" t="s">
        <v>27</v>
      </c>
      <c r="L1803" s="25" t="str">
        <f>VLOOKUP($K1803,TONG_SL!$A:$D,2,0)</f>
        <v>Chân giò heo muối 300g</v>
      </c>
      <c r="N1803" s="25" t="str">
        <f t="shared" si="421"/>
        <v>K-C6</v>
      </c>
      <c r="Q1803" s="25" t="str">
        <f>VLOOKUP(K1803,[2]TONG_SL!$A:$D,3,0)</f>
        <v>Túi</v>
      </c>
      <c r="R1803" s="1">
        <v>10</v>
      </c>
      <c r="T1803" s="1">
        <f>VLOOKUP(VLOOKUP(G1803,[2]Ma_KH!$A:$R,18,0)&amp;K1803,[2]Gia_MB!$A:$F,6,0)</f>
        <v>70494</v>
      </c>
      <c r="U1803" s="14">
        <f t="shared" si="422"/>
        <v>704940</v>
      </c>
    </row>
    <row r="1804" spans="1:21" x14ac:dyDescent="0.25">
      <c r="A1804" s="11">
        <v>45915</v>
      </c>
      <c r="B1804" s="25">
        <v>59535</v>
      </c>
      <c r="C1804" s="98" t="s">
        <v>7186</v>
      </c>
      <c r="D1804" s="99">
        <v>45919</v>
      </c>
      <c r="G1804" s="13" t="s">
        <v>711</v>
      </c>
      <c r="I1804" s="13" t="s">
        <v>7588</v>
      </c>
      <c r="J1804" s="13" t="s">
        <v>1815</v>
      </c>
      <c r="K1804" s="13" t="s">
        <v>556</v>
      </c>
      <c r="L1804" s="25" t="str">
        <f>VLOOKUP($K1804,TONG_SL!$A:$D,2,0)</f>
        <v>Chân giò heo muối 100g</v>
      </c>
      <c r="N1804" s="25" t="str">
        <f t="shared" si="421"/>
        <v>K-C6</v>
      </c>
      <c r="Q1804" s="25" t="str">
        <f>VLOOKUP(K1804,[2]TONG_SL!$A:$D,3,0)</f>
        <v>Gói</v>
      </c>
      <c r="R1804" s="1">
        <v>8</v>
      </c>
      <c r="T1804" s="1">
        <f>VLOOKUP(VLOOKUP(G1804,[2]Ma_KH!$A:$R,18,0)&amp;K1804,[2]Gia_MB!$A:$F,6,0)</f>
        <v>23076</v>
      </c>
      <c r="U1804" s="14">
        <f t="shared" si="422"/>
        <v>184608</v>
      </c>
    </row>
    <row r="1805" spans="1:21" x14ac:dyDescent="0.25">
      <c r="A1805" s="11">
        <v>45915</v>
      </c>
      <c r="B1805" s="25">
        <v>59556</v>
      </c>
      <c r="C1805" s="98" t="s">
        <v>7186</v>
      </c>
      <c r="D1805" s="99">
        <v>45919</v>
      </c>
      <c r="G1805" s="13" t="s">
        <v>4732</v>
      </c>
      <c r="I1805" s="13" t="s">
        <v>4732</v>
      </c>
      <c r="J1805" s="13" t="s">
        <v>1815</v>
      </c>
      <c r="K1805" s="13" t="s">
        <v>27</v>
      </c>
      <c r="L1805" s="25" t="str">
        <f>VLOOKUP($K1805,TONG_SL!$A:$D,2,0)</f>
        <v>Chân giò heo muối 300g</v>
      </c>
      <c r="N1805" s="25" t="str">
        <f t="shared" si="421"/>
        <v>K-C6</v>
      </c>
      <c r="Q1805" s="25" t="str">
        <f>VLOOKUP(K1805,[2]TONG_SL!$A:$D,3,0)</f>
        <v>Túi</v>
      </c>
      <c r="R1805" s="1">
        <v>4</v>
      </c>
      <c r="T1805" s="1">
        <f>VLOOKUP(VLOOKUP(G1805,[2]Ma_KH!$A:$R,18,0)&amp;K1805,[2]Gia_MB!$A:$F,6,0)</f>
        <v>69759</v>
      </c>
      <c r="U1805" s="14">
        <f t="shared" si="422"/>
        <v>279036</v>
      </c>
    </row>
    <row r="1806" spans="1:21" x14ac:dyDescent="0.25">
      <c r="A1806" s="11">
        <v>45915</v>
      </c>
      <c r="B1806" s="25">
        <v>59556</v>
      </c>
      <c r="C1806" s="98" t="s">
        <v>7186</v>
      </c>
      <c r="D1806" s="99">
        <v>45919</v>
      </c>
      <c r="G1806" s="13" t="s">
        <v>4732</v>
      </c>
      <c r="I1806" s="13" t="s">
        <v>4732</v>
      </c>
      <c r="J1806" s="13" t="s">
        <v>1815</v>
      </c>
      <c r="K1806" s="13" t="s">
        <v>556</v>
      </c>
      <c r="L1806" s="25" t="str">
        <f>VLOOKUP($K1806,TONG_SL!$A:$D,2,0)</f>
        <v>Chân giò heo muối 100g</v>
      </c>
      <c r="N1806" s="25" t="str">
        <f t="shared" si="421"/>
        <v>K-C6</v>
      </c>
      <c r="Q1806" s="25" t="str">
        <f>VLOOKUP(K1806,[2]TONG_SL!$A:$D,3,0)</f>
        <v>Gói</v>
      </c>
      <c r="R1806" s="1">
        <v>12</v>
      </c>
      <c r="T1806" s="1">
        <f>VLOOKUP(VLOOKUP(G1806,[2]Ma_KH!$A:$R,18,0)&amp;K1806,[2]Gia_MB!$A:$F,6,0)</f>
        <v>23322</v>
      </c>
      <c r="U1806" s="14">
        <f t="shared" si="422"/>
        <v>279864</v>
      </c>
    </row>
    <row r="1807" spans="1:21" x14ac:dyDescent="0.25">
      <c r="A1807" s="11">
        <v>45915</v>
      </c>
      <c r="B1807" s="25">
        <v>59556</v>
      </c>
      <c r="C1807" s="98" t="s">
        <v>7186</v>
      </c>
      <c r="D1807" s="99">
        <v>45919</v>
      </c>
      <c r="G1807" s="13" t="s">
        <v>4732</v>
      </c>
      <c r="I1807" s="13" t="s">
        <v>4732</v>
      </c>
      <c r="J1807" s="13" t="s">
        <v>1815</v>
      </c>
      <c r="K1807" s="13" t="s">
        <v>30</v>
      </c>
      <c r="L1807" s="25" t="str">
        <f>VLOOKUP($K1807,TONG_SL!$A:$D,2,0)</f>
        <v>Gà muối 500g</v>
      </c>
      <c r="N1807" s="25" t="str">
        <f t="shared" si="421"/>
        <v>K-C6</v>
      </c>
      <c r="Q1807" s="25" t="str">
        <f>VLOOKUP(K1807,[2]TONG_SL!$A:$D,3,0)</f>
        <v>Túi</v>
      </c>
      <c r="R1807" s="1">
        <v>1</v>
      </c>
      <c r="T1807" s="1">
        <f>VLOOKUP(VLOOKUP(G1807,[2]Ma_KH!$A:$R,18,0)&amp;K1807,[2]Gia_MB!$A:$F,6,0)</f>
        <v>105505</v>
      </c>
      <c r="U1807" s="14">
        <f t="shared" si="422"/>
        <v>105505</v>
      </c>
    </row>
    <row r="1808" spans="1:21" x14ac:dyDescent="0.25">
      <c r="A1808" s="11">
        <v>45915</v>
      </c>
      <c r="B1808" s="25">
        <v>59531</v>
      </c>
      <c r="C1808" s="98" t="s">
        <v>7186</v>
      </c>
      <c r="D1808" s="99">
        <v>45919</v>
      </c>
      <c r="G1808" s="13" t="s">
        <v>711</v>
      </c>
      <c r="I1808" s="13" t="s">
        <v>7291</v>
      </c>
      <c r="J1808" s="13" t="s">
        <v>1815</v>
      </c>
      <c r="K1808" s="13" t="s">
        <v>556</v>
      </c>
      <c r="L1808" s="25" t="str">
        <f>VLOOKUP($K1808,TONG_SL!$A:$D,2,0)</f>
        <v>Chân giò heo muối 100g</v>
      </c>
      <c r="N1808" s="25" t="str">
        <f t="shared" si="421"/>
        <v>K-C6</v>
      </c>
      <c r="Q1808" s="25" t="str">
        <f>VLOOKUP(K1808,[2]TONG_SL!$A:$D,3,0)</f>
        <v>Gói</v>
      </c>
      <c r="R1808" s="1">
        <v>8</v>
      </c>
      <c r="T1808" s="1">
        <f>VLOOKUP(VLOOKUP(G1808,[2]Ma_KH!$A:$R,18,0)&amp;K1808,[2]Gia_MB!$A:$F,6,0)</f>
        <v>23076</v>
      </c>
      <c r="U1808" s="14">
        <f t="shared" si="422"/>
        <v>184608</v>
      </c>
    </row>
    <row r="1809" spans="1:21" x14ac:dyDescent="0.25">
      <c r="A1809" s="11">
        <v>45915</v>
      </c>
      <c r="B1809" s="25">
        <v>59544</v>
      </c>
      <c r="C1809" s="98" t="s">
        <v>7186</v>
      </c>
      <c r="D1809" s="99">
        <v>45919</v>
      </c>
      <c r="G1809" s="13" t="s">
        <v>711</v>
      </c>
      <c r="I1809" s="13" t="s">
        <v>7589</v>
      </c>
      <c r="J1809" s="13" t="s">
        <v>1815</v>
      </c>
      <c r="K1809" s="13" t="s">
        <v>556</v>
      </c>
      <c r="L1809" s="25" t="str">
        <f>VLOOKUP($K1809,TONG_SL!$A:$D,2,0)</f>
        <v>Chân giò heo muối 100g</v>
      </c>
      <c r="N1809" s="25" t="str">
        <f t="shared" si="421"/>
        <v>K-C6</v>
      </c>
      <c r="Q1809" s="25" t="str">
        <f>VLOOKUP(K1809,[2]TONG_SL!$A:$D,3,0)</f>
        <v>Gói</v>
      </c>
      <c r="R1809" s="1">
        <v>10</v>
      </c>
      <c r="T1809" s="1">
        <f>VLOOKUP(VLOOKUP(G1809,[2]Ma_KH!$A:$R,18,0)&amp;K1809,[2]Gia_MB!$A:$F,6,0)</f>
        <v>23076</v>
      </c>
      <c r="U1809" s="14">
        <f t="shared" si="422"/>
        <v>230760</v>
      </c>
    </row>
    <row r="1810" spans="1:21" x14ac:dyDescent="0.25">
      <c r="A1810" s="11">
        <v>45915</v>
      </c>
      <c r="B1810" s="25">
        <v>59534</v>
      </c>
      <c r="C1810" s="98" t="s">
        <v>7186</v>
      </c>
      <c r="D1810" s="99">
        <v>45919</v>
      </c>
      <c r="G1810" s="13" t="s">
        <v>711</v>
      </c>
      <c r="I1810" s="13" t="s">
        <v>7527</v>
      </c>
      <c r="J1810" s="13" t="s">
        <v>1815</v>
      </c>
      <c r="K1810" s="13" t="s">
        <v>556</v>
      </c>
      <c r="L1810" s="25" t="str">
        <f>VLOOKUP($K1810,TONG_SL!$A:$D,2,0)</f>
        <v>Chân giò heo muối 100g</v>
      </c>
      <c r="N1810" s="25" t="str">
        <f t="shared" si="421"/>
        <v>K-C6</v>
      </c>
      <c r="Q1810" s="25" t="str">
        <f>VLOOKUP(K1810,[2]TONG_SL!$A:$D,3,0)</f>
        <v>Gói</v>
      </c>
      <c r="R1810" s="1">
        <v>8</v>
      </c>
      <c r="T1810" s="1">
        <f>VLOOKUP(VLOOKUP(G1810,[2]Ma_KH!$A:$R,18,0)&amp;K1810,[2]Gia_MB!$A:$F,6,0)</f>
        <v>23076</v>
      </c>
      <c r="U1810" s="14">
        <f t="shared" si="422"/>
        <v>184608</v>
      </c>
    </row>
    <row r="1811" spans="1:21" x14ac:dyDescent="0.25">
      <c r="A1811" s="11">
        <v>45915</v>
      </c>
      <c r="B1811" s="25">
        <v>59674</v>
      </c>
      <c r="C1811" s="98" t="s">
        <v>7186</v>
      </c>
      <c r="D1811" s="99">
        <v>45919</v>
      </c>
      <c r="G1811" s="13" t="s">
        <v>2038</v>
      </c>
      <c r="I1811" s="13" t="s">
        <v>2038</v>
      </c>
      <c r="J1811" s="13" t="s">
        <v>1815</v>
      </c>
      <c r="K1811" s="13" t="s">
        <v>27</v>
      </c>
      <c r="L1811" s="25" t="str">
        <f>VLOOKUP($K1811,TONG_SL!$A:$D,2,0)</f>
        <v>Chân giò heo muối 300g</v>
      </c>
      <c r="N1811" s="25" t="str">
        <f t="shared" si="421"/>
        <v>K-C6</v>
      </c>
      <c r="Q1811" s="25" t="str">
        <f>VLOOKUP(K1811,[2]TONG_SL!$A:$D,3,0)</f>
        <v>Túi</v>
      </c>
      <c r="R1811" s="1">
        <v>6</v>
      </c>
      <c r="T1811" s="1">
        <f>VLOOKUP(VLOOKUP(G1811,[2]Ma_KH!$A:$R,18,0)&amp;K1811,[2]Gia_MB!$A:$F,6,0)</f>
        <v>69759</v>
      </c>
      <c r="U1811" s="14">
        <f t="shared" si="422"/>
        <v>418554</v>
      </c>
    </row>
    <row r="1812" spans="1:21" x14ac:dyDescent="0.25">
      <c r="A1812" s="11">
        <v>45916</v>
      </c>
      <c r="B1812" s="25">
        <v>59674</v>
      </c>
      <c r="C1812" s="98" t="s">
        <v>7186</v>
      </c>
      <c r="D1812" s="99">
        <v>45919</v>
      </c>
      <c r="G1812" s="13" t="s">
        <v>2038</v>
      </c>
      <c r="I1812" s="13" t="s">
        <v>2038</v>
      </c>
      <c r="J1812" s="13" t="s">
        <v>1815</v>
      </c>
      <c r="K1812" s="13" t="s">
        <v>35</v>
      </c>
      <c r="L1812" s="25" t="str">
        <f>VLOOKUP($K1812,TONG_SL!$A:$D,2,0)</f>
        <v>Tai heo muối 200g</v>
      </c>
      <c r="N1812" s="25" t="str">
        <f t="shared" si="421"/>
        <v>K-C6</v>
      </c>
      <c r="Q1812" s="25" t="str">
        <f>VLOOKUP(K1812,[2]TONG_SL!$A:$D,3,0)</f>
        <v>Túi</v>
      </c>
      <c r="R1812" s="1">
        <v>5</v>
      </c>
      <c r="T1812" s="1">
        <f>VLOOKUP(VLOOKUP(G1812,[2]Ma_KH!$A:$R,18,0)&amp;K1812,[2]Gia_MB!$A:$F,6,0)</f>
        <v>52815</v>
      </c>
      <c r="U1812" s="14">
        <f t="shared" si="422"/>
        <v>264075</v>
      </c>
    </row>
    <row r="1813" spans="1:21" x14ac:dyDescent="0.25">
      <c r="A1813" s="11">
        <v>45916</v>
      </c>
      <c r="B1813" s="25">
        <v>59674</v>
      </c>
      <c r="C1813" s="98" t="s">
        <v>7186</v>
      </c>
      <c r="D1813" s="99">
        <v>45919</v>
      </c>
      <c r="G1813" s="13" t="s">
        <v>2038</v>
      </c>
      <c r="I1813" s="13" t="s">
        <v>2038</v>
      </c>
      <c r="J1813" s="13" t="s">
        <v>1815</v>
      </c>
      <c r="K1813" s="13" t="s">
        <v>32</v>
      </c>
      <c r="L1813" s="25" t="str">
        <f>VLOOKUP($K1813,TONG_SL!$A:$D,2,0)</f>
        <v>Giò Tai Lưỡi Xào 250g</v>
      </c>
      <c r="N1813" s="25" t="str">
        <f t="shared" si="421"/>
        <v>K-C6</v>
      </c>
      <c r="Q1813" s="25" t="str">
        <f>VLOOKUP(K1813,[2]TONG_SL!$A:$D,3,0)</f>
        <v>Túi</v>
      </c>
      <c r="R1813" s="1">
        <v>6</v>
      </c>
      <c r="T1813" s="1">
        <f>VLOOKUP(VLOOKUP(G1813,[2]Ma_KH!$A:$R,18,0)&amp;K1813,[2]Gia_MB!$A:$F,6,0)</f>
        <v>47673</v>
      </c>
      <c r="U1813" s="14">
        <f t="shared" si="422"/>
        <v>286038</v>
      </c>
    </row>
    <row r="1814" spans="1:21" x14ac:dyDescent="0.25">
      <c r="A1814" s="11">
        <v>45916</v>
      </c>
      <c r="B1814" s="25">
        <v>59674</v>
      </c>
      <c r="C1814" s="98" t="s">
        <v>7186</v>
      </c>
      <c r="D1814" s="99">
        <v>45919</v>
      </c>
      <c r="G1814" s="13" t="s">
        <v>2038</v>
      </c>
      <c r="I1814" s="13" t="s">
        <v>2038</v>
      </c>
      <c r="J1814" s="13" t="s">
        <v>1815</v>
      </c>
      <c r="K1814" s="13" t="s">
        <v>51</v>
      </c>
      <c r="L1814" s="25" t="str">
        <f>VLOOKUP($K1814,TONG_SL!$A:$D,2,0)</f>
        <v>Mọc Nấm Hương 250g</v>
      </c>
      <c r="N1814" s="25" t="str">
        <f t="shared" si="421"/>
        <v>K-C6</v>
      </c>
      <c r="Q1814" s="25" t="str">
        <f>VLOOKUP(K1814,[2]TONG_SL!$A:$D,3,0)</f>
        <v>Túi</v>
      </c>
      <c r="R1814" s="1">
        <v>10</v>
      </c>
      <c r="T1814" s="1">
        <f>VLOOKUP(VLOOKUP(G1814,[2]Ma_KH!$A:$R,18,0)&amp;K1814,[2]Gia_MB!$A:$F,6,0)</f>
        <v>43700</v>
      </c>
      <c r="U1814" s="14">
        <f t="shared" si="422"/>
        <v>437000</v>
      </c>
    </row>
    <row r="1815" spans="1:21" x14ac:dyDescent="0.25">
      <c r="A1815" s="11">
        <v>45916</v>
      </c>
      <c r="B1815" s="25">
        <v>59686</v>
      </c>
      <c r="C1815" s="98" t="s">
        <v>7186</v>
      </c>
      <c r="D1815" s="99">
        <v>45919</v>
      </c>
      <c r="G1815" s="13" t="s">
        <v>711</v>
      </c>
      <c r="I1815" s="13" t="s">
        <v>7590</v>
      </c>
      <c r="J1815" s="13" t="s">
        <v>1815</v>
      </c>
      <c r="K1815" s="13" t="s">
        <v>556</v>
      </c>
      <c r="L1815" s="25" t="str">
        <f>VLOOKUP($K1815,TONG_SL!$A:$D,2,0)</f>
        <v>Chân giò heo muối 100g</v>
      </c>
      <c r="N1815" s="25" t="str">
        <f t="shared" si="421"/>
        <v>K-C6</v>
      </c>
      <c r="Q1815" s="25" t="str">
        <f>VLOOKUP(K1815,[2]TONG_SL!$A:$D,3,0)</f>
        <v>Gói</v>
      </c>
      <c r="R1815" s="1">
        <v>10</v>
      </c>
      <c r="T1815" s="1">
        <f>VLOOKUP(VLOOKUP(G1815,[2]Ma_KH!$A:$R,18,0)&amp;K1815,[2]Gia_MB!$A:$F,6,0)</f>
        <v>23076</v>
      </c>
      <c r="U1815" s="14">
        <f t="shared" si="422"/>
        <v>230760</v>
      </c>
    </row>
    <row r="1816" spans="1:21" x14ac:dyDescent="0.25">
      <c r="A1816" s="11">
        <v>45916</v>
      </c>
      <c r="B1816" s="25">
        <v>58256</v>
      </c>
      <c r="C1816" s="98" t="s">
        <v>7186</v>
      </c>
      <c r="D1816" s="99">
        <v>45919</v>
      </c>
      <c r="G1816" s="13" t="s">
        <v>5492</v>
      </c>
      <c r="I1816" s="13" t="s">
        <v>5492</v>
      </c>
      <c r="J1816" s="13" t="s">
        <v>1815</v>
      </c>
      <c r="K1816" s="13" t="s">
        <v>51</v>
      </c>
      <c r="L1816" s="25" t="str">
        <f>VLOOKUP($K1816,TONG_SL!$A:$D,2,0)</f>
        <v>Mọc Nấm Hương 250g</v>
      </c>
      <c r="N1816" s="25" t="str">
        <f t="shared" si="421"/>
        <v>K-C6</v>
      </c>
      <c r="Q1816" s="25" t="str">
        <f>VLOOKUP(K1816,[2]TONG_SL!$A:$D,3,0)</f>
        <v>Túi</v>
      </c>
      <c r="R1816" s="1">
        <v>10</v>
      </c>
      <c r="T1816" s="1">
        <f>VLOOKUP(VLOOKUP(G1816,[2]Ma_KH!$A:$R,18,0)&amp;K1816,[2]Gia_MB!$A:$F,6,0)</f>
        <v>46000</v>
      </c>
      <c r="U1816" s="14">
        <f t="shared" si="422"/>
        <v>460000</v>
      </c>
    </row>
    <row r="1817" spans="1:21" x14ac:dyDescent="0.25">
      <c r="A1817" s="11">
        <v>45916</v>
      </c>
      <c r="B1817" s="25">
        <v>58256</v>
      </c>
      <c r="C1817" s="98" t="s">
        <v>7186</v>
      </c>
      <c r="D1817" s="99">
        <v>45919</v>
      </c>
      <c r="G1817" s="13" t="s">
        <v>5492</v>
      </c>
      <c r="I1817" s="13" t="s">
        <v>5492</v>
      </c>
      <c r="J1817" s="13" t="s">
        <v>1815</v>
      </c>
      <c r="K1817" s="13" t="s">
        <v>556</v>
      </c>
      <c r="L1817" s="25" t="str">
        <f>VLOOKUP($K1817,TONG_SL!$A:$D,2,0)</f>
        <v>Chân giò heo muối 100g</v>
      </c>
      <c r="N1817" s="25" t="str">
        <f t="shared" si="421"/>
        <v>K-C6</v>
      </c>
      <c r="Q1817" s="25" t="str">
        <f>VLOOKUP(K1817,[2]TONG_SL!$A:$D,3,0)</f>
        <v>Gói</v>
      </c>
      <c r="R1817" s="1">
        <v>2</v>
      </c>
      <c r="T1817" s="1" t="e">
        <f>VLOOKUP(VLOOKUP(G1817,[2]Ma_KH!$A:$R,18,0)&amp;K1817,[2]Gia_MB!$A:$F,6,0)</f>
        <v>#N/A</v>
      </c>
      <c r="U1817" s="14" t="e">
        <f t="shared" si="422"/>
        <v>#N/A</v>
      </c>
    </row>
    <row r="1818" spans="1:21" x14ac:dyDescent="0.25">
      <c r="A1818" s="11">
        <v>45916</v>
      </c>
      <c r="B1818" s="25">
        <v>58256</v>
      </c>
      <c r="C1818" s="98" t="s">
        <v>7186</v>
      </c>
      <c r="D1818" s="99">
        <v>45919</v>
      </c>
      <c r="G1818" s="13" t="s">
        <v>5492</v>
      </c>
      <c r="I1818" s="13" t="s">
        <v>5492</v>
      </c>
      <c r="J1818" s="13" t="s">
        <v>1815</v>
      </c>
      <c r="K1818" s="13" t="s">
        <v>35</v>
      </c>
      <c r="L1818" s="25" t="str">
        <f>VLOOKUP($K1818,TONG_SL!$A:$D,2,0)</f>
        <v>Tai heo muối 200g</v>
      </c>
      <c r="N1818" s="25" t="str">
        <f t="shared" si="421"/>
        <v>K-C6</v>
      </c>
      <c r="Q1818" s="25" t="str">
        <f>VLOOKUP(K1818,[2]TONG_SL!$A:$D,3,0)</f>
        <v>Túi</v>
      </c>
      <c r="R1818" s="1">
        <v>2</v>
      </c>
      <c r="T1818" s="1">
        <f>VLOOKUP(VLOOKUP(G1818,[2]Ma_KH!$A:$R,18,0)&amp;K1818,[2]Gia_MB!$A:$F,6,0)</f>
        <v>55595</v>
      </c>
      <c r="U1818" s="14">
        <f t="shared" si="422"/>
        <v>111190</v>
      </c>
    </row>
    <row r="1819" spans="1:21" x14ac:dyDescent="0.25">
      <c r="A1819" s="11">
        <v>45916</v>
      </c>
      <c r="B1819" s="25">
        <v>58256</v>
      </c>
      <c r="C1819" s="98" t="s">
        <v>7186</v>
      </c>
      <c r="D1819" s="99">
        <v>45919</v>
      </c>
      <c r="G1819" s="13" t="s">
        <v>5492</v>
      </c>
      <c r="I1819" s="13" t="s">
        <v>5492</v>
      </c>
      <c r="J1819" s="13" t="s">
        <v>1815</v>
      </c>
      <c r="K1819" s="13" t="s">
        <v>32</v>
      </c>
      <c r="L1819" s="25" t="str">
        <f>VLOOKUP($K1819,TONG_SL!$A:$D,2,0)</f>
        <v>Giò Tai Lưỡi Xào 250g</v>
      </c>
      <c r="N1819" s="25" t="str">
        <f t="shared" si="421"/>
        <v>K-C6</v>
      </c>
      <c r="Q1819" s="25" t="str">
        <f>VLOOKUP(K1819,[2]TONG_SL!$A:$D,3,0)</f>
        <v>Túi</v>
      </c>
      <c r="R1819" s="1">
        <v>2</v>
      </c>
      <c r="T1819" s="1">
        <f>VLOOKUP(VLOOKUP(G1819,[2]Ma_KH!$A:$R,18,0)&amp;K1819,[2]Gia_MB!$A:$F,6,0)</f>
        <v>50183</v>
      </c>
      <c r="U1819" s="14">
        <f t="shared" si="422"/>
        <v>100366</v>
      </c>
    </row>
    <row r="1820" spans="1:21" x14ac:dyDescent="0.25">
      <c r="A1820" s="11">
        <v>45916</v>
      </c>
      <c r="B1820" s="25">
        <v>58256</v>
      </c>
      <c r="C1820" s="98" t="s">
        <v>7186</v>
      </c>
      <c r="D1820" s="99">
        <v>45919</v>
      </c>
      <c r="G1820" s="13" t="s">
        <v>5492</v>
      </c>
      <c r="I1820" s="13" t="s">
        <v>5492</v>
      </c>
      <c r="J1820" s="13" t="s">
        <v>1815</v>
      </c>
      <c r="K1820" s="13" t="s">
        <v>39</v>
      </c>
      <c r="L1820" s="25" t="str">
        <f>VLOOKUP($K1820,TONG_SL!$A:$D,2,0)</f>
        <v>Chả cốm 300g</v>
      </c>
      <c r="N1820" s="25" t="str">
        <f t="shared" si="421"/>
        <v>K-C6</v>
      </c>
      <c r="Q1820" s="25" t="str">
        <f>VLOOKUP(K1820,[2]TONG_SL!$A:$D,3,0)</f>
        <v>Túi</v>
      </c>
      <c r="R1820" s="1">
        <v>3</v>
      </c>
      <c r="T1820" s="1">
        <f>VLOOKUP(VLOOKUP(G1820,[2]Ma_KH!$A:$R,18,0)&amp;K1820,[2]Gia_MB!$A:$F,6,0)</f>
        <v>74250</v>
      </c>
      <c r="U1820" s="14">
        <f t="shared" si="422"/>
        <v>222750</v>
      </c>
    </row>
    <row r="1821" spans="1:21" x14ac:dyDescent="0.25">
      <c r="A1821" s="11">
        <v>45916</v>
      </c>
      <c r="B1821" s="25">
        <v>58256</v>
      </c>
      <c r="C1821" s="98" t="s">
        <v>7186</v>
      </c>
      <c r="D1821" s="99">
        <v>45919</v>
      </c>
      <c r="G1821" s="13" t="s">
        <v>5492</v>
      </c>
      <c r="I1821" s="13" t="s">
        <v>5492</v>
      </c>
      <c r="J1821" s="13" t="s">
        <v>1815</v>
      </c>
      <c r="K1821" s="13" t="s">
        <v>30</v>
      </c>
      <c r="L1821" s="25" t="str">
        <f>VLOOKUP($K1821,TONG_SL!$A:$D,2,0)</f>
        <v>Gà muối 500g</v>
      </c>
      <c r="N1821" s="25" t="str">
        <f t="shared" si="421"/>
        <v>K-C6</v>
      </c>
      <c r="Q1821" s="25" t="str">
        <f>VLOOKUP(K1821,[2]TONG_SL!$A:$D,3,0)</f>
        <v>Túi</v>
      </c>
      <c r="R1821" s="1">
        <v>3</v>
      </c>
      <c r="T1821" s="1">
        <f>VLOOKUP(VLOOKUP(G1821,[2]Ma_KH!$A:$R,18,0)&amp;K1821,[2]Gia_MB!$A:$F,6,0)</f>
        <v>111058</v>
      </c>
      <c r="U1821" s="14">
        <f t="shared" si="422"/>
        <v>333174</v>
      </c>
    </row>
    <row r="1822" spans="1:21" x14ac:dyDescent="0.25">
      <c r="A1822" s="11">
        <v>45916</v>
      </c>
      <c r="B1822" s="25">
        <v>58256</v>
      </c>
      <c r="C1822" s="98" t="s">
        <v>7186</v>
      </c>
      <c r="D1822" s="99">
        <v>45919</v>
      </c>
      <c r="G1822" s="13" t="s">
        <v>5492</v>
      </c>
      <c r="I1822" s="13" t="s">
        <v>5492</v>
      </c>
      <c r="J1822" s="13" t="s">
        <v>1815</v>
      </c>
      <c r="K1822" s="13" t="s">
        <v>27</v>
      </c>
      <c r="L1822" s="25" t="str">
        <f>VLOOKUP($K1822,TONG_SL!$A:$D,2,0)</f>
        <v>Chân giò heo muối 300g</v>
      </c>
      <c r="N1822" s="25" t="str">
        <f t="shared" si="421"/>
        <v>K-C6</v>
      </c>
      <c r="Q1822" s="25" t="str">
        <f>VLOOKUP(K1822,[2]TONG_SL!$A:$D,3,0)</f>
        <v>Túi</v>
      </c>
      <c r="R1822" s="1">
        <v>3</v>
      </c>
      <c r="T1822" s="1">
        <f>VLOOKUP(VLOOKUP(G1822,[2]Ma_KH!$A:$R,18,0)&amp;K1822,[2]Gia_MB!$A:$F,6,0)</f>
        <v>73431</v>
      </c>
      <c r="U1822" s="14">
        <f t="shared" si="422"/>
        <v>220293</v>
      </c>
    </row>
    <row r="1823" spans="1:21" x14ac:dyDescent="0.25">
      <c r="A1823" s="11">
        <v>45916</v>
      </c>
      <c r="B1823" s="25">
        <v>58256</v>
      </c>
      <c r="C1823" s="98" t="s">
        <v>7186</v>
      </c>
      <c r="D1823" s="99">
        <v>45919</v>
      </c>
      <c r="G1823" s="13" t="s">
        <v>5492</v>
      </c>
      <c r="I1823" s="13" t="s">
        <v>5492</v>
      </c>
      <c r="J1823" s="13" t="s">
        <v>1815</v>
      </c>
      <c r="K1823" s="13" t="s">
        <v>547</v>
      </c>
      <c r="L1823" s="25" t="str">
        <f>VLOOKUP($K1823,TONG_SL!$A:$D,2,0)</f>
        <v>Chân giò heo muối 500g</v>
      </c>
      <c r="N1823" s="25" t="str">
        <f t="shared" si="421"/>
        <v>K-C6</v>
      </c>
      <c r="Q1823" s="25" t="str">
        <f>VLOOKUP(K1823,[2]TONG_SL!$A:$D,3,0)</f>
        <v>Túi</v>
      </c>
      <c r="R1823" s="1">
        <v>2</v>
      </c>
      <c r="T1823" s="1">
        <f>VLOOKUP(VLOOKUP(G1823,[2]Ma_KH!$A:$R,18,0)&amp;K1823,[2]Gia_MB!$A:$F,6,0)</f>
        <v>119066</v>
      </c>
      <c r="U1823" s="14">
        <f t="shared" si="422"/>
        <v>238132</v>
      </c>
    </row>
    <row r="1824" spans="1:21" x14ac:dyDescent="0.25">
      <c r="A1824" s="11">
        <v>45916</v>
      </c>
      <c r="B1824" s="25">
        <v>58256</v>
      </c>
      <c r="C1824" s="98" t="s">
        <v>7186</v>
      </c>
      <c r="D1824" s="99">
        <v>45919</v>
      </c>
      <c r="G1824" s="13" t="s">
        <v>5492</v>
      </c>
      <c r="I1824" s="13" t="s">
        <v>5492</v>
      </c>
      <c r="J1824" s="13" t="s">
        <v>1815</v>
      </c>
      <c r="K1824" s="13" t="s">
        <v>41</v>
      </c>
      <c r="L1824" s="25" t="str">
        <f>VLOOKUP($K1824,TONG_SL!$A:$D,2,0)</f>
        <v>Chả nướng 300g</v>
      </c>
      <c r="N1824" s="25" t="str">
        <f t="shared" si="421"/>
        <v>K-C6</v>
      </c>
      <c r="Q1824" s="25" t="str">
        <f>VLOOKUP(K1824,[2]TONG_SL!$A:$D,3,0)</f>
        <v>Túi</v>
      </c>
      <c r="R1824" s="1">
        <v>2</v>
      </c>
      <c r="T1824" s="1">
        <f>VLOOKUP(VLOOKUP(G1824,[2]Ma_KH!$A:$R,18,0)&amp;K1824,[2]Gia_MB!$A:$F,6,0)</f>
        <v>70950</v>
      </c>
      <c r="U1824" s="14">
        <f t="shared" si="422"/>
        <v>141900</v>
      </c>
    </row>
    <row r="1825" spans="1:21" x14ac:dyDescent="0.25">
      <c r="A1825" s="11">
        <v>45916</v>
      </c>
      <c r="B1825" s="25">
        <v>59683</v>
      </c>
      <c r="C1825" s="98" t="s">
        <v>7186</v>
      </c>
      <c r="D1825" s="99">
        <v>45919</v>
      </c>
      <c r="G1825" s="13" t="s">
        <v>711</v>
      </c>
      <c r="I1825" s="13" t="s">
        <v>7220</v>
      </c>
      <c r="J1825" s="13" t="s">
        <v>1815</v>
      </c>
      <c r="K1825" s="13" t="s">
        <v>556</v>
      </c>
      <c r="L1825" s="25" t="str">
        <f>VLOOKUP($K1825,TONG_SL!$A:$D,2,0)</f>
        <v>Chân giò heo muối 100g</v>
      </c>
      <c r="N1825" s="25" t="str">
        <f t="shared" si="421"/>
        <v>K-C6</v>
      </c>
      <c r="Q1825" s="25" t="str">
        <f>VLOOKUP(K1825,[2]TONG_SL!$A:$D,3,0)</f>
        <v>Gói</v>
      </c>
      <c r="R1825" s="1">
        <v>10</v>
      </c>
      <c r="T1825" s="1">
        <f>VLOOKUP(VLOOKUP(G1825,[2]Ma_KH!$A:$R,18,0)&amp;K1825,[2]Gia_MB!$A:$F,6,0)</f>
        <v>23076</v>
      </c>
      <c r="U1825" s="14">
        <f t="shared" si="422"/>
        <v>230760</v>
      </c>
    </row>
    <row r="1826" spans="1:21" x14ac:dyDescent="0.25">
      <c r="A1826" s="11">
        <v>45916</v>
      </c>
      <c r="B1826" s="25">
        <v>59682</v>
      </c>
      <c r="C1826" s="98" t="s">
        <v>7186</v>
      </c>
      <c r="D1826" s="99">
        <v>45919</v>
      </c>
      <c r="G1826" s="13" t="s">
        <v>711</v>
      </c>
      <c r="I1826" s="13" t="s">
        <v>7591</v>
      </c>
      <c r="J1826" s="13" t="s">
        <v>1815</v>
      </c>
      <c r="K1826" s="13" t="s">
        <v>556</v>
      </c>
      <c r="L1826" s="25" t="str">
        <f>VLOOKUP($K1826,TONG_SL!$A:$D,2,0)</f>
        <v>Chân giò heo muối 100g</v>
      </c>
      <c r="N1826" s="25" t="str">
        <f t="shared" si="421"/>
        <v>K-C6</v>
      </c>
      <c r="Q1826" s="25" t="str">
        <f>VLOOKUP(K1826,[2]TONG_SL!$A:$D,3,0)</f>
        <v>Gói</v>
      </c>
      <c r="R1826" s="1">
        <v>10</v>
      </c>
      <c r="T1826" s="1">
        <f>VLOOKUP(VLOOKUP(G1826,[2]Ma_KH!$A:$R,18,0)&amp;K1826,[2]Gia_MB!$A:$F,6,0)</f>
        <v>23076</v>
      </c>
      <c r="U1826" s="14">
        <f t="shared" si="422"/>
        <v>230760</v>
      </c>
    </row>
    <row r="1827" spans="1:21" x14ac:dyDescent="0.25">
      <c r="A1827" s="11">
        <v>45917</v>
      </c>
      <c r="B1827" s="25">
        <v>59763</v>
      </c>
      <c r="C1827" s="98" t="s">
        <v>7186</v>
      </c>
      <c r="D1827" s="99">
        <v>45919</v>
      </c>
      <c r="G1827" s="13" t="s">
        <v>1948</v>
      </c>
      <c r="I1827" s="13" t="s">
        <v>1948</v>
      </c>
      <c r="J1827" s="13" t="s">
        <v>1815</v>
      </c>
      <c r="K1827" s="13" t="s">
        <v>27</v>
      </c>
      <c r="L1827" s="25" t="str">
        <f>VLOOKUP($K1827,TONG_SL!$A:$D,2,0)</f>
        <v>Chân giò heo muối 300g</v>
      </c>
      <c r="N1827" s="25" t="str">
        <f t="shared" si="421"/>
        <v>K-C6</v>
      </c>
      <c r="Q1827" s="25" t="str">
        <f>VLOOKUP(K1827,[2]TONG_SL!$A:$D,3,0)</f>
        <v>Túi</v>
      </c>
      <c r="R1827" s="1">
        <v>20</v>
      </c>
      <c r="T1827" s="1">
        <f>VLOOKUP(VLOOKUP(G1827,[2]Ma_KH!$A:$R,18,0)&amp;K1827,[2]Gia_MB!$A:$F,6,0)</f>
        <v>69759</v>
      </c>
      <c r="U1827" s="14">
        <f t="shared" si="422"/>
        <v>1395180</v>
      </c>
    </row>
    <row r="1828" spans="1:21" x14ac:dyDescent="0.25">
      <c r="A1828" s="11">
        <v>45917</v>
      </c>
      <c r="B1828" s="25">
        <v>59763</v>
      </c>
      <c r="C1828" s="98" t="s">
        <v>7186</v>
      </c>
      <c r="D1828" s="99">
        <v>45919</v>
      </c>
      <c r="G1828" s="13" t="s">
        <v>1948</v>
      </c>
      <c r="I1828" s="13" t="s">
        <v>1948</v>
      </c>
      <c r="J1828" s="13" t="s">
        <v>1815</v>
      </c>
      <c r="K1828" s="13" t="s">
        <v>32</v>
      </c>
      <c r="L1828" s="25" t="str">
        <f>VLOOKUP($K1828,TONG_SL!$A:$D,2,0)</f>
        <v>Giò Tai Lưỡi Xào 250g</v>
      </c>
      <c r="N1828" s="25" t="str">
        <f t="shared" si="421"/>
        <v>K-C6</v>
      </c>
      <c r="Q1828" s="25" t="str">
        <f>VLOOKUP(K1828,[2]TONG_SL!$A:$D,3,0)</f>
        <v>Túi</v>
      </c>
      <c r="R1828" s="1">
        <v>10</v>
      </c>
      <c r="T1828" s="1">
        <f>VLOOKUP(VLOOKUP(G1828,[2]Ma_KH!$A:$R,18,0)&amp;K1828,[2]Gia_MB!$A:$F,6,0)</f>
        <v>47673</v>
      </c>
      <c r="U1828" s="14">
        <f t="shared" si="422"/>
        <v>476730</v>
      </c>
    </row>
    <row r="1829" spans="1:21" x14ac:dyDescent="0.25">
      <c r="A1829" s="11">
        <v>45917</v>
      </c>
      <c r="B1829" s="25">
        <v>59738</v>
      </c>
      <c r="C1829" s="98" t="s">
        <v>7186</v>
      </c>
      <c r="D1829" s="99">
        <v>45919</v>
      </c>
      <c r="G1829" s="13" t="s">
        <v>1996</v>
      </c>
      <c r="I1829" s="13" t="s">
        <v>1996</v>
      </c>
      <c r="J1829" s="13" t="s">
        <v>1815</v>
      </c>
      <c r="K1829" s="13" t="s">
        <v>27</v>
      </c>
      <c r="L1829" s="25" t="str">
        <f>VLOOKUP($K1829,TONG_SL!$A:$D,2,0)</f>
        <v>Chân giò heo muối 300g</v>
      </c>
      <c r="N1829" s="25" t="str">
        <f t="shared" si="421"/>
        <v>K-C6</v>
      </c>
      <c r="Q1829" s="25" t="str">
        <f>VLOOKUP(K1829,[2]TONG_SL!$A:$D,3,0)</f>
        <v>Túi</v>
      </c>
      <c r="R1829" s="1">
        <v>10</v>
      </c>
      <c r="T1829" s="1">
        <f>VLOOKUP(VLOOKUP(G1829,[2]Ma_KH!$A:$R,18,0)&amp;K1829,[2]Gia_MB!$A:$F,6,0)</f>
        <v>69759</v>
      </c>
      <c r="U1829" s="14">
        <f t="shared" si="422"/>
        <v>697590</v>
      </c>
    </row>
    <row r="1830" spans="1:21" x14ac:dyDescent="0.25">
      <c r="A1830" s="11">
        <v>45917</v>
      </c>
      <c r="B1830" s="25">
        <v>59738</v>
      </c>
      <c r="C1830" s="98" t="s">
        <v>7186</v>
      </c>
      <c r="D1830" s="99">
        <v>45919</v>
      </c>
      <c r="G1830" s="13" t="s">
        <v>1996</v>
      </c>
      <c r="I1830" s="13" t="s">
        <v>1996</v>
      </c>
      <c r="J1830" s="13" t="s">
        <v>1815</v>
      </c>
      <c r="K1830" s="13" t="s">
        <v>30</v>
      </c>
      <c r="L1830" s="25" t="str">
        <f>VLOOKUP($K1830,TONG_SL!$A:$D,2,0)</f>
        <v>Gà muối 500g</v>
      </c>
      <c r="N1830" s="25" t="str">
        <f t="shared" si="421"/>
        <v>K-C6</v>
      </c>
      <c r="Q1830" s="25" t="str">
        <f>VLOOKUP(K1830,[2]TONG_SL!$A:$D,3,0)</f>
        <v>Túi</v>
      </c>
      <c r="R1830" s="1">
        <v>5</v>
      </c>
      <c r="T1830" s="1">
        <f>VLOOKUP(VLOOKUP(G1830,[2]Ma_KH!$A:$R,18,0)&amp;K1830,[2]Gia_MB!$A:$F,6,0)</f>
        <v>105505</v>
      </c>
      <c r="U1830" s="14">
        <f t="shared" si="422"/>
        <v>527525</v>
      </c>
    </row>
    <row r="1831" spans="1:21" x14ac:dyDescent="0.25">
      <c r="A1831" s="11">
        <v>45917</v>
      </c>
      <c r="B1831" s="25">
        <v>59786</v>
      </c>
      <c r="C1831" s="98" t="s">
        <v>7186</v>
      </c>
      <c r="D1831" s="99">
        <v>45919</v>
      </c>
      <c r="G1831" s="13" t="s">
        <v>711</v>
      </c>
      <c r="I1831" s="13" t="s">
        <v>7592</v>
      </c>
      <c r="J1831" s="13" t="s">
        <v>1815</v>
      </c>
      <c r="K1831" s="13" t="s">
        <v>556</v>
      </c>
      <c r="L1831" s="25" t="str">
        <f>VLOOKUP($K1831,TONG_SL!$A:$D,2,0)</f>
        <v>Chân giò heo muối 100g</v>
      </c>
      <c r="N1831" s="25" t="str">
        <f t="shared" si="421"/>
        <v>K-C6</v>
      </c>
      <c r="Q1831" s="25" t="str">
        <f>VLOOKUP(K1831,[2]TONG_SL!$A:$D,3,0)</f>
        <v>Gói</v>
      </c>
      <c r="R1831" s="1">
        <v>10</v>
      </c>
      <c r="T1831" s="1">
        <f>VLOOKUP(VLOOKUP(G1831,[2]Ma_KH!$A:$R,18,0)&amp;K1831,[2]Gia_MB!$A:$F,6,0)</f>
        <v>23076</v>
      </c>
      <c r="U1831" s="14">
        <f t="shared" si="422"/>
        <v>230760</v>
      </c>
    </row>
    <row r="1832" spans="1:21" x14ac:dyDescent="0.25">
      <c r="A1832" s="11">
        <v>45917</v>
      </c>
      <c r="B1832" s="25">
        <v>59766</v>
      </c>
      <c r="C1832" s="98" t="s">
        <v>7186</v>
      </c>
      <c r="D1832" s="99">
        <v>45919</v>
      </c>
      <c r="G1832" s="13" t="s">
        <v>711</v>
      </c>
      <c r="I1832" s="13" t="s">
        <v>7425</v>
      </c>
      <c r="J1832" s="13" t="s">
        <v>1815</v>
      </c>
      <c r="K1832" s="13" t="s">
        <v>556</v>
      </c>
      <c r="L1832" s="25" t="str">
        <f>VLOOKUP($K1832,TONG_SL!$A:$D,2,0)</f>
        <v>Chân giò heo muối 100g</v>
      </c>
      <c r="N1832" s="25" t="str">
        <f t="shared" si="421"/>
        <v>K-C6</v>
      </c>
      <c r="Q1832" s="25" t="str">
        <f>VLOOKUP(K1832,[2]TONG_SL!$A:$D,3,0)</f>
        <v>Gói</v>
      </c>
      <c r="R1832" s="1">
        <v>9</v>
      </c>
      <c r="T1832" s="1">
        <f>VLOOKUP(VLOOKUP(G1832,[2]Ma_KH!$A:$R,18,0)&amp;K1832,[2]Gia_MB!$A:$F,6,0)</f>
        <v>23076</v>
      </c>
      <c r="U1832" s="14">
        <f t="shared" si="422"/>
        <v>207684</v>
      </c>
    </row>
    <row r="1833" spans="1:21" x14ac:dyDescent="0.25">
      <c r="A1833" s="11">
        <v>45917</v>
      </c>
      <c r="B1833" s="25">
        <v>59762</v>
      </c>
      <c r="C1833" s="98" t="s">
        <v>7186</v>
      </c>
      <c r="D1833" s="99">
        <v>45919</v>
      </c>
      <c r="G1833" s="13" t="s">
        <v>1939</v>
      </c>
      <c r="I1833" s="13" t="s">
        <v>1939</v>
      </c>
      <c r="J1833" s="13" t="s">
        <v>1815</v>
      </c>
      <c r="K1833" s="13" t="s">
        <v>32</v>
      </c>
      <c r="L1833" s="25" t="str">
        <f>VLOOKUP($K1833,TONG_SL!$A:$D,2,0)</f>
        <v>Giò Tai Lưỡi Xào 250g</v>
      </c>
      <c r="N1833" s="25" t="str">
        <f t="shared" si="421"/>
        <v>K-C6</v>
      </c>
      <c r="Q1833" s="25" t="str">
        <f>VLOOKUP(K1833,[2]TONG_SL!$A:$D,3,0)</f>
        <v>Túi</v>
      </c>
      <c r="R1833" s="1">
        <v>5</v>
      </c>
      <c r="T1833" s="1">
        <f>VLOOKUP(VLOOKUP(G1833,[2]Ma_KH!$A:$R,18,0)&amp;K1833,[2]Gia_MB!$A:$F,6,0)</f>
        <v>47673</v>
      </c>
      <c r="U1833" s="14">
        <f t="shared" si="422"/>
        <v>238365</v>
      </c>
    </row>
    <row r="1834" spans="1:21" x14ac:dyDescent="0.25">
      <c r="A1834" s="11">
        <v>45917</v>
      </c>
      <c r="B1834" s="25">
        <v>59762</v>
      </c>
      <c r="C1834" s="98" t="s">
        <v>7186</v>
      </c>
      <c r="D1834" s="99">
        <v>45919</v>
      </c>
      <c r="G1834" s="13" t="s">
        <v>1939</v>
      </c>
      <c r="I1834" s="13" t="s">
        <v>1939</v>
      </c>
      <c r="J1834" s="13" t="s">
        <v>1815</v>
      </c>
      <c r="K1834" s="13" t="s">
        <v>27</v>
      </c>
      <c r="L1834" s="25" t="str">
        <f>VLOOKUP($K1834,TONG_SL!$A:$D,2,0)</f>
        <v>Chân giò heo muối 300g</v>
      </c>
      <c r="N1834" s="25" t="str">
        <f t="shared" si="421"/>
        <v>K-C6</v>
      </c>
      <c r="Q1834" s="25" t="str">
        <f>VLOOKUP(K1834,[2]TONG_SL!$A:$D,3,0)</f>
        <v>Túi</v>
      </c>
      <c r="R1834" s="1">
        <v>5</v>
      </c>
      <c r="T1834" s="1">
        <f>VLOOKUP(VLOOKUP(G1834,[2]Ma_KH!$A:$R,18,0)&amp;K1834,[2]Gia_MB!$A:$F,6,0)</f>
        <v>69759</v>
      </c>
      <c r="U1834" s="14">
        <f t="shared" si="422"/>
        <v>348795</v>
      </c>
    </row>
    <row r="1835" spans="1:21" x14ac:dyDescent="0.25">
      <c r="A1835" s="11">
        <v>45917</v>
      </c>
      <c r="B1835" s="25">
        <v>59762</v>
      </c>
      <c r="C1835" s="98" t="s">
        <v>7186</v>
      </c>
      <c r="D1835" s="99">
        <v>45919</v>
      </c>
      <c r="G1835" s="13" t="s">
        <v>1939</v>
      </c>
      <c r="I1835" s="13" t="s">
        <v>1939</v>
      </c>
      <c r="J1835" s="13" t="s">
        <v>1815</v>
      </c>
      <c r="K1835" s="13" t="s">
        <v>30</v>
      </c>
      <c r="L1835" s="25" t="str">
        <f>VLOOKUP($K1835,TONG_SL!$A:$D,2,0)</f>
        <v>Gà muối 500g</v>
      </c>
      <c r="N1835" s="25" t="str">
        <f t="shared" si="421"/>
        <v>K-C6</v>
      </c>
      <c r="Q1835" s="25" t="str">
        <f>VLOOKUP(K1835,[2]TONG_SL!$A:$D,3,0)</f>
        <v>Túi</v>
      </c>
      <c r="R1835" s="1">
        <v>3</v>
      </c>
      <c r="T1835" s="1">
        <f>VLOOKUP(VLOOKUP(G1835,[2]Ma_KH!$A:$R,18,0)&amp;K1835,[2]Gia_MB!$A:$F,6,0)</f>
        <v>105505</v>
      </c>
      <c r="U1835" s="14">
        <f t="shared" si="422"/>
        <v>316515</v>
      </c>
    </row>
    <row r="1836" spans="1:21" x14ac:dyDescent="0.25">
      <c r="A1836" s="11">
        <v>45917</v>
      </c>
      <c r="B1836" s="25">
        <v>59762</v>
      </c>
      <c r="C1836" s="98" t="s">
        <v>7186</v>
      </c>
      <c r="D1836" s="99">
        <v>45919</v>
      </c>
      <c r="G1836" s="13" t="s">
        <v>1939</v>
      </c>
      <c r="I1836" s="13" t="s">
        <v>1939</v>
      </c>
      <c r="J1836" s="13" t="s">
        <v>1815</v>
      </c>
      <c r="K1836" s="13" t="s">
        <v>547</v>
      </c>
      <c r="L1836" s="25" t="str">
        <f>VLOOKUP($K1836,TONG_SL!$A:$D,2,0)</f>
        <v>Chân giò heo muối 500g</v>
      </c>
      <c r="N1836" s="25" t="str">
        <f t="shared" si="421"/>
        <v>K-C6</v>
      </c>
      <c r="Q1836" s="25" t="str">
        <f>VLOOKUP(K1836,[2]TONG_SL!$A:$D,3,0)</f>
        <v>Túi</v>
      </c>
      <c r="R1836" s="1">
        <v>3</v>
      </c>
      <c r="T1836" s="1">
        <f>VLOOKUP(VLOOKUP(G1836,[2]Ma_KH!$A:$R,18,0)&amp;K1836,[2]Gia_MB!$A:$F,6,0)</f>
        <v>113113</v>
      </c>
      <c r="U1836" s="14">
        <f t="shared" si="422"/>
        <v>339339</v>
      </c>
    </row>
    <row r="1837" spans="1:21" x14ac:dyDescent="0.25">
      <c r="A1837" s="11">
        <v>45917</v>
      </c>
      <c r="B1837" s="25">
        <v>60733</v>
      </c>
      <c r="C1837" s="98" t="s">
        <v>7186</v>
      </c>
      <c r="D1837" s="99">
        <v>45919</v>
      </c>
      <c r="G1837" s="13" t="s">
        <v>711</v>
      </c>
      <c r="I1837" s="13" t="s">
        <v>7488</v>
      </c>
      <c r="J1837" s="13" t="s">
        <v>1815</v>
      </c>
      <c r="K1837" s="13" t="s">
        <v>556</v>
      </c>
      <c r="L1837" s="25" t="str">
        <f>VLOOKUP($K1837,TONG_SL!$A:$D,2,0)</f>
        <v>Chân giò heo muối 100g</v>
      </c>
      <c r="N1837" s="25" t="str">
        <f t="shared" si="421"/>
        <v>K-C6</v>
      </c>
      <c r="Q1837" s="25" t="str">
        <f>VLOOKUP(K1837,[2]TONG_SL!$A:$D,3,0)</f>
        <v>Gói</v>
      </c>
      <c r="R1837" s="1">
        <v>8</v>
      </c>
      <c r="T1837" s="1">
        <f>VLOOKUP(VLOOKUP(G1837,[2]Ma_KH!$A:$R,18,0)&amp;K1837,[2]Gia_MB!$A:$F,6,0)</f>
        <v>23076</v>
      </c>
      <c r="U1837" s="14">
        <f t="shared" si="422"/>
        <v>184608</v>
      </c>
    </row>
    <row r="1838" spans="1:21" x14ac:dyDescent="0.25">
      <c r="A1838" s="11">
        <v>45919</v>
      </c>
      <c r="B1838" s="25">
        <v>59508</v>
      </c>
      <c r="C1838" s="98" t="s">
        <v>7186</v>
      </c>
      <c r="D1838" s="99">
        <v>45919</v>
      </c>
      <c r="G1838" s="13" t="s">
        <v>762</v>
      </c>
      <c r="I1838" s="13" t="s">
        <v>7286</v>
      </c>
      <c r="J1838" s="13" t="s">
        <v>1811</v>
      </c>
      <c r="K1838" s="13" t="s">
        <v>558</v>
      </c>
      <c r="L1838" s="25" t="str">
        <f>VLOOKUP($K1838,TONG_SL!$A:$D,2,0)</f>
        <v>Gà muối hun khói 300g</v>
      </c>
      <c r="N1838" s="25" t="str">
        <f t="shared" ref="N1838:N1851" si="423">IF($B1838&lt;&gt;"","K-C6","")</f>
        <v>K-C6</v>
      </c>
      <c r="Q1838" s="25" t="str">
        <f>VLOOKUP(K1838,[2]TONG_SL!$A:$D,3,0)</f>
        <v>Túi</v>
      </c>
      <c r="R1838" s="1">
        <v>5</v>
      </c>
      <c r="T1838" s="1">
        <f>VLOOKUP(VLOOKUP(G1838,[2]Ma_KH!$A:$R,18,0)&amp;K1838,[2]Gia_MB!$A:$F,6,0)</f>
        <v>66500</v>
      </c>
      <c r="U1838" s="14">
        <f t="shared" ref="U1838:U1850" si="424">T1838*R1838</f>
        <v>332500</v>
      </c>
    </row>
    <row r="1839" spans="1:21" x14ac:dyDescent="0.25">
      <c r="A1839" s="11">
        <v>45919</v>
      </c>
      <c r="B1839" s="25">
        <v>59508</v>
      </c>
      <c r="C1839" s="98" t="s">
        <v>7186</v>
      </c>
      <c r="D1839" s="99">
        <v>45919</v>
      </c>
      <c r="G1839" s="13" t="s">
        <v>762</v>
      </c>
      <c r="I1839" s="13" t="s">
        <v>7286</v>
      </c>
      <c r="J1839" s="13" t="s">
        <v>1811</v>
      </c>
      <c r="K1839" s="13" t="s">
        <v>556</v>
      </c>
      <c r="L1839" s="25" t="str">
        <f>VLOOKUP($K1839,TONG_SL!$A:$D,2,0)</f>
        <v>Chân giò heo muối 100g</v>
      </c>
      <c r="N1839" s="25" t="str">
        <f t="shared" si="423"/>
        <v>K-C6</v>
      </c>
      <c r="Q1839" s="25" t="str">
        <f>VLOOKUP(K1839,[2]TONG_SL!$A:$D,3,0)</f>
        <v>Gói</v>
      </c>
      <c r="R1839" s="1">
        <v>10</v>
      </c>
      <c r="T1839" s="1">
        <f>VLOOKUP(VLOOKUP(G1839,[2]Ma_KH!$A:$R,18,0)&amp;K1839,[2]Gia_MB!$A:$F,6,0)</f>
        <v>24549</v>
      </c>
      <c r="U1839" s="14">
        <f t="shared" si="424"/>
        <v>245490</v>
      </c>
    </row>
    <row r="1840" spans="1:21" x14ac:dyDescent="0.25">
      <c r="A1840" s="11">
        <v>45919</v>
      </c>
      <c r="B1840" s="25">
        <v>59508</v>
      </c>
      <c r="C1840" s="98" t="s">
        <v>7186</v>
      </c>
      <c r="D1840" s="99">
        <v>45919</v>
      </c>
      <c r="G1840" s="13" t="s">
        <v>762</v>
      </c>
      <c r="I1840" s="13" t="s">
        <v>7286</v>
      </c>
      <c r="J1840" s="13" t="s">
        <v>1811</v>
      </c>
      <c r="K1840" s="13" t="s">
        <v>570</v>
      </c>
      <c r="L1840" s="25" t="str">
        <f>VLOOKUP($K1840,TONG_SL!$A:$D,2,0)</f>
        <v>Tai heo sốt thái 150g</v>
      </c>
      <c r="N1840" s="25" t="str">
        <f t="shared" si="423"/>
        <v>K-C6</v>
      </c>
      <c r="Q1840" s="25" t="str">
        <f>VLOOKUP(K1840,[2]TONG_SL!$A:$D,3,0)</f>
        <v>Túi</v>
      </c>
      <c r="R1840" s="1">
        <v>3</v>
      </c>
      <c r="T1840" s="1">
        <f>VLOOKUP(VLOOKUP(G1840,[2]Ma_KH!$A:$R,18,0)&amp;K1840,[2]Gia_MB!$A:$F,6,0)</f>
        <v>21667</v>
      </c>
      <c r="U1840" s="14">
        <f t="shared" si="424"/>
        <v>65001</v>
      </c>
    </row>
    <row r="1841" spans="1:21" x14ac:dyDescent="0.25">
      <c r="A1841" s="11">
        <v>45919</v>
      </c>
      <c r="B1841" s="25">
        <v>59508</v>
      </c>
      <c r="C1841" s="98" t="s">
        <v>7186</v>
      </c>
      <c r="D1841" s="99">
        <v>45919</v>
      </c>
      <c r="G1841" s="13" t="s">
        <v>762</v>
      </c>
      <c r="I1841" s="13" t="s">
        <v>7286</v>
      </c>
      <c r="J1841" s="13" t="s">
        <v>1811</v>
      </c>
      <c r="K1841" s="13" t="s">
        <v>27</v>
      </c>
      <c r="L1841" s="25" t="str">
        <f>VLOOKUP($K1841,TONG_SL!$A:$D,2,0)</f>
        <v>Chân giò heo muối 300g</v>
      </c>
      <c r="N1841" s="25" t="str">
        <f t="shared" si="423"/>
        <v>K-C6</v>
      </c>
      <c r="Q1841" s="25" t="str">
        <f>VLOOKUP(K1841,[2]TONG_SL!$A:$D,3,0)</f>
        <v>Túi</v>
      </c>
      <c r="R1841" s="1">
        <v>2</v>
      </c>
      <c r="T1841" s="1">
        <f>VLOOKUP(VLOOKUP(G1841,[2]Ma_KH!$A:$R,18,0)&amp;K1841,[2]Gia_MB!$A:$F,6,0)</f>
        <v>73431</v>
      </c>
      <c r="U1841" s="14">
        <f t="shared" si="424"/>
        <v>146862</v>
      </c>
    </row>
    <row r="1842" spans="1:21" x14ac:dyDescent="0.25">
      <c r="A1842" s="11">
        <v>45919</v>
      </c>
      <c r="B1842" s="25">
        <v>59510</v>
      </c>
      <c r="C1842" s="98" t="s">
        <v>7186</v>
      </c>
      <c r="D1842" s="99">
        <v>45919</v>
      </c>
      <c r="G1842" s="13" t="s">
        <v>762</v>
      </c>
      <c r="I1842" s="13" t="s">
        <v>7593</v>
      </c>
      <c r="J1842" s="13" t="s">
        <v>1811</v>
      </c>
      <c r="K1842" s="13" t="s">
        <v>556</v>
      </c>
      <c r="L1842" s="25" t="str">
        <f>VLOOKUP($K1842,TONG_SL!$A:$D,2,0)</f>
        <v>Chân giò heo muối 100g</v>
      </c>
      <c r="N1842" s="25" t="str">
        <f t="shared" si="423"/>
        <v>K-C6</v>
      </c>
      <c r="Q1842" s="25" t="str">
        <f>VLOOKUP(K1842,[2]TONG_SL!$A:$D,3,0)</f>
        <v>Gói</v>
      </c>
      <c r="R1842" s="1">
        <v>10</v>
      </c>
      <c r="T1842" s="1">
        <f>VLOOKUP(VLOOKUP(G1842,[2]Ma_KH!$A:$R,18,0)&amp;K1842,[2]Gia_MB!$A:$F,6,0)</f>
        <v>24549</v>
      </c>
      <c r="U1842" s="14">
        <f t="shared" si="424"/>
        <v>245490</v>
      </c>
    </row>
    <row r="1843" spans="1:21" x14ac:dyDescent="0.25">
      <c r="A1843" s="11">
        <v>45919</v>
      </c>
      <c r="B1843" s="25">
        <v>59510</v>
      </c>
      <c r="C1843" s="98" t="s">
        <v>7186</v>
      </c>
      <c r="D1843" s="99">
        <v>45919</v>
      </c>
      <c r="G1843" s="13" t="s">
        <v>762</v>
      </c>
      <c r="I1843" s="13" t="s">
        <v>7593</v>
      </c>
      <c r="J1843" s="13" t="s">
        <v>1811</v>
      </c>
      <c r="K1843" s="13" t="s">
        <v>570</v>
      </c>
      <c r="L1843" s="25" t="str">
        <f>VLOOKUP($K1843,TONG_SL!$A:$D,2,0)</f>
        <v>Tai heo sốt thái 150g</v>
      </c>
      <c r="N1843" s="25" t="str">
        <f t="shared" si="423"/>
        <v>K-C6</v>
      </c>
      <c r="Q1843" s="25" t="str">
        <f>VLOOKUP(K1843,[2]TONG_SL!$A:$D,3,0)</f>
        <v>Túi</v>
      </c>
      <c r="R1843" s="1">
        <v>10</v>
      </c>
      <c r="T1843" s="1">
        <f>VLOOKUP(VLOOKUP(G1843,[2]Ma_KH!$A:$R,18,0)&amp;K1843,[2]Gia_MB!$A:$F,6,0)</f>
        <v>21667</v>
      </c>
      <c r="U1843" s="14">
        <f t="shared" si="424"/>
        <v>216670</v>
      </c>
    </row>
    <row r="1844" spans="1:21" x14ac:dyDescent="0.25">
      <c r="A1844" s="11">
        <v>45919</v>
      </c>
      <c r="B1844" s="25">
        <v>59510</v>
      </c>
      <c r="C1844" s="98" t="s">
        <v>7186</v>
      </c>
      <c r="D1844" s="99">
        <v>45919</v>
      </c>
      <c r="G1844" s="13" t="s">
        <v>762</v>
      </c>
      <c r="I1844" s="13" t="s">
        <v>7593</v>
      </c>
      <c r="J1844" s="13" t="s">
        <v>1811</v>
      </c>
      <c r="K1844" s="13" t="s">
        <v>27</v>
      </c>
      <c r="L1844" s="25" t="str">
        <f>VLOOKUP($K1844,TONG_SL!$A:$D,2,0)</f>
        <v>Chân giò heo muối 300g</v>
      </c>
      <c r="N1844" s="25" t="str">
        <f t="shared" si="423"/>
        <v>K-C6</v>
      </c>
      <c r="Q1844" s="25" t="str">
        <f>VLOOKUP(K1844,[2]TONG_SL!$A:$D,3,0)</f>
        <v>Túi</v>
      </c>
      <c r="R1844" s="1">
        <v>5</v>
      </c>
      <c r="T1844" s="1">
        <f>VLOOKUP(VLOOKUP(G1844,[2]Ma_KH!$A:$R,18,0)&amp;K1844,[2]Gia_MB!$A:$F,6,0)</f>
        <v>73431</v>
      </c>
      <c r="U1844" s="14">
        <f t="shared" si="424"/>
        <v>367155</v>
      </c>
    </row>
    <row r="1845" spans="1:21" x14ac:dyDescent="0.25">
      <c r="A1845" s="11">
        <v>45918</v>
      </c>
      <c r="B1845" s="25">
        <v>60722</v>
      </c>
      <c r="C1845" s="98" t="s">
        <v>7186</v>
      </c>
      <c r="D1845" s="99">
        <v>45919</v>
      </c>
      <c r="G1845" s="13" t="s">
        <v>3106</v>
      </c>
      <c r="I1845" s="13" t="s">
        <v>3106</v>
      </c>
      <c r="J1845" s="13" t="s">
        <v>1811</v>
      </c>
      <c r="K1845" s="13" t="s">
        <v>30</v>
      </c>
      <c r="L1845" s="25" t="str">
        <f>VLOOKUP($K1845,TONG_SL!$A:$D,2,0)</f>
        <v>Gà muối 500g</v>
      </c>
      <c r="N1845" s="25" t="str">
        <f t="shared" si="423"/>
        <v>K-C6</v>
      </c>
      <c r="Q1845" s="25" t="str">
        <f>VLOOKUP(K1845,[2]TONG_SL!$A:$D,3,0)</f>
        <v>Túi</v>
      </c>
      <c r="R1845" s="1">
        <v>3</v>
      </c>
      <c r="T1845" s="1">
        <f>VLOOKUP(VLOOKUP(G1845,[2]Ma_KH!$A:$R,18,0)&amp;K1845,[2]Gia_MB!$A:$F,6,0)</f>
        <v>111058</v>
      </c>
      <c r="U1845" s="14">
        <f t="shared" si="424"/>
        <v>333174</v>
      </c>
    </row>
    <row r="1846" spans="1:21" x14ac:dyDescent="0.25">
      <c r="A1846" s="11">
        <v>45918</v>
      </c>
      <c r="B1846" s="25">
        <v>60722</v>
      </c>
      <c r="C1846" s="98" t="s">
        <v>7186</v>
      </c>
      <c r="D1846" s="99">
        <v>45919</v>
      </c>
      <c r="G1846" s="13" t="s">
        <v>3106</v>
      </c>
      <c r="I1846" s="13" t="s">
        <v>3106</v>
      </c>
      <c r="J1846" s="13" t="s">
        <v>1811</v>
      </c>
      <c r="K1846" s="13" t="s">
        <v>32</v>
      </c>
      <c r="L1846" s="25" t="str">
        <f>VLOOKUP($K1846,TONG_SL!$A:$D,2,0)</f>
        <v>Giò Tai Lưỡi Xào 250g</v>
      </c>
      <c r="N1846" s="25" t="str">
        <f t="shared" si="423"/>
        <v>K-C6</v>
      </c>
      <c r="Q1846" s="25" t="str">
        <f>VLOOKUP(K1846,[2]TONG_SL!$A:$D,3,0)</f>
        <v>Túi</v>
      </c>
      <c r="R1846" s="1">
        <v>3</v>
      </c>
      <c r="T1846" s="1">
        <f>VLOOKUP(VLOOKUP(G1846,[2]Ma_KH!$A:$R,18,0)&amp;K1846,[2]Gia_MB!$A:$F,6,0)</f>
        <v>50182</v>
      </c>
      <c r="U1846" s="14">
        <f t="shared" si="424"/>
        <v>150546</v>
      </c>
    </row>
    <row r="1847" spans="1:21" x14ac:dyDescent="0.25">
      <c r="A1847" s="11">
        <v>45918</v>
      </c>
      <c r="B1847" s="25">
        <v>60722</v>
      </c>
      <c r="C1847" s="98" t="s">
        <v>7186</v>
      </c>
      <c r="D1847" s="99">
        <v>45919</v>
      </c>
      <c r="G1847" s="13" t="s">
        <v>3106</v>
      </c>
      <c r="I1847" s="13" t="s">
        <v>3106</v>
      </c>
      <c r="J1847" s="13" t="s">
        <v>1811</v>
      </c>
      <c r="K1847" s="13" t="s">
        <v>39</v>
      </c>
      <c r="L1847" s="25" t="str">
        <f>VLOOKUP($K1847,TONG_SL!$A:$D,2,0)</f>
        <v>Chả cốm 300g</v>
      </c>
      <c r="N1847" s="25" t="str">
        <f t="shared" si="423"/>
        <v>K-C6</v>
      </c>
      <c r="Q1847" s="25" t="str">
        <f>VLOOKUP(K1847,[2]TONG_SL!$A:$D,3,0)</f>
        <v>Túi</v>
      </c>
      <c r="R1847" s="1">
        <v>3</v>
      </c>
      <c r="T1847" s="1">
        <f>VLOOKUP(VLOOKUP(G1847,[2]Ma_KH!$A:$R,18,0)&amp;K1847,[2]Gia_MB!$A:$F,6,0)</f>
        <v>74250</v>
      </c>
      <c r="U1847" s="14">
        <f t="shared" si="424"/>
        <v>222750</v>
      </c>
    </row>
    <row r="1848" spans="1:21" x14ac:dyDescent="0.25">
      <c r="A1848" s="11">
        <v>45918</v>
      </c>
      <c r="B1848" s="25">
        <v>60722</v>
      </c>
      <c r="C1848" s="98" t="s">
        <v>7186</v>
      </c>
      <c r="D1848" s="99">
        <v>45919</v>
      </c>
      <c r="G1848" s="13" t="s">
        <v>3106</v>
      </c>
      <c r="I1848" s="13" t="s">
        <v>3106</v>
      </c>
      <c r="J1848" s="13" t="s">
        <v>1811</v>
      </c>
      <c r="K1848" s="13" t="s">
        <v>55</v>
      </c>
      <c r="L1848" s="25" t="str">
        <f>VLOOKUP($K1848,TONG_SL!$A:$D,2,0)</f>
        <v>Gà xì dầu 500g</v>
      </c>
      <c r="N1848" s="25" t="str">
        <f t="shared" si="423"/>
        <v>K-C6</v>
      </c>
      <c r="Q1848" s="25" t="str">
        <f>VLOOKUP(K1848,[2]TONG_SL!$A:$D,3,0)</f>
        <v>Túi</v>
      </c>
      <c r="R1848" s="1">
        <v>3</v>
      </c>
      <c r="T1848" s="1">
        <f>VLOOKUP(VLOOKUP(G1848,[2]Ma_KH!$A:$R,18,0)&amp;K1848,[2]Gia_MB!$A:$F,6,0)</f>
        <v>111606</v>
      </c>
      <c r="U1848" s="14">
        <f t="shared" si="424"/>
        <v>334818</v>
      </c>
    </row>
    <row r="1849" spans="1:21" x14ac:dyDescent="0.25">
      <c r="A1849" s="11">
        <v>45918</v>
      </c>
      <c r="B1849" s="25">
        <v>59804</v>
      </c>
      <c r="C1849" s="98" t="s">
        <v>7186</v>
      </c>
      <c r="D1849" s="99">
        <v>45919</v>
      </c>
      <c r="G1849" s="13" t="s">
        <v>619</v>
      </c>
      <c r="I1849" s="13" t="s">
        <v>7594</v>
      </c>
      <c r="J1849" s="13" t="s">
        <v>1811</v>
      </c>
      <c r="K1849" s="13" t="s">
        <v>27</v>
      </c>
      <c r="L1849" s="25" t="str">
        <f>VLOOKUP($K1849,TONG_SL!$A:$D,2,0)</f>
        <v>Chân giò heo muối 300g</v>
      </c>
      <c r="N1849" s="25" t="str">
        <f t="shared" si="423"/>
        <v>K-C6</v>
      </c>
      <c r="Q1849" s="25" t="str">
        <f>VLOOKUP(K1849,[2]TONG_SL!$A:$D,3,0)</f>
        <v>Túi</v>
      </c>
      <c r="R1849" s="1">
        <v>12</v>
      </c>
      <c r="T1849" s="1">
        <f>VLOOKUP(VLOOKUP(G1849,[2]Ma_KH!$A:$R,18,0)&amp;K1849,[2]Gia_MB!$A:$F,6,0)</f>
        <v>73431</v>
      </c>
      <c r="U1849" s="14">
        <f t="shared" si="424"/>
        <v>881172</v>
      </c>
    </row>
    <row r="1850" spans="1:21" x14ac:dyDescent="0.25">
      <c r="A1850" s="11">
        <v>45918</v>
      </c>
      <c r="B1850" s="25">
        <v>59804</v>
      </c>
      <c r="C1850" s="98" t="s">
        <v>7186</v>
      </c>
      <c r="D1850" s="99">
        <v>45919</v>
      </c>
      <c r="G1850" s="13" t="s">
        <v>619</v>
      </c>
      <c r="I1850" s="13" t="s">
        <v>7594</v>
      </c>
      <c r="J1850" s="13" t="s">
        <v>1811</v>
      </c>
      <c r="K1850" s="13" t="s">
        <v>547</v>
      </c>
      <c r="L1850" s="25" t="str">
        <f>VLOOKUP($K1850,TONG_SL!$A:$D,2,0)</f>
        <v>Chân giò heo muối 500g</v>
      </c>
      <c r="N1850" s="25" t="str">
        <f t="shared" si="423"/>
        <v>K-C6</v>
      </c>
      <c r="Q1850" s="25" t="str">
        <f>VLOOKUP(K1850,[2]TONG_SL!$A:$D,3,0)</f>
        <v>Túi</v>
      </c>
      <c r="R1850" s="1">
        <v>4</v>
      </c>
      <c r="T1850" s="1">
        <f>VLOOKUP(VLOOKUP(G1850,[2]Ma_KH!$A:$R,18,0)&amp;K1850,[2]Gia_MB!$A:$F,6,0)</f>
        <v>119066</v>
      </c>
      <c r="U1850" s="14">
        <f t="shared" si="424"/>
        <v>476264</v>
      </c>
    </row>
    <row r="1851" spans="1:21" x14ac:dyDescent="0.25">
      <c r="A1851" s="11">
        <v>45918</v>
      </c>
      <c r="B1851" s="25">
        <v>59804</v>
      </c>
      <c r="C1851" s="98" t="s">
        <v>7186</v>
      </c>
      <c r="D1851" s="99">
        <v>45919</v>
      </c>
      <c r="G1851" s="13" t="s">
        <v>619</v>
      </c>
      <c r="I1851" s="13" t="s">
        <v>7594</v>
      </c>
      <c r="J1851" s="13" t="s">
        <v>1811</v>
      </c>
      <c r="K1851" s="13" t="s">
        <v>51</v>
      </c>
      <c r="L1851" s="25" t="str">
        <f>VLOOKUP($K1851,TONG_SL!$A:$D,2,0)</f>
        <v>Mọc Nấm Hương 250g</v>
      </c>
      <c r="N1851" s="25" t="str">
        <f t="shared" si="423"/>
        <v>K-C6</v>
      </c>
      <c r="Q1851" s="25" t="str">
        <f>VLOOKUP(K1851,[2]TONG_SL!$A:$D,3,0)</f>
        <v>Túi</v>
      </c>
      <c r="R1851" s="1">
        <v>6</v>
      </c>
      <c r="T1851" s="1">
        <f>VLOOKUP(VLOOKUP(G1851,[2]Ma_KH!$A:$R,18,0)&amp;K1851,[2]Gia_MB!$A:$F,6,0)</f>
        <v>46000</v>
      </c>
      <c r="U1851" s="14">
        <f t="shared" ref="U1851:U1889" si="425">T1851*R1851</f>
        <v>276000</v>
      </c>
    </row>
    <row r="1852" spans="1:21" x14ac:dyDescent="0.25">
      <c r="A1852" s="11">
        <v>45918</v>
      </c>
      <c r="B1852" s="25">
        <v>59804</v>
      </c>
      <c r="C1852" s="98" t="s">
        <v>7186</v>
      </c>
      <c r="D1852" s="99">
        <v>45919</v>
      </c>
      <c r="G1852" s="13" t="s">
        <v>619</v>
      </c>
      <c r="I1852" s="13" t="s">
        <v>7594</v>
      </c>
      <c r="J1852" s="13" t="s">
        <v>1811</v>
      </c>
      <c r="K1852" s="13" t="s">
        <v>32</v>
      </c>
      <c r="L1852" s="25" t="str">
        <f>VLOOKUP($K1852,TONG_SL!$A:$D,2,0)</f>
        <v>Giò Tai Lưỡi Xào 250g</v>
      </c>
      <c r="N1852" s="25" t="str">
        <f t="shared" ref="N1852:N1889" si="426">IF($B1852&lt;&gt;"","K-C6","")</f>
        <v>K-C6</v>
      </c>
      <c r="Q1852" s="25" t="str">
        <f>VLOOKUP(K1852,[2]TONG_SL!$A:$D,3,0)</f>
        <v>Túi</v>
      </c>
      <c r="R1852" s="1">
        <v>4</v>
      </c>
      <c r="T1852" s="1">
        <f>VLOOKUP(VLOOKUP(G1852,[2]Ma_KH!$A:$R,18,0)&amp;K1852,[2]Gia_MB!$A:$F,6,0)</f>
        <v>50183</v>
      </c>
      <c r="U1852" s="14">
        <f t="shared" si="425"/>
        <v>200732</v>
      </c>
    </row>
    <row r="1853" spans="1:21" x14ac:dyDescent="0.25">
      <c r="A1853" s="11">
        <v>45918</v>
      </c>
      <c r="B1853" s="25">
        <v>60720</v>
      </c>
      <c r="C1853" s="98" t="s">
        <v>7186</v>
      </c>
      <c r="D1853" s="99">
        <v>45919</v>
      </c>
      <c r="G1853" s="13" t="s">
        <v>1991</v>
      </c>
      <c r="I1853" s="13" t="s">
        <v>1991</v>
      </c>
      <c r="J1853" s="13" t="s">
        <v>1811</v>
      </c>
      <c r="K1853" s="13" t="s">
        <v>27</v>
      </c>
      <c r="L1853" s="25" t="str">
        <f>VLOOKUP($K1853,TONG_SL!$A:$D,2,0)</f>
        <v>Chân giò heo muối 300g</v>
      </c>
      <c r="N1853" s="25" t="str">
        <f t="shared" si="426"/>
        <v>K-C6</v>
      </c>
      <c r="Q1853" s="25" t="str">
        <f>VLOOKUP(K1853,[2]TONG_SL!$A:$D,3,0)</f>
        <v>Túi</v>
      </c>
      <c r="R1853" s="1">
        <v>3</v>
      </c>
      <c r="T1853" s="1">
        <f>VLOOKUP(VLOOKUP(G1853,[2]Ma_KH!$A:$R,18,0)&amp;K1853,[2]Gia_MB!$A:$F,6,0)</f>
        <v>69759</v>
      </c>
      <c r="U1853" s="14">
        <f t="shared" si="425"/>
        <v>209277</v>
      </c>
    </row>
    <row r="1854" spans="1:21" x14ac:dyDescent="0.25">
      <c r="A1854" s="11">
        <v>45918</v>
      </c>
      <c r="B1854" s="25">
        <v>60720</v>
      </c>
      <c r="C1854" s="98" t="s">
        <v>7186</v>
      </c>
      <c r="D1854" s="99">
        <v>45919</v>
      </c>
      <c r="G1854" s="13" t="s">
        <v>1991</v>
      </c>
      <c r="I1854" s="13" t="s">
        <v>1991</v>
      </c>
      <c r="J1854" s="13" t="s">
        <v>1811</v>
      </c>
      <c r="K1854" s="13" t="s">
        <v>547</v>
      </c>
      <c r="L1854" s="25" t="str">
        <f>VLOOKUP($K1854,TONG_SL!$A:$D,2,0)</f>
        <v>Chân giò heo muối 500g</v>
      </c>
      <c r="N1854" s="25" t="str">
        <f t="shared" si="426"/>
        <v>K-C6</v>
      </c>
      <c r="Q1854" s="25" t="str">
        <f>VLOOKUP(K1854,[2]TONG_SL!$A:$D,3,0)</f>
        <v>Túi</v>
      </c>
      <c r="R1854" s="1">
        <v>3</v>
      </c>
      <c r="T1854" s="1">
        <f>VLOOKUP(VLOOKUP(G1854,[2]Ma_KH!$A:$R,18,0)&amp;K1854,[2]Gia_MB!$A:$F,6,0)</f>
        <v>113113</v>
      </c>
      <c r="U1854" s="14">
        <f t="shared" si="425"/>
        <v>339339</v>
      </c>
    </row>
    <row r="1855" spans="1:21" x14ac:dyDescent="0.25">
      <c r="A1855" s="11">
        <v>45918</v>
      </c>
      <c r="B1855" s="25">
        <v>60720</v>
      </c>
      <c r="C1855" s="98" t="s">
        <v>7186</v>
      </c>
      <c r="D1855" s="99">
        <v>45919</v>
      </c>
      <c r="G1855" s="13" t="s">
        <v>1991</v>
      </c>
      <c r="I1855" s="13" t="s">
        <v>1991</v>
      </c>
      <c r="J1855" s="13" t="s">
        <v>1811</v>
      </c>
      <c r="K1855" s="13" t="s">
        <v>32</v>
      </c>
      <c r="L1855" s="25" t="str">
        <f>VLOOKUP($K1855,TONG_SL!$A:$D,2,0)</f>
        <v>Giò Tai Lưỡi Xào 250g</v>
      </c>
      <c r="N1855" s="25" t="str">
        <f t="shared" si="426"/>
        <v>K-C6</v>
      </c>
      <c r="Q1855" s="25" t="str">
        <f>VLOOKUP(K1855,[2]TONG_SL!$A:$D,3,0)</f>
        <v>Túi</v>
      </c>
      <c r="R1855" s="1">
        <v>6</v>
      </c>
      <c r="T1855" s="1">
        <f>VLOOKUP(VLOOKUP(G1855,[2]Ma_KH!$A:$R,18,0)&amp;K1855,[2]Gia_MB!$A:$F,6,0)</f>
        <v>47673</v>
      </c>
      <c r="U1855" s="14">
        <f t="shared" si="425"/>
        <v>286038</v>
      </c>
    </row>
    <row r="1856" spans="1:21" x14ac:dyDescent="0.25">
      <c r="A1856" s="11">
        <v>45918</v>
      </c>
      <c r="B1856" s="25">
        <v>60726</v>
      </c>
      <c r="C1856" s="98" t="s">
        <v>7186</v>
      </c>
      <c r="D1856" s="99">
        <v>45919</v>
      </c>
      <c r="G1856" s="13" t="s">
        <v>4676</v>
      </c>
      <c r="I1856" s="13" t="s">
        <v>4676</v>
      </c>
      <c r="J1856" s="13" t="s">
        <v>1811</v>
      </c>
      <c r="K1856" s="13" t="s">
        <v>556</v>
      </c>
      <c r="L1856" s="25" t="str">
        <f>VLOOKUP($K1856,TONG_SL!$A:$D,2,0)</f>
        <v>Chân giò heo muối 100g</v>
      </c>
      <c r="N1856" s="25" t="str">
        <f t="shared" si="426"/>
        <v>K-C6</v>
      </c>
      <c r="Q1856" s="25" t="str">
        <f>VLOOKUP(K1856,[2]TONG_SL!$A:$D,3,0)</f>
        <v>Gói</v>
      </c>
      <c r="R1856" s="1">
        <v>10</v>
      </c>
      <c r="T1856" s="1">
        <f>VLOOKUP(VLOOKUP(G1856,[2]Ma_KH!$A:$R,18,0)&amp;K1856,[2]Gia_MB!$A:$F,6,0)</f>
        <v>23322</v>
      </c>
      <c r="U1856" s="14">
        <f t="shared" si="425"/>
        <v>233220</v>
      </c>
    </row>
    <row r="1857" spans="1:21" x14ac:dyDescent="0.25">
      <c r="A1857" s="11">
        <v>45918</v>
      </c>
      <c r="B1857" s="25">
        <v>60726</v>
      </c>
      <c r="C1857" s="98" t="s">
        <v>7186</v>
      </c>
      <c r="D1857" s="99">
        <v>45919</v>
      </c>
      <c r="G1857" s="13" t="s">
        <v>4676</v>
      </c>
      <c r="I1857" s="13" t="s">
        <v>4676</v>
      </c>
      <c r="J1857" s="13" t="s">
        <v>1811</v>
      </c>
      <c r="K1857" s="13" t="s">
        <v>27</v>
      </c>
      <c r="L1857" s="25" t="str">
        <f>VLOOKUP($K1857,TONG_SL!$A:$D,2,0)</f>
        <v>Chân giò heo muối 300g</v>
      </c>
      <c r="N1857" s="25" t="str">
        <f t="shared" si="426"/>
        <v>K-C6</v>
      </c>
      <c r="Q1857" s="25" t="str">
        <f>VLOOKUP(K1857,[2]TONG_SL!$A:$D,3,0)</f>
        <v>Túi</v>
      </c>
      <c r="R1857" s="1">
        <v>3</v>
      </c>
      <c r="T1857" s="1">
        <f>VLOOKUP(VLOOKUP(G1857,[2]Ma_KH!$A:$R,18,0)&amp;K1857,[2]Gia_MB!$A:$F,6,0)</f>
        <v>69759</v>
      </c>
      <c r="U1857" s="14">
        <f t="shared" si="425"/>
        <v>209277</v>
      </c>
    </row>
    <row r="1858" spans="1:21" x14ac:dyDescent="0.25">
      <c r="A1858" s="11">
        <v>45918</v>
      </c>
      <c r="B1858" s="25">
        <v>60726</v>
      </c>
      <c r="C1858" s="98" t="s">
        <v>7186</v>
      </c>
      <c r="D1858" s="99">
        <v>45919</v>
      </c>
      <c r="G1858" s="13" t="s">
        <v>4676</v>
      </c>
      <c r="I1858" s="13" t="s">
        <v>4676</v>
      </c>
      <c r="J1858" s="13" t="s">
        <v>1811</v>
      </c>
      <c r="K1858" s="13" t="s">
        <v>30</v>
      </c>
      <c r="L1858" s="25" t="str">
        <f>VLOOKUP($K1858,TONG_SL!$A:$D,2,0)</f>
        <v>Gà muối 500g</v>
      </c>
      <c r="N1858" s="25" t="str">
        <f t="shared" si="426"/>
        <v>K-C6</v>
      </c>
      <c r="Q1858" s="25" t="str">
        <f>VLOOKUP(K1858,[2]TONG_SL!$A:$D,3,0)</f>
        <v>Túi</v>
      </c>
      <c r="R1858" s="1">
        <v>2</v>
      </c>
      <c r="T1858" s="1">
        <f>VLOOKUP(VLOOKUP(G1858,[2]Ma_KH!$A:$R,18,0)&amp;K1858,[2]Gia_MB!$A:$F,6,0)</f>
        <v>105505</v>
      </c>
      <c r="U1858" s="14">
        <f t="shared" si="425"/>
        <v>211010</v>
      </c>
    </row>
    <row r="1859" spans="1:21" x14ac:dyDescent="0.25">
      <c r="A1859" s="11">
        <v>45918</v>
      </c>
      <c r="B1859" s="25">
        <v>60726</v>
      </c>
      <c r="C1859" s="98" t="s">
        <v>7186</v>
      </c>
      <c r="D1859" s="99">
        <v>45919</v>
      </c>
      <c r="G1859" s="13" t="s">
        <v>4676</v>
      </c>
      <c r="I1859" s="13" t="s">
        <v>4676</v>
      </c>
      <c r="J1859" s="13" t="s">
        <v>1811</v>
      </c>
      <c r="K1859" s="13" t="s">
        <v>32</v>
      </c>
      <c r="L1859" s="25" t="str">
        <f>VLOOKUP($K1859,TONG_SL!$A:$D,2,0)</f>
        <v>Giò Tai Lưỡi Xào 250g</v>
      </c>
      <c r="N1859" s="25" t="str">
        <f t="shared" si="426"/>
        <v>K-C6</v>
      </c>
      <c r="Q1859" s="25" t="str">
        <f>VLOOKUP(K1859,[2]TONG_SL!$A:$D,3,0)</f>
        <v>Túi</v>
      </c>
      <c r="R1859" s="1">
        <v>1</v>
      </c>
      <c r="T1859" s="1">
        <f>VLOOKUP(VLOOKUP(G1859,[2]Ma_KH!$A:$R,18,0)&amp;K1859,[2]Gia_MB!$A:$F,6,0)</f>
        <v>47674</v>
      </c>
      <c r="U1859" s="14">
        <f t="shared" si="425"/>
        <v>47674</v>
      </c>
    </row>
    <row r="1860" spans="1:21" x14ac:dyDescent="0.25">
      <c r="A1860" s="11">
        <v>45918</v>
      </c>
      <c r="B1860" s="25">
        <v>60731</v>
      </c>
      <c r="C1860" s="98" t="s">
        <v>7186</v>
      </c>
      <c r="D1860" s="99">
        <v>45919</v>
      </c>
      <c r="G1860" s="13" t="s">
        <v>711</v>
      </c>
      <c r="I1860" s="13" t="s">
        <v>7595</v>
      </c>
      <c r="J1860" s="13" t="s">
        <v>1811</v>
      </c>
      <c r="K1860" s="13" t="s">
        <v>556</v>
      </c>
      <c r="L1860" s="25" t="str">
        <f>VLOOKUP($K1860,TONG_SL!$A:$D,2,0)</f>
        <v>Chân giò heo muối 100g</v>
      </c>
      <c r="N1860" s="25" t="str">
        <f t="shared" si="426"/>
        <v>K-C6</v>
      </c>
      <c r="Q1860" s="25" t="str">
        <f>VLOOKUP(K1860,[2]TONG_SL!$A:$D,3,0)</f>
        <v>Gói</v>
      </c>
      <c r="R1860" s="1">
        <v>8</v>
      </c>
      <c r="T1860" s="1">
        <f>VLOOKUP(VLOOKUP(G1860,[2]Ma_KH!$A:$R,18,0)&amp;K1860,[2]Gia_MB!$A:$F,6,0)</f>
        <v>23076</v>
      </c>
      <c r="U1860" s="14">
        <f t="shared" si="425"/>
        <v>184608</v>
      </c>
    </row>
    <row r="1861" spans="1:21" x14ac:dyDescent="0.25">
      <c r="A1861" s="11">
        <v>45918</v>
      </c>
      <c r="B1861" s="25">
        <v>60730</v>
      </c>
      <c r="C1861" s="98" t="s">
        <v>7186</v>
      </c>
      <c r="D1861" s="99">
        <v>45919</v>
      </c>
      <c r="G1861" s="13" t="s">
        <v>711</v>
      </c>
      <c r="I1861" s="13" t="s">
        <v>7596</v>
      </c>
      <c r="J1861" s="13" t="s">
        <v>1811</v>
      </c>
      <c r="K1861" s="13" t="s">
        <v>556</v>
      </c>
      <c r="L1861" s="25" t="str">
        <f>VLOOKUP($K1861,TONG_SL!$A:$D,2,0)</f>
        <v>Chân giò heo muối 100g</v>
      </c>
      <c r="N1861" s="25" t="str">
        <f t="shared" si="426"/>
        <v>K-C6</v>
      </c>
      <c r="Q1861" s="25" t="str">
        <f>VLOOKUP(K1861,[2]TONG_SL!$A:$D,3,0)</f>
        <v>Gói</v>
      </c>
      <c r="R1861" s="1">
        <v>10</v>
      </c>
      <c r="T1861" s="1">
        <f>VLOOKUP(VLOOKUP(G1861,[2]Ma_KH!$A:$R,18,0)&amp;K1861,[2]Gia_MB!$A:$F,6,0)</f>
        <v>23076</v>
      </c>
      <c r="U1861" s="14">
        <f t="shared" si="425"/>
        <v>230760</v>
      </c>
    </row>
    <row r="1862" spans="1:21" x14ac:dyDescent="0.25">
      <c r="A1862" s="11">
        <v>45918</v>
      </c>
      <c r="B1862" s="25">
        <v>59317</v>
      </c>
      <c r="C1862" s="98" t="s">
        <v>7186</v>
      </c>
      <c r="D1862" s="99">
        <v>45919</v>
      </c>
      <c r="G1862" s="13" t="s">
        <v>762</v>
      </c>
      <c r="I1862" s="13" t="s">
        <v>7354</v>
      </c>
      <c r="J1862" s="13" t="s">
        <v>1811</v>
      </c>
      <c r="K1862" s="13" t="s">
        <v>570</v>
      </c>
      <c r="L1862" s="25" t="str">
        <f>VLOOKUP($K1862,TONG_SL!$A:$D,2,0)</f>
        <v>Tai heo sốt thái 150g</v>
      </c>
      <c r="N1862" s="25" t="str">
        <f t="shared" si="426"/>
        <v>K-C6</v>
      </c>
      <c r="Q1862" s="25" t="str">
        <f>VLOOKUP(K1862,[2]TONG_SL!$A:$D,3,0)</f>
        <v>Túi</v>
      </c>
      <c r="R1862" s="1">
        <v>5</v>
      </c>
      <c r="T1862" s="1">
        <f>VLOOKUP(VLOOKUP(G1862,[2]Ma_KH!$A:$R,18,0)&amp;K1862,[2]Gia_MB!$A:$F,6,0)</f>
        <v>21667</v>
      </c>
      <c r="U1862" s="14">
        <f t="shared" si="425"/>
        <v>108335</v>
      </c>
    </row>
    <row r="1863" spans="1:21" x14ac:dyDescent="0.25">
      <c r="A1863" s="11">
        <v>45918</v>
      </c>
      <c r="B1863" s="25">
        <v>59317</v>
      </c>
      <c r="C1863" s="98" t="s">
        <v>7186</v>
      </c>
      <c r="D1863" s="99">
        <v>45919</v>
      </c>
      <c r="G1863" s="13" t="s">
        <v>762</v>
      </c>
      <c r="I1863" s="13" t="s">
        <v>7354</v>
      </c>
      <c r="J1863" s="13" t="s">
        <v>1811</v>
      </c>
      <c r="K1863" s="13" t="s">
        <v>27</v>
      </c>
      <c r="L1863" s="25" t="str">
        <f>VLOOKUP($K1863,TONG_SL!$A:$D,2,0)</f>
        <v>Chân giò heo muối 300g</v>
      </c>
      <c r="N1863" s="25" t="str">
        <f t="shared" si="426"/>
        <v>K-C6</v>
      </c>
      <c r="Q1863" s="25" t="str">
        <f>VLOOKUP(K1863,[2]TONG_SL!$A:$D,3,0)</f>
        <v>Túi</v>
      </c>
      <c r="R1863" s="1">
        <v>7</v>
      </c>
      <c r="T1863" s="1">
        <f>VLOOKUP(VLOOKUP(G1863,[2]Ma_KH!$A:$R,18,0)&amp;K1863,[2]Gia_MB!$A:$F,6,0)</f>
        <v>73431</v>
      </c>
      <c r="U1863" s="14">
        <f t="shared" si="425"/>
        <v>514017</v>
      </c>
    </row>
    <row r="1864" spans="1:21" x14ac:dyDescent="0.25">
      <c r="A1864" s="11">
        <v>45918</v>
      </c>
      <c r="B1864" s="25">
        <v>59317</v>
      </c>
      <c r="C1864" s="98" t="s">
        <v>7186</v>
      </c>
      <c r="D1864" s="99">
        <v>45919</v>
      </c>
      <c r="G1864" s="13" t="s">
        <v>762</v>
      </c>
      <c r="I1864" s="13" t="s">
        <v>7354</v>
      </c>
      <c r="J1864" s="13" t="s">
        <v>1811</v>
      </c>
      <c r="K1864" s="13" t="s">
        <v>32</v>
      </c>
      <c r="L1864" s="25" t="str">
        <f>VLOOKUP($K1864,TONG_SL!$A:$D,2,0)</f>
        <v>Giò Tai Lưỡi Xào 250g</v>
      </c>
      <c r="N1864" s="25" t="str">
        <f t="shared" si="426"/>
        <v>K-C6</v>
      </c>
      <c r="Q1864" s="25" t="str">
        <f>VLOOKUP(K1864,[2]TONG_SL!$A:$D,3,0)</f>
        <v>Túi</v>
      </c>
      <c r="R1864" s="1">
        <v>2</v>
      </c>
      <c r="T1864" s="1">
        <f>VLOOKUP(VLOOKUP(G1864,[2]Ma_KH!$A:$R,18,0)&amp;K1864,[2]Gia_MB!$A:$F,6,0)</f>
        <v>50183</v>
      </c>
      <c r="U1864" s="14">
        <f t="shared" si="425"/>
        <v>100366</v>
      </c>
    </row>
    <row r="1865" spans="1:21" x14ac:dyDescent="0.25">
      <c r="A1865" s="11">
        <v>45918</v>
      </c>
      <c r="B1865" s="25">
        <v>60723</v>
      </c>
      <c r="C1865" s="98" t="s">
        <v>7186</v>
      </c>
      <c r="D1865" s="99">
        <v>45919</v>
      </c>
      <c r="G1865" s="13" t="s">
        <v>3122</v>
      </c>
      <c r="I1865" s="13" t="s">
        <v>3122</v>
      </c>
      <c r="J1865" s="13" t="s">
        <v>1811</v>
      </c>
      <c r="K1865" s="13" t="s">
        <v>27</v>
      </c>
      <c r="L1865" s="25" t="str">
        <f>VLOOKUP($K1865,TONG_SL!$A:$D,2,0)</f>
        <v>Chân giò heo muối 300g</v>
      </c>
      <c r="N1865" s="25" t="str">
        <f t="shared" si="426"/>
        <v>K-C6</v>
      </c>
      <c r="Q1865" s="25" t="str">
        <f>VLOOKUP(K1865,[2]TONG_SL!$A:$D,3,0)</f>
        <v>Túi</v>
      </c>
      <c r="R1865" s="1">
        <v>8</v>
      </c>
      <c r="T1865" s="1">
        <f>VLOOKUP(VLOOKUP(G1865,[2]Ma_KH!$A:$R,18,0)&amp;K1865,[2]Gia_MB!$A:$F,6,0)</f>
        <v>73431</v>
      </c>
      <c r="U1865" s="14">
        <f t="shared" si="425"/>
        <v>587448</v>
      </c>
    </row>
    <row r="1866" spans="1:21" x14ac:dyDescent="0.25">
      <c r="A1866" s="11">
        <v>45918</v>
      </c>
      <c r="B1866" s="25">
        <v>60723</v>
      </c>
      <c r="C1866" s="98" t="s">
        <v>7186</v>
      </c>
      <c r="D1866" s="99">
        <v>45919</v>
      </c>
      <c r="G1866" s="13" t="s">
        <v>3122</v>
      </c>
      <c r="I1866" s="13" t="s">
        <v>3122</v>
      </c>
      <c r="J1866" s="13" t="s">
        <v>1811</v>
      </c>
      <c r="K1866" s="13" t="s">
        <v>39</v>
      </c>
      <c r="L1866" s="25" t="str">
        <f>VLOOKUP($K1866,TONG_SL!$A:$D,2,0)</f>
        <v>Chả cốm 300g</v>
      </c>
      <c r="N1866" s="25" t="str">
        <f t="shared" si="426"/>
        <v>K-C6</v>
      </c>
      <c r="Q1866" s="25" t="str">
        <f>VLOOKUP(K1866,[2]TONG_SL!$A:$D,3,0)</f>
        <v>Túi</v>
      </c>
      <c r="R1866" s="1">
        <v>6</v>
      </c>
      <c r="T1866" s="1">
        <f>VLOOKUP(VLOOKUP(G1866,[2]Ma_KH!$A:$R,18,0)&amp;K1866,[2]Gia_MB!$A:$F,6,0)</f>
        <v>74250</v>
      </c>
      <c r="U1866" s="14">
        <f t="shared" si="425"/>
        <v>445500</v>
      </c>
    </row>
    <row r="1867" spans="1:21" x14ac:dyDescent="0.25">
      <c r="A1867" s="11">
        <v>45918</v>
      </c>
      <c r="B1867" s="25">
        <v>60724</v>
      </c>
      <c r="C1867" s="98" t="s">
        <v>7186</v>
      </c>
      <c r="D1867" s="99">
        <v>45919</v>
      </c>
      <c r="G1867" s="13" t="s">
        <v>623</v>
      </c>
      <c r="I1867" s="13" t="s">
        <v>623</v>
      </c>
      <c r="J1867" s="13" t="s">
        <v>1811</v>
      </c>
      <c r="K1867" s="13" t="s">
        <v>27</v>
      </c>
      <c r="L1867" s="25" t="str">
        <f>VLOOKUP($K1867,TONG_SL!$A:$D,2,0)</f>
        <v>Chân giò heo muối 300g</v>
      </c>
      <c r="N1867" s="25" t="str">
        <f t="shared" si="426"/>
        <v>K-C6</v>
      </c>
      <c r="Q1867" s="25" t="str">
        <f>VLOOKUP(K1867,[2]TONG_SL!$A:$D,3,0)</f>
        <v>Túi</v>
      </c>
      <c r="R1867" s="1">
        <v>5</v>
      </c>
      <c r="T1867" s="1">
        <f>VLOOKUP(VLOOKUP(G1867,[2]Ma_KH!$A:$R,18,0)&amp;K1867,[2]Gia_MB!$A:$F,6,0)</f>
        <v>73431</v>
      </c>
      <c r="U1867" s="14">
        <f t="shared" si="425"/>
        <v>367155</v>
      </c>
    </row>
    <row r="1868" spans="1:21" x14ac:dyDescent="0.25">
      <c r="A1868" s="11">
        <v>45918</v>
      </c>
      <c r="B1868" s="25">
        <v>60724</v>
      </c>
      <c r="C1868" s="98" t="s">
        <v>7186</v>
      </c>
      <c r="D1868" s="99">
        <v>45919</v>
      </c>
      <c r="G1868" s="13" t="s">
        <v>623</v>
      </c>
      <c r="I1868" s="13" t="s">
        <v>623</v>
      </c>
      <c r="J1868" s="13" t="s">
        <v>1811</v>
      </c>
      <c r="K1868" s="13" t="s">
        <v>556</v>
      </c>
      <c r="L1868" s="25" t="str">
        <f>VLOOKUP($K1868,TONG_SL!$A:$D,2,0)</f>
        <v>Chân giò heo muối 100g</v>
      </c>
      <c r="N1868" s="25" t="str">
        <f t="shared" si="426"/>
        <v>K-C6</v>
      </c>
      <c r="Q1868" s="25" t="str">
        <f>VLOOKUP(K1868,[2]TONG_SL!$A:$D,3,0)</f>
        <v>Gói</v>
      </c>
      <c r="R1868" s="1">
        <v>10</v>
      </c>
      <c r="T1868" s="1">
        <f>VLOOKUP(VLOOKUP(G1868,[2]Ma_KH!$A:$R,18,0)&amp;K1868,[2]Gia_MB!$A:$F,6,0)</f>
        <v>24549</v>
      </c>
      <c r="U1868" s="14">
        <f t="shared" si="425"/>
        <v>245490</v>
      </c>
    </row>
    <row r="1869" spans="1:21" x14ac:dyDescent="0.25">
      <c r="A1869" s="11">
        <v>45918</v>
      </c>
      <c r="B1869" s="25">
        <v>60729</v>
      </c>
      <c r="C1869" s="98" t="s">
        <v>7186</v>
      </c>
      <c r="D1869" s="99">
        <v>45919</v>
      </c>
      <c r="G1869" s="13" t="s">
        <v>711</v>
      </c>
      <c r="I1869" s="13" t="s">
        <v>7347</v>
      </c>
      <c r="J1869" s="13" t="s">
        <v>1811</v>
      </c>
      <c r="K1869" s="13" t="s">
        <v>556</v>
      </c>
      <c r="L1869" s="25" t="str">
        <f>VLOOKUP($K1869,TONG_SL!$A:$D,2,0)</f>
        <v>Chân giò heo muối 100g</v>
      </c>
      <c r="N1869" s="25" t="str">
        <f t="shared" si="426"/>
        <v>K-C6</v>
      </c>
      <c r="Q1869" s="25" t="str">
        <f>VLOOKUP(K1869,[2]TONG_SL!$A:$D,3,0)</f>
        <v>Gói</v>
      </c>
      <c r="R1869" s="1">
        <v>10</v>
      </c>
      <c r="T1869" s="1">
        <f>VLOOKUP(VLOOKUP(G1869,[2]Ma_KH!$A:$R,18,0)&amp;K1869,[2]Gia_MB!$A:$F,6,0)</f>
        <v>23076</v>
      </c>
      <c r="U1869" s="14">
        <f t="shared" si="425"/>
        <v>230760</v>
      </c>
    </row>
    <row r="1870" spans="1:21" x14ac:dyDescent="0.25">
      <c r="A1870" s="11">
        <v>45918</v>
      </c>
      <c r="B1870" s="25">
        <v>59802</v>
      </c>
      <c r="C1870" s="98" t="s">
        <v>7186</v>
      </c>
      <c r="D1870" s="99">
        <v>45919</v>
      </c>
      <c r="G1870" s="13" t="s">
        <v>619</v>
      </c>
      <c r="I1870" s="13" t="s">
        <v>7597</v>
      </c>
      <c r="J1870" s="13" t="s">
        <v>1811</v>
      </c>
      <c r="K1870" s="13" t="s">
        <v>27</v>
      </c>
      <c r="L1870" s="25" t="str">
        <f>VLOOKUP($K1870,TONG_SL!$A:$D,2,0)</f>
        <v>Chân giò heo muối 300g</v>
      </c>
      <c r="N1870" s="25" t="str">
        <f t="shared" si="426"/>
        <v>K-C6</v>
      </c>
      <c r="Q1870" s="25" t="str">
        <f>VLOOKUP(K1870,[2]TONG_SL!$A:$D,3,0)</f>
        <v>Túi</v>
      </c>
      <c r="R1870" s="1">
        <v>12</v>
      </c>
      <c r="T1870" s="1">
        <f>VLOOKUP(VLOOKUP(G1870,[2]Ma_KH!$A:$R,18,0)&amp;K1870,[2]Gia_MB!$A:$F,6,0)</f>
        <v>73431</v>
      </c>
      <c r="U1870" s="14">
        <f t="shared" si="425"/>
        <v>881172</v>
      </c>
    </row>
    <row r="1871" spans="1:21" x14ac:dyDescent="0.25">
      <c r="A1871" s="11">
        <v>45918</v>
      </c>
      <c r="B1871" s="25">
        <v>59802</v>
      </c>
      <c r="C1871" s="98" t="s">
        <v>7186</v>
      </c>
      <c r="D1871" s="99">
        <v>45919</v>
      </c>
      <c r="G1871" s="13" t="s">
        <v>619</v>
      </c>
      <c r="I1871" s="13" t="s">
        <v>7597</v>
      </c>
      <c r="J1871" s="13" t="s">
        <v>1811</v>
      </c>
      <c r="K1871" s="13" t="s">
        <v>35</v>
      </c>
      <c r="L1871" s="25" t="str">
        <f>VLOOKUP($K1871,TONG_SL!$A:$D,2,0)</f>
        <v>Tai heo muối 200g</v>
      </c>
      <c r="N1871" s="25" t="str">
        <f t="shared" si="426"/>
        <v>K-C6</v>
      </c>
      <c r="Q1871" s="25" t="str">
        <f>VLOOKUP(K1871,[2]TONG_SL!$A:$D,3,0)</f>
        <v>Túi</v>
      </c>
      <c r="R1871" s="1">
        <v>4</v>
      </c>
      <c r="T1871" s="1">
        <f>VLOOKUP(VLOOKUP(G1871,[2]Ma_KH!$A:$R,18,0)&amp;K1871,[2]Gia_MB!$A:$F,6,0)</f>
        <v>55595</v>
      </c>
      <c r="U1871" s="14">
        <f t="shared" si="425"/>
        <v>222380</v>
      </c>
    </row>
    <row r="1872" spans="1:21" x14ac:dyDescent="0.25">
      <c r="A1872" s="11">
        <v>45918</v>
      </c>
      <c r="B1872" s="25">
        <v>59802</v>
      </c>
      <c r="C1872" s="98" t="s">
        <v>7186</v>
      </c>
      <c r="D1872" s="99">
        <v>45919</v>
      </c>
      <c r="G1872" s="13" t="s">
        <v>619</v>
      </c>
      <c r="I1872" s="13" t="s">
        <v>7597</v>
      </c>
      <c r="J1872" s="13" t="s">
        <v>1811</v>
      </c>
      <c r="K1872" s="13" t="s">
        <v>30</v>
      </c>
      <c r="L1872" s="25" t="str">
        <f>VLOOKUP($K1872,TONG_SL!$A:$D,2,0)</f>
        <v>Gà muối 500g</v>
      </c>
      <c r="N1872" s="25" t="str">
        <f t="shared" si="426"/>
        <v>K-C6</v>
      </c>
      <c r="Q1872" s="25" t="str">
        <f>VLOOKUP(K1872,[2]TONG_SL!$A:$D,3,0)</f>
        <v>Túi</v>
      </c>
      <c r="R1872" s="1">
        <v>3</v>
      </c>
      <c r="T1872" s="1">
        <f>VLOOKUP(VLOOKUP(G1872,[2]Ma_KH!$A:$R,18,0)&amp;K1872,[2]Gia_MB!$A:$F,6,0)</f>
        <v>111058</v>
      </c>
      <c r="U1872" s="14">
        <f t="shared" si="425"/>
        <v>333174</v>
      </c>
    </row>
    <row r="1873" spans="1:21" x14ac:dyDescent="0.25">
      <c r="A1873" s="11">
        <v>45918</v>
      </c>
      <c r="B1873" s="25">
        <v>59802</v>
      </c>
      <c r="C1873" s="98" t="s">
        <v>7186</v>
      </c>
      <c r="D1873" s="99">
        <v>45919</v>
      </c>
      <c r="G1873" s="13" t="s">
        <v>619</v>
      </c>
      <c r="I1873" s="13" t="s">
        <v>7597</v>
      </c>
      <c r="J1873" s="13" t="s">
        <v>1811</v>
      </c>
      <c r="K1873" s="13" t="s">
        <v>32</v>
      </c>
      <c r="L1873" s="25" t="str">
        <f>VLOOKUP($K1873,TONG_SL!$A:$D,2,0)</f>
        <v>Giò Tai Lưỡi Xào 250g</v>
      </c>
      <c r="N1873" s="25" t="str">
        <f t="shared" si="426"/>
        <v>K-C6</v>
      </c>
      <c r="Q1873" s="25" t="str">
        <f>VLOOKUP(K1873,[2]TONG_SL!$A:$D,3,0)</f>
        <v>Túi</v>
      </c>
      <c r="R1873" s="1">
        <v>4</v>
      </c>
      <c r="T1873" s="1">
        <f>VLOOKUP(VLOOKUP(G1873,[2]Ma_KH!$A:$R,18,0)&amp;K1873,[2]Gia_MB!$A:$F,6,0)</f>
        <v>50183</v>
      </c>
      <c r="U1873" s="14">
        <f t="shared" si="425"/>
        <v>200732</v>
      </c>
    </row>
    <row r="1874" spans="1:21" x14ac:dyDescent="0.25">
      <c r="A1874" s="11">
        <v>45918</v>
      </c>
      <c r="B1874" s="25">
        <v>59802</v>
      </c>
      <c r="C1874" s="98" t="s">
        <v>7186</v>
      </c>
      <c r="D1874" s="99">
        <v>45919</v>
      </c>
      <c r="G1874" s="13" t="s">
        <v>619</v>
      </c>
      <c r="I1874" s="13" t="s">
        <v>7597</v>
      </c>
      <c r="J1874" s="13" t="s">
        <v>1811</v>
      </c>
      <c r="K1874" s="13" t="s">
        <v>51</v>
      </c>
      <c r="L1874" s="25" t="str">
        <f>VLOOKUP($K1874,TONG_SL!$A:$D,2,0)</f>
        <v>Mọc Nấm Hương 250g</v>
      </c>
      <c r="N1874" s="25" t="str">
        <f t="shared" si="426"/>
        <v>K-C6</v>
      </c>
      <c r="Q1874" s="25" t="str">
        <f>VLOOKUP(K1874,[2]TONG_SL!$A:$D,3,0)</f>
        <v>Túi</v>
      </c>
      <c r="R1874" s="1">
        <v>4</v>
      </c>
      <c r="T1874" s="1">
        <f>VLOOKUP(VLOOKUP(G1874,[2]Ma_KH!$A:$R,18,0)&amp;K1874,[2]Gia_MB!$A:$F,6,0)</f>
        <v>46000</v>
      </c>
      <c r="U1874" s="14">
        <f t="shared" si="425"/>
        <v>184000</v>
      </c>
    </row>
    <row r="1875" spans="1:21" x14ac:dyDescent="0.25">
      <c r="A1875" s="11">
        <v>45918</v>
      </c>
      <c r="B1875" s="25">
        <v>59323</v>
      </c>
      <c r="C1875" s="98" t="s">
        <v>7186</v>
      </c>
      <c r="D1875" s="99">
        <v>45919</v>
      </c>
      <c r="G1875" s="13" t="s">
        <v>762</v>
      </c>
      <c r="I1875" s="13" t="s">
        <v>7285</v>
      </c>
      <c r="J1875" s="13" t="s">
        <v>1811</v>
      </c>
      <c r="K1875" s="13" t="s">
        <v>556</v>
      </c>
      <c r="L1875" s="25" t="str">
        <f>VLOOKUP($K1875,TONG_SL!$A:$D,2,0)</f>
        <v>Chân giò heo muối 100g</v>
      </c>
      <c r="N1875" s="25" t="str">
        <f t="shared" si="426"/>
        <v>K-C6</v>
      </c>
      <c r="Q1875" s="25" t="str">
        <f>VLOOKUP(K1875,[2]TONG_SL!$A:$D,3,0)</f>
        <v>Gói</v>
      </c>
      <c r="R1875" s="1">
        <v>7</v>
      </c>
      <c r="T1875" s="1">
        <f>VLOOKUP(VLOOKUP(G1875,[2]Ma_KH!$A:$R,18,0)&amp;K1875,[2]Gia_MB!$A:$F,6,0)</f>
        <v>24549</v>
      </c>
      <c r="U1875" s="14">
        <f t="shared" si="425"/>
        <v>171843</v>
      </c>
    </row>
    <row r="1876" spans="1:21" x14ac:dyDescent="0.25">
      <c r="A1876" s="11">
        <v>45918</v>
      </c>
      <c r="B1876" s="25">
        <v>59323</v>
      </c>
      <c r="C1876" s="98" t="s">
        <v>7186</v>
      </c>
      <c r="D1876" s="99">
        <v>45919</v>
      </c>
      <c r="G1876" s="13" t="s">
        <v>762</v>
      </c>
      <c r="I1876" s="13" t="s">
        <v>7285</v>
      </c>
      <c r="J1876" s="13" t="s">
        <v>1811</v>
      </c>
      <c r="K1876" s="13" t="s">
        <v>570</v>
      </c>
      <c r="L1876" s="25" t="str">
        <f>VLOOKUP($K1876,TONG_SL!$A:$D,2,0)</f>
        <v>Tai heo sốt thái 150g</v>
      </c>
      <c r="N1876" s="25" t="str">
        <f t="shared" si="426"/>
        <v>K-C6</v>
      </c>
      <c r="Q1876" s="25" t="str">
        <f>VLOOKUP(K1876,[2]TONG_SL!$A:$D,3,0)</f>
        <v>Túi</v>
      </c>
      <c r="R1876" s="1">
        <v>5</v>
      </c>
      <c r="T1876" s="1">
        <f>VLOOKUP(VLOOKUP(G1876,[2]Ma_KH!$A:$R,18,0)&amp;K1876,[2]Gia_MB!$A:$F,6,0)</f>
        <v>21667</v>
      </c>
      <c r="U1876" s="14">
        <f t="shared" si="425"/>
        <v>108335</v>
      </c>
    </row>
    <row r="1877" spans="1:21" x14ac:dyDescent="0.25">
      <c r="A1877" s="11">
        <v>45918</v>
      </c>
      <c r="B1877" s="25">
        <v>59323</v>
      </c>
      <c r="C1877" s="98" t="s">
        <v>7186</v>
      </c>
      <c r="D1877" s="99">
        <v>45919</v>
      </c>
      <c r="G1877" s="13" t="s">
        <v>762</v>
      </c>
      <c r="I1877" s="13" t="s">
        <v>7285</v>
      </c>
      <c r="J1877" s="13" t="s">
        <v>1811</v>
      </c>
      <c r="K1877" s="13" t="s">
        <v>27</v>
      </c>
      <c r="L1877" s="25" t="str">
        <f>VLOOKUP($K1877,TONG_SL!$A:$D,2,0)</f>
        <v>Chân giò heo muối 300g</v>
      </c>
      <c r="N1877" s="25" t="str">
        <f t="shared" si="426"/>
        <v>K-C6</v>
      </c>
      <c r="Q1877" s="25" t="str">
        <f>VLOOKUP(K1877,[2]TONG_SL!$A:$D,3,0)</f>
        <v>Túi</v>
      </c>
      <c r="R1877" s="1">
        <v>3</v>
      </c>
      <c r="T1877" s="1">
        <f>VLOOKUP(VLOOKUP(G1877,[2]Ma_KH!$A:$R,18,0)&amp;K1877,[2]Gia_MB!$A:$F,6,0)</f>
        <v>73431</v>
      </c>
      <c r="U1877" s="14">
        <f t="shared" si="425"/>
        <v>220293</v>
      </c>
    </row>
    <row r="1878" spans="1:21" x14ac:dyDescent="0.25">
      <c r="A1878" s="11">
        <v>45918</v>
      </c>
      <c r="B1878" s="25">
        <v>59323</v>
      </c>
      <c r="C1878" s="98" t="s">
        <v>7186</v>
      </c>
      <c r="D1878" s="99">
        <v>45919</v>
      </c>
      <c r="G1878" s="13" t="s">
        <v>762</v>
      </c>
      <c r="I1878" s="13" t="s">
        <v>7285</v>
      </c>
      <c r="J1878" s="13" t="s">
        <v>1811</v>
      </c>
      <c r="K1878" s="13" t="s">
        <v>32</v>
      </c>
      <c r="L1878" s="25" t="str">
        <f>VLOOKUP($K1878,TONG_SL!$A:$D,2,0)</f>
        <v>Giò Tai Lưỡi Xào 250g</v>
      </c>
      <c r="N1878" s="25" t="str">
        <f t="shared" si="426"/>
        <v>K-C6</v>
      </c>
      <c r="Q1878" s="25" t="str">
        <f>VLOOKUP(K1878,[2]TONG_SL!$A:$D,3,0)</f>
        <v>Túi</v>
      </c>
      <c r="R1878" s="1">
        <v>4</v>
      </c>
      <c r="T1878" s="1">
        <f>VLOOKUP(VLOOKUP(G1878,[2]Ma_KH!$A:$R,18,0)&amp;K1878,[2]Gia_MB!$A:$F,6,0)</f>
        <v>50183</v>
      </c>
      <c r="U1878" s="14">
        <f t="shared" si="425"/>
        <v>200732</v>
      </c>
    </row>
    <row r="1879" spans="1:21" x14ac:dyDescent="0.25">
      <c r="A1879" s="11">
        <v>45917</v>
      </c>
      <c r="B1879" s="25">
        <v>59767</v>
      </c>
      <c r="C1879" s="98" t="s">
        <v>7186</v>
      </c>
      <c r="D1879" s="99">
        <v>45919</v>
      </c>
      <c r="G1879" s="13" t="s">
        <v>711</v>
      </c>
      <c r="I1879" s="13" t="s">
        <v>7551</v>
      </c>
      <c r="J1879" s="13" t="s">
        <v>1811</v>
      </c>
      <c r="K1879" s="13" t="s">
        <v>556</v>
      </c>
      <c r="L1879" s="25" t="str">
        <f>VLOOKUP($K1879,TONG_SL!$A:$D,2,0)</f>
        <v>Chân giò heo muối 100g</v>
      </c>
      <c r="N1879" s="25" t="str">
        <f t="shared" si="426"/>
        <v>K-C6</v>
      </c>
      <c r="Q1879" s="25" t="str">
        <f>VLOOKUP(K1879,[2]TONG_SL!$A:$D,3,0)</f>
        <v>Gói</v>
      </c>
      <c r="R1879" s="1">
        <v>10</v>
      </c>
      <c r="T1879" s="1">
        <f>VLOOKUP(VLOOKUP(G1879,[2]Ma_KH!$A:$R,18,0)&amp;K1879,[2]Gia_MB!$A:$F,6,0)</f>
        <v>23076</v>
      </c>
      <c r="U1879" s="14">
        <f t="shared" si="425"/>
        <v>230760</v>
      </c>
    </row>
    <row r="1880" spans="1:21" x14ac:dyDescent="0.25">
      <c r="A1880" s="11">
        <v>45917</v>
      </c>
      <c r="B1880" s="25">
        <v>59768</v>
      </c>
      <c r="C1880" s="98" t="s">
        <v>7186</v>
      </c>
      <c r="D1880" s="99">
        <v>45919</v>
      </c>
      <c r="G1880" s="13" t="s">
        <v>711</v>
      </c>
      <c r="I1880" s="13" t="s">
        <v>7598</v>
      </c>
      <c r="J1880" s="13" t="s">
        <v>1811</v>
      </c>
      <c r="K1880" s="13" t="s">
        <v>556</v>
      </c>
      <c r="L1880" s="25" t="str">
        <f>VLOOKUP($K1880,TONG_SL!$A:$D,2,0)</f>
        <v>Chân giò heo muối 100g</v>
      </c>
      <c r="N1880" s="25" t="str">
        <f t="shared" si="426"/>
        <v>K-C6</v>
      </c>
      <c r="Q1880" s="25" t="str">
        <f>VLOOKUP(K1880,[2]TONG_SL!$A:$D,3,0)</f>
        <v>Gói</v>
      </c>
      <c r="R1880" s="1">
        <v>10</v>
      </c>
      <c r="T1880" s="1">
        <f>VLOOKUP(VLOOKUP(G1880,[2]Ma_KH!$A:$R,18,0)&amp;K1880,[2]Gia_MB!$A:$F,6,0)</f>
        <v>23076</v>
      </c>
      <c r="U1880" s="14">
        <f t="shared" si="425"/>
        <v>230760</v>
      </c>
    </row>
    <row r="1881" spans="1:21" x14ac:dyDescent="0.25">
      <c r="A1881" s="11">
        <v>45917</v>
      </c>
      <c r="B1881" s="25">
        <v>59740</v>
      </c>
      <c r="C1881" s="98" t="s">
        <v>7186</v>
      </c>
      <c r="D1881" s="99">
        <v>45919</v>
      </c>
      <c r="G1881" s="13" t="s">
        <v>623</v>
      </c>
      <c r="I1881" s="13" t="s">
        <v>623</v>
      </c>
      <c r="J1881" s="13" t="s">
        <v>1811</v>
      </c>
      <c r="K1881" s="13" t="s">
        <v>556</v>
      </c>
      <c r="L1881" s="25" t="str">
        <f>VLOOKUP($K1881,TONG_SL!$A:$D,2,0)</f>
        <v>Chân giò heo muối 100g</v>
      </c>
      <c r="N1881" s="25" t="str">
        <f t="shared" si="426"/>
        <v>K-C6</v>
      </c>
      <c r="Q1881" s="25" t="str">
        <f>VLOOKUP(K1881,[2]TONG_SL!$A:$D,3,0)</f>
        <v>Gói</v>
      </c>
      <c r="R1881" s="1">
        <v>15</v>
      </c>
      <c r="T1881" s="1">
        <f>VLOOKUP(VLOOKUP(G1881,[2]Ma_KH!$A:$R,18,0)&amp;K1881,[2]Gia_MB!$A:$F,6,0)</f>
        <v>24549</v>
      </c>
      <c r="U1881" s="14">
        <f t="shared" si="425"/>
        <v>368235</v>
      </c>
    </row>
    <row r="1882" spans="1:21" x14ac:dyDescent="0.25">
      <c r="A1882" s="11">
        <v>45917</v>
      </c>
      <c r="B1882" s="25">
        <v>59740</v>
      </c>
      <c r="C1882" s="98" t="s">
        <v>7186</v>
      </c>
      <c r="D1882" s="99">
        <v>45919</v>
      </c>
      <c r="G1882" s="13" t="s">
        <v>623</v>
      </c>
      <c r="I1882" s="13" t="s">
        <v>623</v>
      </c>
      <c r="J1882" s="13" t="s">
        <v>1811</v>
      </c>
      <c r="K1882" s="13" t="s">
        <v>27</v>
      </c>
      <c r="L1882" s="25" t="str">
        <f>VLOOKUP($K1882,TONG_SL!$A:$D,2,0)</f>
        <v>Chân giò heo muối 300g</v>
      </c>
      <c r="N1882" s="25" t="str">
        <f t="shared" si="426"/>
        <v>K-C6</v>
      </c>
      <c r="Q1882" s="25" t="str">
        <f>VLOOKUP(K1882,[2]TONG_SL!$A:$D,3,0)</f>
        <v>Túi</v>
      </c>
      <c r="R1882" s="1">
        <v>35</v>
      </c>
      <c r="T1882" s="1">
        <f>VLOOKUP(VLOOKUP(G1882,[2]Ma_KH!$A:$R,18,0)&amp;K1882,[2]Gia_MB!$A:$F,6,0)</f>
        <v>73431</v>
      </c>
      <c r="U1882" s="14">
        <f t="shared" si="425"/>
        <v>2570085</v>
      </c>
    </row>
    <row r="1883" spans="1:21" x14ac:dyDescent="0.25">
      <c r="A1883" s="11">
        <v>45915</v>
      </c>
      <c r="B1883" s="25">
        <v>59533</v>
      </c>
      <c r="C1883" s="98" t="s">
        <v>7186</v>
      </c>
      <c r="D1883" s="99">
        <v>45919</v>
      </c>
      <c r="G1883" s="13" t="s">
        <v>711</v>
      </c>
      <c r="I1883" s="13" t="s">
        <v>7599</v>
      </c>
      <c r="J1883" s="13" t="s">
        <v>1811</v>
      </c>
      <c r="K1883" s="13" t="s">
        <v>556</v>
      </c>
      <c r="L1883" s="25" t="str">
        <f>VLOOKUP($K1883,TONG_SL!$A:$D,2,0)</f>
        <v>Chân giò heo muối 100g</v>
      </c>
      <c r="N1883" s="25" t="str">
        <f t="shared" si="426"/>
        <v>K-C6</v>
      </c>
      <c r="Q1883" s="25" t="str">
        <f>VLOOKUP(K1883,[2]TONG_SL!$A:$D,3,0)</f>
        <v>Gói</v>
      </c>
      <c r="R1883" s="1">
        <v>10</v>
      </c>
      <c r="T1883" s="1">
        <f>VLOOKUP(VLOOKUP(G1883,[2]Ma_KH!$A:$R,18,0)&amp;K1883,[2]Gia_MB!$A:$F,6,0)</f>
        <v>23076</v>
      </c>
      <c r="U1883" s="14">
        <f t="shared" si="425"/>
        <v>230760</v>
      </c>
    </row>
    <row r="1884" spans="1:21" x14ac:dyDescent="0.25">
      <c r="A1884" s="11">
        <v>45916</v>
      </c>
      <c r="B1884" s="25">
        <v>59678</v>
      </c>
      <c r="C1884" s="98" t="s">
        <v>7186</v>
      </c>
      <c r="D1884" s="99">
        <v>45919</v>
      </c>
      <c r="G1884" s="13" t="s">
        <v>574</v>
      </c>
      <c r="I1884" s="13" t="s">
        <v>7284</v>
      </c>
      <c r="J1884" s="13" t="s">
        <v>1811</v>
      </c>
      <c r="K1884" s="13" t="s">
        <v>39</v>
      </c>
      <c r="L1884" s="25" t="str">
        <f>VLOOKUP($K1884,TONG_SL!$A:$D,2,0)</f>
        <v>Chả cốm 300g</v>
      </c>
      <c r="N1884" s="25" t="str">
        <f t="shared" si="426"/>
        <v>K-C6</v>
      </c>
      <c r="Q1884" s="25" t="str">
        <f>VLOOKUP(K1884,[2]TONG_SL!$A:$D,3,0)</f>
        <v>Túi</v>
      </c>
      <c r="R1884" s="1">
        <v>5</v>
      </c>
      <c r="T1884" s="1">
        <f>VLOOKUP(VLOOKUP(G1884,[2]Ma_KH!$A:$R,18,0)&amp;K1884,[2]Gia_MB!$A:$F,6,0)</f>
        <v>71280</v>
      </c>
      <c r="U1884" s="14">
        <f t="shared" si="425"/>
        <v>356400</v>
      </c>
    </row>
    <row r="1885" spans="1:21" x14ac:dyDescent="0.25">
      <c r="A1885" s="11">
        <v>45916</v>
      </c>
      <c r="B1885" s="25">
        <v>59678</v>
      </c>
      <c r="C1885" s="98" t="s">
        <v>7186</v>
      </c>
      <c r="D1885" s="99">
        <v>45919</v>
      </c>
      <c r="G1885" s="13" t="s">
        <v>574</v>
      </c>
      <c r="I1885" s="13" t="s">
        <v>7284</v>
      </c>
      <c r="J1885" s="13" t="s">
        <v>1811</v>
      </c>
      <c r="K1885" s="13" t="s">
        <v>27</v>
      </c>
      <c r="L1885" s="25" t="str">
        <f>VLOOKUP($K1885,TONG_SL!$A:$D,2,0)</f>
        <v>Chân giò heo muối 300g</v>
      </c>
      <c r="N1885" s="25" t="str">
        <f t="shared" si="426"/>
        <v>K-C6</v>
      </c>
      <c r="Q1885" s="25" t="str">
        <f>VLOOKUP(K1885,[2]TONG_SL!$A:$D,3,0)</f>
        <v>Túi</v>
      </c>
      <c r="R1885" s="1">
        <v>10</v>
      </c>
      <c r="T1885" s="1">
        <f>VLOOKUP(VLOOKUP(G1885,[2]Ma_KH!$A:$R,18,0)&amp;K1885,[2]Gia_MB!$A:$F,6,0)</f>
        <v>70494</v>
      </c>
      <c r="U1885" s="14">
        <f t="shared" si="425"/>
        <v>704940</v>
      </c>
    </row>
    <row r="1886" spans="1:21" x14ac:dyDescent="0.25">
      <c r="A1886" s="11">
        <v>45916</v>
      </c>
      <c r="B1886" s="25">
        <v>59678</v>
      </c>
      <c r="C1886" s="98" t="s">
        <v>7186</v>
      </c>
      <c r="D1886" s="99">
        <v>45919</v>
      </c>
      <c r="G1886" s="13" t="s">
        <v>574</v>
      </c>
      <c r="I1886" s="13" t="s">
        <v>7284</v>
      </c>
      <c r="J1886" s="13" t="s">
        <v>1811</v>
      </c>
      <c r="K1886" s="13" t="s">
        <v>30</v>
      </c>
      <c r="L1886" s="25" t="str">
        <f>VLOOKUP($K1886,TONG_SL!$A:$D,2,0)</f>
        <v>Gà muối 500g</v>
      </c>
      <c r="N1886" s="25" t="str">
        <f t="shared" si="426"/>
        <v>K-C6</v>
      </c>
      <c r="Q1886" s="25" t="str">
        <f>VLOOKUP(K1886,[2]TONG_SL!$A:$D,3,0)</f>
        <v>Túi</v>
      </c>
      <c r="R1886" s="1">
        <v>3</v>
      </c>
      <c r="T1886" s="1">
        <f>VLOOKUP(VLOOKUP(G1886,[2]Ma_KH!$A:$R,18,0)&amp;K1886,[2]Gia_MB!$A:$F,6,0)</f>
        <v>106616</v>
      </c>
      <c r="U1886" s="14">
        <f t="shared" si="425"/>
        <v>319848</v>
      </c>
    </row>
    <row r="1887" spans="1:21" x14ac:dyDescent="0.25">
      <c r="A1887" s="11">
        <v>45916</v>
      </c>
      <c r="B1887" s="25">
        <v>59678</v>
      </c>
      <c r="C1887" s="98" t="s">
        <v>7186</v>
      </c>
      <c r="D1887" s="99">
        <v>45919</v>
      </c>
      <c r="G1887" s="13" t="s">
        <v>574</v>
      </c>
      <c r="I1887" s="13" t="s">
        <v>7284</v>
      </c>
      <c r="J1887" s="13" t="s">
        <v>1811</v>
      </c>
      <c r="K1887" s="13" t="s">
        <v>32</v>
      </c>
      <c r="L1887" s="25" t="str">
        <f>VLOOKUP($K1887,TONG_SL!$A:$D,2,0)</f>
        <v>Giò Tai Lưỡi Xào 250g</v>
      </c>
      <c r="N1887" s="25" t="str">
        <f t="shared" si="426"/>
        <v>K-C6</v>
      </c>
      <c r="Q1887" s="25" t="str">
        <f>VLOOKUP(K1887,[2]TONG_SL!$A:$D,3,0)</f>
        <v>Túi</v>
      </c>
      <c r="R1887" s="1">
        <v>3</v>
      </c>
      <c r="T1887" s="1">
        <f>VLOOKUP(VLOOKUP(G1887,[2]Ma_KH!$A:$R,18,0)&amp;K1887,[2]Gia_MB!$A:$F,6,0)</f>
        <v>48175</v>
      </c>
      <c r="U1887" s="14">
        <f t="shared" si="425"/>
        <v>144525</v>
      </c>
    </row>
    <row r="1888" spans="1:21" x14ac:dyDescent="0.25">
      <c r="A1888" s="11">
        <v>45916</v>
      </c>
      <c r="B1888" s="25">
        <v>59678</v>
      </c>
      <c r="C1888" s="98" t="s">
        <v>7186</v>
      </c>
      <c r="D1888" s="99">
        <v>45919</v>
      </c>
      <c r="G1888" s="13" t="s">
        <v>574</v>
      </c>
      <c r="I1888" s="13" t="s">
        <v>7284</v>
      </c>
      <c r="J1888" s="13" t="s">
        <v>1811</v>
      </c>
      <c r="K1888" s="13" t="s">
        <v>51</v>
      </c>
      <c r="L1888" s="25" t="str">
        <f>VLOOKUP($K1888,TONG_SL!$A:$D,2,0)</f>
        <v>Mọc Nấm Hương 250g</v>
      </c>
      <c r="N1888" s="25" t="str">
        <f t="shared" si="426"/>
        <v>K-C6</v>
      </c>
      <c r="Q1888" s="25" t="str">
        <f>VLOOKUP(K1888,[2]TONG_SL!$A:$D,3,0)</f>
        <v>Túi</v>
      </c>
      <c r="R1888" s="1">
        <v>3</v>
      </c>
      <c r="T1888" s="1">
        <f>VLOOKUP(VLOOKUP(G1888,[2]Ma_KH!$A:$R,18,0)&amp;K1888,[2]Gia_MB!$A:$F,6,0)</f>
        <v>44160</v>
      </c>
      <c r="U1888" s="14">
        <f t="shared" si="425"/>
        <v>132480</v>
      </c>
    </row>
    <row r="1889" spans="1:21" x14ac:dyDescent="0.25">
      <c r="A1889" s="11">
        <v>45916</v>
      </c>
      <c r="B1889" s="25">
        <v>59678</v>
      </c>
      <c r="C1889" s="98" t="s">
        <v>7186</v>
      </c>
      <c r="D1889" s="99">
        <v>45919</v>
      </c>
      <c r="G1889" s="13" t="s">
        <v>574</v>
      </c>
      <c r="I1889" s="13" t="s">
        <v>7284</v>
      </c>
      <c r="J1889" s="13" t="s">
        <v>1811</v>
      </c>
      <c r="K1889" s="13" t="s">
        <v>35</v>
      </c>
      <c r="L1889" s="25" t="str">
        <f>VLOOKUP($K1889,TONG_SL!$A:$D,2,0)</f>
        <v>Tai heo muối 200g</v>
      </c>
      <c r="N1889" s="25" t="str">
        <f t="shared" si="426"/>
        <v>K-C6</v>
      </c>
      <c r="Q1889" s="25" t="str">
        <f>VLOOKUP(K1889,[2]TONG_SL!$A:$D,3,0)</f>
        <v>Túi</v>
      </c>
      <c r="R1889" s="1">
        <v>3</v>
      </c>
      <c r="T1889" s="1">
        <f>VLOOKUP(VLOOKUP(G1889,[2]Ma_KH!$A:$R,18,0)&amp;K1889,[2]Gia_MB!$A:$F,6,0)</f>
        <v>53372</v>
      </c>
      <c r="U1889" s="14">
        <f t="shared" si="425"/>
        <v>160116</v>
      </c>
    </row>
    <row r="1890" spans="1:21" x14ac:dyDescent="0.25">
      <c r="A1890" s="11">
        <v>45920</v>
      </c>
      <c r="B1890" s="25">
        <v>61198</v>
      </c>
      <c r="C1890" s="12" t="s">
        <v>7186</v>
      </c>
      <c r="D1890" s="16">
        <v>45920</v>
      </c>
      <c r="G1890" s="13" t="s">
        <v>4608</v>
      </c>
      <c r="I1890" s="13" t="s">
        <v>4608</v>
      </c>
      <c r="J1890" s="13" t="s">
        <v>1796</v>
      </c>
      <c r="K1890" s="13" t="s">
        <v>7475</v>
      </c>
      <c r="L1890" s="25" t="str">
        <f>VLOOKUP($K1890,TONG_SL!$A:$D,2,0)</f>
        <v>Chân giò heo muối 500g</v>
      </c>
      <c r="N1890" s="25" t="str">
        <f t="shared" ref="N1890:N1903" si="427">IF($B1890&lt;&gt;"","K-C6","")</f>
        <v>K-C6</v>
      </c>
      <c r="Q1890" s="25" t="str">
        <f>VLOOKUP(K1890,[2]TONG_SL!$A:$D,3,0)</f>
        <v>Túi</v>
      </c>
      <c r="R1890" s="1">
        <v>20</v>
      </c>
      <c r="T1890" s="1">
        <f>VLOOKUP(VLOOKUP(G1890,[2]Ma_KH!$A:$R,18,0)&amp;K1890,[2]Gia_MB!$A:$F,6,0)</f>
        <v>107159</v>
      </c>
      <c r="U1890" s="14">
        <f t="shared" ref="U1890:U1903" si="428">T1890*R1890</f>
        <v>2143180</v>
      </c>
    </row>
    <row r="1891" spans="1:21" x14ac:dyDescent="0.25">
      <c r="A1891" s="11">
        <v>45920</v>
      </c>
      <c r="B1891" s="25">
        <v>61198</v>
      </c>
      <c r="C1891" s="12" t="s">
        <v>7186</v>
      </c>
      <c r="D1891" s="16">
        <v>45920</v>
      </c>
      <c r="G1891" s="13" t="s">
        <v>4608</v>
      </c>
      <c r="I1891" s="13" t="s">
        <v>4608</v>
      </c>
      <c r="J1891" s="13" t="s">
        <v>1796</v>
      </c>
      <c r="K1891" s="13" t="s">
        <v>7472</v>
      </c>
      <c r="L1891" s="25" t="str">
        <f>VLOOKUP($K1891,TONG_SL!$A:$D,2,0)</f>
        <v>Chân giò heo muối 300g</v>
      </c>
      <c r="N1891" s="25" t="str">
        <f t="shared" si="427"/>
        <v>K-C6</v>
      </c>
      <c r="Q1891" s="25" t="str">
        <f>VLOOKUP(K1891,[2]TONG_SL!$A:$D,3,0)</f>
        <v>Túi</v>
      </c>
      <c r="R1891" s="1">
        <v>50</v>
      </c>
      <c r="T1891" s="1">
        <f>VLOOKUP(VLOOKUP(G1891,[2]Ma_KH!$A:$R,18,0)&amp;K1891,[2]Gia_MB!$A:$F,6,0)</f>
        <v>66088</v>
      </c>
      <c r="U1891" s="14">
        <f t="shared" si="428"/>
        <v>3304400</v>
      </c>
    </row>
    <row r="1892" spans="1:21" x14ac:dyDescent="0.25">
      <c r="A1892" s="11">
        <v>45920</v>
      </c>
      <c r="B1892" s="25">
        <v>61198</v>
      </c>
      <c r="C1892" s="12" t="s">
        <v>7186</v>
      </c>
      <c r="D1892" s="16">
        <v>45920</v>
      </c>
      <c r="G1892" s="13" t="s">
        <v>4608</v>
      </c>
      <c r="I1892" s="13" t="s">
        <v>4608</v>
      </c>
      <c r="J1892" s="13" t="s">
        <v>1796</v>
      </c>
      <c r="K1892" s="13" t="s">
        <v>30</v>
      </c>
      <c r="L1892" s="25" t="str">
        <f>VLOOKUP($K1892,TONG_SL!$A:$D,2,0)</f>
        <v>Gà muối 500g</v>
      </c>
      <c r="N1892" s="25" t="str">
        <f t="shared" si="427"/>
        <v>K-C6</v>
      </c>
      <c r="Q1892" s="25" t="str">
        <f>VLOOKUP(K1892,[2]TONG_SL!$A:$D,3,0)</f>
        <v>Túi</v>
      </c>
      <c r="R1892" s="1">
        <v>10</v>
      </c>
      <c r="T1892" s="1">
        <f>VLOOKUP(VLOOKUP(G1892,[2]Ma_KH!$A:$R,18,0)&amp;K1892,[2]Gia_MB!$A:$F,6,0)</f>
        <v>99952</v>
      </c>
      <c r="U1892" s="14">
        <f t="shared" si="428"/>
        <v>999520</v>
      </c>
    </row>
    <row r="1893" spans="1:21" x14ac:dyDescent="0.25">
      <c r="A1893" s="11">
        <v>45919</v>
      </c>
      <c r="B1893" s="25">
        <v>59702</v>
      </c>
      <c r="C1893" s="12" t="s">
        <v>7186</v>
      </c>
      <c r="D1893" s="16">
        <v>45920</v>
      </c>
      <c r="G1893" s="13" t="s">
        <v>7600</v>
      </c>
      <c r="I1893" s="13" t="s">
        <v>7600</v>
      </c>
      <c r="J1893" s="13" t="s">
        <v>1796</v>
      </c>
      <c r="K1893" s="13" t="s">
        <v>30</v>
      </c>
      <c r="L1893" s="25" t="str">
        <f>VLOOKUP($K1893,TONG_SL!$A:$D,2,0)</f>
        <v>Gà muối 500g</v>
      </c>
      <c r="N1893" s="25" t="str">
        <f t="shared" si="427"/>
        <v>K-C6</v>
      </c>
      <c r="Q1893" s="25" t="str">
        <f>VLOOKUP(K1893,[2]TONG_SL!$A:$D,3,0)</f>
        <v>Túi</v>
      </c>
      <c r="R1893" s="1">
        <v>10</v>
      </c>
      <c r="T1893" s="1">
        <v>111058</v>
      </c>
      <c r="U1893" s="14">
        <f t="shared" ref="U1893:U1901" si="429">T1893*R1893</f>
        <v>1110580</v>
      </c>
    </row>
    <row r="1894" spans="1:21" x14ac:dyDescent="0.25">
      <c r="A1894" s="11">
        <v>45919</v>
      </c>
      <c r="B1894" s="25">
        <v>59702</v>
      </c>
      <c r="C1894" s="12" t="s">
        <v>7186</v>
      </c>
      <c r="D1894" s="16">
        <v>45920</v>
      </c>
      <c r="G1894" s="13" t="s">
        <v>7600</v>
      </c>
      <c r="I1894" s="13" t="s">
        <v>7600</v>
      </c>
      <c r="J1894" s="13" t="s">
        <v>1796</v>
      </c>
      <c r="K1894" s="13" t="s">
        <v>7472</v>
      </c>
      <c r="L1894" s="25" t="str">
        <f>VLOOKUP($K1894,TONG_SL!$A:$D,2,0)</f>
        <v>Chân giò heo muối 300g</v>
      </c>
      <c r="N1894" s="25" t="str">
        <f t="shared" si="427"/>
        <v>K-C6</v>
      </c>
      <c r="Q1894" s="25" t="str">
        <f>VLOOKUP(K1894,[2]TONG_SL!$A:$D,3,0)</f>
        <v>Túi</v>
      </c>
      <c r="R1894" s="1">
        <v>5</v>
      </c>
      <c r="T1894" s="1">
        <v>73431</v>
      </c>
      <c r="U1894" s="14">
        <f t="shared" si="429"/>
        <v>367155</v>
      </c>
    </row>
    <row r="1895" spans="1:21" x14ac:dyDescent="0.25">
      <c r="A1895" s="11">
        <v>45919</v>
      </c>
      <c r="B1895" s="25">
        <v>59702</v>
      </c>
      <c r="C1895" s="12" t="s">
        <v>7186</v>
      </c>
      <c r="D1895" s="16">
        <v>45920</v>
      </c>
      <c r="G1895" s="13" t="s">
        <v>7600</v>
      </c>
      <c r="I1895" s="13" t="s">
        <v>7600</v>
      </c>
      <c r="J1895" s="13" t="s">
        <v>1796</v>
      </c>
      <c r="K1895" s="13" t="s">
        <v>7474</v>
      </c>
      <c r="L1895" s="25" t="str">
        <f>VLOOKUP($K1895,TONG_SL!$A:$D,2,0)</f>
        <v>Chân giò heo muối 100g</v>
      </c>
      <c r="N1895" s="25" t="str">
        <f t="shared" si="427"/>
        <v>K-C6</v>
      </c>
      <c r="Q1895" s="25" t="str">
        <f>VLOOKUP(K1895,[2]TONG_SL!$A:$D,3,0)</f>
        <v>Gói</v>
      </c>
      <c r="R1895" s="1">
        <v>5</v>
      </c>
      <c r="T1895" s="1">
        <f>VLOOKUP(VLOOKUP(G1895,[3]Ma_KH!$A:$R,18,0)&amp;K1895,[3]Gia_MB!$A:$F,6,0)</f>
        <v>24549</v>
      </c>
      <c r="U1895" s="14">
        <f t="shared" si="429"/>
        <v>122745</v>
      </c>
    </row>
    <row r="1896" spans="1:21" x14ac:dyDescent="0.25">
      <c r="A1896" s="11">
        <v>45919</v>
      </c>
      <c r="B1896" s="25">
        <v>59702</v>
      </c>
      <c r="C1896" s="12" t="s">
        <v>7186</v>
      </c>
      <c r="D1896" s="16">
        <v>45920</v>
      </c>
      <c r="G1896" s="13" t="s">
        <v>7600</v>
      </c>
      <c r="I1896" s="13" t="s">
        <v>7600</v>
      </c>
      <c r="J1896" s="13" t="s">
        <v>1796</v>
      </c>
      <c r="K1896" s="13" t="s">
        <v>7187</v>
      </c>
      <c r="L1896" s="25" t="str">
        <f>VLOOKUP($K1896,TONG_SL!$A:$D,2,0)</f>
        <v>Tai heo muối 200g</v>
      </c>
      <c r="N1896" s="25" t="str">
        <f t="shared" si="427"/>
        <v>K-C6</v>
      </c>
      <c r="Q1896" s="25" t="str">
        <f>VLOOKUP(K1896,[2]TONG_SL!$A:$D,3,0)</f>
        <v>Túi</v>
      </c>
      <c r="R1896" s="1">
        <v>5</v>
      </c>
      <c r="T1896" s="1">
        <f>VLOOKUP(VLOOKUP(G1896,[3]Ma_KH!$A:$R,18,0)&amp;K1896,[3]Gia_MB!$A:$F,6,0)</f>
        <v>55595</v>
      </c>
      <c r="U1896" s="14">
        <f t="shared" si="429"/>
        <v>277975</v>
      </c>
    </row>
    <row r="1897" spans="1:21" x14ac:dyDescent="0.25">
      <c r="A1897" s="11">
        <v>45919</v>
      </c>
      <c r="B1897" s="25">
        <v>59702</v>
      </c>
      <c r="C1897" s="12" t="s">
        <v>7186</v>
      </c>
      <c r="D1897" s="16">
        <v>45920</v>
      </c>
      <c r="G1897" s="13" t="s">
        <v>7600</v>
      </c>
      <c r="I1897" s="13" t="s">
        <v>7600</v>
      </c>
      <c r="J1897" s="13" t="s">
        <v>1796</v>
      </c>
      <c r="K1897" s="13" t="s">
        <v>7477</v>
      </c>
      <c r="L1897" s="25" t="str">
        <f>VLOOKUP($K1897,TONG_SL!$A:$D,2,0)</f>
        <v>Gà muối hun khói 300g</v>
      </c>
      <c r="N1897" s="25" t="str">
        <f t="shared" si="427"/>
        <v>K-C6</v>
      </c>
      <c r="Q1897" s="25" t="str">
        <f>VLOOKUP(K1897,[2]TONG_SL!$A:$D,3,0)</f>
        <v>Túi</v>
      </c>
      <c r="R1897" s="1">
        <v>3</v>
      </c>
      <c r="T1897" s="1">
        <f>VLOOKUP(VLOOKUP(G1897,[3]Ma_KH!$A:$R,18,0)&amp;K1897,[3]Gia_MB!$A:$F,6,0)</f>
        <v>70000</v>
      </c>
      <c r="U1897" s="14">
        <f t="shared" si="429"/>
        <v>210000</v>
      </c>
    </row>
    <row r="1898" spans="1:21" x14ac:dyDescent="0.25">
      <c r="A1898" s="11">
        <v>45919</v>
      </c>
      <c r="B1898" s="25">
        <v>59702</v>
      </c>
      <c r="C1898" s="12" t="s">
        <v>7186</v>
      </c>
      <c r="D1898" s="16">
        <v>45920</v>
      </c>
      <c r="G1898" s="13" t="s">
        <v>7600</v>
      </c>
      <c r="I1898" s="13" t="s">
        <v>7600</v>
      </c>
      <c r="J1898" s="13" t="s">
        <v>1796</v>
      </c>
      <c r="K1898" s="13" t="s">
        <v>32</v>
      </c>
      <c r="L1898" s="25" t="str">
        <f>VLOOKUP($K1898,TONG_SL!$A:$D,2,0)</f>
        <v>Giò Tai Lưỡi Xào 250g</v>
      </c>
      <c r="N1898" s="25" t="str">
        <f t="shared" si="427"/>
        <v>K-C6</v>
      </c>
      <c r="Q1898" s="25" t="str">
        <f>VLOOKUP(K1898,[2]TONG_SL!$A:$D,3,0)</f>
        <v>Túi</v>
      </c>
      <c r="R1898" s="1">
        <v>3</v>
      </c>
      <c r="T1898" s="1">
        <f>VLOOKUP(VLOOKUP(G1898,[3]Ma_KH!$A:$R,18,0)&amp;K1898,[3]Gia_MB!$A:$F,6,0)</f>
        <v>50182</v>
      </c>
      <c r="U1898" s="14">
        <f t="shared" si="429"/>
        <v>150546</v>
      </c>
    </row>
    <row r="1899" spans="1:21" x14ac:dyDescent="0.25">
      <c r="A1899" s="11">
        <v>45919</v>
      </c>
      <c r="B1899" s="25">
        <v>59702</v>
      </c>
      <c r="C1899" s="12" t="s">
        <v>7186</v>
      </c>
      <c r="D1899" s="16">
        <v>45920</v>
      </c>
      <c r="G1899" s="13" t="s">
        <v>7600</v>
      </c>
      <c r="I1899" s="13" t="s">
        <v>7600</v>
      </c>
      <c r="J1899" s="13" t="s">
        <v>1796</v>
      </c>
      <c r="K1899" s="13" t="s">
        <v>51</v>
      </c>
      <c r="L1899" s="25" t="str">
        <f>VLOOKUP($K1899,TONG_SL!$A:$D,2,0)</f>
        <v>Mọc Nấm Hương 250g</v>
      </c>
      <c r="N1899" s="25" t="str">
        <f t="shared" si="427"/>
        <v>K-C6</v>
      </c>
      <c r="Q1899" s="25" t="str">
        <f>VLOOKUP(K1899,[2]TONG_SL!$A:$D,3,0)</f>
        <v>Túi</v>
      </c>
      <c r="R1899" s="1">
        <v>3</v>
      </c>
      <c r="T1899" s="1">
        <f>VLOOKUP(VLOOKUP(G1899,[3]Ma_KH!$A:$R,18,0)&amp;K1899,[3]Gia_MB!$A:$F,6,0)</f>
        <v>46000</v>
      </c>
      <c r="U1899" s="14">
        <f t="shared" si="429"/>
        <v>138000</v>
      </c>
    </row>
    <row r="1900" spans="1:21" x14ac:dyDescent="0.25">
      <c r="A1900" s="11">
        <v>45919</v>
      </c>
      <c r="B1900" s="25">
        <v>59702</v>
      </c>
      <c r="C1900" s="12" t="s">
        <v>7186</v>
      </c>
      <c r="D1900" s="16">
        <v>45920</v>
      </c>
      <c r="G1900" s="13" t="s">
        <v>7600</v>
      </c>
      <c r="I1900" s="13" t="s">
        <v>7600</v>
      </c>
      <c r="J1900" s="13" t="s">
        <v>1796</v>
      </c>
      <c r="K1900" s="13" t="s">
        <v>7497</v>
      </c>
      <c r="L1900" s="25" t="str">
        <f>VLOOKUP($K1900,TONG_SL!$A:$D,2,0)</f>
        <v>Giò sụn gà 250g</v>
      </c>
      <c r="N1900" s="25" t="str">
        <f t="shared" si="427"/>
        <v>K-C6</v>
      </c>
      <c r="Q1900" s="25" t="str">
        <f>VLOOKUP(K1900,[2]TONG_SL!$A:$D,3,0)</f>
        <v>Túi</v>
      </c>
      <c r="R1900" s="1">
        <v>2</v>
      </c>
      <c r="T1900" s="1">
        <f>VLOOKUP(VLOOKUP(G1900,[3]Ma_KH!$A:$R,18,0)&amp;K1900,[3]Gia_MB!$A:$F,6,0)</f>
        <v>50400</v>
      </c>
      <c r="U1900" s="14">
        <f t="shared" si="429"/>
        <v>100800</v>
      </c>
    </row>
    <row r="1901" spans="1:21" x14ac:dyDescent="0.25">
      <c r="A1901" s="11">
        <v>45919</v>
      </c>
      <c r="B1901" s="25">
        <v>59702</v>
      </c>
      <c r="C1901" s="12" t="s">
        <v>7186</v>
      </c>
      <c r="D1901" s="16">
        <v>45920</v>
      </c>
      <c r="G1901" s="13" t="s">
        <v>7600</v>
      </c>
      <c r="I1901" s="13" t="s">
        <v>7600</v>
      </c>
      <c r="J1901" s="13" t="s">
        <v>1796</v>
      </c>
      <c r="K1901" s="13" t="s">
        <v>7496</v>
      </c>
      <c r="L1901" s="25" t="str">
        <f>VLOOKUP($K1901,TONG_SL!$A:$D,2,0)</f>
        <v>Giò lụa cây 250g</v>
      </c>
      <c r="N1901" s="25" t="str">
        <f t="shared" si="427"/>
        <v>K-C6</v>
      </c>
      <c r="Q1901" s="25" t="str">
        <f>VLOOKUP(K1901,[2]TONG_SL!$A:$D,3,0)</f>
        <v>Túi</v>
      </c>
      <c r="R1901" s="1">
        <v>2</v>
      </c>
      <c r="T1901" s="1">
        <f>VLOOKUP(VLOOKUP(G1901,[3]Ma_KH!$A:$R,18,0)&amp;K1901,[3]Gia_MB!$A:$F,6,0)</f>
        <v>49500</v>
      </c>
      <c r="U1901" s="14">
        <f t="shared" si="429"/>
        <v>99000</v>
      </c>
    </row>
    <row r="1902" spans="1:21" x14ac:dyDescent="0.25">
      <c r="A1902" s="11">
        <v>45919</v>
      </c>
      <c r="B1902" s="25">
        <v>61107</v>
      </c>
      <c r="C1902" s="12" t="s">
        <v>7186</v>
      </c>
      <c r="D1902" s="16">
        <v>45920</v>
      </c>
      <c r="G1902" s="13" t="s">
        <v>4603</v>
      </c>
      <c r="I1902" s="13" t="s">
        <v>4603</v>
      </c>
      <c r="J1902" s="13" t="s">
        <v>1796</v>
      </c>
      <c r="K1902" s="13" t="s">
        <v>7475</v>
      </c>
      <c r="L1902" s="25" t="str">
        <f>VLOOKUP($K1902,TONG_SL!$A:$D,2,0)</f>
        <v>Chân giò heo muối 500g</v>
      </c>
      <c r="N1902" s="25" t="str">
        <f t="shared" si="427"/>
        <v>K-C6</v>
      </c>
      <c r="Q1902" s="25" t="str">
        <f>VLOOKUP(K1902,[2]TONG_SL!$A:$D,3,0)</f>
        <v>Túi</v>
      </c>
      <c r="R1902" s="1">
        <v>30</v>
      </c>
      <c r="T1902" s="1">
        <f>VLOOKUP(VLOOKUP(G1902,[2]Ma_KH!$A:$R,18,0)&amp;K1902,[2]Gia_MB!$A:$F,6,0)</f>
        <v>107159</v>
      </c>
      <c r="U1902" s="14">
        <f t="shared" si="428"/>
        <v>3214770</v>
      </c>
    </row>
    <row r="1903" spans="1:21" x14ac:dyDescent="0.25">
      <c r="A1903" s="11">
        <v>45919</v>
      </c>
      <c r="B1903" s="25">
        <v>61107</v>
      </c>
      <c r="C1903" s="12" t="s">
        <v>7186</v>
      </c>
      <c r="D1903" s="16">
        <v>45920</v>
      </c>
      <c r="G1903" s="13" t="s">
        <v>4603</v>
      </c>
      <c r="I1903" s="13" t="s">
        <v>4603</v>
      </c>
      <c r="J1903" s="13" t="s">
        <v>1796</v>
      </c>
      <c r="K1903" s="13" t="s">
        <v>27</v>
      </c>
      <c r="L1903" s="25" t="str">
        <f>VLOOKUP($K1903,TONG_SL!$A:$D,2,0)</f>
        <v>Chân giò heo muối 300g</v>
      </c>
      <c r="N1903" s="25" t="str">
        <f t="shared" si="427"/>
        <v>K-C6</v>
      </c>
      <c r="Q1903" s="25" t="str">
        <f>VLOOKUP(K1903,[2]TONG_SL!$A:$D,3,0)</f>
        <v>Túi</v>
      </c>
      <c r="R1903" s="1">
        <v>60</v>
      </c>
      <c r="T1903" s="1">
        <f>VLOOKUP(VLOOKUP(G1903,[2]Ma_KH!$A:$R,18,0)&amp;K1903,[2]Gia_MB!$A:$F,6,0)</f>
        <v>66088</v>
      </c>
      <c r="U1903" s="14">
        <f t="shared" si="428"/>
        <v>3965280</v>
      </c>
    </row>
    <row r="1904" spans="1:21" x14ac:dyDescent="0.25">
      <c r="A1904" s="11">
        <v>45917</v>
      </c>
      <c r="B1904" s="25">
        <v>59739</v>
      </c>
      <c r="C1904" s="12" t="s">
        <v>7186</v>
      </c>
      <c r="D1904" s="16">
        <v>45920</v>
      </c>
      <c r="G1904" s="13" t="s">
        <v>4862</v>
      </c>
      <c r="I1904" s="13" t="s">
        <v>4862</v>
      </c>
      <c r="J1904" s="13" t="s">
        <v>1811</v>
      </c>
      <c r="K1904" s="13" t="s">
        <v>27</v>
      </c>
      <c r="L1904" s="25" t="str">
        <f>VLOOKUP($K1904,TONG_SL!$A:$D,2,0)</f>
        <v>Chân giò heo muối 300g</v>
      </c>
      <c r="N1904" s="25" t="str">
        <f t="shared" ref="N1904:N1920" si="430">IF($B1904&lt;&gt;"","K-C6","")</f>
        <v>K-C6</v>
      </c>
      <c r="Q1904" s="25" t="str">
        <f>VLOOKUP(K1904,[2]TONG_SL!$A:$D,3,0)</f>
        <v>Túi</v>
      </c>
      <c r="R1904" s="1">
        <v>5</v>
      </c>
      <c r="T1904" s="1">
        <f>VLOOKUP(VLOOKUP(G1904,[2]Ma_KH!$A:$R,18,0)&amp;K1904,[2]Gia_MB!$A:$F,6,0)</f>
        <v>69025</v>
      </c>
      <c r="U1904" s="14">
        <f t="shared" ref="U1904:U1920" si="431">T1904*R1904</f>
        <v>345125</v>
      </c>
    </row>
    <row r="1905" spans="1:21" x14ac:dyDescent="0.25">
      <c r="A1905" s="11">
        <v>45917</v>
      </c>
      <c r="B1905" s="25">
        <v>59739</v>
      </c>
      <c r="C1905" s="12" t="s">
        <v>7186</v>
      </c>
      <c r="D1905" s="16">
        <v>45920</v>
      </c>
      <c r="G1905" s="13" t="s">
        <v>4862</v>
      </c>
      <c r="I1905" s="13" t="s">
        <v>4862</v>
      </c>
      <c r="J1905" s="13" t="s">
        <v>1811</v>
      </c>
      <c r="K1905" s="13" t="s">
        <v>35</v>
      </c>
      <c r="L1905" s="25" t="str">
        <f>VLOOKUP($K1905,TONG_SL!$A:$D,2,0)</f>
        <v>Tai heo muối 200g</v>
      </c>
      <c r="N1905" s="25" t="str">
        <f t="shared" si="430"/>
        <v>K-C6</v>
      </c>
      <c r="Q1905" s="25" t="str">
        <f>VLOOKUP(K1905,[2]TONG_SL!$A:$D,3,0)</f>
        <v>Túi</v>
      </c>
      <c r="R1905" s="1">
        <v>5</v>
      </c>
      <c r="T1905" s="1">
        <f>VLOOKUP(VLOOKUP(G1905,[2]Ma_KH!$A:$R,18,0)&amp;K1905,[2]Gia_MB!$A:$F,6,0)</f>
        <v>52259</v>
      </c>
      <c r="U1905" s="14">
        <f t="shared" si="431"/>
        <v>261295</v>
      </c>
    </row>
    <row r="1906" spans="1:21" x14ac:dyDescent="0.25">
      <c r="A1906" s="11">
        <v>45919</v>
      </c>
      <c r="B1906" s="25">
        <v>61055</v>
      </c>
      <c r="C1906" s="12" t="s">
        <v>7186</v>
      </c>
      <c r="D1906" s="16">
        <v>45920</v>
      </c>
      <c r="G1906" s="13" t="s">
        <v>7609</v>
      </c>
      <c r="I1906" s="13" t="s">
        <v>7609</v>
      </c>
      <c r="J1906" s="13" t="s">
        <v>1811</v>
      </c>
      <c r="K1906" s="13" t="s">
        <v>568</v>
      </c>
      <c r="L1906" s="25" t="str">
        <f>VLOOKUP($K1906,TONG_SL!$A:$D,2,0)</f>
        <v>Chân gà sả tắc 150g</v>
      </c>
      <c r="N1906" s="25" t="str">
        <f t="shared" si="430"/>
        <v>K-C6</v>
      </c>
      <c r="Q1906" s="25" t="str">
        <f>VLOOKUP(K1906,[2]TONG_SL!$A:$D,3,0)</f>
        <v>Túi</v>
      </c>
      <c r="R1906" s="1">
        <v>3</v>
      </c>
      <c r="T1906" s="1">
        <f>VLOOKUP(VLOOKUP(G1906,[2]Ma_KH!$A:$R,18,0)&amp;K1906,[2]Gia_MB!$A:$F,6,0)</f>
        <v>20250</v>
      </c>
      <c r="U1906" s="14">
        <f t="shared" si="431"/>
        <v>60750</v>
      </c>
    </row>
    <row r="1907" spans="1:21" x14ac:dyDescent="0.25">
      <c r="A1907" s="11">
        <v>45919</v>
      </c>
      <c r="B1907" s="25">
        <v>61055</v>
      </c>
      <c r="C1907" s="12" t="s">
        <v>7186</v>
      </c>
      <c r="D1907" s="16">
        <v>45920</v>
      </c>
      <c r="G1907" s="13" t="s">
        <v>7609</v>
      </c>
      <c r="I1907" s="13" t="s">
        <v>7609</v>
      </c>
      <c r="J1907" s="13" t="s">
        <v>1811</v>
      </c>
      <c r="K1907" s="13" t="s">
        <v>556</v>
      </c>
      <c r="L1907" s="25" t="str">
        <f>VLOOKUP($K1907,TONG_SL!$A:$D,2,0)</f>
        <v>Chân giò heo muối 100g</v>
      </c>
      <c r="N1907" s="25" t="str">
        <f t="shared" si="430"/>
        <v>K-C6</v>
      </c>
      <c r="Q1907" s="25" t="str">
        <f>VLOOKUP(K1907,[2]TONG_SL!$A:$D,3,0)</f>
        <v>Gói</v>
      </c>
      <c r="R1907" s="1">
        <v>3</v>
      </c>
      <c r="T1907" s="1">
        <f>VLOOKUP(VLOOKUP(G1907,[2]Ma_KH!$A:$R,18,0)&amp;K1907,[2]Gia_MB!$A:$F,6,0)</f>
        <v>24549</v>
      </c>
      <c r="U1907" s="14">
        <f t="shared" si="431"/>
        <v>73647</v>
      </c>
    </row>
    <row r="1908" spans="1:21" x14ac:dyDescent="0.25">
      <c r="A1908" s="11">
        <v>45919</v>
      </c>
      <c r="B1908" s="25">
        <v>61055</v>
      </c>
      <c r="C1908" s="12" t="s">
        <v>7186</v>
      </c>
      <c r="D1908" s="16">
        <v>45920</v>
      </c>
      <c r="G1908" s="13" t="s">
        <v>7609</v>
      </c>
      <c r="I1908" s="13" t="s">
        <v>7609</v>
      </c>
      <c r="J1908" s="13" t="s">
        <v>1811</v>
      </c>
      <c r="K1908" s="13" t="s">
        <v>27</v>
      </c>
      <c r="L1908" s="25" t="str">
        <f>VLOOKUP($K1908,TONG_SL!$A:$D,2,0)</f>
        <v>Chân giò heo muối 300g</v>
      </c>
      <c r="N1908" s="25" t="str">
        <f t="shared" si="430"/>
        <v>K-C6</v>
      </c>
      <c r="Q1908" s="25" t="str">
        <f>VLOOKUP(K1908,[2]TONG_SL!$A:$D,3,0)</f>
        <v>Túi</v>
      </c>
      <c r="R1908" s="1">
        <v>5</v>
      </c>
      <c r="T1908" s="1">
        <f>VLOOKUP(VLOOKUP(G1908,[2]Ma_KH!$A:$R,18,0)&amp;K1908,[2]Gia_MB!$A:$F,6,0)</f>
        <v>73431</v>
      </c>
      <c r="U1908" s="14">
        <f t="shared" si="431"/>
        <v>367155</v>
      </c>
    </row>
    <row r="1909" spans="1:21" x14ac:dyDescent="0.25">
      <c r="A1909" s="11">
        <v>45919</v>
      </c>
      <c r="B1909" s="25">
        <v>61055</v>
      </c>
      <c r="C1909" s="12" t="s">
        <v>7186</v>
      </c>
      <c r="D1909" s="16">
        <v>45920</v>
      </c>
      <c r="G1909" s="13" t="s">
        <v>7609</v>
      </c>
      <c r="I1909" s="13" t="s">
        <v>7609</v>
      </c>
      <c r="J1909" s="13" t="s">
        <v>1811</v>
      </c>
      <c r="K1909" s="13" t="s">
        <v>30</v>
      </c>
      <c r="L1909" s="25" t="str">
        <f>VLOOKUP($K1909,TONG_SL!$A:$D,2,0)</f>
        <v>Gà muối 500g</v>
      </c>
      <c r="N1909" s="25" t="str">
        <f t="shared" si="430"/>
        <v>K-C6</v>
      </c>
      <c r="Q1909" s="25" t="str">
        <f>VLOOKUP(K1909,[2]TONG_SL!$A:$D,3,0)</f>
        <v>Túi</v>
      </c>
      <c r="R1909" s="1">
        <v>3</v>
      </c>
      <c r="T1909" s="1">
        <f>VLOOKUP(VLOOKUP(G1909,[2]Ma_KH!$A:$R,18,0)&amp;K1909,[2]Gia_MB!$A:$F,6,0)</f>
        <v>111058</v>
      </c>
      <c r="U1909" s="14">
        <f t="shared" si="431"/>
        <v>333174</v>
      </c>
    </row>
    <row r="1910" spans="1:21" x14ac:dyDescent="0.25">
      <c r="A1910" s="11">
        <v>45919</v>
      </c>
      <c r="B1910" s="25">
        <v>61055</v>
      </c>
      <c r="C1910" s="12" t="s">
        <v>7186</v>
      </c>
      <c r="D1910" s="16">
        <v>45920</v>
      </c>
      <c r="G1910" s="13" t="s">
        <v>7609</v>
      </c>
      <c r="I1910" s="13" t="s">
        <v>7609</v>
      </c>
      <c r="J1910" s="13" t="s">
        <v>1811</v>
      </c>
      <c r="K1910" s="13" t="s">
        <v>51</v>
      </c>
      <c r="L1910" s="25" t="str">
        <f>VLOOKUP($K1910,TONG_SL!$A:$D,2,0)</f>
        <v>Mọc Nấm Hương 250g</v>
      </c>
      <c r="N1910" s="25" t="str">
        <f t="shared" si="430"/>
        <v>K-C6</v>
      </c>
      <c r="Q1910" s="25" t="str">
        <f>VLOOKUP(K1910,[2]TONG_SL!$A:$D,3,0)</f>
        <v>Túi</v>
      </c>
      <c r="R1910" s="1">
        <v>3</v>
      </c>
      <c r="T1910" s="1">
        <f>VLOOKUP(VLOOKUP(G1910,[2]Ma_KH!$A:$R,18,0)&amp;K1910,[2]Gia_MB!$A:$F,6,0)</f>
        <v>46000</v>
      </c>
      <c r="U1910" s="14">
        <f t="shared" si="431"/>
        <v>138000</v>
      </c>
    </row>
    <row r="1911" spans="1:21" x14ac:dyDescent="0.25">
      <c r="A1911" s="11">
        <v>45919</v>
      </c>
      <c r="B1911" s="25">
        <v>61055</v>
      </c>
      <c r="C1911" s="12" t="s">
        <v>7186</v>
      </c>
      <c r="D1911" s="16">
        <v>45920</v>
      </c>
      <c r="G1911" s="13" t="s">
        <v>7609</v>
      </c>
      <c r="I1911" s="13" t="s">
        <v>7609</v>
      </c>
      <c r="J1911" s="13" t="s">
        <v>1811</v>
      </c>
      <c r="K1911" s="13" t="s">
        <v>570</v>
      </c>
      <c r="L1911" s="25" t="str">
        <f>VLOOKUP($K1911,TONG_SL!$A:$D,2,0)</f>
        <v>Tai heo sốt thái 150g</v>
      </c>
      <c r="N1911" s="25" t="str">
        <f t="shared" si="430"/>
        <v>K-C6</v>
      </c>
      <c r="Q1911" s="25" t="str">
        <f>VLOOKUP(K1911,[2]TONG_SL!$A:$D,3,0)</f>
        <v>Túi</v>
      </c>
      <c r="R1911" s="1">
        <v>3</v>
      </c>
      <c r="T1911" s="1">
        <f>VLOOKUP(VLOOKUP(G1911,[2]Ma_KH!$A:$R,18,0)&amp;K1911,[2]Gia_MB!$A:$F,6,0)</f>
        <v>19500</v>
      </c>
      <c r="U1911" s="14">
        <f t="shared" si="431"/>
        <v>58500</v>
      </c>
    </row>
    <row r="1912" spans="1:21" x14ac:dyDescent="0.25">
      <c r="A1912" s="11">
        <v>45919</v>
      </c>
      <c r="B1912" s="25">
        <v>61026</v>
      </c>
      <c r="C1912" s="12" t="s">
        <v>7186</v>
      </c>
      <c r="D1912" s="16">
        <v>45920</v>
      </c>
      <c r="G1912" s="13" t="s">
        <v>7610</v>
      </c>
      <c r="I1912" s="13" t="s">
        <v>7610</v>
      </c>
      <c r="J1912" s="13" t="s">
        <v>1811</v>
      </c>
      <c r="K1912" s="13" t="s">
        <v>556</v>
      </c>
      <c r="L1912" s="25" t="str">
        <f>VLOOKUP($K1912,TONG_SL!$A:$D,2,0)</f>
        <v>Chân giò heo muối 100g</v>
      </c>
      <c r="N1912" s="25" t="str">
        <f t="shared" si="430"/>
        <v>K-C6</v>
      </c>
      <c r="Q1912" s="25" t="str">
        <f>VLOOKUP(K1912,[2]TONG_SL!$A:$D,3,0)</f>
        <v>Gói</v>
      </c>
      <c r="R1912" s="1">
        <v>3</v>
      </c>
      <c r="T1912" s="1">
        <f>VLOOKUP(VLOOKUP(G1912,[2]Ma_KH!$A:$R,18,0)&amp;K1912,[2]Gia_MB!$A:$F,6,0)</f>
        <v>24549</v>
      </c>
      <c r="U1912" s="14">
        <f t="shared" si="431"/>
        <v>73647</v>
      </c>
    </row>
    <row r="1913" spans="1:21" x14ac:dyDescent="0.25">
      <c r="A1913" s="11">
        <v>45919</v>
      </c>
      <c r="B1913" s="25">
        <v>61026</v>
      </c>
      <c r="C1913" s="12" t="s">
        <v>7186</v>
      </c>
      <c r="D1913" s="16">
        <v>45920</v>
      </c>
      <c r="G1913" s="13" t="s">
        <v>7610</v>
      </c>
      <c r="I1913" s="13" t="s">
        <v>7610</v>
      </c>
      <c r="J1913" s="13" t="s">
        <v>1811</v>
      </c>
      <c r="K1913" s="13" t="s">
        <v>27</v>
      </c>
      <c r="L1913" s="25" t="str">
        <f>VLOOKUP($K1913,TONG_SL!$A:$D,2,0)</f>
        <v>Chân giò heo muối 300g</v>
      </c>
      <c r="N1913" s="25" t="str">
        <f t="shared" si="430"/>
        <v>K-C6</v>
      </c>
      <c r="Q1913" s="25" t="str">
        <f>VLOOKUP(K1913,[2]TONG_SL!$A:$D,3,0)</f>
        <v>Túi</v>
      </c>
      <c r="R1913" s="1">
        <v>3</v>
      </c>
      <c r="T1913" s="1">
        <f>VLOOKUP(VLOOKUP(G1913,[2]Ma_KH!$A:$R,18,0)&amp;K1913,[2]Gia_MB!$A:$F,6,0)</f>
        <v>73431</v>
      </c>
      <c r="U1913" s="14">
        <f t="shared" si="431"/>
        <v>220293</v>
      </c>
    </row>
    <row r="1914" spans="1:21" x14ac:dyDescent="0.25">
      <c r="A1914" s="11">
        <v>45919</v>
      </c>
      <c r="B1914" s="25">
        <v>61026</v>
      </c>
      <c r="C1914" s="12" t="s">
        <v>7186</v>
      </c>
      <c r="D1914" s="16">
        <v>45920</v>
      </c>
      <c r="G1914" s="13" t="s">
        <v>7610</v>
      </c>
      <c r="I1914" s="13" t="s">
        <v>7610</v>
      </c>
      <c r="J1914" s="13" t="s">
        <v>1811</v>
      </c>
      <c r="K1914" s="13" t="s">
        <v>558</v>
      </c>
      <c r="L1914" s="25" t="str">
        <f>VLOOKUP($K1914,TONG_SL!$A:$D,2,0)</f>
        <v>Gà muối hun khói 300g</v>
      </c>
      <c r="N1914" s="25" t="str">
        <f t="shared" si="430"/>
        <v>K-C6</v>
      </c>
      <c r="Q1914" s="25" t="str">
        <f>VLOOKUP(K1914,[2]TONG_SL!$A:$D,3,0)</f>
        <v>Túi</v>
      </c>
      <c r="R1914" s="1">
        <v>3</v>
      </c>
      <c r="T1914" s="1">
        <f>VLOOKUP(VLOOKUP(G1914,[2]Ma_KH!$A:$R,18,0)&amp;K1914,[2]Gia_MB!$A:$F,6,0)</f>
        <v>70000</v>
      </c>
      <c r="U1914" s="14">
        <f t="shared" si="431"/>
        <v>210000</v>
      </c>
    </row>
    <row r="1915" spans="1:21" x14ac:dyDescent="0.25">
      <c r="A1915" s="11">
        <v>45919</v>
      </c>
      <c r="B1915" s="25">
        <v>61026</v>
      </c>
      <c r="C1915" s="12" t="s">
        <v>7186</v>
      </c>
      <c r="D1915" s="16">
        <v>45920</v>
      </c>
      <c r="G1915" s="13" t="s">
        <v>7610</v>
      </c>
      <c r="I1915" s="13" t="s">
        <v>7610</v>
      </c>
      <c r="J1915" s="13" t="s">
        <v>1811</v>
      </c>
      <c r="K1915" s="13" t="s">
        <v>30</v>
      </c>
      <c r="L1915" s="25" t="str">
        <f>VLOOKUP($K1915,TONG_SL!$A:$D,2,0)</f>
        <v>Gà muối 500g</v>
      </c>
      <c r="N1915" s="25" t="str">
        <f t="shared" si="430"/>
        <v>K-C6</v>
      </c>
      <c r="Q1915" s="25" t="str">
        <f>VLOOKUP(K1915,[2]TONG_SL!$A:$D,3,0)</f>
        <v>Túi</v>
      </c>
      <c r="R1915" s="1">
        <v>3</v>
      </c>
      <c r="T1915" s="1">
        <f>VLOOKUP(VLOOKUP(G1915,[2]Ma_KH!$A:$R,18,0)&amp;K1915,[2]Gia_MB!$A:$F,6,0)</f>
        <v>111058</v>
      </c>
      <c r="U1915" s="14">
        <f t="shared" si="431"/>
        <v>333174</v>
      </c>
    </row>
    <row r="1916" spans="1:21" x14ac:dyDescent="0.25">
      <c r="A1916" s="11">
        <v>45919</v>
      </c>
      <c r="B1916" s="25">
        <v>61026</v>
      </c>
      <c r="C1916" s="12" t="s">
        <v>7186</v>
      </c>
      <c r="D1916" s="16">
        <v>45920</v>
      </c>
      <c r="G1916" s="13" t="s">
        <v>7610</v>
      </c>
      <c r="I1916" s="13" t="s">
        <v>7610</v>
      </c>
      <c r="J1916" s="13" t="s">
        <v>1811</v>
      </c>
      <c r="K1916" s="13" t="s">
        <v>51</v>
      </c>
      <c r="L1916" s="25" t="str">
        <f>VLOOKUP($K1916,TONG_SL!$A:$D,2,0)</f>
        <v>Mọc Nấm Hương 250g</v>
      </c>
      <c r="N1916" s="25" t="str">
        <f t="shared" si="430"/>
        <v>K-C6</v>
      </c>
      <c r="Q1916" s="25" t="str">
        <f>VLOOKUP(K1916,[2]TONG_SL!$A:$D,3,0)</f>
        <v>Túi</v>
      </c>
      <c r="R1916" s="1">
        <v>3</v>
      </c>
      <c r="T1916" s="1">
        <f>VLOOKUP(VLOOKUP(G1916,[2]Ma_KH!$A:$R,18,0)&amp;K1916,[2]Gia_MB!$A:$F,6,0)</f>
        <v>46000</v>
      </c>
      <c r="U1916" s="14">
        <f t="shared" si="431"/>
        <v>138000</v>
      </c>
    </row>
    <row r="1917" spans="1:21" x14ac:dyDescent="0.25">
      <c r="A1917" s="11">
        <v>45919</v>
      </c>
      <c r="B1917" s="25">
        <v>61175</v>
      </c>
      <c r="C1917" s="12" t="s">
        <v>7186</v>
      </c>
      <c r="D1917" s="16">
        <v>45920</v>
      </c>
      <c r="G1917" s="13" t="s">
        <v>7326</v>
      </c>
      <c r="I1917" s="13" t="s">
        <v>7326</v>
      </c>
      <c r="J1917" s="13" t="s">
        <v>1811</v>
      </c>
      <c r="K1917" s="13" t="s">
        <v>30</v>
      </c>
      <c r="L1917" s="25" t="str">
        <f>VLOOKUP($K1917,TONG_SL!$A:$D,2,0)</f>
        <v>Gà muối 500g</v>
      </c>
      <c r="N1917" s="25" t="str">
        <f t="shared" si="430"/>
        <v>K-C6</v>
      </c>
      <c r="Q1917" s="25" t="str">
        <f>VLOOKUP(K1917,[2]TONG_SL!$A:$D,3,0)</f>
        <v>Túi</v>
      </c>
      <c r="R1917" s="1">
        <v>3</v>
      </c>
      <c r="T1917" s="1">
        <f>VLOOKUP(VLOOKUP(G1917,[2]Ma_KH!$A:$R,18,0)&amp;K1917,[2]Gia_MB!$A:$F,6,0)</f>
        <v>111058</v>
      </c>
      <c r="U1917" s="14">
        <f t="shared" si="431"/>
        <v>333174</v>
      </c>
    </row>
    <row r="1918" spans="1:21" x14ac:dyDescent="0.25">
      <c r="A1918" s="11">
        <v>45919</v>
      </c>
      <c r="B1918" s="25">
        <v>61175</v>
      </c>
      <c r="C1918" s="12" t="s">
        <v>7186</v>
      </c>
      <c r="D1918" s="16">
        <v>45920</v>
      </c>
      <c r="G1918" s="13" t="s">
        <v>7326</v>
      </c>
      <c r="I1918" s="13" t="s">
        <v>7326</v>
      </c>
      <c r="J1918" s="13" t="s">
        <v>1811</v>
      </c>
      <c r="K1918" s="13" t="s">
        <v>51</v>
      </c>
      <c r="L1918" s="25" t="str">
        <f>VLOOKUP($K1918,TONG_SL!$A:$D,2,0)</f>
        <v>Mọc Nấm Hương 250g</v>
      </c>
      <c r="N1918" s="25" t="str">
        <f t="shared" si="430"/>
        <v>K-C6</v>
      </c>
      <c r="Q1918" s="25" t="str">
        <f>VLOOKUP(K1918,[2]TONG_SL!$A:$D,3,0)</f>
        <v>Túi</v>
      </c>
      <c r="R1918" s="1">
        <v>3</v>
      </c>
      <c r="T1918" s="1">
        <f>VLOOKUP(VLOOKUP(G1918,[2]Ma_KH!$A:$R,18,0)&amp;K1918,[2]Gia_MB!$A:$F,6,0)</f>
        <v>46000</v>
      </c>
      <c r="U1918" s="14">
        <f t="shared" si="431"/>
        <v>138000</v>
      </c>
    </row>
    <row r="1919" spans="1:21" x14ac:dyDescent="0.25">
      <c r="A1919" s="11">
        <v>45919</v>
      </c>
      <c r="B1919" s="25">
        <v>61175</v>
      </c>
      <c r="C1919" s="12" t="s">
        <v>7186</v>
      </c>
      <c r="D1919" s="16">
        <v>45920</v>
      </c>
      <c r="G1919" s="13" t="s">
        <v>7326</v>
      </c>
      <c r="I1919" s="13" t="s">
        <v>7326</v>
      </c>
      <c r="J1919" s="13" t="s">
        <v>1811</v>
      </c>
      <c r="K1919" s="13" t="s">
        <v>35</v>
      </c>
      <c r="L1919" s="25" t="str">
        <f>VLOOKUP($K1919,TONG_SL!$A:$D,2,0)</f>
        <v>Tai heo muối 200g</v>
      </c>
      <c r="N1919" s="25" t="str">
        <f t="shared" si="430"/>
        <v>K-C6</v>
      </c>
      <c r="Q1919" s="25" t="str">
        <f>VLOOKUP(K1919,[2]TONG_SL!$A:$D,3,0)</f>
        <v>Túi</v>
      </c>
      <c r="R1919" s="1">
        <v>3</v>
      </c>
      <c r="T1919" s="1">
        <f>VLOOKUP(VLOOKUP(G1919,[2]Ma_KH!$A:$R,18,0)&amp;K1919,[2]Gia_MB!$A:$F,6,0)</f>
        <v>55595</v>
      </c>
      <c r="U1919" s="14">
        <f t="shared" si="431"/>
        <v>166785</v>
      </c>
    </row>
    <row r="1920" spans="1:21" x14ac:dyDescent="0.25">
      <c r="A1920" s="11">
        <v>45919</v>
      </c>
      <c r="B1920" s="25">
        <v>61175</v>
      </c>
      <c r="C1920" s="12" t="s">
        <v>7186</v>
      </c>
      <c r="D1920" s="16">
        <v>45920</v>
      </c>
      <c r="G1920" s="13" t="s">
        <v>7326</v>
      </c>
      <c r="I1920" s="13" t="s">
        <v>7326</v>
      </c>
      <c r="J1920" s="13" t="s">
        <v>1811</v>
      </c>
      <c r="K1920" s="13" t="s">
        <v>27</v>
      </c>
      <c r="L1920" s="25" t="str">
        <f>VLOOKUP($K1920,TONG_SL!$A:$D,2,0)</f>
        <v>Chân giò heo muối 300g</v>
      </c>
      <c r="N1920" s="25" t="str">
        <f t="shared" si="430"/>
        <v>K-C6</v>
      </c>
      <c r="Q1920" s="25" t="str">
        <f>VLOOKUP(K1920,[2]TONG_SL!$A:$D,3,0)</f>
        <v>Túi</v>
      </c>
      <c r="R1920" s="1">
        <v>5</v>
      </c>
      <c r="T1920" s="1">
        <f>VLOOKUP(VLOOKUP(G1920,[2]Ma_KH!$A:$R,18,0)&amp;K1920,[2]Gia_MB!$A:$F,6,0)</f>
        <v>73431</v>
      </c>
      <c r="U1920" s="14">
        <f t="shared" si="431"/>
        <v>367155</v>
      </c>
    </row>
    <row r="1921" spans="1:21" x14ac:dyDescent="0.25">
      <c r="A1921" s="11">
        <v>45915</v>
      </c>
      <c r="B1921" s="25">
        <v>59496</v>
      </c>
      <c r="C1921" s="12" t="s">
        <v>7186</v>
      </c>
      <c r="D1921" s="16">
        <v>45920</v>
      </c>
      <c r="G1921" s="13" t="s">
        <v>2123</v>
      </c>
      <c r="I1921" s="13" t="s">
        <v>2123</v>
      </c>
      <c r="J1921" s="13" t="s">
        <v>1811</v>
      </c>
      <c r="K1921" s="13" t="s">
        <v>547</v>
      </c>
      <c r="L1921" s="25" t="str">
        <f>VLOOKUP($K1921,TONG_SL!$A:$D,2,0)</f>
        <v>Chân giò heo muối 500g</v>
      </c>
      <c r="N1921" s="25" t="str">
        <f t="shared" ref="N1921:N1935" si="432">IF($B1921&lt;&gt;"","K-C6","")</f>
        <v>K-C6</v>
      </c>
      <c r="Q1921" s="25" t="str">
        <f>VLOOKUP(K1921,[2]TONG_SL!$A:$D,3,0)</f>
        <v>Túi</v>
      </c>
      <c r="R1921" s="1">
        <v>3</v>
      </c>
      <c r="T1921" s="1">
        <f>VLOOKUP(VLOOKUP(G1921,[2]Ma_KH!$A:$R,18,0)&amp;K1921,[2]Gia_MB!$A:$F,6,0)</f>
        <v>113113</v>
      </c>
      <c r="U1921" s="14">
        <f t="shared" ref="U1921:U1935" si="433">T1921*R1921</f>
        <v>339339</v>
      </c>
    </row>
    <row r="1922" spans="1:21" x14ac:dyDescent="0.25">
      <c r="A1922" s="11">
        <v>45915</v>
      </c>
      <c r="B1922" s="25">
        <v>59496</v>
      </c>
      <c r="C1922" s="12" t="s">
        <v>7186</v>
      </c>
      <c r="D1922" s="16">
        <v>45920</v>
      </c>
      <c r="G1922" s="13" t="s">
        <v>2123</v>
      </c>
      <c r="I1922" s="13" t="s">
        <v>2123</v>
      </c>
      <c r="J1922" s="13" t="s">
        <v>1811</v>
      </c>
      <c r="K1922" s="13" t="s">
        <v>32</v>
      </c>
      <c r="L1922" s="25" t="str">
        <f>VLOOKUP($K1922,TONG_SL!$A:$D,2,0)</f>
        <v>Giò Tai Lưỡi Xào 250g</v>
      </c>
      <c r="N1922" s="25" t="str">
        <f t="shared" si="432"/>
        <v>K-C6</v>
      </c>
      <c r="Q1922" s="25" t="str">
        <f>VLOOKUP(K1922,[2]TONG_SL!$A:$D,3,0)</f>
        <v>Túi</v>
      </c>
      <c r="R1922" s="1">
        <v>3</v>
      </c>
      <c r="T1922" s="1">
        <f>VLOOKUP(VLOOKUP(G1922,[2]Ma_KH!$A:$R,18,0)&amp;K1922,[2]Gia_MB!$A:$F,6,0)</f>
        <v>47673</v>
      </c>
      <c r="U1922" s="14">
        <f t="shared" si="433"/>
        <v>143019</v>
      </c>
    </row>
    <row r="1923" spans="1:21" x14ac:dyDescent="0.25">
      <c r="A1923" s="11">
        <v>45915</v>
      </c>
      <c r="B1923" s="25">
        <v>59496</v>
      </c>
      <c r="C1923" s="12" t="s">
        <v>7186</v>
      </c>
      <c r="D1923" s="16">
        <v>45920</v>
      </c>
      <c r="G1923" s="13" t="s">
        <v>2123</v>
      </c>
      <c r="I1923" s="13" t="s">
        <v>2123</v>
      </c>
      <c r="J1923" s="13" t="s">
        <v>1811</v>
      </c>
      <c r="K1923" s="13" t="s">
        <v>51</v>
      </c>
      <c r="L1923" s="25" t="str">
        <f>VLOOKUP($K1923,TONG_SL!$A:$D,2,0)</f>
        <v>Mọc Nấm Hương 250g</v>
      </c>
      <c r="N1923" s="25" t="str">
        <f t="shared" si="432"/>
        <v>K-C6</v>
      </c>
      <c r="Q1923" s="25" t="str">
        <f>VLOOKUP(K1923,[2]TONG_SL!$A:$D,3,0)</f>
        <v>Túi</v>
      </c>
      <c r="R1923" s="1">
        <v>2</v>
      </c>
      <c r="T1923" s="1">
        <f>VLOOKUP(VLOOKUP(G1923,[2]Ma_KH!$A:$R,18,0)&amp;K1923,[2]Gia_MB!$A:$F,6,0)</f>
        <v>43700</v>
      </c>
      <c r="U1923" s="14">
        <f t="shared" si="433"/>
        <v>87400</v>
      </c>
    </row>
    <row r="1924" spans="1:21" x14ac:dyDescent="0.25">
      <c r="A1924" s="11">
        <v>45915</v>
      </c>
      <c r="B1924" s="25">
        <v>59496</v>
      </c>
      <c r="C1924" s="12" t="s">
        <v>7186</v>
      </c>
      <c r="D1924" s="16">
        <v>45920</v>
      </c>
      <c r="G1924" s="13" t="s">
        <v>2123</v>
      </c>
      <c r="I1924" s="13" t="s">
        <v>2123</v>
      </c>
      <c r="J1924" s="13" t="s">
        <v>1811</v>
      </c>
      <c r="K1924" s="13" t="s">
        <v>55</v>
      </c>
      <c r="L1924" s="25" t="str">
        <f>VLOOKUP($K1924,TONG_SL!$A:$D,2,0)</f>
        <v>Gà xì dầu 500g</v>
      </c>
      <c r="N1924" s="25" t="str">
        <f t="shared" si="432"/>
        <v>K-C6</v>
      </c>
      <c r="Q1924" s="25" t="str">
        <f>VLOOKUP(K1924,[2]TONG_SL!$A:$D,3,0)</f>
        <v>Túi</v>
      </c>
      <c r="R1924" s="1">
        <v>5</v>
      </c>
      <c r="T1924" s="1">
        <f>VLOOKUP(VLOOKUP(G1924,[2]Ma_KH!$A:$R,18,0)&amp;K1924,[2]Gia_MB!$A:$F,6,0)</f>
        <v>106026</v>
      </c>
      <c r="U1924" s="14">
        <f t="shared" si="433"/>
        <v>530130</v>
      </c>
    </row>
    <row r="1925" spans="1:21" x14ac:dyDescent="0.25">
      <c r="A1925" s="11">
        <v>45912</v>
      </c>
      <c r="B1925" s="25">
        <v>58976</v>
      </c>
      <c r="C1925" s="12" t="s">
        <v>7186</v>
      </c>
      <c r="D1925" s="16">
        <v>45920</v>
      </c>
      <c r="G1925" s="13" t="s">
        <v>7307</v>
      </c>
      <c r="I1925" s="13" t="s">
        <v>7307</v>
      </c>
      <c r="J1925" s="13" t="s">
        <v>1811</v>
      </c>
      <c r="K1925" s="13" t="s">
        <v>39</v>
      </c>
      <c r="L1925" s="25" t="str">
        <f>VLOOKUP($K1925,TONG_SL!$A:$D,2,0)</f>
        <v>Chả cốm 300g</v>
      </c>
      <c r="N1925" s="25" t="str">
        <f t="shared" si="432"/>
        <v>K-C6</v>
      </c>
      <c r="Q1925" s="25" t="str">
        <f>VLOOKUP(K1925,[2]TONG_SL!$A:$D,3,0)</f>
        <v>Túi</v>
      </c>
      <c r="R1925" s="1">
        <v>3</v>
      </c>
      <c r="T1925" s="1">
        <f>VLOOKUP(VLOOKUP(G1925,[2]Ma_KH!$A:$R,18,0)&amp;K1925,[2]Gia_MB!$A:$F,6,0)</f>
        <v>74250</v>
      </c>
      <c r="U1925" s="14">
        <f t="shared" si="433"/>
        <v>222750</v>
      </c>
    </row>
    <row r="1926" spans="1:21" x14ac:dyDescent="0.25">
      <c r="A1926" s="11">
        <v>45912</v>
      </c>
      <c r="B1926" s="25">
        <v>58976</v>
      </c>
      <c r="C1926" s="12" t="s">
        <v>7186</v>
      </c>
      <c r="D1926" s="16">
        <v>45920</v>
      </c>
      <c r="G1926" s="13" t="s">
        <v>7307</v>
      </c>
      <c r="I1926" s="13" t="s">
        <v>7307</v>
      </c>
      <c r="J1926" s="13" t="s">
        <v>1811</v>
      </c>
      <c r="K1926" s="13" t="s">
        <v>556</v>
      </c>
      <c r="L1926" s="25" t="str">
        <f>VLOOKUP($K1926,TONG_SL!$A:$D,2,0)</f>
        <v>Chân giò heo muối 100g</v>
      </c>
      <c r="N1926" s="25" t="str">
        <f t="shared" si="432"/>
        <v>K-C6</v>
      </c>
      <c r="Q1926" s="25" t="str">
        <f>VLOOKUP(K1926,[2]TONG_SL!$A:$D,3,0)</f>
        <v>Gói</v>
      </c>
      <c r="R1926" s="1">
        <v>5</v>
      </c>
      <c r="T1926" s="1">
        <f>VLOOKUP(VLOOKUP(G1926,[2]Ma_KH!$A:$R,18,0)&amp;K1926,[2]Gia_MB!$A:$F,6,0)</f>
        <v>24549</v>
      </c>
      <c r="U1926" s="14">
        <f t="shared" si="433"/>
        <v>122745</v>
      </c>
    </row>
    <row r="1927" spans="1:21" x14ac:dyDescent="0.25">
      <c r="A1927" s="11">
        <v>45912</v>
      </c>
      <c r="B1927" s="25">
        <v>58976</v>
      </c>
      <c r="C1927" s="12" t="s">
        <v>7186</v>
      </c>
      <c r="D1927" s="16">
        <v>45920</v>
      </c>
      <c r="G1927" s="13" t="s">
        <v>7307</v>
      </c>
      <c r="I1927" s="13" t="s">
        <v>7307</v>
      </c>
      <c r="J1927" s="13" t="s">
        <v>1811</v>
      </c>
      <c r="K1927" s="13" t="s">
        <v>547</v>
      </c>
      <c r="L1927" s="25" t="str">
        <f>VLOOKUP($K1927,TONG_SL!$A:$D,2,0)</f>
        <v>Chân giò heo muối 500g</v>
      </c>
      <c r="N1927" s="25" t="str">
        <f t="shared" si="432"/>
        <v>K-C6</v>
      </c>
      <c r="Q1927" s="25" t="str">
        <f>VLOOKUP(K1927,[2]TONG_SL!$A:$D,3,0)</f>
        <v>Túi</v>
      </c>
      <c r="R1927" s="1">
        <v>3</v>
      </c>
      <c r="T1927" s="1">
        <f>VLOOKUP(VLOOKUP(G1927,[2]Ma_KH!$A:$R,18,0)&amp;K1927,[2]Gia_MB!$A:$F,6,0)</f>
        <v>119066</v>
      </c>
      <c r="U1927" s="14">
        <f t="shared" si="433"/>
        <v>357198</v>
      </c>
    </row>
    <row r="1928" spans="1:21" x14ac:dyDescent="0.25">
      <c r="A1928" s="11">
        <v>45912</v>
      </c>
      <c r="B1928" s="25">
        <v>58976</v>
      </c>
      <c r="C1928" s="12" t="s">
        <v>7186</v>
      </c>
      <c r="D1928" s="16">
        <v>45920</v>
      </c>
      <c r="G1928" s="13" t="s">
        <v>7307</v>
      </c>
      <c r="I1928" s="13" t="s">
        <v>7307</v>
      </c>
      <c r="J1928" s="13" t="s">
        <v>1811</v>
      </c>
      <c r="K1928" s="13" t="s">
        <v>558</v>
      </c>
      <c r="L1928" s="25" t="str">
        <f>VLOOKUP($K1928,TONG_SL!$A:$D,2,0)</f>
        <v>Gà muối hun khói 300g</v>
      </c>
      <c r="N1928" s="25" t="str">
        <f t="shared" si="432"/>
        <v>K-C6</v>
      </c>
      <c r="Q1928" s="25" t="str">
        <f>VLOOKUP(K1928,[2]TONG_SL!$A:$D,3,0)</f>
        <v>Túi</v>
      </c>
      <c r="R1928" s="1">
        <v>3</v>
      </c>
      <c r="T1928" s="1">
        <f>VLOOKUP(VLOOKUP(G1928,[2]Ma_KH!$A:$R,18,0)&amp;K1928,[2]Gia_MB!$A:$F,6,0)</f>
        <v>70000</v>
      </c>
      <c r="U1928" s="14">
        <f t="shared" si="433"/>
        <v>210000</v>
      </c>
    </row>
    <row r="1929" spans="1:21" x14ac:dyDescent="0.25">
      <c r="A1929" s="11">
        <v>45912</v>
      </c>
      <c r="B1929" s="25">
        <v>58976</v>
      </c>
      <c r="C1929" s="12" t="s">
        <v>7186</v>
      </c>
      <c r="D1929" s="16">
        <v>45920</v>
      </c>
      <c r="G1929" s="13" t="s">
        <v>7307</v>
      </c>
      <c r="I1929" s="13" t="s">
        <v>7307</v>
      </c>
      <c r="J1929" s="13" t="s">
        <v>1811</v>
      </c>
      <c r="K1929" s="13" t="s">
        <v>51</v>
      </c>
      <c r="L1929" s="25" t="str">
        <f>VLOOKUP($K1929,TONG_SL!$A:$D,2,0)</f>
        <v>Mọc Nấm Hương 250g</v>
      </c>
      <c r="N1929" s="25" t="str">
        <f t="shared" si="432"/>
        <v>K-C6</v>
      </c>
      <c r="Q1929" s="25" t="str">
        <f>VLOOKUP(K1929,[2]TONG_SL!$A:$D,3,0)</f>
        <v>Túi</v>
      </c>
      <c r="R1929" s="1">
        <v>3</v>
      </c>
      <c r="T1929" s="1">
        <f>VLOOKUP(VLOOKUP(G1929,[2]Ma_KH!$A:$R,18,0)&amp;K1929,[2]Gia_MB!$A:$F,6,0)</f>
        <v>46000</v>
      </c>
      <c r="U1929" s="14">
        <f t="shared" si="433"/>
        <v>138000</v>
      </c>
    </row>
    <row r="1930" spans="1:21" x14ac:dyDescent="0.25">
      <c r="A1930" s="11">
        <v>45919</v>
      </c>
      <c r="B1930" s="25">
        <v>59509</v>
      </c>
      <c r="C1930" s="12" t="s">
        <v>7186</v>
      </c>
      <c r="D1930" s="16">
        <v>45920</v>
      </c>
      <c r="G1930" s="13" t="s">
        <v>762</v>
      </c>
      <c r="I1930" s="13" t="s">
        <v>7554</v>
      </c>
      <c r="J1930" s="13" t="s">
        <v>1811</v>
      </c>
      <c r="K1930" s="13" t="s">
        <v>556</v>
      </c>
      <c r="L1930" s="25" t="str">
        <f>VLOOKUP($K1930,TONG_SL!$A:$D,2,0)</f>
        <v>Chân giò heo muối 100g</v>
      </c>
      <c r="N1930" s="25" t="str">
        <f t="shared" si="432"/>
        <v>K-C6</v>
      </c>
      <c r="Q1930" s="25" t="str">
        <f>VLOOKUP(K1930,[2]TONG_SL!$A:$D,3,0)</f>
        <v>Gói</v>
      </c>
      <c r="R1930" s="1">
        <v>5</v>
      </c>
      <c r="T1930" s="1">
        <f>VLOOKUP(VLOOKUP(G1930,[2]Ma_KH!$A:$R,18,0)&amp;K1930,[2]Gia_MB!$A:$F,6,0)</f>
        <v>24549</v>
      </c>
      <c r="U1930" s="14">
        <f t="shared" si="433"/>
        <v>122745</v>
      </c>
    </row>
    <row r="1931" spans="1:21" x14ac:dyDescent="0.25">
      <c r="A1931" s="11">
        <v>45919</v>
      </c>
      <c r="B1931" s="25">
        <v>59509</v>
      </c>
      <c r="C1931" s="12" t="s">
        <v>7186</v>
      </c>
      <c r="D1931" s="16">
        <v>45920</v>
      </c>
      <c r="G1931" s="13" t="s">
        <v>762</v>
      </c>
      <c r="I1931" s="13" t="s">
        <v>7554</v>
      </c>
      <c r="J1931" s="13" t="s">
        <v>1811</v>
      </c>
      <c r="K1931" s="13" t="s">
        <v>27</v>
      </c>
      <c r="L1931" s="25" t="str">
        <f>VLOOKUP($K1931,TONG_SL!$A:$D,2,0)</f>
        <v>Chân giò heo muối 300g</v>
      </c>
      <c r="N1931" s="25" t="str">
        <f t="shared" si="432"/>
        <v>K-C6</v>
      </c>
      <c r="Q1931" s="25" t="str">
        <f>VLOOKUP(K1931,[2]TONG_SL!$A:$D,3,0)</f>
        <v>Túi</v>
      </c>
      <c r="R1931" s="1">
        <v>5</v>
      </c>
      <c r="T1931" s="1">
        <f>VLOOKUP(VLOOKUP(G1931,[2]Ma_KH!$A:$R,18,0)&amp;K1931,[2]Gia_MB!$A:$F,6,0)</f>
        <v>73431</v>
      </c>
      <c r="U1931" s="14">
        <f t="shared" si="433"/>
        <v>367155</v>
      </c>
    </row>
    <row r="1932" spans="1:21" x14ac:dyDescent="0.25">
      <c r="A1932" s="11">
        <v>45920</v>
      </c>
      <c r="B1932" s="25">
        <v>61205</v>
      </c>
      <c r="C1932" s="12" t="s">
        <v>7186</v>
      </c>
      <c r="D1932" s="16">
        <v>45920</v>
      </c>
      <c r="G1932" s="13" t="s">
        <v>4914</v>
      </c>
      <c r="I1932" s="13" t="s">
        <v>4914</v>
      </c>
      <c r="J1932" s="13" t="s">
        <v>1811</v>
      </c>
      <c r="K1932" s="13" t="s">
        <v>30</v>
      </c>
      <c r="L1932" s="25" t="str">
        <f>VLOOKUP($K1932,TONG_SL!$A:$D,2,0)</f>
        <v>Gà muối 500g</v>
      </c>
      <c r="N1932" s="25" t="str">
        <f t="shared" si="432"/>
        <v>K-C6</v>
      </c>
      <c r="Q1932" s="25" t="str">
        <f>VLOOKUP(K1932,[2]TONG_SL!$A:$D,3,0)</f>
        <v>Túi</v>
      </c>
      <c r="R1932" s="1">
        <v>3</v>
      </c>
      <c r="T1932" s="1">
        <f>VLOOKUP(VLOOKUP(G1932,[2]Ma_KH!$A:$R,18,0)&amp;K1932,[2]Gia_MB!$A:$F,6,0)</f>
        <v>105506</v>
      </c>
      <c r="U1932" s="14">
        <f t="shared" si="433"/>
        <v>316518</v>
      </c>
    </row>
    <row r="1933" spans="1:21" x14ac:dyDescent="0.25">
      <c r="A1933" s="11">
        <v>45920</v>
      </c>
      <c r="B1933" s="25">
        <v>61205</v>
      </c>
      <c r="C1933" s="12" t="s">
        <v>7186</v>
      </c>
      <c r="D1933" s="16">
        <v>45920</v>
      </c>
      <c r="G1933" s="13" t="s">
        <v>4914</v>
      </c>
      <c r="I1933" s="13" t="s">
        <v>4914</v>
      </c>
      <c r="J1933" s="13" t="s">
        <v>1811</v>
      </c>
      <c r="K1933" s="13" t="s">
        <v>49</v>
      </c>
      <c r="L1933" s="25" t="str">
        <f>VLOOKUP($K1933,TONG_SL!$A:$D,2,0)</f>
        <v>Giò sụn gà 250g</v>
      </c>
      <c r="N1933" s="25" t="str">
        <f t="shared" si="432"/>
        <v>K-C6</v>
      </c>
      <c r="Q1933" s="25" t="str">
        <f>VLOOKUP(K1933,[2]TONG_SL!$A:$D,3,0)</f>
        <v>Túi</v>
      </c>
      <c r="R1933" s="1">
        <v>3</v>
      </c>
      <c r="T1933" s="1">
        <f>VLOOKUP(VLOOKUP(G1933,[2]Ma_KH!$A:$R,18,0)&amp;K1933,[2]Gia_MB!$A:$F,6,0)</f>
        <v>50400</v>
      </c>
      <c r="U1933" s="14">
        <f t="shared" si="433"/>
        <v>151200</v>
      </c>
    </row>
    <row r="1934" spans="1:21" x14ac:dyDescent="0.25">
      <c r="A1934" s="11">
        <v>45920</v>
      </c>
      <c r="B1934" s="25">
        <v>61205</v>
      </c>
      <c r="C1934" s="12" t="s">
        <v>7186</v>
      </c>
      <c r="D1934" s="16">
        <v>45920</v>
      </c>
      <c r="G1934" s="13" t="s">
        <v>4914</v>
      </c>
      <c r="I1934" s="13" t="s">
        <v>4914</v>
      </c>
      <c r="J1934" s="13" t="s">
        <v>1811</v>
      </c>
      <c r="K1934" s="13" t="s">
        <v>51</v>
      </c>
      <c r="L1934" s="25" t="str">
        <f>VLOOKUP($K1934,TONG_SL!$A:$D,2,0)</f>
        <v>Mọc Nấm Hương 250g</v>
      </c>
      <c r="N1934" s="25" t="str">
        <f t="shared" si="432"/>
        <v>K-C6</v>
      </c>
      <c r="Q1934" s="25" t="str">
        <f>VLOOKUP(K1934,[2]TONG_SL!$A:$D,3,0)</f>
        <v>Túi</v>
      </c>
      <c r="R1934" s="1">
        <v>5</v>
      </c>
      <c r="T1934" s="1">
        <f>VLOOKUP(VLOOKUP(G1934,[2]Ma_KH!$A:$R,18,0)&amp;K1934,[2]Gia_MB!$A:$F,6,0)</f>
        <v>43700</v>
      </c>
      <c r="U1934" s="14">
        <f t="shared" si="433"/>
        <v>218500</v>
      </c>
    </row>
    <row r="1935" spans="1:21" x14ac:dyDescent="0.25">
      <c r="A1935" s="11">
        <v>45920</v>
      </c>
      <c r="B1935" s="25">
        <v>61205</v>
      </c>
      <c r="C1935" s="12" t="s">
        <v>7186</v>
      </c>
      <c r="D1935" s="16">
        <v>45920</v>
      </c>
      <c r="G1935" s="13" t="s">
        <v>4914</v>
      </c>
      <c r="I1935" s="13" t="s">
        <v>4914</v>
      </c>
      <c r="J1935" s="13" t="s">
        <v>1811</v>
      </c>
      <c r="K1935" s="13" t="s">
        <v>35</v>
      </c>
      <c r="L1935" s="25" t="str">
        <f>VLOOKUP($K1935,TONG_SL!$A:$D,2,0)</f>
        <v>Tai heo muối 200g</v>
      </c>
      <c r="N1935" s="25" t="str">
        <f t="shared" si="432"/>
        <v>K-C6</v>
      </c>
      <c r="Q1935" s="25" t="str">
        <f>VLOOKUP(K1935,[2]TONG_SL!$A:$D,3,0)</f>
        <v>Túi</v>
      </c>
      <c r="R1935" s="1">
        <v>5</v>
      </c>
      <c r="T1935" s="1">
        <f>VLOOKUP(VLOOKUP(G1935,[2]Ma_KH!$A:$R,18,0)&amp;K1935,[2]Gia_MB!$A:$F,6,0)</f>
        <v>52815</v>
      </c>
      <c r="U1935" s="14">
        <f t="shared" si="433"/>
        <v>264075</v>
      </c>
    </row>
    <row r="1936" spans="1:21" x14ac:dyDescent="0.25">
      <c r="A1936" s="11">
        <v>45919</v>
      </c>
      <c r="B1936" s="25">
        <v>61021</v>
      </c>
      <c r="C1936" s="12" t="s">
        <v>7186</v>
      </c>
      <c r="D1936" s="16">
        <v>45920</v>
      </c>
      <c r="G1936" s="13" t="s">
        <v>4999</v>
      </c>
      <c r="I1936" s="13" t="s">
        <v>4999</v>
      </c>
      <c r="J1936" s="13" t="s">
        <v>1811</v>
      </c>
      <c r="K1936" s="13" t="s">
        <v>556</v>
      </c>
      <c r="L1936" s="25" t="str">
        <f>VLOOKUP($K1936,TONG_SL!$A:$D,2,0)</f>
        <v>Chân giò heo muối 100g</v>
      </c>
      <c r="N1936" s="25" t="str">
        <f t="shared" ref="N1936:N1940" si="434">IF($B1936&lt;&gt;"","K-C6","")</f>
        <v>K-C6</v>
      </c>
      <c r="Q1936" s="25" t="str">
        <f>VLOOKUP(K1936,[2]TONG_SL!$A:$D,3,0)</f>
        <v>Gói</v>
      </c>
      <c r="R1936" s="1">
        <v>5</v>
      </c>
      <c r="T1936" s="1">
        <f>VLOOKUP(VLOOKUP(G1936,[2]Ma_KH!$A:$R,18,0)&amp;K1936,[2]Gia_MB!$A:$F,6,0)</f>
        <v>24549</v>
      </c>
      <c r="U1936" s="14">
        <f t="shared" ref="U1936:U1938" si="435">T1936*R1936</f>
        <v>122745</v>
      </c>
    </row>
    <row r="1937" spans="1:21" x14ac:dyDescent="0.25">
      <c r="A1937" s="11">
        <v>45919</v>
      </c>
      <c r="B1937" s="25">
        <v>61021</v>
      </c>
      <c r="C1937" s="12" t="s">
        <v>7186</v>
      </c>
      <c r="D1937" s="16">
        <v>45920</v>
      </c>
      <c r="G1937" s="13" t="s">
        <v>4999</v>
      </c>
      <c r="I1937" s="13" t="s">
        <v>4999</v>
      </c>
      <c r="J1937" s="13" t="s">
        <v>1811</v>
      </c>
      <c r="K1937" s="13" t="s">
        <v>558</v>
      </c>
      <c r="L1937" s="25" t="str">
        <f>VLOOKUP($K1937,TONG_SL!$A:$D,2,0)</f>
        <v>Gà muối hun khói 300g</v>
      </c>
      <c r="N1937" s="25" t="str">
        <f t="shared" si="434"/>
        <v>K-C6</v>
      </c>
      <c r="Q1937" s="25" t="str">
        <f>VLOOKUP(K1937,[2]TONG_SL!$A:$D,3,0)</f>
        <v>Túi</v>
      </c>
      <c r="R1937" s="1">
        <v>3</v>
      </c>
      <c r="T1937" s="1">
        <f>VLOOKUP(VLOOKUP(G1937,[2]Ma_KH!$A:$R,18,0)&amp;K1937,[2]Gia_MB!$A:$F,6,0)</f>
        <v>70000</v>
      </c>
      <c r="U1937" s="14">
        <f t="shared" si="435"/>
        <v>210000</v>
      </c>
    </row>
    <row r="1938" spans="1:21" x14ac:dyDescent="0.25">
      <c r="A1938" s="11">
        <v>45919</v>
      </c>
      <c r="B1938" s="25">
        <v>61021</v>
      </c>
      <c r="C1938" s="12" t="s">
        <v>7186</v>
      </c>
      <c r="D1938" s="16">
        <v>45920</v>
      </c>
      <c r="G1938" s="13" t="s">
        <v>4999</v>
      </c>
      <c r="I1938" s="13" t="s">
        <v>4999</v>
      </c>
      <c r="J1938" s="13" t="s">
        <v>1811</v>
      </c>
      <c r="K1938" s="13" t="s">
        <v>30</v>
      </c>
      <c r="L1938" s="25" t="str">
        <f>VLOOKUP($K1938,TONG_SL!$A:$D,2,0)</f>
        <v>Gà muối 500g</v>
      </c>
      <c r="N1938" s="25" t="str">
        <f t="shared" si="434"/>
        <v>K-C6</v>
      </c>
      <c r="Q1938" s="25" t="str">
        <f>VLOOKUP(K1938,[2]TONG_SL!$A:$D,3,0)</f>
        <v>Túi</v>
      </c>
      <c r="R1938" s="1">
        <v>5</v>
      </c>
      <c r="T1938" s="1">
        <f>VLOOKUP(VLOOKUP(G1938,[2]Ma_KH!$A:$R,18,0)&amp;K1938,[2]Gia_MB!$A:$F,6,0)</f>
        <v>111058</v>
      </c>
      <c r="U1938" s="14">
        <f t="shared" si="435"/>
        <v>555290</v>
      </c>
    </row>
    <row r="1939" spans="1:21" x14ac:dyDescent="0.25">
      <c r="A1939" s="11">
        <v>45919</v>
      </c>
      <c r="B1939" s="25">
        <v>60795</v>
      </c>
      <c r="C1939" s="12" t="s">
        <v>7186</v>
      </c>
      <c r="D1939" s="16">
        <v>45920</v>
      </c>
      <c r="G1939" s="13" t="s">
        <v>3490</v>
      </c>
      <c r="I1939" s="13" t="s">
        <v>3490</v>
      </c>
      <c r="J1939" s="13" t="s">
        <v>75</v>
      </c>
      <c r="K1939" s="13" t="s">
        <v>27</v>
      </c>
      <c r="L1939" s="25" t="str">
        <f>VLOOKUP($K1939,TONG_SL!$A:$D,2,0)</f>
        <v>Chân giò heo muối 300g</v>
      </c>
      <c r="N1939" s="25" t="str">
        <f t="shared" si="434"/>
        <v>K-C6</v>
      </c>
      <c r="Q1939" s="25" t="str">
        <f>VLOOKUP(K1939,[2]TONG_SL!$A:$D,3,0)</f>
        <v>Túi</v>
      </c>
      <c r="R1939" s="1">
        <v>40</v>
      </c>
      <c r="T1939" s="1">
        <f>VLOOKUP(VLOOKUP(G1939,[2]Ma_KH!$A:$R,18,0)&amp;K1939,[2]Gia_MB!$A:$F,6,0)</f>
        <v>73431</v>
      </c>
      <c r="U1939" s="14">
        <f t="shared" ref="U1939:U1940" si="436">T1939*R1939</f>
        <v>2937240</v>
      </c>
    </row>
    <row r="1940" spans="1:21" x14ac:dyDescent="0.25">
      <c r="A1940" s="11">
        <v>45919</v>
      </c>
      <c r="B1940" s="25">
        <v>60795</v>
      </c>
      <c r="C1940" s="12" t="s">
        <v>7186</v>
      </c>
      <c r="D1940" s="16">
        <v>45920</v>
      </c>
      <c r="G1940" s="13" t="s">
        <v>3490</v>
      </c>
      <c r="I1940" s="13" t="s">
        <v>3490</v>
      </c>
      <c r="J1940" s="13" t="s">
        <v>75</v>
      </c>
      <c r="K1940" s="13" t="s">
        <v>30</v>
      </c>
      <c r="L1940" s="25" t="str">
        <f>VLOOKUP($K1940,TONG_SL!$A:$D,2,0)</f>
        <v>Gà muối 500g</v>
      </c>
      <c r="N1940" s="25" t="str">
        <f t="shared" si="434"/>
        <v>K-C6</v>
      </c>
      <c r="Q1940" s="25" t="str">
        <f>VLOOKUP(K1940,[2]TONG_SL!$A:$D,3,0)</f>
        <v>Túi</v>
      </c>
      <c r="R1940" s="1">
        <v>10</v>
      </c>
      <c r="T1940" s="1">
        <f>VLOOKUP(VLOOKUP(G1940,[2]Ma_KH!$A:$R,18,0)&amp;K1940,[2]Gia_MB!$A:$F,6,0)</f>
        <v>111058</v>
      </c>
      <c r="U1940" s="14">
        <f t="shared" si="436"/>
        <v>1110580</v>
      </c>
    </row>
    <row r="1945" spans="1:21" x14ac:dyDescent="0.25">
      <c r="C1945" s="94"/>
      <c r="D1945" s="16" t="s">
        <v>7611</v>
      </c>
    </row>
  </sheetData>
  <sheetProtection selectLockedCells="1" selectUnlockedCells="1"/>
  <autoFilter ref="A1:AA1940"/>
  <phoneticPr fontId="17" type="noConversion"/>
  <dataValidations xWindow="1803" yWindow="506" count="31">
    <dataValidation operator="equal" showInputMessage="1" showErrorMessage="1" errorTitle="MISA SME.NET" error="Ngày chứng từ không được để trống!" promptTitle="MISA SME.NET" prompt="Nhập Số đơn hàng_x000a_Tối đa 20 ký tự." sqref="I936:I941 B1:B532 B534:B54870"/>
    <dataValidation operator="equal" allowBlank="1" showInputMessage="1" promptTitle="MISA SME.NET" prompt="Nhập Số lượng_x000a_Tối đa 14 ký tự." sqref="R1374:R54870 R886:R1369 R160:R884 R63:R120 R1:R61"/>
    <dataValidation operator="equal" allowBlank="1" showInputMessage="1" promptTitle="MISA SME.NET" prompt="Nhập Tên mặt hàng_x000a_Tối đa 255 ký tự." sqref="L533:L535 L538:L539 L1050 J1185:J1187 L1132:L1048576 L876:L966 L541:L687 L1:L531"/>
    <dataValidation operator="equal" allowBlank="1" showInputMessage="1" promptTitle="MISA SME.NET" prompt="Nhập Mã kho_x000a_Tối đa 20 ký tự." sqref="R121:R159 N534:N54870 N1:N532"/>
    <dataValidation operator="equal" allowBlank="1" showInputMessage="1" promptTitle="MISA SME.NET" prompt="Nhập Hàng khuyến mại_x000a_Nhập 1: là hàng khuyến mại_x000a_Nhập 0 hoặc để trống: không phải hàng khuyến mại" sqref="M1:M54870"/>
    <dataValidation operator="equal" allowBlank="1" showInputMessage="1" promptTitle="MISA SME.NET" prompt="Nhập Đơn giá_x000a_Tối đa 14 ký tự." sqref="T55:T61 T533:T536 T47:T53 R885 T539:T1048576 T371:T531 T303:T369 T166:T301 T63:T164 T1:T45"/>
    <dataValidation operator="equal" allowBlank="1" showInputMessage="1" promptTitle="MISA SME.NET" prompt="Nhập Thành tiền_x000a_Tối đa 14 ký tự." sqref="U47:U61 U635:U1048576 U535:U633 U303:U533 U166:U301 U63:U164 U1:U45"/>
    <dataValidation operator="equal" showInputMessage="1" showErrorMessage="1" errorTitle="MISA SME.NET" error="Ngày hạch toán không được để trống!" promptTitle="MISA SME.NET" prompt="Nhập Ngày đơn hàng" sqref="A885:A1048576 A1:A687"/>
    <dataValidation allowBlank="1" showInputMessage="1" showErrorMessage="1" promptTitle="MISA SME.NET" prompt="Nhập Ngày giao hàng" sqref="D536:D537 D1050:D54870 D539:D770 D371:D534 D1:D369"/>
    <dataValidation operator="equal" allowBlank="1" showInputMessage="1" promptTitle="MISA SME.NET" prompt="Nhập Thuế suất thuế GTGT_x000a_Nhập 0: 0%_x000a_Nhập 5: 5%_x000a_Nhập 8: 8%_x000a_Nhập 10: 10%._x000a_Nhập KCT: KCT_x000a_Nhập KKKNT: Không kê khai, nộp thuế_x000a_Nhập KHAC: Thuế suất khác" sqref="X629:X1048576 X1:X627"/>
    <dataValidation allowBlank="1" showInputMessage="1" promptTitle="MISA SME.NET" prompt="Nhập Tỷ lệ chiết khẩu_x000a_Nhập giá trị trong khoảng 0 - 100." sqref="V46:V1048576 V1:V44"/>
    <dataValidation operator="equal" allowBlank="1" showInputMessage="1" promptTitle="MISA SME.NET" prompt="Nhập Tiền chiết khấu_x000a_Tối đa 14 ký tự." sqref="W1 W1280:W1048576"/>
    <dataValidation type="list" allowBlank="1" showInputMessage="1" showErrorMessage="1" sqref="I887:I895 I904:I906 I909:I935 I942:I961 I804:I806 I829:I832 I837:I838 I879:I884 I857:I875 I964:I966 I981:I1036 I1044:I1049 I1051:I1058 I1077:I1085 I1132:I1136 I1139 I1156:I1159 I1193:I1196 I1222:I1225 I1265:I1267 I1275:I1278 I1321:I1329 I1280:I1282 I1287:I1294 I1298:I1307 I1312:I1317 I1352:I1355 I1357:I1360 I1367:I1368 I1380:I1387 G1380:G1427 I1430:I1435 I1444:I1446 I1449:I1450 I1456:I1458 I1465 I1473:I1482 I1524:I1528 G1488:G1494 I1488:I1494 G1496:G1517 I1515:I1517 I1496:I1503 I1506:I1510 G1519:G1521 I1519:I1521 I1537:I1551 I1562:I1574 I1578:I1588 I1597:I1603 I1609:I1620 I1626:I1677 I1689:I1694 I1699:I1700 I1721:I1727 I1730:I1739 I1741:I1744 I1748:I1751 I1767:I1772 I1798:I1800 I1805:I1807 I1803 I1811:I1814 I1816:I1824 I1827:I1830 I1833:I1836 I1845:I1848 I1853:I1859 I1865:I1868 I1881:I1882 I1890:I1905 I1921:I1924 I1932:I1940 G1930:G1048576 G1921:G1924 G1798:G1905 G1524:G1789 G1452:G1484 G1449:G1450 G1429:G1446 G1188:G1374 G1103:G1184 G1:G1100">
      <formula1>Ma_KH</formula1>
    </dataValidation>
    <dataValidation type="list" allowBlank="1" showInputMessage="1" showErrorMessage="1" sqref="I281 I41 I48 J1171:J1184 J1537:J1048576 J1452:J1484 J1335:J1443 J1188:J1279 J1:J1133">
      <formula1>Ma_NV</formula1>
    </dataValidation>
    <dataValidation type="list" errorStyle="information" allowBlank="1" showInputMessage="1" showErrorMessage="1" errorTitle="Cảnh Báo" error="Mã hàng không có trong danh mục, vui lòng nhập lại đúng mã theo danh sách!!!" promptTitle="MISA SME.NET" prompt="Nhập Mã Hàng hóa Vật tư_x000a_" sqref="I885:I886">
      <formula1>Ma_HH</formula1>
    </dataValidation>
    <dataValidation type="list" operator="equal" allowBlank="1" showInputMessage="1" promptTitle="MISA SME.NET" prompt="Nhập Mã nhân viên bán hàng" sqref="H885:H886">
      <formula1>Ma_NVMB</formula1>
    </dataValidation>
    <dataValidation operator="equal" allowBlank="1" showInputMessage="1" promptTitle="MISA SME.NET" prompt="Nhập Diễn giải_x000a_Tối đa 255 ký tự" sqref="I688:I744 I746:I780"/>
    <dataValidation operator="equal" allowBlank="1" showInputMessage="1" promptTitle="MISA SME.NET" prompt="Nhập Tên khách hàng_x000a_Tối đa 128 ký tự." sqref="H887:H1048576 H1:H884"/>
    <dataValidation type="list" allowBlank="1" showInputMessage="1" showErrorMessage="1" sqref="K1188:K1048576 K1:K1184">
      <formula1>Ma_HH</formula1>
    </dataValidation>
    <dataValidation type="list" errorStyle="information" allowBlank="1" showInputMessage="1" showErrorMessage="1" errorTitle="Cảnh Báo" error="Mã hàng không có trong danh mục, vui lòng nhập lại đúng mã theo danh sách!!!" promptTitle="MISA SME.NET" prompt="Nhập Mã Hàng hóa Vật tư_x000a_" sqref="K1185:K1187">
      <formula1>MA_VTHH</formula1>
    </dataValidation>
    <dataValidation type="list" showInputMessage="1" errorTitle="MISA SME.NET 2012" error="Mã khách hàng không được để trống!" promptTitle="MISA SME.NET" prompt="Nhập Mã khách hàng" sqref="I1185:I1187 G1185:G1187">
      <formula1>Ma_KH</formula1>
    </dataValidation>
    <dataValidation type="list" operator="equal" allowBlank="1" showInputMessage="1" promptTitle="MISA SME.NET" prompt="Nhập Mã nhân viên bán hàng" sqref="J1485:J1536 J1444:J1451 J1280:J1334 J1134:J1170">
      <formula1>Ma_NV</formula1>
    </dataValidation>
    <dataValidation operator="equal" allowBlank="1" showInputMessage="1" promptTitle="MISA SME.NET" prompt="Nhập Mã đơn vị tính." sqref="R1370:R1373 Q1:Q1048576"/>
    <dataValidation allowBlank="1" showInputMessage="1" showErrorMessage="1" promptTitle="MISA SME.NET" prompt="Nhập địa điểm giao hàng._x000a_Tối đa 255 ký tự." sqref="E1:E1048576"/>
    <dataValidation allowBlank="1" showInputMessage="1" showErrorMessage="1" promptTitle="MISA SME.NET" prompt="Nhập Tính giá thành_x000a_Nhập 0 hoặc bỏ trống: Không tính giá thành_x000a_Nhập 1: Tính giá thành" sqref="F1:F1048576"/>
    <dataValidation operator="equal" allowBlank="1" showInputMessage="1" promptTitle="MISA SME.NET" prompt="Nhập Tỷ lệ tính thuế (Thuế suất KHAC)_x000a_Nếu thuế suất là KHAC thì nhập giá trị lớn hơn 0 đến 100" sqref="Y1:Y1048576"/>
    <dataValidation operator="equal" allowBlank="1" showInputMessage="1" promptTitle="MISA SME.NET" prompt="Nhập Tiền thuế giá trị gia tăng_x000a_Tối đa 14 ký tự." sqref="Z1:Z1048576"/>
    <dataValidation operator="equal" allowBlank="1" showInputMessage="1" promptTitle="MISA SME.NET" prompt="Nhập Đơn giá sau thuế_x000a_Tối đa 14 ký tự." sqref="S1:S1048576"/>
    <dataValidation operator="equal" allowBlank="1" showInputMessage="1" promptTitle="MISA SME.NET" prompt="Nhập Hạn sử dụng" sqref="P1:P1048576"/>
    <dataValidation operator="equal" allowBlank="1" showInputMessage="1" promptTitle="MISA SME.NET" prompt="Nhập Số lô_x000a_Tối đa 50 ký tự." sqref="O1:O1048576"/>
    <dataValidation allowBlank="1" showInputMessage="1" showErrorMessage="1" promptTitle="MISA SME.NET" prompt="Nhập Tình trạng_x000a_Nhập 0 hoặc bỏ trống: Chưa thực hiện_x000a_Nhập 1: Đang thực hiện_x000a_Nhập 2: Hoàn thành_x000a_Nhập 3: Đã hủy bỏ" sqref="C1:C1048576"/>
  </dataValidations>
  <pageMargins left="0.7" right="0.7" top="0.75" bottom="0.75" header="0.51180555555555551" footer="0.51180555555555551"/>
  <pageSetup firstPageNumber="0" orientation="portrait" useFirstPageNumber="1" horizontalDpi="300" verticalDpi="300" r:id="rId1"/>
  <headerFooter alignWithMargins="0"/>
  <drawing r:id="rId2"/>
  <legacyDrawing r:id="rId3"/>
  <controls>
    <mc:AlternateContent xmlns:mc="http://schemas.openxmlformats.org/markup-compatibility/2006">
      <mc:Choice Requires="x14">
        <control shapeId="1029" r:id="rId4" name="cmbTimKiem">
          <controlPr defaultSize="0" autoLine="0" r:id="rId5">
            <anchor moveWithCells="1">
              <from>
                <xdr:col>6</xdr:col>
                <xdr:colOff>104775</xdr:colOff>
                <xdr:row>0</xdr:row>
                <xdr:rowOff>28575</xdr:rowOff>
              </from>
              <to>
                <xdr:col>6</xdr:col>
                <xdr:colOff>981075</xdr:colOff>
                <xdr:row>0</xdr:row>
                <xdr:rowOff>180975</xdr:rowOff>
              </to>
            </anchor>
          </controlPr>
        </control>
      </mc:Choice>
      <mc:Fallback>
        <control shapeId="1029" r:id="rId4" name="cmbTimKiem"/>
      </mc:Fallback>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2"/>
  <sheetViews>
    <sheetView workbookViewId="0">
      <selection activeCell="B1" sqref="B1"/>
    </sheetView>
  </sheetViews>
  <sheetFormatPr defaultRowHeight="15" x14ac:dyDescent="0.25"/>
  <cols>
    <col min="1" max="1" width="18.85546875" bestFit="1" customWidth="1"/>
    <col min="2" max="2" width="16" bestFit="1" customWidth="1"/>
    <col min="3" max="3" width="10.85546875" bestFit="1" customWidth="1"/>
    <col min="4" max="4" width="19.140625" bestFit="1" customWidth="1"/>
  </cols>
  <sheetData>
    <row r="1" spans="1:19" ht="15.75" x14ac:dyDescent="0.25">
      <c r="A1" s="28" t="s">
        <v>11</v>
      </c>
      <c r="B1" s="42" t="s">
        <v>12</v>
      </c>
      <c r="C1" s="43" t="s">
        <v>13</v>
      </c>
      <c r="D1" s="15" t="s">
        <v>14</v>
      </c>
      <c r="E1" s="28" t="s">
        <v>23</v>
      </c>
      <c r="F1" s="28" t="s">
        <v>0</v>
      </c>
      <c r="G1" s="28" t="s">
        <v>17</v>
      </c>
      <c r="H1" s="28" t="s">
        <v>1</v>
      </c>
      <c r="I1" s="5" t="s">
        <v>2</v>
      </c>
      <c r="J1" s="5" t="s">
        <v>21</v>
      </c>
      <c r="K1" s="5" t="s">
        <v>10</v>
      </c>
      <c r="L1" s="28" t="s">
        <v>3</v>
      </c>
      <c r="M1" s="5" t="s">
        <v>4</v>
      </c>
      <c r="N1" s="5" t="s">
        <v>5</v>
      </c>
      <c r="O1" s="5" t="s">
        <v>8</v>
      </c>
      <c r="P1" s="5" t="s">
        <v>9</v>
      </c>
      <c r="Q1" s="5" t="s">
        <v>6</v>
      </c>
      <c r="R1" s="5" t="s">
        <v>7</v>
      </c>
      <c r="S1" s="5" t="s">
        <v>1840</v>
      </c>
    </row>
    <row r="2" spans="1:19" ht="15.75" x14ac:dyDescent="0.25">
      <c r="A2" s="11">
        <v>45919</v>
      </c>
      <c r="B2" s="25">
        <v>60746</v>
      </c>
      <c r="C2" s="12" t="s">
        <v>7186</v>
      </c>
      <c r="D2" s="16">
        <v>45919</v>
      </c>
      <c r="E2" s="13" t="s">
        <v>3540</v>
      </c>
      <c r="F2" s="13" t="s">
        <v>3540</v>
      </c>
      <c r="G2" s="13" t="s">
        <v>1796</v>
      </c>
      <c r="H2" s="13" t="s">
        <v>27</v>
      </c>
      <c r="I2" s="25" t="s">
        <v>28</v>
      </c>
      <c r="J2" s="25" t="s">
        <v>7612</v>
      </c>
      <c r="K2" s="25" t="s">
        <v>29</v>
      </c>
      <c r="L2" s="1">
        <v>20</v>
      </c>
      <c r="M2" s="1">
        <v>73431</v>
      </c>
      <c r="N2" s="14">
        <v>1468620</v>
      </c>
      <c r="O2" s="1"/>
      <c r="P2" s="2"/>
      <c r="Q2" s="3"/>
      <c r="R2" s="14"/>
      <c r="S2" s="7"/>
    </row>
    <row r="3" spans="1:19" ht="15.75" x14ac:dyDescent="0.25">
      <c r="A3" s="11">
        <v>45919</v>
      </c>
      <c r="B3" s="25">
        <v>60746</v>
      </c>
      <c r="C3" s="12" t="s">
        <v>7186</v>
      </c>
      <c r="D3" s="16">
        <v>45919</v>
      </c>
      <c r="E3" s="13" t="s">
        <v>3540</v>
      </c>
      <c r="F3" s="13" t="s">
        <v>3540</v>
      </c>
      <c r="G3" s="13" t="s">
        <v>1796</v>
      </c>
      <c r="H3" s="13" t="s">
        <v>30</v>
      </c>
      <c r="I3" s="25" t="s">
        <v>31</v>
      </c>
      <c r="J3" s="25" t="s">
        <v>7612</v>
      </c>
      <c r="K3" s="25" t="s">
        <v>29</v>
      </c>
      <c r="L3" s="1">
        <v>10</v>
      </c>
      <c r="M3" s="1">
        <v>111058</v>
      </c>
      <c r="N3" s="14">
        <v>1110580</v>
      </c>
      <c r="O3" s="1"/>
      <c r="P3" s="2"/>
      <c r="Q3" s="3"/>
      <c r="R3" s="14"/>
      <c r="S3" s="7"/>
    </row>
    <row r="4" spans="1:19" ht="15.75" x14ac:dyDescent="0.25">
      <c r="A4" s="11">
        <v>45919</v>
      </c>
      <c r="B4" s="25">
        <v>60761</v>
      </c>
      <c r="C4" s="12" t="s">
        <v>7186</v>
      </c>
      <c r="D4" s="16">
        <v>45919</v>
      </c>
      <c r="E4" s="13" t="s">
        <v>3528</v>
      </c>
      <c r="F4" s="13" t="s">
        <v>3528</v>
      </c>
      <c r="G4" s="13" t="s">
        <v>1796</v>
      </c>
      <c r="H4" s="13" t="s">
        <v>27</v>
      </c>
      <c r="I4" s="25" t="s">
        <v>28</v>
      </c>
      <c r="J4" s="25" t="s">
        <v>7612</v>
      </c>
      <c r="K4" s="25" t="s">
        <v>29</v>
      </c>
      <c r="L4" s="1">
        <v>40</v>
      </c>
      <c r="M4" s="1">
        <v>73431</v>
      </c>
      <c r="N4" s="14">
        <v>2937240</v>
      </c>
      <c r="O4" s="1"/>
      <c r="P4" s="2"/>
      <c r="Q4" s="3"/>
      <c r="R4" s="14"/>
      <c r="S4" s="7"/>
    </row>
    <row r="5" spans="1:19" ht="15.75" x14ac:dyDescent="0.25">
      <c r="A5" s="11">
        <v>45919</v>
      </c>
      <c r="B5" s="25">
        <v>60761</v>
      </c>
      <c r="C5" s="12" t="s">
        <v>7186</v>
      </c>
      <c r="D5" s="16">
        <v>45919</v>
      </c>
      <c r="E5" s="13" t="s">
        <v>3528</v>
      </c>
      <c r="F5" s="13" t="s">
        <v>3528</v>
      </c>
      <c r="G5" s="13" t="s">
        <v>1796</v>
      </c>
      <c r="H5" s="13" t="s">
        <v>30</v>
      </c>
      <c r="I5" s="25" t="s">
        <v>31</v>
      </c>
      <c r="J5" s="25" t="s">
        <v>7612</v>
      </c>
      <c r="K5" s="25" t="s">
        <v>29</v>
      </c>
      <c r="L5" s="1">
        <v>30</v>
      </c>
      <c r="M5" s="1">
        <v>111058</v>
      </c>
      <c r="N5" s="14">
        <v>3331740</v>
      </c>
      <c r="O5" s="1"/>
      <c r="P5" s="2"/>
      <c r="Q5" s="3"/>
      <c r="R5" s="14"/>
      <c r="S5" s="7"/>
    </row>
    <row r="6" spans="1:19" ht="15.75" x14ac:dyDescent="0.25">
      <c r="A6" s="11">
        <v>45919</v>
      </c>
      <c r="B6" s="25">
        <v>60763</v>
      </c>
      <c r="C6" s="12" t="s">
        <v>7186</v>
      </c>
      <c r="D6" s="16">
        <v>45919</v>
      </c>
      <c r="E6" s="13" t="s">
        <v>3544</v>
      </c>
      <c r="F6" s="13" t="s">
        <v>3544</v>
      </c>
      <c r="G6" s="13" t="s">
        <v>1796</v>
      </c>
      <c r="H6" s="13" t="s">
        <v>32</v>
      </c>
      <c r="I6" s="25" t="s">
        <v>33</v>
      </c>
      <c r="J6" s="25" t="s">
        <v>7612</v>
      </c>
      <c r="K6" s="25" t="s">
        <v>29</v>
      </c>
      <c r="L6" s="1">
        <v>8</v>
      </c>
      <c r="M6" s="1">
        <v>50183</v>
      </c>
      <c r="N6" s="14">
        <v>401464</v>
      </c>
      <c r="O6" s="1"/>
      <c r="P6" s="2"/>
      <c r="Q6" s="3"/>
      <c r="R6" s="14"/>
      <c r="S6" s="7"/>
    </row>
    <row r="7" spans="1:19" ht="15.75" x14ac:dyDescent="0.25">
      <c r="A7" s="11">
        <v>45919</v>
      </c>
      <c r="B7" s="25">
        <v>60763</v>
      </c>
      <c r="C7" s="12" t="s">
        <v>7186</v>
      </c>
      <c r="D7" s="16">
        <v>45919</v>
      </c>
      <c r="E7" s="13" t="s">
        <v>3544</v>
      </c>
      <c r="F7" s="13" t="s">
        <v>3544</v>
      </c>
      <c r="G7" s="13" t="s">
        <v>1796</v>
      </c>
      <c r="H7" s="13" t="s">
        <v>27</v>
      </c>
      <c r="I7" s="25" t="s">
        <v>28</v>
      </c>
      <c r="J7" s="25" t="s">
        <v>7612</v>
      </c>
      <c r="K7" s="25" t="s">
        <v>29</v>
      </c>
      <c r="L7" s="1">
        <v>60</v>
      </c>
      <c r="M7" s="1">
        <v>73431</v>
      </c>
      <c r="N7" s="14">
        <v>4405860</v>
      </c>
      <c r="O7" s="1"/>
      <c r="P7" s="2"/>
      <c r="Q7" s="3"/>
      <c r="R7" s="14"/>
      <c r="S7" s="7"/>
    </row>
    <row r="8" spans="1:19" ht="15.75" x14ac:dyDescent="0.25">
      <c r="A8" s="11">
        <v>45919</v>
      </c>
      <c r="B8" s="25">
        <v>60762</v>
      </c>
      <c r="C8" s="12" t="s">
        <v>7186</v>
      </c>
      <c r="D8" s="16">
        <v>45919</v>
      </c>
      <c r="E8" s="13" t="s">
        <v>3537</v>
      </c>
      <c r="F8" s="13" t="s">
        <v>3537</v>
      </c>
      <c r="G8" s="13" t="s">
        <v>1796</v>
      </c>
      <c r="H8" s="13" t="s">
        <v>32</v>
      </c>
      <c r="I8" s="25" t="s">
        <v>33</v>
      </c>
      <c r="J8" s="25" t="s">
        <v>7612</v>
      </c>
      <c r="K8" s="25" t="s">
        <v>29</v>
      </c>
      <c r="L8" s="1">
        <v>8</v>
      </c>
      <c r="M8" s="1">
        <v>50183</v>
      </c>
      <c r="N8" s="14">
        <v>401464</v>
      </c>
      <c r="O8" s="1"/>
      <c r="P8" s="2"/>
      <c r="Q8" s="3"/>
      <c r="R8" s="14"/>
      <c r="S8" s="7"/>
    </row>
    <row r="9" spans="1:19" ht="15.75" x14ac:dyDescent="0.25">
      <c r="A9" s="11">
        <v>45919</v>
      </c>
      <c r="B9" s="25">
        <v>60762</v>
      </c>
      <c r="C9" s="12" t="s">
        <v>7186</v>
      </c>
      <c r="D9" s="16">
        <v>45919</v>
      </c>
      <c r="E9" s="13" t="s">
        <v>3537</v>
      </c>
      <c r="F9" s="13" t="s">
        <v>3537</v>
      </c>
      <c r="G9" s="13" t="s">
        <v>1796</v>
      </c>
      <c r="H9" s="13" t="s">
        <v>27</v>
      </c>
      <c r="I9" s="25" t="s">
        <v>28</v>
      </c>
      <c r="J9" s="25" t="s">
        <v>7612</v>
      </c>
      <c r="K9" s="25" t="s">
        <v>29</v>
      </c>
      <c r="L9" s="1">
        <v>40</v>
      </c>
      <c r="M9" s="1">
        <v>73431</v>
      </c>
      <c r="N9" s="14">
        <v>2937240</v>
      </c>
      <c r="O9" s="1"/>
      <c r="P9" s="2"/>
      <c r="Q9" s="3"/>
      <c r="R9" s="14"/>
      <c r="S9" s="7"/>
    </row>
    <row r="10" spans="1:19" ht="15.75" x14ac:dyDescent="0.25">
      <c r="A10" s="11">
        <v>45919</v>
      </c>
      <c r="B10" s="25">
        <v>60759</v>
      </c>
      <c r="C10" s="12" t="s">
        <v>7186</v>
      </c>
      <c r="D10" s="16">
        <v>45919</v>
      </c>
      <c r="E10" s="13" t="s">
        <v>3513</v>
      </c>
      <c r="F10" s="13" t="s">
        <v>3513</v>
      </c>
      <c r="G10" s="13" t="s">
        <v>1796</v>
      </c>
      <c r="H10" s="13" t="s">
        <v>7582</v>
      </c>
      <c r="I10" s="25" t="s">
        <v>31</v>
      </c>
      <c r="J10" s="25" t="s">
        <v>7612</v>
      </c>
      <c r="K10" s="25" t="s">
        <v>29</v>
      </c>
      <c r="L10" s="1">
        <v>20</v>
      </c>
      <c r="M10" s="1">
        <v>111058</v>
      </c>
      <c r="N10" s="14">
        <v>2221160</v>
      </c>
      <c r="O10" s="1"/>
      <c r="P10" s="2"/>
      <c r="Q10" s="3"/>
      <c r="R10" s="14"/>
      <c r="S10" s="7"/>
    </row>
    <row r="11" spans="1:19" ht="15.75" x14ac:dyDescent="0.25">
      <c r="A11" s="11">
        <v>45919</v>
      </c>
      <c r="B11" s="25">
        <v>60758</v>
      </c>
      <c r="C11" s="12" t="s">
        <v>7186</v>
      </c>
      <c r="D11" s="16">
        <v>45919</v>
      </c>
      <c r="E11" s="13" t="s">
        <v>3513</v>
      </c>
      <c r="F11" s="13" t="s">
        <v>3513</v>
      </c>
      <c r="G11" s="13" t="s">
        <v>1796</v>
      </c>
      <c r="H11" s="13" t="s">
        <v>7472</v>
      </c>
      <c r="I11" s="25" t="s">
        <v>28</v>
      </c>
      <c r="J11" s="25" t="s">
        <v>7612</v>
      </c>
      <c r="K11" s="25" t="s">
        <v>29</v>
      </c>
      <c r="L11" s="1">
        <v>20</v>
      </c>
      <c r="M11" s="1">
        <v>73431</v>
      </c>
      <c r="N11" s="14">
        <v>1468620</v>
      </c>
      <c r="O11" s="1"/>
      <c r="P11" s="2"/>
      <c r="Q11" s="3"/>
      <c r="R11" s="14"/>
      <c r="S11" s="7"/>
    </row>
    <row r="12" spans="1:19" ht="15.75" x14ac:dyDescent="0.25">
      <c r="A12" s="11">
        <v>45919</v>
      </c>
      <c r="B12" s="25">
        <v>60757</v>
      </c>
      <c r="C12" s="12" t="s">
        <v>7186</v>
      </c>
      <c r="D12" s="16">
        <v>45919</v>
      </c>
      <c r="E12" s="13" t="s">
        <v>3499</v>
      </c>
      <c r="F12" s="13" t="s">
        <v>3499</v>
      </c>
      <c r="G12" s="13" t="s">
        <v>1796</v>
      </c>
      <c r="H12" s="13" t="s">
        <v>32</v>
      </c>
      <c r="I12" s="25" t="s">
        <v>33</v>
      </c>
      <c r="J12" s="25" t="s">
        <v>7612</v>
      </c>
      <c r="K12" s="25" t="s">
        <v>29</v>
      </c>
      <c r="L12" s="1">
        <v>8</v>
      </c>
      <c r="M12" s="1">
        <v>50183</v>
      </c>
      <c r="N12" s="14">
        <v>401464</v>
      </c>
      <c r="O12" s="1"/>
      <c r="P12" s="2"/>
      <c r="Q12" s="3"/>
      <c r="R12" s="14"/>
      <c r="S12" s="7"/>
    </row>
    <row r="13" spans="1:19" ht="15.75" x14ac:dyDescent="0.25">
      <c r="A13" s="11">
        <v>45919</v>
      </c>
      <c r="B13" s="25">
        <v>60757</v>
      </c>
      <c r="C13" s="12" t="s">
        <v>7186</v>
      </c>
      <c r="D13" s="16">
        <v>45919</v>
      </c>
      <c r="E13" s="13" t="s">
        <v>3499</v>
      </c>
      <c r="F13" s="13" t="s">
        <v>3499</v>
      </c>
      <c r="G13" s="13" t="s">
        <v>1796</v>
      </c>
      <c r="H13" s="13" t="s">
        <v>27</v>
      </c>
      <c r="I13" s="25" t="s">
        <v>28</v>
      </c>
      <c r="J13" s="25" t="s">
        <v>7612</v>
      </c>
      <c r="K13" s="25" t="s">
        <v>29</v>
      </c>
      <c r="L13" s="1">
        <v>40</v>
      </c>
      <c r="M13" s="1">
        <v>73431</v>
      </c>
      <c r="N13" s="14">
        <v>2937240</v>
      </c>
      <c r="O13" s="1"/>
      <c r="P13" s="2"/>
      <c r="Q13" s="3"/>
      <c r="R13" s="14"/>
      <c r="S13" s="7"/>
    </row>
    <row r="14" spans="1:19" ht="15.75" x14ac:dyDescent="0.25">
      <c r="A14" s="11">
        <v>45919</v>
      </c>
      <c r="B14" s="25">
        <v>60757</v>
      </c>
      <c r="C14" s="12" t="s">
        <v>7186</v>
      </c>
      <c r="D14" s="16">
        <v>45919</v>
      </c>
      <c r="E14" s="13" t="s">
        <v>3499</v>
      </c>
      <c r="F14" s="13" t="s">
        <v>3499</v>
      </c>
      <c r="G14" s="13" t="s">
        <v>1796</v>
      </c>
      <c r="H14" s="13" t="s">
        <v>30</v>
      </c>
      <c r="I14" s="25" t="s">
        <v>31</v>
      </c>
      <c r="J14" s="25" t="s">
        <v>7612</v>
      </c>
      <c r="K14" s="25" t="s">
        <v>29</v>
      </c>
      <c r="L14" s="1">
        <v>20</v>
      </c>
      <c r="M14" s="1">
        <v>111058</v>
      </c>
      <c r="N14" s="14">
        <v>2221160</v>
      </c>
      <c r="O14" s="1"/>
      <c r="P14" s="2"/>
      <c r="Q14" s="3"/>
      <c r="R14" s="14"/>
      <c r="S14" s="7"/>
    </row>
    <row r="15" spans="1:19" ht="15.75" x14ac:dyDescent="0.25">
      <c r="A15" s="11">
        <v>45919</v>
      </c>
      <c r="B15" s="25">
        <v>60764</v>
      </c>
      <c r="C15" s="12" t="s">
        <v>7186</v>
      </c>
      <c r="D15" s="16">
        <v>45919</v>
      </c>
      <c r="E15" s="13" t="s">
        <v>3502</v>
      </c>
      <c r="F15" s="13" t="s">
        <v>3502</v>
      </c>
      <c r="G15" s="13" t="s">
        <v>1796</v>
      </c>
      <c r="H15" s="13" t="s">
        <v>32</v>
      </c>
      <c r="I15" s="25" t="s">
        <v>33</v>
      </c>
      <c r="J15" s="25" t="s">
        <v>7612</v>
      </c>
      <c r="K15" s="25" t="s">
        <v>29</v>
      </c>
      <c r="L15" s="1">
        <v>20</v>
      </c>
      <c r="M15" s="1">
        <v>50183</v>
      </c>
      <c r="N15" s="14">
        <v>1003660</v>
      </c>
      <c r="O15" s="1"/>
      <c r="P15" s="2"/>
      <c r="Q15" s="3"/>
      <c r="R15" s="14"/>
      <c r="S15" s="7"/>
    </row>
    <row r="16" spans="1:19" ht="15.75" x14ac:dyDescent="0.25">
      <c r="A16" s="11">
        <v>45919</v>
      </c>
      <c r="B16" s="25">
        <v>60764</v>
      </c>
      <c r="C16" s="12" t="s">
        <v>7186</v>
      </c>
      <c r="D16" s="16">
        <v>45919</v>
      </c>
      <c r="E16" s="13" t="s">
        <v>3502</v>
      </c>
      <c r="F16" s="13" t="s">
        <v>3502</v>
      </c>
      <c r="G16" s="13" t="s">
        <v>1796</v>
      </c>
      <c r="H16" s="13" t="s">
        <v>27</v>
      </c>
      <c r="I16" s="25" t="s">
        <v>28</v>
      </c>
      <c r="J16" s="25" t="s">
        <v>7612</v>
      </c>
      <c r="K16" s="25" t="s">
        <v>29</v>
      </c>
      <c r="L16" s="1">
        <v>20</v>
      </c>
      <c r="M16" s="1">
        <v>73431</v>
      </c>
      <c r="N16" s="14">
        <v>1468620</v>
      </c>
      <c r="O16" s="1"/>
      <c r="P16" s="2"/>
      <c r="Q16" s="3"/>
      <c r="R16" s="14"/>
      <c r="S16" s="7"/>
    </row>
    <row r="17" spans="1:19" ht="15.75" x14ac:dyDescent="0.25">
      <c r="A17" s="11">
        <v>45919</v>
      </c>
      <c r="B17" s="25">
        <v>60764</v>
      </c>
      <c r="C17" s="12" t="s">
        <v>7186</v>
      </c>
      <c r="D17" s="16">
        <v>45919</v>
      </c>
      <c r="E17" s="13" t="s">
        <v>3502</v>
      </c>
      <c r="F17" s="13" t="s">
        <v>3502</v>
      </c>
      <c r="G17" s="13" t="s">
        <v>1796</v>
      </c>
      <c r="H17" s="13" t="s">
        <v>30</v>
      </c>
      <c r="I17" s="25" t="s">
        <v>31</v>
      </c>
      <c r="J17" s="25" t="s">
        <v>7612</v>
      </c>
      <c r="K17" s="25" t="s">
        <v>29</v>
      </c>
      <c r="L17" s="1">
        <v>10</v>
      </c>
      <c r="M17" s="1">
        <v>111058</v>
      </c>
      <c r="N17" s="14">
        <v>1110580</v>
      </c>
      <c r="O17" s="1"/>
      <c r="P17" s="2"/>
      <c r="Q17" s="3"/>
      <c r="R17" s="14"/>
      <c r="S17" s="7"/>
    </row>
    <row r="18" spans="1:19" ht="15.75" x14ac:dyDescent="0.25">
      <c r="A18" s="11">
        <v>45919</v>
      </c>
      <c r="B18" s="25">
        <v>60760</v>
      </c>
      <c r="C18" s="12" t="s">
        <v>7186</v>
      </c>
      <c r="D18" s="16">
        <v>45919</v>
      </c>
      <c r="E18" s="13" t="s">
        <v>3525</v>
      </c>
      <c r="F18" s="13" t="s">
        <v>3525</v>
      </c>
      <c r="G18" s="13" t="s">
        <v>1796</v>
      </c>
      <c r="H18" s="13" t="s">
        <v>32</v>
      </c>
      <c r="I18" s="25" t="s">
        <v>33</v>
      </c>
      <c r="J18" s="25" t="s">
        <v>7612</v>
      </c>
      <c r="K18" s="25" t="s">
        <v>29</v>
      </c>
      <c r="L18" s="1">
        <v>4</v>
      </c>
      <c r="M18" s="1">
        <v>50183</v>
      </c>
      <c r="N18" s="14">
        <v>200732</v>
      </c>
      <c r="O18" s="1"/>
      <c r="P18" s="2"/>
      <c r="Q18" s="3"/>
      <c r="R18" s="14"/>
      <c r="S18" s="7"/>
    </row>
    <row r="19" spans="1:19" ht="15.75" x14ac:dyDescent="0.25">
      <c r="A19" s="11">
        <v>45919</v>
      </c>
      <c r="B19" s="25">
        <v>60760</v>
      </c>
      <c r="C19" s="12" t="s">
        <v>7186</v>
      </c>
      <c r="D19" s="16">
        <v>45919</v>
      </c>
      <c r="E19" s="13" t="s">
        <v>3525</v>
      </c>
      <c r="F19" s="13" t="s">
        <v>3525</v>
      </c>
      <c r="G19" s="13" t="s">
        <v>1796</v>
      </c>
      <c r="H19" s="13" t="s">
        <v>51</v>
      </c>
      <c r="I19" s="25" t="s">
        <v>52</v>
      </c>
      <c r="J19" s="25" t="s">
        <v>7612</v>
      </c>
      <c r="K19" s="25" t="s">
        <v>29</v>
      </c>
      <c r="L19" s="1">
        <v>6</v>
      </c>
      <c r="M19" s="1">
        <v>46000</v>
      </c>
      <c r="N19" s="14">
        <v>276000</v>
      </c>
      <c r="O19" s="1"/>
      <c r="P19" s="2"/>
      <c r="Q19" s="3"/>
      <c r="R19" s="14"/>
      <c r="S19" s="7"/>
    </row>
    <row r="20" spans="1:19" ht="15.75" x14ac:dyDescent="0.25">
      <c r="A20" s="11">
        <v>45919</v>
      </c>
      <c r="B20" s="25">
        <v>60760</v>
      </c>
      <c r="C20" s="12" t="s">
        <v>7186</v>
      </c>
      <c r="D20" s="16">
        <v>45919</v>
      </c>
      <c r="E20" s="13" t="s">
        <v>3525</v>
      </c>
      <c r="F20" s="13" t="s">
        <v>3525</v>
      </c>
      <c r="G20" s="13" t="s">
        <v>1796</v>
      </c>
      <c r="H20" s="13" t="s">
        <v>27</v>
      </c>
      <c r="I20" s="25" t="s">
        <v>28</v>
      </c>
      <c r="J20" s="25" t="s">
        <v>7612</v>
      </c>
      <c r="K20" s="25" t="s">
        <v>29</v>
      </c>
      <c r="L20" s="1">
        <v>40</v>
      </c>
      <c r="M20" s="1">
        <v>73431</v>
      </c>
      <c r="N20" s="14">
        <v>2937240</v>
      </c>
      <c r="O20" s="1"/>
      <c r="P20" s="2"/>
      <c r="Q20" s="3"/>
      <c r="R20" s="14"/>
      <c r="S20" s="7"/>
    </row>
    <row r="21" spans="1:19" ht="15.75" x14ac:dyDescent="0.25">
      <c r="A21" s="11">
        <v>45919</v>
      </c>
      <c r="B21" s="25">
        <v>60760</v>
      </c>
      <c r="C21" s="12" t="s">
        <v>7186</v>
      </c>
      <c r="D21" s="16">
        <v>45919</v>
      </c>
      <c r="E21" s="13" t="s">
        <v>3525</v>
      </c>
      <c r="F21" s="13" t="s">
        <v>3525</v>
      </c>
      <c r="G21" s="13" t="s">
        <v>1796</v>
      </c>
      <c r="H21" s="13" t="s">
        <v>30</v>
      </c>
      <c r="I21" s="25" t="s">
        <v>31</v>
      </c>
      <c r="J21" s="25" t="s">
        <v>7612</v>
      </c>
      <c r="K21" s="25" t="s">
        <v>29</v>
      </c>
      <c r="L21" s="1">
        <v>10</v>
      </c>
      <c r="M21" s="1">
        <v>111058</v>
      </c>
      <c r="N21" s="14">
        <v>1110580</v>
      </c>
      <c r="O21" s="1"/>
      <c r="P21" s="2"/>
      <c r="Q21" s="3"/>
      <c r="R21" s="14"/>
      <c r="S21" s="7"/>
    </row>
    <row r="22" spans="1:19" ht="15.75" x14ac:dyDescent="0.25">
      <c r="A22" s="11">
        <v>45920</v>
      </c>
      <c r="B22" s="25">
        <v>61198</v>
      </c>
      <c r="C22" s="12" t="s">
        <v>7186</v>
      </c>
      <c r="D22" s="16">
        <v>45920</v>
      </c>
      <c r="E22" s="13" t="s">
        <v>4608</v>
      </c>
      <c r="F22" s="13" t="s">
        <v>4608</v>
      </c>
      <c r="G22" s="13" t="s">
        <v>1796</v>
      </c>
      <c r="H22" s="13" t="s">
        <v>7475</v>
      </c>
      <c r="I22" s="25" t="s">
        <v>548</v>
      </c>
      <c r="J22" s="25" t="s">
        <v>7612</v>
      </c>
      <c r="K22" s="25" t="s">
        <v>29</v>
      </c>
      <c r="L22" s="1">
        <v>20</v>
      </c>
      <c r="M22" s="1">
        <v>107159</v>
      </c>
      <c r="N22" s="14">
        <v>2143180</v>
      </c>
      <c r="O22" s="1"/>
      <c r="P22" s="2"/>
      <c r="Q22" s="3"/>
      <c r="R22" s="14"/>
      <c r="S22" s="7"/>
    </row>
    <row r="23" spans="1:19" ht="15.75" x14ac:dyDescent="0.25">
      <c r="A23" s="11">
        <v>45920</v>
      </c>
      <c r="B23" s="25">
        <v>61198</v>
      </c>
      <c r="C23" s="12" t="s">
        <v>7186</v>
      </c>
      <c r="D23" s="16">
        <v>45920</v>
      </c>
      <c r="E23" s="13" t="s">
        <v>4608</v>
      </c>
      <c r="F23" s="13" t="s">
        <v>4608</v>
      </c>
      <c r="G23" s="13" t="s">
        <v>1796</v>
      </c>
      <c r="H23" s="13" t="s">
        <v>7472</v>
      </c>
      <c r="I23" s="25" t="s">
        <v>28</v>
      </c>
      <c r="J23" s="25" t="s">
        <v>7612</v>
      </c>
      <c r="K23" s="25" t="s">
        <v>29</v>
      </c>
      <c r="L23" s="1">
        <v>50</v>
      </c>
      <c r="M23" s="1">
        <v>66088</v>
      </c>
      <c r="N23" s="14">
        <v>3304400</v>
      </c>
      <c r="O23" s="1"/>
      <c r="P23" s="2"/>
      <c r="Q23" s="3"/>
      <c r="R23" s="14"/>
      <c r="S23" s="7"/>
    </row>
    <row r="24" spans="1:19" ht="15.75" x14ac:dyDescent="0.25">
      <c r="A24" s="11">
        <v>45920</v>
      </c>
      <c r="B24" s="25">
        <v>61198</v>
      </c>
      <c r="C24" s="12" t="s">
        <v>7186</v>
      </c>
      <c r="D24" s="16">
        <v>45920</v>
      </c>
      <c r="E24" s="13" t="s">
        <v>4608</v>
      </c>
      <c r="F24" s="13" t="s">
        <v>4608</v>
      </c>
      <c r="G24" s="13" t="s">
        <v>1796</v>
      </c>
      <c r="H24" s="13" t="s">
        <v>30</v>
      </c>
      <c r="I24" s="25" t="s">
        <v>31</v>
      </c>
      <c r="J24" s="25" t="s">
        <v>7612</v>
      </c>
      <c r="K24" s="25" t="s">
        <v>29</v>
      </c>
      <c r="L24" s="1">
        <v>10</v>
      </c>
      <c r="M24" s="1">
        <v>99952</v>
      </c>
      <c r="N24" s="14">
        <v>999520</v>
      </c>
      <c r="O24" s="1"/>
      <c r="P24" s="2"/>
      <c r="Q24" s="3"/>
      <c r="R24" s="14"/>
      <c r="S24" s="7"/>
    </row>
    <row r="25" spans="1:19" ht="15.75" x14ac:dyDescent="0.25">
      <c r="A25" s="11">
        <v>45919</v>
      </c>
      <c r="B25" s="25">
        <v>59702</v>
      </c>
      <c r="C25" s="12" t="s">
        <v>7186</v>
      </c>
      <c r="D25" s="16">
        <v>45920</v>
      </c>
      <c r="E25" s="13" t="s">
        <v>7600</v>
      </c>
      <c r="F25" s="13" t="s">
        <v>7600</v>
      </c>
      <c r="G25" s="13" t="s">
        <v>1796</v>
      </c>
      <c r="H25" s="13" t="s">
        <v>30</v>
      </c>
      <c r="I25" s="25" t="s">
        <v>31</v>
      </c>
      <c r="J25" s="25" t="s">
        <v>7612</v>
      </c>
      <c r="K25" s="25" t="s">
        <v>29</v>
      </c>
      <c r="L25" s="1">
        <v>10</v>
      </c>
      <c r="M25" s="1">
        <v>111058</v>
      </c>
      <c r="N25" s="14">
        <v>1110580</v>
      </c>
      <c r="O25" s="1"/>
      <c r="P25" s="2"/>
      <c r="Q25" s="3"/>
      <c r="R25" s="14"/>
      <c r="S25" s="7"/>
    </row>
    <row r="26" spans="1:19" ht="15.75" x14ac:dyDescent="0.25">
      <c r="A26" s="11">
        <v>45919</v>
      </c>
      <c r="B26" s="25">
        <v>59702</v>
      </c>
      <c r="C26" s="12" t="s">
        <v>7186</v>
      </c>
      <c r="D26" s="16">
        <v>45920</v>
      </c>
      <c r="E26" s="13" t="s">
        <v>7600</v>
      </c>
      <c r="F26" s="13" t="s">
        <v>7600</v>
      </c>
      <c r="G26" s="13" t="s">
        <v>1796</v>
      </c>
      <c r="H26" s="13" t="s">
        <v>7472</v>
      </c>
      <c r="I26" s="25" t="s">
        <v>28</v>
      </c>
      <c r="J26" s="25" t="s">
        <v>7612</v>
      </c>
      <c r="K26" s="25" t="s">
        <v>29</v>
      </c>
      <c r="L26" s="1">
        <v>5</v>
      </c>
      <c r="M26" s="1">
        <v>73431</v>
      </c>
      <c r="N26" s="14">
        <v>367155</v>
      </c>
      <c r="O26" s="1"/>
      <c r="P26" s="2"/>
      <c r="Q26" s="3"/>
      <c r="R26" s="14"/>
      <c r="S26" s="7"/>
    </row>
    <row r="27" spans="1:19" ht="15.75" x14ac:dyDescent="0.25">
      <c r="A27" s="11">
        <v>45919</v>
      </c>
      <c r="B27" s="25">
        <v>59702</v>
      </c>
      <c r="C27" s="12" t="s">
        <v>7186</v>
      </c>
      <c r="D27" s="16">
        <v>45920</v>
      </c>
      <c r="E27" s="13" t="s">
        <v>7600</v>
      </c>
      <c r="F27" s="13" t="s">
        <v>7600</v>
      </c>
      <c r="G27" s="13" t="s">
        <v>1796</v>
      </c>
      <c r="H27" s="13" t="s">
        <v>7474</v>
      </c>
      <c r="I27" s="25" t="s">
        <v>557</v>
      </c>
      <c r="J27" s="25" t="s">
        <v>7612</v>
      </c>
      <c r="K27" s="25" t="s">
        <v>1788</v>
      </c>
      <c r="L27" s="1">
        <v>5</v>
      </c>
      <c r="M27" s="1">
        <v>24549</v>
      </c>
      <c r="N27" s="14">
        <v>122745</v>
      </c>
      <c r="O27" s="1"/>
      <c r="P27" s="2"/>
      <c r="Q27" s="3"/>
      <c r="R27" s="14"/>
      <c r="S27" s="7"/>
    </row>
    <row r="28" spans="1:19" ht="15.75" x14ac:dyDescent="0.25">
      <c r="A28" s="11">
        <v>45919</v>
      </c>
      <c r="B28" s="25">
        <v>59702</v>
      </c>
      <c r="C28" s="12" t="s">
        <v>7186</v>
      </c>
      <c r="D28" s="16">
        <v>45920</v>
      </c>
      <c r="E28" s="13" t="s">
        <v>7600</v>
      </c>
      <c r="F28" s="13" t="s">
        <v>7600</v>
      </c>
      <c r="G28" s="13" t="s">
        <v>1796</v>
      </c>
      <c r="H28" s="13" t="s">
        <v>7187</v>
      </c>
      <c r="I28" s="25" t="s">
        <v>36</v>
      </c>
      <c r="J28" s="25" t="s">
        <v>7612</v>
      </c>
      <c r="K28" s="25" t="s">
        <v>29</v>
      </c>
      <c r="L28" s="1">
        <v>5</v>
      </c>
      <c r="M28" s="1">
        <v>55595</v>
      </c>
      <c r="N28" s="14">
        <v>277975</v>
      </c>
      <c r="O28" s="1"/>
      <c r="P28" s="2"/>
      <c r="Q28" s="3"/>
      <c r="R28" s="14"/>
      <c r="S28" s="7"/>
    </row>
    <row r="29" spans="1:19" ht="15.75" x14ac:dyDescent="0.25">
      <c r="A29" s="11">
        <v>45919</v>
      </c>
      <c r="B29" s="25">
        <v>59702</v>
      </c>
      <c r="C29" s="12" t="s">
        <v>7186</v>
      </c>
      <c r="D29" s="16">
        <v>45920</v>
      </c>
      <c r="E29" s="13" t="s">
        <v>7600</v>
      </c>
      <c r="F29" s="13" t="s">
        <v>7600</v>
      </c>
      <c r="G29" s="13" t="s">
        <v>1796</v>
      </c>
      <c r="H29" s="13" t="s">
        <v>7477</v>
      </c>
      <c r="I29" s="25" t="s">
        <v>559</v>
      </c>
      <c r="J29" s="25" t="s">
        <v>7612</v>
      </c>
      <c r="K29" s="25" t="s">
        <v>29</v>
      </c>
      <c r="L29" s="1">
        <v>3</v>
      </c>
      <c r="M29" s="1">
        <v>70000</v>
      </c>
      <c r="N29" s="14">
        <v>210000</v>
      </c>
      <c r="O29" s="1"/>
      <c r="P29" s="2"/>
      <c r="Q29" s="3"/>
      <c r="R29" s="14"/>
      <c r="S29" s="7"/>
    </row>
    <row r="30" spans="1:19" ht="15.75" x14ac:dyDescent="0.25">
      <c r="A30" s="11">
        <v>45919</v>
      </c>
      <c r="B30" s="25">
        <v>59702</v>
      </c>
      <c r="C30" s="12" t="s">
        <v>7186</v>
      </c>
      <c r="D30" s="16">
        <v>45920</v>
      </c>
      <c r="E30" s="13" t="s">
        <v>7600</v>
      </c>
      <c r="F30" s="13" t="s">
        <v>7600</v>
      </c>
      <c r="G30" s="13" t="s">
        <v>1796</v>
      </c>
      <c r="H30" s="13" t="s">
        <v>32</v>
      </c>
      <c r="I30" s="25" t="s">
        <v>33</v>
      </c>
      <c r="J30" s="25" t="s">
        <v>7612</v>
      </c>
      <c r="K30" s="25" t="s">
        <v>29</v>
      </c>
      <c r="L30" s="1">
        <v>3</v>
      </c>
      <c r="M30" s="1">
        <v>50182</v>
      </c>
      <c r="N30" s="14">
        <v>150546</v>
      </c>
      <c r="O30" s="1"/>
      <c r="P30" s="2"/>
      <c r="Q30" s="3"/>
      <c r="R30" s="14"/>
      <c r="S30" s="7"/>
    </row>
    <row r="31" spans="1:19" ht="15.75" x14ac:dyDescent="0.25">
      <c r="A31" s="11">
        <v>45919</v>
      </c>
      <c r="B31" s="25">
        <v>59702</v>
      </c>
      <c r="C31" s="12" t="s">
        <v>7186</v>
      </c>
      <c r="D31" s="16">
        <v>45920</v>
      </c>
      <c r="E31" s="13" t="s">
        <v>7600</v>
      </c>
      <c r="F31" s="13" t="s">
        <v>7600</v>
      </c>
      <c r="G31" s="13" t="s">
        <v>1796</v>
      </c>
      <c r="H31" s="13" t="s">
        <v>51</v>
      </c>
      <c r="I31" s="25" t="s">
        <v>52</v>
      </c>
      <c r="J31" s="25" t="s">
        <v>7612</v>
      </c>
      <c r="K31" s="25" t="s">
        <v>29</v>
      </c>
      <c r="L31" s="1">
        <v>3</v>
      </c>
      <c r="M31" s="1">
        <v>46000</v>
      </c>
      <c r="N31" s="14">
        <v>138000</v>
      </c>
      <c r="O31" s="1"/>
      <c r="P31" s="2"/>
      <c r="Q31" s="3"/>
      <c r="R31" s="14"/>
      <c r="S31" s="7"/>
    </row>
    <row r="32" spans="1:19" ht="15.75" x14ac:dyDescent="0.25">
      <c r="A32" s="11">
        <v>45919</v>
      </c>
      <c r="B32" s="25">
        <v>59702</v>
      </c>
      <c r="C32" s="12" t="s">
        <v>7186</v>
      </c>
      <c r="D32" s="16">
        <v>45920</v>
      </c>
      <c r="E32" s="13" t="s">
        <v>7600</v>
      </c>
      <c r="F32" s="13" t="s">
        <v>7600</v>
      </c>
      <c r="G32" s="13" t="s">
        <v>1796</v>
      </c>
      <c r="H32" s="13" t="s">
        <v>7497</v>
      </c>
      <c r="I32" s="25" t="s">
        <v>50</v>
      </c>
      <c r="J32" s="25" t="s">
        <v>7612</v>
      </c>
      <c r="K32" s="25" t="s">
        <v>29</v>
      </c>
      <c r="L32" s="1">
        <v>2</v>
      </c>
      <c r="M32" s="1">
        <v>50400</v>
      </c>
      <c r="N32" s="14">
        <v>100800</v>
      </c>
      <c r="O32" s="1"/>
      <c r="P32" s="2"/>
      <c r="Q32" s="3"/>
      <c r="R32" s="14"/>
      <c r="S32" s="7"/>
    </row>
    <row r="33" spans="1:19" ht="15.75" x14ac:dyDescent="0.25">
      <c r="A33" s="11">
        <v>45919</v>
      </c>
      <c r="B33" s="25">
        <v>59702</v>
      </c>
      <c r="C33" s="12" t="s">
        <v>7186</v>
      </c>
      <c r="D33" s="16">
        <v>45920</v>
      </c>
      <c r="E33" s="13" t="s">
        <v>7600</v>
      </c>
      <c r="F33" s="13" t="s">
        <v>7600</v>
      </c>
      <c r="G33" s="13" t="s">
        <v>1796</v>
      </c>
      <c r="H33" s="13" t="s">
        <v>7496</v>
      </c>
      <c r="I33" s="25" t="s">
        <v>48</v>
      </c>
      <c r="J33" s="25" t="s">
        <v>7612</v>
      </c>
      <c r="K33" s="25" t="s">
        <v>29</v>
      </c>
      <c r="L33" s="1">
        <v>2</v>
      </c>
      <c r="M33" s="1">
        <v>49500</v>
      </c>
      <c r="N33" s="14">
        <v>99000</v>
      </c>
      <c r="O33" s="1"/>
      <c r="P33" s="2"/>
      <c r="Q33" s="3"/>
      <c r="R33" s="14"/>
      <c r="S33" s="7"/>
    </row>
    <row r="34" spans="1:19" ht="15.75" x14ac:dyDescent="0.25">
      <c r="A34" s="11">
        <v>45919</v>
      </c>
      <c r="B34" s="25">
        <v>61107</v>
      </c>
      <c r="C34" s="12" t="s">
        <v>7186</v>
      </c>
      <c r="D34" s="16">
        <v>45920</v>
      </c>
      <c r="E34" s="13" t="s">
        <v>4603</v>
      </c>
      <c r="F34" s="13" t="s">
        <v>4603</v>
      </c>
      <c r="G34" s="13" t="s">
        <v>1796</v>
      </c>
      <c r="H34" s="13" t="s">
        <v>7475</v>
      </c>
      <c r="I34" s="25" t="s">
        <v>548</v>
      </c>
      <c r="J34" s="25" t="s">
        <v>7612</v>
      </c>
      <c r="K34" s="25" t="s">
        <v>29</v>
      </c>
      <c r="L34" s="1">
        <v>30</v>
      </c>
      <c r="M34" s="1">
        <v>107159</v>
      </c>
      <c r="N34" s="14">
        <v>3214770</v>
      </c>
      <c r="O34" s="1"/>
      <c r="P34" s="2"/>
      <c r="Q34" s="3"/>
      <c r="R34" s="14"/>
      <c r="S34" s="7"/>
    </row>
    <row r="35" spans="1:19" ht="15.75" x14ac:dyDescent="0.25">
      <c r="A35" s="11">
        <v>45919</v>
      </c>
      <c r="B35" s="25">
        <v>61107</v>
      </c>
      <c r="C35" s="12" t="s">
        <v>7186</v>
      </c>
      <c r="D35" s="16">
        <v>45920</v>
      </c>
      <c r="E35" s="13" t="s">
        <v>4603</v>
      </c>
      <c r="F35" s="13" t="s">
        <v>4603</v>
      </c>
      <c r="G35" s="13" t="s">
        <v>1796</v>
      </c>
      <c r="H35" s="13" t="s">
        <v>27</v>
      </c>
      <c r="I35" s="25" t="s">
        <v>28</v>
      </c>
      <c r="J35" s="25" t="s">
        <v>7612</v>
      </c>
      <c r="K35" s="25" t="s">
        <v>29</v>
      </c>
      <c r="L35" s="1">
        <v>60</v>
      </c>
      <c r="M35" s="1">
        <v>66088</v>
      </c>
      <c r="N35" s="14">
        <v>3965280</v>
      </c>
      <c r="O35" s="1"/>
      <c r="P35" s="2"/>
      <c r="Q35" s="3"/>
      <c r="R35" s="14"/>
      <c r="S35" s="7"/>
    </row>
    <row r="36" spans="1:19" ht="15.75" x14ac:dyDescent="0.25">
      <c r="A36" s="11">
        <v>45917</v>
      </c>
      <c r="B36" s="25">
        <v>59739</v>
      </c>
      <c r="C36" s="12" t="s">
        <v>7186</v>
      </c>
      <c r="D36" s="16">
        <v>45920</v>
      </c>
      <c r="E36" s="13" t="s">
        <v>4862</v>
      </c>
      <c r="F36" s="13" t="s">
        <v>4862</v>
      </c>
      <c r="G36" s="13" t="s">
        <v>1811</v>
      </c>
      <c r="H36" s="13" t="s">
        <v>27</v>
      </c>
      <c r="I36" s="25" t="s">
        <v>28</v>
      </c>
      <c r="J36" s="25" t="s">
        <v>7612</v>
      </c>
      <c r="K36" s="25" t="s">
        <v>29</v>
      </c>
      <c r="L36" s="1">
        <v>5</v>
      </c>
      <c r="M36" s="1">
        <v>69025</v>
      </c>
      <c r="N36" s="14">
        <v>345125</v>
      </c>
      <c r="O36" s="1"/>
      <c r="P36" s="2"/>
      <c r="Q36" s="3"/>
      <c r="R36" s="14"/>
      <c r="S36" s="7"/>
    </row>
    <row r="37" spans="1:19" ht="15.75" x14ac:dyDescent="0.25">
      <c r="A37" s="11">
        <v>45917</v>
      </c>
      <c r="B37" s="25">
        <v>59739</v>
      </c>
      <c r="C37" s="12" t="s">
        <v>7186</v>
      </c>
      <c r="D37" s="16">
        <v>45920</v>
      </c>
      <c r="E37" s="13" t="s">
        <v>4862</v>
      </c>
      <c r="F37" s="13" t="s">
        <v>4862</v>
      </c>
      <c r="G37" s="13" t="s">
        <v>1811</v>
      </c>
      <c r="H37" s="13" t="s">
        <v>35</v>
      </c>
      <c r="I37" s="25" t="s">
        <v>36</v>
      </c>
      <c r="J37" s="25" t="s">
        <v>7612</v>
      </c>
      <c r="K37" s="25" t="s">
        <v>29</v>
      </c>
      <c r="L37" s="1">
        <v>5</v>
      </c>
      <c r="M37" s="1">
        <v>52259</v>
      </c>
      <c r="N37" s="14">
        <v>261295</v>
      </c>
      <c r="O37" s="1"/>
      <c r="P37" s="2"/>
      <c r="Q37" s="3"/>
      <c r="R37" s="14"/>
      <c r="S37" s="7"/>
    </row>
    <row r="38" spans="1:19" ht="15.75" x14ac:dyDescent="0.25">
      <c r="A38" s="11">
        <v>45919</v>
      </c>
      <c r="B38" s="25">
        <v>61055</v>
      </c>
      <c r="C38" s="12" t="s">
        <v>7186</v>
      </c>
      <c r="D38" s="16">
        <v>45920</v>
      </c>
      <c r="E38" s="13" t="s">
        <v>7609</v>
      </c>
      <c r="F38" s="13" t="s">
        <v>7609</v>
      </c>
      <c r="G38" s="13" t="s">
        <v>1811</v>
      </c>
      <c r="H38" s="13" t="s">
        <v>568</v>
      </c>
      <c r="I38" s="25" t="s">
        <v>569</v>
      </c>
      <c r="J38" s="25" t="s">
        <v>7612</v>
      </c>
      <c r="K38" s="25" t="s">
        <v>29</v>
      </c>
      <c r="L38" s="1">
        <v>3</v>
      </c>
      <c r="M38" s="1">
        <v>20250</v>
      </c>
      <c r="N38" s="14">
        <v>60750</v>
      </c>
      <c r="O38" s="1"/>
      <c r="P38" s="2"/>
      <c r="Q38" s="3"/>
      <c r="R38" s="14"/>
      <c r="S38" s="7"/>
    </row>
    <row r="39" spans="1:19" ht="15.75" x14ac:dyDescent="0.25">
      <c r="A39" s="11">
        <v>45919</v>
      </c>
      <c r="B39" s="25">
        <v>61055</v>
      </c>
      <c r="C39" s="12" t="s">
        <v>7186</v>
      </c>
      <c r="D39" s="16">
        <v>45920</v>
      </c>
      <c r="E39" s="13" t="s">
        <v>7609</v>
      </c>
      <c r="F39" s="13" t="s">
        <v>7609</v>
      </c>
      <c r="G39" s="13" t="s">
        <v>1811</v>
      </c>
      <c r="H39" s="13" t="s">
        <v>556</v>
      </c>
      <c r="I39" s="25" t="s">
        <v>557</v>
      </c>
      <c r="J39" s="25" t="s">
        <v>7612</v>
      </c>
      <c r="K39" s="25" t="s">
        <v>1788</v>
      </c>
      <c r="L39" s="1">
        <v>3</v>
      </c>
      <c r="M39" s="1">
        <v>24549</v>
      </c>
      <c r="N39" s="14">
        <v>73647</v>
      </c>
      <c r="O39" s="1"/>
      <c r="P39" s="2"/>
      <c r="Q39" s="3"/>
      <c r="R39" s="14"/>
      <c r="S39" s="7"/>
    </row>
    <row r="40" spans="1:19" ht="15.75" x14ac:dyDescent="0.25">
      <c r="A40" s="11">
        <v>45919</v>
      </c>
      <c r="B40" s="25">
        <v>61055</v>
      </c>
      <c r="C40" s="12" t="s">
        <v>7186</v>
      </c>
      <c r="D40" s="16">
        <v>45920</v>
      </c>
      <c r="E40" s="13" t="s">
        <v>7609</v>
      </c>
      <c r="F40" s="13" t="s">
        <v>7609</v>
      </c>
      <c r="G40" s="13" t="s">
        <v>1811</v>
      </c>
      <c r="H40" s="13" t="s">
        <v>27</v>
      </c>
      <c r="I40" s="25" t="s">
        <v>28</v>
      </c>
      <c r="J40" s="25" t="s">
        <v>7612</v>
      </c>
      <c r="K40" s="25" t="s">
        <v>29</v>
      </c>
      <c r="L40" s="1">
        <v>5</v>
      </c>
      <c r="M40" s="1">
        <v>73431</v>
      </c>
      <c r="N40" s="14">
        <v>367155</v>
      </c>
      <c r="O40" s="1"/>
      <c r="P40" s="2"/>
      <c r="Q40" s="3"/>
      <c r="R40" s="14"/>
      <c r="S40" s="7"/>
    </row>
    <row r="41" spans="1:19" ht="15.75" x14ac:dyDescent="0.25">
      <c r="A41" s="11">
        <v>45919</v>
      </c>
      <c r="B41" s="25">
        <v>61055</v>
      </c>
      <c r="C41" s="12" t="s">
        <v>7186</v>
      </c>
      <c r="D41" s="16">
        <v>45920</v>
      </c>
      <c r="E41" s="13" t="s">
        <v>7609</v>
      </c>
      <c r="F41" s="13" t="s">
        <v>7609</v>
      </c>
      <c r="G41" s="13" t="s">
        <v>1811</v>
      </c>
      <c r="H41" s="13" t="s">
        <v>30</v>
      </c>
      <c r="I41" s="25" t="s">
        <v>31</v>
      </c>
      <c r="J41" s="25" t="s">
        <v>7612</v>
      </c>
      <c r="K41" s="25" t="s">
        <v>29</v>
      </c>
      <c r="L41" s="1">
        <v>3</v>
      </c>
      <c r="M41" s="1">
        <v>111058</v>
      </c>
      <c r="N41" s="14">
        <v>333174</v>
      </c>
      <c r="O41" s="1"/>
      <c r="P41" s="2"/>
      <c r="Q41" s="3"/>
      <c r="R41" s="14"/>
      <c r="S41" s="7"/>
    </row>
    <row r="42" spans="1:19" ht="15.75" x14ac:dyDescent="0.25">
      <c r="A42" s="11">
        <v>45919</v>
      </c>
      <c r="B42" s="25">
        <v>61055</v>
      </c>
      <c r="C42" s="12" t="s">
        <v>7186</v>
      </c>
      <c r="D42" s="16">
        <v>45920</v>
      </c>
      <c r="E42" s="13" t="s">
        <v>7609</v>
      </c>
      <c r="F42" s="13" t="s">
        <v>7609</v>
      </c>
      <c r="G42" s="13" t="s">
        <v>1811</v>
      </c>
      <c r="H42" s="13" t="s">
        <v>51</v>
      </c>
      <c r="I42" s="25" t="s">
        <v>52</v>
      </c>
      <c r="J42" s="25" t="s">
        <v>7612</v>
      </c>
      <c r="K42" s="25" t="s">
        <v>29</v>
      </c>
      <c r="L42" s="1">
        <v>3</v>
      </c>
      <c r="M42" s="1">
        <v>46000</v>
      </c>
      <c r="N42" s="14">
        <v>138000</v>
      </c>
      <c r="O42" s="1"/>
      <c r="P42" s="2"/>
      <c r="Q42" s="3"/>
      <c r="R42" s="14"/>
      <c r="S42" s="7"/>
    </row>
    <row r="43" spans="1:19" ht="15.75" x14ac:dyDescent="0.25">
      <c r="A43" s="11">
        <v>45919</v>
      </c>
      <c r="B43" s="25">
        <v>61055</v>
      </c>
      <c r="C43" s="12" t="s">
        <v>7186</v>
      </c>
      <c r="D43" s="16">
        <v>45920</v>
      </c>
      <c r="E43" s="13" t="s">
        <v>7609</v>
      </c>
      <c r="F43" s="13" t="s">
        <v>7609</v>
      </c>
      <c r="G43" s="13" t="s">
        <v>1811</v>
      </c>
      <c r="H43" s="13" t="s">
        <v>570</v>
      </c>
      <c r="I43" s="25" t="s">
        <v>571</v>
      </c>
      <c r="J43" s="25" t="s">
        <v>7612</v>
      </c>
      <c r="K43" s="25" t="s">
        <v>29</v>
      </c>
      <c r="L43" s="1">
        <v>3</v>
      </c>
      <c r="M43" s="1">
        <v>19500</v>
      </c>
      <c r="N43" s="14">
        <v>58500</v>
      </c>
      <c r="O43" s="1"/>
      <c r="P43" s="2"/>
      <c r="Q43" s="3"/>
      <c r="R43" s="14"/>
      <c r="S43" s="7"/>
    </row>
    <row r="44" spans="1:19" ht="15.75" x14ac:dyDescent="0.25">
      <c r="A44" s="11">
        <v>45919</v>
      </c>
      <c r="B44" s="25">
        <v>61026</v>
      </c>
      <c r="C44" s="12" t="s">
        <v>7186</v>
      </c>
      <c r="D44" s="16">
        <v>45920</v>
      </c>
      <c r="E44" s="13" t="s">
        <v>7610</v>
      </c>
      <c r="F44" s="13" t="s">
        <v>7610</v>
      </c>
      <c r="G44" s="13" t="s">
        <v>1811</v>
      </c>
      <c r="H44" s="13" t="s">
        <v>556</v>
      </c>
      <c r="I44" s="25" t="s">
        <v>557</v>
      </c>
      <c r="J44" s="25" t="s">
        <v>7612</v>
      </c>
      <c r="K44" s="25" t="s">
        <v>1788</v>
      </c>
      <c r="L44" s="1">
        <v>3</v>
      </c>
      <c r="M44" s="1">
        <v>24549</v>
      </c>
      <c r="N44" s="14">
        <v>73647</v>
      </c>
      <c r="O44" s="1"/>
      <c r="P44" s="2"/>
      <c r="Q44" s="3"/>
      <c r="R44" s="14"/>
      <c r="S44" s="7"/>
    </row>
    <row r="45" spans="1:19" ht="15.75" x14ac:dyDescent="0.25">
      <c r="A45" s="11">
        <v>45919</v>
      </c>
      <c r="B45" s="25">
        <v>61026</v>
      </c>
      <c r="C45" s="12" t="s">
        <v>7186</v>
      </c>
      <c r="D45" s="16">
        <v>45920</v>
      </c>
      <c r="E45" s="13" t="s">
        <v>7610</v>
      </c>
      <c r="F45" s="13" t="s">
        <v>7610</v>
      </c>
      <c r="G45" s="13" t="s">
        <v>1811</v>
      </c>
      <c r="H45" s="13" t="s">
        <v>27</v>
      </c>
      <c r="I45" s="25" t="s">
        <v>28</v>
      </c>
      <c r="J45" s="25" t="s">
        <v>7612</v>
      </c>
      <c r="K45" s="25" t="s">
        <v>29</v>
      </c>
      <c r="L45" s="1">
        <v>3</v>
      </c>
      <c r="M45" s="1">
        <v>73431</v>
      </c>
      <c r="N45" s="14">
        <v>220293</v>
      </c>
      <c r="O45" s="1"/>
      <c r="P45" s="2"/>
      <c r="Q45" s="3"/>
      <c r="R45" s="14"/>
      <c r="S45" s="7"/>
    </row>
    <row r="46" spans="1:19" ht="15.75" x14ac:dyDescent="0.25">
      <c r="A46" s="11">
        <v>45919</v>
      </c>
      <c r="B46" s="25">
        <v>61026</v>
      </c>
      <c r="C46" s="12" t="s">
        <v>7186</v>
      </c>
      <c r="D46" s="16">
        <v>45920</v>
      </c>
      <c r="E46" s="13" t="s">
        <v>7610</v>
      </c>
      <c r="F46" s="13" t="s">
        <v>7610</v>
      </c>
      <c r="G46" s="13" t="s">
        <v>1811</v>
      </c>
      <c r="H46" s="13" t="s">
        <v>558</v>
      </c>
      <c r="I46" s="25" t="s">
        <v>559</v>
      </c>
      <c r="J46" s="25" t="s">
        <v>7612</v>
      </c>
      <c r="K46" s="25" t="s">
        <v>29</v>
      </c>
      <c r="L46" s="1">
        <v>3</v>
      </c>
      <c r="M46" s="1">
        <v>70000</v>
      </c>
      <c r="N46" s="14">
        <v>210000</v>
      </c>
      <c r="O46" s="1"/>
      <c r="P46" s="2"/>
      <c r="Q46" s="3"/>
      <c r="R46" s="14"/>
      <c r="S46" s="7"/>
    </row>
    <row r="47" spans="1:19" ht="15.75" x14ac:dyDescent="0.25">
      <c r="A47" s="11">
        <v>45919</v>
      </c>
      <c r="B47" s="25">
        <v>61026</v>
      </c>
      <c r="C47" s="12" t="s">
        <v>7186</v>
      </c>
      <c r="D47" s="16">
        <v>45920</v>
      </c>
      <c r="E47" s="13" t="s">
        <v>7610</v>
      </c>
      <c r="F47" s="13" t="s">
        <v>7610</v>
      </c>
      <c r="G47" s="13" t="s">
        <v>1811</v>
      </c>
      <c r="H47" s="13" t="s">
        <v>30</v>
      </c>
      <c r="I47" s="25" t="s">
        <v>31</v>
      </c>
      <c r="J47" s="25" t="s">
        <v>7612</v>
      </c>
      <c r="K47" s="25" t="s">
        <v>29</v>
      </c>
      <c r="L47" s="1">
        <v>3</v>
      </c>
      <c r="M47" s="1">
        <v>111058</v>
      </c>
      <c r="N47" s="14">
        <v>333174</v>
      </c>
      <c r="O47" s="1"/>
      <c r="P47" s="2"/>
      <c r="Q47" s="3"/>
      <c r="R47" s="14"/>
      <c r="S47" s="7"/>
    </row>
    <row r="48" spans="1:19" ht="15.75" x14ac:dyDescent="0.25">
      <c r="A48" s="11">
        <v>45919</v>
      </c>
      <c r="B48" s="25">
        <v>61026</v>
      </c>
      <c r="C48" s="12" t="s">
        <v>7186</v>
      </c>
      <c r="D48" s="16">
        <v>45920</v>
      </c>
      <c r="E48" s="13" t="s">
        <v>7610</v>
      </c>
      <c r="F48" s="13" t="s">
        <v>7610</v>
      </c>
      <c r="G48" s="13" t="s">
        <v>1811</v>
      </c>
      <c r="H48" s="13" t="s">
        <v>51</v>
      </c>
      <c r="I48" s="25" t="s">
        <v>52</v>
      </c>
      <c r="J48" s="25" t="s">
        <v>7612</v>
      </c>
      <c r="K48" s="25" t="s">
        <v>29</v>
      </c>
      <c r="L48" s="1">
        <v>3</v>
      </c>
      <c r="M48" s="1">
        <v>46000</v>
      </c>
      <c r="N48" s="14">
        <v>138000</v>
      </c>
      <c r="O48" s="1"/>
      <c r="P48" s="2"/>
      <c r="Q48" s="3"/>
      <c r="R48" s="14"/>
      <c r="S48" s="7"/>
    </row>
    <row r="49" spans="1:19" ht="15.75" x14ac:dyDescent="0.25">
      <c r="A49" s="11">
        <v>45919</v>
      </c>
      <c r="B49" s="25">
        <v>61175</v>
      </c>
      <c r="C49" s="12" t="s">
        <v>7186</v>
      </c>
      <c r="D49" s="16">
        <v>45920</v>
      </c>
      <c r="E49" s="13" t="s">
        <v>7326</v>
      </c>
      <c r="F49" s="13" t="s">
        <v>7326</v>
      </c>
      <c r="G49" s="13" t="s">
        <v>1811</v>
      </c>
      <c r="H49" s="13" t="s">
        <v>30</v>
      </c>
      <c r="I49" s="25" t="s">
        <v>31</v>
      </c>
      <c r="J49" s="25" t="s">
        <v>7612</v>
      </c>
      <c r="K49" s="25" t="s">
        <v>29</v>
      </c>
      <c r="L49" s="1">
        <v>3</v>
      </c>
      <c r="M49" s="1">
        <v>111058</v>
      </c>
      <c r="N49" s="14">
        <v>333174</v>
      </c>
      <c r="O49" s="1"/>
      <c r="P49" s="2"/>
      <c r="Q49" s="3"/>
      <c r="R49" s="14"/>
      <c r="S49" s="7"/>
    </row>
    <row r="50" spans="1:19" ht="15.75" x14ac:dyDescent="0.25">
      <c r="A50" s="11">
        <v>45919</v>
      </c>
      <c r="B50" s="25">
        <v>61175</v>
      </c>
      <c r="C50" s="12" t="s">
        <v>7186</v>
      </c>
      <c r="D50" s="16">
        <v>45920</v>
      </c>
      <c r="E50" s="13" t="s">
        <v>7326</v>
      </c>
      <c r="F50" s="13" t="s">
        <v>7326</v>
      </c>
      <c r="G50" s="13" t="s">
        <v>1811</v>
      </c>
      <c r="H50" s="13" t="s">
        <v>51</v>
      </c>
      <c r="I50" s="25" t="s">
        <v>52</v>
      </c>
      <c r="J50" s="25" t="s">
        <v>7612</v>
      </c>
      <c r="K50" s="25" t="s">
        <v>29</v>
      </c>
      <c r="L50" s="1">
        <v>3</v>
      </c>
      <c r="M50" s="1">
        <v>46000</v>
      </c>
      <c r="N50" s="14">
        <v>138000</v>
      </c>
      <c r="O50" s="1"/>
      <c r="P50" s="2"/>
      <c r="Q50" s="3"/>
      <c r="R50" s="14"/>
      <c r="S50" s="7"/>
    </row>
    <row r="51" spans="1:19" ht="15.75" x14ac:dyDescent="0.25">
      <c r="A51" s="11">
        <v>45919</v>
      </c>
      <c r="B51" s="25">
        <v>61175</v>
      </c>
      <c r="C51" s="12" t="s">
        <v>7186</v>
      </c>
      <c r="D51" s="16">
        <v>45920</v>
      </c>
      <c r="E51" s="13" t="s">
        <v>7326</v>
      </c>
      <c r="F51" s="13" t="s">
        <v>7326</v>
      </c>
      <c r="G51" s="13" t="s">
        <v>1811</v>
      </c>
      <c r="H51" s="13" t="s">
        <v>35</v>
      </c>
      <c r="I51" s="25" t="s">
        <v>36</v>
      </c>
      <c r="J51" s="25" t="s">
        <v>7612</v>
      </c>
      <c r="K51" s="25" t="s">
        <v>29</v>
      </c>
      <c r="L51" s="1">
        <v>3</v>
      </c>
      <c r="M51" s="1">
        <v>55595</v>
      </c>
      <c r="N51" s="14">
        <v>166785</v>
      </c>
      <c r="O51" s="1"/>
      <c r="P51" s="2"/>
      <c r="Q51" s="3"/>
      <c r="R51" s="14"/>
      <c r="S51" s="7"/>
    </row>
    <row r="52" spans="1:19" ht="15.75" x14ac:dyDescent="0.25">
      <c r="A52" s="11">
        <v>45919</v>
      </c>
      <c r="B52" s="25">
        <v>61175</v>
      </c>
      <c r="C52" s="12" t="s">
        <v>7186</v>
      </c>
      <c r="D52" s="16">
        <v>45920</v>
      </c>
      <c r="E52" s="13" t="s">
        <v>7326</v>
      </c>
      <c r="F52" s="13" t="s">
        <v>7326</v>
      </c>
      <c r="G52" s="13" t="s">
        <v>1811</v>
      </c>
      <c r="H52" s="13" t="s">
        <v>27</v>
      </c>
      <c r="I52" s="25" t="s">
        <v>28</v>
      </c>
      <c r="J52" s="25" t="s">
        <v>7612</v>
      </c>
      <c r="K52" s="25" t="s">
        <v>29</v>
      </c>
      <c r="L52" s="1">
        <v>5</v>
      </c>
      <c r="M52" s="1">
        <v>73431</v>
      </c>
      <c r="N52" s="14">
        <v>367155</v>
      </c>
      <c r="O52" s="1"/>
      <c r="P52" s="2"/>
      <c r="Q52" s="3"/>
      <c r="R52" s="14"/>
      <c r="S52" s="7"/>
    </row>
    <row r="53" spans="1:19" ht="15.75" x14ac:dyDescent="0.25">
      <c r="A53" s="11">
        <v>45915</v>
      </c>
      <c r="B53" s="25">
        <v>59496</v>
      </c>
      <c r="C53" s="12" t="s">
        <v>7186</v>
      </c>
      <c r="D53" s="16">
        <v>45920</v>
      </c>
      <c r="E53" s="13" t="s">
        <v>2123</v>
      </c>
      <c r="F53" s="13" t="s">
        <v>2123</v>
      </c>
      <c r="G53" s="13" t="s">
        <v>1811</v>
      </c>
      <c r="H53" s="13" t="s">
        <v>547</v>
      </c>
      <c r="I53" s="25" t="s">
        <v>548</v>
      </c>
      <c r="J53" s="25" t="s">
        <v>7612</v>
      </c>
      <c r="K53" s="25" t="s">
        <v>29</v>
      </c>
      <c r="L53" s="1">
        <v>3</v>
      </c>
      <c r="M53" s="1">
        <v>113113</v>
      </c>
      <c r="N53" s="14">
        <v>339339</v>
      </c>
      <c r="O53" s="1"/>
      <c r="P53" s="2"/>
      <c r="Q53" s="3"/>
      <c r="R53" s="14"/>
      <c r="S53" s="7"/>
    </row>
    <row r="54" spans="1:19" ht="15.75" x14ac:dyDescent="0.25">
      <c r="A54" s="11">
        <v>45915</v>
      </c>
      <c r="B54" s="25">
        <v>59496</v>
      </c>
      <c r="C54" s="12" t="s">
        <v>7186</v>
      </c>
      <c r="D54" s="16">
        <v>45920</v>
      </c>
      <c r="E54" s="13" t="s">
        <v>2123</v>
      </c>
      <c r="F54" s="13" t="s">
        <v>2123</v>
      </c>
      <c r="G54" s="13" t="s">
        <v>1811</v>
      </c>
      <c r="H54" s="13" t="s">
        <v>32</v>
      </c>
      <c r="I54" s="25" t="s">
        <v>33</v>
      </c>
      <c r="J54" s="25" t="s">
        <v>7612</v>
      </c>
      <c r="K54" s="25" t="s">
        <v>29</v>
      </c>
      <c r="L54" s="1">
        <v>3</v>
      </c>
      <c r="M54" s="1">
        <v>47673</v>
      </c>
      <c r="N54" s="14">
        <v>143019</v>
      </c>
      <c r="O54" s="1"/>
      <c r="P54" s="2"/>
      <c r="Q54" s="3"/>
      <c r="R54" s="14"/>
      <c r="S54" s="7"/>
    </row>
    <row r="55" spans="1:19" ht="15.75" x14ac:dyDescent="0.25">
      <c r="A55" s="11">
        <v>45915</v>
      </c>
      <c r="B55" s="25">
        <v>59496</v>
      </c>
      <c r="C55" s="12" t="s">
        <v>7186</v>
      </c>
      <c r="D55" s="16">
        <v>45920</v>
      </c>
      <c r="E55" s="13" t="s">
        <v>2123</v>
      </c>
      <c r="F55" s="13" t="s">
        <v>2123</v>
      </c>
      <c r="G55" s="13" t="s">
        <v>1811</v>
      </c>
      <c r="H55" s="13" t="s">
        <v>51</v>
      </c>
      <c r="I55" s="25" t="s">
        <v>52</v>
      </c>
      <c r="J55" s="25" t="s">
        <v>7612</v>
      </c>
      <c r="K55" s="25" t="s">
        <v>29</v>
      </c>
      <c r="L55" s="1">
        <v>2</v>
      </c>
      <c r="M55" s="1">
        <v>43700</v>
      </c>
      <c r="N55" s="14">
        <v>87400</v>
      </c>
      <c r="O55" s="1"/>
      <c r="P55" s="2"/>
      <c r="Q55" s="3"/>
      <c r="R55" s="14"/>
      <c r="S55" s="7"/>
    </row>
    <row r="56" spans="1:19" ht="15.75" x14ac:dyDescent="0.25">
      <c r="A56" s="11">
        <v>45915</v>
      </c>
      <c r="B56" s="25">
        <v>59496</v>
      </c>
      <c r="C56" s="12" t="s">
        <v>7186</v>
      </c>
      <c r="D56" s="16">
        <v>45920</v>
      </c>
      <c r="E56" s="13" t="s">
        <v>2123</v>
      </c>
      <c r="F56" s="13" t="s">
        <v>2123</v>
      </c>
      <c r="G56" s="13" t="s">
        <v>1811</v>
      </c>
      <c r="H56" s="13" t="s">
        <v>55</v>
      </c>
      <c r="I56" s="25" t="s">
        <v>56</v>
      </c>
      <c r="J56" s="25" t="s">
        <v>7612</v>
      </c>
      <c r="K56" s="25" t="s">
        <v>29</v>
      </c>
      <c r="L56" s="1">
        <v>5</v>
      </c>
      <c r="M56" s="1">
        <v>106026</v>
      </c>
      <c r="N56" s="14">
        <v>530130</v>
      </c>
      <c r="O56" s="1"/>
      <c r="P56" s="2"/>
      <c r="Q56" s="3"/>
      <c r="R56" s="14"/>
      <c r="S56" s="7"/>
    </row>
    <row r="57" spans="1:19" ht="15.75" x14ac:dyDescent="0.25">
      <c r="A57" s="11">
        <v>45912</v>
      </c>
      <c r="B57" s="25">
        <v>58976</v>
      </c>
      <c r="C57" s="12" t="s">
        <v>7186</v>
      </c>
      <c r="D57" s="16">
        <v>45920</v>
      </c>
      <c r="E57" s="13" t="s">
        <v>7307</v>
      </c>
      <c r="F57" s="13" t="s">
        <v>7307</v>
      </c>
      <c r="G57" s="13" t="s">
        <v>1811</v>
      </c>
      <c r="H57" s="13" t="s">
        <v>39</v>
      </c>
      <c r="I57" s="25" t="s">
        <v>40</v>
      </c>
      <c r="J57" s="25" t="s">
        <v>7612</v>
      </c>
      <c r="K57" s="25" t="s">
        <v>29</v>
      </c>
      <c r="L57" s="1">
        <v>3</v>
      </c>
      <c r="M57" s="1">
        <v>74250</v>
      </c>
      <c r="N57" s="14">
        <v>222750</v>
      </c>
      <c r="O57" s="1"/>
      <c r="P57" s="2"/>
      <c r="Q57" s="3"/>
      <c r="R57" s="14"/>
      <c r="S57" s="7"/>
    </row>
    <row r="58" spans="1:19" ht="15.75" x14ac:dyDescent="0.25">
      <c r="A58" s="11">
        <v>45912</v>
      </c>
      <c r="B58" s="25">
        <v>58976</v>
      </c>
      <c r="C58" s="12" t="s">
        <v>7186</v>
      </c>
      <c r="D58" s="16">
        <v>45920</v>
      </c>
      <c r="E58" s="13" t="s">
        <v>7307</v>
      </c>
      <c r="F58" s="13" t="s">
        <v>7307</v>
      </c>
      <c r="G58" s="13" t="s">
        <v>1811</v>
      </c>
      <c r="H58" s="13" t="s">
        <v>556</v>
      </c>
      <c r="I58" s="25" t="s">
        <v>557</v>
      </c>
      <c r="J58" s="25" t="s">
        <v>7612</v>
      </c>
      <c r="K58" s="25" t="s">
        <v>1788</v>
      </c>
      <c r="L58" s="1">
        <v>5</v>
      </c>
      <c r="M58" s="1">
        <v>24549</v>
      </c>
      <c r="N58" s="14">
        <v>122745</v>
      </c>
      <c r="O58" s="1"/>
      <c r="P58" s="2"/>
      <c r="Q58" s="3"/>
      <c r="R58" s="14"/>
      <c r="S58" s="7"/>
    </row>
    <row r="59" spans="1:19" ht="15.75" x14ac:dyDescent="0.25">
      <c r="A59" s="11">
        <v>45912</v>
      </c>
      <c r="B59" s="25">
        <v>58976</v>
      </c>
      <c r="C59" s="12" t="s">
        <v>7186</v>
      </c>
      <c r="D59" s="16">
        <v>45920</v>
      </c>
      <c r="E59" s="13" t="s">
        <v>7307</v>
      </c>
      <c r="F59" s="13" t="s">
        <v>7307</v>
      </c>
      <c r="G59" s="13" t="s">
        <v>1811</v>
      </c>
      <c r="H59" s="13" t="s">
        <v>547</v>
      </c>
      <c r="I59" s="25" t="s">
        <v>548</v>
      </c>
      <c r="J59" s="25" t="s">
        <v>7612</v>
      </c>
      <c r="K59" s="25" t="s">
        <v>29</v>
      </c>
      <c r="L59" s="1">
        <v>3</v>
      </c>
      <c r="M59" s="1">
        <v>119066</v>
      </c>
      <c r="N59" s="14">
        <v>357198</v>
      </c>
      <c r="O59" s="1"/>
      <c r="P59" s="2"/>
      <c r="Q59" s="3"/>
      <c r="R59" s="14"/>
      <c r="S59" s="7"/>
    </row>
    <row r="60" spans="1:19" ht="15.75" x14ac:dyDescent="0.25">
      <c r="A60" s="11">
        <v>45912</v>
      </c>
      <c r="B60" s="25">
        <v>58976</v>
      </c>
      <c r="C60" s="12" t="s">
        <v>7186</v>
      </c>
      <c r="D60" s="16">
        <v>45920</v>
      </c>
      <c r="E60" s="13" t="s">
        <v>7307</v>
      </c>
      <c r="F60" s="13" t="s">
        <v>7307</v>
      </c>
      <c r="G60" s="13" t="s">
        <v>1811</v>
      </c>
      <c r="H60" s="13" t="s">
        <v>558</v>
      </c>
      <c r="I60" s="25" t="s">
        <v>559</v>
      </c>
      <c r="J60" s="25" t="s">
        <v>7612</v>
      </c>
      <c r="K60" s="25" t="s">
        <v>29</v>
      </c>
      <c r="L60" s="1">
        <v>3</v>
      </c>
      <c r="M60" s="1">
        <v>70000</v>
      </c>
      <c r="N60" s="14">
        <v>210000</v>
      </c>
      <c r="O60" s="1"/>
      <c r="P60" s="2"/>
      <c r="Q60" s="3"/>
      <c r="R60" s="14"/>
      <c r="S60" s="7"/>
    </row>
    <row r="61" spans="1:19" ht="15.75" x14ac:dyDescent="0.25">
      <c r="A61" s="11">
        <v>45912</v>
      </c>
      <c r="B61" s="25">
        <v>58976</v>
      </c>
      <c r="C61" s="12" t="s">
        <v>7186</v>
      </c>
      <c r="D61" s="16">
        <v>45920</v>
      </c>
      <c r="E61" s="13" t="s">
        <v>7307</v>
      </c>
      <c r="F61" s="13" t="s">
        <v>7307</v>
      </c>
      <c r="G61" s="13" t="s">
        <v>1811</v>
      </c>
      <c r="H61" s="13" t="s">
        <v>51</v>
      </c>
      <c r="I61" s="25" t="s">
        <v>52</v>
      </c>
      <c r="J61" s="25" t="s">
        <v>7612</v>
      </c>
      <c r="K61" s="25" t="s">
        <v>29</v>
      </c>
      <c r="L61" s="1">
        <v>3</v>
      </c>
      <c r="M61" s="1">
        <v>46000</v>
      </c>
      <c r="N61" s="14">
        <v>138000</v>
      </c>
      <c r="O61" s="1"/>
      <c r="P61" s="2"/>
      <c r="Q61" s="3"/>
      <c r="R61" s="14"/>
      <c r="S61" s="7"/>
    </row>
    <row r="62" spans="1:19" ht="15.75" x14ac:dyDescent="0.25">
      <c r="A62" s="11">
        <v>45919</v>
      </c>
      <c r="B62" s="25">
        <v>59509</v>
      </c>
      <c r="C62" s="12" t="s">
        <v>7186</v>
      </c>
      <c r="D62" s="16">
        <v>45920</v>
      </c>
      <c r="E62" s="13" t="s">
        <v>762</v>
      </c>
      <c r="F62" s="13" t="s">
        <v>7554</v>
      </c>
      <c r="G62" s="13" t="s">
        <v>1811</v>
      </c>
      <c r="H62" s="13" t="s">
        <v>556</v>
      </c>
      <c r="I62" s="25" t="s">
        <v>557</v>
      </c>
      <c r="J62" s="25" t="s">
        <v>7612</v>
      </c>
      <c r="K62" s="25" t="s">
        <v>1788</v>
      </c>
      <c r="L62" s="1">
        <v>5</v>
      </c>
      <c r="M62" s="1">
        <v>24549</v>
      </c>
      <c r="N62" s="14">
        <v>122745</v>
      </c>
      <c r="O62" s="1"/>
      <c r="P62" s="2"/>
      <c r="Q62" s="3"/>
      <c r="R62" s="14"/>
      <c r="S62" s="7"/>
    </row>
    <row r="63" spans="1:19" ht="15.75" x14ac:dyDescent="0.25">
      <c r="A63" s="11">
        <v>45919</v>
      </c>
      <c r="B63" s="25">
        <v>59509</v>
      </c>
      <c r="C63" s="12" t="s">
        <v>7186</v>
      </c>
      <c r="D63" s="16">
        <v>45920</v>
      </c>
      <c r="E63" s="13" t="s">
        <v>762</v>
      </c>
      <c r="F63" s="13" t="s">
        <v>7554</v>
      </c>
      <c r="G63" s="13" t="s">
        <v>1811</v>
      </c>
      <c r="H63" s="13" t="s">
        <v>27</v>
      </c>
      <c r="I63" s="25" t="s">
        <v>28</v>
      </c>
      <c r="J63" s="25" t="s">
        <v>7612</v>
      </c>
      <c r="K63" s="25" t="s">
        <v>29</v>
      </c>
      <c r="L63" s="1">
        <v>5</v>
      </c>
      <c r="M63" s="1">
        <v>73431</v>
      </c>
      <c r="N63" s="14">
        <v>367155</v>
      </c>
      <c r="O63" s="1"/>
      <c r="P63" s="2"/>
      <c r="Q63" s="3"/>
      <c r="R63" s="14"/>
      <c r="S63" s="7"/>
    </row>
    <row r="64" spans="1:19" ht="15.75" x14ac:dyDescent="0.25">
      <c r="A64" s="11">
        <v>45920</v>
      </c>
      <c r="B64" s="25">
        <v>61205</v>
      </c>
      <c r="C64" s="12" t="s">
        <v>7186</v>
      </c>
      <c r="D64" s="16">
        <v>45920</v>
      </c>
      <c r="E64" s="13" t="s">
        <v>4914</v>
      </c>
      <c r="F64" s="13" t="s">
        <v>4914</v>
      </c>
      <c r="G64" s="13" t="s">
        <v>1811</v>
      </c>
      <c r="H64" s="13" t="s">
        <v>30</v>
      </c>
      <c r="I64" s="25" t="s">
        <v>31</v>
      </c>
      <c r="J64" s="25" t="s">
        <v>7612</v>
      </c>
      <c r="K64" s="25" t="s">
        <v>29</v>
      </c>
      <c r="L64" s="1">
        <v>3</v>
      </c>
      <c r="M64" s="1">
        <v>105506</v>
      </c>
      <c r="N64" s="14">
        <v>316518</v>
      </c>
      <c r="O64" s="1"/>
      <c r="P64" s="2"/>
      <c r="Q64" s="3"/>
      <c r="R64" s="14"/>
      <c r="S64" s="7"/>
    </row>
    <row r="65" spans="1:19" ht="15.75" x14ac:dyDescent="0.25">
      <c r="A65" s="11">
        <v>45920</v>
      </c>
      <c r="B65" s="25">
        <v>61205</v>
      </c>
      <c r="C65" s="12" t="s">
        <v>7186</v>
      </c>
      <c r="D65" s="16">
        <v>45920</v>
      </c>
      <c r="E65" s="13" t="s">
        <v>4914</v>
      </c>
      <c r="F65" s="13" t="s">
        <v>4914</v>
      </c>
      <c r="G65" s="13" t="s">
        <v>1811</v>
      </c>
      <c r="H65" s="13" t="s">
        <v>49</v>
      </c>
      <c r="I65" s="25" t="s">
        <v>50</v>
      </c>
      <c r="J65" s="25" t="s">
        <v>7612</v>
      </c>
      <c r="K65" s="25" t="s">
        <v>29</v>
      </c>
      <c r="L65" s="1">
        <v>3</v>
      </c>
      <c r="M65" s="1">
        <v>50400</v>
      </c>
      <c r="N65" s="14">
        <v>151200</v>
      </c>
      <c r="O65" s="1"/>
      <c r="P65" s="2"/>
      <c r="Q65" s="3"/>
      <c r="R65" s="14"/>
      <c r="S65" s="7"/>
    </row>
    <row r="66" spans="1:19" ht="15.75" x14ac:dyDescent="0.25">
      <c r="A66" s="11">
        <v>45920</v>
      </c>
      <c r="B66" s="25">
        <v>61205</v>
      </c>
      <c r="C66" s="12" t="s">
        <v>7186</v>
      </c>
      <c r="D66" s="16">
        <v>45920</v>
      </c>
      <c r="E66" s="13" t="s">
        <v>4914</v>
      </c>
      <c r="F66" s="13" t="s">
        <v>4914</v>
      </c>
      <c r="G66" s="13" t="s">
        <v>1811</v>
      </c>
      <c r="H66" s="13" t="s">
        <v>51</v>
      </c>
      <c r="I66" s="25" t="s">
        <v>52</v>
      </c>
      <c r="J66" s="25" t="s">
        <v>7612</v>
      </c>
      <c r="K66" s="25" t="s">
        <v>29</v>
      </c>
      <c r="L66" s="1">
        <v>5</v>
      </c>
      <c r="M66" s="1">
        <v>43700</v>
      </c>
      <c r="N66" s="14">
        <v>218500</v>
      </c>
      <c r="O66" s="1"/>
      <c r="P66" s="2"/>
      <c r="Q66" s="3"/>
      <c r="R66" s="14"/>
      <c r="S66" s="7"/>
    </row>
    <row r="67" spans="1:19" ht="15.75" x14ac:dyDescent="0.25">
      <c r="A67" s="11">
        <v>45920</v>
      </c>
      <c r="B67" s="25">
        <v>61205</v>
      </c>
      <c r="C67" s="12" t="s">
        <v>7186</v>
      </c>
      <c r="D67" s="16">
        <v>45920</v>
      </c>
      <c r="E67" s="13" t="s">
        <v>4914</v>
      </c>
      <c r="F67" s="13" t="s">
        <v>4914</v>
      </c>
      <c r="G67" s="13" t="s">
        <v>1811</v>
      </c>
      <c r="H67" s="13" t="s">
        <v>35</v>
      </c>
      <c r="I67" s="25" t="s">
        <v>36</v>
      </c>
      <c r="J67" s="25" t="s">
        <v>7612</v>
      </c>
      <c r="K67" s="25" t="s">
        <v>29</v>
      </c>
      <c r="L67" s="1">
        <v>5</v>
      </c>
      <c r="M67" s="1">
        <v>52815</v>
      </c>
      <c r="N67" s="14">
        <v>264075</v>
      </c>
      <c r="O67" s="1"/>
      <c r="P67" s="2"/>
      <c r="Q67" s="3"/>
      <c r="R67" s="14"/>
      <c r="S67" s="7"/>
    </row>
    <row r="68" spans="1:19" ht="15.75" x14ac:dyDescent="0.25">
      <c r="A68" s="11">
        <v>45919</v>
      </c>
      <c r="B68" s="25">
        <v>61021</v>
      </c>
      <c r="C68" s="12" t="s">
        <v>7186</v>
      </c>
      <c r="D68" s="16">
        <v>45920</v>
      </c>
      <c r="E68" s="13" t="s">
        <v>4999</v>
      </c>
      <c r="F68" s="13" t="s">
        <v>4999</v>
      </c>
      <c r="G68" s="13" t="s">
        <v>1811</v>
      </c>
      <c r="H68" s="13" t="s">
        <v>556</v>
      </c>
      <c r="I68" s="25" t="s">
        <v>557</v>
      </c>
      <c r="J68" s="25" t="s">
        <v>7612</v>
      </c>
      <c r="K68" s="25" t="s">
        <v>1788</v>
      </c>
      <c r="L68" s="1">
        <v>5</v>
      </c>
      <c r="M68" s="1">
        <v>24549</v>
      </c>
      <c r="N68" s="14">
        <v>122745</v>
      </c>
      <c r="O68" s="1"/>
      <c r="P68" s="2"/>
      <c r="Q68" s="3"/>
      <c r="R68" s="14"/>
      <c r="S68" s="7"/>
    </row>
    <row r="69" spans="1:19" ht="15.75" x14ac:dyDescent="0.25">
      <c r="A69" s="11">
        <v>45919</v>
      </c>
      <c r="B69" s="25">
        <v>61021</v>
      </c>
      <c r="C69" s="12" t="s">
        <v>7186</v>
      </c>
      <c r="D69" s="16">
        <v>45920</v>
      </c>
      <c r="E69" s="13" t="s">
        <v>4999</v>
      </c>
      <c r="F69" s="13" t="s">
        <v>4999</v>
      </c>
      <c r="G69" s="13" t="s">
        <v>1811</v>
      </c>
      <c r="H69" s="13" t="s">
        <v>558</v>
      </c>
      <c r="I69" s="25" t="s">
        <v>559</v>
      </c>
      <c r="J69" s="25" t="s">
        <v>7612</v>
      </c>
      <c r="K69" s="25" t="s">
        <v>29</v>
      </c>
      <c r="L69" s="1">
        <v>3</v>
      </c>
      <c r="M69" s="1">
        <v>70000</v>
      </c>
      <c r="N69" s="14">
        <v>210000</v>
      </c>
      <c r="O69" s="1"/>
      <c r="P69" s="2"/>
      <c r="Q69" s="3"/>
      <c r="R69" s="14"/>
      <c r="S69" s="7"/>
    </row>
    <row r="70" spans="1:19" ht="15.75" x14ac:dyDescent="0.25">
      <c r="A70" s="11">
        <v>45919</v>
      </c>
      <c r="B70" s="25">
        <v>61021</v>
      </c>
      <c r="C70" s="12" t="s">
        <v>7186</v>
      </c>
      <c r="D70" s="16">
        <v>45920</v>
      </c>
      <c r="E70" s="13" t="s">
        <v>4999</v>
      </c>
      <c r="F70" s="13" t="s">
        <v>4999</v>
      </c>
      <c r="G70" s="13" t="s">
        <v>1811</v>
      </c>
      <c r="H70" s="13" t="s">
        <v>30</v>
      </c>
      <c r="I70" s="25" t="s">
        <v>31</v>
      </c>
      <c r="J70" s="25" t="s">
        <v>7612</v>
      </c>
      <c r="K70" s="25" t="s">
        <v>29</v>
      </c>
      <c r="L70" s="1">
        <v>5</v>
      </c>
      <c r="M70" s="1">
        <v>111058</v>
      </c>
      <c r="N70" s="14">
        <v>555290</v>
      </c>
      <c r="O70" s="1"/>
      <c r="P70" s="2"/>
      <c r="Q70" s="3"/>
      <c r="R70" s="14"/>
      <c r="S70" s="7"/>
    </row>
    <row r="71" spans="1:19" ht="15.75" x14ac:dyDescent="0.25">
      <c r="A71" s="11">
        <v>45919</v>
      </c>
      <c r="B71" s="25">
        <v>60795</v>
      </c>
      <c r="C71" s="12" t="s">
        <v>7186</v>
      </c>
      <c r="D71" s="16">
        <v>45920</v>
      </c>
      <c r="E71" s="13" t="s">
        <v>3490</v>
      </c>
      <c r="F71" s="13" t="s">
        <v>3490</v>
      </c>
      <c r="G71" s="13" t="s">
        <v>75</v>
      </c>
      <c r="H71" s="13" t="s">
        <v>27</v>
      </c>
      <c r="I71" s="25" t="s">
        <v>28</v>
      </c>
      <c r="J71" s="25" t="s">
        <v>7612</v>
      </c>
      <c r="K71" s="25" t="s">
        <v>29</v>
      </c>
      <c r="L71" s="1">
        <v>40</v>
      </c>
      <c r="M71" s="1">
        <v>73431</v>
      </c>
      <c r="N71" s="14">
        <v>2937240</v>
      </c>
      <c r="O71" s="1"/>
      <c r="P71" s="2"/>
      <c r="Q71" s="3"/>
      <c r="R71" s="14"/>
      <c r="S71" s="7"/>
    </row>
    <row r="72" spans="1:19" ht="15.75" x14ac:dyDescent="0.25">
      <c r="A72" s="11">
        <v>45919</v>
      </c>
      <c r="B72" s="25">
        <v>60795</v>
      </c>
      <c r="C72" s="12" t="s">
        <v>7186</v>
      </c>
      <c r="D72" s="16">
        <v>45920</v>
      </c>
      <c r="E72" s="13" t="s">
        <v>3490</v>
      </c>
      <c r="F72" s="13" t="s">
        <v>3490</v>
      </c>
      <c r="G72" s="13" t="s">
        <v>75</v>
      </c>
      <c r="H72" s="13" t="s">
        <v>30</v>
      </c>
      <c r="I72" s="25" t="s">
        <v>31</v>
      </c>
      <c r="J72" s="25" t="s">
        <v>7612</v>
      </c>
      <c r="K72" s="25" t="s">
        <v>29</v>
      </c>
      <c r="L72" s="1">
        <v>10</v>
      </c>
      <c r="M72" s="1">
        <v>111058</v>
      </c>
      <c r="N72" s="14">
        <v>1110580</v>
      </c>
      <c r="O72" s="1"/>
      <c r="P72" s="2"/>
      <c r="Q72" s="3"/>
      <c r="R72" s="14"/>
      <c r="S72" s="7"/>
    </row>
  </sheetData>
  <dataValidations count="17">
    <dataValidation allowBlank="1" showInputMessage="1" showErrorMessage="1" promptTitle="MISA SME.NET" prompt="Nhập Tình trạng_x000a_Nhập 0 hoặc bỏ trống: Chưa thực hiện_x000a_Nhập 1: Đang thực hiện_x000a_Nhập 2: Hoàn thành_x000a_Nhập 3: Đã hủy bỏ" sqref="C1:C72"/>
    <dataValidation allowBlank="1" showInputMessage="1" showErrorMessage="1" promptTitle="MISA SME.NET" prompt="Nhập Ngày giao hàng" sqref="D1:D72"/>
    <dataValidation operator="equal" showInputMessage="1" showErrorMessage="1" errorTitle="MISA SME.NET" error="Ngày hạch toán không được để trống!" promptTitle="MISA SME.NET" prompt="Nhập Ngày đơn hàng" sqref="A1:A72"/>
    <dataValidation operator="equal" showInputMessage="1" showErrorMessage="1" errorTitle="MISA SME.NET" error="Ngày chứng từ không được để trống!" promptTitle="MISA SME.NET" prompt="Nhập Số đơn hàng_x000a_Tối đa 20 ký tự." sqref="B1:B72"/>
    <dataValidation type="list" allowBlank="1" showInputMessage="1" showErrorMessage="1" sqref="E1:E37 F2:F9 F11:F14 F18:F37 E62:E72 E53:F56 F64:F72">
      <formula1>Ma_KH</formula1>
    </dataValidation>
    <dataValidation type="list" allowBlank="1" showInputMessage="1" showErrorMessage="1" sqref="H1:H72">
      <formula1>Ma_HH</formula1>
    </dataValidation>
    <dataValidation type="list" allowBlank="1" showInputMessage="1" showErrorMessage="1" sqref="G1:G72">
      <formula1>Ma_NV</formula1>
    </dataValidation>
    <dataValidation operator="equal" allowBlank="1" showInputMessage="1" promptTitle="MISA SME.NET" prompt="Nhập Tên mặt hàng_x000a_Tối đa 255 ký tự." sqref="I1:I72"/>
    <dataValidation operator="equal" allowBlank="1" showInputMessage="1" promptTitle="MISA SME.NET" prompt="Nhập Mã kho_x000a_Tối đa 20 ký tự." sqref="J1:J72"/>
    <dataValidation operator="equal" allowBlank="1" showInputMessage="1" promptTitle="MISA SME.NET" prompt="Nhập Mã đơn vị tính." sqref="K1:K72"/>
    <dataValidation operator="equal" allowBlank="1" showInputMessage="1" promptTitle="MISA SME.NET" prompt="Nhập Số lượng_x000a_Tối đa 14 ký tự." sqref="L1:L72"/>
    <dataValidation operator="equal" allowBlank="1" showInputMessage="1" promptTitle="MISA SME.NET" prompt="Nhập Tiền chiết khấu_x000a_Tối đa 14 ký tự." sqref="P1:P72"/>
    <dataValidation allowBlank="1" showInputMessage="1" promptTitle="MISA SME.NET" prompt="Nhập Tỷ lệ chiết khẩu_x000a_Nhập giá trị trong khoảng 0 - 100." sqref="O1:O72"/>
    <dataValidation operator="equal" allowBlank="1" showInputMessage="1" promptTitle="MISA SME.NET" prompt="Nhập Thuế suất thuế GTGT_x000a_Nhập 0: 0%_x000a_Nhập 5: 5%_x000a_Nhập 8: 8%_x000a_Nhập 10: 10%._x000a_Nhập KCT: KCT_x000a_Nhập KKKNT: Không kê khai, nộp thuế_x000a_Nhập KHAC: Thuế suất khác" sqref="Q1:Q72"/>
    <dataValidation operator="equal" allowBlank="1" showInputMessage="1" promptTitle="MISA SME.NET" prompt="Nhập Thành tiền_x000a_Tối đa 14 ký tự." sqref="N1:N72"/>
    <dataValidation operator="equal" allowBlank="1" showInputMessage="1" promptTitle="MISA SME.NET" prompt="Nhập Đơn giá_x000a_Tối đa 14 ký tự." sqref="M1:M72"/>
    <dataValidation operator="equal" allowBlank="1" showInputMessage="1" promptTitle="MISA SME.NET" prompt="Nhập Tiền thuế giá trị gia tăng_x000a_Tối đa 14 ký tự." sqref="R1:R72"/>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Y116"/>
  <sheetViews>
    <sheetView topLeftCell="C1" workbookViewId="0">
      <pane ySplit="2" topLeftCell="A89" activePane="bottomLeft" state="frozen"/>
      <selection pane="bottomLeft" activeCell="BB110" sqref="BB110"/>
    </sheetView>
  </sheetViews>
  <sheetFormatPr defaultRowHeight="15" x14ac:dyDescent="0.25"/>
  <cols>
    <col min="1" max="1" width="15.85546875" hidden="1" customWidth="1"/>
    <col min="2" max="2" width="14.28515625" bestFit="1" customWidth="1"/>
    <col min="3" max="3" width="19.28515625" style="53" bestFit="1" customWidth="1"/>
    <col min="4" max="4" width="18.7109375" bestFit="1" customWidth="1"/>
    <col min="5" max="5" width="15.85546875" bestFit="1" customWidth="1"/>
    <col min="6" max="6" width="12.28515625" hidden="1" customWidth="1"/>
    <col min="7" max="7" width="12.42578125" hidden="1" customWidth="1"/>
    <col min="8" max="8" width="14.28515625" bestFit="1" customWidth="1"/>
    <col min="9" max="9" width="14.5703125" hidden="1" customWidth="1"/>
    <col min="10" max="10" width="16.28515625" hidden="1" customWidth="1"/>
    <col min="11" max="11" width="20.7109375" hidden="1" customWidth="1"/>
    <col min="12" max="12" width="19.140625" bestFit="1" customWidth="1"/>
    <col min="13" max="13" width="20.140625" bestFit="1" customWidth="1"/>
    <col min="14" max="14" width="10.28515625" hidden="1" customWidth="1"/>
    <col min="15" max="15" width="18" hidden="1" customWidth="1"/>
    <col min="16" max="16" width="20.7109375" hidden="1" customWidth="1"/>
    <col min="17" max="17" width="18.7109375" hidden="1" customWidth="1"/>
    <col min="18" max="18" width="22.5703125" hidden="1" customWidth="1"/>
    <col min="19" max="19" width="13.140625" hidden="1" customWidth="1"/>
    <col min="20" max="20" width="24.28515625" hidden="1" customWidth="1"/>
    <col min="21" max="21" width="12.7109375" bestFit="1" customWidth="1"/>
    <col min="22" max="22" width="16.7109375" hidden="1" customWidth="1"/>
    <col min="23" max="23" width="19" hidden="1" customWidth="1"/>
    <col min="24" max="24" width="14.42578125" hidden="1" customWidth="1"/>
    <col min="25" max="25" width="15.7109375" hidden="1" customWidth="1"/>
    <col min="26" max="26" width="13.42578125" hidden="1" customWidth="1"/>
    <col min="27" max="27" width="17.28515625" hidden="1" customWidth="1"/>
    <col min="28" max="28" width="12.7109375" bestFit="1" customWidth="1"/>
    <col min="29" max="29" width="19.85546875" customWidth="1"/>
    <col min="30" max="30" width="20.5703125" hidden="1" customWidth="1"/>
    <col min="31" max="31" width="8.140625" bestFit="1" customWidth="1"/>
    <col min="32" max="32" width="24" hidden="1" customWidth="1"/>
    <col min="33" max="33" width="10.85546875" bestFit="1" customWidth="1"/>
    <col min="34" max="34" width="10.5703125" bestFit="1" customWidth="1"/>
    <col min="35" max="35" width="5.7109375" bestFit="1" customWidth="1"/>
    <col min="36" max="36" width="9.5703125" bestFit="1" customWidth="1"/>
    <col min="37" max="37" width="12.5703125" hidden="1" customWidth="1"/>
    <col min="38" max="38" width="11.140625" hidden="1" customWidth="1"/>
    <col min="39" max="39" width="12.5703125" hidden="1" customWidth="1"/>
    <col min="40" max="40" width="9.28515625" hidden="1" customWidth="1"/>
    <col min="41" max="41" width="5.7109375" hidden="1" customWidth="1"/>
    <col min="42" max="42" width="13.28515625" hidden="1" customWidth="1"/>
    <col min="43" max="43" width="10.7109375" hidden="1" customWidth="1"/>
    <col min="44" max="44" width="15.28515625" hidden="1" customWidth="1"/>
    <col min="45" max="45" width="7.42578125" hidden="1" customWidth="1"/>
    <col min="46" max="46" width="17.5703125" hidden="1" customWidth="1"/>
    <col min="47" max="47" width="11" hidden="1" customWidth="1"/>
    <col min="48" max="48" width="14" hidden="1" customWidth="1"/>
    <col min="49" max="49" width="14.42578125" hidden="1" customWidth="1"/>
    <col min="50" max="50" width="16.85546875" hidden="1" customWidth="1"/>
    <col min="51" max="51" width="13.42578125" hidden="1" customWidth="1"/>
    <col min="54" max="54" width="22.28515625" bestFit="1" customWidth="1"/>
    <col min="57" max="57" width="9.5703125" customWidth="1"/>
    <col min="60" max="60" width="22.28515625" bestFit="1" customWidth="1"/>
  </cols>
  <sheetData>
    <row r="1" spans="1:51" x14ac:dyDescent="0.25">
      <c r="AJ1">
        <f>+SUBTOTAL(9,AJ3:AJ4994)</f>
        <v>367</v>
      </c>
    </row>
    <row r="2" spans="1:51" ht="15.75" x14ac:dyDescent="0.25">
      <c r="A2" s="4" t="s">
        <v>7145</v>
      </c>
      <c r="B2" s="4" t="s">
        <v>7146</v>
      </c>
      <c r="C2" s="28" t="s">
        <v>7147</v>
      </c>
      <c r="D2" s="43" t="s">
        <v>7148</v>
      </c>
      <c r="E2" s="43" t="s">
        <v>7149</v>
      </c>
      <c r="F2" s="4" t="s">
        <v>7150</v>
      </c>
      <c r="G2" s="4" t="s">
        <v>7151</v>
      </c>
      <c r="H2" s="43" t="s">
        <v>7152</v>
      </c>
      <c r="I2" s="4" t="s">
        <v>7153</v>
      </c>
      <c r="J2" s="4" t="s">
        <v>7154</v>
      </c>
      <c r="K2" s="4" t="s">
        <v>7155</v>
      </c>
      <c r="L2" s="43" t="s">
        <v>7156</v>
      </c>
      <c r="M2" s="43" t="s">
        <v>7157</v>
      </c>
      <c r="N2" s="4" t="s">
        <v>7158</v>
      </c>
      <c r="O2" s="4" t="s">
        <v>7159</v>
      </c>
      <c r="P2" s="4" t="s">
        <v>7160</v>
      </c>
      <c r="Q2" s="4" t="s">
        <v>7161</v>
      </c>
      <c r="R2" s="4" t="s">
        <v>7162</v>
      </c>
      <c r="S2" s="4" t="s">
        <v>7163</v>
      </c>
      <c r="T2" s="4" t="s">
        <v>7164</v>
      </c>
      <c r="U2" s="4" t="s">
        <v>7165</v>
      </c>
      <c r="V2" s="4" t="s">
        <v>7166</v>
      </c>
      <c r="W2" s="4" t="s">
        <v>7167</v>
      </c>
      <c r="X2" s="4" t="s">
        <v>7168</v>
      </c>
      <c r="Y2" s="4" t="s">
        <v>7169</v>
      </c>
      <c r="Z2" s="4" t="s">
        <v>7170</v>
      </c>
      <c r="AA2" s="4" t="s">
        <v>7171</v>
      </c>
      <c r="AB2" s="43" t="s">
        <v>1</v>
      </c>
      <c r="AC2" s="43" t="s">
        <v>2</v>
      </c>
      <c r="AD2" s="43" t="s">
        <v>7172</v>
      </c>
      <c r="AE2" s="4" t="s">
        <v>7173</v>
      </c>
      <c r="AF2" s="4" t="s">
        <v>7174</v>
      </c>
      <c r="AG2" s="4" t="s">
        <v>7175</v>
      </c>
      <c r="AH2" s="4" t="s">
        <v>7176</v>
      </c>
      <c r="AI2" s="4" t="s">
        <v>10</v>
      </c>
      <c r="AJ2" s="42" t="s">
        <v>3</v>
      </c>
      <c r="AK2" s="42" t="s">
        <v>7177</v>
      </c>
      <c r="AL2" s="42" t="s">
        <v>5</v>
      </c>
      <c r="AM2" s="42" t="s">
        <v>7178</v>
      </c>
      <c r="AN2" s="42" t="s">
        <v>7179</v>
      </c>
      <c r="AO2" s="51" t="s">
        <v>19</v>
      </c>
      <c r="AP2" s="51" t="s">
        <v>20</v>
      </c>
      <c r="AQ2" s="51" t="s">
        <v>7180</v>
      </c>
      <c r="AR2" s="52" t="s">
        <v>7181</v>
      </c>
      <c r="AS2" s="51" t="s">
        <v>7138</v>
      </c>
      <c r="AT2" s="51" t="s">
        <v>7139</v>
      </c>
      <c r="AU2" s="52" t="s">
        <v>7140</v>
      </c>
      <c r="AV2" s="51" t="s">
        <v>7141</v>
      </c>
      <c r="AW2" s="51" t="s">
        <v>7142</v>
      </c>
      <c r="AX2" s="51" t="s">
        <v>7143</v>
      </c>
      <c r="AY2" s="52" t="s">
        <v>7144</v>
      </c>
    </row>
    <row r="3" spans="1:51" x14ac:dyDescent="0.25">
      <c r="B3" t="str">
        <f>IF($C3&lt;&gt;"","3","")</f>
        <v>3</v>
      </c>
      <c r="C3" s="53">
        <v>45903</v>
      </c>
      <c r="D3" s="53">
        <f t="shared" ref="D3:D34" si="0">C3</f>
        <v>45903</v>
      </c>
      <c r="E3" t="s">
        <v>7182</v>
      </c>
      <c r="H3" t="s">
        <v>770</v>
      </c>
      <c r="L3" t="s">
        <v>7566</v>
      </c>
      <c r="M3" t="s">
        <v>1815</v>
      </c>
      <c r="U3" t="str">
        <f t="shared" ref="U3:U34" si="1">IF($C3&lt;&gt;"","K-C6","")</f>
        <v>K-C6</v>
      </c>
      <c r="AB3" t="s">
        <v>30</v>
      </c>
      <c r="AC3" t="str">
        <f>VLOOKUP($AB3,[2]TONG_SL!$A:$D,2,0)</f>
        <v>Gà muối 500g</v>
      </c>
      <c r="AE3" t="str">
        <f t="shared" ref="AE3:AE34" si="2">IF($C3&lt;&gt;"","K-C6","")</f>
        <v>K-C6</v>
      </c>
      <c r="AG3" t="str">
        <f t="shared" ref="AG3:AG34" si="3">IF($C3&lt;&gt;"","632","")</f>
        <v>632</v>
      </c>
      <c r="AH3" t="str">
        <f t="shared" ref="AH3:AH34" si="4">IF($C3&lt;&gt;"","156","")</f>
        <v>156</v>
      </c>
      <c r="AI3" t="str">
        <f>VLOOKUP($AB3,TONG_SL!$A:$D,3,0)</f>
        <v>Túi</v>
      </c>
      <c r="AJ3">
        <v>2</v>
      </c>
    </row>
    <row r="4" spans="1:51" x14ac:dyDescent="0.25">
      <c r="B4" t="str">
        <f>IF($C4&lt;&gt;"","3","")</f>
        <v>3</v>
      </c>
      <c r="C4" s="53">
        <v>45903</v>
      </c>
      <c r="D4" s="53">
        <f t="shared" si="0"/>
        <v>45903</v>
      </c>
      <c r="E4" t="s">
        <v>7182</v>
      </c>
      <c r="H4" t="s">
        <v>4575</v>
      </c>
      <c r="L4" t="s">
        <v>7566</v>
      </c>
      <c r="M4" t="s">
        <v>1809</v>
      </c>
      <c r="U4" t="str">
        <f t="shared" si="1"/>
        <v>K-C6</v>
      </c>
      <c r="AB4" t="s">
        <v>30</v>
      </c>
      <c r="AC4" t="str">
        <f>VLOOKUP($AB4,[2]TONG_SL!$A:$D,2,0)</f>
        <v>Gà muối 500g</v>
      </c>
      <c r="AE4" t="str">
        <f t="shared" si="2"/>
        <v>K-C6</v>
      </c>
      <c r="AG4" t="str">
        <f t="shared" si="3"/>
        <v>632</v>
      </c>
      <c r="AH4" t="str">
        <f t="shared" si="4"/>
        <v>156</v>
      </c>
      <c r="AI4" t="str">
        <f>VLOOKUP($AB4,TONG_SL!$A:$D,3,0)</f>
        <v>Túi</v>
      </c>
      <c r="AJ4">
        <v>1</v>
      </c>
    </row>
    <row r="5" spans="1:51" x14ac:dyDescent="0.25">
      <c r="C5" s="53">
        <v>45903</v>
      </c>
      <c r="D5" s="53">
        <f t="shared" si="0"/>
        <v>45903</v>
      </c>
      <c r="E5" t="s">
        <v>7182</v>
      </c>
      <c r="H5" t="s">
        <v>3718</v>
      </c>
      <c r="L5" t="s">
        <v>7566</v>
      </c>
      <c r="M5" t="s">
        <v>1811</v>
      </c>
      <c r="U5" t="str">
        <f t="shared" si="1"/>
        <v>K-C6</v>
      </c>
      <c r="AB5" t="s">
        <v>570</v>
      </c>
      <c r="AC5" t="str">
        <f>VLOOKUP($AB5,[2]TONG_SL!$A:$D,2,0)</f>
        <v>Tai heo sốt thái 150g</v>
      </c>
      <c r="AE5" t="str">
        <f t="shared" si="2"/>
        <v>K-C6</v>
      </c>
      <c r="AG5" t="str">
        <f t="shared" si="3"/>
        <v>632</v>
      </c>
      <c r="AH5" t="str">
        <f t="shared" si="4"/>
        <v>156</v>
      </c>
      <c r="AI5" t="str">
        <f>VLOOKUP($AB5,TONG_SL!$A:$D,3,0)</f>
        <v>Túi</v>
      </c>
      <c r="AJ5">
        <v>2</v>
      </c>
    </row>
    <row r="6" spans="1:51" x14ac:dyDescent="0.25">
      <c r="C6" s="53">
        <v>45903</v>
      </c>
      <c r="D6" s="53">
        <f t="shared" si="0"/>
        <v>45903</v>
      </c>
      <c r="E6" t="s">
        <v>7182</v>
      </c>
      <c r="H6" t="s">
        <v>3733</v>
      </c>
      <c r="L6" t="s">
        <v>7566</v>
      </c>
      <c r="M6" t="s">
        <v>1811</v>
      </c>
      <c r="U6" t="str">
        <f t="shared" si="1"/>
        <v>K-C6</v>
      </c>
      <c r="AB6" t="s">
        <v>570</v>
      </c>
      <c r="AC6" t="str">
        <f>VLOOKUP($AB6,[2]TONG_SL!$A:$D,2,0)</f>
        <v>Tai heo sốt thái 150g</v>
      </c>
      <c r="AE6" t="str">
        <f t="shared" si="2"/>
        <v>K-C6</v>
      </c>
      <c r="AG6" t="str">
        <f t="shared" si="3"/>
        <v>632</v>
      </c>
      <c r="AH6" t="str">
        <f t="shared" si="4"/>
        <v>156</v>
      </c>
      <c r="AI6" t="str">
        <f>VLOOKUP($AB6,TONG_SL!$A:$D,3,0)</f>
        <v>Túi</v>
      </c>
      <c r="AJ6">
        <v>10</v>
      </c>
    </row>
    <row r="7" spans="1:51" x14ac:dyDescent="0.25">
      <c r="C7" s="53">
        <v>45903</v>
      </c>
      <c r="D7" s="53">
        <f t="shared" si="0"/>
        <v>45903</v>
      </c>
      <c r="E7" t="s">
        <v>7183</v>
      </c>
      <c r="H7" t="s">
        <v>7188</v>
      </c>
      <c r="L7" t="s">
        <v>7498</v>
      </c>
      <c r="M7" t="s">
        <v>1796</v>
      </c>
      <c r="U7" t="str">
        <f t="shared" si="1"/>
        <v>K-C6</v>
      </c>
      <c r="AB7" t="s">
        <v>55</v>
      </c>
      <c r="AC7" t="str">
        <f>VLOOKUP($AB7,[2]TONG_SL!$A:$D,2,0)</f>
        <v>Gà xì dầu 500g</v>
      </c>
      <c r="AE7" t="str">
        <f t="shared" si="2"/>
        <v>K-C6</v>
      </c>
      <c r="AG7" t="str">
        <f t="shared" si="3"/>
        <v>632</v>
      </c>
      <c r="AH7" t="str">
        <f t="shared" si="4"/>
        <v>156</v>
      </c>
      <c r="AI7" t="str">
        <f>VLOOKUP($AB7,TONG_SL!$A:$D,3,0)</f>
        <v>Túi</v>
      </c>
      <c r="AJ7">
        <v>1</v>
      </c>
    </row>
    <row r="8" spans="1:51" x14ac:dyDescent="0.25">
      <c r="C8" s="53">
        <v>45903</v>
      </c>
      <c r="D8" s="53">
        <f t="shared" si="0"/>
        <v>45903</v>
      </c>
      <c r="E8" t="s">
        <v>7183</v>
      </c>
      <c r="H8" t="s">
        <v>7188</v>
      </c>
      <c r="L8" t="s">
        <v>7498</v>
      </c>
      <c r="M8" t="s">
        <v>1796</v>
      </c>
      <c r="U8" t="str">
        <f t="shared" si="1"/>
        <v>K-C6</v>
      </c>
      <c r="AB8" t="s">
        <v>30</v>
      </c>
      <c r="AC8" t="str">
        <f>VLOOKUP($AB8,[2]TONG_SL!$A:$D,2,0)</f>
        <v>Gà muối 500g</v>
      </c>
      <c r="AE8" t="str">
        <f t="shared" si="2"/>
        <v>K-C6</v>
      </c>
      <c r="AG8" t="str">
        <f t="shared" si="3"/>
        <v>632</v>
      </c>
      <c r="AH8" t="str">
        <f t="shared" si="4"/>
        <v>156</v>
      </c>
      <c r="AI8" t="str">
        <f>VLOOKUP($AB8,TONG_SL!$A:$D,3,0)</f>
        <v>Túi</v>
      </c>
      <c r="AJ8">
        <v>4</v>
      </c>
    </row>
    <row r="9" spans="1:51" x14ac:dyDescent="0.25">
      <c r="C9" s="53">
        <v>45903</v>
      </c>
      <c r="D9" s="53">
        <f t="shared" si="0"/>
        <v>45903</v>
      </c>
      <c r="E9" t="s">
        <v>7561</v>
      </c>
      <c r="H9" t="s">
        <v>37</v>
      </c>
      <c r="L9" t="s">
        <v>7562</v>
      </c>
      <c r="M9" t="s">
        <v>1796</v>
      </c>
      <c r="U9" t="str">
        <f t="shared" si="1"/>
        <v>K-C6</v>
      </c>
      <c r="AB9" t="s">
        <v>27</v>
      </c>
      <c r="AC9" t="str">
        <f>VLOOKUP($AB9,[2]TONG_SL!$A:$D,2,0)</f>
        <v>Chân giò heo muối 300g</v>
      </c>
      <c r="AE9" t="str">
        <f t="shared" si="2"/>
        <v>K-C6</v>
      </c>
      <c r="AG9" t="str">
        <f t="shared" si="3"/>
        <v>632</v>
      </c>
      <c r="AH9" t="str">
        <f t="shared" si="4"/>
        <v>156</v>
      </c>
      <c r="AI9" t="str">
        <f>VLOOKUP($AB9,TONG_SL!$A:$D,3,0)</f>
        <v>Túi</v>
      </c>
      <c r="AJ9">
        <v>2</v>
      </c>
    </row>
    <row r="10" spans="1:51" x14ac:dyDescent="0.25">
      <c r="C10" s="53">
        <v>45904</v>
      </c>
      <c r="D10" s="53">
        <f t="shared" si="0"/>
        <v>45904</v>
      </c>
      <c r="E10" t="s">
        <v>7183</v>
      </c>
      <c r="H10" t="s">
        <v>7188</v>
      </c>
      <c r="L10" t="s">
        <v>7498</v>
      </c>
      <c r="M10" t="s">
        <v>1796</v>
      </c>
      <c r="U10" t="str">
        <f t="shared" si="1"/>
        <v>K-C6</v>
      </c>
      <c r="AB10" t="s">
        <v>556</v>
      </c>
      <c r="AC10" t="str">
        <f>VLOOKUP($AB10,[2]TONG_SL!$A:$D,2,0)</f>
        <v>Chân giò heo muối 100g</v>
      </c>
      <c r="AE10" t="str">
        <f t="shared" si="2"/>
        <v>K-C6</v>
      </c>
      <c r="AG10" t="str">
        <f t="shared" si="3"/>
        <v>632</v>
      </c>
      <c r="AH10" t="str">
        <f t="shared" si="4"/>
        <v>156</v>
      </c>
      <c r="AI10" t="str">
        <f>VLOOKUP($AB10,TONG_SL!$A:$D,3,0)</f>
        <v>Gói</v>
      </c>
      <c r="AJ10">
        <v>1</v>
      </c>
    </row>
    <row r="11" spans="1:51" x14ac:dyDescent="0.25">
      <c r="C11" s="53">
        <v>45904</v>
      </c>
      <c r="D11" s="53">
        <f t="shared" si="0"/>
        <v>45904</v>
      </c>
      <c r="E11" t="s">
        <v>7183</v>
      </c>
      <c r="H11" t="s">
        <v>7188</v>
      </c>
      <c r="L11" t="s">
        <v>7498</v>
      </c>
      <c r="M11" t="s">
        <v>1796</v>
      </c>
      <c r="U11" t="str">
        <f t="shared" si="1"/>
        <v>K-C6</v>
      </c>
      <c r="AB11" t="s">
        <v>30</v>
      </c>
      <c r="AC11" t="str">
        <f>VLOOKUP($AB11,[2]TONG_SL!$A:$D,2,0)</f>
        <v>Gà muối 500g</v>
      </c>
      <c r="AE11" t="str">
        <f t="shared" si="2"/>
        <v>K-C6</v>
      </c>
      <c r="AG11" t="str">
        <f t="shared" si="3"/>
        <v>632</v>
      </c>
      <c r="AH11" t="str">
        <f t="shared" si="4"/>
        <v>156</v>
      </c>
      <c r="AI11" t="str">
        <f>VLOOKUP($AB11,TONG_SL!$A:$D,3,0)</f>
        <v>Túi</v>
      </c>
      <c r="AJ11">
        <v>3</v>
      </c>
    </row>
    <row r="12" spans="1:51" x14ac:dyDescent="0.25">
      <c r="C12" s="53">
        <v>45904</v>
      </c>
      <c r="D12" s="53">
        <f t="shared" si="0"/>
        <v>45904</v>
      </c>
      <c r="E12" t="s">
        <v>7561</v>
      </c>
      <c r="H12" t="s">
        <v>7192</v>
      </c>
      <c r="L12" t="s">
        <v>7562</v>
      </c>
      <c r="M12" t="s">
        <v>1796</v>
      </c>
      <c r="U12" t="str">
        <f t="shared" si="1"/>
        <v>K-C6</v>
      </c>
      <c r="AB12" t="s">
        <v>7472</v>
      </c>
      <c r="AC12" t="str">
        <f>VLOOKUP($AB12,[2]TONG_SL!$A:$D,2,0)</f>
        <v>Chân giò heo muối 300g</v>
      </c>
      <c r="AE12" t="str">
        <f t="shared" si="2"/>
        <v>K-C6</v>
      </c>
      <c r="AG12" t="str">
        <f t="shared" si="3"/>
        <v>632</v>
      </c>
      <c r="AH12" t="str">
        <f t="shared" si="4"/>
        <v>156</v>
      </c>
      <c r="AI12" t="str">
        <f>VLOOKUP($AB12,TONG_SL!$A:$D,3,0)</f>
        <v>Túi</v>
      </c>
      <c r="AJ12">
        <v>1</v>
      </c>
    </row>
    <row r="13" spans="1:51" x14ac:dyDescent="0.25">
      <c r="C13" s="53">
        <v>45904</v>
      </c>
      <c r="D13" s="53">
        <f t="shared" si="0"/>
        <v>45904</v>
      </c>
      <c r="E13" t="s">
        <v>7561</v>
      </c>
      <c r="H13" t="s">
        <v>43</v>
      </c>
      <c r="L13" t="s">
        <v>7562</v>
      </c>
      <c r="M13" t="s">
        <v>1796</v>
      </c>
      <c r="U13" t="str">
        <f t="shared" si="1"/>
        <v>K-C6</v>
      </c>
      <c r="AB13" t="s">
        <v>30</v>
      </c>
      <c r="AC13" t="str">
        <f>VLOOKUP($AB13,[2]TONG_SL!$A:$D,2,0)</f>
        <v>Gà muối 500g</v>
      </c>
      <c r="AE13" t="str">
        <f t="shared" si="2"/>
        <v>K-C6</v>
      </c>
      <c r="AG13" t="str">
        <f t="shared" si="3"/>
        <v>632</v>
      </c>
      <c r="AH13" t="str">
        <f t="shared" si="4"/>
        <v>156</v>
      </c>
      <c r="AI13" t="str">
        <f>VLOOKUP($AB13,TONG_SL!$A:$D,3,0)</f>
        <v>Túi</v>
      </c>
      <c r="AJ13">
        <v>1</v>
      </c>
    </row>
    <row r="14" spans="1:51" ht="17.25" customHeight="1" x14ac:dyDescent="0.25">
      <c r="C14" s="53">
        <v>45904</v>
      </c>
      <c r="D14" s="53">
        <f t="shared" si="0"/>
        <v>45904</v>
      </c>
      <c r="E14" t="s">
        <v>7182</v>
      </c>
      <c r="H14" t="s">
        <v>4622</v>
      </c>
      <c r="L14" t="s">
        <v>7566</v>
      </c>
      <c r="M14" t="s">
        <v>1796</v>
      </c>
      <c r="U14" t="str">
        <f t="shared" si="1"/>
        <v>K-C6</v>
      </c>
      <c r="AB14" t="s">
        <v>30</v>
      </c>
      <c r="AC14" t="str">
        <f>VLOOKUP($AB14,[2]TONG_SL!$A:$D,2,0)</f>
        <v>Gà muối 500g</v>
      </c>
      <c r="AE14" t="str">
        <f t="shared" si="2"/>
        <v>K-C6</v>
      </c>
      <c r="AG14" t="str">
        <f t="shared" si="3"/>
        <v>632</v>
      </c>
      <c r="AH14" t="str">
        <f t="shared" si="4"/>
        <v>156</v>
      </c>
      <c r="AI14" t="str">
        <f>VLOOKUP($AB14,TONG_SL!$A:$D,3,0)</f>
        <v>Túi</v>
      </c>
      <c r="AJ14">
        <v>3</v>
      </c>
    </row>
    <row r="15" spans="1:51" x14ac:dyDescent="0.25">
      <c r="C15" s="53">
        <v>45904</v>
      </c>
      <c r="D15" s="53">
        <f t="shared" si="0"/>
        <v>45904</v>
      </c>
      <c r="E15" t="s">
        <v>7182</v>
      </c>
      <c r="H15" t="s">
        <v>4622</v>
      </c>
      <c r="L15" t="s">
        <v>7566</v>
      </c>
      <c r="M15" t="s">
        <v>1796</v>
      </c>
      <c r="U15" t="str">
        <f t="shared" si="1"/>
        <v>K-C6</v>
      </c>
      <c r="AB15" t="s">
        <v>547</v>
      </c>
      <c r="AC15" t="str">
        <f>VLOOKUP($AB15,[2]TONG_SL!$A:$D,2,0)</f>
        <v>Chân giò heo muối 500g</v>
      </c>
      <c r="AE15" t="str">
        <f t="shared" si="2"/>
        <v>K-C6</v>
      </c>
      <c r="AG15" t="str">
        <f t="shared" si="3"/>
        <v>632</v>
      </c>
      <c r="AH15" t="str">
        <f t="shared" si="4"/>
        <v>156</v>
      </c>
      <c r="AI15" t="str">
        <f>VLOOKUP($AB15,TONG_SL!$A:$D,3,0)</f>
        <v>Túi</v>
      </c>
      <c r="AJ15">
        <v>1</v>
      </c>
    </row>
    <row r="16" spans="1:51" x14ac:dyDescent="0.25">
      <c r="C16" s="53">
        <v>45905</v>
      </c>
      <c r="D16" s="53">
        <f t="shared" si="0"/>
        <v>45905</v>
      </c>
      <c r="E16" t="s">
        <v>7561</v>
      </c>
      <c r="H16" t="s">
        <v>920</v>
      </c>
      <c r="L16" t="s">
        <v>7562</v>
      </c>
      <c r="M16" t="s">
        <v>1809</v>
      </c>
      <c r="U16" t="str">
        <f t="shared" si="1"/>
        <v>K-C6</v>
      </c>
      <c r="AB16" t="s">
        <v>30</v>
      </c>
      <c r="AC16" t="str">
        <f>VLOOKUP($AB16,[2]TONG_SL!$A:$D,2,0)</f>
        <v>Gà muối 500g</v>
      </c>
      <c r="AE16" t="str">
        <f t="shared" si="2"/>
        <v>K-C6</v>
      </c>
      <c r="AG16" t="str">
        <f t="shared" si="3"/>
        <v>632</v>
      </c>
      <c r="AH16" t="str">
        <f t="shared" si="4"/>
        <v>156</v>
      </c>
      <c r="AI16" t="str">
        <f>VLOOKUP($AB16,TONG_SL!$A:$D,3,0)</f>
        <v>Túi</v>
      </c>
      <c r="AJ16">
        <v>8</v>
      </c>
    </row>
    <row r="17" spans="2:36" x14ac:dyDescent="0.25">
      <c r="C17" s="53">
        <v>45905</v>
      </c>
      <c r="D17" s="53">
        <f t="shared" si="0"/>
        <v>45905</v>
      </c>
      <c r="E17" t="s">
        <v>7561</v>
      </c>
      <c r="H17" t="s">
        <v>920</v>
      </c>
      <c r="L17" t="s">
        <v>7562</v>
      </c>
      <c r="M17" t="s">
        <v>1809</v>
      </c>
      <c r="U17" t="str">
        <f t="shared" si="1"/>
        <v>K-C6</v>
      </c>
      <c r="AB17" t="s">
        <v>55</v>
      </c>
      <c r="AC17" t="str">
        <f>VLOOKUP($AB17,[2]TONG_SL!$A:$D,2,0)</f>
        <v>Gà xì dầu 500g</v>
      </c>
      <c r="AE17" t="str">
        <f t="shared" si="2"/>
        <v>K-C6</v>
      </c>
      <c r="AG17" t="str">
        <f t="shared" si="3"/>
        <v>632</v>
      </c>
      <c r="AH17" t="str">
        <f t="shared" si="4"/>
        <v>156</v>
      </c>
      <c r="AI17" t="str">
        <f>VLOOKUP($AB17,TONG_SL!$A:$D,3,0)</f>
        <v>Túi</v>
      </c>
      <c r="AJ17">
        <v>8</v>
      </c>
    </row>
    <row r="18" spans="2:36" x14ac:dyDescent="0.25">
      <c r="C18" s="53">
        <v>45905</v>
      </c>
      <c r="D18" s="53">
        <f t="shared" si="0"/>
        <v>45905</v>
      </c>
      <c r="E18" t="s">
        <v>7561</v>
      </c>
      <c r="H18" t="s">
        <v>920</v>
      </c>
      <c r="L18" t="s">
        <v>7562</v>
      </c>
      <c r="M18" t="s">
        <v>1809</v>
      </c>
      <c r="U18" t="str">
        <f t="shared" si="1"/>
        <v>K-C6</v>
      </c>
      <c r="AB18" t="s">
        <v>27</v>
      </c>
      <c r="AC18" t="str">
        <f>VLOOKUP($AB18,[2]TONG_SL!$A:$D,2,0)</f>
        <v>Chân giò heo muối 300g</v>
      </c>
      <c r="AE18" t="str">
        <f t="shared" si="2"/>
        <v>K-C6</v>
      </c>
      <c r="AG18" t="str">
        <f t="shared" si="3"/>
        <v>632</v>
      </c>
      <c r="AH18" t="str">
        <f t="shared" si="4"/>
        <v>156</v>
      </c>
      <c r="AI18" t="str">
        <f>VLOOKUP($AB18,TONG_SL!$A:$D,3,0)</f>
        <v>Túi</v>
      </c>
      <c r="AJ18">
        <v>10</v>
      </c>
    </row>
    <row r="19" spans="2:36" x14ac:dyDescent="0.25">
      <c r="B19" t="str">
        <f>IF($C19&lt;&gt;"","3","")</f>
        <v>3</v>
      </c>
      <c r="C19" s="53">
        <v>45905</v>
      </c>
      <c r="D19" s="53">
        <f t="shared" si="0"/>
        <v>45905</v>
      </c>
      <c r="E19" t="s">
        <v>7561</v>
      </c>
      <c r="H19" t="s">
        <v>453</v>
      </c>
      <c r="L19" t="s">
        <v>7562</v>
      </c>
      <c r="M19" t="s">
        <v>75</v>
      </c>
      <c r="U19" t="str">
        <f t="shared" si="1"/>
        <v>K-C6</v>
      </c>
      <c r="AB19" t="s">
        <v>30</v>
      </c>
      <c r="AC19" t="str">
        <f>VLOOKUP($AB19,[2]TONG_SL!$A:$D,2,0)</f>
        <v>Gà muối 500g</v>
      </c>
      <c r="AE19" t="str">
        <f t="shared" si="2"/>
        <v>K-C6</v>
      </c>
      <c r="AG19" t="str">
        <f t="shared" si="3"/>
        <v>632</v>
      </c>
      <c r="AH19" t="str">
        <f t="shared" si="4"/>
        <v>156</v>
      </c>
      <c r="AI19" t="str">
        <f>VLOOKUP($AB19,TONG_SL!$A:$D,3,0)</f>
        <v>Túi</v>
      </c>
      <c r="AJ19">
        <v>6</v>
      </c>
    </row>
    <row r="20" spans="2:36" x14ac:dyDescent="0.25">
      <c r="B20" t="str">
        <f>IF($C20&lt;&gt;"","3","")</f>
        <v>3</v>
      </c>
      <c r="C20" s="53">
        <v>45905</v>
      </c>
      <c r="D20" s="53">
        <f t="shared" si="0"/>
        <v>45905</v>
      </c>
      <c r="E20" t="s">
        <v>7561</v>
      </c>
      <c r="H20" t="s">
        <v>453</v>
      </c>
      <c r="L20" t="s">
        <v>7562</v>
      </c>
      <c r="M20" t="s">
        <v>75</v>
      </c>
      <c r="U20" t="str">
        <f t="shared" si="1"/>
        <v>K-C6</v>
      </c>
      <c r="AB20" t="s">
        <v>55</v>
      </c>
      <c r="AC20" t="str">
        <f>VLOOKUP($AB20,[2]TONG_SL!$A:$D,2,0)</f>
        <v>Gà xì dầu 500g</v>
      </c>
      <c r="AE20" t="str">
        <f t="shared" si="2"/>
        <v>K-C6</v>
      </c>
      <c r="AG20" t="str">
        <f t="shared" si="3"/>
        <v>632</v>
      </c>
      <c r="AH20" t="str">
        <f t="shared" si="4"/>
        <v>156</v>
      </c>
      <c r="AI20" t="str">
        <f>VLOOKUP($AB20,TONG_SL!$A:$D,3,0)</f>
        <v>Túi</v>
      </c>
      <c r="AJ20">
        <v>6</v>
      </c>
    </row>
    <row r="21" spans="2:36" x14ac:dyDescent="0.25">
      <c r="C21" s="53">
        <v>45905</v>
      </c>
      <c r="D21" s="53">
        <f t="shared" si="0"/>
        <v>45905</v>
      </c>
      <c r="E21" t="s">
        <v>7561</v>
      </c>
      <c r="H21" t="s">
        <v>453</v>
      </c>
      <c r="L21" t="s">
        <v>7562</v>
      </c>
      <c r="M21" t="s">
        <v>75</v>
      </c>
      <c r="U21" t="str">
        <f t="shared" si="1"/>
        <v>K-C6</v>
      </c>
      <c r="AB21" t="s">
        <v>27</v>
      </c>
      <c r="AC21" t="str">
        <f>VLOOKUP($AB21,[2]TONG_SL!$A:$D,2,0)</f>
        <v>Chân giò heo muối 300g</v>
      </c>
      <c r="AE21" t="str">
        <f t="shared" si="2"/>
        <v>K-C6</v>
      </c>
      <c r="AG21" t="str">
        <f t="shared" si="3"/>
        <v>632</v>
      </c>
      <c r="AH21" t="str">
        <f t="shared" si="4"/>
        <v>156</v>
      </c>
      <c r="AI21" t="str">
        <f>VLOOKUP($AB21,TONG_SL!$A:$D,3,0)</f>
        <v>Túi</v>
      </c>
      <c r="AJ21">
        <v>10</v>
      </c>
    </row>
    <row r="22" spans="2:36" x14ac:dyDescent="0.25">
      <c r="C22" s="53">
        <v>45905</v>
      </c>
      <c r="D22" s="53">
        <f t="shared" si="0"/>
        <v>45905</v>
      </c>
      <c r="E22" t="s">
        <v>7561</v>
      </c>
      <c r="H22" t="s">
        <v>906</v>
      </c>
      <c r="L22" t="s">
        <v>7562</v>
      </c>
      <c r="M22" t="s">
        <v>1811</v>
      </c>
      <c r="U22" t="str">
        <f t="shared" si="1"/>
        <v>K-C6</v>
      </c>
      <c r="AB22" t="s">
        <v>30</v>
      </c>
      <c r="AC22" t="str">
        <f>VLOOKUP($AB22,[2]TONG_SL!$A:$D,2,0)</f>
        <v>Gà muối 500g</v>
      </c>
      <c r="AE22" t="str">
        <f t="shared" si="2"/>
        <v>K-C6</v>
      </c>
      <c r="AG22" t="str">
        <f t="shared" si="3"/>
        <v>632</v>
      </c>
      <c r="AH22" t="str">
        <f t="shared" si="4"/>
        <v>156</v>
      </c>
      <c r="AI22" t="str">
        <f>VLOOKUP($AB22,TONG_SL!$A:$D,3,0)</f>
        <v>Túi</v>
      </c>
      <c r="AJ22">
        <v>8</v>
      </c>
    </row>
    <row r="23" spans="2:36" x14ac:dyDescent="0.25">
      <c r="C23" s="53">
        <v>45905</v>
      </c>
      <c r="D23" s="53">
        <f t="shared" si="0"/>
        <v>45905</v>
      </c>
      <c r="E23" t="s">
        <v>7561</v>
      </c>
      <c r="H23" t="s">
        <v>906</v>
      </c>
      <c r="L23" t="s">
        <v>7562</v>
      </c>
      <c r="M23" t="s">
        <v>1811</v>
      </c>
      <c r="U23" t="str">
        <f t="shared" si="1"/>
        <v>K-C6</v>
      </c>
      <c r="AB23" t="s">
        <v>55</v>
      </c>
      <c r="AC23" t="str">
        <f>VLOOKUP($AB23,[2]TONG_SL!$A:$D,2,0)</f>
        <v>Gà xì dầu 500g</v>
      </c>
      <c r="AE23" t="str">
        <f t="shared" si="2"/>
        <v>K-C6</v>
      </c>
      <c r="AG23" t="str">
        <f t="shared" si="3"/>
        <v>632</v>
      </c>
      <c r="AH23" t="str">
        <f t="shared" si="4"/>
        <v>156</v>
      </c>
      <c r="AI23" t="str">
        <f>VLOOKUP($AB23,TONG_SL!$A:$D,3,0)</f>
        <v>Túi</v>
      </c>
      <c r="AJ23">
        <v>6</v>
      </c>
    </row>
    <row r="24" spans="2:36" x14ac:dyDescent="0.25">
      <c r="C24" s="53">
        <v>45905</v>
      </c>
      <c r="D24" s="53">
        <f t="shared" si="0"/>
        <v>45905</v>
      </c>
      <c r="E24" t="s">
        <v>7561</v>
      </c>
      <c r="H24" t="s">
        <v>906</v>
      </c>
      <c r="L24" t="s">
        <v>7562</v>
      </c>
      <c r="M24" t="s">
        <v>1811</v>
      </c>
      <c r="U24" t="str">
        <f t="shared" si="1"/>
        <v>K-C6</v>
      </c>
      <c r="AB24" t="s">
        <v>27</v>
      </c>
      <c r="AC24" t="str">
        <f>VLOOKUP($AB24,[2]TONG_SL!$A:$D,2,0)</f>
        <v>Chân giò heo muối 300g</v>
      </c>
      <c r="AE24" t="str">
        <f t="shared" si="2"/>
        <v>K-C6</v>
      </c>
      <c r="AG24" t="str">
        <f t="shared" si="3"/>
        <v>632</v>
      </c>
      <c r="AH24" t="str">
        <f t="shared" si="4"/>
        <v>156</v>
      </c>
      <c r="AI24" t="str">
        <f>VLOOKUP($AB24,TONG_SL!$A:$D,3,0)</f>
        <v>Túi</v>
      </c>
      <c r="AJ24">
        <v>12</v>
      </c>
    </row>
    <row r="25" spans="2:36" x14ac:dyDescent="0.25">
      <c r="C25" s="53">
        <v>45906</v>
      </c>
      <c r="D25" s="53">
        <f t="shared" si="0"/>
        <v>45906</v>
      </c>
      <c r="E25" t="s">
        <v>7182</v>
      </c>
      <c r="H25" t="s">
        <v>800</v>
      </c>
      <c r="L25" t="s">
        <v>7566</v>
      </c>
      <c r="M25" t="s">
        <v>1811</v>
      </c>
      <c r="U25" t="str">
        <f t="shared" si="1"/>
        <v>K-C6</v>
      </c>
      <c r="AB25" t="s">
        <v>30</v>
      </c>
      <c r="AC25" t="str">
        <f>VLOOKUP($AB25,[2]TONG_SL!$A:$D,2,0)</f>
        <v>Gà muối 500g</v>
      </c>
      <c r="AE25" t="str">
        <f t="shared" si="2"/>
        <v>K-C6</v>
      </c>
      <c r="AG25" t="str">
        <f t="shared" si="3"/>
        <v>632</v>
      </c>
      <c r="AH25" t="str">
        <f t="shared" si="4"/>
        <v>156</v>
      </c>
      <c r="AI25" t="str">
        <f>VLOOKUP($AB25,TONG_SL!$A:$D,3,0)</f>
        <v>Túi</v>
      </c>
      <c r="AJ25">
        <v>2</v>
      </c>
    </row>
    <row r="26" spans="2:36" x14ac:dyDescent="0.25">
      <c r="C26" s="53">
        <v>45906</v>
      </c>
      <c r="D26" s="53">
        <f t="shared" si="0"/>
        <v>45906</v>
      </c>
      <c r="E26" t="s">
        <v>7182</v>
      </c>
      <c r="H26" t="s">
        <v>790</v>
      </c>
      <c r="L26" t="s">
        <v>7566</v>
      </c>
      <c r="M26" t="s">
        <v>1811</v>
      </c>
      <c r="U26" t="str">
        <f t="shared" si="1"/>
        <v>K-C6</v>
      </c>
      <c r="AB26" t="s">
        <v>27</v>
      </c>
      <c r="AC26" t="str">
        <f>VLOOKUP($AB26,[2]TONG_SL!$A:$D,2,0)</f>
        <v>Chân giò heo muối 300g</v>
      </c>
      <c r="AE26" t="str">
        <f t="shared" si="2"/>
        <v>K-C6</v>
      </c>
      <c r="AG26" t="str">
        <f t="shared" si="3"/>
        <v>632</v>
      </c>
      <c r="AH26" t="str">
        <f t="shared" si="4"/>
        <v>156</v>
      </c>
      <c r="AI26" t="str">
        <f>VLOOKUP($AB26,TONG_SL!$A:$D,3,0)</f>
        <v>Túi</v>
      </c>
      <c r="AJ26">
        <v>2</v>
      </c>
    </row>
    <row r="27" spans="2:36" x14ac:dyDescent="0.25">
      <c r="C27" s="53">
        <v>45906</v>
      </c>
      <c r="D27" s="53">
        <f t="shared" si="0"/>
        <v>45906</v>
      </c>
      <c r="E27" t="s">
        <v>7183</v>
      </c>
      <c r="H27" t="s">
        <v>7188</v>
      </c>
      <c r="L27" t="s">
        <v>7498</v>
      </c>
      <c r="M27" t="s">
        <v>1796</v>
      </c>
      <c r="U27" t="str">
        <f t="shared" si="1"/>
        <v>K-C6</v>
      </c>
      <c r="AB27" t="s">
        <v>30</v>
      </c>
      <c r="AC27" t="str">
        <f>VLOOKUP($AB27,[2]TONG_SL!$A:$D,2,0)</f>
        <v>Gà muối 500g</v>
      </c>
      <c r="AE27" t="str">
        <f t="shared" si="2"/>
        <v>K-C6</v>
      </c>
      <c r="AG27" t="str">
        <f t="shared" si="3"/>
        <v>632</v>
      </c>
      <c r="AH27" t="str">
        <f t="shared" si="4"/>
        <v>156</v>
      </c>
      <c r="AI27" t="str">
        <f>VLOOKUP($AB27,TONG_SL!$A:$D,3,0)</f>
        <v>Túi</v>
      </c>
      <c r="AJ27">
        <v>8</v>
      </c>
    </row>
    <row r="28" spans="2:36" x14ac:dyDescent="0.25">
      <c r="C28" s="53">
        <v>45906</v>
      </c>
      <c r="D28" s="53">
        <f t="shared" si="0"/>
        <v>45906</v>
      </c>
      <c r="E28" t="s">
        <v>7183</v>
      </c>
      <c r="H28" t="s">
        <v>7188</v>
      </c>
      <c r="L28" t="s">
        <v>7498</v>
      </c>
      <c r="M28" t="s">
        <v>1796</v>
      </c>
      <c r="U28" t="str">
        <f t="shared" si="1"/>
        <v>K-C6</v>
      </c>
      <c r="AB28" t="s">
        <v>27</v>
      </c>
      <c r="AC28" t="str">
        <f>VLOOKUP($AB28,[2]TONG_SL!$A:$D,2,0)</f>
        <v>Chân giò heo muối 300g</v>
      </c>
      <c r="AE28" t="str">
        <f t="shared" si="2"/>
        <v>K-C6</v>
      </c>
      <c r="AG28" t="str">
        <f t="shared" si="3"/>
        <v>632</v>
      </c>
      <c r="AH28" t="str">
        <f t="shared" si="4"/>
        <v>156</v>
      </c>
      <c r="AI28" t="str">
        <f>VLOOKUP($AB28,TONG_SL!$A:$D,3,0)</f>
        <v>Túi</v>
      </c>
      <c r="AJ28">
        <v>1</v>
      </c>
    </row>
    <row r="29" spans="2:36" x14ac:dyDescent="0.25">
      <c r="C29" s="53">
        <v>45906</v>
      </c>
      <c r="D29" s="53">
        <f t="shared" si="0"/>
        <v>45906</v>
      </c>
      <c r="E29" t="s">
        <v>7183</v>
      </c>
      <c r="H29" t="s">
        <v>7188</v>
      </c>
      <c r="L29" t="s">
        <v>7498</v>
      </c>
      <c r="M29" t="s">
        <v>1796</v>
      </c>
      <c r="U29" t="str">
        <f t="shared" si="1"/>
        <v>K-C6</v>
      </c>
      <c r="AB29" t="s">
        <v>35</v>
      </c>
      <c r="AC29" t="str">
        <f>VLOOKUP($AB29,[2]TONG_SL!$A:$D,2,0)</f>
        <v>Tai heo muối 200g</v>
      </c>
      <c r="AE29" t="str">
        <f t="shared" si="2"/>
        <v>K-C6</v>
      </c>
      <c r="AG29" t="str">
        <f t="shared" si="3"/>
        <v>632</v>
      </c>
      <c r="AH29" t="str">
        <f t="shared" si="4"/>
        <v>156</v>
      </c>
      <c r="AI29" t="str">
        <f>VLOOKUP($AB29,TONG_SL!$A:$D,3,0)</f>
        <v>Túi</v>
      </c>
      <c r="AJ29">
        <v>1</v>
      </c>
    </row>
    <row r="30" spans="2:36" x14ac:dyDescent="0.25">
      <c r="C30" s="53">
        <v>45906</v>
      </c>
      <c r="D30" s="53">
        <f t="shared" si="0"/>
        <v>45906</v>
      </c>
      <c r="E30" t="s">
        <v>7183</v>
      </c>
      <c r="H30" t="s">
        <v>7188</v>
      </c>
      <c r="L30" t="s">
        <v>7498</v>
      </c>
      <c r="M30" t="s">
        <v>1796</v>
      </c>
      <c r="U30" t="str">
        <f t="shared" si="1"/>
        <v>K-C6</v>
      </c>
      <c r="AB30" t="s">
        <v>32</v>
      </c>
      <c r="AC30" t="str">
        <f>VLOOKUP($AB30,[2]TONG_SL!$A:$D,2,0)</f>
        <v>Giò Tai Lưỡi Xào 250g</v>
      </c>
      <c r="AE30" t="str">
        <f t="shared" si="2"/>
        <v>K-C6</v>
      </c>
      <c r="AG30" t="str">
        <f t="shared" si="3"/>
        <v>632</v>
      </c>
      <c r="AH30" t="str">
        <f t="shared" si="4"/>
        <v>156</v>
      </c>
      <c r="AI30" t="str">
        <f>VLOOKUP($AB30,TONG_SL!$A:$D,3,0)</f>
        <v>Túi</v>
      </c>
      <c r="AJ30">
        <v>1</v>
      </c>
    </row>
    <row r="31" spans="2:36" x14ac:dyDescent="0.25">
      <c r="C31" s="53">
        <v>45906</v>
      </c>
      <c r="D31" s="53">
        <f t="shared" si="0"/>
        <v>45906</v>
      </c>
      <c r="E31" t="s">
        <v>7183</v>
      </c>
      <c r="H31" t="s">
        <v>7188</v>
      </c>
      <c r="L31" t="s">
        <v>7498</v>
      </c>
      <c r="M31" t="s">
        <v>1796</v>
      </c>
      <c r="U31" t="str">
        <f t="shared" si="1"/>
        <v>K-C6</v>
      </c>
      <c r="AB31" t="s">
        <v>39</v>
      </c>
      <c r="AC31" t="str">
        <f>VLOOKUP($AB31,[2]TONG_SL!$A:$D,2,0)</f>
        <v>Chả cốm 300g</v>
      </c>
      <c r="AE31" t="str">
        <f t="shared" si="2"/>
        <v>K-C6</v>
      </c>
      <c r="AG31" t="str">
        <f t="shared" si="3"/>
        <v>632</v>
      </c>
      <c r="AH31" t="str">
        <f t="shared" si="4"/>
        <v>156</v>
      </c>
      <c r="AI31" t="str">
        <f>VLOOKUP($AB31,TONG_SL!$A:$D,3,0)</f>
        <v>Túi</v>
      </c>
      <c r="AJ31">
        <v>2</v>
      </c>
    </row>
    <row r="32" spans="2:36" x14ac:dyDescent="0.25">
      <c r="C32" s="53">
        <v>45906</v>
      </c>
      <c r="D32" s="53">
        <f t="shared" si="0"/>
        <v>45906</v>
      </c>
      <c r="E32" t="s">
        <v>7561</v>
      </c>
      <c r="H32" t="s">
        <v>7193</v>
      </c>
      <c r="L32" t="s">
        <v>7562</v>
      </c>
      <c r="M32" t="s">
        <v>1796</v>
      </c>
      <c r="U32" t="str">
        <f t="shared" si="1"/>
        <v>K-C6</v>
      </c>
      <c r="AB32" t="s">
        <v>35</v>
      </c>
      <c r="AC32" t="str">
        <f>VLOOKUP($AB32,[2]TONG_SL!$A:$D,2,0)</f>
        <v>Tai heo muối 200g</v>
      </c>
      <c r="AE32" t="str">
        <f t="shared" si="2"/>
        <v>K-C6</v>
      </c>
      <c r="AG32" t="str">
        <f t="shared" si="3"/>
        <v>632</v>
      </c>
      <c r="AH32" t="str">
        <f t="shared" si="4"/>
        <v>156</v>
      </c>
      <c r="AI32" t="str">
        <f>VLOOKUP($AB32,TONG_SL!$A:$D,3,0)</f>
        <v>Túi</v>
      </c>
      <c r="AJ32">
        <v>2</v>
      </c>
    </row>
    <row r="33" spans="3:36" x14ac:dyDescent="0.25">
      <c r="C33" s="53">
        <v>45908</v>
      </c>
      <c r="D33" s="53">
        <f t="shared" si="0"/>
        <v>45908</v>
      </c>
      <c r="E33" t="s">
        <v>7183</v>
      </c>
      <c r="H33" t="s">
        <v>7188</v>
      </c>
      <c r="L33" t="s">
        <v>7498</v>
      </c>
      <c r="M33" t="s">
        <v>1796</v>
      </c>
      <c r="U33" t="str">
        <f t="shared" si="1"/>
        <v>K-C6</v>
      </c>
      <c r="AB33" t="s">
        <v>556</v>
      </c>
      <c r="AC33" t="str">
        <f>VLOOKUP($AB33,[2]TONG_SL!$A:$D,2,0)</f>
        <v>Chân giò heo muối 100g</v>
      </c>
      <c r="AE33" t="str">
        <f t="shared" si="2"/>
        <v>K-C6</v>
      </c>
      <c r="AG33" t="str">
        <f t="shared" si="3"/>
        <v>632</v>
      </c>
      <c r="AH33" t="str">
        <f t="shared" si="4"/>
        <v>156</v>
      </c>
      <c r="AI33" t="str">
        <f>VLOOKUP($AB33,TONG_SL!$A:$D,3,0)</f>
        <v>Gói</v>
      </c>
      <c r="AJ33">
        <v>1</v>
      </c>
    </row>
    <row r="34" spans="3:36" x14ac:dyDescent="0.25">
      <c r="C34" s="53">
        <v>45908</v>
      </c>
      <c r="D34" s="53">
        <f t="shared" si="0"/>
        <v>45908</v>
      </c>
      <c r="E34" t="s">
        <v>7183</v>
      </c>
      <c r="H34" t="s">
        <v>7188</v>
      </c>
      <c r="L34" t="s">
        <v>7498</v>
      </c>
      <c r="M34" t="s">
        <v>1796</v>
      </c>
      <c r="U34" t="str">
        <f t="shared" si="1"/>
        <v>K-C6</v>
      </c>
      <c r="AB34" t="s">
        <v>30</v>
      </c>
      <c r="AC34" t="str">
        <f>VLOOKUP($AB34,[2]TONG_SL!$A:$D,2,0)</f>
        <v>Gà muối 500g</v>
      </c>
      <c r="AE34" t="str">
        <f t="shared" si="2"/>
        <v>K-C6</v>
      </c>
      <c r="AG34" t="str">
        <f t="shared" si="3"/>
        <v>632</v>
      </c>
      <c r="AH34" t="str">
        <f t="shared" si="4"/>
        <v>156</v>
      </c>
      <c r="AI34" t="str">
        <f>VLOOKUP($AB34,TONG_SL!$A:$D,3,0)</f>
        <v>Túi</v>
      </c>
      <c r="AJ34">
        <v>7</v>
      </c>
    </row>
    <row r="35" spans="3:36" x14ac:dyDescent="0.25">
      <c r="C35" s="53">
        <v>45908</v>
      </c>
      <c r="D35" s="53">
        <f t="shared" ref="D35:D66" si="5">C35</f>
        <v>45908</v>
      </c>
      <c r="E35" t="s">
        <v>7183</v>
      </c>
      <c r="H35" t="s">
        <v>7188</v>
      </c>
      <c r="L35" t="s">
        <v>7498</v>
      </c>
      <c r="M35" t="s">
        <v>1796</v>
      </c>
      <c r="U35" t="str">
        <f t="shared" ref="U35:U68" si="6">IF($C35&lt;&gt;"","K-C6","")</f>
        <v>K-C6</v>
      </c>
      <c r="AB35" t="s">
        <v>27</v>
      </c>
      <c r="AC35" t="str">
        <f>VLOOKUP($AB35,[2]TONG_SL!$A:$D,2,0)</f>
        <v>Chân giò heo muối 300g</v>
      </c>
      <c r="AE35" t="str">
        <f t="shared" ref="AE35:AE68" si="7">IF($C35&lt;&gt;"","K-C6","")</f>
        <v>K-C6</v>
      </c>
      <c r="AG35" t="str">
        <f t="shared" ref="AG35:AG68" si="8">IF($C35&lt;&gt;"","632","")</f>
        <v>632</v>
      </c>
      <c r="AH35" t="str">
        <f t="shared" ref="AH35:AH68" si="9">IF($C35&lt;&gt;"","156","")</f>
        <v>156</v>
      </c>
      <c r="AI35" t="str">
        <f>VLOOKUP($AB35,TONG_SL!$A:$D,3,0)</f>
        <v>Túi</v>
      </c>
      <c r="AJ35">
        <v>2</v>
      </c>
    </row>
    <row r="36" spans="3:36" x14ac:dyDescent="0.25">
      <c r="C36" s="53">
        <v>45908</v>
      </c>
      <c r="D36" s="53">
        <f t="shared" si="5"/>
        <v>45908</v>
      </c>
      <c r="E36" t="s">
        <v>7183</v>
      </c>
      <c r="H36" t="s">
        <v>7188</v>
      </c>
      <c r="L36" t="s">
        <v>7498</v>
      </c>
      <c r="M36" t="s">
        <v>1796</v>
      </c>
      <c r="U36" t="str">
        <f t="shared" si="6"/>
        <v>K-C6</v>
      </c>
      <c r="AB36" t="s">
        <v>35</v>
      </c>
      <c r="AC36" t="str">
        <f>VLOOKUP($AB36,[2]TONG_SL!$A:$D,2,0)</f>
        <v>Tai heo muối 200g</v>
      </c>
      <c r="AE36" t="str">
        <f t="shared" si="7"/>
        <v>K-C6</v>
      </c>
      <c r="AG36" t="str">
        <f t="shared" si="8"/>
        <v>632</v>
      </c>
      <c r="AH36" t="str">
        <f t="shared" si="9"/>
        <v>156</v>
      </c>
      <c r="AI36" t="str">
        <f>VLOOKUP($AB36,TONG_SL!$A:$D,3,0)</f>
        <v>Túi</v>
      </c>
      <c r="AJ36">
        <v>1</v>
      </c>
    </row>
    <row r="37" spans="3:36" x14ac:dyDescent="0.25">
      <c r="C37" s="53">
        <v>45908</v>
      </c>
      <c r="D37" s="53">
        <f t="shared" si="5"/>
        <v>45908</v>
      </c>
      <c r="E37" t="s">
        <v>7183</v>
      </c>
      <c r="H37" t="s">
        <v>7188</v>
      </c>
      <c r="L37" t="s">
        <v>7498</v>
      </c>
      <c r="M37" t="s">
        <v>1796</v>
      </c>
      <c r="U37" t="str">
        <f t="shared" si="6"/>
        <v>K-C6</v>
      </c>
      <c r="AB37" t="s">
        <v>32</v>
      </c>
      <c r="AC37" t="str">
        <f>VLOOKUP($AB37,[2]TONG_SL!$A:$D,2,0)</f>
        <v>Giò Tai Lưỡi Xào 250g</v>
      </c>
      <c r="AE37" t="str">
        <f t="shared" si="7"/>
        <v>K-C6</v>
      </c>
      <c r="AG37" t="str">
        <f t="shared" si="8"/>
        <v>632</v>
      </c>
      <c r="AH37" t="str">
        <f t="shared" si="9"/>
        <v>156</v>
      </c>
      <c r="AI37" t="str">
        <f>VLOOKUP($AB37,TONG_SL!$A:$D,3,0)</f>
        <v>Túi</v>
      </c>
      <c r="AJ37">
        <v>1</v>
      </c>
    </row>
    <row r="38" spans="3:36" x14ac:dyDescent="0.25">
      <c r="C38" s="53">
        <v>45908</v>
      </c>
      <c r="D38" s="53">
        <f t="shared" si="5"/>
        <v>45908</v>
      </c>
      <c r="E38" t="s">
        <v>7183</v>
      </c>
      <c r="H38" t="s">
        <v>7188</v>
      </c>
      <c r="L38" t="s">
        <v>7498</v>
      </c>
      <c r="M38" t="s">
        <v>1796</v>
      </c>
      <c r="U38" t="str">
        <f t="shared" si="6"/>
        <v>K-C6</v>
      </c>
      <c r="AB38" t="s">
        <v>51</v>
      </c>
      <c r="AC38" t="str">
        <f>VLOOKUP($AB38,[2]TONG_SL!$A:$D,2,0)</f>
        <v>Mọc Nấm Hương 250g</v>
      </c>
      <c r="AE38" t="str">
        <f t="shared" si="7"/>
        <v>K-C6</v>
      </c>
      <c r="AG38" t="str">
        <f t="shared" si="8"/>
        <v>632</v>
      </c>
      <c r="AH38" t="str">
        <f t="shared" si="9"/>
        <v>156</v>
      </c>
      <c r="AI38" t="str">
        <f>VLOOKUP($AB38,TONG_SL!$A:$D,3,0)</f>
        <v>Túi</v>
      </c>
      <c r="AJ38">
        <v>1</v>
      </c>
    </row>
    <row r="39" spans="3:36" x14ac:dyDescent="0.25">
      <c r="C39" s="53">
        <v>45908</v>
      </c>
      <c r="D39" s="53">
        <f t="shared" si="5"/>
        <v>45908</v>
      </c>
      <c r="E39" t="s">
        <v>7182</v>
      </c>
      <c r="H39" t="s">
        <v>5003</v>
      </c>
      <c r="L39" t="s">
        <v>7566</v>
      </c>
      <c r="M39" t="s">
        <v>1815</v>
      </c>
      <c r="U39" t="str">
        <f t="shared" si="6"/>
        <v>K-C6</v>
      </c>
      <c r="AB39" t="s">
        <v>570</v>
      </c>
      <c r="AC39" t="str">
        <f>VLOOKUP($AB39,[2]TONG_SL!$A:$D,2,0)</f>
        <v>Tai heo sốt thái 150g</v>
      </c>
      <c r="AE39" t="str">
        <f t="shared" si="7"/>
        <v>K-C6</v>
      </c>
      <c r="AG39" t="str">
        <f t="shared" si="8"/>
        <v>632</v>
      </c>
      <c r="AH39" t="str">
        <f t="shared" si="9"/>
        <v>156</v>
      </c>
      <c r="AI39" t="str">
        <f>VLOOKUP($AB39,TONG_SL!$A:$D,3,0)</f>
        <v>Túi</v>
      </c>
      <c r="AJ39">
        <v>10</v>
      </c>
    </row>
    <row r="40" spans="3:36" x14ac:dyDescent="0.25">
      <c r="C40" s="53">
        <v>45908</v>
      </c>
      <c r="D40" s="53">
        <f t="shared" si="5"/>
        <v>45908</v>
      </c>
      <c r="E40" t="s">
        <v>7182</v>
      </c>
      <c r="H40" t="s">
        <v>5149</v>
      </c>
      <c r="L40" t="s">
        <v>7566</v>
      </c>
      <c r="M40" t="s">
        <v>1815</v>
      </c>
      <c r="U40" t="str">
        <f t="shared" si="6"/>
        <v>K-C6</v>
      </c>
      <c r="AB40" t="s">
        <v>570</v>
      </c>
      <c r="AC40" t="str">
        <f>VLOOKUP($AB40,[2]TONG_SL!$A:$D,2,0)</f>
        <v>Tai heo sốt thái 150g</v>
      </c>
      <c r="AE40" t="str">
        <f t="shared" si="7"/>
        <v>K-C6</v>
      </c>
      <c r="AG40" t="str">
        <f t="shared" si="8"/>
        <v>632</v>
      </c>
      <c r="AH40" t="str">
        <f t="shared" si="9"/>
        <v>156</v>
      </c>
      <c r="AI40" t="str">
        <f>VLOOKUP($AB40,TONG_SL!$A:$D,3,0)</f>
        <v>Túi</v>
      </c>
      <c r="AJ40">
        <v>5</v>
      </c>
    </row>
    <row r="41" spans="3:36" x14ac:dyDescent="0.25">
      <c r="C41" s="53">
        <v>45908</v>
      </c>
      <c r="D41" s="53">
        <f t="shared" si="5"/>
        <v>45908</v>
      </c>
      <c r="E41" t="s">
        <v>7182</v>
      </c>
      <c r="H41" t="s">
        <v>5290</v>
      </c>
      <c r="L41" t="s">
        <v>7566</v>
      </c>
      <c r="M41" t="s">
        <v>1815</v>
      </c>
      <c r="U41" t="str">
        <f t="shared" si="6"/>
        <v>K-C6</v>
      </c>
      <c r="AB41" t="s">
        <v>570</v>
      </c>
      <c r="AC41" t="str">
        <f>VLOOKUP($AB41,[2]TONG_SL!$A:$D,2,0)</f>
        <v>Tai heo sốt thái 150g</v>
      </c>
      <c r="AE41" t="str">
        <f t="shared" si="7"/>
        <v>K-C6</v>
      </c>
      <c r="AG41" t="str">
        <f t="shared" si="8"/>
        <v>632</v>
      </c>
      <c r="AH41" t="str">
        <f t="shared" si="9"/>
        <v>156</v>
      </c>
      <c r="AI41" t="str">
        <f>VLOOKUP($AB41,TONG_SL!$A:$D,3,0)</f>
        <v>Túi</v>
      </c>
      <c r="AJ41">
        <v>5</v>
      </c>
    </row>
    <row r="42" spans="3:36" x14ac:dyDescent="0.25">
      <c r="C42" s="53">
        <v>45908</v>
      </c>
      <c r="D42" s="53">
        <f t="shared" si="5"/>
        <v>45908</v>
      </c>
      <c r="E42" t="s">
        <v>7182</v>
      </c>
      <c r="H42" t="s">
        <v>788</v>
      </c>
      <c r="L42" t="s">
        <v>7566</v>
      </c>
      <c r="M42" t="s">
        <v>1815</v>
      </c>
      <c r="U42" t="str">
        <f t="shared" si="6"/>
        <v>K-C6</v>
      </c>
      <c r="AB42" t="s">
        <v>27</v>
      </c>
      <c r="AC42" t="str">
        <f>VLOOKUP($AB42,[2]TONG_SL!$A:$D,2,0)</f>
        <v>Chân giò heo muối 300g</v>
      </c>
      <c r="AE42" t="str">
        <f t="shared" si="7"/>
        <v>K-C6</v>
      </c>
      <c r="AG42" t="str">
        <f t="shared" si="8"/>
        <v>632</v>
      </c>
      <c r="AH42" t="str">
        <f t="shared" si="9"/>
        <v>156</v>
      </c>
      <c r="AI42" t="str">
        <f>VLOOKUP($AB42,TONG_SL!$A:$D,3,0)</f>
        <v>Túi</v>
      </c>
      <c r="AJ42">
        <v>2</v>
      </c>
    </row>
    <row r="43" spans="3:36" x14ac:dyDescent="0.25">
      <c r="C43" s="53">
        <v>45909</v>
      </c>
      <c r="D43" s="53">
        <f t="shared" si="5"/>
        <v>45909</v>
      </c>
      <c r="E43" t="s">
        <v>7183</v>
      </c>
      <c r="H43" t="s">
        <v>7188</v>
      </c>
      <c r="L43" t="s">
        <v>7498</v>
      </c>
      <c r="M43" t="s">
        <v>1796</v>
      </c>
      <c r="U43" t="str">
        <f t="shared" si="6"/>
        <v>K-C6</v>
      </c>
      <c r="AB43" t="s">
        <v>558</v>
      </c>
      <c r="AC43" t="str">
        <f>VLOOKUP($AB43,[2]TONG_SL!$A:$D,2,0)</f>
        <v>Gà muối hun khói 300g</v>
      </c>
      <c r="AE43" t="str">
        <f t="shared" si="7"/>
        <v>K-C6</v>
      </c>
      <c r="AG43" t="str">
        <f t="shared" si="8"/>
        <v>632</v>
      </c>
      <c r="AH43" t="str">
        <f t="shared" si="9"/>
        <v>156</v>
      </c>
      <c r="AI43" t="str">
        <f>VLOOKUP($AB43,TONG_SL!$A:$D,3,0)</f>
        <v>Túi</v>
      </c>
      <c r="AJ43">
        <v>1</v>
      </c>
    </row>
    <row r="44" spans="3:36" x14ac:dyDescent="0.25">
      <c r="C44" s="53">
        <v>45909</v>
      </c>
      <c r="D44" s="53">
        <f t="shared" si="5"/>
        <v>45909</v>
      </c>
      <c r="E44" t="s">
        <v>7183</v>
      </c>
      <c r="H44" t="s">
        <v>7188</v>
      </c>
      <c r="L44" t="s">
        <v>7498</v>
      </c>
      <c r="M44" t="s">
        <v>1796</v>
      </c>
      <c r="U44" t="str">
        <f t="shared" si="6"/>
        <v>K-C6</v>
      </c>
      <c r="AB44" t="s">
        <v>556</v>
      </c>
      <c r="AC44" t="str">
        <f>VLOOKUP($AB44,[2]TONG_SL!$A:$D,2,0)</f>
        <v>Chân giò heo muối 100g</v>
      </c>
      <c r="AE44" t="str">
        <f t="shared" si="7"/>
        <v>K-C6</v>
      </c>
      <c r="AG44" t="str">
        <f t="shared" si="8"/>
        <v>632</v>
      </c>
      <c r="AH44" t="str">
        <f t="shared" si="9"/>
        <v>156</v>
      </c>
      <c r="AI44" t="str">
        <f>VLOOKUP($AB44,TONG_SL!$A:$D,3,0)</f>
        <v>Gói</v>
      </c>
      <c r="AJ44">
        <v>1</v>
      </c>
    </row>
    <row r="45" spans="3:36" x14ac:dyDescent="0.25">
      <c r="C45" s="53">
        <v>45909</v>
      </c>
      <c r="D45" s="53">
        <f t="shared" si="5"/>
        <v>45909</v>
      </c>
      <c r="E45" t="s">
        <v>7183</v>
      </c>
      <c r="H45" t="s">
        <v>7188</v>
      </c>
      <c r="L45" t="s">
        <v>7498</v>
      </c>
      <c r="M45" t="s">
        <v>1796</v>
      </c>
      <c r="U45" t="str">
        <f t="shared" si="6"/>
        <v>K-C6</v>
      </c>
      <c r="AB45" t="s">
        <v>30</v>
      </c>
      <c r="AC45" t="str">
        <f>VLOOKUP($AB45,[2]TONG_SL!$A:$D,2,0)</f>
        <v>Gà muối 500g</v>
      </c>
      <c r="AE45" t="str">
        <f t="shared" si="7"/>
        <v>K-C6</v>
      </c>
      <c r="AG45" t="str">
        <f t="shared" si="8"/>
        <v>632</v>
      </c>
      <c r="AH45" t="str">
        <f t="shared" si="9"/>
        <v>156</v>
      </c>
      <c r="AI45" t="str">
        <f>VLOOKUP($AB45,TONG_SL!$A:$D,3,0)</f>
        <v>Túi</v>
      </c>
      <c r="AJ45">
        <v>9</v>
      </c>
    </row>
    <row r="46" spans="3:36" x14ac:dyDescent="0.25">
      <c r="C46" s="53">
        <v>45909</v>
      </c>
      <c r="D46" s="53">
        <f t="shared" si="5"/>
        <v>45909</v>
      </c>
      <c r="E46" t="s">
        <v>7183</v>
      </c>
      <c r="H46" t="s">
        <v>7188</v>
      </c>
      <c r="L46" t="s">
        <v>7498</v>
      </c>
      <c r="M46" t="s">
        <v>1796</v>
      </c>
      <c r="U46" t="str">
        <f t="shared" si="6"/>
        <v>K-C6</v>
      </c>
      <c r="AB46" t="s">
        <v>27</v>
      </c>
      <c r="AC46" t="str">
        <f>VLOOKUP($AB46,[2]TONG_SL!$A:$D,2,0)</f>
        <v>Chân giò heo muối 300g</v>
      </c>
      <c r="AE46" t="str">
        <f t="shared" si="7"/>
        <v>K-C6</v>
      </c>
      <c r="AG46" t="str">
        <f t="shared" si="8"/>
        <v>632</v>
      </c>
      <c r="AH46" t="str">
        <f t="shared" si="9"/>
        <v>156</v>
      </c>
      <c r="AI46" t="str">
        <f>VLOOKUP($AB46,TONG_SL!$A:$D,3,0)</f>
        <v>Túi</v>
      </c>
      <c r="AJ46">
        <v>2</v>
      </c>
    </row>
    <row r="47" spans="3:36" x14ac:dyDescent="0.25">
      <c r="C47" s="53">
        <v>45909</v>
      </c>
      <c r="D47" s="53">
        <f t="shared" si="5"/>
        <v>45909</v>
      </c>
      <c r="E47" t="s">
        <v>7183</v>
      </c>
      <c r="H47" t="s">
        <v>7188</v>
      </c>
      <c r="L47" t="s">
        <v>7498</v>
      </c>
      <c r="M47" t="s">
        <v>1796</v>
      </c>
      <c r="U47" t="str">
        <f t="shared" si="6"/>
        <v>K-C6</v>
      </c>
      <c r="AB47" t="s">
        <v>35</v>
      </c>
      <c r="AC47" t="str">
        <f>VLOOKUP($AB47,[2]TONG_SL!$A:$D,2,0)</f>
        <v>Tai heo muối 200g</v>
      </c>
      <c r="AE47" t="str">
        <f t="shared" si="7"/>
        <v>K-C6</v>
      </c>
      <c r="AG47" t="str">
        <f t="shared" si="8"/>
        <v>632</v>
      </c>
      <c r="AH47" t="str">
        <f t="shared" si="9"/>
        <v>156</v>
      </c>
      <c r="AI47" t="str">
        <f>VLOOKUP($AB47,TONG_SL!$A:$D,3,0)</f>
        <v>Túi</v>
      </c>
      <c r="AJ47">
        <v>1</v>
      </c>
    </row>
    <row r="48" spans="3:36" x14ac:dyDescent="0.25">
      <c r="C48" s="53">
        <v>45909</v>
      </c>
      <c r="D48" s="53">
        <f t="shared" si="5"/>
        <v>45909</v>
      </c>
      <c r="E48" t="s">
        <v>7183</v>
      </c>
      <c r="H48" t="s">
        <v>7188</v>
      </c>
      <c r="L48" t="s">
        <v>7498</v>
      </c>
      <c r="M48" t="s">
        <v>1796</v>
      </c>
      <c r="U48" t="str">
        <f t="shared" si="6"/>
        <v>K-C6</v>
      </c>
      <c r="AB48" t="s">
        <v>32</v>
      </c>
      <c r="AC48" t="str">
        <f>VLOOKUP($AB48,[2]TONG_SL!$A:$D,2,0)</f>
        <v>Giò Tai Lưỡi Xào 250g</v>
      </c>
      <c r="AE48" t="str">
        <f t="shared" si="7"/>
        <v>K-C6</v>
      </c>
      <c r="AG48" t="str">
        <f t="shared" si="8"/>
        <v>632</v>
      </c>
      <c r="AH48" t="str">
        <f t="shared" si="9"/>
        <v>156</v>
      </c>
      <c r="AI48" t="str">
        <f>VLOOKUP($AB48,TONG_SL!$A:$D,3,0)</f>
        <v>Túi</v>
      </c>
      <c r="AJ48">
        <v>1</v>
      </c>
    </row>
    <row r="49" spans="3:36" x14ac:dyDescent="0.25">
      <c r="C49" s="53">
        <v>45909</v>
      </c>
      <c r="D49" s="53">
        <f t="shared" si="5"/>
        <v>45909</v>
      </c>
      <c r="E49" t="s">
        <v>7183</v>
      </c>
      <c r="H49" t="s">
        <v>7188</v>
      </c>
      <c r="L49" t="s">
        <v>7498</v>
      </c>
      <c r="M49" t="s">
        <v>1796</v>
      </c>
      <c r="U49" t="str">
        <f t="shared" si="6"/>
        <v>K-C6</v>
      </c>
      <c r="AB49" t="s">
        <v>51</v>
      </c>
      <c r="AC49" t="str">
        <f>VLOOKUP($AB49,[2]TONG_SL!$A:$D,2,0)</f>
        <v>Mọc Nấm Hương 250g</v>
      </c>
      <c r="AE49" t="str">
        <f t="shared" si="7"/>
        <v>K-C6</v>
      </c>
      <c r="AG49" t="str">
        <f t="shared" si="8"/>
        <v>632</v>
      </c>
      <c r="AH49" t="str">
        <f t="shared" si="9"/>
        <v>156</v>
      </c>
      <c r="AI49" t="str">
        <f>VLOOKUP($AB49,TONG_SL!$A:$D,3,0)</f>
        <v>Túi</v>
      </c>
      <c r="AJ49">
        <v>1</v>
      </c>
    </row>
    <row r="50" spans="3:36" x14ac:dyDescent="0.25">
      <c r="C50" s="53">
        <v>45910</v>
      </c>
      <c r="D50" s="53">
        <f t="shared" si="5"/>
        <v>45910</v>
      </c>
      <c r="E50" t="s">
        <v>7183</v>
      </c>
      <c r="H50" t="s">
        <v>7188</v>
      </c>
      <c r="L50" t="s">
        <v>7498</v>
      </c>
      <c r="M50" t="s">
        <v>1796</v>
      </c>
      <c r="U50" t="str">
        <f t="shared" si="6"/>
        <v>K-C6</v>
      </c>
      <c r="AB50" t="s">
        <v>30</v>
      </c>
      <c r="AC50" t="str">
        <f>VLOOKUP($AB50,[2]TONG_SL!$A:$D,2,0)</f>
        <v>Gà muối 500g</v>
      </c>
      <c r="AE50" t="str">
        <f t="shared" si="7"/>
        <v>K-C6</v>
      </c>
      <c r="AG50" t="str">
        <f t="shared" si="8"/>
        <v>632</v>
      </c>
      <c r="AH50" t="str">
        <f t="shared" si="9"/>
        <v>156</v>
      </c>
      <c r="AI50" t="str">
        <f>VLOOKUP($AB50,TONG_SL!$A:$D,3,0)</f>
        <v>Túi</v>
      </c>
      <c r="AJ50">
        <v>5</v>
      </c>
    </row>
    <row r="51" spans="3:36" x14ac:dyDescent="0.25">
      <c r="C51" s="53">
        <v>45910</v>
      </c>
      <c r="D51" s="53">
        <f t="shared" si="5"/>
        <v>45910</v>
      </c>
      <c r="E51" t="s">
        <v>7183</v>
      </c>
      <c r="H51" t="s">
        <v>7188</v>
      </c>
      <c r="L51" t="s">
        <v>7498</v>
      </c>
      <c r="M51" t="s">
        <v>1796</v>
      </c>
      <c r="U51" t="str">
        <f t="shared" si="6"/>
        <v>K-C6</v>
      </c>
      <c r="AB51" t="s">
        <v>27</v>
      </c>
      <c r="AC51" t="str">
        <f>VLOOKUP($AB51,[2]TONG_SL!$A:$D,2,0)</f>
        <v>Chân giò heo muối 300g</v>
      </c>
      <c r="AE51" t="str">
        <f t="shared" si="7"/>
        <v>K-C6</v>
      </c>
      <c r="AG51" t="str">
        <f t="shared" si="8"/>
        <v>632</v>
      </c>
      <c r="AH51" t="str">
        <f t="shared" si="9"/>
        <v>156</v>
      </c>
      <c r="AI51" t="str">
        <f>VLOOKUP($AB51,TONG_SL!$A:$D,3,0)</f>
        <v>Túi</v>
      </c>
      <c r="AJ51">
        <v>1</v>
      </c>
    </row>
    <row r="52" spans="3:36" x14ac:dyDescent="0.25">
      <c r="C52" s="53">
        <v>45910</v>
      </c>
      <c r="D52" s="53">
        <f t="shared" si="5"/>
        <v>45910</v>
      </c>
      <c r="E52" t="s">
        <v>7183</v>
      </c>
      <c r="H52" t="s">
        <v>7188</v>
      </c>
      <c r="L52" t="s">
        <v>7498</v>
      </c>
      <c r="M52" t="s">
        <v>1796</v>
      </c>
      <c r="U52" t="str">
        <f t="shared" si="6"/>
        <v>K-C6</v>
      </c>
      <c r="AB52" t="s">
        <v>35</v>
      </c>
      <c r="AC52" t="str">
        <f>VLOOKUP($AB52,[2]TONG_SL!$A:$D,2,0)</f>
        <v>Tai heo muối 200g</v>
      </c>
      <c r="AE52" t="str">
        <f t="shared" si="7"/>
        <v>K-C6</v>
      </c>
      <c r="AG52" t="str">
        <f t="shared" si="8"/>
        <v>632</v>
      </c>
      <c r="AH52" t="str">
        <f t="shared" si="9"/>
        <v>156</v>
      </c>
      <c r="AI52" t="str">
        <f>VLOOKUP($AB52,TONG_SL!$A:$D,3,0)</f>
        <v>Túi</v>
      </c>
      <c r="AJ52">
        <v>1</v>
      </c>
    </row>
    <row r="53" spans="3:36" x14ac:dyDescent="0.25">
      <c r="C53" s="53">
        <v>45910</v>
      </c>
      <c r="D53" s="53">
        <f t="shared" si="5"/>
        <v>45910</v>
      </c>
      <c r="E53" t="s">
        <v>7561</v>
      </c>
      <c r="H53" t="s">
        <v>7184</v>
      </c>
      <c r="L53" t="s">
        <v>7562</v>
      </c>
      <c r="M53" t="s">
        <v>1796</v>
      </c>
      <c r="U53" t="str">
        <f t="shared" si="6"/>
        <v>K-C6</v>
      </c>
      <c r="AB53" t="s">
        <v>30</v>
      </c>
      <c r="AC53" t="str">
        <f>VLOOKUP($AB53,[2]TONG_SL!$A:$D,2,0)</f>
        <v>Gà muối 500g</v>
      </c>
      <c r="AE53" t="str">
        <f t="shared" si="7"/>
        <v>K-C6</v>
      </c>
      <c r="AG53" t="str">
        <f t="shared" si="8"/>
        <v>632</v>
      </c>
      <c r="AH53" t="str">
        <f t="shared" si="9"/>
        <v>156</v>
      </c>
      <c r="AI53" t="str">
        <f>VLOOKUP($AB53,TONG_SL!$A:$D,3,0)</f>
        <v>Túi</v>
      </c>
      <c r="AJ53">
        <v>1</v>
      </c>
    </row>
    <row r="54" spans="3:36" x14ac:dyDescent="0.25">
      <c r="C54" s="53">
        <v>45910</v>
      </c>
      <c r="D54" s="53">
        <f t="shared" si="5"/>
        <v>45910</v>
      </c>
      <c r="E54" t="s">
        <v>7561</v>
      </c>
      <c r="H54" t="s">
        <v>7184</v>
      </c>
      <c r="L54" t="s">
        <v>7562</v>
      </c>
      <c r="M54" t="s">
        <v>1796</v>
      </c>
      <c r="U54" t="str">
        <f t="shared" si="6"/>
        <v>K-C6</v>
      </c>
      <c r="AB54" t="s">
        <v>27</v>
      </c>
      <c r="AC54" t="str">
        <f>VLOOKUP($AB54,[2]TONG_SL!$A:$D,2,0)</f>
        <v>Chân giò heo muối 300g</v>
      </c>
      <c r="AE54" t="str">
        <f t="shared" si="7"/>
        <v>K-C6</v>
      </c>
      <c r="AG54" t="str">
        <f t="shared" si="8"/>
        <v>632</v>
      </c>
      <c r="AH54" t="str">
        <f t="shared" si="9"/>
        <v>156</v>
      </c>
      <c r="AI54" t="str">
        <f>VLOOKUP($AB54,TONG_SL!$A:$D,3,0)</f>
        <v>Túi</v>
      </c>
      <c r="AJ54">
        <v>1</v>
      </c>
    </row>
    <row r="55" spans="3:36" x14ac:dyDescent="0.25">
      <c r="C55" s="53">
        <v>45911</v>
      </c>
      <c r="D55" s="53">
        <f t="shared" si="5"/>
        <v>45911</v>
      </c>
      <c r="E55" t="s">
        <v>7182</v>
      </c>
      <c r="H55" t="s">
        <v>4571</v>
      </c>
      <c r="L55" t="s">
        <v>7566</v>
      </c>
      <c r="M55" t="s">
        <v>1809</v>
      </c>
      <c r="U55" t="str">
        <f t="shared" si="6"/>
        <v>K-C6</v>
      </c>
      <c r="AB55" t="s">
        <v>30</v>
      </c>
      <c r="AC55" t="str">
        <f>VLOOKUP($AB55,[2]TONG_SL!$A:$D,2,0)</f>
        <v>Gà muối 500g</v>
      </c>
      <c r="AE55" t="str">
        <f t="shared" si="7"/>
        <v>K-C6</v>
      </c>
      <c r="AG55" t="str">
        <f t="shared" si="8"/>
        <v>632</v>
      </c>
      <c r="AH55" t="str">
        <f t="shared" si="9"/>
        <v>156</v>
      </c>
      <c r="AI55" t="str">
        <f>VLOOKUP($AB55,TONG_SL!$A:$D,3,0)</f>
        <v>Túi</v>
      </c>
      <c r="AJ55">
        <v>2</v>
      </c>
    </row>
    <row r="56" spans="3:36" x14ac:dyDescent="0.25">
      <c r="C56" s="53">
        <v>45911</v>
      </c>
      <c r="D56" s="53">
        <f t="shared" si="5"/>
        <v>45911</v>
      </c>
      <c r="E56" t="s">
        <v>7561</v>
      </c>
      <c r="H56" t="s">
        <v>7191</v>
      </c>
      <c r="L56" t="s">
        <v>7562</v>
      </c>
      <c r="M56" t="s">
        <v>1796</v>
      </c>
      <c r="U56" t="str">
        <f t="shared" si="6"/>
        <v>K-C6</v>
      </c>
      <c r="AB56" t="s">
        <v>30</v>
      </c>
      <c r="AC56" t="str">
        <f>VLOOKUP($AB56,[2]TONG_SL!$A:$D,2,0)</f>
        <v>Gà muối 500g</v>
      </c>
      <c r="AE56" t="str">
        <f t="shared" si="7"/>
        <v>K-C6</v>
      </c>
      <c r="AG56" t="str">
        <f t="shared" si="8"/>
        <v>632</v>
      </c>
      <c r="AH56" t="str">
        <f t="shared" si="9"/>
        <v>156</v>
      </c>
      <c r="AI56" t="str">
        <f>VLOOKUP($AB56,TONG_SL!$A:$D,3,0)</f>
        <v>Túi</v>
      </c>
      <c r="AJ56">
        <v>1</v>
      </c>
    </row>
    <row r="57" spans="3:36" x14ac:dyDescent="0.25">
      <c r="C57" s="53">
        <v>45911</v>
      </c>
      <c r="D57" s="53">
        <f t="shared" si="5"/>
        <v>45911</v>
      </c>
      <c r="E57" t="s">
        <v>7561</v>
      </c>
      <c r="H57" t="s">
        <v>7191</v>
      </c>
      <c r="L57" t="s">
        <v>7562</v>
      </c>
      <c r="M57" t="s">
        <v>1796</v>
      </c>
      <c r="U57" t="str">
        <f t="shared" si="6"/>
        <v>K-C6</v>
      </c>
      <c r="AB57" t="s">
        <v>27</v>
      </c>
      <c r="AC57" t="str">
        <f>VLOOKUP($AB57,[2]TONG_SL!$A:$D,2,0)</f>
        <v>Chân giò heo muối 300g</v>
      </c>
      <c r="AE57" t="str">
        <f t="shared" si="7"/>
        <v>K-C6</v>
      </c>
      <c r="AG57" t="str">
        <f t="shared" si="8"/>
        <v>632</v>
      </c>
      <c r="AH57" t="str">
        <f t="shared" si="9"/>
        <v>156</v>
      </c>
      <c r="AI57" t="str">
        <f>VLOOKUP($AB57,TONG_SL!$A:$D,3,0)</f>
        <v>Túi</v>
      </c>
      <c r="AJ57">
        <v>1</v>
      </c>
    </row>
    <row r="58" spans="3:36" x14ac:dyDescent="0.25">
      <c r="C58" s="53">
        <v>45911</v>
      </c>
      <c r="D58" s="53">
        <f t="shared" si="5"/>
        <v>45911</v>
      </c>
      <c r="E58" t="s">
        <v>7183</v>
      </c>
      <c r="H58" t="s">
        <v>7188</v>
      </c>
      <c r="L58" t="s">
        <v>7498</v>
      </c>
      <c r="M58" t="s">
        <v>1796</v>
      </c>
      <c r="U58" t="str">
        <f t="shared" si="6"/>
        <v>K-C6</v>
      </c>
      <c r="AB58" t="s">
        <v>55</v>
      </c>
      <c r="AC58" t="str">
        <f>VLOOKUP($AB58,[2]TONG_SL!$A:$D,2,0)</f>
        <v>Gà xì dầu 500g</v>
      </c>
      <c r="AE58" t="str">
        <f t="shared" si="7"/>
        <v>K-C6</v>
      </c>
      <c r="AG58" t="str">
        <f t="shared" si="8"/>
        <v>632</v>
      </c>
      <c r="AH58" t="str">
        <f t="shared" si="9"/>
        <v>156</v>
      </c>
      <c r="AI58" t="str">
        <f>VLOOKUP($AB58,TONG_SL!$A:$D,3,0)</f>
        <v>Túi</v>
      </c>
      <c r="AJ58">
        <v>1</v>
      </c>
    </row>
    <row r="59" spans="3:36" x14ac:dyDescent="0.25">
      <c r="C59" s="53">
        <v>45911</v>
      </c>
      <c r="D59" s="53">
        <f t="shared" si="5"/>
        <v>45911</v>
      </c>
      <c r="E59" t="s">
        <v>7183</v>
      </c>
      <c r="H59" t="s">
        <v>7188</v>
      </c>
      <c r="L59" t="s">
        <v>7498</v>
      </c>
      <c r="M59" t="s">
        <v>1796</v>
      </c>
      <c r="U59" t="str">
        <f t="shared" si="6"/>
        <v>K-C6</v>
      </c>
      <c r="AB59" t="s">
        <v>30</v>
      </c>
      <c r="AC59" t="str">
        <f>VLOOKUP($AB59,[2]TONG_SL!$A:$D,2,0)</f>
        <v>Gà muối 500g</v>
      </c>
      <c r="AE59" t="str">
        <f t="shared" si="7"/>
        <v>K-C6</v>
      </c>
      <c r="AG59" t="str">
        <f t="shared" si="8"/>
        <v>632</v>
      </c>
      <c r="AH59" t="str">
        <f t="shared" si="9"/>
        <v>156</v>
      </c>
      <c r="AI59" t="str">
        <f>VLOOKUP($AB59,TONG_SL!$A:$D,3,0)</f>
        <v>Túi</v>
      </c>
      <c r="AJ59">
        <v>3</v>
      </c>
    </row>
    <row r="60" spans="3:36" x14ac:dyDescent="0.25">
      <c r="C60" s="53">
        <v>45911</v>
      </c>
      <c r="D60" s="53">
        <f t="shared" si="5"/>
        <v>45911</v>
      </c>
      <c r="E60" t="s">
        <v>7183</v>
      </c>
      <c r="H60" t="s">
        <v>7188</v>
      </c>
      <c r="L60" t="s">
        <v>7498</v>
      </c>
      <c r="M60" t="s">
        <v>1796</v>
      </c>
      <c r="U60" t="str">
        <f t="shared" si="6"/>
        <v>K-C6</v>
      </c>
      <c r="AB60" t="s">
        <v>27</v>
      </c>
      <c r="AC60" t="str">
        <f>VLOOKUP($AB60,[2]TONG_SL!$A:$D,2,0)</f>
        <v>Chân giò heo muối 300g</v>
      </c>
      <c r="AE60" t="str">
        <f t="shared" si="7"/>
        <v>K-C6</v>
      </c>
      <c r="AG60" t="str">
        <f t="shared" si="8"/>
        <v>632</v>
      </c>
      <c r="AH60" t="str">
        <f t="shared" si="9"/>
        <v>156</v>
      </c>
      <c r="AI60" t="str">
        <f>VLOOKUP($AB60,TONG_SL!$A:$D,3,0)</f>
        <v>Túi</v>
      </c>
      <c r="AJ60">
        <v>1</v>
      </c>
    </row>
    <row r="61" spans="3:36" x14ac:dyDescent="0.25">
      <c r="C61" s="53">
        <v>45911</v>
      </c>
      <c r="D61" s="53">
        <f t="shared" si="5"/>
        <v>45911</v>
      </c>
      <c r="E61" t="s">
        <v>7183</v>
      </c>
      <c r="H61" t="s">
        <v>7188</v>
      </c>
      <c r="L61" t="s">
        <v>7498</v>
      </c>
      <c r="M61" t="s">
        <v>1796</v>
      </c>
      <c r="U61" t="str">
        <f t="shared" si="6"/>
        <v>K-C6</v>
      </c>
      <c r="AB61" t="s">
        <v>547</v>
      </c>
      <c r="AC61" t="str">
        <f>VLOOKUP($AB61,[2]TONG_SL!$A:$D,2,0)</f>
        <v>Chân giò heo muối 500g</v>
      </c>
      <c r="AE61" t="str">
        <f t="shared" si="7"/>
        <v>K-C6</v>
      </c>
      <c r="AG61" t="str">
        <f t="shared" si="8"/>
        <v>632</v>
      </c>
      <c r="AH61" t="str">
        <f t="shared" si="9"/>
        <v>156</v>
      </c>
      <c r="AI61" t="str">
        <f>VLOOKUP($AB61,TONG_SL!$A:$D,3,0)</f>
        <v>Túi</v>
      </c>
      <c r="AJ61">
        <v>1</v>
      </c>
    </row>
    <row r="62" spans="3:36" x14ac:dyDescent="0.25">
      <c r="C62" s="53">
        <v>45912</v>
      </c>
      <c r="D62" s="53">
        <f t="shared" si="5"/>
        <v>45912</v>
      </c>
      <c r="E62" t="s">
        <v>7183</v>
      </c>
      <c r="H62" t="s">
        <v>7188</v>
      </c>
      <c r="L62" t="s">
        <v>7498</v>
      </c>
      <c r="M62" t="s">
        <v>1796</v>
      </c>
      <c r="U62" t="str">
        <f t="shared" si="6"/>
        <v>K-C6</v>
      </c>
      <c r="AB62" t="s">
        <v>30</v>
      </c>
      <c r="AC62" t="str">
        <f>VLOOKUP($AB62,[2]TONG_SL!$A:$D,2,0)</f>
        <v>Gà muối 500g</v>
      </c>
      <c r="AE62" t="str">
        <f t="shared" si="7"/>
        <v>K-C6</v>
      </c>
      <c r="AG62" t="str">
        <f t="shared" si="8"/>
        <v>632</v>
      </c>
      <c r="AH62" t="str">
        <f t="shared" si="9"/>
        <v>156</v>
      </c>
      <c r="AI62" t="str">
        <f>VLOOKUP($AB62,TONG_SL!$A:$D,3,0)</f>
        <v>Túi</v>
      </c>
      <c r="AJ62">
        <v>5</v>
      </c>
    </row>
    <row r="63" spans="3:36" x14ac:dyDescent="0.25">
      <c r="C63" s="53">
        <v>45912</v>
      </c>
      <c r="D63" s="53">
        <f t="shared" si="5"/>
        <v>45912</v>
      </c>
      <c r="E63" t="s">
        <v>7183</v>
      </c>
      <c r="H63" t="s">
        <v>7188</v>
      </c>
      <c r="L63" t="s">
        <v>7498</v>
      </c>
      <c r="M63" t="s">
        <v>1796</v>
      </c>
      <c r="U63" t="str">
        <f t="shared" si="6"/>
        <v>K-C6</v>
      </c>
      <c r="AB63" t="s">
        <v>32</v>
      </c>
      <c r="AC63" t="str">
        <f>VLOOKUP($AB63,[2]TONG_SL!$A:$D,2,0)</f>
        <v>Giò Tai Lưỡi Xào 250g</v>
      </c>
      <c r="AE63" t="str">
        <f t="shared" si="7"/>
        <v>K-C6</v>
      </c>
      <c r="AG63" t="str">
        <f t="shared" si="8"/>
        <v>632</v>
      </c>
      <c r="AH63" t="str">
        <f t="shared" si="9"/>
        <v>156</v>
      </c>
      <c r="AI63" t="str">
        <f>VLOOKUP($AB63,TONG_SL!$A:$D,3,0)</f>
        <v>Túi</v>
      </c>
      <c r="AJ63">
        <v>1</v>
      </c>
    </row>
    <row r="64" spans="3:36" x14ac:dyDescent="0.25">
      <c r="C64" s="53">
        <v>45912</v>
      </c>
      <c r="D64" s="53">
        <f t="shared" si="5"/>
        <v>45912</v>
      </c>
      <c r="E64" t="s">
        <v>7183</v>
      </c>
      <c r="H64" t="s">
        <v>7188</v>
      </c>
      <c r="L64" t="s">
        <v>7498</v>
      </c>
      <c r="M64" t="s">
        <v>1796</v>
      </c>
      <c r="U64" t="str">
        <f t="shared" si="6"/>
        <v>K-C6</v>
      </c>
      <c r="AB64" t="s">
        <v>39</v>
      </c>
      <c r="AC64" t="str">
        <f>VLOOKUP($AB64,[2]TONG_SL!$A:$D,2,0)</f>
        <v>Chả cốm 300g</v>
      </c>
      <c r="AE64" t="str">
        <f t="shared" si="7"/>
        <v>K-C6</v>
      </c>
      <c r="AG64" t="str">
        <f t="shared" si="8"/>
        <v>632</v>
      </c>
      <c r="AH64" t="str">
        <f t="shared" si="9"/>
        <v>156</v>
      </c>
      <c r="AI64" t="str">
        <f>VLOOKUP($AB64,TONG_SL!$A:$D,3,0)</f>
        <v>Túi</v>
      </c>
      <c r="AJ64">
        <v>1</v>
      </c>
    </row>
    <row r="65" spans="3:36" x14ac:dyDescent="0.25">
      <c r="C65" s="53">
        <v>45912</v>
      </c>
      <c r="D65" s="53">
        <f t="shared" si="5"/>
        <v>45912</v>
      </c>
      <c r="E65" t="s">
        <v>7561</v>
      </c>
      <c r="H65" t="s">
        <v>71</v>
      </c>
      <c r="L65" t="s">
        <v>7562</v>
      </c>
      <c r="M65" t="s">
        <v>1796</v>
      </c>
      <c r="U65" t="str">
        <f t="shared" si="6"/>
        <v>K-C6</v>
      </c>
      <c r="AB65" t="s">
        <v>30</v>
      </c>
      <c r="AC65" t="str">
        <f>VLOOKUP($AB65,[2]TONG_SL!$A:$D,2,0)</f>
        <v>Gà muối 500g</v>
      </c>
      <c r="AE65" t="str">
        <f t="shared" si="7"/>
        <v>K-C6</v>
      </c>
      <c r="AG65" t="str">
        <f t="shared" si="8"/>
        <v>632</v>
      </c>
      <c r="AH65" t="str">
        <f t="shared" si="9"/>
        <v>156</v>
      </c>
      <c r="AI65" t="str">
        <f>VLOOKUP($AB65,TONG_SL!$A:$D,3,0)</f>
        <v>Túi</v>
      </c>
      <c r="AJ65">
        <v>1</v>
      </c>
    </row>
    <row r="66" spans="3:36" x14ac:dyDescent="0.25">
      <c r="C66" s="53">
        <v>45912</v>
      </c>
      <c r="D66" s="53">
        <f t="shared" si="5"/>
        <v>45912</v>
      </c>
      <c r="E66" t="s">
        <v>7561</v>
      </c>
      <c r="H66" t="s">
        <v>71</v>
      </c>
      <c r="L66" t="s">
        <v>7562</v>
      </c>
      <c r="M66" t="s">
        <v>1796</v>
      </c>
      <c r="U66" t="str">
        <f t="shared" si="6"/>
        <v>K-C6</v>
      </c>
      <c r="AB66" t="s">
        <v>27</v>
      </c>
      <c r="AC66" t="str">
        <f>VLOOKUP($AB66,[2]TONG_SL!$A:$D,2,0)</f>
        <v>Chân giò heo muối 300g</v>
      </c>
      <c r="AE66" t="str">
        <f t="shared" si="7"/>
        <v>K-C6</v>
      </c>
      <c r="AG66" t="str">
        <f t="shared" si="8"/>
        <v>632</v>
      </c>
      <c r="AH66" t="str">
        <f t="shared" si="9"/>
        <v>156</v>
      </c>
      <c r="AI66" t="str">
        <f>VLOOKUP($AB66,TONG_SL!$A:$D,3,0)</f>
        <v>Túi</v>
      </c>
      <c r="AJ66">
        <v>1</v>
      </c>
    </row>
    <row r="67" spans="3:36" x14ac:dyDescent="0.25">
      <c r="C67" s="53">
        <v>45912</v>
      </c>
      <c r="D67" s="53">
        <f t="shared" ref="D67:D68" si="10">C67</f>
        <v>45912</v>
      </c>
      <c r="E67" t="s">
        <v>7561</v>
      </c>
      <c r="H67" t="s">
        <v>937</v>
      </c>
      <c r="L67" t="s">
        <v>7562</v>
      </c>
      <c r="M67" t="s">
        <v>1813</v>
      </c>
      <c r="U67" t="str">
        <f t="shared" si="6"/>
        <v>K-C6</v>
      </c>
      <c r="AB67" t="s">
        <v>30</v>
      </c>
      <c r="AC67" t="str">
        <f>VLOOKUP($AB67,[2]TONG_SL!$A:$D,2,0)</f>
        <v>Gà muối 500g</v>
      </c>
      <c r="AE67" t="str">
        <f t="shared" si="7"/>
        <v>K-C6</v>
      </c>
      <c r="AG67" t="str">
        <f t="shared" si="8"/>
        <v>632</v>
      </c>
      <c r="AH67" t="str">
        <f t="shared" si="9"/>
        <v>156</v>
      </c>
      <c r="AI67" t="str">
        <f>VLOOKUP($AB67,TONG_SL!$A:$D,3,0)</f>
        <v>Túi</v>
      </c>
      <c r="AJ67">
        <v>8</v>
      </c>
    </row>
    <row r="68" spans="3:36" x14ac:dyDescent="0.25">
      <c r="C68" s="53">
        <v>45912</v>
      </c>
      <c r="D68" s="53">
        <f t="shared" si="10"/>
        <v>45912</v>
      </c>
      <c r="E68" t="s">
        <v>7561</v>
      </c>
      <c r="H68" t="s">
        <v>937</v>
      </c>
      <c r="L68" t="s">
        <v>7562</v>
      </c>
      <c r="M68" t="s">
        <v>1813</v>
      </c>
      <c r="U68" t="str">
        <f t="shared" si="6"/>
        <v>K-C6</v>
      </c>
      <c r="AB68" t="s">
        <v>27</v>
      </c>
      <c r="AC68" t="str">
        <f>VLOOKUP($AB68,[2]TONG_SL!$A:$D,2,0)</f>
        <v>Chân giò heo muối 300g</v>
      </c>
      <c r="AE68" t="str">
        <f t="shared" si="7"/>
        <v>K-C6</v>
      </c>
      <c r="AG68" t="str">
        <f t="shared" si="8"/>
        <v>632</v>
      </c>
      <c r="AH68" t="str">
        <f t="shared" si="9"/>
        <v>156</v>
      </c>
      <c r="AI68" t="str">
        <f>VLOOKUP($AB68,TONG_SL!$A:$D,3,0)</f>
        <v>Túi</v>
      </c>
      <c r="AJ68">
        <v>12</v>
      </c>
    </row>
    <row r="69" spans="3:36" x14ac:dyDescent="0.25">
      <c r="C69" s="53">
        <v>45912</v>
      </c>
      <c r="D69" s="53">
        <f t="shared" ref="D69:D116" si="11">C69</f>
        <v>45912</v>
      </c>
      <c r="E69" t="s">
        <v>7561</v>
      </c>
      <c r="H69" t="s">
        <v>920</v>
      </c>
      <c r="L69" t="s">
        <v>7562</v>
      </c>
      <c r="M69" t="s">
        <v>1809</v>
      </c>
      <c r="U69" t="str">
        <f t="shared" ref="U69:U116" si="12">IF($C69&lt;&gt;"","K-C6","")</f>
        <v>K-C6</v>
      </c>
      <c r="AB69" t="s">
        <v>55</v>
      </c>
      <c r="AC69" t="str">
        <f>VLOOKUP($AB69,[2]TONG_SL!$A:$D,2,0)</f>
        <v>Gà xì dầu 500g</v>
      </c>
      <c r="AE69" t="str">
        <f t="shared" ref="AE69:AE116" si="13">IF($C69&lt;&gt;"","K-C6","")</f>
        <v>K-C6</v>
      </c>
      <c r="AG69" t="str">
        <f t="shared" ref="AG69:AG116" si="14">IF($C69&lt;&gt;"","632","")</f>
        <v>632</v>
      </c>
      <c r="AH69" t="str">
        <f t="shared" ref="AH69:AH116" si="15">IF($C69&lt;&gt;"","156","")</f>
        <v>156</v>
      </c>
      <c r="AI69" t="str">
        <f>VLOOKUP($AB69,TONG_SL!$A:$D,3,0)</f>
        <v>Túi</v>
      </c>
      <c r="AJ69">
        <v>8</v>
      </c>
    </row>
    <row r="70" spans="3:36" x14ac:dyDescent="0.25">
      <c r="C70" s="53">
        <v>45912</v>
      </c>
      <c r="D70" s="53">
        <f t="shared" si="11"/>
        <v>45912</v>
      </c>
      <c r="E70" t="s">
        <v>7561</v>
      </c>
      <c r="H70" t="s">
        <v>920</v>
      </c>
      <c r="L70" t="s">
        <v>7562</v>
      </c>
      <c r="M70" t="s">
        <v>1809</v>
      </c>
      <c r="U70" t="str">
        <f t="shared" si="12"/>
        <v>K-C6</v>
      </c>
      <c r="AB70" t="s">
        <v>30</v>
      </c>
      <c r="AC70" t="str">
        <f>VLOOKUP($AB70,[2]TONG_SL!$A:$D,2,0)</f>
        <v>Gà muối 500g</v>
      </c>
      <c r="AE70" t="str">
        <f t="shared" si="13"/>
        <v>K-C6</v>
      </c>
      <c r="AG70" t="str">
        <f t="shared" si="14"/>
        <v>632</v>
      </c>
      <c r="AH70" t="str">
        <f t="shared" si="15"/>
        <v>156</v>
      </c>
      <c r="AI70" t="str">
        <f>VLOOKUP($AB70,TONG_SL!$A:$D,3,0)</f>
        <v>Túi</v>
      </c>
      <c r="AJ70">
        <v>8</v>
      </c>
    </row>
    <row r="71" spans="3:36" x14ac:dyDescent="0.25">
      <c r="C71" s="53">
        <v>45912</v>
      </c>
      <c r="D71" s="53">
        <f t="shared" si="11"/>
        <v>45912</v>
      </c>
      <c r="E71" t="s">
        <v>7561</v>
      </c>
      <c r="H71" t="s">
        <v>920</v>
      </c>
      <c r="L71" t="s">
        <v>7562</v>
      </c>
      <c r="M71" t="s">
        <v>1809</v>
      </c>
      <c r="U71" t="str">
        <f t="shared" si="12"/>
        <v>K-C6</v>
      </c>
      <c r="AB71" t="s">
        <v>27</v>
      </c>
      <c r="AC71" t="str">
        <f>VLOOKUP($AB71,[2]TONG_SL!$A:$D,2,0)</f>
        <v>Chân giò heo muối 300g</v>
      </c>
      <c r="AE71" t="str">
        <f t="shared" si="13"/>
        <v>K-C6</v>
      </c>
      <c r="AG71" t="str">
        <f t="shared" si="14"/>
        <v>632</v>
      </c>
      <c r="AH71" t="str">
        <f t="shared" si="15"/>
        <v>156</v>
      </c>
      <c r="AI71" t="str">
        <f>VLOOKUP($AB71,TONG_SL!$A:$D,3,0)</f>
        <v>Túi</v>
      </c>
      <c r="AJ71">
        <v>10</v>
      </c>
    </row>
    <row r="72" spans="3:36" x14ac:dyDescent="0.25">
      <c r="C72" s="53">
        <v>45912</v>
      </c>
      <c r="D72" s="53">
        <f t="shared" si="11"/>
        <v>45912</v>
      </c>
      <c r="E72" t="s">
        <v>7561</v>
      </c>
      <c r="H72" t="s">
        <v>3490</v>
      </c>
      <c r="L72" t="s">
        <v>7562</v>
      </c>
      <c r="M72" t="s">
        <v>75</v>
      </c>
      <c r="U72" t="str">
        <f t="shared" si="12"/>
        <v>K-C6</v>
      </c>
      <c r="AB72" t="s">
        <v>55</v>
      </c>
      <c r="AC72" t="str">
        <f>VLOOKUP($AB72,[2]TONG_SL!$A:$D,2,0)</f>
        <v>Gà xì dầu 500g</v>
      </c>
      <c r="AE72" t="str">
        <f t="shared" si="13"/>
        <v>K-C6</v>
      </c>
      <c r="AG72" t="str">
        <f t="shared" si="14"/>
        <v>632</v>
      </c>
      <c r="AH72" t="str">
        <f t="shared" si="15"/>
        <v>156</v>
      </c>
      <c r="AI72" t="str">
        <f>VLOOKUP($AB72,TONG_SL!$A:$D,3,0)</f>
        <v>Túi</v>
      </c>
      <c r="AJ72">
        <v>6</v>
      </c>
    </row>
    <row r="73" spans="3:36" x14ac:dyDescent="0.25">
      <c r="C73" s="53">
        <v>45912</v>
      </c>
      <c r="D73" s="53">
        <f t="shared" si="11"/>
        <v>45912</v>
      </c>
      <c r="E73" t="s">
        <v>7561</v>
      </c>
      <c r="H73" t="s">
        <v>3490</v>
      </c>
      <c r="L73" t="s">
        <v>7562</v>
      </c>
      <c r="M73" t="s">
        <v>75</v>
      </c>
      <c r="U73" t="str">
        <f t="shared" si="12"/>
        <v>K-C6</v>
      </c>
      <c r="AB73" t="s">
        <v>30</v>
      </c>
      <c r="AC73" t="str">
        <f>VLOOKUP($AB73,[2]TONG_SL!$A:$D,2,0)</f>
        <v>Gà muối 500g</v>
      </c>
      <c r="AE73" t="str">
        <f t="shared" si="13"/>
        <v>K-C6</v>
      </c>
      <c r="AG73" t="str">
        <f t="shared" si="14"/>
        <v>632</v>
      </c>
      <c r="AH73" t="str">
        <f t="shared" si="15"/>
        <v>156</v>
      </c>
      <c r="AI73" t="str">
        <f>VLOOKUP($AB73,TONG_SL!$A:$D,3,0)</f>
        <v>Túi</v>
      </c>
      <c r="AJ73">
        <v>6</v>
      </c>
    </row>
    <row r="74" spans="3:36" x14ac:dyDescent="0.25">
      <c r="C74" s="53">
        <v>45912</v>
      </c>
      <c r="D74" s="53">
        <f t="shared" si="11"/>
        <v>45912</v>
      </c>
      <c r="E74" t="s">
        <v>7561</v>
      </c>
      <c r="H74" t="s">
        <v>3490</v>
      </c>
      <c r="L74" t="s">
        <v>7562</v>
      </c>
      <c r="M74" t="s">
        <v>75</v>
      </c>
      <c r="U74" t="str">
        <f t="shared" si="12"/>
        <v>K-C6</v>
      </c>
      <c r="AB74" t="s">
        <v>27</v>
      </c>
      <c r="AC74" t="str">
        <f>VLOOKUP($AB74,[2]TONG_SL!$A:$D,2,0)</f>
        <v>Chân giò heo muối 300g</v>
      </c>
      <c r="AE74" t="str">
        <f t="shared" si="13"/>
        <v>K-C6</v>
      </c>
      <c r="AG74" t="str">
        <f t="shared" si="14"/>
        <v>632</v>
      </c>
      <c r="AH74" t="str">
        <f t="shared" si="15"/>
        <v>156</v>
      </c>
      <c r="AI74" t="str">
        <f>VLOOKUP($AB74,TONG_SL!$A:$D,3,0)</f>
        <v>Túi</v>
      </c>
      <c r="AJ74">
        <v>10</v>
      </c>
    </row>
    <row r="75" spans="3:36" x14ac:dyDescent="0.25">
      <c r="C75" s="53">
        <v>45913</v>
      </c>
      <c r="D75" s="53">
        <f t="shared" si="11"/>
        <v>45913</v>
      </c>
      <c r="E75" t="s">
        <v>7182</v>
      </c>
      <c r="H75" t="s">
        <v>4625</v>
      </c>
      <c r="L75" t="s">
        <v>7566</v>
      </c>
      <c r="M75" t="s">
        <v>1796</v>
      </c>
      <c r="U75" t="str">
        <f t="shared" si="12"/>
        <v>K-C6</v>
      </c>
      <c r="AB75" t="s">
        <v>27</v>
      </c>
      <c r="AC75" t="str">
        <f>VLOOKUP($AB75,[2]TONG_SL!$A:$D,2,0)</f>
        <v>Chân giò heo muối 300g</v>
      </c>
      <c r="AE75" t="str">
        <f t="shared" si="13"/>
        <v>K-C6</v>
      </c>
      <c r="AG75" t="str">
        <f t="shared" si="14"/>
        <v>632</v>
      </c>
      <c r="AH75" t="str">
        <f t="shared" si="15"/>
        <v>156</v>
      </c>
      <c r="AI75" t="str">
        <f>VLOOKUP($AB75,TONG_SL!$A:$D,3,0)</f>
        <v>Túi</v>
      </c>
      <c r="AJ75">
        <v>1</v>
      </c>
    </row>
    <row r="76" spans="3:36" x14ac:dyDescent="0.25">
      <c r="C76" s="53">
        <v>45913</v>
      </c>
      <c r="D76" s="53">
        <f t="shared" si="11"/>
        <v>45913</v>
      </c>
      <c r="E76" t="s">
        <v>7182</v>
      </c>
      <c r="H76" t="s">
        <v>820</v>
      </c>
      <c r="L76" t="s">
        <v>7566</v>
      </c>
      <c r="M76" t="s">
        <v>1811</v>
      </c>
      <c r="U76" t="str">
        <f t="shared" si="12"/>
        <v>K-C6</v>
      </c>
      <c r="AB76" t="s">
        <v>27</v>
      </c>
      <c r="AC76" t="str">
        <f>VLOOKUP($AB76,[2]TONG_SL!$A:$D,2,0)</f>
        <v>Chân giò heo muối 300g</v>
      </c>
      <c r="AE76" t="str">
        <f t="shared" si="13"/>
        <v>K-C6</v>
      </c>
      <c r="AG76" t="str">
        <f t="shared" si="14"/>
        <v>632</v>
      </c>
      <c r="AH76" t="str">
        <f t="shared" si="15"/>
        <v>156</v>
      </c>
      <c r="AI76" t="str">
        <f>VLOOKUP($AB76,TONG_SL!$A:$D,3,0)</f>
        <v>Túi</v>
      </c>
      <c r="AJ76">
        <v>2</v>
      </c>
    </row>
    <row r="77" spans="3:36" x14ac:dyDescent="0.25">
      <c r="C77" s="53">
        <v>45913</v>
      </c>
      <c r="D77" s="53">
        <f t="shared" si="11"/>
        <v>45913</v>
      </c>
      <c r="E77" t="s">
        <v>7183</v>
      </c>
      <c r="H77" t="s">
        <v>7188</v>
      </c>
      <c r="L77" t="s">
        <v>7498</v>
      </c>
      <c r="M77" t="s">
        <v>1796</v>
      </c>
      <c r="U77" t="str">
        <f t="shared" si="12"/>
        <v>K-C6</v>
      </c>
      <c r="AB77" t="s">
        <v>30</v>
      </c>
      <c r="AC77" t="str">
        <f>VLOOKUP($AB77,[2]TONG_SL!$A:$D,2,0)</f>
        <v>Gà muối 500g</v>
      </c>
      <c r="AE77" t="str">
        <f t="shared" si="13"/>
        <v>K-C6</v>
      </c>
      <c r="AG77" t="str">
        <f t="shared" si="14"/>
        <v>632</v>
      </c>
      <c r="AH77" t="str">
        <f t="shared" si="15"/>
        <v>156</v>
      </c>
      <c r="AI77" t="str">
        <f>VLOOKUP($AB77,TONG_SL!$A:$D,3,0)</f>
        <v>Túi</v>
      </c>
      <c r="AJ77">
        <v>1</v>
      </c>
    </row>
    <row r="78" spans="3:36" x14ac:dyDescent="0.25">
      <c r="C78" s="53">
        <v>45913</v>
      </c>
      <c r="D78" s="53">
        <f t="shared" si="11"/>
        <v>45913</v>
      </c>
      <c r="E78" t="s">
        <v>7183</v>
      </c>
      <c r="H78" t="s">
        <v>7188</v>
      </c>
      <c r="L78" t="s">
        <v>7498</v>
      </c>
      <c r="M78" t="s">
        <v>1796</v>
      </c>
      <c r="U78" t="str">
        <f t="shared" si="12"/>
        <v>K-C6</v>
      </c>
      <c r="AB78" t="s">
        <v>27</v>
      </c>
      <c r="AC78" t="str">
        <f>VLOOKUP($AB78,[2]TONG_SL!$A:$D,2,0)</f>
        <v>Chân giò heo muối 300g</v>
      </c>
      <c r="AE78" t="str">
        <f t="shared" si="13"/>
        <v>K-C6</v>
      </c>
      <c r="AG78" t="str">
        <f t="shared" si="14"/>
        <v>632</v>
      </c>
      <c r="AH78" t="str">
        <f t="shared" si="15"/>
        <v>156</v>
      </c>
      <c r="AI78" t="str">
        <f>VLOOKUP($AB78,TONG_SL!$A:$D,3,0)</f>
        <v>Túi</v>
      </c>
      <c r="AJ78">
        <v>1</v>
      </c>
    </row>
    <row r="79" spans="3:36" x14ac:dyDescent="0.25">
      <c r="C79" s="53">
        <v>45913</v>
      </c>
      <c r="D79" s="53">
        <f t="shared" si="11"/>
        <v>45913</v>
      </c>
      <c r="E79" t="s">
        <v>7183</v>
      </c>
      <c r="H79" t="s">
        <v>7188</v>
      </c>
      <c r="L79" t="s">
        <v>7498</v>
      </c>
      <c r="M79" t="s">
        <v>1796</v>
      </c>
      <c r="U79" t="str">
        <f t="shared" si="12"/>
        <v>K-C6</v>
      </c>
      <c r="AB79" t="s">
        <v>547</v>
      </c>
      <c r="AC79" t="str">
        <f>VLOOKUP($AB79,[2]TONG_SL!$A:$D,2,0)</f>
        <v>Chân giò heo muối 500g</v>
      </c>
      <c r="AE79" t="str">
        <f t="shared" si="13"/>
        <v>K-C6</v>
      </c>
      <c r="AG79" t="str">
        <f t="shared" si="14"/>
        <v>632</v>
      </c>
      <c r="AH79" t="str">
        <f t="shared" si="15"/>
        <v>156</v>
      </c>
      <c r="AI79" t="str">
        <f>VLOOKUP($AB79,TONG_SL!$A:$D,3,0)</f>
        <v>Túi</v>
      </c>
      <c r="AJ79">
        <v>1</v>
      </c>
    </row>
    <row r="80" spans="3:36" x14ac:dyDescent="0.25">
      <c r="C80" s="53">
        <v>45913</v>
      </c>
      <c r="D80" s="53">
        <f t="shared" si="11"/>
        <v>45913</v>
      </c>
      <c r="E80" t="s">
        <v>7183</v>
      </c>
      <c r="H80" t="s">
        <v>7188</v>
      </c>
      <c r="L80" t="s">
        <v>7498</v>
      </c>
      <c r="M80" t="s">
        <v>1796</v>
      </c>
      <c r="U80" t="str">
        <f t="shared" si="12"/>
        <v>K-C6</v>
      </c>
      <c r="AB80" t="s">
        <v>32</v>
      </c>
      <c r="AC80" t="str">
        <f>VLOOKUP($AB80,[2]TONG_SL!$A:$D,2,0)</f>
        <v>Giò Tai Lưỡi Xào 250g</v>
      </c>
      <c r="AE80" t="str">
        <f t="shared" si="13"/>
        <v>K-C6</v>
      </c>
      <c r="AG80" t="str">
        <f t="shared" si="14"/>
        <v>632</v>
      </c>
      <c r="AH80" t="str">
        <f t="shared" si="15"/>
        <v>156</v>
      </c>
      <c r="AI80" t="str">
        <f>VLOOKUP($AB80,TONG_SL!$A:$D,3,0)</f>
        <v>Túi</v>
      </c>
      <c r="AJ80">
        <v>1</v>
      </c>
    </row>
    <row r="81" spans="3:36" x14ac:dyDescent="0.25">
      <c r="C81" s="53">
        <v>45915</v>
      </c>
      <c r="D81" s="53">
        <f t="shared" si="11"/>
        <v>45915</v>
      </c>
      <c r="E81" t="s">
        <v>7183</v>
      </c>
      <c r="H81" t="s">
        <v>7188</v>
      </c>
      <c r="L81" t="s">
        <v>7498</v>
      </c>
      <c r="M81" t="s">
        <v>1796</v>
      </c>
      <c r="U81" t="str">
        <f t="shared" si="12"/>
        <v>K-C6</v>
      </c>
      <c r="AB81" t="s">
        <v>30</v>
      </c>
      <c r="AC81" t="str">
        <f>VLOOKUP($AB81,[2]TONG_SL!$A:$D,2,0)</f>
        <v>Gà muối 500g</v>
      </c>
      <c r="AE81" t="str">
        <f t="shared" si="13"/>
        <v>K-C6</v>
      </c>
      <c r="AG81" t="str">
        <f t="shared" si="14"/>
        <v>632</v>
      </c>
      <c r="AH81" t="str">
        <f t="shared" si="15"/>
        <v>156</v>
      </c>
      <c r="AI81" t="str">
        <f>VLOOKUP($AB81,TONG_SL!$A:$D,3,0)</f>
        <v>Túi</v>
      </c>
      <c r="AJ81">
        <v>1</v>
      </c>
    </row>
    <row r="82" spans="3:36" x14ac:dyDescent="0.25">
      <c r="C82" s="53">
        <v>45915</v>
      </c>
      <c r="D82" s="53">
        <f t="shared" si="11"/>
        <v>45915</v>
      </c>
      <c r="E82" t="s">
        <v>7183</v>
      </c>
      <c r="H82" t="s">
        <v>7188</v>
      </c>
      <c r="L82" t="s">
        <v>7498</v>
      </c>
      <c r="M82" t="s">
        <v>1796</v>
      </c>
      <c r="U82" t="str">
        <f t="shared" si="12"/>
        <v>K-C6</v>
      </c>
      <c r="AB82" t="s">
        <v>39</v>
      </c>
      <c r="AC82" t="str">
        <f>VLOOKUP($AB82,[2]TONG_SL!$A:$D,2,0)</f>
        <v>Chả cốm 300g</v>
      </c>
      <c r="AE82" t="str">
        <f t="shared" si="13"/>
        <v>K-C6</v>
      </c>
      <c r="AG82" t="str">
        <f t="shared" si="14"/>
        <v>632</v>
      </c>
      <c r="AH82" t="str">
        <f t="shared" si="15"/>
        <v>156</v>
      </c>
      <c r="AI82" t="str">
        <f>VLOOKUP($AB82,TONG_SL!$A:$D,3,0)</f>
        <v>Túi</v>
      </c>
      <c r="AJ82">
        <v>2</v>
      </c>
    </row>
    <row r="83" spans="3:36" x14ac:dyDescent="0.25">
      <c r="C83" s="53">
        <v>45915</v>
      </c>
      <c r="D83" s="53">
        <f t="shared" si="11"/>
        <v>45915</v>
      </c>
      <c r="E83" t="s">
        <v>7183</v>
      </c>
      <c r="H83" t="s">
        <v>7188</v>
      </c>
      <c r="L83" t="s">
        <v>7498</v>
      </c>
      <c r="M83" t="s">
        <v>1796</v>
      </c>
      <c r="U83" t="str">
        <f t="shared" si="12"/>
        <v>K-C6</v>
      </c>
      <c r="AB83" t="s">
        <v>51</v>
      </c>
      <c r="AC83" t="str">
        <f>VLOOKUP($AB83,[2]TONG_SL!$A:$D,2,0)</f>
        <v>Mọc Nấm Hương 250g</v>
      </c>
      <c r="AE83" t="str">
        <f t="shared" si="13"/>
        <v>K-C6</v>
      </c>
      <c r="AG83" t="str">
        <f t="shared" si="14"/>
        <v>632</v>
      </c>
      <c r="AH83" t="str">
        <f t="shared" si="15"/>
        <v>156</v>
      </c>
      <c r="AI83" t="str">
        <f>VLOOKUP($AB83,TONG_SL!$A:$D,3,0)</f>
        <v>Túi</v>
      </c>
      <c r="AJ83">
        <v>1</v>
      </c>
    </row>
    <row r="84" spans="3:36" x14ac:dyDescent="0.25">
      <c r="C84" s="53">
        <v>45915</v>
      </c>
      <c r="D84" s="53">
        <f t="shared" si="11"/>
        <v>45915</v>
      </c>
      <c r="E84" t="s">
        <v>7183</v>
      </c>
      <c r="H84" t="s">
        <v>7188</v>
      </c>
      <c r="L84" t="s">
        <v>7498</v>
      </c>
      <c r="M84" t="s">
        <v>1796</v>
      </c>
      <c r="U84" t="str">
        <f t="shared" si="12"/>
        <v>K-C6</v>
      </c>
      <c r="AB84" t="s">
        <v>32</v>
      </c>
      <c r="AC84" t="str">
        <f>VLOOKUP($AB84,[2]TONG_SL!$A:$D,2,0)</f>
        <v>Giò Tai Lưỡi Xào 250g</v>
      </c>
      <c r="AE84" t="str">
        <f t="shared" si="13"/>
        <v>K-C6</v>
      </c>
      <c r="AG84" t="str">
        <f t="shared" si="14"/>
        <v>632</v>
      </c>
      <c r="AH84" t="str">
        <f t="shared" si="15"/>
        <v>156</v>
      </c>
      <c r="AI84" t="str">
        <f>VLOOKUP($AB84,TONG_SL!$A:$D,3,0)</f>
        <v>Túi</v>
      </c>
      <c r="AJ84">
        <v>1</v>
      </c>
    </row>
    <row r="85" spans="3:36" x14ac:dyDescent="0.25">
      <c r="C85" s="53">
        <v>45915</v>
      </c>
      <c r="D85" s="53">
        <f t="shared" si="11"/>
        <v>45915</v>
      </c>
      <c r="E85" t="s">
        <v>7183</v>
      </c>
      <c r="H85" t="s">
        <v>7188</v>
      </c>
      <c r="L85" t="s">
        <v>7498</v>
      </c>
      <c r="M85" t="s">
        <v>1796</v>
      </c>
      <c r="U85" t="str">
        <f t="shared" si="12"/>
        <v>K-C6</v>
      </c>
      <c r="AB85" t="s">
        <v>35</v>
      </c>
      <c r="AC85" t="str">
        <f>VLOOKUP($AB85,[2]TONG_SL!$A:$D,2,0)</f>
        <v>Tai heo muối 200g</v>
      </c>
      <c r="AE85" t="str">
        <f t="shared" si="13"/>
        <v>K-C6</v>
      </c>
      <c r="AG85" t="str">
        <f t="shared" si="14"/>
        <v>632</v>
      </c>
      <c r="AH85" t="str">
        <f t="shared" si="15"/>
        <v>156</v>
      </c>
      <c r="AI85" t="str">
        <f>VLOOKUP($AB85,TONG_SL!$A:$D,3,0)</f>
        <v>Túi</v>
      </c>
      <c r="AJ85">
        <v>2</v>
      </c>
    </row>
    <row r="86" spans="3:36" x14ac:dyDescent="0.25">
      <c r="C86" s="53">
        <v>45916</v>
      </c>
      <c r="D86" s="53">
        <f t="shared" si="11"/>
        <v>45916</v>
      </c>
      <c r="E86" t="s">
        <v>7183</v>
      </c>
      <c r="H86" t="s">
        <v>7188</v>
      </c>
      <c r="L86" t="s">
        <v>7498</v>
      </c>
      <c r="M86" t="s">
        <v>1796</v>
      </c>
      <c r="U86" t="str">
        <f t="shared" si="12"/>
        <v>K-C6</v>
      </c>
      <c r="AB86" t="s">
        <v>30</v>
      </c>
      <c r="AC86" t="str">
        <f>VLOOKUP($AB86,[2]TONG_SL!$A:$D,2,0)</f>
        <v>Gà muối 500g</v>
      </c>
      <c r="AE86" t="str">
        <f t="shared" si="13"/>
        <v>K-C6</v>
      </c>
      <c r="AG86" t="str">
        <f t="shared" si="14"/>
        <v>632</v>
      </c>
      <c r="AH86" t="str">
        <f t="shared" si="15"/>
        <v>156</v>
      </c>
      <c r="AI86" t="str">
        <f>VLOOKUP($AB86,TONG_SL!$A:$D,3,0)</f>
        <v>Túi</v>
      </c>
      <c r="AJ86">
        <v>3</v>
      </c>
    </row>
    <row r="87" spans="3:36" x14ac:dyDescent="0.25">
      <c r="C87" s="53">
        <v>45916</v>
      </c>
      <c r="D87" s="53">
        <f t="shared" si="11"/>
        <v>45916</v>
      </c>
      <c r="E87" t="s">
        <v>7182</v>
      </c>
      <c r="H87" t="s">
        <v>796</v>
      </c>
      <c r="L87" t="s">
        <v>7566</v>
      </c>
      <c r="M87" t="s">
        <v>1811</v>
      </c>
      <c r="U87" t="str">
        <f t="shared" si="12"/>
        <v>K-C6</v>
      </c>
      <c r="AB87" t="s">
        <v>27</v>
      </c>
      <c r="AC87" t="str">
        <f>VLOOKUP($AB87,[2]TONG_SL!$A:$D,2,0)</f>
        <v>Chân giò heo muối 300g</v>
      </c>
      <c r="AE87" t="str">
        <f t="shared" si="13"/>
        <v>K-C6</v>
      </c>
      <c r="AG87" t="str">
        <f t="shared" si="14"/>
        <v>632</v>
      </c>
      <c r="AH87" t="str">
        <f t="shared" si="15"/>
        <v>156</v>
      </c>
      <c r="AI87" t="str">
        <f>VLOOKUP($AB87,TONG_SL!$A:$D,3,0)</f>
        <v>Túi</v>
      </c>
      <c r="AJ87">
        <v>1</v>
      </c>
    </row>
    <row r="88" spans="3:36" x14ac:dyDescent="0.25">
      <c r="C88" s="53">
        <v>45916</v>
      </c>
      <c r="D88" s="53">
        <f t="shared" si="11"/>
        <v>45916</v>
      </c>
      <c r="E88" t="s">
        <v>7182</v>
      </c>
      <c r="H88" t="s">
        <v>796</v>
      </c>
      <c r="L88" t="s">
        <v>7566</v>
      </c>
      <c r="M88" t="s">
        <v>1811</v>
      </c>
      <c r="U88" t="str">
        <f t="shared" si="12"/>
        <v>K-C6</v>
      </c>
      <c r="AB88" t="s">
        <v>51</v>
      </c>
      <c r="AC88" t="str">
        <f>VLOOKUP($AB88,[2]TONG_SL!$A:$D,2,0)</f>
        <v>Mọc Nấm Hương 250g</v>
      </c>
      <c r="AE88" t="str">
        <f t="shared" si="13"/>
        <v>K-C6</v>
      </c>
      <c r="AG88" t="str">
        <f t="shared" si="14"/>
        <v>632</v>
      </c>
      <c r="AH88" t="str">
        <f t="shared" si="15"/>
        <v>156</v>
      </c>
      <c r="AI88" t="str">
        <f>VLOOKUP($AB88,TONG_SL!$A:$D,3,0)</f>
        <v>Túi</v>
      </c>
      <c r="AJ88">
        <v>1</v>
      </c>
    </row>
    <row r="89" spans="3:36" x14ac:dyDescent="0.25">
      <c r="C89" s="53">
        <v>45916</v>
      </c>
      <c r="D89" s="53">
        <f t="shared" si="11"/>
        <v>45916</v>
      </c>
      <c r="E89" t="s">
        <v>7561</v>
      </c>
      <c r="H89" t="s">
        <v>7193</v>
      </c>
      <c r="L89" t="s">
        <v>7562</v>
      </c>
      <c r="M89" t="s">
        <v>1796</v>
      </c>
      <c r="U89" t="str">
        <f t="shared" si="12"/>
        <v>K-C6</v>
      </c>
      <c r="AB89" t="s">
        <v>27</v>
      </c>
      <c r="AC89" t="str">
        <f>VLOOKUP($AB89,[2]TONG_SL!$A:$D,2,0)</f>
        <v>Chân giò heo muối 300g</v>
      </c>
      <c r="AE89" t="str">
        <f t="shared" si="13"/>
        <v>K-C6</v>
      </c>
      <c r="AG89" t="str">
        <f t="shared" si="14"/>
        <v>632</v>
      </c>
      <c r="AH89" t="str">
        <f t="shared" si="15"/>
        <v>156</v>
      </c>
      <c r="AI89" t="str">
        <f>VLOOKUP($AB89,TONG_SL!$A:$D,3,0)</f>
        <v>Túi</v>
      </c>
      <c r="AJ89">
        <v>2</v>
      </c>
    </row>
    <row r="90" spans="3:36" x14ac:dyDescent="0.25">
      <c r="C90" s="91">
        <v>45917</v>
      </c>
      <c r="D90" s="53">
        <f t="shared" si="11"/>
        <v>45917</v>
      </c>
      <c r="E90" t="s">
        <v>7182</v>
      </c>
      <c r="H90" t="s">
        <v>4543</v>
      </c>
      <c r="L90" t="s">
        <v>7566</v>
      </c>
      <c r="M90" t="s">
        <v>1813</v>
      </c>
      <c r="U90" t="str">
        <f t="shared" si="12"/>
        <v>K-C6</v>
      </c>
      <c r="AB90" t="s">
        <v>30</v>
      </c>
      <c r="AC90" t="str">
        <f>VLOOKUP($AB90,[3]TONG_SL!$A:$D,2,0)</f>
        <v>Gà muối 500g</v>
      </c>
      <c r="AE90" t="str">
        <f t="shared" si="13"/>
        <v>K-C6</v>
      </c>
      <c r="AG90" t="str">
        <f t="shared" si="14"/>
        <v>632</v>
      </c>
      <c r="AH90" t="str">
        <f t="shared" si="15"/>
        <v>156</v>
      </c>
      <c r="AI90" t="str">
        <f>VLOOKUP($AB90,TONG_SL!$A:$D,3,0)</f>
        <v>Túi</v>
      </c>
      <c r="AJ90">
        <v>2</v>
      </c>
    </row>
    <row r="91" spans="3:36" x14ac:dyDescent="0.25">
      <c r="C91" s="91">
        <v>45917</v>
      </c>
      <c r="D91" s="53">
        <f t="shared" si="11"/>
        <v>45917</v>
      </c>
      <c r="E91" t="s">
        <v>7183</v>
      </c>
      <c r="H91" t="s">
        <v>7188</v>
      </c>
      <c r="L91" t="s">
        <v>7498</v>
      </c>
      <c r="M91" t="s">
        <v>1796</v>
      </c>
      <c r="U91" t="str">
        <f t="shared" si="12"/>
        <v>K-C6</v>
      </c>
      <c r="AB91" t="s">
        <v>30</v>
      </c>
      <c r="AC91" t="str">
        <f>VLOOKUP($AB91,[3]TONG_SL!$A:$D,2,0)</f>
        <v>Gà muối 500g</v>
      </c>
      <c r="AE91" t="str">
        <f t="shared" si="13"/>
        <v>K-C6</v>
      </c>
      <c r="AG91" t="str">
        <f t="shared" si="14"/>
        <v>632</v>
      </c>
      <c r="AH91" t="str">
        <f t="shared" si="15"/>
        <v>156</v>
      </c>
      <c r="AI91" t="str">
        <f>VLOOKUP($AB91,TONG_SL!$A:$D,3,0)</f>
        <v>Túi</v>
      </c>
      <c r="AJ91">
        <v>3</v>
      </c>
    </row>
    <row r="92" spans="3:36" x14ac:dyDescent="0.25">
      <c r="C92" s="91">
        <v>45918</v>
      </c>
      <c r="D92" s="53">
        <f t="shared" si="11"/>
        <v>45918</v>
      </c>
      <c r="E92" t="s">
        <v>7561</v>
      </c>
      <c r="H92" t="s">
        <v>34</v>
      </c>
      <c r="L92" t="s">
        <v>7562</v>
      </c>
      <c r="M92" t="s">
        <v>1796</v>
      </c>
      <c r="U92" t="str">
        <f t="shared" si="12"/>
        <v>K-C6</v>
      </c>
      <c r="AB92" t="s">
        <v>27</v>
      </c>
      <c r="AC92" t="str">
        <f>VLOOKUP($AB92,[3]TONG_SL!$A:$D,2,0)</f>
        <v>Chân giò heo muối 300g</v>
      </c>
      <c r="AE92" t="str">
        <f t="shared" si="13"/>
        <v>K-C6</v>
      </c>
      <c r="AG92" t="str">
        <f t="shared" si="14"/>
        <v>632</v>
      </c>
      <c r="AH92" t="str">
        <f t="shared" si="15"/>
        <v>156</v>
      </c>
      <c r="AI92" t="str">
        <f>VLOOKUP($AB92,TONG_SL!$A:$D,3,0)</f>
        <v>Túi</v>
      </c>
      <c r="AJ92">
        <v>1</v>
      </c>
    </row>
    <row r="93" spans="3:36" x14ac:dyDescent="0.25">
      <c r="C93" s="91">
        <v>45918</v>
      </c>
      <c r="D93" s="53">
        <f t="shared" si="11"/>
        <v>45918</v>
      </c>
      <c r="E93" t="s">
        <v>7561</v>
      </c>
      <c r="H93" t="s">
        <v>34</v>
      </c>
      <c r="L93" t="s">
        <v>7562</v>
      </c>
      <c r="M93" t="s">
        <v>1796</v>
      </c>
      <c r="U93" t="str">
        <f t="shared" si="12"/>
        <v>K-C6</v>
      </c>
      <c r="AB93" t="s">
        <v>35</v>
      </c>
      <c r="AC93" t="str">
        <f>VLOOKUP($AB93,[3]TONG_SL!$A:$D,2,0)</f>
        <v>Tai heo muối 200g</v>
      </c>
      <c r="AE93" t="str">
        <f t="shared" si="13"/>
        <v>K-C6</v>
      </c>
      <c r="AG93" t="str">
        <f t="shared" si="14"/>
        <v>632</v>
      </c>
      <c r="AH93" t="str">
        <f t="shared" si="15"/>
        <v>156</v>
      </c>
      <c r="AI93" t="str">
        <f>VLOOKUP($AB93,TONG_SL!$A:$D,3,0)</f>
        <v>Túi</v>
      </c>
      <c r="AJ93">
        <v>1</v>
      </c>
    </row>
    <row r="94" spans="3:36" x14ac:dyDescent="0.25">
      <c r="C94" s="91">
        <v>45918</v>
      </c>
      <c r="D94" s="53">
        <f t="shared" si="11"/>
        <v>45918</v>
      </c>
      <c r="E94" t="s">
        <v>7182</v>
      </c>
      <c r="H94" t="s">
        <v>741</v>
      </c>
      <c r="L94" t="s">
        <v>7566</v>
      </c>
      <c r="M94" t="s">
        <v>1815</v>
      </c>
      <c r="U94" t="str">
        <f t="shared" si="12"/>
        <v>K-C6</v>
      </c>
      <c r="AB94" t="s">
        <v>30</v>
      </c>
      <c r="AC94" t="str">
        <f>VLOOKUP($AB94,[3]TONG_SL!$A:$D,2,0)</f>
        <v>Gà muối 500g</v>
      </c>
      <c r="AE94" t="str">
        <f t="shared" si="13"/>
        <v>K-C6</v>
      </c>
      <c r="AG94" t="str">
        <f t="shared" si="14"/>
        <v>632</v>
      </c>
      <c r="AH94" t="str">
        <f t="shared" si="15"/>
        <v>156</v>
      </c>
      <c r="AI94" t="str">
        <f>VLOOKUP($AB94,TONG_SL!$A:$D,3,0)</f>
        <v>Túi</v>
      </c>
      <c r="AJ94">
        <v>1</v>
      </c>
    </row>
    <row r="95" spans="3:36" x14ac:dyDescent="0.25">
      <c r="C95" s="91">
        <v>45918</v>
      </c>
      <c r="D95" s="53">
        <f t="shared" si="11"/>
        <v>45918</v>
      </c>
      <c r="E95" t="s">
        <v>7182</v>
      </c>
      <c r="H95" t="s">
        <v>741</v>
      </c>
      <c r="L95" t="s">
        <v>7566</v>
      </c>
      <c r="M95" t="s">
        <v>1815</v>
      </c>
      <c r="U95" t="str">
        <f t="shared" si="12"/>
        <v>K-C6</v>
      </c>
      <c r="AB95" t="s">
        <v>27</v>
      </c>
      <c r="AC95" t="str">
        <f>VLOOKUP($AB95,[3]TONG_SL!$A:$D,2,0)</f>
        <v>Chân giò heo muối 300g</v>
      </c>
      <c r="AE95" t="str">
        <f t="shared" si="13"/>
        <v>K-C6</v>
      </c>
      <c r="AG95" t="str">
        <f t="shared" si="14"/>
        <v>632</v>
      </c>
      <c r="AH95" t="str">
        <f t="shared" si="15"/>
        <v>156</v>
      </c>
      <c r="AI95" t="str">
        <f>VLOOKUP($AB95,TONG_SL!$A:$D,3,0)</f>
        <v>Túi</v>
      </c>
      <c r="AJ95">
        <v>1</v>
      </c>
    </row>
    <row r="96" spans="3:36" x14ac:dyDescent="0.25">
      <c r="C96" s="91">
        <v>45918</v>
      </c>
      <c r="D96" s="53">
        <f t="shared" si="11"/>
        <v>45918</v>
      </c>
      <c r="E96" t="s">
        <v>7183</v>
      </c>
      <c r="H96" t="s">
        <v>7188</v>
      </c>
      <c r="L96" t="s">
        <v>7498</v>
      </c>
      <c r="M96" t="s">
        <v>1796</v>
      </c>
      <c r="U96" t="str">
        <f t="shared" si="12"/>
        <v>K-C6</v>
      </c>
      <c r="AB96" t="s">
        <v>30</v>
      </c>
      <c r="AC96" t="str">
        <f>VLOOKUP($AB96,[3]TONG_SL!$A:$D,2,0)</f>
        <v>Gà muối 500g</v>
      </c>
      <c r="AE96" t="str">
        <f t="shared" si="13"/>
        <v>K-C6</v>
      </c>
      <c r="AG96" t="str">
        <f t="shared" si="14"/>
        <v>632</v>
      </c>
      <c r="AH96" t="str">
        <f t="shared" si="15"/>
        <v>156</v>
      </c>
      <c r="AI96" t="str">
        <f>VLOOKUP($AB96,TONG_SL!$A:$D,3,0)</f>
        <v>Túi</v>
      </c>
      <c r="AJ96">
        <v>7</v>
      </c>
    </row>
    <row r="97" spans="3:36" x14ac:dyDescent="0.25">
      <c r="C97" s="91">
        <v>45918</v>
      </c>
      <c r="D97" s="53">
        <f t="shared" si="11"/>
        <v>45918</v>
      </c>
      <c r="E97" t="s">
        <v>7183</v>
      </c>
      <c r="H97" t="s">
        <v>7188</v>
      </c>
      <c r="L97" t="s">
        <v>7498</v>
      </c>
      <c r="M97" t="s">
        <v>1796</v>
      </c>
      <c r="U97" t="str">
        <f t="shared" si="12"/>
        <v>K-C6</v>
      </c>
      <c r="AB97" t="s">
        <v>41</v>
      </c>
      <c r="AC97" t="str">
        <f>VLOOKUP($AB97,[3]TONG_SL!$A:$D,2,0)</f>
        <v>Chả nướng 300g</v>
      </c>
      <c r="AE97" t="str">
        <f t="shared" si="13"/>
        <v>K-C6</v>
      </c>
      <c r="AG97" t="str">
        <f t="shared" si="14"/>
        <v>632</v>
      </c>
      <c r="AH97" t="str">
        <f t="shared" si="15"/>
        <v>156</v>
      </c>
      <c r="AI97" t="str">
        <f>VLOOKUP($AB97,TONG_SL!$A:$D,3,0)</f>
        <v>Túi</v>
      </c>
      <c r="AJ97">
        <v>1</v>
      </c>
    </row>
    <row r="98" spans="3:36" x14ac:dyDescent="0.25">
      <c r="C98" s="91">
        <v>45918</v>
      </c>
      <c r="D98" s="53">
        <f t="shared" si="11"/>
        <v>45918</v>
      </c>
      <c r="E98" t="s">
        <v>7183</v>
      </c>
      <c r="H98" t="s">
        <v>7188</v>
      </c>
      <c r="L98" t="s">
        <v>7498</v>
      </c>
      <c r="M98" t="s">
        <v>1796</v>
      </c>
      <c r="U98" t="str">
        <f t="shared" si="12"/>
        <v>K-C6</v>
      </c>
      <c r="AB98" t="s">
        <v>51</v>
      </c>
      <c r="AC98" t="str">
        <f>VLOOKUP($AB98,[3]TONG_SL!$A:$D,2,0)</f>
        <v>Mọc Nấm Hương 250g</v>
      </c>
      <c r="AE98" t="str">
        <f t="shared" si="13"/>
        <v>K-C6</v>
      </c>
      <c r="AG98" t="str">
        <f t="shared" si="14"/>
        <v>632</v>
      </c>
      <c r="AH98" t="str">
        <f t="shared" si="15"/>
        <v>156</v>
      </c>
      <c r="AI98" t="str">
        <f>VLOOKUP($AB98,TONG_SL!$A:$D,3,0)</f>
        <v>Túi</v>
      </c>
      <c r="AJ98">
        <v>1</v>
      </c>
    </row>
    <row r="99" spans="3:36" x14ac:dyDescent="0.25">
      <c r="C99" s="91">
        <v>45918</v>
      </c>
      <c r="D99" s="53">
        <f t="shared" si="11"/>
        <v>45918</v>
      </c>
      <c r="E99" t="s">
        <v>7183</v>
      </c>
      <c r="H99" t="s">
        <v>7188</v>
      </c>
      <c r="L99" t="s">
        <v>7498</v>
      </c>
      <c r="M99" t="s">
        <v>1796</v>
      </c>
      <c r="U99" t="str">
        <f t="shared" si="12"/>
        <v>K-C6</v>
      </c>
      <c r="AB99" t="s">
        <v>35</v>
      </c>
      <c r="AC99" t="str">
        <f>VLOOKUP($AB99,[3]TONG_SL!$A:$D,2,0)</f>
        <v>Tai heo muối 200g</v>
      </c>
      <c r="AE99" t="str">
        <f t="shared" si="13"/>
        <v>K-C6</v>
      </c>
      <c r="AG99" t="str">
        <f t="shared" si="14"/>
        <v>632</v>
      </c>
      <c r="AH99" t="str">
        <f t="shared" si="15"/>
        <v>156</v>
      </c>
      <c r="AI99" t="str">
        <f>VLOOKUP($AB99,TONG_SL!$A:$D,3,0)</f>
        <v>Túi</v>
      </c>
      <c r="AJ99">
        <v>1</v>
      </c>
    </row>
    <row r="100" spans="3:36" x14ac:dyDescent="0.25">
      <c r="C100" s="91">
        <v>45919</v>
      </c>
      <c r="D100" s="53">
        <f t="shared" si="11"/>
        <v>45919</v>
      </c>
      <c r="E100" t="s">
        <v>7182</v>
      </c>
      <c r="H100" t="s">
        <v>3528</v>
      </c>
      <c r="L100" t="s">
        <v>7566</v>
      </c>
      <c r="M100" t="s">
        <v>1796</v>
      </c>
      <c r="U100" t="str">
        <f t="shared" si="12"/>
        <v>K-C6</v>
      </c>
      <c r="AB100" t="s">
        <v>30</v>
      </c>
      <c r="AC100" t="str">
        <f>VLOOKUP($AB100,[3]TONG_SL!$A:$D,2,0)</f>
        <v>Gà muối 500g</v>
      </c>
      <c r="AE100" t="str">
        <f t="shared" si="13"/>
        <v>K-C6</v>
      </c>
      <c r="AG100" t="str">
        <f t="shared" si="14"/>
        <v>632</v>
      </c>
      <c r="AH100" t="str">
        <f t="shared" si="15"/>
        <v>156</v>
      </c>
      <c r="AI100" t="str">
        <f>VLOOKUP($AB100,TONG_SL!$A:$D,3,0)</f>
        <v>Túi</v>
      </c>
      <c r="AJ100">
        <v>1</v>
      </c>
    </row>
    <row r="101" spans="3:36" x14ac:dyDescent="0.25">
      <c r="C101" s="91">
        <v>45919</v>
      </c>
      <c r="D101" s="53">
        <f t="shared" si="11"/>
        <v>45919</v>
      </c>
      <c r="E101" t="s">
        <v>7183</v>
      </c>
      <c r="H101" t="s">
        <v>7188</v>
      </c>
      <c r="L101" t="s">
        <v>7498</v>
      </c>
      <c r="M101" t="s">
        <v>1796</v>
      </c>
      <c r="U101" t="str">
        <f t="shared" si="12"/>
        <v>K-C6</v>
      </c>
      <c r="AB101" t="s">
        <v>30</v>
      </c>
      <c r="AC101" t="str">
        <f>VLOOKUP($AB101,[2]TONG_SL!$A:$D,2,0)</f>
        <v>Gà muối 500g</v>
      </c>
      <c r="AE101" t="str">
        <f t="shared" si="13"/>
        <v>K-C6</v>
      </c>
      <c r="AG101" t="str">
        <f t="shared" si="14"/>
        <v>632</v>
      </c>
      <c r="AH101" t="str">
        <f t="shared" si="15"/>
        <v>156</v>
      </c>
      <c r="AI101" t="str">
        <f>VLOOKUP($AB101,TONG_SL!$A:$D,3,0)</f>
        <v>Túi</v>
      </c>
      <c r="AJ101">
        <v>5</v>
      </c>
    </row>
    <row r="102" spans="3:36" x14ac:dyDescent="0.25">
      <c r="C102" s="91">
        <v>45919</v>
      </c>
      <c r="D102" s="53">
        <f t="shared" si="11"/>
        <v>45919</v>
      </c>
      <c r="E102" t="s">
        <v>7183</v>
      </c>
      <c r="H102" t="s">
        <v>7188</v>
      </c>
      <c r="L102" t="s">
        <v>7498</v>
      </c>
      <c r="M102" t="s">
        <v>1796</v>
      </c>
      <c r="U102" t="str">
        <f t="shared" si="12"/>
        <v>K-C6</v>
      </c>
      <c r="AB102" t="s">
        <v>39</v>
      </c>
      <c r="AC102" t="str">
        <f>VLOOKUP($AB102,[2]TONG_SL!$A:$D,2,0)</f>
        <v>Chả cốm 300g</v>
      </c>
      <c r="AE102" t="str">
        <f t="shared" si="13"/>
        <v>K-C6</v>
      </c>
      <c r="AG102" t="str">
        <f t="shared" si="14"/>
        <v>632</v>
      </c>
      <c r="AH102" t="str">
        <f t="shared" si="15"/>
        <v>156</v>
      </c>
      <c r="AI102" t="str">
        <f>VLOOKUP($AB102,TONG_SL!$A:$D,3,0)</f>
        <v>Túi</v>
      </c>
      <c r="AJ102">
        <v>1</v>
      </c>
    </row>
    <row r="103" spans="3:36" x14ac:dyDescent="0.25">
      <c r="C103" s="91">
        <v>45920</v>
      </c>
      <c r="D103" s="53">
        <f t="shared" si="11"/>
        <v>45920</v>
      </c>
      <c r="E103" t="s">
        <v>7182</v>
      </c>
      <c r="H103" t="s">
        <v>4608</v>
      </c>
      <c r="L103" t="s">
        <v>7566</v>
      </c>
      <c r="M103" t="s">
        <v>1796</v>
      </c>
      <c r="U103" t="str">
        <f t="shared" si="12"/>
        <v>K-C6</v>
      </c>
      <c r="AB103" t="s">
        <v>27</v>
      </c>
      <c r="AC103" t="str">
        <f>VLOOKUP($AB103,[2]TONG_SL!$A:$D,2,0)</f>
        <v>Chân giò heo muối 300g</v>
      </c>
      <c r="AE103" t="str">
        <f t="shared" si="13"/>
        <v>K-C6</v>
      </c>
      <c r="AG103" t="str">
        <f t="shared" si="14"/>
        <v>632</v>
      </c>
      <c r="AH103" t="str">
        <f t="shared" si="15"/>
        <v>156</v>
      </c>
      <c r="AI103" t="str">
        <f>VLOOKUP($AB103,TONG_SL!$A:$D,3,0)</f>
        <v>Túi</v>
      </c>
      <c r="AJ103">
        <v>2</v>
      </c>
    </row>
    <row r="104" spans="3:36" x14ac:dyDescent="0.25">
      <c r="C104" s="91">
        <v>45920</v>
      </c>
      <c r="D104" s="53">
        <f t="shared" si="11"/>
        <v>45920</v>
      </c>
      <c r="E104" t="s">
        <v>7182</v>
      </c>
      <c r="H104" t="s">
        <v>4608</v>
      </c>
      <c r="L104" t="s">
        <v>7566</v>
      </c>
      <c r="M104" t="s">
        <v>1796</v>
      </c>
      <c r="U104" t="str">
        <f t="shared" si="12"/>
        <v>K-C6</v>
      </c>
      <c r="AB104" t="s">
        <v>30</v>
      </c>
      <c r="AC104" t="str">
        <f>VLOOKUP($AB104,[2]TONG_SL!$A:$D,2,0)</f>
        <v>Gà muối 500g</v>
      </c>
      <c r="AE104" t="str">
        <f t="shared" si="13"/>
        <v>K-C6</v>
      </c>
      <c r="AG104" t="str">
        <f t="shared" si="14"/>
        <v>632</v>
      </c>
      <c r="AH104" t="str">
        <f t="shared" si="15"/>
        <v>156</v>
      </c>
      <c r="AI104" t="str">
        <f>VLOOKUP($AB104,TONG_SL!$A:$D,3,0)</f>
        <v>Túi</v>
      </c>
      <c r="AJ104">
        <v>1</v>
      </c>
    </row>
    <row r="105" spans="3:36" x14ac:dyDescent="0.25">
      <c r="C105" s="91">
        <v>45920</v>
      </c>
      <c r="D105" s="53">
        <f t="shared" si="11"/>
        <v>45920</v>
      </c>
      <c r="E105" t="s">
        <v>7182</v>
      </c>
      <c r="H105" t="s">
        <v>3490</v>
      </c>
      <c r="L105" t="s">
        <v>7566</v>
      </c>
      <c r="M105" t="s">
        <v>75</v>
      </c>
      <c r="U105" t="str">
        <f t="shared" si="12"/>
        <v>K-C6</v>
      </c>
      <c r="AB105" t="s">
        <v>30</v>
      </c>
      <c r="AC105" t="str">
        <f>VLOOKUP($AB105,[2]TONG_SL!$A:$D,2,0)</f>
        <v>Gà muối 500g</v>
      </c>
      <c r="AE105" t="str">
        <f t="shared" si="13"/>
        <v>K-C6</v>
      </c>
      <c r="AG105" t="str">
        <f t="shared" si="14"/>
        <v>632</v>
      </c>
      <c r="AH105" t="str">
        <f t="shared" si="15"/>
        <v>156</v>
      </c>
      <c r="AI105" t="str">
        <f>VLOOKUP($AB105,TONG_SL!$A:$D,3,0)</f>
        <v>Túi</v>
      </c>
      <c r="AJ105">
        <v>1</v>
      </c>
    </row>
    <row r="106" spans="3:36" x14ac:dyDescent="0.25">
      <c r="C106" s="91">
        <v>45920</v>
      </c>
      <c r="D106" s="53">
        <f t="shared" si="11"/>
        <v>45920</v>
      </c>
      <c r="E106" t="s">
        <v>7182</v>
      </c>
      <c r="H106" t="s">
        <v>3490</v>
      </c>
      <c r="L106" t="s">
        <v>7566</v>
      </c>
      <c r="M106" t="s">
        <v>75</v>
      </c>
      <c r="U106" t="str">
        <f t="shared" si="12"/>
        <v>K-C6</v>
      </c>
      <c r="AB106" t="s">
        <v>27</v>
      </c>
      <c r="AC106" t="str">
        <f>VLOOKUP($AB106,[2]TONG_SL!$A:$D,2,0)</f>
        <v>Chân giò heo muối 300g</v>
      </c>
      <c r="AE106" t="str">
        <f t="shared" si="13"/>
        <v>K-C6</v>
      </c>
      <c r="AG106" t="str">
        <f t="shared" si="14"/>
        <v>632</v>
      </c>
      <c r="AH106" t="str">
        <f t="shared" si="15"/>
        <v>156</v>
      </c>
      <c r="AI106" t="str">
        <f>VLOOKUP($AB106,TONG_SL!$A:$D,3,0)</f>
        <v>Túi</v>
      </c>
      <c r="AJ106">
        <v>2</v>
      </c>
    </row>
    <row r="107" spans="3:36" x14ac:dyDescent="0.25">
      <c r="C107" s="91">
        <v>45920</v>
      </c>
      <c r="D107" s="53">
        <f t="shared" si="11"/>
        <v>45920</v>
      </c>
      <c r="E107" t="s">
        <v>7182</v>
      </c>
      <c r="H107" t="s">
        <v>3490</v>
      </c>
      <c r="L107" t="s">
        <v>7566</v>
      </c>
      <c r="M107" t="s">
        <v>75</v>
      </c>
      <c r="U107" t="str">
        <f t="shared" si="12"/>
        <v>K-C6</v>
      </c>
      <c r="AB107" t="s">
        <v>32</v>
      </c>
      <c r="AC107" t="str">
        <f>VLOOKUP($AB107,[2]TONG_SL!$A:$D,2,0)</f>
        <v>Giò Tai Lưỡi Xào 250g</v>
      </c>
      <c r="AE107" t="str">
        <f t="shared" si="13"/>
        <v>K-C6</v>
      </c>
      <c r="AG107" t="str">
        <f t="shared" si="14"/>
        <v>632</v>
      </c>
      <c r="AH107" t="str">
        <f t="shared" si="15"/>
        <v>156</v>
      </c>
      <c r="AI107" t="str">
        <f>VLOOKUP($AB107,TONG_SL!$A:$D,3,0)</f>
        <v>Túi</v>
      </c>
      <c r="AJ107">
        <v>3</v>
      </c>
    </row>
    <row r="108" spans="3:36" x14ac:dyDescent="0.25">
      <c r="C108" s="91">
        <v>45920</v>
      </c>
      <c r="D108" s="53">
        <f t="shared" si="11"/>
        <v>45920</v>
      </c>
      <c r="E108" t="s">
        <v>7561</v>
      </c>
      <c r="H108" t="s">
        <v>80</v>
      </c>
      <c r="L108" t="s">
        <v>7562</v>
      </c>
      <c r="M108" t="s">
        <v>1809</v>
      </c>
      <c r="U108" t="str">
        <f t="shared" si="12"/>
        <v>K-C6</v>
      </c>
      <c r="AB108" t="s">
        <v>30</v>
      </c>
      <c r="AC108" t="str">
        <f>VLOOKUP($AB108,[2]TONG_SL!$A:$D,2,0)</f>
        <v>Gà muối 500g</v>
      </c>
      <c r="AE108" t="str">
        <f t="shared" si="13"/>
        <v>K-C6</v>
      </c>
      <c r="AG108" t="str">
        <f t="shared" si="14"/>
        <v>632</v>
      </c>
      <c r="AH108" t="str">
        <f t="shared" si="15"/>
        <v>156</v>
      </c>
      <c r="AI108" t="str">
        <f>VLOOKUP($AB108,TONG_SL!$A:$D,3,0)</f>
        <v>Túi</v>
      </c>
      <c r="AJ108">
        <v>6</v>
      </c>
    </row>
    <row r="109" spans="3:36" x14ac:dyDescent="0.25">
      <c r="C109" s="91">
        <v>45920</v>
      </c>
      <c r="D109" s="53">
        <f t="shared" si="11"/>
        <v>45920</v>
      </c>
      <c r="E109" t="s">
        <v>7561</v>
      </c>
      <c r="H109" t="s">
        <v>80</v>
      </c>
      <c r="L109" t="s">
        <v>7562</v>
      </c>
      <c r="M109" t="s">
        <v>1809</v>
      </c>
      <c r="U109" t="str">
        <f t="shared" si="12"/>
        <v>K-C6</v>
      </c>
      <c r="AB109" t="s">
        <v>27</v>
      </c>
      <c r="AC109" t="str">
        <f>VLOOKUP($AB109,[2]TONG_SL!$A:$D,2,0)</f>
        <v>Chân giò heo muối 300g</v>
      </c>
      <c r="AE109" t="str">
        <f t="shared" si="13"/>
        <v>K-C6</v>
      </c>
      <c r="AG109" t="str">
        <f t="shared" si="14"/>
        <v>632</v>
      </c>
      <c r="AH109" t="str">
        <f t="shared" si="15"/>
        <v>156</v>
      </c>
      <c r="AI109" t="str">
        <f>VLOOKUP($AB109,TONG_SL!$A:$D,3,0)</f>
        <v>Túi</v>
      </c>
      <c r="AJ109">
        <v>8</v>
      </c>
    </row>
    <row r="110" spans="3:36" x14ac:dyDescent="0.25">
      <c r="C110" s="91">
        <v>45920</v>
      </c>
      <c r="D110" s="53">
        <f t="shared" si="11"/>
        <v>45920</v>
      </c>
      <c r="E110" t="s">
        <v>7561</v>
      </c>
      <c r="H110" t="s">
        <v>3490</v>
      </c>
      <c r="L110" t="s">
        <v>7562</v>
      </c>
      <c r="M110" t="s">
        <v>75</v>
      </c>
      <c r="U110" t="str">
        <f t="shared" si="12"/>
        <v>K-C6</v>
      </c>
      <c r="AB110" t="s">
        <v>30</v>
      </c>
      <c r="AC110" t="str">
        <f>VLOOKUP($AB110,[2]TONG_SL!$A:$D,2,0)</f>
        <v>Gà muối 500g</v>
      </c>
      <c r="AE110" t="str">
        <f t="shared" si="13"/>
        <v>K-C6</v>
      </c>
      <c r="AG110" t="str">
        <f t="shared" si="14"/>
        <v>632</v>
      </c>
      <c r="AH110" t="str">
        <f t="shared" si="15"/>
        <v>156</v>
      </c>
      <c r="AI110" t="str">
        <f>VLOOKUP($AB110,TONG_SL!$A:$D,3,0)</f>
        <v>Túi</v>
      </c>
      <c r="AJ110">
        <v>7</v>
      </c>
    </row>
    <row r="111" spans="3:36" x14ac:dyDescent="0.25">
      <c r="C111" s="91">
        <v>45920</v>
      </c>
      <c r="D111" s="53">
        <f t="shared" si="11"/>
        <v>45920</v>
      </c>
      <c r="E111" t="s">
        <v>7561</v>
      </c>
      <c r="H111" t="s">
        <v>3490</v>
      </c>
      <c r="L111" t="s">
        <v>7562</v>
      </c>
      <c r="M111" t="s">
        <v>75</v>
      </c>
      <c r="U111" t="str">
        <f t="shared" si="12"/>
        <v>K-C6</v>
      </c>
      <c r="AB111" t="s">
        <v>27</v>
      </c>
      <c r="AC111" t="str">
        <f>VLOOKUP($AB111,[2]TONG_SL!$A:$D,2,0)</f>
        <v>Chân giò heo muối 300g</v>
      </c>
      <c r="AE111" t="str">
        <f t="shared" si="13"/>
        <v>K-C6</v>
      </c>
      <c r="AG111" t="str">
        <f t="shared" si="14"/>
        <v>632</v>
      </c>
      <c r="AH111" t="str">
        <f t="shared" si="15"/>
        <v>156</v>
      </c>
      <c r="AI111" t="str">
        <f>VLOOKUP($AB111,TONG_SL!$A:$D,3,0)</f>
        <v>Túi</v>
      </c>
      <c r="AJ111">
        <v>10</v>
      </c>
    </row>
    <row r="112" spans="3:36" x14ac:dyDescent="0.25">
      <c r="C112" s="91">
        <v>45920</v>
      </c>
      <c r="D112" s="53">
        <f t="shared" si="11"/>
        <v>45920</v>
      </c>
      <c r="E112" t="s">
        <v>7183</v>
      </c>
      <c r="H112" t="s">
        <v>7188</v>
      </c>
      <c r="L112" t="s">
        <v>7498</v>
      </c>
      <c r="M112" t="s">
        <v>1796</v>
      </c>
      <c r="U112" t="str">
        <f t="shared" si="12"/>
        <v>K-C6</v>
      </c>
      <c r="AB112" t="s">
        <v>30</v>
      </c>
      <c r="AC112" t="str">
        <f>VLOOKUP($AB112,[2]TONG_SL!$A:$D,2,0)</f>
        <v>Gà muối 500g</v>
      </c>
      <c r="AE112" t="str">
        <f t="shared" si="13"/>
        <v>K-C6</v>
      </c>
      <c r="AG112" t="str">
        <f t="shared" si="14"/>
        <v>632</v>
      </c>
      <c r="AH112" t="str">
        <f t="shared" si="15"/>
        <v>156</v>
      </c>
      <c r="AI112" t="str">
        <f>VLOOKUP($AB112,TONG_SL!$A:$D,3,0)</f>
        <v>Túi</v>
      </c>
      <c r="AJ112">
        <v>2</v>
      </c>
    </row>
    <row r="113" spans="3:36" x14ac:dyDescent="0.25">
      <c r="C113" s="91">
        <v>45920</v>
      </c>
      <c r="D113" s="53">
        <f t="shared" si="11"/>
        <v>45920</v>
      </c>
      <c r="E113" t="s">
        <v>7183</v>
      </c>
      <c r="H113" t="s">
        <v>7188</v>
      </c>
      <c r="L113" t="s">
        <v>7498</v>
      </c>
      <c r="M113" t="s">
        <v>1796</v>
      </c>
      <c r="U113" t="str">
        <f t="shared" si="12"/>
        <v>K-C6</v>
      </c>
      <c r="AB113" t="s">
        <v>55</v>
      </c>
      <c r="AC113" t="str">
        <f>VLOOKUP($AB113,[2]TONG_SL!$A:$D,2,0)</f>
        <v>Gà xì dầu 500g</v>
      </c>
      <c r="AE113" t="str">
        <f t="shared" si="13"/>
        <v>K-C6</v>
      </c>
      <c r="AG113" t="str">
        <f t="shared" si="14"/>
        <v>632</v>
      </c>
      <c r="AH113" t="str">
        <f t="shared" si="15"/>
        <v>156</v>
      </c>
      <c r="AI113" t="str">
        <f>VLOOKUP($AB113,TONG_SL!$A:$D,3,0)</f>
        <v>Túi</v>
      </c>
      <c r="AJ113">
        <v>1</v>
      </c>
    </row>
    <row r="114" spans="3:36" x14ac:dyDescent="0.25">
      <c r="C114" s="91">
        <v>45920</v>
      </c>
      <c r="D114" s="53">
        <f t="shared" si="11"/>
        <v>45920</v>
      </c>
      <c r="E114" t="s">
        <v>7183</v>
      </c>
      <c r="H114" t="s">
        <v>7188</v>
      </c>
      <c r="L114" t="s">
        <v>7498</v>
      </c>
      <c r="M114" t="s">
        <v>1796</v>
      </c>
      <c r="U114" t="str">
        <f t="shared" si="12"/>
        <v>K-C6</v>
      </c>
      <c r="AB114" t="s">
        <v>51</v>
      </c>
      <c r="AC114" t="str">
        <f>VLOOKUP($AB114,[2]TONG_SL!$A:$D,2,0)</f>
        <v>Mọc Nấm Hương 250g</v>
      </c>
      <c r="AE114" t="str">
        <f t="shared" si="13"/>
        <v>K-C6</v>
      </c>
      <c r="AG114" t="str">
        <f t="shared" si="14"/>
        <v>632</v>
      </c>
      <c r="AH114" t="str">
        <f t="shared" si="15"/>
        <v>156</v>
      </c>
      <c r="AI114" t="str">
        <f>VLOOKUP($AB114,TONG_SL!$A:$D,3,0)</f>
        <v>Túi</v>
      </c>
      <c r="AJ114">
        <v>2</v>
      </c>
    </row>
    <row r="115" spans="3:36" x14ac:dyDescent="0.25">
      <c r="C115" s="91">
        <v>45920</v>
      </c>
      <c r="D115" s="53">
        <f t="shared" si="11"/>
        <v>45920</v>
      </c>
      <c r="E115" t="s">
        <v>7183</v>
      </c>
      <c r="H115" t="s">
        <v>7188</v>
      </c>
      <c r="L115" t="s">
        <v>7498</v>
      </c>
      <c r="M115" t="s">
        <v>1796</v>
      </c>
      <c r="U115" t="str">
        <f t="shared" si="12"/>
        <v>K-C6</v>
      </c>
      <c r="AB115" t="s">
        <v>35</v>
      </c>
      <c r="AC115" t="str">
        <f>VLOOKUP($AB115,[2]TONG_SL!$A:$D,2,0)</f>
        <v>Tai heo muối 200g</v>
      </c>
      <c r="AE115" t="str">
        <f t="shared" si="13"/>
        <v>K-C6</v>
      </c>
      <c r="AG115" t="str">
        <f t="shared" si="14"/>
        <v>632</v>
      </c>
      <c r="AH115" t="str">
        <f t="shared" si="15"/>
        <v>156</v>
      </c>
      <c r="AI115" t="str">
        <f>VLOOKUP($AB115,TONG_SL!$A:$D,3,0)</f>
        <v>Túi</v>
      </c>
      <c r="AJ115">
        <v>2</v>
      </c>
    </row>
    <row r="116" spans="3:36" x14ac:dyDescent="0.25">
      <c r="C116" s="91">
        <v>45920</v>
      </c>
      <c r="D116" s="53">
        <f t="shared" si="11"/>
        <v>45920</v>
      </c>
      <c r="E116" t="s">
        <v>7183</v>
      </c>
      <c r="H116" t="s">
        <v>7188</v>
      </c>
      <c r="L116" t="s">
        <v>7498</v>
      </c>
      <c r="M116" t="s">
        <v>1796</v>
      </c>
      <c r="U116" t="str">
        <f t="shared" si="12"/>
        <v>K-C6</v>
      </c>
      <c r="AB116" t="s">
        <v>32</v>
      </c>
      <c r="AC116" t="str">
        <f>VLOOKUP($AB116,[2]TONG_SL!$A:$D,2,0)</f>
        <v>Giò Tai Lưỡi Xào 250g</v>
      </c>
      <c r="AE116" t="str">
        <f t="shared" si="13"/>
        <v>K-C6</v>
      </c>
      <c r="AG116" t="str">
        <f t="shared" si="14"/>
        <v>632</v>
      </c>
      <c r="AH116" t="str">
        <f t="shared" si="15"/>
        <v>156</v>
      </c>
      <c r="AI116" t="str">
        <f>VLOOKUP($AB116,TONG_SL!$A:$D,3,0)</f>
        <v>Túi</v>
      </c>
      <c r="AJ116">
        <v>1</v>
      </c>
    </row>
  </sheetData>
  <autoFilter ref="A2:AY89"/>
  <dataValidations count="3">
    <dataValidation type="list" allowBlank="1" showInputMessage="1" showErrorMessage="1" sqref="H1:H1048576">
      <formula1>Ma_KH</formula1>
    </dataValidation>
    <dataValidation type="list" allowBlank="1" showInputMessage="1" showErrorMessage="1" sqref="M1:M1048576">
      <formula1>Ma_NV</formula1>
    </dataValidation>
    <dataValidation type="list" allowBlank="1" showInputMessage="1" showErrorMessage="1" sqref="AB1:AB1048576">
      <formula1>Ma_HH</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1172"/>
  <sheetViews>
    <sheetView workbookViewId="0">
      <selection activeCell="F780" sqref="F780"/>
    </sheetView>
  </sheetViews>
  <sheetFormatPr defaultRowHeight="15" x14ac:dyDescent="0.25"/>
  <cols>
    <col min="1" max="2" width="21.7109375" customWidth="1"/>
    <col min="3" max="3" width="14.85546875" bestFit="1" customWidth="1"/>
    <col min="4" max="4" width="47" bestFit="1" customWidth="1"/>
    <col min="5" max="5" width="23.7109375" bestFit="1" customWidth="1"/>
    <col min="6" max="6" width="12.5703125" customWidth="1"/>
    <col min="7" max="7" width="14.140625" customWidth="1"/>
    <col min="9" max="9" width="10.28515625" bestFit="1" customWidth="1"/>
  </cols>
  <sheetData>
    <row r="1" spans="1:12" ht="25.5" x14ac:dyDescent="0.35">
      <c r="A1" s="24" t="s">
        <v>539</v>
      </c>
      <c r="B1" s="24"/>
      <c r="C1" s="24"/>
      <c r="D1" s="24"/>
      <c r="E1" s="24"/>
      <c r="F1" s="24"/>
      <c r="G1" s="24"/>
    </row>
    <row r="2" spans="1:12" ht="16.5" x14ac:dyDescent="0.25">
      <c r="A2" s="17"/>
      <c r="B2" s="17"/>
      <c r="C2" s="17"/>
      <c r="D2" s="17"/>
      <c r="E2" s="17"/>
      <c r="F2" s="18" t="s">
        <v>540</v>
      </c>
    </row>
    <row r="3" spans="1:12" ht="16.5" x14ac:dyDescent="0.25">
      <c r="A3" s="17"/>
      <c r="B3" s="17"/>
      <c r="C3" s="17"/>
      <c r="D3" s="17"/>
      <c r="E3" s="17"/>
      <c r="F3" s="17"/>
      <c r="G3" s="17"/>
    </row>
    <row r="4" spans="1:12" ht="66" x14ac:dyDescent="0.25">
      <c r="A4" s="36" t="s">
        <v>7137</v>
      </c>
      <c r="B4" s="36" t="s">
        <v>541</v>
      </c>
      <c r="C4" s="36" t="s">
        <v>542</v>
      </c>
      <c r="D4" s="36" t="s">
        <v>2</v>
      </c>
      <c r="E4" s="37" t="s">
        <v>543</v>
      </c>
      <c r="F4" s="38" t="s">
        <v>544</v>
      </c>
    </row>
    <row r="5" spans="1:12" ht="16.5" hidden="1" x14ac:dyDescent="0.25">
      <c r="A5" s="19" t="str">
        <f t="shared" ref="A5:A68" si="0">B5&amp;C5</f>
        <v>AAUCGM300</v>
      </c>
      <c r="B5" s="19" t="s">
        <v>7386</v>
      </c>
      <c r="C5" s="19" t="s">
        <v>27</v>
      </c>
      <c r="D5" s="19" t="s">
        <v>28</v>
      </c>
      <c r="E5" s="20">
        <v>73431</v>
      </c>
      <c r="F5" s="20">
        <v>73431</v>
      </c>
      <c r="H5" s="58">
        <f>F5-E5</f>
        <v>0</v>
      </c>
      <c r="I5" s="60">
        <v>24549</v>
      </c>
      <c r="J5">
        <f>IF(H5&gt;=0,F5,E5)</f>
        <v>73431</v>
      </c>
      <c r="L5">
        <v>24549</v>
      </c>
    </row>
    <row r="6" spans="1:12" ht="16.5" hidden="1" x14ac:dyDescent="0.25">
      <c r="A6" s="19" t="str">
        <f t="shared" si="0"/>
        <v>AAUGL250</v>
      </c>
      <c r="B6" s="19" t="s">
        <v>7386</v>
      </c>
      <c r="C6" s="19" t="s">
        <v>47</v>
      </c>
      <c r="D6" s="19" t="s">
        <v>48</v>
      </c>
      <c r="E6" s="21">
        <v>59400</v>
      </c>
      <c r="F6" s="21">
        <v>49500</v>
      </c>
      <c r="H6" s="58">
        <f t="shared" ref="H6:H69" si="1">F6-E6</f>
        <v>-9900</v>
      </c>
      <c r="I6" s="60">
        <v>73431</v>
      </c>
      <c r="L6">
        <v>73431</v>
      </c>
    </row>
    <row r="7" spans="1:12" ht="16.5" hidden="1" x14ac:dyDescent="0.25">
      <c r="A7" s="19" t="str">
        <f t="shared" si="0"/>
        <v>AAUGM500</v>
      </c>
      <c r="B7" s="19" t="s">
        <v>7386</v>
      </c>
      <c r="C7" s="19" t="s">
        <v>30</v>
      </c>
      <c r="D7" s="19" t="s">
        <v>31</v>
      </c>
      <c r="E7" s="20">
        <v>111058</v>
      </c>
      <c r="F7" s="20">
        <v>111058</v>
      </c>
      <c r="H7" s="58">
        <f t="shared" si="1"/>
        <v>0</v>
      </c>
      <c r="I7" s="60">
        <v>59400</v>
      </c>
      <c r="L7">
        <v>49500</v>
      </c>
    </row>
    <row r="8" spans="1:12" ht="16.5" hidden="1" x14ac:dyDescent="0.25">
      <c r="A8" s="19" t="str">
        <f t="shared" si="0"/>
        <v>AAUGSG250</v>
      </c>
      <c r="B8" s="19" t="s">
        <v>7386</v>
      </c>
      <c r="C8" s="19" t="s">
        <v>49</v>
      </c>
      <c r="D8" s="19" t="s">
        <v>50</v>
      </c>
      <c r="E8" s="20">
        <v>61050</v>
      </c>
      <c r="F8" s="20">
        <v>50400</v>
      </c>
      <c r="H8" s="58">
        <f t="shared" si="1"/>
        <v>-10650</v>
      </c>
      <c r="I8" s="60">
        <v>111058</v>
      </c>
      <c r="L8">
        <v>111058</v>
      </c>
    </row>
    <row r="9" spans="1:12" ht="16.5" hidden="1" x14ac:dyDescent="0.25">
      <c r="A9" s="19" t="str">
        <f t="shared" si="0"/>
        <v>AAUGTLX250G</v>
      </c>
      <c r="B9" s="19" t="s">
        <v>7386</v>
      </c>
      <c r="C9" s="19" t="s">
        <v>32</v>
      </c>
      <c r="D9" s="19" t="s">
        <v>33</v>
      </c>
      <c r="E9" s="21">
        <v>50182</v>
      </c>
      <c r="F9" s="20">
        <v>50182</v>
      </c>
      <c r="H9" s="58">
        <f t="shared" si="1"/>
        <v>0</v>
      </c>
      <c r="I9" s="60">
        <v>61050</v>
      </c>
      <c r="L9">
        <v>50400</v>
      </c>
    </row>
    <row r="10" spans="1:12" ht="16.5" hidden="1" x14ac:dyDescent="0.25">
      <c r="A10" s="19" t="str">
        <f t="shared" si="0"/>
        <v>AAUGXD500</v>
      </c>
      <c r="B10" s="19" t="s">
        <v>7386</v>
      </c>
      <c r="C10" s="19" t="s">
        <v>55</v>
      </c>
      <c r="D10" s="19" t="s">
        <v>56</v>
      </c>
      <c r="E10" s="20">
        <v>111606</v>
      </c>
      <c r="F10" s="20">
        <v>111606</v>
      </c>
      <c r="H10" s="58">
        <f t="shared" si="1"/>
        <v>0</v>
      </c>
      <c r="I10" s="60">
        <v>50183</v>
      </c>
      <c r="L10">
        <v>50183</v>
      </c>
    </row>
    <row r="11" spans="1:12" ht="16.5" hidden="1" x14ac:dyDescent="0.25">
      <c r="A11" s="19" t="str">
        <f t="shared" si="0"/>
        <v>AAUMNH250</v>
      </c>
      <c r="B11" s="19" t="s">
        <v>7386</v>
      </c>
      <c r="C11" s="19" t="s">
        <v>51</v>
      </c>
      <c r="D11" s="19" t="s">
        <v>52</v>
      </c>
      <c r="E11" s="20">
        <v>46000</v>
      </c>
      <c r="F11" s="20">
        <v>46000</v>
      </c>
      <c r="H11" s="58">
        <f t="shared" si="1"/>
        <v>0</v>
      </c>
      <c r="I11" s="60">
        <v>111606</v>
      </c>
      <c r="L11">
        <v>111606</v>
      </c>
    </row>
    <row r="12" spans="1:12" ht="16.5" hidden="1" x14ac:dyDescent="0.25">
      <c r="A12" s="19" t="str">
        <f t="shared" si="0"/>
        <v>AAUTH200</v>
      </c>
      <c r="B12" s="19" t="s">
        <v>7386</v>
      </c>
      <c r="C12" s="19" t="s">
        <v>35</v>
      </c>
      <c r="D12" s="19" t="s">
        <v>36</v>
      </c>
      <c r="E12" s="20">
        <v>55595</v>
      </c>
      <c r="F12" s="20">
        <v>55595</v>
      </c>
      <c r="H12" s="58">
        <f t="shared" si="1"/>
        <v>0</v>
      </c>
      <c r="I12" s="60">
        <v>46000</v>
      </c>
      <c r="L12">
        <v>46000</v>
      </c>
    </row>
    <row r="13" spans="1:12" ht="16.5" hidden="1" x14ac:dyDescent="0.25">
      <c r="A13" s="19" t="str">
        <f t="shared" si="0"/>
        <v/>
      </c>
      <c r="B13" s="19"/>
      <c r="C13" s="19"/>
      <c r="D13" s="19"/>
      <c r="E13" s="20"/>
      <c r="F13" s="20"/>
      <c r="H13" s="58">
        <f t="shared" si="1"/>
        <v>0</v>
      </c>
      <c r="I13" s="60">
        <v>55595</v>
      </c>
      <c r="L13">
        <v>55595</v>
      </c>
    </row>
    <row r="14" spans="1:12" ht="16.5" hidden="1" x14ac:dyDescent="0.25">
      <c r="A14" s="19" t="str">
        <f t="shared" si="0"/>
        <v>ACMCGM300</v>
      </c>
      <c r="B14" s="19" t="s">
        <v>1854</v>
      </c>
      <c r="C14" s="19" t="s">
        <v>27</v>
      </c>
      <c r="D14" s="19" t="s">
        <v>28</v>
      </c>
      <c r="E14" s="20">
        <v>73431</v>
      </c>
      <c r="F14" s="20">
        <v>66088</v>
      </c>
      <c r="H14" s="58">
        <f t="shared" si="1"/>
        <v>-7343</v>
      </c>
      <c r="I14" s="60" t="e">
        <v>#VALUE!</v>
      </c>
      <c r="L14" t="e">
        <v>#VALUE!</v>
      </c>
    </row>
    <row r="15" spans="1:12" ht="16.5" hidden="1" x14ac:dyDescent="0.25">
      <c r="A15" s="19" t="str">
        <f t="shared" si="0"/>
        <v>ACMCN300</v>
      </c>
      <c r="B15" s="19" t="s">
        <v>1854</v>
      </c>
      <c r="C15" s="19" t="s">
        <v>41</v>
      </c>
      <c r="D15" s="19" t="s">
        <v>42</v>
      </c>
      <c r="E15" s="20">
        <v>70950</v>
      </c>
      <c r="F15" s="20">
        <v>63855</v>
      </c>
      <c r="H15" s="58">
        <f t="shared" si="1"/>
        <v>-7095</v>
      </c>
      <c r="I15" s="60">
        <v>73431</v>
      </c>
      <c r="L15">
        <v>66088</v>
      </c>
    </row>
    <row r="16" spans="1:12" ht="16.5" hidden="1" x14ac:dyDescent="0.25">
      <c r="A16" s="19" t="str">
        <f t="shared" si="0"/>
        <v>ACMGM500</v>
      </c>
      <c r="B16" s="19" t="s">
        <v>1854</v>
      </c>
      <c r="C16" s="19" t="s">
        <v>30</v>
      </c>
      <c r="D16" s="19" t="s">
        <v>31</v>
      </c>
      <c r="E16" s="21">
        <v>111058</v>
      </c>
      <c r="F16" s="21">
        <v>99952</v>
      </c>
      <c r="H16" s="58">
        <f t="shared" si="1"/>
        <v>-11106</v>
      </c>
      <c r="I16" s="60">
        <v>70950</v>
      </c>
      <c r="L16">
        <v>63855</v>
      </c>
    </row>
    <row r="17" spans="1:12" ht="16.5" hidden="1" x14ac:dyDescent="0.25">
      <c r="A17" s="19" t="str">
        <f t="shared" si="0"/>
        <v>ACMGTLX250G</v>
      </c>
      <c r="B17" s="19" t="s">
        <v>1854</v>
      </c>
      <c r="C17" s="19" t="s">
        <v>32</v>
      </c>
      <c r="D17" s="19" t="s">
        <v>33</v>
      </c>
      <c r="E17" s="20">
        <v>50182</v>
      </c>
      <c r="F17" s="20">
        <v>45165</v>
      </c>
      <c r="H17" s="58">
        <f t="shared" si="1"/>
        <v>-5017</v>
      </c>
      <c r="I17" s="60">
        <v>111058</v>
      </c>
      <c r="L17">
        <v>99952</v>
      </c>
    </row>
    <row r="18" spans="1:12" ht="16.5" hidden="1" x14ac:dyDescent="0.25">
      <c r="A18" s="19" t="str">
        <f t="shared" si="0"/>
        <v/>
      </c>
      <c r="B18" s="19"/>
      <c r="C18" s="19"/>
      <c r="D18" s="19"/>
      <c r="E18" s="20"/>
      <c r="F18" s="20"/>
      <c r="H18" s="58">
        <f t="shared" si="1"/>
        <v>0</v>
      </c>
      <c r="I18" s="60">
        <v>50183</v>
      </c>
      <c r="L18">
        <v>45165</v>
      </c>
    </row>
    <row r="19" spans="1:12" ht="16.5" hidden="1" x14ac:dyDescent="0.25">
      <c r="A19" s="19" t="str">
        <f t="shared" si="0"/>
        <v>AEONCN300</v>
      </c>
      <c r="B19" s="19" t="s">
        <v>1879</v>
      </c>
      <c r="C19" s="19" t="s">
        <v>41</v>
      </c>
      <c r="D19" s="19" t="s">
        <v>42</v>
      </c>
      <c r="E19" s="20">
        <v>70950</v>
      </c>
      <c r="F19" s="20">
        <v>70950</v>
      </c>
      <c r="H19" s="58">
        <f t="shared" si="1"/>
        <v>0</v>
      </c>
      <c r="I19" s="60" t="e">
        <v>#VALUE!</v>
      </c>
      <c r="L19" t="e">
        <v>#VALUE!</v>
      </c>
    </row>
    <row r="20" spans="1:12" ht="16.5" hidden="1" x14ac:dyDescent="0.25">
      <c r="A20" s="19" t="str">
        <f t="shared" si="0"/>
        <v>AEONGM500</v>
      </c>
      <c r="B20" s="19" t="s">
        <v>1879</v>
      </c>
      <c r="C20" s="19" t="s">
        <v>30</v>
      </c>
      <c r="D20" s="19" t="s">
        <v>31</v>
      </c>
      <c r="E20" s="20">
        <v>111058</v>
      </c>
      <c r="F20" s="20">
        <v>111058</v>
      </c>
      <c r="H20" s="58">
        <f t="shared" si="1"/>
        <v>0</v>
      </c>
      <c r="I20" s="60">
        <v>70950</v>
      </c>
      <c r="L20">
        <v>70950</v>
      </c>
    </row>
    <row r="21" spans="1:12" ht="16.5" hidden="1" x14ac:dyDescent="0.25">
      <c r="A21" s="19" t="str">
        <f t="shared" si="0"/>
        <v>AEONGTLX250G</v>
      </c>
      <c r="B21" s="19" t="s">
        <v>1879</v>
      </c>
      <c r="C21" s="19" t="s">
        <v>32</v>
      </c>
      <c r="D21" s="19" t="s">
        <v>33</v>
      </c>
      <c r="E21" s="20">
        <v>50182</v>
      </c>
      <c r="F21" s="20">
        <v>50182</v>
      </c>
      <c r="H21" s="58">
        <f t="shared" si="1"/>
        <v>0</v>
      </c>
      <c r="I21" s="60">
        <v>111058</v>
      </c>
      <c r="L21">
        <v>111058</v>
      </c>
    </row>
    <row r="22" spans="1:12" ht="16.5" hidden="1" x14ac:dyDescent="0.25">
      <c r="A22" s="19" t="str">
        <f t="shared" si="0"/>
        <v/>
      </c>
      <c r="B22" s="19"/>
      <c r="C22" s="19"/>
      <c r="D22" s="19"/>
      <c r="E22" s="20"/>
      <c r="F22" s="20"/>
      <c r="H22" s="58">
        <f t="shared" si="1"/>
        <v>0</v>
      </c>
      <c r="I22" s="60">
        <v>50183</v>
      </c>
      <c r="L22">
        <v>50183</v>
      </c>
    </row>
    <row r="23" spans="1:12" ht="16.5" hidden="1" x14ac:dyDescent="0.25">
      <c r="A23" s="19" t="str">
        <f t="shared" si="0"/>
        <v>ANNGHIACGM300</v>
      </c>
      <c r="B23" s="19" t="s">
        <v>7387</v>
      </c>
      <c r="C23" s="19" t="s">
        <v>27</v>
      </c>
      <c r="D23" s="19" t="s">
        <v>28</v>
      </c>
      <c r="E23" s="20">
        <v>73431</v>
      </c>
      <c r="F23" s="20">
        <v>73431</v>
      </c>
      <c r="H23" s="58">
        <f t="shared" si="1"/>
        <v>0</v>
      </c>
      <c r="I23" s="60" t="e">
        <v>#VALUE!</v>
      </c>
      <c r="L23" t="e">
        <v>#VALUE!</v>
      </c>
    </row>
    <row r="24" spans="1:12" ht="16.5" hidden="1" x14ac:dyDescent="0.25">
      <c r="A24" s="19" t="str">
        <f t="shared" si="0"/>
        <v>ANNGHIAGHK300</v>
      </c>
      <c r="B24" s="19" t="s">
        <v>7387</v>
      </c>
      <c r="C24" s="19" t="s">
        <v>558</v>
      </c>
      <c r="D24" s="19" t="s">
        <v>559</v>
      </c>
      <c r="E24" s="20">
        <v>70000</v>
      </c>
      <c r="F24" s="20">
        <v>70000</v>
      </c>
      <c r="H24" s="58">
        <f t="shared" si="1"/>
        <v>0</v>
      </c>
      <c r="I24" s="60">
        <v>73431</v>
      </c>
      <c r="L24">
        <v>73431</v>
      </c>
    </row>
    <row r="25" spans="1:12" ht="16.5" hidden="1" x14ac:dyDescent="0.25">
      <c r="A25" s="19" t="str">
        <f t="shared" si="0"/>
        <v>ANNGHIAGM500</v>
      </c>
      <c r="B25" s="19" t="s">
        <v>7387</v>
      </c>
      <c r="C25" s="19" t="s">
        <v>30</v>
      </c>
      <c r="D25" s="19" t="s">
        <v>31</v>
      </c>
      <c r="E25" s="20">
        <v>111058</v>
      </c>
      <c r="F25" s="20">
        <v>111058</v>
      </c>
      <c r="H25" s="58">
        <f t="shared" si="1"/>
        <v>0</v>
      </c>
      <c r="I25" s="60">
        <v>70000</v>
      </c>
      <c r="L25">
        <v>70000</v>
      </c>
    </row>
    <row r="26" spans="1:12" ht="16.5" hidden="1" x14ac:dyDescent="0.25">
      <c r="A26" s="19" t="str">
        <f t="shared" si="0"/>
        <v>ANNGHIAGTLX250G</v>
      </c>
      <c r="B26" s="19" t="s">
        <v>7387</v>
      </c>
      <c r="C26" s="19" t="s">
        <v>32</v>
      </c>
      <c r="D26" s="19" t="s">
        <v>33</v>
      </c>
      <c r="E26" s="20">
        <v>50182</v>
      </c>
      <c r="F26" s="20">
        <v>50182</v>
      </c>
      <c r="H26" s="58">
        <f t="shared" si="1"/>
        <v>0</v>
      </c>
      <c r="I26" s="60">
        <v>111058</v>
      </c>
      <c r="L26">
        <v>111058</v>
      </c>
    </row>
    <row r="27" spans="1:12" ht="16.5" hidden="1" x14ac:dyDescent="0.25">
      <c r="A27" s="19" t="str">
        <f t="shared" si="0"/>
        <v>ANNGHIATH200</v>
      </c>
      <c r="B27" s="19" t="s">
        <v>7387</v>
      </c>
      <c r="C27" s="19" t="s">
        <v>35</v>
      </c>
      <c r="D27" s="19" t="s">
        <v>36</v>
      </c>
      <c r="E27" s="20">
        <v>55595</v>
      </c>
      <c r="F27" s="20">
        <v>55595</v>
      </c>
      <c r="H27" s="58">
        <f t="shared" si="1"/>
        <v>0</v>
      </c>
      <c r="I27" s="60">
        <v>50183</v>
      </c>
      <c r="L27">
        <v>50183</v>
      </c>
    </row>
    <row r="28" spans="1:12" ht="16.5" hidden="1" x14ac:dyDescent="0.25">
      <c r="A28" s="19" t="str">
        <f t="shared" si="0"/>
        <v/>
      </c>
      <c r="B28" s="19"/>
      <c r="C28" s="19"/>
      <c r="D28" s="19"/>
      <c r="E28" s="20"/>
      <c r="F28" s="20"/>
      <c r="H28" s="58">
        <f t="shared" si="1"/>
        <v>0</v>
      </c>
      <c r="I28" s="60">
        <v>55595</v>
      </c>
      <c r="L28">
        <v>55595</v>
      </c>
    </row>
    <row r="29" spans="1:12" ht="16.5" hidden="1" x14ac:dyDescent="0.25">
      <c r="A29" s="19" t="str">
        <f t="shared" si="0"/>
        <v>BACHHOAXANHCGM300</v>
      </c>
      <c r="B29" s="19" t="s">
        <v>7388</v>
      </c>
      <c r="C29" s="19" t="s">
        <v>27</v>
      </c>
      <c r="D29" s="19" t="s">
        <v>28</v>
      </c>
      <c r="E29" s="20">
        <v>73431</v>
      </c>
      <c r="F29" s="20">
        <v>66088</v>
      </c>
      <c r="H29" s="58">
        <f t="shared" si="1"/>
        <v>-7343</v>
      </c>
      <c r="I29" s="60" t="e">
        <v>#VALUE!</v>
      </c>
      <c r="L29" t="e">
        <v>#VALUE!</v>
      </c>
    </row>
    <row r="30" spans="1:12" ht="16.5" hidden="1" x14ac:dyDescent="0.25">
      <c r="A30" s="19" t="str">
        <f t="shared" si="0"/>
        <v>BACHHOAXANHGM500</v>
      </c>
      <c r="B30" s="19" t="s">
        <v>7388</v>
      </c>
      <c r="C30" s="19" t="s">
        <v>30</v>
      </c>
      <c r="D30" s="19" t="s">
        <v>31</v>
      </c>
      <c r="E30" s="20">
        <v>111058</v>
      </c>
      <c r="F30" s="20">
        <v>81818</v>
      </c>
      <c r="H30" s="58">
        <f t="shared" si="1"/>
        <v>-29240</v>
      </c>
      <c r="I30" s="60">
        <v>73431</v>
      </c>
      <c r="L30">
        <v>66088</v>
      </c>
    </row>
    <row r="31" spans="1:12" ht="16.5" hidden="1" x14ac:dyDescent="0.25">
      <c r="A31" s="19" t="str">
        <f t="shared" si="0"/>
        <v>BACHHOAXANHGTLX250G</v>
      </c>
      <c r="B31" s="19" t="s">
        <v>7388</v>
      </c>
      <c r="C31" s="19" t="s">
        <v>32</v>
      </c>
      <c r="D31" s="19" t="s">
        <v>33</v>
      </c>
      <c r="E31" s="20">
        <v>50182</v>
      </c>
      <c r="F31" s="20">
        <v>45165</v>
      </c>
      <c r="H31" s="58">
        <f t="shared" si="1"/>
        <v>-5017</v>
      </c>
      <c r="I31" s="60">
        <v>111058</v>
      </c>
      <c r="L31">
        <v>81818</v>
      </c>
    </row>
    <row r="32" spans="1:12" ht="16.5" hidden="1" x14ac:dyDescent="0.25">
      <c r="A32" s="19" t="str">
        <f t="shared" si="0"/>
        <v/>
      </c>
      <c r="B32" s="19"/>
      <c r="C32" s="19"/>
      <c r="D32" s="19"/>
      <c r="E32" s="20"/>
      <c r="F32" s="20"/>
      <c r="H32" s="58">
        <f t="shared" si="1"/>
        <v>0</v>
      </c>
      <c r="I32" s="60">
        <v>50183</v>
      </c>
      <c r="L32">
        <v>45165</v>
      </c>
    </row>
    <row r="33" spans="1:12" ht="16.5" x14ac:dyDescent="0.25">
      <c r="A33" s="19" t="str">
        <f t="shared" si="0"/>
        <v>BRGCGM300</v>
      </c>
      <c r="B33" s="19" t="s">
        <v>1896</v>
      </c>
      <c r="C33" s="19" t="s">
        <v>27</v>
      </c>
      <c r="D33" s="19" t="s">
        <v>28</v>
      </c>
      <c r="E33" s="20">
        <v>73431</v>
      </c>
      <c r="F33" s="20">
        <v>69759</v>
      </c>
      <c r="H33" s="58">
        <f t="shared" si="1"/>
        <v>-3672</v>
      </c>
      <c r="I33" s="60" t="e">
        <v>#VALUE!</v>
      </c>
      <c r="L33" t="e">
        <v>#VALUE!</v>
      </c>
    </row>
    <row r="34" spans="1:12" ht="16.5" x14ac:dyDescent="0.25">
      <c r="A34" s="19" t="str">
        <f t="shared" si="0"/>
        <v>BRGCGM500</v>
      </c>
      <c r="B34" s="19" t="s">
        <v>1896</v>
      </c>
      <c r="C34" s="19" t="s">
        <v>547</v>
      </c>
      <c r="D34" s="19" t="s">
        <v>548</v>
      </c>
      <c r="E34" s="20">
        <v>119066</v>
      </c>
      <c r="F34" s="20">
        <v>113113</v>
      </c>
      <c r="H34" s="58">
        <f t="shared" si="1"/>
        <v>-5953</v>
      </c>
      <c r="I34" s="60">
        <v>73431</v>
      </c>
      <c r="L34">
        <v>69759</v>
      </c>
    </row>
    <row r="35" spans="1:12" ht="16.5" x14ac:dyDescent="0.25">
      <c r="A35" s="19" t="str">
        <f t="shared" si="0"/>
        <v>BRGGL500KT</v>
      </c>
      <c r="B35" s="19" t="s">
        <v>1896</v>
      </c>
      <c r="C35" s="19" t="s">
        <v>549</v>
      </c>
      <c r="D35" s="19" t="s">
        <v>550</v>
      </c>
      <c r="E35" s="20">
        <v>89312</v>
      </c>
      <c r="F35" s="20">
        <v>89312</v>
      </c>
      <c r="H35" s="58">
        <f t="shared" si="1"/>
        <v>0</v>
      </c>
      <c r="I35" s="60">
        <v>119066</v>
      </c>
      <c r="L35">
        <v>113113</v>
      </c>
    </row>
    <row r="36" spans="1:12" ht="16.5" x14ac:dyDescent="0.25">
      <c r="A36" s="19" t="str">
        <f t="shared" si="0"/>
        <v>BRGGM500</v>
      </c>
      <c r="B36" s="19" t="s">
        <v>1896</v>
      </c>
      <c r="C36" s="19" t="s">
        <v>30</v>
      </c>
      <c r="D36" s="19" t="s">
        <v>31</v>
      </c>
      <c r="E36" s="20">
        <v>111058</v>
      </c>
      <c r="F36" s="20">
        <v>105505</v>
      </c>
      <c r="H36" s="58">
        <f t="shared" si="1"/>
        <v>-5553</v>
      </c>
      <c r="I36" s="60">
        <v>89312</v>
      </c>
      <c r="L36">
        <v>89312</v>
      </c>
    </row>
    <row r="37" spans="1:12" ht="16.5" x14ac:dyDescent="0.25">
      <c r="A37" s="19" t="str">
        <f t="shared" si="0"/>
        <v>BRGGTLX250G</v>
      </c>
      <c r="B37" s="19" t="s">
        <v>1896</v>
      </c>
      <c r="C37" s="19" t="s">
        <v>32</v>
      </c>
      <c r="D37" s="19" t="s">
        <v>33</v>
      </c>
      <c r="E37" s="20">
        <v>50182</v>
      </c>
      <c r="F37" s="20">
        <v>47673</v>
      </c>
      <c r="H37" s="58">
        <f t="shared" si="1"/>
        <v>-2509</v>
      </c>
      <c r="I37" s="60">
        <v>111058</v>
      </c>
      <c r="L37">
        <v>105505</v>
      </c>
    </row>
    <row r="38" spans="1:12" ht="16.5" x14ac:dyDescent="0.25">
      <c r="A38" s="19" t="str">
        <f t="shared" si="0"/>
        <v>BRGGTNH500</v>
      </c>
      <c r="B38" s="19" t="s">
        <v>1896</v>
      </c>
      <c r="C38" s="19" t="s">
        <v>551</v>
      </c>
      <c r="D38" s="19" t="s">
        <v>552</v>
      </c>
      <c r="E38" s="20">
        <v>96890</v>
      </c>
      <c r="F38" s="20">
        <v>96890</v>
      </c>
      <c r="H38" s="58">
        <f t="shared" si="1"/>
        <v>0</v>
      </c>
      <c r="I38" s="60">
        <v>50183</v>
      </c>
      <c r="L38">
        <v>47673</v>
      </c>
    </row>
    <row r="39" spans="1:12" ht="16.5" x14ac:dyDescent="0.25">
      <c r="A39" s="19" t="str">
        <f t="shared" si="0"/>
        <v>BRGGXD500</v>
      </c>
      <c r="B39" s="19" t="s">
        <v>1896</v>
      </c>
      <c r="C39" s="19" t="s">
        <v>55</v>
      </c>
      <c r="D39" s="19" t="s">
        <v>56</v>
      </c>
      <c r="E39" s="20">
        <v>111606</v>
      </c>
      <c r="F39" s="20">
        <v>106026</v>
      </c>
      <c r="H39" s="58">
        <f t="shared" si="1"/>
        <v>-5580</v>
      </c>
      <c r="I39" s="60">
        <v>96890</v>
      </c>
      <c r="L39">
        <v>96890</v>
      </c>
    </row>
    <row r="40" spans="1:12" ht="16.5" x14ac:dyDescent="0.25">
      <c r="A40" s="19" t="str">
        <f t="shared" si="0"/>
        <v>BRGMNH250</v>
      </c>
      <c r="B40" s="19" t="s">
        <v>1896</v>
      </c>
      <c r="C40" s="19" t="s">
        <v>51</v>
      </c>
      <c r="D40" s="19" t="s">
        <v>52</v>
      </c>
      <c r="E40" s="20">
        <v>46000</v>
      </c>
      <c r="F40" s="20">
        <v>43700</v>
      </c>
      <c r="H40" s="58">
        <f t="shared" si="1"/>
        <v>-2300</v>
      </c>
      <c r="I40" s="60">
        <v>111606</v>
      </c>
      <c r="L40">
        <v>106026</v>
      </c>
    </row>
    <row r="41" spans="1:12" ht="16.5" x14ac:dyDescent="0.25">
      <c r="A41" s="19" t="str">
        <f t="shared" si="0"/>
        <v>BRGTH200</v>
      </c>
      <c r="B41" s="19" t="s">
        <v>1896</v>
      </c>
      <c r="C41" s="19" t="s">
        <v>35</v>
      </c>
      <c r="D41" s="19" t="s">
        <v>36</v>
      </c>
      <c r="E41" s="20">
        <v>55595</v>
      </c>
      <c r="F41" s="20">
        <v>52815</v>
      </c>
      <c r="H41" s="58">
        <f t="shared" si="1"/>
        <v>-2780</v>
      </c>
      <c r="I41" s="60">
        <v>46000</v>
      </c>
      <c r="L41">
        <v>43700</v>
      </c>
    </row>
    <row r="42" spans="1:12" ht="16.5" x14ac:dyDescent="0.25">
      <c r="A42" s="19" t="str">
        <f t="shared" si="0"/>
        <v>BRGTH400</v>
      </c>
      <c r="B42" s="19" t="s">
        <v>1896</v>
      </c>
      <c r="C42" s="19" t="s">
        <v>553</v>
      </c>
      <c r="D42" s="19" t="s">
        <v>554</v>
      </c>
      <c r="E42" s="20">
        <v>107205</v>
      </c>
      <c r="F42" s="20">
        <v>101845</v>
      </c>
      <c r="H42" s="58">
        <f t="shared" si="1"/>
        <v>-5360</v>
      </c>
      <c r="I42" s="60">
        <v>55595</v>
      </c>
      <c r="L42">
        <v>52815</v>
      </c>
    </row>
    <row r="43" spans="1:12" ht="16.5" hidden="1" x14ac:dyDescent="0.25">
      <c r="A43" s="19" t="str">
        <f t="shared" si="0"/>
        <v/>
      </c>
      <c r="B43" s="19"/>
      <c r="C43" s="19"/>
      <c r="D43" s="19"/>
      <c r="E43" s="20"/>
      <c r="F43" s="20"/>
      <c r="H43" s="58">
        <f t="shared" si="1"/>
        <v>0</v>
      </c>
      <c r="I43" s="60">
        <v>107205</v>
      </c>
      <c r="L43">
        <v>101845</v>
      </c>
    </row>
    <row r="44" spans="1:12" ht="16.5" hidden="1" x14ac:dyDescent="0.25">
      <c r="A44" s="19" t="str">
        <f t="shared" si="0"/>
        <v>CircleKCGM100</v>
      </c>
      <c r="B44" s="19" t="s">
        <v>555</v>
      </c>
      <c r="C44" s="19" t="s">
        <v>556</v>
      </c>
      <c r="D44" s="19" t="s">
        <v>557</v>
      </c>
      <c r="E44" s="20">
        <v>24549</v>
      </c>
      <c r="F44" s="20">
        <v>23076</v>
      </c>
      <c r="H44" s="58">
        <f t="shared" si="1"/>
        <v>-1473</v>
      </c>
      <c r="I44" s="60" t="e">
        <v>#VALUE!</v>
      </c>
      <c r="L44" t="e">
        <v>#VALUE!</v>
      </c>
    </row>
    <row r="45" spans="1:12" ht="16.5" hidden="1" x14ac:dyDescent="0.25">
      <c r="A45" s="19" t="str">
        <f t="shared" si="0"/>
        <v>CircleKGHK300</v>
      </c>
      <c r="B45" s="19" t="s">
        <v>555</v>
      </c>
      <c r="C45" s="19" t="s">
        <v>558</v>
      </c>
      <c r="D45" s="19" t="s">
        <v>559</v>
      </c>
      <c r="E45" s="21">
        <v>70000</v>
      </c>
      <c r="F45" s="21">
        <v>62637</v>
      </c>
      <c r="H45" s="58">
        <f t="shared" si="1"/>
        <v>-7363</v>
      </c>
      <c r="I45" s="60">
        <v>24549</v>
      </c>
      <c r="L45">
        <v>23076</v>
      </c>
    </row>
    <row r="46" spans="1:12" ht="16.5" hidden="1" x14ac:dyDescent="0.25">
      <c r="A46" s="19" t="str">
        <f t="shared" si="0"/>
        <v/>
      </c>
      <c r="B46" s="19"/>
      <c r="C46" s="19"/>
      <c r="D46" s="19"/>
      <c r="E46" s="21"/>
      <c r="F46" s="21"/>
      <c r="H46" s="58">
        <f t="shared" si="1"/>
        <v>0</v>
      </c>
      <c r="I46" s="60">
        <v>70000</v>
      </c>
      <c r="L46">
        <v>62637</v>
      </c>
    </row>
    <row r="47" spans="1:12" ht="16.5" hidden="1" x14ac:dyDescent="0.25">
      <c r="A47" s="19" t="str">
        <f t="shared" si="0"/>
        <v>CLEVERFOODCC300</v>
      </c>
      <c r="B47" s="19" t="s">
        <v>560</v>
      </c>
      <c r="C47" s="19" t="s">
        <v>39</v>
      </c>
      <c r="D47" s="19" t="s">
        <v>40</v>
      </c>
      <c r="E47" s="21">
        <v>74250</v>
      </c>
      <c r="F47" s="21">
        <v>71280</v>
      </c>
      <c r="H47" s="58">
        <f t="shared" si="1"/>
        <v>-2970</v>
      </c>
      <c r="I47" s="60" t="e">
        <v>#VALUE!</v>
      </c>
      <c r="L47" t="e">
        <v>#VALUE!</v>
      </c>
    </row>
    <row r="48" spans="1:12" ht="16.5" hidden="1" x14ac:dyDescent="0.25">
      <c r="A48" s="19" t="str">
        <f t="shared" si="0"/>
        <v>CLEVERFOODCGM300</v>
      </c>
      <c r="B48" s="19" t="s">
        <v>560</v>
      </c>
      <c r="C48" s="19" t="s">
        <v>27</v>
      </c>
      <c r="D48" s="19" t="s">
        <v>28</v>
      </c>
      <c r="E48" s="21">
        <v>73431</v>
      </c>
      <c r="F48" s="21">
        <v>70494</v>
      </c>
      <c r="H48" s="58">
        <f t="shared" si="1"/>
        <v>-2937</v>
      </c>
      <c r="I48" s="60">
        <v>74250</v>
      </c>
      <c r="L48">
        <v>71280</v>
      </c>
    </row>
    <row r="49" spans="1:12" ht="16.5" hidden="1" x14ac:dyDescent="0.25">
      <c r="A49" s="19" t="str">
        <f t="shared" si="0"/>
        <v>CLEVERFOODCN300</v>
      </c>
      <c r="B49" s="19" t="s">
        <v>560</v>
      </c>
      <c r="C49" s="19" t="s">
        <v>41</v>
      </c>
      <c r="D49" s="19" t="s">
        <v>42</v>
      </c>
      <c r="E49" s="21">
        <v>70950</v>
      </c>
      <c r="F49" s="21">
        <v>68112</v>
      </c>
      <c r="H49" s="58">
        <f t="shared" si="1"/>
        <v>-2838</v>
      </c>
      <c r="I49" s="60">
        <v>73431</v>
      </c>
      <c r="L49">
        <v>70494</v>
      </c>
    </row>
    <row r="50" spans="1:12" ht="16.5" hidden="1" x14ac:dyDescent="0.25">
      <c r="A50" s="19" t="str">
        <f t="shared" si="0"/>
        <v>CLEVERFOODGM500</v>
      </c>
      <c r="B50" s="19" t="s">
        <v>560</v>
      </c>
      <c r="C50" s="19" t="s">
        <v>30</v>
      </c>
      <c r="D50" s="19" t="s">
        <v>31</v>
      </c>
      <c r="E50" s="21">
        <v>111058</v>
      </c>
      <c r="F50" s="21">
        <v>106616</v>
      </c>
      <c r="H50" s="58">
        <f t="shared" si="1"/>
        <v>-4442</v>
      </c>
      <c r="I50" s="60">
        <v>70950</v>
      </c>
      <c r="L50">
        <v>68112</v>
      </c>
    </row>
    <row r="51" spans="1:12" ht="16.5" hidden="1" x14ac:dyDescent="0.25">
      <c r="A51" s="19" t="str">
        <f t="shared" si="0"/>
        <v>CLEVERFOODGTLX250G</v>
      </c>
      <c r="B51" s="19" t="s">
        <v>560</v>
      </c>
      <c r="C51" s="19" t="s">
        <v>32</v>
      </c>
      <c r="D51" s="19" t="s">
        <v>33</v>
      </c>
      <c r="E51" s="20">
        <v>50182</v>
      </c>
      <c r="F51" s="21">
        <v>48175</v>
      </c>
      <c r="H51" s="58">
        <f t="shared" si="1"/>
        <v>-2007</v>
      </c>
      <c r="I51" s="60">
        <v>111058</v>
      </c>
      <c r="L51">
        <v>106616</v>
      </c>
    </row>
    <row r="52" spans="1:12" ht="16.5" hidden="1" x14ac:dyDescent="0.25">
      <c r="A52" s="19" t="str">
        <f t="shared" si="0"/>
        <v>CLEVERFOODMNH250</v>
      </c>
      <c r="B52" s="19" t="s">
        <v>560</v>
      </c>
      <c r="C52" s="19" t="s">
        <v>51</v>
      </c>
      <c r="D52" s="19" t="s">
        <v>52</v>
      </c>
      <c r="E52" s="21">
        <v>46000</v>
      </c>
      <c r="F52" s="21">
        <v>44160</v>
      </c>
      <c r="H52" s="58">
        <f t="shared" si="1"/>
        <v>-1840</v>
      </c>
      <c r="I52" s="60">
        <v>50183</v>
      </c>
      <c r="L52">
        <v>48175</v>
      </c>
    </row>
    <row r="53" spans="1:12" ht="16.5" hidden="1" x14ac:dyDescent="0.25">
      <c r="A53" s="19" t="str">
        <f t="shared" si="0"/>
        <v>CLEVERFOODTH200</v>
      </c>
      <c r="B53" s="19" t="s">
        <v>560</v>
      </c>
      <c r="C53" s="19" t="s">
        <v>35</v>
      </c>
      <c r="D53" s="19" t="s">
        <v>36</v>
      </c>
      <c r="E53" s="21">
        <v>55595</v>
      </c>
      <c r="F53" s="21">
        <v>53371</v>
      </c>
      <c r="H53" s="58">
        <f t="shared" si="1"/>
        <v>-2224</v>
      </c>
      <c r="I53" s="60">
        <v>46000</v>
      </c>
      <c r="L53">
        <v>44160</v>
      </c>
    </row>
    <row r="54" spans="1:12" ht="16.5" hidden="1" x14ac:dyDescent="0.25">
      <c r="A54" s="19" t="str">
        <f t="shared" si="0"/>
        <v/>
      </c>
      <c r="B54" s="19"/>
      <c r="C54" s="19"/>
      <c r="D54" s="19"/>
      <c r="E54" s="21"/>
      <c r="F54" s="21"/>
      <c r="H54" s="58">
        <f t="shared" si="1"/>
        <v>0</v>
      </c>
      <c r="I54" s="60">
        <v>55595</v>
      </c>
      <c r="L54">
        <v>53371</v>
      </c>
    </row>
    <row r="55" spans="1:12" ht="16.5" hidden="1" x14ac:dyDescent="0.25">
      <c r="A55" s="19" t="str">
        <f t="shared" si="0"/>
        <v>COOPBGHM450</v>
      </c>
      <c r="B55" s="19" t="s">
        <v>562</v>
      </c>
      <c r="C55" s="19" t="s">
        <v>563</v>
      </c>
      <c r="D55" s="19" t="s">
        <v>564</v>
      </c>
      <c r="E55" s="21">
        <v>106050</v>
      </c>
      <c r="F55" s="21">
        <v>86961</v>
      </c>
      <c r="H55" s="58">
        <f t="shared" si="1"/>
        <v>-19089</v>
      </c>
      <c r="I55" s="60" t="e">
        <v>#VALUE!</v>
      </c>
      <c r="L55" t="e">
        <v>#VALUE!</v>
      </c>
    </row>
    <row r="56" spans="1:12" ht="16.5" hidden="1" x14ac:dyDescent="0.25">
      <c r="A56" s="19" t="str">
        <f t="shared" si="0"/>
        <v>COOPCC300</v>
      </c>
      <c r="B56" s="19" t="s">
        <v>562</v>
      </c>
      <c r="C56" s="19" t="s">
        <v>39</v>
      </c>
      <c r="D56" s="19" t="s">
        <v>40</v>
      </c>
      <c r="E56" s="21">
        <v>74250</v>
      </c>
      <c r="F56" s="21">
        <v>74250</v>
      </c>
      <c r="H56" s="58">
        <f t="shared" si="1"/>
        <v>0</v>
      </c>
      <c r="I56" s="60">
        <v>106050</v>
      </c>
      <c r="L56">
        <v>86961</v>
      </c>
    </row>
    <row r="57" spans="1:12" ht="16.5" hidden="1" x14ac:dyDescent="0.25">
      <c r="A57" s="19" t="str">
        <f t="shared" si="0"/>
        <v>COOPCGM300</v>
      </c>
      <c r="B57" s="19" t="s">
        <v>562</v>
      </c>
      <c r="C57" s="19" t="s">
        <v>27</v>
      </c>
      <c r="D57" s="19" t="s">
        <v>28</v>
      </c>
      <c r="E57" s="21">
        <v>73431</v>
      </c>
      <c r="F57" s="21">
        <v>73431</v>
      </c>
      <c r="H57" s="58">
        <f t="shared" si="1"/>
        <v>0</v>
      </c>
      <c r="I57" s="60">
        <v>74250</v>
      </c>
      <c r="L57">
        <v>74250</v>
      </c>
    </row>
    <row r="58" spans="1:12" ht="16.5" hidden="1" x14ac:dyDescent="0.25">
      <c r="A58" s="19" t="str">
        <f t="shared" si="0"/>
        <v>COOPCGM500</v>
      </c>
      <c r="B58" s="19" t="s">
        <v>562</v>
      </c>
      <c r="C58" s="19" t="s">
        <v>547</v>
      </c>
      <c r="D58" s="19" t="s">
        <v>548</v>
      </c>
      <c r="E58" s="21">
        <v>119066</v>
      </c>
      <c r="F58" s="21">
        <v>119066</v>
      </c>
      <c r="H58" s="58">
        <f t="shared" si="1"/>
        <v>0</v>
      </c>
      <c r="I58" s="60">
        <v>73431</v>
      </c>
      <c r="L58">
        <v>73431</v>
      </c>
    </row>
    <row r="59" spans="1:12" ht="16.5" hidden="1" x14ac:dyDescent="0.25">
      <c r="A59" s="19" t="str">
        <f t="shared" si="0"/>
        <v>COOPCN300</v>
      </c>
      <c r="B59" s="19" t="s">
        <v>562</v>
      </c>
      <c r="C59" s="19" t="s">
        <v>41</v>
      </c>
      <c r="D59" s="19" t="s">
        <v>42</v>
      </c>
      <c r="E59" s="21">
        <v>74250</v>
      </c>
      <c r="F59" s="21">
        <v>70950</v>
      </c>
      <c r="H59" s="58">
        <f t="shared" si="1"/>
        <v>-3300</v>
      </c>
      <c r="I59" s="60">
        <v>119066</v>
      </c>
      <c r="L59">
        <v>119066</v>
      </c>
    </row>
    <row r="60" spans="1:12" ht="16.5" hidden="1" x14ac:dyDescent="0.25">
      <c r="A60" s="19" t="str">
        <f t="shared" si="0"/>
        <v>COOPGHC500</v>
      </c>
      <c r="B60" s="19" t="s">
        <v>562</v>
      </c>
      <c r="C60" s="19" t="s">
        <v>565</v>
      </c>
      <c r="D60" s="19" t="s">
        <v>566</v>
      </c>
      <c r="E60" s="20">
        <v>110250</v>
      </c>
      <c r="F60" s="20">
        <v>110250</v>
      </c>
      <c r="H60" s="58">
        <f t="shared" si="1"/>
        <v>0</v>
      </c>
      <c r="I60" s="60">
        <v>74250</v>
      </c>
      <c r="L60">
        <v>70950</v>
      </c>
    </row>
    <row r="61" spans="1:12" ht="16.5" hidden="1" x14ac:dyDescent="0.25">
      <c r="A61" s="19" t="str">
        <f t="shared" si="0"/>
        <v>COOPGM500</v>
      </c>
      <c r="B61" s="19" t="s">
        <v>562</v>
      </c>
      <c r="C61" s="19" t="s">
        <v>30</v>
      </c>
      <c r="D61" s="19" t="s">
        <v>31</v>
      </c>
      <c r="E61" s="20">
        <v>111058</v>
      </c>
      <c r="F61" s="20">
        <v>111058</v>
      </c>
      <c r="H61" s="58">
        <f t="shared" si="1"/>
        <v>0</v>
      </c>
      <c r="I61" s="60">
        <v>110250</v>
      </c>
      <c r="L61">
        <v>110250</v>
      </c>
    </row>
    <row r="62" spans="1:12" ht="16.5" hidden="1" x14ac:dyDescent="0.25">
      <c r="A62" s="19" t="str">
        <f t="shared" si="0"/>
        <v>COOPGTLX250G</v>
      </c>
      <c r="B62" s="19" t="s">
        <v>562</v>
      </c>
      <c r="C62" s="19" t="s">
        <v>32</v>
      </c>
      <c r="D62" s="19" t="s">
        <v>33</v>
      </c>
      <c r="E62" s="20">
        <v>50182</v>
      </c>
      <c r="F62" s="20">
        <v>50182</v>
      </c>
      <c r="H62" s="58">
        <f t="shared" si="1"/>
        <v>0</v>
      </c>
      <c r="I62" s="60">
        <v>111058</v>
      </c>
      <c r="L62">
        <v>111058</v>
      </c>
    </row>
    <row r="63" spans="1:12" ht="16.5" hidden="1" x14ac:dyDescent="0.25">
      <c r="A63" s="19" t="str">
        <f t="shared" si="0"/>
        <v>COOPGXD500</v>
      </c>
      <c r="B63" s="19" t="s">
        <v>562</v>
      </c>
      <c r="C63" s="19" t="s">
        <v>55</v>
      </c>
      <c r="D63" s="19" t="s">
        <v>56</v>
      </c>
      <c r="E63" s="20">
        <v>111606</v>
      </c>
      <c r="F63" s="20">
        <v>111606</v>
      </c>
      <c r="H63" s="58">
        <f t="shared" si="1"/>
        <v>0</v>
      </c>
      <c r="I63" s="60">
        <v>50183</v>
      </c>
      <c r="L63">
        <v>50182</v>
      </c>
    </row>
    <row r="64" spans="1:12" ht="16.5" hidden="1" x14ac:dyDescent="0.25">
      <c r="A64" s="19" t="str">
        <f t="shared" si="0"/>
        <v/>
      </c>
      <c r="B64" s="19"/>
      <c r="C64" s="19"/>
      <c r="D64" s="19"/>
      <c r="E64" s="20"/>
      <c r="F64" s="20"/>
      <c r="H64" s="58">
        <f t="shared" si="1"/>
        <v>0</v>
      </c>
      <c r="I64" s="60">
        <v>111606</v>
      </c>
      <c r="L64">
        <v>111606</v>
      </c>
    </row>
    <row r="65" spans="1:12" ht="16.5" hidden="1" x14ac:dyDescent="0.25">
      <c r="A65" s="19" t="str">
        <f t="shared" si="0"/>
        <v>DALATFARMCC300</v>
      </c>
      <c r="B65" s="19" t="s">
        <v>567</v>
      </c>
      <c r="C65" s="19" t="s">
        <v>39</v>
      </c>
      <c r="D65" s="19" t="s">
        <v>40</v>
      </c>
      <c r="E65" s="20">
        <v>74250</v>
      </c>
      <c r="F65" s="20">
        <v>74250</v>
      </c>
      <c r="H65" s="58">
        <f t="shared" si="1"/>
        <v>0</v>
      </c>
      <c r="I65" s="60" t="e">
        <v>#VALUE!</v>
      </c>
      <c r="L65" t="e">
        <v>#VALUE!</v>
      </c>
    </row>
    <row r="66" spans="1:12" ht="16.5" hidden="1" x14ac:dyDescent="0.25">
      <c r="A66" s="19" t="str">
        <f t="shared" si="0"/>
        <v>DALATFARMCGM100</v>
      </c>
      <c r="B66" s="19" t="s">
        <v>567</v>
      </c>
      <c r="C66" s="19" t="s">
        <v>556</v>
      </c>
      <c r="D66" s="19" t="s">
        <v>557</v>
      </c>
      <c r="E66" s="20">
        <v>24549</v>
      </c>
      <c r="F66" s="20">
        <v>24549</v>
      </c>
      <c r="H66" s="58">
        <f t="shared" si="1"/>
        <v>0</v>
      </c>
      <c r="I66" s="60">
        <v>74250</v>
      </c>
      <c r="L66">
        <v>74250</v>
      </c>
    </row>
    <row r="67" spans="1:12" ht="16.5" hidden="1" x14ac:dyDescent="0.25">
      <c r="A67" s="19" t="str">
        <f t="shared" si="0"/>
        <v>DALATFARMCGM300</v>
      </c>
      <c r="B67" s="19" t="s">
        <v>567</v>
      </c>
      <c r="C67" s="19" t="s">
        <v>27</v>
      </c>
      <c r="D67" s="19" t="s">
        <v>28</v>
      </c>
      <c r="E67" s="20">
        <v>73431</v>
      </c>
      <c r="F67" s="20">
        <v>73431</v>
      </c>
      <c r="H67" s="58">
        <f t="shared" si="1"/>
        <v>0</v>
      </c>
      <c r="I67" s="60">
        <v>24549</v>
      </c>
      <c r="L67">
        <v>24549</v>
      </c>
    </row>
    <row r="68" spans="1:12" ht="16.5" hidden="1" x14ac:dyDescent="0.25">
      <c r="A68" s="19" t="str">
        <f t="shared" si="0"/>
        <v>DALATFARMCGM500</v>
      </c>
      <c r="B68" s="19" t="s">
        <v>567</v>
      </c>
      <c r="C68" s="19" t="s">
        <v>547</v>
      </c>
      <c r="D68" s="19" t="s">
        <v>548</v>
      </c>
      <c r="E68" s="20">
        <v>119066</v>
      </c>
      <c r="F68" s="20">
        <v>119066</v>
      </c>
      <c r="H68" s="58">
        <f t="shared" si="1"/>
        <v>0</v>
      </c>
      <c r="I68" s="60">
        <v>73431</v>
      </c>
      <c r="L68">
        <v>73431</v>
      </c>
    </row>
    <row r="69" spans="1:12" ht="16.5" hidden="1" x14ac:dyDescent="0.25">
      <c r="A69" s="19" t="str">
        <f t="shared" ref="A69:A324" si="2">B69&amp;C69</f>
        <v>DALATFARMCGST150</v>
      </c>
      <c r="B69" s="19" t="s">
        <v>567</v>
      </c>
      <c r="C69" s="19" t="s">
        <v>568</v>
      </c>
      <c r="D69" s="19" t="s">
        <v>569</v>
      </c>
      <c r="E69" s="20">
        <v>22500</v>
      </c>
      <c r="F69" s="20">
        <v>22500</v>
      </c>
      <c r="H69" s="58">
        <f t="shared" si="1"/>
        <v>0</v>
      </c>
      <c r="I69" s="60">
        <v>119066</v>
      </c>
      <c r="L69">
        <v>119066</v>
      </c>
    </row>
    <row r="70" spans="1:12" ht="16.5" hidden="1" x14ac:dyDescent="0.25">
      <c r="A70" s="19" t="str">
        <f t="shared" si="2"/>
        <v>DALATFARMCN300</v>
      </c>
      <c r="B70" s="19" t="s">
        <v>567</v>
      </c>
      <c r="C70" s="19" t="s">
        <v>41</v>
      </c>
      <c r="D70" s="19" t="s">
        <v>42</v>
      </c>
      <c r="E70" s="20">
        <v>70950</v>
      </c>
      <c r="F70" s="20">
        <v>70950</v>
      </c>
      <c r="H70" s="58">
        <f t="shared" ref="H70:H134" si="3">F70-E70</f>
        <v>0</v>
      </c>
      <c r="I70" s="60">
        <v>22500</v>
      </c>
      <c r="L70">
        <v>22500</v>
      </c>
    </row>
    <row r="71" spans="1:12" ht="16.5" hidden="1" x14ac:dyDescent="0.25">
      <c r="A71" s="19" t="str">
        <f t="shared" si="2"/>
        <v>DALATFARMGHK300</v>
      </c>
      <c r="B71" s="19" t="s">
        <v>567</v>
      </c>
      <c r="C71" s="19" t="s">
        <v>558</v>
      </c>
      <c r="D71" s="19" t="s">
        <v>559</v>
      </c>
      <c r="E71" s="20">
        <v>70000</v>
      </c>
      <c r="F71" s="20">
        <v>70000</v>
      </c>
      <c r="H71" s="58">
        <f t="shared" si="3"/>
        <v>0</v>
      </c>
      <c r="I71" s="60">
        <v>70950</v>
      </c>
      <c r="L71">
        <v>70950</v>
      </c>
    </row>
    <row r="72" spans="1:12" ht="16.5" hidden="1" x14ac:dyDescent="0.25">
      <c r="A72" s="19" t="str">
        <f t="shared" si="2"/>
        <v>DALATFARMGM500</v>
      </c>
      <c r="B72" s="19" t="s">
        <v>567</v>
      </c>
      <c r="C72" s="19" t="s">
        <v>30</v>
      </c>
      <c r="D72" s="19" t="s">
        <v>31</v>
      </c>
      <c r="E72" s="21">
        <v>111058</v>
      </c>
      <c r="F72" s="21">
        <v>111058</v>
      </c>
      <c r="H72" s="58">
        <f t="shared" si="3"/>
        <v>0</v>
      </c>
      <c r="I72" s="60">
        <v>70000</v>
      </c>
      <c r="L72">
        <v>70000</v>
      </c>
    </row>
    <row r="73" spans="1:12" ht="16.5" hidden="1" x14ac:dyDescent="0.25">
      <c r="A73" s="19" t="str">
        <f t="shared" si="2"/>
        <v>DALATFARMGTLX250G</v>
      </c>
      <c r="B73" s="19" t="s">
        <v>567</v>
      </c>
      <c r="C73" s="19" t="s">
        <v>32</v>
      </c>
      <c r="D73" s="19" t="s">
        <v>33</v>
      </c>
      <c r="E73" s="20">
        <v>50182</v>
      </c>
      <c r="F73" s="20">
        <v>50182</v>
      </c>
      <c r="H73" s="58">
        <f t="shared" si="3"/>
        <v>0</v>
      </c>
      <c r="I73" s="60">
        <v>111058</v>
      </c>
      <c r="L73">
        <v>111058</v>
      </c>
    </row>
    <row r="74" spans="1:12" ht="16.5" hidden="1" x14ac:dyDescent="0.25">
      <c r="A74" s="19" t="str">
        <f t="shared" si="2"/>
        <v>DALATFARMGXD500</v>
      </c>
      <c r="B74" s="19" t="s">
        <v>567</v>
      </c>
      <c r="C74" s="19" t="s">
        <v>55</v>
      </c>
      <c r="D74" s="19" t="s">
        <v>56</v>
      </c>
      <c r="E74" s="21">
        <v>111606</v>
      </c>
      <c r="F74" s="21">
        <v>111606</v>
      </c>
      <c r="H74" s="58">
        <f t="shared" si="3"/>
        <v>0</v>
      </c>
      <c r="I74" s="60">
        <v>50183</v>
      </c>
      <c r="L74">
        <v>50183</v>
      </c>
    </row>
    <row r="75" spans="1:12" ht="16.5" hidden="1" x14ac:dyDescent="0.25">
      <c r="A75" s="19" t="str">
        <f t="shared" si="2"/>
        <v>DALATFARMMNH250</v>
      </c>
      <c r="B75" s="19" t="s">
        <v>567</v>
      </c>
      <c r="C75" s="19" t="s">
        <v>51</v>
      </c>
      <c r="D75" s="19" t="s">
        <v>52</v>
      </c>
      <c r="E75" s="21">
        <v>46000</v>
      </c>
      <c r="F75" s="21">
        <v>46000</v>
      </c>
      <c r="H75" s="58">
        <f t="shared" si="3"/>
        <v>0</v>
      </c>
      <c r="I75" s="60">
        <v>111606</v>
      </c>
      <c r="L75">
        <v>111606</v>
      </c>
    </row>
    <row r="76" spans="1:12" ht="16.5" hidden="1" x14ac:dyDescent="0.25">
      <c r="A76" s="19" t="str">
        <f t="shared" si="2"/>
        <v>DALATFARMTH200</v>
      </c>
      <c r="B76" s="19" t="s">
        <v>567</v>
      </c>
      <c r="C76" s="19" t="s">
        <v>35</v>
      </c>
      <c r="D76" s="19" t="s">
        <v>36</v>
      </c>
      <c r="E76" s="21">
        <v>55595</v>
      </c>
      <c r="F76" s="21">
        <v>55595</v>
      </c>
      <c r="H76" s="58">
        <f t="shared" si="3"/>
        <v>0</v>
      </c>
      <c r="I76" s="60">
        <v>46000</v>
      </c>
      <c r="L76">
        <v>46000</v>
      </c>
    </row>
    <row r="77" spans="1:12" ht="16.5" hidden="1" x14ac:dyDescent="0.25">
      <c r="A77" s="19" t="str">
        <f t="shared" si="2"/>
        <v>DALATFARMTHST150</v>
      </c>
      <c r="B77" s="19" t="s">
        <v>567</v>
      </c>
      <c r="C77" s="19" t="s">
        <v>570</v>
      </c>
      <c r="D77" s="19" t="s">
        <v>571</v>
      </c>
      <c r="E77" s="21">
        <v>21667</v>
      </c>
      <c r="F77" s="21">
        <v>21667</v>
      </c>
      <c r="H77" s="58">
        <f t="shared" si="3"/>
        <v>0</v>
      </c>
      <c r="I77" s="60">
        <v>55595</v>
      </c>
      <c r="L77">
        <v>55595</v>
      </c>
    </row>
    <row r="78" spans="1:12" ht="16.5" hidden="1" x14ac:dyDescent="0.25">
      <c r="A78" s="19" t="str">
        <f t="shared" si="2"/>
        <v/>
      </c>
      <c r="B78" s="19"/>
      <c r="C78" s="19"/>
      <c r="D78" s="19"/>
      <c r="E78" s="21"/>
      <c r="F78" s="21"/>
      <c r="H78" s="58">
        <f t="shared" si="3"/>
        <v>0</v>
      </c>
      <c r="I78" s="60">
        <v>21667</v>
      </c>
      <c r="L78">
        <v>21667</v>
      </c>
    </row>
    <row r="79" spans="1:12" ht="16.5" hidden="1" x14ac:dyDescent="0.25">
      <c r="A79" s="19" t="str">
        <f t="shared" si="2"/>
        <v>DUCTHANHCGM300</v>
      </c>
      <c r="B79" s="19" t="s">
        <v>572</v>
      </c>
      <c r="C79" s="19" t="s">
        <v>27</v>
      </c>
      <c r="D79" s="19" t="s">
        <v>28</v>
      </c>
      <c r="E79" s="21">
        <v>73431</v>
      </c>
      <c r="F79" s="21">
        <v>73431</v>
      </c>
      <c r="H79" s="58">
        <f t="shared" si="3"/>
        <v>0</v>
      </c>
      <c r="I79" s="60" t="e">
        <v>#VALUE!</v>
      </c>
      <c r="L79" t="e">
        <v>#VALUE!</v>
      </c>
    </row>
    <row r="80" spans="1:12" ht="16.5" hidden="1" x14ac:dyDescent="0.25">
      <c r="A80" s="19" t="str">
        <f t="shared" si="2"/>
        <v>DUCTHANHGTLX250G</v>
      </c>
      <c r="B80" s="19" t="s">
        <v>572</v>
      </c>
      <c r="C80" s="19" t="s">
        <v>32</v>
      </c>
      <c r="D80" s="19" t="s">
        <v>33</v>
      </c>
      <c r="E80" s="20">
        <v>50182</v>
      </c>
      <c r="F80" s="21">
        <v>50182</v>
      </c>
      <c r="H80" s="58">
        <f t="shared" si="3"/>
        <v>0</v>
      </c>
      <c r="I80" s="60">
        <v>73431</v>
      </c>
      <c r="L80">
        <v>73431</v>
      </c>
    </row>
    <row r="81" spans="1:12" ht="16.5" hidden="1" x14ac:dyDescent="0.25">
      <c r="A81" s="19" t="str">
        <f t="shared" si="2"/>
        <v>DUCTHANHTH200</v>
      </c>
      <c r="B81" s="19" t="s">
        <v>572</v>
      </c>
      <c r="C81" s="19" t="s">
        <v>35</v>
      </c>
      <c r="D81" s="19" t="s">
        <v>36</v>
      </c>
      <c r="E81" s="21">
        <v>55595</v>
      </c>
      <c r="F81" s="21">
        <v>55595</v>
      </c>
      <c r="H81" s="58">
        <f t="shared" si="3"/>
        <v>0</v>
      </c>
      <c r="I81" s="60">
        <v>50183</v>
      </c>
      <c r="L81">
        <v>50182</v>
      </c>
    </row>
    <row r="82" spans="1:12" ht="16.5" hidden="1" x14ac:dyDescent="0.25">
      <c r="A82" s="19" t="str">
        <f t="shared" si="2"/>
        <v/>
      </c>
      <c r="B82" s="19"/>
      <c r="C82" s="19"/>
      <c r="D82" s="19"/>
      <c r="E82" s="21"/>
      <c r="F82" s="21"/>
      <c r="H82" s="58">
        <f t="shared" si="3"/>
        <v>0</v>
      </c>
      <c r="I82" s="60">
        <v>55595</v>
      </c>
      <c r="L82">
        <v>55595</v>
      </c>
    </row>
    <row r="83" spans="1:12" ht="16.5" hidden="1" x14ac:dyDescent="0.25">
      <c r="A83" s="19" t="str">
        <f t="shared" si="2"/>
        <v>EASYMARTCC300</v>
      </c>
      <c r="B83" s="19" t="s">
        <v>574</v>
      </c>
      <c r="C83" s="19" t="s">
        <v>39</v>
      </c>
      <c r="D83" s="19" t="s">
        <v>40</v>
      </c>
      <c r="E83" s="21">
        <v>74250</v>
      </c>
      <c r="F83" s="21">
        <v>71280</v>
      </c>
      <c r="H83" s="58">
        <f t="shared" si="3"/>
        <v>-2970</v>
      </c>
      <c r="I83" s="60" t="e">
        <v>#VALUE!</v>
      </c>
      <c r="L83" t="e">
        <v>#VALUE!</v>
      </c>
    </row>
    <row r="84" spans="1:12" ht="16.5" hidden="1" x14ac:dyDescent="0.25">
      <c r="A84" s="19" t="str">
        <f t="shared" si="2"/>
        <v>EASYMARTCGM300</v>
      </c>
      <c r="B84" s="19" t="s">
        <v>574</v>
      </c>
      <c r="C84" s="19" t="s">
        <v>27</v>
      </c>
      <c r="D84" s="19" t="s">
        <v>28</v>
      </c>
      <c r="E84" s="21">
        <v>73431</v>
      </c>
      <c r="F84" s="21">
        <v>70494</v>
      </c>
      <c r="H84" s="58">
        <f t="shared" si="3"/>
        <v>-2937</v>
      </c>
      <c r="I84" s="60">
        <v>74250</v>
      </c>
      <c r="L84">
        <v>71280</v>
      </c>
    </row>
    <row r="85" spans="1:12" ht="16.5" hidden="1" x14ac:dyDescent="0.25">
      <c r="A85" s="19" t="str">
        <f t="shared" si="2"/>
        <v>EASYMARTGM500</v>
      </c>
      <c r="B85" s="19" t="s">
        <v>574</v>
      </c>
      <c r="C85" s="19" t="s">
        <v>30</v>
      </c>
      <c r="D85" s="19" t="s">
        <v>31</v>
      </c>
      <c r="E85" s="21">
        <v>111058</v>
      </c>
      <c r="F85" s="21">
        <v>106616</v>
      </c>
      <c r="H85" s="58">
        <f t="shared" si="3"/>
        <v>-4442</v>
      </c>
      <c r="I85" s="60">
        <v>73431</v>
      </c>
      <c r="L85">
        <v>70494</v>
      </c>
    </row>
    <row r="86" spans="1:12" ht="16.5" hidden="1" x14ac:dyDescent="0.25">
      <c r="A86" s="19" t="str">
        <f>B86&amp;C86</f>
        <v>EASYMARTGTLX250G</v>
      </c>
      <c r="B86" s="19" t="s">
        <v>574</v>
      </c>
      <c r="C86" s="19" t="s">
        <v>32</v>
      </c>
      <c r="D86" s="19" t="s">
        <v>33</v>
      </c>
      <c r="E86" s="20">
        <v>50182</v>
      </c>
      <c r="F86" s="21">
        <v>48175</v>
      </c>
      <c r="H86" s="58">
        <f t="shared" si="3"/>
        <v>-2007</v>
      </c>
      <c r="I86" s="60">
        <v>111058</v>
      </c>
      <c r="L86">
        <v>106616</v>
      </c>
    </row>
    <row r="87" spans="1:12" ht="16.5" hidden="1" x14ac:dyDescent="0.25">
      <c r="A87" s="19" t="str">
        <f t="shared" si="2"/>
        <v>EASYMARTMNH250</v>
      </c>
      <c r="B87" s="19" t="s">
        <v>574</v>
      </c>
      <c r="C87" s="19" t="s">
        <v>51</v>
      </c>
      <c r="D87" s="19" t="s">
        <v>52</v>
      </c>
      <c r="E87" s="21">
        <v>46000</v>
      </c>
      <c r="F87" s="21">
        <v>44160</v>
      </c>
      <c r="H87" s="58">
        <f t="shared" si="3"/>
        <v>-1840</v>
      </c>
      <c r="I87" s="60">
        <v>50183</v>
      </c>
      <c r="L87">
        <v>48175</v>
      </c>
    </row>
    <row r="88" spans="1:12" ht="16.5" hidden="1" x14ac:dyDescent="0.25">
      <c r="A88" s="19" t="str">
        <f t="shared" si="2"/>
        <v>EASYMARTTH200</v>
      </c>
      <c r="B88" s="19" t="s">
        <v>574</v>
      </c>
      <c r="C88" s="19" t="s">
        <v>35</v>
      </c>
      <c r="D88" s="19" t="s">
        <v>36</v>
      </c>
      <c r="E88" s="21">
        <v>55595</v>
      </c>
      <c r="F88" s="21">
        <v>53372</v>
      </c>
      <c r="H88" s="58">
        <f t="shared" si="3"/>
        <v>-2223</v>
      </c>
      <c r="I88" s="60">
        <v>46000</v>
      </c>
      <c r="L88">
        <v>44160</v>
      </c>
    </row>
    <row r="89" spans="1:12" ht="16.5" hidden="1" x14ac:dyDescent="0.25">
      <c r="A89" s="19" t="str">
        <f t="shared" si="2"/>
        <v/>
      </c>
      <c r="B89" s="19"/>
      <c r="C89" s="19"/>
      <c r="D89" s="19"/>
      <c r="E89" s="20"/>
      <c r="F89" s="21"/>
      <c r="H89" s="58">
        <f t="shared" si="3"/>
        <v>0</v>
      </c>
      <c r="I89" s="60">
        <v>55595</v>
      </c>
      <c r="L89">
        <v>53372</v>
      </c>
    </row>
    <row r="90" spans="1:12" ht="16.5" hidden="1" x14ac:dyDescent="0.25">
      <c r="A90" s="19" t="str">
        <f t="shared" si="2"/>
        <v>EBCC300</v>
      </c>
      <c r="B90" s="19" t="s">
        <v>3495</v>
      </c>
      <c r="C90" s="19" t="s">
        <v>39</v>
      </c>
      <c r="D90" s="19" t="s">
        <v>40</v>
      </c>
      <c r="E90" s="20">
        <v>74250</v>
      </c>
      <c r="F90" s="21">
        <v>63113</v>
      </c>
      <c r="H90" s="58">
        <f t="shared" si="3"/>
        <v>-11137</v>
      </c>
      <c r="I90" s="60" t="e">
        <v>#VALUE!</v>
      </c>
      <c r="L90" t="e">
        <v>#VALUE!</v>
      </c>
    </row>
    <row r="91" spans="1:12" ht="16.5" hidden="1" x14ac:dyDescent="0.25">
      <c r="A91" s="19" t="str">
        <f t="shared" si="2"/>
        <v>EBCGM300</v>
      </c>
      <c r="B91" s="19" t="s">
        <v>3495</v>
      </c>
      <c r="C91" s="19" t="s">
        <v>27</v>
      </c>
      <c r="D91" s="19" t="s">
        <v>28</v>
      </c>
      <c r="E91" s="20">
        <v>73432</v>
      </c>
      <c r="F91" s="21">
        <v>73431</v>
      </c>
      <c r="H91" s="58">
        <f t="shared" si="3"/>
        <v>-1</v>
      </c>
      <c r="I91" s="60">
        <v>74250</v>
      </c>
      <c r="L91">
        <v>63113</v>
      </c>
    </row>
    <row r="92" spans="1:12" ht="16.5" hidden="1" x14ac:dyDescent="0.25">
      <c r="A92" s="19" t="str">
        <f t="shared" si="2"/>
        <v>EBCN300</v>
      </c>
      <c r="B92" s="19" t="s">
        <v>3495</v>
      </c>
      <c r="C92" s="19" t="s">
        <v>41</v>
      </c>
      <c r="D92" s="19" t="s">
        <v>42</v>
      </c>
      <c r="E92" s="20">
        <v>70950</v>
      </c>
      <c r="F92" s="21">
        <v>60308</v>
      </c>
      <c r="H92" s="58">
        <f t="shared" si="3"/>
        <v>-10642</v>
      </c>
      <c r="I92" s="60">
        <v>73432</v>
      </c>
      <c r="L92">
        <v>73431</v>
      </c>
    </row>
    <row r="93" spans="1:12" ht="16.5" hidden="1" x14ac:dyDescent="0.25">
      <c r="A93" s="19" t="str">
        <f t="shared" si="2"/>
        <v>EBGM500</v>
      </c>
      <c r="B93" s="19" t="s">
        <v>3495</v>
      </c>
      <c r="C93" s="19" t="s">
        <v>30</v>
      </c>
      <c r="D93" s="19" t="s">
        <v>31</v>
      </c>
      <c r="E93" s="20">
        <v>111058</v>
      </c>
      <c r="F93" s="21">
        <v>111058</v>
      </c>
      <c r="H93" s="58">
        <f t="shared" si="3"/>
        <v>0</v>
      </c>
      <c r="I93" s="60">
        <v>70950</v>
      </c>
      <c r="L93">
        <v>60308</v>
      </c>
    </row>
    <row r="94" spans="1:12" ht="16.5" hidden="1" x14ac:dyDescent="0.25">
      <c r="A94" s="19" t="str">
        <f t="shared" si="2"/>
        <v>EBGTLX250G</v>
      </c>
      <c r="B94" s="19" t="s">
        <v>3495</v>
      </c>
      <c r="C94" s="19" t="s">
        <v>32</v>
      </c>
      <c r="D94" s="19" t="s">
        <v>33</v>
      </c>
      <c r="E94" s="20">
        <v>50182</v>
      </c>
      <c r="F94" s="20">
        <v>50182</v>
      </c>
      <c r="H94" s="58">
        <f t="shared" si="3"/>
        <v>0</v>
      </c>
      <c r="I94" s="60">
        <v>111058</v>
      </c>
      <c r="L94">
        <v>111058</v>
      </c>
    </row>
    <row r="95" spans="1:12" ht="16.5" hidden="1" x14ac:dyDescent="0.25">
      <c r="A95" s="19" t="str">
        <f t="shared" si="2"/>
        <v>EBGXD500</v>
      </c>
      <c r="B95" s="19" t="s">
        <v>3495</v>
      </c>
      <c r="C95" s="19" t="s">
        <v>55</v>
      </c>
      <c r="D95" s="19" t="s">
        <v>56</v>
      </c>
      <c r="E95" s="20">
        <v>111606</v>
      </c>
      <c r="F95" s="21">
        <v>94865</v>
      </c>
      <c r="H95" s="58">
        <f t="shared" si="3"/>
        <v>-16741</v>
      </c>
      <c r="I95" s="60">
        <v>50183</v>
      </c>
      <c r="L95">
        <v>50183</v>
      </c>
    </row>
    <row r="96" spans="1:12" ht="16.5" hidden="1" x14ac:dyDescent="0.25">
      <c r="A96" s="19" t="str">
        <f t="shared" si="2"/>
        <v>EBMNH250</v>
      </c>
      <c r="B96" s="19" t="s">
        <v>3495</v>
      </c>
      <c r="C96" s="19" t="s">
        <v>51</v>
      </c>
      <c r="D96" s="19" t="s">
        <v>52</v>
      </c>
      <c r="E96" s="20">
        <v>46000</v>
      </c>
      <c r="F96" s="20">
        <v>46000</v>
      </c>
      <c r="H96" s="58">
        <f t="shared" si="3"/>
        <v>0</v>
      </c>
      <c r="I96" s="60">
        <v>111606</v>
      </c>
      <c r="L96">
        <v>94865</v>
      </c>
    </row>
    <row r="97" spans="1:12" ht="16.5" hidden="1" x14ac:dyDescent="0.25">
      <c r="A97" s="19" t="str">
        <f t="shared" si="2"/>
        <v>EBTH200</v>
      </c>
      <c r="B97" s="19" t="s">
        <v>3495</v>
      </c>
      <c r="C97" s="19" t="s">
        <v>35</v>
      </c>
      <c r="D97" s="19" t="s">
        <v>36</v>
      </c>
      <c r="E97" s="20">
        <v>55595</v>
      </c>
      <c r="F97" s="20">
        <v>55595</v>
      </c>
      <c r="H97" s="58">
        <f t="shared" si="3"/>
        <v>0</v>
      </c>
      <c r="I97" s="60">
        <v>46000</v>
      </c>
      <c r="L97">
        <v>46000</v>
      </c>
    </row>
    <row r="98" spans="1:12" ht="16.5" hidden="1" x14ac:dyDescent="0.25">
      <c r="A98" s="19" t="str">
        <f t="shared" si="2"/>
        <v>EBCGM500</v>
      </c>
      <c r="B98" s="19" t="s">
        <v>3495</v>
      </c>
      <c r="C98" s="19" t="s">
        <v>547</v>
      </c>
      <c r="D98" s="19" t="s">
        <v>548</v>
      </c>
      <c r="E98" s="20">
        <v>111058</v>
      </c>
      <c r="F98" s="20">
        <v>111058</v>
      </c>
      <c r="H98" s="58">
        <f t="shared" si="3"/>
        <v>0</v>
      </c>
      <c r="I98" s="60">
        <v>55595</v>
      </c>
      <c r="L98">
        <v>55595</v>
      </c>
    </row>
    <row r="99" spans="1:12" ht="16.5" hidden="1" x14ac:dyDescent="0.25">
      <c r="A99" s="19" t="str">
        <f t="shared" si="2"/>
        <v/>
      </c>
      <c r="B99" s="19"/>
      <c r="C99" s="19"/>
      <c r="D99" s="19"/>
      <c r="E99" s="20"/>
      <c r="F99" s="20"/>
      <c r="H99" s="58">
        <f t="shared" ref="H99" si="4">F99-E99</f>
        <v>0</v>
      </c>
      <c r="I99" s="60">
        <v>55595</v>
      </c>
      <c r="L99">
        <v>55595</v>
      </c>
    </row>
    <row r="100" spans="1:12" ht="16.5" hidden="1" x14ac:dyDescent="0.25">
      <c r="A100" s="19" t="str">
        <f t="shared" si="2"/>
        <v>Eco001CGM300</v>
      </c>
      <c r="B100" s="19" t="s">
        <v>576</v>
      </c>
      <c r="C100" s="19" t="s">
        <v>27</v>
      </c>
      <c r="D100" s="19" t="s">
        <v>28</v>
      </c>
      <c r="E100" s="20">
        <v>73431</v>
      </c>
      <c r="F100" s="20">
        <v>73431</v>
      </c>
      <c r="H100" s="58">
        <f t="shared" si="3"/>
        <v>0</v>
      </c>
      <c r="I100" s="60" t="e">
        <v>#VALUE!</v>
      </c>
      <c r="L100" t="e">
        <v>#VALUE!</v>
      </c>
    </row>
    <row r="101" spans="1:12" ht="16.5" hidden="1" x14ac:dyDescent="0.25">
      <c r="A101" s="19" t="str">
        <f t="shared" si="2"/>
        <v>Eco001GHK300</v>
      </c>
      <c r="B101" s="19" t="s">
        <v>576</v>
      </c>
      <c r="C101" s="19" t="s">
        <v>558</v>
      </c>
      <c r="D101" s="19" t="s">
        <v>559</v>
      </c>
      <c r="E101" s="20">
        <v>70000</v>
      </c>
      <c r="F101" s="20">
        <v>70000</v>
      </c>
      <c r="H101" s="58">
        <f t="shared" si="3"/>
        <v>0</v>
      </c>
      <c r="I101" s="60">
        <v>73431</v>
      </c>
      <c r="L101">
        <v>73431</v>
      </c>
    </row>
    <row r="102" spans="1:12" ht="16.5" hidden="1" x14ac:dyDescent="0.25">
      <c r="A102" s="19" t="str">
        <f t="shared" si="2"/>
        <v>Eco001GM500</v>
      </c>
      <c r="B102" s="19" t="s">
        <v>576</v>
      </c>
      <c r="C102" s="19" t="s">
        <v>30</v>
      </c>
      <c r="D102" s="19" t="s">
        <v>31</v>
      </c>
      <c r="E102" s="20">
        <v>111058</v>
      </c>
      <c r="F102" s="20">
        <v>111058</v>
      </c>
      <c r="H102" s="58">
        <f t="shared" si="3"/>
        <v>0</v>
      </c>
      <c r="I102" s="60">
        <v>70000</v>
      </c>
      <c r="L102">
        <v>70000</v>
      </c>
    </row>
    <row r="103" spans="1:12" ht="16.5" hidden="1" x14ac:dyDescent="0.25">
      <c r="A103" s="19" t="str">
        <f t="shared" si="2"/>
        <v>Eco001GTLX250G</v>
      </c>
      <c r="B103" s="19" t="s">
        <v>576</v>
      </c>
      <c r="C103" s="19" t="s">
        <v>32</v>
      </c>
      <c r="D103" s="19" t="s">
        <v>33</v>
      </c>
      <c r="E103" s="20">
        <v>50182</v>
      </c>
      <c r="F103" s="20">
        <v>50182</v>
      </c>
      <c r="H103" s="58">
        <f t="shared" si="3"/>
        <v>0</v>
      </c>
      <c r="I103" s="60">
        <v>111058</v>
      </c>
      <c r="L103">
        <v>111058</v>
      </c>
    </row>
    <row r="104" spans="1:12" ht="16.5" hidden="1" x14ac:dyDescent="0.25">
      <c r="A104" s="19" t="str">
        <f t="shared" si="2"/>
        <v>Eco001TH200</v>
      </c>
      <c r="B104" s="19" t="s">
        <v>576</v>
      </c>
      <c r="C104" s="19" t="s">
        <v>35</v>
      </c>
      <c r="D104" s="19" t="s">
        <v>36</v>
      </c>
      <c r="E104" s="20">
        <v>55595</v>
      </c>
      <c r="F104" s="20">
        <v>55595</v>
      </c>
      <c r="H104" s="58">
        <f t="shared" si="3"/>
        <v>0</v>
      </c>
      <c r="I104" s="60">
        <v>50183</v>
      </c>
      <c r="L104">
        <v>50182</v>
      </c>
    </row>
    <row r="105" spans="1:12" ht="16.5" hidden="1" x14ac:dyDescent="0.25">
      <c r="A105" s="19" t="str">
        <f t="shared" si="2"/>
        <v/>
      </c>
      <c r="B105" s="19"/>
      <c r="C105" s="19"/>
      <c r="D105" s="19"/>
      <c r="E105" s="20"/>
      <c r="F105" s="20"/>
      <c r="H105" s="58">
        <f t="shared" si="3"/>
        <v>0</v>
      </c>
      <c r="I105" s="60">
        <v>55595</v>
      </c>
      <c r="L105">
        <v>55595</v>
      </c>
    </row>
    <row r="106" spans="1:12" ht="16.5" hidden="1" x14ac:dyDescent="0.25">
      <c r="A106" s="19" t="str">
        <f t="shared" si="2"/>
        <v>FARMSHOPCC300</v>
      </c>
      <c r="B106" s="19" t="s">
        <v>7389</v>
      </c>
      <c r="C106" s="19" t="s">
        <v>39</v>
      </c>
      <c r="D106" s="19" t="s">
        <v>40</v>
      </c>
      <c r="E106" s="20">
        <v>74250</v>
      </c>
      <c r="F106" s="20">
        <v>74250</v>
      </c>
      <c r="H106" s="58">
        <f t="shared" si="3"/>
        <v>0</v>
      </c>
      <c r="I106" s="60" t="e">
        <v>#VALUE!</v>
      </c>
      <c r="L106" t="e">
        <v>#VALUE!</v>
      </c>
    </row>
    <row r="107" spans="1:12" ht="16.5" hidden="1" x14ac:dyDescent="0.25">
      <c r="A107" s="19" t="str">
        <f t="shared" si="2"/>
        <v>FARMSHOPCGM100</v>
      </c>
      <c r="B107" s="19" t="s">
        <v>7389</v>
      </c>
      <c r="C107" s="19" t="s">
        <v>556</v>
      </c>
      <c r="D107" s="19" t="s">
        <v>557</v>
      </c>
      <c r="E107" s="20">
        <v>24549</v>
      </c>
      <c r="F107" s="20">
        <v>24549</v>
      </c>
      <c r="H107" s="58">
        <f t="shared" si="3"/>
        <v>0</v>
      </c>
      <c r="I107" s="60">
        <v>74250</v>
      </c>
      <c r="L107">
        <v>74250</v>
      </c>
    </row>
    <row r="108" spans="1:12" ht="16.5" hidden="1" x14ac:dyDescent="0.25">
      <c r="A108" s="19" t="str">
        <f t="shared" si="2"/>
        <v>FARMSHOPCN300</v>
      </c>
      <c r="B108" s="19" t="s">
        <v>7389</v>
      </c>
      <c r="C108" s="19" t="s">
        <v>41</v>
      </c>
      <c r="D108" s="19" t="s">
        <v>42</v>
      </c>
      <c r="E108" s="20">
        <v>70950</v>
      </c>
      <c r="F108" s="20">
        <v>70950</v>
      </c>
      <c r="H108" s="58">
        <f t="shared" si="3"/>
        <v>0</v>
      </c>
      <c r="I108" s="60">
        <v>24549</v>
      </c>
      <c r="L108">
        <v>24549</v>
      </c>
    </row>
    <row r="109" spans="1:12" ht="16.5" hidden="1" x14ac:dyDescent="0.25">
      <c r="A109" s="19" t="str">
        <f t="shared" si="2"/>
        <v>FARMSHOPGM500</v>
      </c>
      <c r="B109" s="19" t="s">
        <v>7389</v>
      </c>
      <c r="C109" s="19" t="s">
        <v>30</v>
      </c>
      <c r="D109" s="19" t="s">
        <v>31</v>
      </c>
      <c r="E109" s="20">
        <v>111058</v>
      </c>
      <c r="F109" s="20">
        <v>111058</v>
      </c>
      <c r="H109" s="58">
        <f t="shared" si="3"/>
        <v>0</v>
      </c>
      <c r="I109" s="60">
        <v>70950</v>
      </c>
      <c r="L109">
        <v>70950</v>
      </c>
    </row>
    <row r="110" spans="1:12" ht="16.5" hidden="1" x14ac:dyDescent="0.25">
      <c r="A110" s="19" t="str">
        <f t="shared" si="2"/>
        <v>FARMSHOPGTLX250G</v>
      </c>
      <c r="B110" s="19" t="s">
        <v>7389</v>
      </c>
      <c r="C110" s="19" t="s">
        <v>32</v>
      </c>
      <c r="D110" s="19" t="s">
        <v>33</v>
      </c>
      <c r="E110" s="20">
        <v>50182</v>
      </c>
      <c r="F110" s="20">
        <v>50182</v>
      </c>
      <c r="H110" s="58">
        <f t="shared" si="3"/>
        <v>0</v>
      </c>
      <c r="I110" s="60">
        <v>111058</v>
      </c>
      <c r="L110">
        <v>111058</v>
      </c>
    </row>
    <row r="111" spans="1:12" ht="16.5" hidden="1" x14ac:dyDescent="0.25">
      <c r="A111" s="19" t="str">
        <f t="shared" si="2"/>
        <v/>
      </c>
      <c r="B111" s="19"/>
      <c r="C111" s="19"/>
      <c r="D111" s="19"/>
      <c r="E111" s="20"/>
      <c r="F111" s="20"/>
      <c r="H111" s="58">
        <f t="shared" si="3"/>
        <v>0</v>
      </c>
      <c r="I111" s="60">
        <v>50183</v>
      </c>
      <c r="L111">
        <v>50182</v>
      </c>
    </row>
    <row r="112" spans="1:12" ht="16.5" hidden="1" x14ac:dyDescent="0.25">
      <c r="A112" s="19" t="str">
        <f t="shared" si="2"/>
        <v>FINEMARTCC300</v>
      </c>
      <c r="B112" s="19" t="s">
        <v>7390</v>
      </c>
      <c r="C112" s="19" t="s">
        <v>39</v>
      </c>
      <c r="D112" s="19" t="s">
        <v>40</v>
      </c>
      <c r="E112" s="20">
        <v>74250</v>
      </c>
      <c r="F112" s="20">
        <v>74250</v>
      </c>
      <c r="H112" s="58">
        <f t="shared" si="3"/>
        <v>0</v>
      </c>
      <c r="I112" s="60" t="e">
        <v>#VALUE!</v>
      </c>
      <c r="L112" t="e">
        <v>#VALUE!</v>
      </c>
    </row>
    <row r="113" spans="1:12" ht="16.5" hidden="1" x14ac:dyDescent="0.25">
      <c r="A113" s="19" t="str">
        <f t="shared" si="2"/>
        <v>FINEMARTCGM300</v>
      </c>
      <c r="B113" s="19" t="s">
        <v>7390</v>
      </c>
      <c r="C113" s="19" t="s">
        <v>27</v>
      </c>
      <c r="D113" s="19" t="s">
        <v>28</v>
      </c>
      <c r="E113" s="20">
        <v>73431</v>
      </c>
      <c r="F113" s="20">
        <v>73431</v>
      </c>
      <c r="H113" s="58">
        <f t="shared" si="3"/>
        <v>0</v>
      </c>
      <c r="I113" s="60">
        <v>74250</v>
      </c>
      <c r="L113">
        <v>74250</v>
      </c>
    </row>
    <row r="114" spans="1:12" ht="16.5" hidden="1" x14ac:dyDescent="0.25">
      <c r="A114" s="19" t="str">
        <f t="shared" si="2"/>
        <v>FINEMARTCN300</v>
      </c>
      <c r="B114" s="19" t="s">
        <v>7390</v>
      </c>
      <c r="C114" s="19" t="s">
        <v>41</v>
      </c>
      <c r="D114" s="19" t="s">
        <v>42</v>
      </c>
      <c r="E114" s="20">
        <v>70950</v>
      </c>
      <c r="F114" s="20">
        <v>70950</v>
      </c>
      <c r="H114" s="58">
        <f t="shared" si="3"/>
        <v>0</v>
      </c>
      <c r="I114" s="60">
        <v>73431</v>
      </c>
      <c r="L114">
        <v>73431</v>
      </c>
    </row>
    <row r="115" spans="1:12" ht="16.5" hidden="1" x14ac:dyDescent="0.25">
      <c r="A115" s="19" t="str">
        <f t="shared" si="2"/>
        <v>FINEMARTGL250</v>
      </c>
      <c r="B115" s="19" t="s">
        <v>7390</v>
      </c>
      <c r="C115" s="19" t="s">
        <v>47</v>
      </c>
      <c r="D115" s="19" t="s">
        <v>48</v>
      </c>
      <c r="E115" s="20">
        <v>59400</v>
      </c>
      <c r="F115" s="20">
        <v>49500</v>
      </c>
      <c r="H115" s="58">
        <f t="shared" si="3"/>
        <v>-9900</v>
      </c>
      <c r="I115" s="60">
        <v>70950</v>
      </c>
      <c r="L115">
        <v>70950</v>
      </c>
    </row>
    <row r="116" spans="1:12" ht="16.5" hidden="1" x14ac:dyDescent="0.25">
      <c r="A116" s="19" t="str">
        <f t="shared" si="2"/>
        <v>FINEMARTGM500</v>
      </c>
      <c r="B116" s="19" t="s">
        <v>7390</v>
      </c>
      <c r="C116" s="19" t="s">
        <v>30</v>
      </c>
      <c r="D116" s="19" t="s">
        <v>31</v>
      </c>
      <c r="E116" s="20">
        <v>111058</v>
      </c>
      <c r="F116" s="20">
        <v>111058</v>
      </c>
      <c r="H116" s="58">
        <f t="shared" si="3"/>
        <v>0</v>
      </c>
      <c r="I116" s="60">
        <v>59400</v>
      </c>
      <c r="L116">
        <v>49500</v>
      </c>
    </row>
    <row r="117" spans="1:12" ht="16.5" hidden="1" x14ac:dyDescent="0.25">
      <c r="A117" s="19" t="str">
        <f t="shared" si="2"/>
        <v>FINEMARTMNH250</v>
      </c>
      <c r="B117" s="19" t="s">
        <v>7390</v>
      </c>
      <c r="C117" s="19" t="s">
        <v>51</v>
      </c>
      <c r="D117" s="19" t="s">
        <v>52</v>
      </c>
      <c r="E117" s="20">
        <v>46000</v>
      </c>
      <c r="F117" s="20">
        <v>46000</v>
      </c>
      <c r="H117" s="58">
        <f t="shared" si="3"/>
        <v>0</v>
      </c>
      <c r="I117" s="60">
        <v>111058</v>
      </c>
      <c r="L117">
        <v>111058</v>
      </c>
    </row>
    <row r="118" spans="1:12" ht="16.5" hidden="1" x14ac:dyDescent="0.25">
      <c r="A118" s="19" t="str">
        <f t="shared" si="2"/>
        <v>FINEMARTTH200</v>
      </c>
      <c r="B118" s="19" t="s">
        <v>7390</v>
      </c>
      <c r="C118" s="19" t="s">
        <v>35</v>
      </c>
      <c r="D118" s="19" t="s">
        <v>36</v>
      </c>
      <c r="E118" s="20">
        <v>55595</v>
      </c>
      <c r="F118" s="20">
        <v>55595</v>
      </c>
      <c r="H118" s="58">
        <f t="shared" si="3"/>
        <v>0</v>
      </c>
      <c r="I118" s="60">
        <v>46000</v>
      </c>
      <c r="L118">
        <v>46000</v>
      </c>
    </row>
    <row r="119" spans="1:12" ht="16.5" hidden="1" x14ac:dyDescent="0.25">
      <c r="A119" s="19" t="str">
        <f t="shared" si="2"/>
        <v/>
      </c>
      <c r="B119" s="19"/>
      <c r="C119" s="19"/>
      <c r="D119" s="19"/>
      <c r="E119" s="20"/>
      <c r="F119" s="20"/>
      <c r="H119" s="58">
        <f t="shared" si="3"/>
        <v>0</v>
      </c>
      <c r="I119" s="60">
        <v>55595</v>
      </c>
      <c r="L119">
        <v>55595</v>
      </c>
    </row>
    <row r="120" spans="1:12" ht="16.5" hidden="1" x14ac:dyDescent="0.25">
      <c r="A120" s="19" t="str">
        <f t="shared" si="2"/>
        <v>FMCGM300</v>
      </c>
      <c r="B120" s="19" t="s">
        <v>7391</v>
      </c>
      <c r="C120" s="19" t="s">
        <v>27</v>
      </c>
      <c r="D120" s="19" t="s">
        <v>28</v>
      </c>
      <c r="E120" s="20">
        <v>73431</v>
      </c>
      <c r="F120" s="20">
        <v>73431</v>
      </c>
      <c r="H120" s="58">
        <f t="shared" si="3"/>
        <v>0</v>
      </c>
      <c r="I120" s="60" t="e">
        <v>#VALUE!</v>
      </c>
      <c r="L120" t="e">
        <v>#VALUE!</v>
      </c>
    </row>
    <row r="121" spans="1:12" ht="16.5" hidden="1" x14ac:dyDescent="0.25">
      <c r="A121" s="19" t="str">
        <f t="shared" si="2"/>
        <v>FMGM500</v>
      </c>
      <c r="B121" s="19" t="s">
        <v>7391</v>
      </c>
      <c r="C121" s="19" t="s">
        <v>30</v>
      </c>
      <c r="D121" s="19" t="s">
        <v>31</v>
      </c>
      <c r="E121" s="20">
        <v>111058</v>
      </c>
      <c r="F121" s="20">
        <v>111058</v>
      </c>
      <c r="H121" s="58">
        <f t="shared" si="3"/>
        <v>0</v>
      </c>
      <c r="I121" s="60">
        <v>73431</v>
      </c>
      <c r="L121">
        <v>73431</v>
      </c>
    </row>
    <row r="122" spans="1:12" ht="16.5" hidden="1" x14ac:dyDescent="0.25">
      <c r="A122" s="19" t="str">
        <f t="shared" si="2"/>
        <v>FMGTLX250G</v>
      </c>
      <c r="B122" s="19" t="s">
        <v>7391</v>
      </c>
      <c r="C122" s="19" t="s">
        <v>32</v>
      </c>
      <c r="D122" s="19" t="s">
        <v>33</v>
      </c>
      <c r="E122" s="20">
        <v>50182</v>
      </c>
      <c r="F122" s="20">
        <v>50182</v>
      </c>
      <c r="H122" s="58">
        <f t="shared" si="3"/>
        <v>0</v>
      </c>
      <c r="I122" s="60">
        <v>111058</v>
      </c>
      <c r="L122">
        <v>111058</v>
      </c>
    </row>
    <row r="123" spans="1:12" ht="16.5" hidden="1" x14ac:dyDescent="0.25">
      <c r="A123" s="19" t="str">
        <f t="shared" si="2"/>
        <v>FMTH200</v>
      </c>
      <c r="B123" s="19" t="s">
        <v>7391</v>
      </c>
      <c r="C123" s="19" t="s">
        <v>35</v>
      </c>
      <c r="D123" s="19" t="s">
        <v>36</v>
      </c>
      <c r="E123" s="20">
        <v>55595</v>
      </c>
      <c r="F123" s="20">
        <v>55595</v>
      </c>
      <c r="H123" s="58">
        <f t="shared" si="3"/>
        <v>0</v>
      </c>
      <c r="I123" s="60">
        <v>50183</v>
      </c>
      <c r="L123">
        <v>50183</v>
      </c>
    </row>
    <row r="124" spans="1:12" ht="16.5" hidden="1" x14ac:dyDescent="0.25">
      <c r="A124" s="19" t="str">
        <f t="shared" si="2"/>
        <v/>
      </c>
      <c r="B124" s="19"/>
      <c r="C124" s="19"/>
      <c r="D124" s="19"/>
      <c r="E124" s="20"/>
      <c r="F124" s="20"/>
      <c r="H124" s="58">
        <f t="shared" si="3"/>
        <v>0</v>
      </c>
      <c r="I124" s="60">
        <v>55595</v>
      </c>
      <c r="L124">
        <v>55595</v>
      </c>
    </row>
    <row r="125" spans="1:12" ht="16.5" hidden="1" x14ac:dyDescent="0.25">
      <c r="A125" s="19" t="str">
        <f t="shared" si="2"/>
        <v>FRUITSCC300</v>
      </c>
      <c r="B125" s="19" t="s">
        <v>7392</v>
      </c>
      <c r="C125" s="19" t="s">
        <v>39</v>
      </c>
      <c r="D125" s="19" t="s">
        <v>40</v>
      </c>
      <c r="E125" s="20">
        <v>74250</v>
      </c>
      <c r="F125" s="20">
        <v>70538</v>
      </c>
      <c r="H125" s="58">
        <f t="shared" si="3"/>
        <v>-3712</v>
      </c>
      <c r="I125" s="60" t="e">
        <v>#VALUE!</v>
      </c>
      <c r="L125" t="e">
        <v>#VALUE!</v>
      </c>
    </row>
    <row r="126" spans="1:12" ht="16.5" hidden="1" x14ac:dyDescent="0.25">
      <c r="A126" s="19" t="str">
        <f t="shared" si="2"/>
        <v>FRUITSCGM300</v>
      </c>
      <c r="B126" s="19" t="s">
        <v>7392</v>
      </c>
      <c r="C126" s="19" t="s">
        <v>27</v>
      </c>
      <c r="D126" s="19" t="s">
        <v>28</v>
      </c>
      <c r="E126" s="20">
        <v>73431</v>
      </c>
      <c r="F126" s="20">
        <v>69759</v>
      </c>
      <c r="H126" s="58">
        <f t="shared" si="3"/>
        <v>-3672</v>
      </c>
      <c r="I126" s="60">
        <v>74250</v>
      </c>
      <c r="L126">
        <v>70538</v>
      </c>
    </row>
    <row r="127" spans="1:12" ht="16.5" hidden="1" x14ac:dyDescent="0.25">
      <c r="A127" s="19" t="str">
        <f t="shared" si="2"/>
        <v>FRUITSCGM500</v>
      </c>
      <c r="B127" s="19" t="s">
        <v>7392</v>
      </c>
      <c r="C127" s="19" t="s">
        <v>547</v>
      </c>
      <c r="D127" s="19" t="s">
        <v>548</v>
      </c>
      <c r="E127" s="20">
        <v>119066</v>
      </c>
      <c r="F127" s="20">
        <v>113113</v>
      </c>
      <c r="H127" s="58">
        <f t="shared" si="3"/>
        <v>-5953</v>
      </c>
      <c r="I127" s="60">
        <v>73431</v>
      </c>
      <c r="L127">
        <v>69759</v>
      </c>
    </row>
    <row r="128" spans="1:12" ht="16.5" hidden="1" x14ac:dyDescent="0.25">
      <c r="A128" s="19" t="str">
        <f t="shared" si="2"/>
        <v>FRUITSCN300</v>
      </c>
      <c r="B128" s="19" t="s">
        <v>7392</v>
      </c>
      <c r="C128" s="19" t="s">
        <v>41</v>
      </c>
      <c r="D128" s="19" t="s">
        <v>42</v>
      </c>
      <c r="E128" s="20">
        <v>70950</v>
      </c>
      <c r="F128" s="20">
        <v>67403</v>
      </c>
      <c r="H128" s="58">
        <f t="shared" si="3"/>
        <v>-3547</v>
      </c>
      <c r="I128" s="60">
        <v>119066</v>
      </c>
      <c r="L128">
        <v>113113</v>
      </c>
    </row>
    <row r="129" spans="1:12" ht="16.5" hidden="1" x14ac:dyDescent="0.25">
      <c r="A129" s="19" t="str">
        <f t="shared" si="2"/>
        <v>FRUITSGHK300</v>
      </c>
      <c r="B129" s="19" t="s">
        <v>7392</v>
      </c>
      <c r="C129" s="19" t="s">
        <v>558</v>
      </c>
      <c r="D129" s="19" t="s">
        <v>559</v>
      </c>
      <c r="E129" s="20">
        <v>70000</v>
      </c>
      <c r="F129" s="20">
        <v>66500</v>
      </c>
      <c r="H129" s="58">
        <f t="shared" si="3"/>
        <v>-3500</v>
      </c>
      <c r="I129" s="60">
        <v>70950</v>
      </c>
      <c r="L129">
        <v>67403</v>
      </c>
    </row>
    <row r="130" spans="1:12" ht="16.5" hidden="1" x14ac:dyDescent="0.25">
      <c r="A130" s="19" t="str">
        <f t="shared" si="2"/>
        <v>FRUITSGL250</v>
      </c>
      <c r="B130" s="19" t="s">
        <v>7392</v>
      </c>
      <c r="C130" s="19" t="s">
        <v>47</v>
      </c>
      <c r="D130" s="19" t="s">
        <v>48</v>
      </c>
      <c r="E130" s="20">
        <v>49500</v>
      </c>
      <c r="F130" s="20">
        <v>47025</v>
      </c>
      <c r="H130" s="58">
        <f t="shared" si="3"/>
        <v>-2475</v>
      </c>
      <c r="I130" s="60">
        <v>70000</v>
      </c>
      <c r="L130">
        <v>66500</v>
      </c>
    </row>
    <row r="131" spans="1:12" ht="16.5" hidden="1" x14ac:dyDescent="0.25">
      <c r="A131" s="19" t="str">
        <f t="shared" si="2"/>
        <v>FRUITSGM500</v>
      </c>
      <c r="B131" s="19" t="s">
        <v>7392</v>
      </c>
      <c r="C131" s="19" t="s">
        <v>30</v>
      </c>
      <c r="D131" s="19" t="s">
        <v>31</v>
      </c>
      <c r="E131" s="20">
        <v>111058</v>
      </c>
      <c r="F131" s="20">
        <v>105505</v>
      </c>
      <c r="H131" s="58">
        <f t="shared" si="3"/>
        <v>-5553</v>
      </c>
      <c r="I131" s="60">
        <v>49500</v>
      </c>
      <c r="L131">
        <v>47025</v>
      </c>
    </row>
    <row r="132" spans="1:12" ht="16.5" hidden="1" x14ac:dyDescent="0.25">
      <c r="A132" s="19" t="str">
        <f t="shared" si="2"/>
        <v>FRUITSGSG250</v>
      </c>
      <c r="B132" s="19" t="s">
        <v>7392</v>
      </c>
      <c r="C132" s="19" t="s">
        <v>49</v>
      </c>
      <c r="D132" s="19" t="s">
        <v>50</v>
      </c>
      <c r="E132" s="20">
        <v>50400</v>
      </c>
      <c r="F132" s="20">
        <v>47880</v>
      </c>
      <c r="H132" s="58">
        <f t="shared" si="3"/>
        <v>-2520</v>
      </c>
      <c r="I132" s="60">
        <v>111058</v>
      </c>
      <c r="L132">
        <v>105505</v>
      </c>
    </row>
    <row r="133" spans="1:12" ht="16.5" hidden="1" x14ac:dyDescent="0.25">
      <c r="A133" s="19" t="str">
        <f t="shared" si="2"/>
        <v>FRUITSGTLX250G</v>
      </c>
      <c r="B133" s="19" t="s">
        <v>7392</v>
      </c>
      <c r="C133" s="19" t="s">
        <v>32</v>
      </c>
      <c r="D133" s="19" t="s">
        <v>33</v>
      </c>
      <c r="E133" s="20">
        <v>50182</v>
      </c>
      <c r="F133" s="20">
        <v>47674</v>
      </c>
      <c r="H133" s="58">
        <f t="shared" si="3"/>
        <v>-2508</v>
      </c>
      <c r="I133" s="60">
        <v>50400</v>
      </c>
      <c r="L133">
        <v>47880</v>
      </c>
    </row>
    <row r="134" spans="1:12" ht="16.5" hidden="1" x14ac:dyDescent="0.25">
      <c r="A134" s="19" t="str">
        <f t="shared" si="2"/>
        <v>FRUITSMNH250</v>
      </c>
      <c r="B134" s="19" t="s">
        <v>7392</v>
      </c>
      <c r="C134" s="19" t="s">
        <v>51</v>
      </c>
      <c r="D134" s="19" t="s">
        <v>52</v>
      </c>
      <c r="E134" s="20">
        <v>46000</v>
      </c>
      <c r="F134" s="20">
        <v>43700</v>
      </c>
      <c r="H134" s="58">
        <f t="shared" si="3"/>
        <v>-2300</v>
      </c>
      <c r="I134" s="60">
        <v>50183</v>
      </c>
      <c r="L134">
        <v>47674</v>
      </c>
    </row>
    <row r="135" spans="1:12" ht="16.5" hidden="1" x14ac:dyDescent="0.25">
      <c r="A135" s="19" t="str">
        <f t="shared" si="2"/>
        <v>FRUITSTH200</v>
      </c>
      <c r="B135" s="19" t="s">
        <v>7392</v>
      </c>
      <c r="C135" s="19" t="s">
        <v>35</v>
      </c>
      <c r="D135" s="19" t="s">
        <v>36</v>
      </c>
      <c r="E135" s="20">
        <v>55595</v>
      </c>
      <c r="F135" s="20">
        <v>52815</v>
      </c>
      <c r="H135" s="58">
        <f t="shared" ref="H135:H198" si="5">F135-E135</f>
        <v>-2780</v>
      </c>
      <c r="I135" s="60">
        <v>46000</v>
      </c>
      <c r="L135">
        <v>43700</v>
      </c>
    </row>
    <row r="136" spans="1:12" ht="16.5" hidden="1" x14ac:dyDescent="0.25">
      <c r="A136" s="19" t="str">
        <f t="shared" si="2"/>
        <v>FRUITSTH400</v>
      </c>
      <c r="B136" s="19" t="s">
        <v>7392</v>
      </c>
      <c r="C136" s="19" t="s">
        <v>553</v>
      </c>
      <c r="D136" s="19" t="s">
        <v>554</v>
      </c>
      <c r="E136" s="20">
        <v>107205</v>
      </c>
      <c r="F136" s="20">
        <v>101845</v>
      </c>
      <c r="H136" s="58">
        <f t="shared" si="5"/>
        <v>-5360</v>
      </c>
      <c r="I136" s="60">
        <v>55595</v>
      </c>
      <c r="L136">
        <v>52815</v>
      </c>
    </row>
    <row r="137" spans="1:12" ht="16.5" hidden="1" x14ac:dyDescent="0.25">
      <c r="A137" s="19" t="str">
        <f t="shared" si="2"/>
        <v/>
      </c>
      <c r="B137" s="19"/>
      <c r="C137" s="19"/>
      <c r="D137" s="19"/>
      <c r="E137" s="20"/>
      <c r="F137" s="20"/>
      <c r="H137" s="58">
        <f t="shared" si="5"/>
        <v>0</v>
      </c>
      <c r="I137" s="60">
        <v>107205</v>
      </c>
      <c r="L137">
        <v>101845</v>
      </c>
    </row>
    <row r="138" spans="1:12" ht="16.5" hidden="1" x14ac:dyDescent="0.25">
      <c r="A138" s="19" t="str">
        <f t="shared" si="2"/>
        <v>GDVNCGM300</v>
      </c>
      <c r="B138" s="19" t="s">
        <v>7393</v>
      </c>
      <c r="C138" s="19" t="s">
        <v>27</v>
      </c>
      <c r="D138" s="19" t="s">
        <v>28</v>
      </c>
      <c r="E138" s="20">
        <v>73431</v>
      </c>
      <c r="F138" s="20">
        <v>73431</v>
      </c>
      <c r="H138" s="58">
        <f t="shared" si="5"/>
        <v>0</v>
      </c>
      <c r="I138" s="60" t="e">
        <v>#VALUE!</v>
      </c>
      <c r="L138" t="e">
        <v>#VALUE!</v>
      </c>
    </row>
    <row r="139" spans="1:12" ht="16.5" hidden="1" x14ac:dyDescent="0.25">
      <c r="A139" s="19" t="str">
        <f t="shared" si="2"/>
        <v>GDVNGHK300</v>
      </c>
      <c r="B139" s="19" t="s">
        <v>7393</v>
      </c>
      <c r="C139" s="19" t="s">
        <v>558</v>
      </c>
      <c r="D139" s="19" t="s">
        <v>559</v>
      </c>
      <c r="E139" s="20">
        <v>70000</v>
      </c>
      <c r="F139" s="20">
        <v>70000</v>
      </c>
      <c r="H139" s="58">
        <f t="shared" si="5"/>
        <v>0</v>
      </c>
      <c r="I139" s="60">
        <v>73431</v>
      </c>
      <c r="L139">
        <v>73431</v>
      </c>
    </row>
    <row r="140" spans="1:12" ht="16.5" hidden="1" x14ac:dyDescent="0.25">
      <c r="A140" s="19" t="str">
        <f t="shared" si="2"/>
        <v/>
      </c>
      <c r="B140" s="19"/>
      <c r="C140" s="19"/>
      <c r="D140" s="19"/>
      <c r="E140" s="20"/>
      <c r="F140" s="20"/>
      <c r="H140" s="58">
        <f t="shared" si="5"/>
        <v>0</v>
      </c>
      <c r="I140" s="60">
        <v>70000</v>
      </c>
      <c r="L140">
        <v>70000</v>
      </c>
    </row>
    <row r="141" spans="1:12" ht="16.5" hidden="1" x14ac:dyDescent="0.25">
      <c r="A141" s="19" t="str">
        <f t="shared" si="2"/>
        <v>GreenCGM100</v>
      </c>
      <c r="B141" s="19" t="s">
        <v>578</v>
      </c>
      <c r="C141" s="19" t="s">
        <v>556</v>
      </c>
      <c r="D141" s="19" t="s">
        <v>557</v>
      </c>
      <c r="E141" s="20">
        <v>24549</v>
      </c>
      <c r="F141" s="20">
        <v>24549</v>
      </c>
      <c r="H141" s="58">
        <f t="shared" si="5"/>
        <v>0</v>
      </c>
      <c r="I141" s="60" t="e">
        <v>#VALUE!</v>
      </c>
      <c r="L141" t="e">
        <v>#VALUE!</v>
      </c>
    </row>
    <row r="142" spans="1:12" ht="16.5" hidden="1" x14ac:dyDescent="0.25">
      <c r="A142" s="19" t="str">
        <f t="shared" si="2"/>
        <v>GreenCGM300</v>
      </c>
      <c r="B142" s="19" t="s">
        <v>578</v>
      </c>
      <c r="C142" s="19" t="s">
        <v>27</v>
      </c>
      <c r="D142" s="19" t="s">
        <v>28</v>
      </c>
      <c r="E142" s="20">
        <v>73431</v>
      </c>
      <c r="F142" s="20">
        <v>73431</v>
      </c>
      <c r="H142" s="58">
        <f t="shared" si="5"/>
        <v>0</v>
      </c>
      <c r="I142" s="60">
        <v>24549</v>
      </c>
      <c r="L142">
        <v>24549</v>
      </c>
    </row>
    <row r="143" spans="1:12" ht="16.5" hidden="1" x14ac:dyDescent="0.25">
      <c r="A143" s="19" t="str">
        <f t="shared" si="2"/>
        <v>GreenCGM500</v>
      </c>
      <c r="B143" s="19" t="s">
        <v>578</v>
      </c>
      <c r="C143" s="19" t="s">
        <v>547</v>
      </c>
      <c r="D143" s="19" t="s">
        <v>548</v>
      </c>
      <c r="E143" s="20">
        <v>119066</v>
      </c>
      <c r="F143" s="20">
        <v>119066</v>
      </c>
      <c r="H143" s="58">
        <f t="shared" si="5"/>
        <v>0</v>
      </c>
      <c r="I143" s="60">
        <v>73431</v>
      </c>
      <c r="L143">
        <v>73431</v>
      </c>
    </row>
    <row r="144" spans="1:12" ht="16.5" hidden="1" x14ac:dyDescent="0.25">
      <c r="A144" s="19" t="str">
        <f t="shared" si="2"/>
        <v>GreenGHK300</v>
      </c>
      <c r="B144" s="19" t="s">
        <v>578</v>
      </c>
      <c r="C144" s="19" t="s">
        <v>558</v>
      </c>
      <c r="D144" s="19" t="s">
        <v>559</v>
      </c>
      <c r="E144" s="20">
        <v>70000</v>
      </c>
      <c r="F144" s="20">
        <v>70000</v>
      </c>
      <c r="H144" s="58">
        <f t="shared" si="5"/>
        <v>0</v>
      </c>
      <c r="I144" s="60">
        <v>119066</v>
      </c>
      <c r="L144">
        <v>119066</v>
      </c>
    </row>
    <row r="145" spans="1:12" ht="16.5" hidden="1" x14ac:dyDescent="0.25">
      <c r="A145" s="19" t="str">
        <f t="shared" si="2"/>
        <v>GreenGM500</v>
      </c>
      <c r="B145" s="19" t="s">
        <v>578</v>
      </c>
      <c r="C145" s="19" t="s">
        <v>30</v>
      </c>
      <c r="D145" s="19" t="s">
        <v>31</v>
      </c>
      <c r="E145" s="20">
        <v>111058</v>
      </c>
      <c r="F145" s="20">
        <v>111058</v>
      </c>
      <c r="H145" s="58">
        <f t="shared" si="5"/>
        <v>0</v>
      </c>
      <c r="I145" s="60">
        <v>70000</v>
      </c>
      <c r="L145">
        <v>70000</v>
      </c>
    </row>
    <row r="146" spans="1:12" ht="16.5" hidden="1" x14ac:dyDescent="0.25">
      <c r="A146" s="19" t="str">
        <f t="shared" si="2"/>
        <v>GreenGTLX250G</v>
      </c>
      <c r="B146" s="19" t="s">
        <v>578</v>
      </c>
      <c r="C146" s="19" t="s">
        <v>32</v>
      </c>
      <c r="D146" s="19" t="s">
        <v>33</v>
      </c>
      <c r="E146" s="20">
        <v>50182</v>
      </c>
      <c r="F146" s="20">
        <v>50182</v>
      </c>
      <c r="H146" s="58">
        <f t="shared" si="5"/>
        <v>0</v>
      </c>
      <c r="I146" s="60">
        <v>111058</v>
      </c>
      <c r="L146">
        <v>111058</v>
      </c>
    </row>
    <row r="147" spans="1:12" ht="16.5" hidden="1" x14ac:dyDescent="0.25">
      <c r="A147" s="19" t="str">
        <f t="shared" si="2"/>
        <v>GreenGXD500</v>
      </c>
      <c r="B147" s="19" t="s">
        <v>578</v>
      </c>
      <c r="C147" s="19" t="s">
        <v>55</v>
      </c>
      <c r="D147" s="19" t="s">
        <v>56</v>
      </c>
      <c r="E147" s="20">
        <v>111606</v>
      </c>
      <c r="F147" s="20">
        <v>111606</v>
      </c>
      <c r="H147" s="58">
        <f t="shared" si="5"/>
        <v>0</v>
      </c>
      <c r="I147" s="60">
        <v>50183</v>
      </c>
      <c r="L147">
        <v>50182</v>
      </c>
    </row>
    <row r="148" spans="1:12" ht="16.5" hidden="1" x14ac:dyDescent="0.25">
      <c r="A148" s="19" t="str">
        <f t="shared" si="2"/>
        <v>GreenMNH250</v>
      </c>
      <c r="B148" s="19" t="s">
        <v>578</v>
      </c>
      <c r="C148" s="19" t="s">
        <v>51</v>
      </c>
      <c r="D148" s="19" t="s">
        <v>52</v>
      </c>
      <c r="E148" s="20">
        <v>46000</v>
      </c>
      <c r="F148" s="20">
        <v>46000</v>
      </c>
      <c r="H148" s="58">
        <f t="shared" si="5"/>
        <v>0</v>
      </c>
      <c r="I148" s="60">
        <v>111606</v>
      </c>
      <c r="L148">
        <v>111606</v>
      </c>
    </row>
    <row r="149" spans="1:12" ht="16.5" hidden="1" x14ac:dyDescent="0.25">
      <c r="A149" s="19" t="str">
        <f t="shared" si="2"/>
        <v>GreenTH200</v>
      </c>
      <c r="B149" s="19" t="s">
        <v>578</v>
      </c>
      <c r="C149" s="19" t="s">
        <v>35</v>
      </c>
      <c r="D149" s="19" t="s">
        <v>36</v>
      </c>
      <c r="E149" s="20">
        <v>55595</v>
      </c>
      <c r="F149" s="20">
        <v>55595</v>
      </c>
      <c r="H149" s="58">
        <f t="shared" si="5"/>
        <v>0</v>
      </c>
      <c r="I149" s="60">
        <v>46000</v>
      </c>
      <c r="L149">
        <v>46000</v>
      </c>
    </row>
    <row r="150" spans="1:12" ht="16.5" hidden="1" x14ac:dyDescent="0.25">
      <c r="A150" s="19" t="str">
        <f t="shared" si="2"/>
        <v/>
      </c>
      <c r="B150" s="19"/>
      <c r="C150" s="19"/>
      <c r="D150" s="19"/>
      <c r="E150" s="20"/>
      <c r="F150" s="20"/>
      <c r="H150" s="58">
        <f t="shared" si="5"/>
        <v>0</v>
      </c>
      <c r="I150" s="60">
        <v>55595</v>
      </c>
      <c r="L150">
        <v>55595</v>
      </c>
    </row>
    <row r="151" spans="1:12" ht="16.5" hidden="1" x14ac:dyDescent="0.25">
      <c r="A151" s="19" t="str">
        <f t="shared" si="2"/>
        <v>GS25CGM100</v>
      </c>
      <c r="B151" s="19" t="s">
        <v>580</v>
      </c>
      <c r="C151" s="19" t="s">
        <v>556</v>
      </c>
      <c r="D151" s="19" t="s">
        <v>557</v>
      </c>
      <c r="E151" s="20">
        <v>24549</v>
      </c>
      <c r="F151" s="20">
        <v>24549</v>
      </c>
      <c r="H151" s="58">
        <f t="shared" si="5"/>
        <v>0</v>
      </c>
      <c r="I151" s="60" t="e">
        <v>#VALUE!</v>
      </c>
      <c r="L151" t="e">
        <v>#VALUE!</v>
      </c>
    </row>
    <row r="152" spans="1:12" ht="16.5" hidden="1" x14ac:dyDescent="0.25">
      <c r="A152" s="19" t="str">
        <f t="shared" si="2"/>
        <v>GS25CGM300</v>
      </c>
      <c r="B152" s="19" t="s">
        <v>580</v>
      </c>
      <c r="C152" s="19" t="s">
        <v>27</v>
      </c>
      <c r="D152" s="19" t="s">
        <v>28</v>
      </c>
      <c r="E152" s="20">
        <v>73431</v>
      </c>
      <c r="F152" s="20">
        <v>73431</v>
      </c>
      <c r="H152" s="58">
        <f t="shared" si="5"/>
        <v>0</v>
      </c>
      <c r="I152" s="60">
        <v>24549</v>
      </c>
      <c r="L152">
        <v>24549</v>
      </c>
    </row>
    <row r="153" spans="1:12" ht="16.5" hidden="1" x14ac:dyDescent="0.25">
      <c r="A153" s="19" t="str">
        <f t="shared" si="2"/>
        <v>GS25GHK300</v>
      </c>
      <c r="B153" s="19" t="s">
        <v>580</v>
      </c>
      <c r="C153" s="19" t="s">
        <v>558</v>
      </c>
      <c r="D153" s="19" t="s">
        <v>559</v>
      </c>
      <c r="E153" s="20">
        <v>70000</v>
      </c>
      <c r="F153" s="20">
        <v>66500</v>
      </c>
      <c r="H153" s="58">
        <f t="shared" si="5"/>
        <v>-3500</v>
      </c>
      <c r="I153" s="60">
        <v>73431</v>
      </c>
      <c r="L153">
        <v>73431</v>
      </c>
    </row>
    <row r="154" spans="1:12" ht="16.5" hidden="1" x14ac:dyDescent="0.25">
      <c r="A154" s="19" t="str">
        <f t="shared" si="2"/>
        <v>GS25GSG45G</v>
      </c>
      <c r="B154" s="19" t="s">
        <v>580</v>
      </c>
      <c r="C154" s="19" t="s">
        <v>686</v>
      </c>
      <c r="D154" s="19" t="s">
        <v>687</v>
      </c>
      <c r="E154" s="20">
        <v>9200</v>
      </c>
      <c r="F154" s="20">
        <v>9200</v>
      </c>
      <c r="H154" s="58">
        <f t="shared" si="5"/>
        <v>0</v>
      </c>
      <c r="I154" s="60">
        <v>70000</v>
      </c>
      <c r="L154">
        <v>66500</v>
      </c>
    </row>
    <row r="155" spans="1:12" ht="16.5" hidden="1" x14ac:dyDescent="0.25">
      <c r="A155" s="19" t="str">
        <f t="shared" si="2"/>
        <v>GS25GTLX250G</v>
      </c>
      <c r="B155" s="19" t="s">
        <v>580</v>
      </c>
      <c r="C155" s="19" t="s">
        <v>32</v>
      </c>
      <c r="D155" s="19" t="s">
        <v>33</v>
      </c>
      <c r="E155" s="20">
        <v>50182</v>
      </c>
      <c r="F155" s="20">
        <v>50182</v>
      </c>
      <c r="H155" s="58">
        <f t="shared" si="5"/>
        <v>0</v>
      </c>
      <c r="I155" s="60">
        <v>9200</v>
      </c>
      <c r="L155">
        <v>9200</v>
      </c>
    </row>
    <row r="156" spans="1:12" ht="16.5" hidden="1" x14ac:dyDescent="0.25">
      <c r="A156" s="19" t="str">
        <f t="shared" si="2"/>
        <v>GS25THST150</v>
      </c>
      <c r="B156" s="19" t="s">
        <v>580</v>
      </c>
      <c r="C156" s="19" t="s">
        <v>570</v>
      </c>
      <c r="D156" s="19" t="s">
        <v>571</v>
      </c>
      <c r="E156" s="20">
        <v>21667</v>
      </c>
      <c r="F156" s="20">
        <v>21667</v>
      </c>
      <c r="H156" s="58">
        <f t="shared" si="5"/>
        <v>0</v>
      </c>
      <c r="I156" s="60">
        <v>50183</v>
      </c>
      <c r="L156">
        <v>50183</v>
      </c>
    </row>
    <row r="157" spans="1:12" ht="16.5" hidden="1" x14ac:dyDescent="0.25">
      <c r="A157" s="19" t="str">
        <f t="shared" si="2"/>
        <v/>
      </c>
      <c r="B157" s="19"/>
      <c r="C157" s="19"/>
      <c r="D157" s="19"/>
      <c r="E157" s="20"/>
      <c r="F157" s="20"/>
      <c r="H157" s="58">
        <f t="shared" si="5"/>
        <v>0</v>
      </c>
      <c r="I157" s="60">
        <v>21667</v>
      </c>
      <c r="L157">
        <v>21667</v>
      </c>
    </row>
    <row r="158" spans="1:12" ht="16.5" hidden="1" x14ac:dyDescent="0.25">
      <c r="A158" s="19" t="str">
        <f t="shared" si="2"/>
        <v>GTGLCC300</v>
      </c>
      <c r="B158" s="19" t="s">
        <v>581</v>
      </c>
      <c r="C158" s="19" t="s">
        <v>39</v>
      </c>
      <c r="D158" s="19" t="s">
        <v>40</v>
      </c>
      <c r="E158" s="20">
        <v>74250</v>
      </c>
      <c r="F158" s="20">
        <v>71280</v>
      </c>
      <c r="H158" s="58">
        <f t="shared" si="5"/>
        <v>-2970</v>
      </c>
      <c r="I158" s="60" t="e">
        <v>#VALUE!</v>
      </c>
      <c r="L158" t="e">
        <v>#VALUE!</v>
      </c>
    </row>
    <row r="159" spans="1:12" ht="16.5" hidden="1" x14ac:dyDescent="0.25">
      <c r="A159" s="19" t="str">
        <f t="shared" si="2"/>
        <v>GTGLCGM300</v>
      </c>
      <c r="B159" s="19" t="s">
        <v>581</v>
      </c>
      <c r="C159" s="19" t="s">
        <v>27</v>
      </c>
      <c r="D159" s="19" t="s">
        <v>28</v>
      </c>
      <c r="E159" s="20">
        <v>73431</v>
      </c>
      <c r="F159" s="20">
        <v>70494</v>
      </c>
      <c r="H159" s="58">
        <f t="shared" si="5"/>
        <v>-2937</v>
      </c>
      <c r="I159" s="60">
        <v>74250</v>
      </c>
      <c r="L159">
        <v>71280</v>
      </c>
    </row>
    <row r="160" spans="1:12" ht="16.5" hidden="1" x14ac:dyDescent="0.25">
      <c r="A160" s="19" t="str">
        <f t="shared" si="2"/>
        <v>GTGLGM500</v>
      </c>
      <c r="B160" s="19" t="s">
        <v>581</v>
      </c>
      <c r="C160" s="19" t="s">
        <v>30</v>
      </c>
      <c r="D160" s="19" t="s">
        <v>31</v>
      </c>
      <c r="E160" s="20">
        <v>111058</v>
      </c>
      <c r="F160" s="20">
        <v>106616</v>
      </c>
      <c r="H160" s="58">
        <f t="shared" si="5"/>
        <v>-4442</v>
      </c>
      <c r="I160" s="60">
        <v>73431</v>
      </c>
      <c r="L160">
        <v>70494</v>
      </c>
    </row>
    <row r="161" spans="1:12" ht="16.5" hidden="1" x14ac:dyDescent="0.25">
      <c r="A161" s="19" t="str">
        <f t="shared" si="2"/>
        <v>GTGLGTLX250G</v>
      </c>
      <c r="B161" s="19" t="s">
        <v>581</v>
      </c>
      <c r="C161" s="19" t="s">
        <v>32</v>
      </c>
      <c r="D161" s="19" t="s">
        <v>33</v>
      </c>
      <c r="E161" s="20">
        <v>50182</v>
      </c>
      <c r="F161" s="20">
        <v>48175</v>
      </c>
      <c r="H161" s="58">
        <f t="shared" si="5"/>
        <v>-2007</v>
      </c>
      <c r="I161" s="60">
        <v>111058</v>
      </c>
      <c r="L161">
        <v>106616</v>
      </c>
    </row>
    <row r="162" spans="1:12" ht="16.5" hidden="1" x14ac:dyDescent="0.25">
      <c r="A162" s="19" t="str">
        <f t="shared" si="2"/>
        <v>GTGLMNH250</v>
      </c>
      <c r="B162" s="19" t="s">
        <v>581</v>
      </c>
      <c r="C162" s="19" t="s">
        <v>51</v>
      </c>
      <c r="D162" s="19" t="s">
        <v>52</v>
      </c>
      <c r="E162" s="20">
        <v>46000</v>
      </c>
      <c r="F162" s="20">
        <v>44160</v>
      </c>
      <c r="H162" s="58">
        <f t="shared" si="5"/>
        <v>-1840</v>
      </c>
      <c r="I162" s="60">
        <v>50183</v>
      </c>
      <c r="L162">
        <v>48175</v>
      </c>
    </row>
    <row r="163" spans="1:12" ht="16.5" hidden="1" x14ac:dyDescent="0.25">
      <c r="A163" s="19" t="str">
        <f t="shared" si="2"/>
        <v>GTGLTH200</v>
      </c>
      <c r="B163" s="19" t="s">
        <v>581</v>
      </c>
      <c r="C163" s="19" t="s">
        <v>35</v>
      </c>
      <c r="D163" s="19" t="s">
        <v>36</v>
      </c>
      <c r="E163" s="20">
        <v>55595</v>
      </c>
      <c r="F163" s="20">
        <v>53372</v>
      </c>
      <c r="H163" s="58">
        <f t="shared" si="5"/>
        <v>-2223</v>
      </c>
      <c r="I163" s="60">
        <v>46000</v>
      </c>
      <c r="L163">
        <v>44160</v>
      </c>
    </row>
    <row r="164" spans="1:12" ht="16.5" hidden="1" x14ac:dyDescent="0.25">
      <c r="A164" s="19" t="str">
        <f t="shared" si="2"/>
        <v/>
      </c>
      <c r="B164" s="19"/>
      <c r="C164" s="19"/>
      <c r="D164" s="19"/>
      <c r="E164" s="20"/>
      <c r="F164" s="20"/>
      <c r="H164" s="58">
        <f t="shared" si="5"/>
        <v>0</v>
      </c>
      <c r="I164" s="60">
        <v>55595</v>
      </c>
      <c r="L164">
        <v>53372</v>
      </c>
    </row>
    <row r="165" spans="1:12" ht="16.5" hidden="1" x14ac:dyDescent="0.25">
      <c r="A165" s="19" t="str">
        <f t="shared" si="2"/>
        <v>HTLCC300</v>
      </c>
      <c r="B165" s="19" t="s">
        <v>583</v>
      </c>
      <c r="C165" s="19" t="s">
        <v>39</v>
      </c>
      <c r="D165" s="19" t="s">
        <v>40</v>
      </c>
      <c r="E165" s="20">
        <v>74250</v>
      </c>
      <c r="F165" s="20">
        <v>72765</v>
      </c>
      <c r="H165" s="58">
        <f t="shared" si="5"/>
        <v>-1485</v>
      </c>
      <c r="I165" s="60" t="e">
        <v>#VALUE!</v>
      </c>
      <c r="L165" t="e">
        <v>#VALUE!</v>
      </c>
    </row>
    <row r="166" spans="1:12" ht="16.5" hidden="1" x14ac:dyDescent="0.25">
      <c r="A166" s="19" t="str">
        <f t="shared" si="2"/>
        <v>HTLCGM300</v>
      </c>
      <c r="B166" s="19" t="s">
        <v>583</v>
      </c>
      <c r="C166" s="19" t="s">
        <v>27</v>
      </c>
      <c r="D166" s="19" t="s">
        <v>28</v>
      </c>
      <c r="E166" s="20">
        <v>73431</v>
      </c>
      <c r="F166" s="20">
        <v>71962</v>
      </c>
      <c r="H166" s="58">
        <f t="shared" si="5"/>
        <v>-1469</v>
      </c>
      <c r="I166" s="60">
        <v>74250</v>
      </c>
      <c r="L166">
        <v>72765</v>
      </c>
    </row>
    <row r="167" spans="1:12" ht="16.5" hidden="1" x14ac:dyDescent="0.25">
      <c r="A167" s="19" t="str">
        <f t="shared" si="2"/>
        <v>HTLGM500</v>
      </c>
      <c r="B167" s="19" t="s">
        <v>583</v>
      </c>
      <c r="C167" s="19" t="s">
        <v>30</v>
      </c>
      <c r="D167" s="19" t="s">
        <v>31</v>
      </c>
      <c r="E167" s="20">
        <v>111058</v>
      </c>
      <c r="F167" s="20">
        <v>108837</v>
      </c>
      <c r="H167" s="58">
        <f t="shared" si="5"/>
        <v>-2221</v>
      </c>
      <c r="I167" s="60">
        <v>73431</v>
      </c>
      <c r="L167">
        <v>71962</v>
      </c>
    </row>
    <row r="168" spans="1:12" ht="16.5" hidden="1" x14ac:dyDescent="0.25">
      <c r="A168" s="19" t="str">
        <f t="shared" si="2"/>
        <v>HTLGTLX250G</v>
      </c>
      <c r="B168" s="19" t="s">
        <v>583</v>
      </c>
      <c r="C168" s="19" t="s">
        <v>32</v>
      </c>
      <c r="D168" s="19" t="s">
        <v>33</v>
      </c>
      <c r="E168" s="20">
        <v>50182</v>
      </c>
      <c r="F168" s="20">
        <v>49179</v>
      </c>
      <c r="H168" s="58">
        <f t="shared" si="5"/>
        <v>-1003</v>
      </c>
      <c r="I168" s="60">
        <v>111058</v>
      </c>
      <c r="L168">
        <v>108837</v>
      </c>
    </row>
    <row r="169" spans="1:12" ht="16.5" hidden="1" x14ac:dyDescent="0.25">
      <c r="A169" s="19" t="str">
        <f t="shared" si="2"/>
        <v>HTLMNH250</v>
      </c>
      <c r="B169" s="19" t="s">
        <v>583</v>
      </c>
      <c r="C169" s="19" t="s">
        <v>51</v>
      </c>
      <c r="D169" s="19" t="s">
        <v>52</v>
      </c>
      <c r="E169" s="20">
        <v>46000</v>
      </c>
      <c r="F169" s="20">
        <v>45080</v>
      </c>
      <c r="H169" s="58">
        <f t="shared" si="5"/>
        <v>-920</v>
      </c>
      <c r="I169" s="60">
        <v>50183</v>
      </c>
      <c r="L169">
        <v>49179</v>
      </c>
    </row>
    <row r="170" spans="1:12" ht="16.5" hidden="1" x14ac:dyDescent="0.25">
      <c r="A170" s="19" t="str">
        <f t="shared" si="2"/>
        <v/>
      </c>
      <c r="B170" s="19"/>
      <c r="C170" s="19"/>
      <c r="D170" s="19"/>
      <c r="E170" s="20"/>
      <c r="F170" s="20"/>
      <c r="H170" s="58">
        <f t="shared" si="5"/>
        <v>0</v>
      </c>
      <c r="I170" s="60">
        <v>46000</v>
      </c>
      <c r="L170">
        <v>45080</v>
      </c>
    </row>
    <row r="171" spans="1:12" ht="16.5" hidden="1" x14ac:dyDescent="0.25">
      <c r="A171" s="19" t="str">
        <f t="shared" si="2"/>
        <v>HUYHUNGCC300</v>
      </c>
      <c r="B171" s="19" t="s">
        <v>585</v>
      </c>
      <c r="C171" s="19" t="s">
        <v>39</v>
      </c>
      <c r="D171" s="19" t="s">
        <v>40</v>
      </c>
      <c r="E171" s="20">
        <v>74250</v>
      </c>
      <c r="F171" s="20">
        <v>66825</v>
      </c>
      <c r="H171" s="58">
        <f t="shared" si="5"/>
        <v>-7425</v>
      </c>
      <c r="I171" s="60" t="e">
        <v>#VALUE!</v>
      </c>
      <c r="L171" t="e">
        <v>#VALUE!</v>
      </c>
    </row>
    <row r="172" spans="1:12" ht="16.5" hidden="1" x14ac:dyDescent="0.25">
      <c r="A172" s="19" t="str">
        <f t="shared" si="2"/>
        <v>HUYHUNGCGM100</v>
      </c>
      <c r="B172" s="19" t="s">
        <v>585</v>
      </c>
      <c r="C172" s="19" t="s">
        <v>556</v>
      </c>
      <c r="D172" s="19" t="s">
        <v>557</v>
      </c>
      <c r="E172" s="20">
        <v>24549</v>
      </c>
      <c r="F172" s="20">
        <v>22094</v>
      </c>
      <c r="H172" s="58">
        <f t="shared" si="5"/>
        <v>-2455</v>
      </c>
      <c r="I172" s="60">
        <v>74250</v>
      </c>
      <c r="L172">
        <v>66825</v>
      </c>
    </row>
    <row r="173" spans="1:12" ht="16.5" hidden="1" x14ac:dyDescent="0.25">
      <c r="A173" s="19" t="str">
        <f t="shared" si="2"/>
        <v>HUYHUNGCGM300</v>
      </c>
      <c r="B173" s="19" t="s">
        <v>585</v>
      </c>
      <c r="C173" s="19" t="s">
        <v>27</v>
      </c>
      <c r="D173" s="19" t="s">
        <v>28</v>
      </c>
      <c r="E173" s="20">
        <v>73431</v>
      </c>
      <c r="F173" s="20">
        <v>66088</v>
      </c>
      <c r="H173" s="58">
        <f t="shared" si="5"/>
        <v>-7343</v>
      </c>
      <c r="I173" s="60">
        <v>24549</v>
      </c>
      <c r="L173">
        <v>22094</v>
      </c>
    </row>
    <row r="174" spans="1:12" ht="16.5" hidden="1" x14ac:dyDescent="0.25">
      <c r="A174" s="19" t="str">
        <f t="shared" si="2"/>
        <v>HUYHUNGCGM500</v>
      </c>
      <c r="B174" s="19" t="s">
        <v>585</v>
      </c>
      <c r="C174" s="19" t="s">
        <v>547</v>
      </c>
      <c r="D174" s="19" t="s">
        <v>548</v>
      </c>
      <c r="E174" s="20">
        <v>119066</v>
      </c>
      <c r="F174" s="20">
        <v>107159</v>
      </c>
      <c r="H174" s="58">
        <f t="shared" si="5"/>
        <v>-11907</v>
      </c>
      <c r="I174" s="60">
        <v>73431</v>
      </c>
      <c r="L174">
        <v>66088</v>
      </c>
    </row>
    <row r="175" spans="1:12" ht="16.5" hidden="1" x14ac:dyDescent="0.25">
      <c r="A175" s="19" t="str">
        <f t="shared" si="2"/>
        <v>HUYHUNGCN300</v>
      </c>
      <c r="B175" s="19" t="s">
        <v>585</v>
      </c>
      <c r="C175" s="19" t="s">
        <v>41</v>
      </c>
      <c r="D175" s="19" t="s">
        <v>42</v>
      </c>
      <c r="E175" s="20">
        <v>70950</v>
      </c>
      <c r="F175" s="20">
        <v>63855</v>
      </c>
      <c r="H175" s="58">
        <f t="shared" si="5"/>
        <v>-7095</v>
      </c>
      <c r="I175" s="60">
        <v>119066</v>
      </c>
      <c r="L175">
        <v>107159</v>
      </c>
    </row>
    <row r="176" spans="1:12" ht="16.5" hidden="1" x14ac:dyDescent="0.25">
      <c r="A176" s="19" t="str">
        <f t="shared" si="2"/>
        <v>HUYHUNGGHK300</v>
      </c>
      <c r="B176" s="19" t="s">
        <v>585</v>
      </c>
      <c r="C176" s="19" t="s">
        <v>558</v>
      </c>
      <c r="D176" s="19" t="s">
        <v>559</v>
      </c>
      <c r="E176" s="20">
        <v>70000</v>
      </c>
      <c r="F176" s="20">
        <v>63000</v>
      </c>
      <c r="H176" s="58">
        <f t="shared" si="5"/>
        <v>-7000</v>
      </c>
      <c r="I176" s="60">
        <v>70950</v>
      </c>
      <c r="L176">
        <v>63855</v>
      </c>
    </row>
    <row r="177" spans="1:12" ht="16.5" hidden="1" x14ac:dyDescent="0.25">
      <c r="A177" s="19" t="str">
        <f t="shared" si="2"/>
        <v>HUYHUNGGM500</v>
      </c>
      <c r="B177" s="19" t="s">
        <v>585</v>
      </c>
      <c r="C177" s="19" t="s">
        <v>30</v>
      </c>
      <c r="D177" s="19" t="s">
        <v>31</v>
      </c>
      <c r="E177" s="20">
        <v>111058</v>
      </c>
      <c r="F177" s="20">
        <v>99952</v>
      </c>
      <c r="H177" s="58">
        <f t="shared" si="5"/>
        <v>-11106</v>
      </c>
      <c r="I177" s="60">
        <v>70000</v>
      </c>
      <c r="L177">
        <v>63000</v>
      </c>
    </row>
    <row r="178" spans="1:12" ht="16.5" hidden="1" x14ac:dyDescent="0.25">
      <c r="A178" s="19" t="str">
        <f t="shared" si="2"/>
        <v>HUYHUNGGSG250</v>
      </c>
      <c r="B178" s="19" t="s">
        <v>585</v>
      </c>
      <c r="C178" s="19" t="s">
        <v>49</v>
      </c>
      <c r="D178" s="19" t="s">
        <v>50</v>
      </c>
      <c r="E178" s="20">
        <v>50400</v>
      </c>
      <c r="F178" s="20">
        <v>45360</v>
      </c>
      <c r="H178" s="58">
        <f t="shared" si="5"/>
        <v>-5040</v>
      </c>
      <c r="I178" s="60">
        <v>111058</v>
      </c>
      <c r="L178">
        <v>99952</v>
      </c>
    </row>
    <row r="179" spans="1:12" ht="16.5" hidden="1" x14ac:dyDescent="0.25">
      <c r="A179" s="19" t="str">
        <f t="shared" si="2"/>
        <v>HUYHUNGGTLX250G</v>
      </c>
      <c r="B179" s="19" t="s">
        <v>585</v>
      </c>
      <c r="C179" s="19" t="s">
        <v>32</v>
      </c>
      <c r="D179" s="19" t="s">
        <v>33</v>
      </c>
      <c r="E179" s="20">
        <v>50182</v>
      </c>
      <c r="F179" s="20">
        <v>45165</v>
      </c>
      <c r="H179" s="58">
        <f t="shared" si="5"/>
        <v>-5017</v>
      </c>
      <c r="I179" s="60">
        <v>50400</v>
      </c>
      <c r="L179">
        <v>45360</v>
      </c>
    </row>
    <row r="180" spans="1:12" ht="16.5" hidden="1" x14ac:dyDescent="0.25">
      <c r="A180" s="19" t="str">
        <f t="shared" si="2"/>
        <v>HUYHUNGGXD500</v>
      </c>
      <c r="B180" s="19" t="s">
        <v>585</v>
      </c>
      <c r="C180" s="19" t="s">
        <v>55</v>
      </c>
      <c r="D180" s="19" t="s">
        <v>56</v>
      </c>
      <c r="E180" s="20">
        <v>111606</v>
      </c>
      <c r="F180" s="20">
        <v>100445</v>
      </c>
      <c r="H180" s="58">
        <f t="shared" si="5"/>
        <v>-11161</v>
      </c>
      <c r="I180" s="60">
        <v>50183</v>
      </c>
      <c r="L180">
        <v>45165</v>
      </c>
    </row>
    <row r="181" spans="1:12" ht="16.5" hidden="1" x14ac:dyDescent="0.25">
      <c r="A181" s="19" t="str">
        <f t="shared" si="2"/>
        <v>HUYHUNGTH200</v>
      </c>
      <c r="B181" s="19" t="s">
        <v>585</v>
      </c>
      <c r="C181" s="19" t="s">
        <v>35</v>
      </c>
      <c r="D181" s="19" t="s">
        <v>36</v>
      </c>
      <c r="E181" s="20">
        <v>55595</v>
      </c>
      <c r="F181" s="20">
        <v>50036</v>
      </c>
      <c r="H181" s="58">
        <f t="shared" si="5"/>
        <v>-5559</v>
      </c>
      <c r="I181" s="60">
        <v>111606</v>
      </c>
      <c r="L181">
        <v>100445</v>
      </c>
    </row>
    <row r="182" spans="1:12" ht="16.5" hidden="1" x14ac:dyDescent="0.25">
      <c r="A182" s="19" t="str">
        <f t="shared" si="2"/>
        <v/>
      </c>
      <c r="B182" s="19"/>
      <c r="C182" s="19"/>
      <c r="D182" s="19"/>
      <c r="E182" s="20"/>
      <c r="F182" s="20"/>
      <c r="H182" s="58">
        <f t="shared" si="5"/>
        <v>0</v>
      </c>
      <c r="I182" s="60">
        <v>55595</v>
      </c>
      <c r="L182">
        <v>50036</v>
      </c>
    </row>
    <row r="183" spans="1:12" ht="16.5" hidden="1" x14ac:dyDescent="0.25">
      <c r="A183" s="19" t="str">
        <f t="shared" si="2"/>
        <v>INTIMEXDANANGCGM300</v>
      </c>
      <c r="B183" s="19" t="s">
        <v>7394</v>
      </c>
      <c r="C183" s="19" t="s">
        <v>27</v>
      </c>
      <c r="D183" s="19" t="s">
        <v>28</v>
      </c>
      <c r="E183" s="20">
        <v>73431</v>
      </c>
      <c r="F183" s="20">
        <v>73431</v>
      </c>
      <c r="H183" s="58">
        <f t="shared" si="5"/>
        <v>0</v>
      </c>
      <c r="I183" s="60" t="e">
        <v>#VALUE!</v>
      </c>
      <c r="L183" t="e">
        <v>#VALUE!</v>
      </c>
    </row>
    <row r="184" spans="1:12" ht="16.5" hidden="1" x14ac:dyDescent="0.25">
      <c r="A184" s="19" t="str">
        <f t="shared" si="2"/>
        <v>INTIMEXDANANGGM500</v>
      </c>
      <c r="B184" s="19" t="s">
        <v>7394</v>
      </c>
      <c r="C184" s="19" t="s">
        <v>30</v>
      </c>
      <c r="D184" s="19" t="s">
        <v>31</v>
      </c>
      <c r="E184" s="20">
        <v>111058</v>
      </c>
      <c r="F184" s="20">
        <v>111058</v>
      </c>
      <c r="H184" s="58">
        <f t="shared" si="5"/>
        <v>0</v>
      </c>
      <c r="I184" s="60">
        <v>73431</v>
      </c>
      <c r="L184">
        <v>73431</v>
      </c>
    </row>
    <row r="185" spans="1:12" ht="16.5" hidden="1" x14ac:dyDescent="0.25">
      <c r="A185" s="19" t="str">
        <f t="shared" si="2"/>
        <v>INTIMEXDANANGTH200</v>
      </c>
      <c r="B185" s="19" t="s">
        <v>7394</v>
      </c>
      <c r="C185" s="19" t="s">
        <v>35</v>
      </c>
      <c r="D185" s="19" t="s">
        <v>36</v>
      </c>
      <c r="E185" s="20">
        <v>55595</v>
      </c>
      <c r="F185" s="20">
        <v>55595</v>
      </c>
      <c r="H185" s="58">
        <f t="shared" si="5"/>
        <v>0</v>
      </c>
      <c r="I185" s="60">
        <v>111058</v>
      </c>
      <c r="L185">
        <v>111058</v>
      </c>
    </row>
    <row r="186" spans="1:12" ht="16.5" hidden="1" x14ac:dyDescent="0.25">
      <c r="A186" s="19" t="str">
        <f t="shared" si="2"/>
        <v/>
      </c>
      <c r="B186" s="19"/>
      <c r="C186" s="19"/>
      <c r="D186" s="19"/>
      <c r="E186" s="20"/>
      <c r="F186" s="20"/>
      <c r="H186" s="58">
        <f t="shared" si="5"/>
        <v>0</v>
      </c>
      <c r="I186" s="60">
        <v>55595</v>
      </c>
      <c r="L186">
        <v>55595</v>
      </c>
    </row>
    <row r="187" spans="1:12" ht="16.5" hidden="1" x14ac:dyDescent="0.25">
      <c r="A187" s="19" t="str">
        <f t="shared" si="2"/>
        <v>JMARTCGM300</v>
      </c>
      <c r="B187" s="19" t="s">
        <v>7395</v>
      </c>
      <c r="C187" s="19" t="s">
        <v>27</v>
      </c>
      <c r="D187" s="19" t="s">
        <v>28</v>
      </c>
      <c r="E187" s="20">
        <v>73431</v>
      </c>
      <c r="F187" s="20">
        <v>68291</v>
      </c>
      <c r="H187" s="58">
        <f t="shared" si="5"/>
        <v>-5140</v>
      </c>
      <c r="I187" s="60" t="e">
        <v>#VALUE!</v>
      </c>
      <c r="L187" t="e">
        <v>#VALUE!</v>
      </c>
    </row>
    <row r="188" spans="1:12" ht="16.5" hidden="1" x14ac:dyDescent="0.25">
      <c r="A188" s="19" t="str">
        <f t="shared" si="2"/>
        <v>JMARTCGM500</v>
      </c>
      <c r="B188" s="19" t="s">
        <v>7395</v>
      </c>
      <c r="C188" s="19" t="s">
        <v>547</v>
      </c>
      <c r="D188" s="19" t="s">
        <v>548</v>
      </c>
      <c r="E188" s="20">
        <v>119066</v>
      </c>
      <c r="F188" s="20">
        <v>110731</v>
      </c>
      <c r="H188" s="58">
        <f t="shared" si="5"/>
        <v>-8335</v>
      </c>
      <c r="I188" s="60">
        <v>73431</v>
      </c>
      <c r="L188">
        <v>68291</v>
      </c>
    </row>
    <row r="189" spans="1:12" ht="16.5" hidden="1" x14ac:dyDescent="0.25">
      <c r="A189" s="19" t="str">
        <f t="shared" si="2"/>
        <v>JMARTGHK300</v>
      </c>
      <c r="B189" s="19" t="s">
        <v>7395</v>
      </c>
      <c r="C189" s="19" t="s">
        <v>558</v>
      </c>
      <c r="D189" s="19" t="s">
        <v>559</v>
      </c>
      <c r="E189" s="20">
        <v>70000</v>
      </c>
      <c r="F189" s="20">
        <v>65100</v>
      </c>
      <c r="H189" s="58">
        <f t="shared" si="5"/>
        <v>-4900</v>
      </c>
      <c r="I189" s="60">
        <v>119066</v>
      </c>
      <c r="L189">
        <v>110731</v>
      </c>
    </row>
    <row r="190" spans="1:12" ht="16.5" hidden="1" x14ac:dyDescent="0.25">
      <c r="A190" s="19" t="str">
        <f t="shared" si="2"/>
        <v>JMARTGM500</v>
      </c>
      <c r="B190" s="19" t="s">
        <v>7395</v>
      </c>
      <c r="C190" s="19" t="s">
        <v>30</v>
      </c>
      <c r="D190" s="19" t="s">
        <v>31</v>
      </c>
      <c r="E190" s="20">
        <v>111058</v>
      </c>
      <c r="F190" s="20">
        <v>103284</v>
      </c>
      <c r="H190" s="58">
        <f t="shared" si="5"/>
        <v>-7774</v>
      </c>
      <c r="I190" s="60">
        <v>70000</v>
      </c>
      <c r="L190">
        <v>65100</v>
      </c>
    </row>
    <row r="191" spans="1:12" ht="16.5" hidden="1" x14ac:dyDescent="0.25">
      <c r="A191" s="19" t="str">
        <f t="shared" si="2"/>
        <v>JMARTTH200</v>
      </c>
      <c r="B191" s="19" t="s">
        <v>7395</v>
      </c>
      <c r="C191" s="19" t="s">
        <v>35</v>
      </c>
      <c r="D191" s="19" t="s">
        <v>36</v>
      </c>
      <c r="E191" s="20">
        <v>55595</v>
      </c>
      <c r="F191" s="20">
        <v>51703</v>
      </c>
      <c r="H191" s="58">
        <f t="shared" si="5"/>
        <v>-3892</v>
      </c>
      <c r="I191" s="60">
        <v>111058</v>
      </c>
      <c r="L191">
        <v>103284</v>
      </c>
    </row>
    <row r="192" spans="1:12" ht="16.5" hidden="1" x14ac:dyDescent="0.25">
      <c r="A192" s="19" t="str">
        <f t="shared" si="2"/>
        <v/>
      </c>
      <c r="B192" s="19"/>
      <c r="C192" s="19"/>
      <c r="D192" s="19"/>
      <c r="E192" s="20"/>
      <c r="F192" s="20"/>
      <c r="H192" s="58">
        <f t="shared" si="5"/>
        <v>0</v>
      </c>
      <c r="I192" s="60">
        <v>55595</v>
      </c>
      <c r="L192">
        <v>51703</v>
      </c>
    </row>
    <row r="193" spans="1:12" ht="16.5" hidden="1" x14ac:dyDescent="0.25">
      <c r="A193" s="19" t="str">
        <f t="shared" si="2"/>
        <v>KACC300</v>
      </c>
      <c r="B193" s="19" t="s">
        <v>7396</v>
      </c>
      <c r="C193" s="19" t="s">
        <v>39</v>
      </c>
      <c r="D193" s="19" t="s">
        <v>40</v>
      </c>
      <c r="E193" s="20">
        <v>74250</v>
      </c>
      <c r="F193" s="20">
        <v>74250</v>
      </c>
      <c r="H193" s="58">
        <f t="shared" si="5"/>
        <v>0</v>
      </c>
      <c r="I193" s="60" t="e">
        <v>#VALUE!</v>
      </c>
      <c r="L193" t="e">
        <v>#VALUE!</v>
      </c>
    </row>
    <row r="194" spans="1:12" ht="16.5" hidden="1" x14ac:dyDescent="0.25">
      <c r="A194" s="19" t="str">
        <f t="shared" si="2"/>
        <v>KACGM300</v>
      </c>
      <c r="B194" s="19" t="s">
        <v>7396</v>
      </c>
      <c r="C194" s="19" t="s">
        <v>27</v>
      </c>
      <c r="D194" s="19" t="s">
        <v>28</v>
      </c>
      <c r="E194" s="20">
        <v>73431</v>
      </c>
      <c r="F194" s="20">
        <v>73431</v>
      </c>
      <c r="H194" s="58">
        <f t="shared" si="5"/>
        <v>0</v>
      </c>
      <c r="I194" s="60">
        <v>74250</v>
      </c>
      <c r="L194">
        <v>74250</v>
      </c>
    </row>
    <row r="195" spans="1:12" ht="16.5" hidden="1" x14ac:dyDescent="0.25">
      <c r="A195" s="19" t="str">
        <f t="shared" si="2"/>
        <v>KACGM500</v>
      </c>
      <c r="B195" s="19" t="s">
        <v>7396</v>
      </c>
      <c r="C195" s="19" t="s">
        <v>547</v>
      </c>
      <c r="D195" s="19" t="s">
        <v>548</v>
      </c>
      <c r="E195" s="20">
        <v>119066</v>
      </c>
      <c r="F195" s="20">
        <v>119066</v>
      </c>
      <c r="H195" s="58">
        <f t="shared" si="5"/>
        <v>0</v>
      </c>
      <c r="I195" s="60">
        <v>73431</v>
      </c>
      <c r="L195">
        <v>73431</v>
      </c>
    </row>
    <row r="196" spans="1:12" ht="16.5" hidden="1" x14ac:dyDescent="0.25">
      <c r="A196" s="19" t="str">
        <f t="shared" si="2"/>
        <v>KACN300</v>
      </c>
      <c r="B196" s="19" t="s">
        <v>7396</v>
      </c>
      <c r="C196" s="19" t="s">
        <v>41</v>
      </c>
      <c r="D196" s="19" t="s">
        <v>42</v>
      </c>
      <c r="E196" s="20">
        <v>70950</v>
      </c>
      <c r="F196" s="20">
        <v>70950</v>
      </c>
      <c r="H196" s="58">
        <f t="shared" si="5"/>
        <v>0</v>
      </c>
      <c r="I196" s="60">
        <v>119066</v>
      </c>
      <c r="L196">
        <v>119066</v>
      </c>
    </row>
    <row r="197" spans="1:12" ht="16.5" hidden="1" x14ac:dyDescent="0.25">
      <c r="A197" s="19" t="str">
        <f t="shared" si="2"/>
        <v>KAGL250</v>
      </c>
      <c r="B197" s="19" t="s">
        <v>7396</v>
      </c>
      <c r="C197" s="19" t="s">
        <v>47</v>
      </c>
      <c r="D197" s="19" t="s">
        <v>48</v>
      </c>
      <c r="E197" s="20">
        <v>59400</v>
      </c>
      <c r="F197" s="20">
        <v>49500</v>
      </c>
      <c r="H197" s="58">
        <f t="shared" si="5"/>
        <v>-9900</v>
      </c>
      <c r="I197" s="60">
        <v>70950</v>
      </c>
      <c r="L197">
        <v>70950</v>
      </c>
    </row>
    <row r="198" spans="1:12" ht="16.5" hidden="1" x14ac:dyDescent="0.25">
      <c r="A198" s="19" t="str">
        <f t="shared" si="2"/>
        <v>KAGM500</v>
      </c>
      <c r="B198" s="19" t="s">
        <v>7396</v>
      </c>
      <c r="C198" s="19" t="s">
        <v>30</v>
      </c>
      <c r="D198" s="19" t="s">
        <v>31</v>
      </c>
      <c r="E198" s="20">
        <v>111058</v>
      </c>
      <c r="F198" s="20">
        <v>111058</v>
      </c>
      <c r="H198" s="58">
        <f t="shared" si="5"/>
        <v>0</v>
      </c>
      <c r="I198" s="60">
        <v>59400</v>
      </c>
      <c r="L198">
        <v>49500</v>
      </c>
    </row>
    <row r="199" spans="1:12" ht="16.5" hidden="1" x14ac:dyDescent="0.25">
      <c r="A199" s="19" t="str">
        <f t="shared" si="2"/>
        <v>KAGSG250</v>
      </c>
      <c r="B199" s="19" t="s">
        <v>7396</v>
      </c>
      <c r="C199" s="19" t="s">
        <v>49</v>
      </c>
      <c r="D199" s="19" t="s">
        <v>50</v>
      </c>
      <c r="E199" s="20">
        <v>61050</v>
      </c>
      <c r="F199" s="20">
        <v>50400</v>
      </c>
      <c r="H199" s="58">
        <f t="shared" ref="H199:H262" si="6">F199-E199</f>
        <v>-10650</v>
      </c>
      <c r="I199" s="60">
        <v>111058</v>
      </c>
      <c r="L199">
        <v>111058</v>
      </c>
    </row>
    <row r="200" spans="1:12" ht="16.5" hidden="1" x14ac:dyDescent="0.25">
      <c r="A200" s="19" t="str">
        <f t="shared" si="2"/>
        <v>KAGTLX250G</v>
      </c>
      <c r="B200" s="19" t="s">
        <v>7396</v>
      </c>
      <c r="C200" s="19" t="s">
        <v>32</v>
      </c>
      <c r="D200" s="19" t="s">
        <v>33</v>
      </c>
      <c r="E200" s="20">
        <v>50182</v>
      </c>
      <c r="F200" s="20">
        <v>50182</v>
      </c>
      <c r="H200" s="58">
        <f t="shared" si="6"/>
        <v>0</v>
      </c>
      <c r="I200" s="60">
        <v>61050</v>
      </c>
      <c r="L200">
        <v>50400</v>
      </c>
    </row>
    <row r="201" spans="1:12" ht="16.5" hidden="1" x14ac:dyDescent="0.25">
      <c r="A201" s="19" t="str">
        <f t="shared" si="2"/>
        <v>KAGXD500</v>
      </c>
      <c r="B201" s="19" t="s">
        <v>7396</v>
      </c>
      <c r="C201" s="19" t="s">
        <v>55</v>
      </c>
      <c r="D201" s="19" t="s">
        <v>56</v>
      </c>
      <c r="E201" s="20">
        <v>111606</v>
      </c>
      <c r="F201" s="20">
        <v>111606</v>
      </c>
      <c r="H201" s="58">
        <f t="shared" si="6"/>
        <v>0</v>
      </c>
      <c r="I201" s="60">
        <v>50183</v>
      </c>
      <c r="L201">
        <v>50183</v>
      </c>
    </row>
    <row r="202" spans="1:12" ht="16.5" hidden="1" x14ac:dyDescent="0.25">
      <c r="A202" s="19" t="str">
        <f t="shared" si="2"/>
        <v>KAMNH250</v>
      </c>
      <c r="B202" s="19" t="s">
        <v>7396</v>
      </c>
      <c r="C202" s="19" t="s">
        <v>51</v>
      </c>
      <c r="D202" s="19" t="s">
        <v>52</v>
      </c>
      <c r="E202" s="20">
        <v>46000</v>
      </c>
      <c r="F202" s="20">
        <v>46000</v>
      </c>
      <c r="H202" s="58">
        <f t="shared" si="6"/>
        <v>0</v>
      </c>
      <c r="I202" s="60">
        <v>111606</v>
      </c>
      <c r="L202">
        <v>111606</v>
      </c>
    </row>
    <row r="203" spans="1:12" ht="16.5" hidden="1" x14ac:dyDescent="0.25">
      <c r="A203" s="19" t="str">
        <f t="shared" si="2"/>
        <v>KATH200</v>
      </c>
      <c r="B203" s="19" t="s">
        <v>7396</v>
      </c>
      <c r="C203" s="19" t="s">
        <v>35</v>
      </c>
      <c r="D203" s="19" t="s">
        <v>36</v>
      </c>
      <c r="E203" s="20">
        <v>55595</v>
      </c>
      <c r="F203" s="20">
        <v>55595</v>
      </c>
      <c r="H203" s="58">
        <f t="shared" si="6"/>
        <v>0</v>
      </c>
      <c r="I203" s="60">
        <v>46000</v>
      </c>
      <c r="L203">
        <v>46000</v>
      </c>
    </row>
    <row r="204" spans="1:12" ht="16.5" hidden="1" x14ac:dyDescent="0.25">
      <c r="A204" s="19" t="str">
        <f t="shared" si="2"/>
        <v/>
      </c>
      <c r="B204" s="19"/>
      <c r="C204" s="19"/>
      <c r="D204" s="19"/>
      <c r="E204" s="20"/>
      <c r="F204" s="20"/>
      <c r="H204" s="58">
        <f t="shared" si="6"/>
        <v>0</v>
      </c>
      <c r="I204" s="60">
        <v>55595</v>
      </c>
      <c r="L204">
        <v>55595</v>
      </c>
    </row>
    <row r="205" spans="1:12" ht="16.5" hidden="1" x14ac:dyDescent="0.25">
      <c r="A205" s="19" t="str">
        <f t="shared" si="2"/>
        <v>KFCGM100</v>
      </c>
      <c r="B205" s="19" t="s">
        <v>7397</v>
      </c>
      <c r="C205" s="19" t="s">
        <v>556</v>
      </c>
      <c r="D205" s="19" t="s">
        <v>557</v>
      </c>
      <c r="E205" s="20">
        <v>24549</v>
      </c>
      <c r="F205" s="20">
        <v>22217</v>
      </c>
      <c r="H205" s="58">
        <f t="shared" si="6"/>
        <v>-2332</v>
      </c>
      <c r="I205" s="60" t="e">
        <v>#VALUE!</v>
      </c>
      <c r="L205" t="e">
        <v>#VALUE!</v>
      </c>
    </row>
    <row r="206" spans="1:12" ht="16.5" hidden="1" x14ac:dyDescent="0.25">
      <c r="A206" s="19" t="str">
        <f t="shared" si="2"/>
        <v>KFCGM300</v>
      </c>
      <c r="B206" s="19" t="s">
        <v>7397</v>
      </c>
      <c r="C206" s="19" t="s">
        <v>27</v>
      </c>
      <c r="D206" s="19" t="s">
        <v>28</v>
      </c>
      <c r="E206" s="20">
        <v>73431</v>
      </c>
      <c r="F206" s="20">
        <v>66455</v>
      </c>
      <c r="H206" s="58">
        <f t="shared" si="6"/>
        <v>-6976</v>
      </c>
      <c r="I206" s="60">
        <v>24549</v>
      </c>
      <c r="L206">
        <v>22217</v>
      </c>
    </row>
    <row r="207" spans="1:12" ht="16.5" hidden="1" x14ac:dyDescent="0.25">
      <c r="A207" s="19" t="str">
        <f t="shared" si="2"/>
        <v>KFCGM500</v>
      </c>
      <c r="B207" s="19" t="s">
        <v>7397</v>
      </c>
      <c r="C207" s="19" t="s">
        <v>547</v>
      </c>
      <c r="D207" s="19" t="s">
        <v>548</v>
      </c>
      <c r="E207" s="20">
        <v>119066</v>
      </c>
      <c r="F207" s="20">
        <v>107755</v>
      </c>
      <c r="H207" s="58">
        <f t="shared" si="6"/>
        <v>-11311</v>
      </c>
      <c r="I207" s="60">
        <v>73431</v>
      </c>
      <c r="L207">
        <v>66455</v>
      </c>
    </row>
    <row r="208" spans="1:12" ht="16.5" hidden="1" x14ac:dyDescent="0.25">
      <c r="A208" s="19" t="str">
        <f t="shared" si="2"/>
        <v>KFGM500</v>
      </c>
      <c r="B208" s="19" t="s">
        <v>7397</v>
      </c>
      <c r="C208" s="19" t="s">
        <v>30</v>
      </c>
      <c r="D208" s="19" t="s">
        <v>31</v>
      </c>
      <c r="E208" s="20">
        <v>111058</v>
      </c>
      <c r="F208" s="20">
        <v>102729</v>
      </c>
      <c r="H208" s="58">
        <f t="shared" si="6"/>
        <v>-8329</v>
      </c>
      <c r="I208" s="60">
        <v>119066</v>
      </c>
      <c r="L208">
        <v>107755</v>
      </c>
    </row>
    <row r="209" spans="1:12" ht="16.5" hidden="1" x14ac:dyDescent="0.25">
      <c r="A209" s="19" t="str">
        <f t="shared" si="2"/>
        <v>KFGTLX250G</v>
      </c>
      <c r="B209" s="19" t="s">
        <v>7397</v>
      </c>
      <c r="C209" s="19" t="s">
        <v>32</v>
      </c>
      <c r="D209" s="19" t="s">
        <v>33</v>
      </c>
      <c r="E209" s="20">
        <v>50182</v>
      </c>
      <c r="F209" s="20">
        <v>45416</v>
      </c>
      <c r="H209" s="58">
        <f t="shared" si="6"/>
        <v>-4766</v>
      </c>
      <c r="I209" s="60">
        <v>111058</v>
      </c>
      <c r="L209">
        <v>102729</v>
      </c>
    </row>
    <row r="210" spans="1:12" ht="16.5" hidden="1" x14ac:dyDescent="0.25">
      <c r="A210" s="19" t="str">
        <f t="shared" si="2"/>
        <v>KFGXD500</v>
      </c>
      <c r="B210" s="19" t="s">
        <v>7397</v>
      </c>
      <c r="C210" s="19" t="s">
        <v>55</v>
      </c>
      <c r="D210" s="19" t="s">
        <v>56</v>
      </c>
      <c r="E210" s="20">
        <v>111606</v>
      </c>
      <c r="F210" s="20">
        <v>101003</v>
      </c>
      <c r="H210" s="58">
        <f t="shared" si="6"/>
        <v>-10603</v>
      </c>
      <c r="I210" s="60">
        <v>50183</v>
      </c>
      <c r="L210">
        <v>45416</v>
      </c>
    </row>
    <row r="211" spans="1:12" ht="16.5" hidden="1" x14ac:dyDescent="0.25">
      <c r="A211" s="19" t="str">
        <f t="shared" si="2"/>
        <v/>
      </c>
      <c r="B211" s="19"/>
      <c r="C211" s="19"/>
      <c r="D211" s="19"/>
      <c r="E211" s="20"/>
      <c r="F211" s="20"/>
      <c r="H211" s="58">
        <f t="shared" si="6"/>
        <v>0</v>
      </c>
      <c r="I211" s="60">
        <v>111606</v>
      </c>
      <c r="L211">
        <v>101003</v>
      </c>
    </row>
    <row r="212" spans="1:12" ht="16.5" hidden="1" x14ac:dyDescent="0.25">
      <c r="A212" s="19" t="str">
        <f t="shared" si="2"/>
        <v>KJHBINHDUONG-163TH400</v>
      </c>
      <c r="B212" s="19" t="s">
        <v>7398</v>
      </c>
      <c r="C212" s="19" t="s">
        <v>553</v>
      </c>
      <c r="D212" s="19" t="s">
        <v>554</v>
      </c>
      <c r="E212" s="20">
        <v>107205</v>
      </c>
      <c r="F212" s="20">
        <v>107205</v>
      </c>
      <c r="H212" s="58">
        <f t="shared" si="6"/>
        <v>0</v>
      </c>
      <c r="I212" s="60" t="e">
        <v>#VALUE!</v>
      </c>
      <c r="L212" t="e">
        <v>#VALUE!</v>
      </c>
    </row>
    <row r="213" spans="1:12" ht="16.5" hidden="1" x14ac:dyDescent="0.25">
      <c r="A213" s="19" t="str">
        <f t="shared" si="2"/>
        <v/>
      </c>
      <c r="B213" s="19"/>
      <c r="C213" s="19"/>
      <c r="D213" s="19"/>
      <c r="E213" s="20"/>
      <c r="F213" s="20"/>
      <c r="H213" s="58">
        <f t="shared" si="6"/>
        <v>0</v>
      </c>
      <c r="I213" s="60">
        <v>107205</v>
      </c>
      <c r="L213">
        <v>107205</v>
      </c>
    </row>
    <row r="214" spans="1:12" ht="16.5" hidden="1" x14ac:dyDescent="0.25">
      <c r="A214" s="19" t="str">
        <f t="shared" si="2"/>
        <v>KKCGM300</v>
      </c>
      <c r="B214" s="19" t="s">
        <v>587</v>
      </c>
      <c r="C214" s="19" t="s">
        <v>27</v>
      </c>
      <c r="D214" s="19" t="s">
        <v>28</v>
      </c>
      <c r="E214" s="20">
        <v>73431</v>
      </c>
      <c r="F214" s="20">
        <v>73431</v>
      </c>
      <c r="H214" s="58">
        <f t="shared" si="6"/>
        <v>0</v>
      </c>
      <c r="I214" s="60" t="e">
        <v>#VALUE!</v>
      </c>
      <c r="L214" t="e">
        <v>#VALUE!</v>
      </c>
    </row>
    <row r="215" spans="1:12" ht="16.5" hidden="1" x14ac:dyDescent="0.25">
      <c r="A215" s="19" t="str">
        <f t="shared" si="2"/>
        <v>KKGM500</v>
      </c>
      <c r="B215" s="19" t="s">
        <v>587</v>
      </c>
      <c r="C215" s="19" t="s">
        <v>30</v>
      </c>
      <c r="D215" s="19" t="s">
        <v>31</v>
      </c>
      <c r="E215" s="20">
        <v>111058</v>
      </c>
      <c r="F215" s="20">
        <v>111058</v>
      </c>
      <c r="H215" s="58">
        <f t="shared" si="6"/>
        <v>0</v>
      </c>
      <c r="I215" s="60">
        <v>73431</v>
      </c>
      <c r="L215">
        <v>73431</v>
      </c>
    </row>
    <row r="216" spans="1:12" ht="16.5" hidden="1" x14ac:dyDescent="0.25">
      <c r="A216" s="19" t="str">
        <f t="shared" si="2"/>
        <v/>
      </c>
      <c r="B216" s="19"/>
      <c r="C216" s="19"/>
      <c r="D216" s="19"/>
      <c r="E216" s="20"/>
      <c r="F216" s="20"/>
      <c r="H216" s="58">
        <f t="shared" si="6"/>
        <v>0</v>
      </c>
      <c r="I216" s="60">
        <v>111058</v>
      </c>
      <c r="L216">
        <v>111058</v>
      </c>
    </row>
    <row r="217" spans="1:12" ht="16.5" hidden="1" x14ac:dyDescent="0.25">
      <c r="A217" s="19" t="str">
        <f t="shared" si="2"/>
        <v>KMARKETCGM300</v>
      </c>
      <c r="B217" s="19" t="s">
        <v>589</v>
      </c>
      <c r="C217" s="19" t="s">
        <v>27</v>
      </c>
      <c r="D217" s="19" t="s">
        <v>28</v>
      </c>
      <c r="E217" s="20">
        <v>73431</v>
      </c>
      <c r="F217" s="20">
        <v>69759</v>
      </c>
      <c r="H217" s="58">
        <f t="shared" si="6"/>
        <v>-3672</v>
      </c>
      <c r="I217" s="60" t="e">
        <v>#VALUE!</v>
      </c>
      <c r="L217" t="e">
        <v>#VALUE!</v>
      </c>
    </row>
    <row r="218" spans="1:12" ht="16.5" hidden="1" x14ac:dyDescent="0.25">
      <c r="A218" s="19" t="str">
        <f t="shared" si="2"/>
        <v>KMARKETCN300</v>
      </c>
      <c r="B218" s="19" t="s">
        <v>589</v>
      </c>
      <c r="C218" s="19" t="s">
        <v>41</v>
      </c>
      <c r="D218" s="19" t="s">
        <v>42</v>
      </c>
      <c r="E218" s="20">
        <v>70950</v>
      </c>
      <c r="F218" s="20">
        <v>67403</v>
      </c>
      <c r="H218" s="58">
        <f t="shared" si="6"/>
        <v>-3547</v>
      </c>
      <c r="I218" s="60">
        <v>73431</v>
      </c>
      <c r="L218">
        <v>69759</v>
      </c>
    </row>
    <row r="219" spans="1:12" ht="16.5" hidden="1" x14ac:dyDescent="0.25">
      <c r="A219" s="19" t="str">
        <f t="shared" si="2"/>
        <v>KMARKETGL250</v>
      </c>
      <c r="B219" s="19" t="s">
        <v>589</v>
      </c>
      <c r="C219" s="19" t="s">
        <v>47</v>
      </c>
      <c r="D219" s="19" t="s">
        <v>48</v>
      </c>
      <c r="E219" s="20">
        <v>56430</v>
      </c>
      <c r="F219" s="20">
        <v>49500</v>
      </c>
      <c r="H219" s="58">
        <f t="shared" si="6"/>
        <v>-6930</v>
      </c>
      <c r="I219" s="60">
        <v>70950</v>
      </c>
      <c r="L219">
        <v>67403</v>
      </c>
    </row>
    <row r="220" spans="1:12" ht="16.5" hidden="1" x14ac:dyDescent="0.25">
      <c r="A220" s="19" t="str">
        <f t="shared" si="2"/>
        <v>KMARKETGL500KT</v>
      </c>
      <c r="B220" s="19" t="s">
        <v>589</v>
      </c>
      <c r="C220" s="19" t="s">
        <v>549</v>
      </c>
      <c r="D220" s="19" t="s">
        <v>550</v>
      </c>
      <c r="E220" s="20">
        <v>89312</v>
      </c>
      <c r="F220" s="20">
        <v>89312</v>
      </c>
      <c r="H220" s="58">
        <f t="shared" si="6"/>
        <v>0</v>
      </c>
      <c r="I220" s="60">
        <v>56430</v>
      </c>
      <c r="L220">
        <v>49500</v>
      </c>
    </row>
    <row r="221" spans="1:12" ht="16.5" hidden="1" x14ac:dyDescent="0.25">
      <c r="A221" s="19" t="str">
        <f t="shared" si="2"/>
        <v>KMARKETGM500</v>
      </c>
      <c r="B221" s="19" t="s">
        <v>589</v>
      </c>
      <c r="C221" s="19" t="s">
        <v>30</v>
      </c>
      <c r="D221" s="19" t="s">
        <v>31</v>
      </c>
      <c r="E221" s="20">
        <v>111058</v>
      </c>
      <c r="F221" s="20">
        <v>105505</v>
      </c>
      <c r="H221" s="58">
        <f t="shared" si="6"/>
        <v>-5553</v>
      </c>
      <c r="I221" s="60">
        <v>89312</v>
      </c>
      <c r="L221">
        <v>89312</v>
      </c>
    </row>
    <row r="222" spans="1:12" ht="16.5" hidden="1" x14ac:dyDescent="0.25">
      <c r="A222" s="19" t="str">
        <f t="shared" si="2"/>
        <v>KMARKETGSG250</v>
      </c>
      <c r="B222" s="19" t="s">
        <v>589</v>
      </c>
      <c r="C222" s="19" t="s">
        <v>49</v>
      </c>
      <c r="D222" s="19" t="s">
        <v>50</v>
      </c>
      <c r="E222" s="20">
        <v>57998</v>
      </c>
      <c r="F222" s="20">
        <v>50400</v>
      </c>
      <c r="H222" s="58">
        <f t="shared" si="6"/>
        <v>-7598</v>
      </c>
      <c r="I222" s="60">
        <v>111058</v>
      </c>
      <c r="L222">
        <v>105505</v>
      </c>
    </row>
    <row r="223" spans="1:12" ht="16.5" hidden="1" x14ac:dyDescent="0.25">
      <c r="A223" s="19" t="str">
        <f t="shared" si="2"/>
        <v>KMARKETTH200</v>
      </c>
      <c r="B223" s="19" t="s">
        <v>589</v>
      </c>
      <c r="C223" s="19" t="s">
        <v>35</v>
      </c>
      <c r="D223" s="19" t="s">
        <v>36</v>
      </c>
      <c r="E223" s="20">
        <v>55595</v>
      </c>
      <c r="F223" s="20">
        <v>52816</v>
      </c>
      <c r="H223" s="58">
        <f t="shared" si="6"/>
        <v>-2779</v>
      </c>
      <c r="I223" s="60">
        <v>57998</v>
      </c>
      <c r="L223">
        <v>50400</v>
      </c>
    </row>
    <row r="224" spans="1:12" ht="16.5" hidden="1" x14ac:dyDescent="0.25">
      <c r="A224" s="19" t="str">
        <f t="shared" si="2"/>
        <v/>
      </c>
      <c r="B224" s="19"/>
      <c r="C224" s="19"/>
      <c r="D224" s="19"/>
      <c r="E224" s="20"/>
      <c r="F224" s="20"/>
      <c r="H224" s="58">
        <f t="shared" si="6"/>
        <v>0</v>
      </c>
      <c r="I224" s="60">
        <v>55595</v>
      </c>
      <c r="L224">
        <v>52816</v>
      </c>
    </row>
    <row r="225" spans="1:12" ht="16.5" hidden="1" x14ac:dyDescent="0.25">
      <c r="A225" s="57" t="str">
        <f t="shared" si="2"/>
        <v>LOCALMARTCGM300</v>
      </c>
      <c r="B225" s="19" t="s">
        <v>591</v>
      </c>
      <c r="C225" s="19" t="s">
        <v>27</v>
      </c>
      <c r="D225" s="19" t="s">
        <v>28</v>
      </c>
      <c r="E225" s="20">
        <v>73431</v>
      </c>
      <c r="F225" s="20">
        <v>73431</v>
      </c>
      <c r="H225" s="58">
        <f t="shared" si="6"/>
        <v>0</v>
      </c>
      <c r="I225" s="60" t="e">
        <v>#VALUE!</v>
      </c>
      <c r="L225" t="e">
        <v>#VALUE!</v>
      </c>
    </row>
    <row r="226" spans="1:12" ht="16.5" hidden="1" x14ac:dyDescent="0.25">
      <c r="A226" s="57" t="str">
        <f t="shared" si="2"/>
        <v>LOCALMARTCN300</v>
      </c>
      <c r="B226" s="19" t="s">
        <v>591</v>
      </c>
      <c r="C226" s="19" t="s">
        <v>41</v>
      </c>
      <c r="D226" s="19" t="s">
        <v>42</v>
      </c>
      <c r="E226" s="20">
        <v>70950</v>
      </c>
      <c r="F226" s="20">
        <v>70950</v>
      </c>
      <c r="H226" s="58">
        <f t="shared" si="6"/>
        <v>0</v>
      </c>
      <c r="I226" s="60">
        <v>73431</v>
      </c>
      <c r="L226">
        <v>73431</v>
      </c>
    </row>
    <row r="227" spans="1:12" ht="16.5" hidden="1" x14ac:dyDescent="0.25">
      <c r="A227" s="57" t="str">
        <f t="shared" si="2"/>
        <v>LOCALMARTGM500</v>
      </c>
      <c r="B227" s="19" t="s">
        <v>591</v>
      </c>
      <c r="C227" s="19" t="s">
        <v>30</v>
      </c>
      <c r="D227" s="19" t="s">
        <v>31</v>
      </c>
      <c r="E227" s="20">
        <v>111058</v>
      </c>
      <c r="F227" s="20">
        <v>111058</v>
      </c>
      <c r="H227" s="58">
        <f t="shared" si="6"/>
        <v>0</v>
      </c>
      <c r="I227" s="60">
        <v>70950</v>
      </c>
      <c r="L227">
        <v>70950</v>
      </c>
    </row>
    <row r="228" spans="1:12" ht="16.5" hidden="1" x14ac:dyDescent="0.25">
      <c r="A228" s="57" t="str">
        <f t="shared" si="2"/>
        <v>LOCALMARTGTLX250G</v>
      </c>
      <c r="B228" s="19" t="s">
        <v>591</v>
      </c>
      <c r="C228" s="19" t="s">
        <v>32</v>
      </c>
      <c r="D228" s="19" t="s">
        <v>33</v>
      </c>
      <c r="E228" s="20">
        <v>50182</v>
      </c>
      <c r="F228" s="20">
        <v>50182</v>
      </c>
      <c r="H228" s="58">
        <f t="shared" si="6"/>
        <v>0</v>
      </c>
      <c r="I228" s="60">
        <v>111058</v>
      </c>
      <c r="L228">
        <v>111058</v>
      </c>
    </row>
    <row r="229" spans="1:12" ht="16.5" hidden="1" x14ac:dyDescent="0.25">
      <c r="A229" s="57" t="str">
        <f t="shared" si="2"/>
        <v>LOCALMARTGXD500</v>
      </c>
      <c r="B229" s="19" t="s">
        <v>591</v>
      </c>
      <c r="C229" s="19" t="s">
        <v>55</v>
      </c>
      <c r="D229" s="19" t="s">
        <v>56</v>
      </c>
      <c r="E229" s="20">
        <v>111606</v>
      </c>
      <c r="F229" s="20">
        <v>111606</v>
      </c>
      <c r="H229" s="58">
        <f t="shared" si="6"/>
        <v>0</v>
      </c>
      <c r="I229" s="60">
        <v>50183</v>
      </c>
      <c r="L229">
        <v>50182</v>
      </c>
    </row>
    <row r="230" spans="1:12" ht="16.5" hidden="1" x14ac:dyDescent="0.25">
      <c r="A230" s="57" t="str">
        <f t="shared" si="2"/>
        <v/>
      </c>
      <c r="B230" s="19"/>
      <c r="C230" s="19"/>
      <c r="D230" s="19"/>
      <c r="E230" s="20"/>
      <c r="F230" s="20"/>
      <c r="H230" s="58">
        <f t="shared" si="6"/>
        <v>0</v>
      </c>
      <c r="I230" s="60">
        <v>111606</v>
      </c>
      <c r="L230">
        <v>111606</v>
      </c>
    </row>
    <row r="231" spans="1:12" ht="16.5" hidden="1" x14ac:dyDescent="0.25">
      <c r="A231" s="57" t="str">
        <f t="shared" si="2"/>
        <v>LOTTECGM500</v>
      </c>
      <c r="B231" s="19" t="s">
        <v>593</v>
      </c>
      <c r="C231" s="19" t="s">
        <v>547</v>
      </c>
      <c r="D231" s="19" t="s">
        <v>548</v>
      </c>
      <c r="E231" s="20">
        <v>119066</v>
      </c>
      <c r="F231" s="20">
        <v>119066</v>
      </c>
      <c r="H231" s="58">
        <f t="shared" si="6"/>
        <v>0</v>
      </c>
      <c r="I231" s="60" t="e">
        <v>#VALUE!</v>
      </c>
      <c r="L231" t="e">
        <v>#VALUE!</v>
      </c>
    </row>
    <row r="232" spans="1:12" ht="16.5" hidden="1" x14ac:dyDescent="0.25">
      <c r="A232" s="57" t="str">
        <f t="shared" si="2"/>
        <v>LOTTEGM500</v>
      </c>
      <c r="B232" s="19" t="s">
        <v>593</v>
      </c>
      <c r="C232" s="19" t="s">
        <v>30</v>
      </c>
      <c r="D232" s="19" t="s">
        <v>31</v>
      </c>
      <c r="E232" s="20">
        <v>111058</v>
      </c>
      <c r="F232" s="20">
        <v>111058</v>
      </c>
      <c r="H232" s="58">
        <f t="shared" si="6"/>
        <v>0</v>
      </c>
      <c r="I232" s="60">
        <v>119066</v>
      </c>
      <c r="L232">
        <v>119066</v>
      </c>
    </row>
    <row r="233" spans="1:12" ht="16.5" hidden="1" x14ac:dyDescent="0.25">
      <c r="A233" s="57" t="str">
        <f t="shared" si="2"/>
        <v>LOTTETH400</v>
      </c>
      <c r="B233" s="19" t="s">
        <v>593</v>
      </c>
      <c r="C233" s="19" t="s">
        <v>553</v>
      </c>
      <c r="D233" s="19" t="s">
        <v>554</v>
      </c>
      <c r="E233" s="20">
        <v>107205</v>
      </c>
      <c r="F233" s="20">
        <v>107205</v>
      </c>
      <c r="H233" s="58">
        <f t="shared" si="6"/>
        <v>0</v>
      </c>
      <c r="I233" s="60">
        <v>111058</v>
      </c>
      <c r="L233">
        <v>111058</v>
      </c>
    </row>
    <row r="234" spans="1:12" ht="16.5" hidden="1" x14ac:dyDescent="0.25">
      <c r="A234" s="57" t="str">
        <f t="shared" si="2"/>
        <v/>
      </c>
      <c r="B234" s="19"/>
      <c r="C234" s="19"/>
      <c r="D234" s="19"/>
      <c r="E234" s="20"/>
      <c r="F234" s="20"/>
      <c r="H234" s="58">
        <f t="shared" si="6"/>
        <v>0</v>
      </c>
      <c r="I234" s="60">
        <v>107205</v>
      </c>
      <c r="L234">
        <v>107205</v>
      </c>
    </row>
    <row r="235" spans="1:12" ht="16.5" hidden="1" x14ac:dyDescent="0.25">
      <c r="A235" s="57" t="str">
        <f t="shared" si="2"/>
        <v>MDBDCGM300</v>
      </c>
      <c r="B235" s="19" t="s">
        <v>7399</v>
      </c>
      <c r="C235" s="19" t="s">
        <v>27</v>
      </c>
      <c r="D235" s="19" t="s">
        <v>28</v>
      </c>
      <c r="E235" s="20">
        <v>73431</v>
      </c>
      <c r="F235" s="20">
        <v>73431</v>
      </c>
      <c r="H235" s="58">
        <f t="shared" si="6"/>
        <v>0</v>
      </c>
      <c r="I235" s="60" t="e">
        <v>#VALUE!</v>
      </c>
      <c r="L235" t="e">
        <v>#VALUE!</v>
      </c>
    </row>
    <row r="236" spans="1:12" ht="16.5" hidden="1" x14ac:dyDescent="0.25">
      <c r="A236" s="57" t="str">
        <f t="shared" si="2"/>
        <v>MDBDTH200</v>
      </c>
      <c r="B236" s="19" t="s">
        <v>7399</v>
      </c>
      <c r="C236" s="19" t="s">
        <v>35</v>
      </c>
      <c r="D236" s="19" t="s">
        <v>36</v>
      </c>
      <c r="E236" s="20">
        <v>55595</v>
      </c>
      <c r="F236" s="20">
        <v>55595</v>
      </c>
      <c r="H236" s="58">
        <f t="shared" si="6"/>
        <v>0</v>
      </c>
      <c r="I236" s="60">
        <v>73431</v>
      </c>
      <c r="L236">
        <v>73431</v>
      </c>
    </row>
    <row r="237" spans="1:12" ht="16.5" hidden="1" x14ac:dyDescent="0.25">
      <c r="A237" s="19" t="str">
        <f t="shared" si="2"/>
        <v/>
      </c>
      <c r="B237" s="19"/>
      <c r="C237" s="19"/>
      <c r="D237" s="19"/>
      <c r="E237" s="20"/>
      <c r="F237" s="20"/>
      <c r="H237" s="58">
        <f t="shared" si="6"/>
        <v>0</v>
      </c>
      <c r="I237" s="60">
        <v>55595</v>
      </c>
      <c r="L237">
        <v>55595</v>
      </c>
    </row>
    <row r="238" spans="1:12" ht="16.5" hidden="1" x14ac:dyDescent="0.25">
      <c r="A238" s="19" t="str">
        <f t="shared" si="2"/>
        <v>MEGACGM300</v>
      </c>
      <c r="B238" s="57" t="s">
        <v>594</v>
      </c>
      <c r="C238" s="57" t="s">
        <v>27</v>
      </c>
      <c r="D238" s="57" t="s">
        <v>28</v>
      </c>
      <c r="E238" s="21">
        <v>73431</v>
      </c>
      <c r="F238" s="21">
        <v>73431</v>
      </c>
      <c r="H238" s="58">
        <f t="shared" si="6"/>
        <v>0</v>
      </c>
      <c r="I238" s="60" t="e">
        <v>#VALUE!</v>
      </c>
      <c r="L238" t="e">
        <v>#VALUE!</v>
      </c>
    </row>
    <row r="239" spans="1:12" ht="16.5" hidden="1" x14ac:dyDescent="0.25">
      <c r="A239" s="19" t="str">
        <f t="shared" si="2"/>
        <v>MEGACGM500</v>
      </c>
      <c r="B239" s="57" t="s">
        <v>594</v>
      </c>
      <c r="C239" s="57" t="s">
        <v>547</v>
      </c>
      <c r="D239" s="57" t="s">
        <v>548</v>
      </c>
      <c r="E239" s="21">
        <v>119066</v>
      </c>
      <c r="F239" s="21">
        <v>119066</v>
      </c>
      <c r="H239" s="58">
        <f t="shared" si="6"/>
        <v>0</v>
      </c>
      <c r="I239" s="60">
        <v>73431</v>
      </c>
      <c r="L239">
        <v>73431</v>
      </c>
    </row>
    <row r="240" spans="1:12" ht="16.5" hidden="1" x14ac:dyDescent="0.25">
      <c r="A240" s="19" t="str">
        <f t="shared" si="2"/>
        <v>MEGAGM500</v>
      </c>
      <c r="B240" s="57" t="s">
        <v>594</v>
      </c>
      <c r="C240" s="57" t="s">
        <v>30</v>
      </c>
      <c r="D240" s="57" t="s">
        <v>31</v>
      </c>
      <c r="E240" s="21">
        <v>111058</v>
      </c>
      <c r="F240" s="21">
        <v>111058</v>
      </c>
      <c r="H240" s="58">
        <f t="shared" si="6"/>
        <v>0</v>
      </c>
      <c r="I240" s="60">
        <v>119066</v>
      </c>
      <c r="L240">
        <v>119066</v>
      </c>
    </row>
    <row r="241" spans="1:12" ht="16.5" hidden="1" x14ac:dyDescent="0.25">
      <c r="A241" s="19" t="str">
        <f t="shared" si="2"/>
        <v>MEGAGTLX250G</v>
      </c>
      <c r="B241" s="57" t="s">
        <v>594</v>
      </c>
      <c r="C241" s="57" t="s">
        <v>32</v>
      </c>
      <c r="D241" s="57" t="s">
        <v>33</v>
      </c>
      <c r="E241" s="20">
        <v>50182</v>
      </c>
      <c r="F241" s="20">
        <v>50182</v>
      </c>
      <c r="H241" s="58">
        <f t="shared" si="6"/>
        <v>0</v>
      </c>
      <c r="I241" s="60">
        <v>111058</v>
      </c>
      <c r="L241">
        <v>111058</v>
      </c>
    </row>
    <row r="242" spans="1:12" ht="16.5" hidden="1" x14ac:dyDescent="0.25">
      <c r="A242" s="19" t="str">
        <f t="shared" si="2"/>
        <v>MEGAGXD500</v>
      </c>
      <c r="B242" s="57" t="s">
        <v>594</v>
      </c>
      <c r="C242" s="57" t="s">
        <v>55</v>
      </c>
      <c r="D242" s="57" t="s">
        <v>56</v>
      </c>
      <c r="E242" s="21">
        <v>111606</v>
      </c>
      <c r="F242" s="21">
        <v>111606</v>
      </c>
      <c r="H242" s="58">
        <f t="shared" si="6"/>
        <v>0</v>
      </c>
      <c r="I242" s="60">
        <v>50183</v>
      </c>
      <c r="L242">
        <v>50183</v>
      </c>
    </row>
    <row r="243" spans="1:12" ht="16.5" hidden="1" x14ac:dyDescent="0.25">
      <c r="A243" s="19" t="str">
        <f t="shared" si="2"/>
        <v>MEGAMNH250</v>
      </c>
      <c r="B243" s="57" t="s">
        <v>594</v>
      </c>
      <c r="C243" s="57" t="s">
        <v>51</v>
      </c>
      <c r="D243" s="57" t="s">
        <v>52</v>
      </c>
      <c r="E243" s="21">
        <v>46000</v>
      </c>
      <c r="F243" s="21">
        <v>46000</v>
      </c>
      <c r="H243" s="58">
        <f t="shared" si="6"/>
        <v>0</v>
      </c>
      <c r="I243" s="60">
        <v>111606</v>
      </c>
      <c r="L243">
        <v>111606</v>
      </c>
    </row>
    <row r="244" spans="1:12" ht="16.5" hidden="1" x14ac:dyDescent="0.25">
      <c r="A244" s="19" t="str">
        <f t="shared" si="2"/>
        <v>MEGAMNH500</v>
      </c>
      <c r="B244" s="57" t="s">
        <v>594</v>
      </c>
      <c r="C244" s="57" t="s">
        <v>595</v>
      </c>
      <c r="D244" s="57" t="s">
        <v>596</v>
      </c>
      <c r="E244" s="21">
        <v>92000</v>
      </c>
      <c r="F244" s="21">
        <v>78200</v>
      </c>
      <c r="H244" s="58">
        <f t="shared" si="6"/>
        <v>-13800</v>
      </c>
      <c r="I244" s="60">
        <v>46000</v>
      </c>
      <c r="L244">
        <v>46000</v>
      </c>
    </row>
    <row r="245" spans="1:12" ht="16.5" hidden="1" x14ac:dyDescent="0.25">
      <c r="A245" s="19" t="str">
        <f t="shared" si="2"/>
        <v>MEGATH200</v>
      </c>
      <c r="B245" s="57" t="s">
        <v>594</v>
      </c>
      <c r="C245" s="57" t="s">
        <v>35</v>
      </c>
      <c r="D245" s="57" t="s">
        <v>36</v>
      </c>
      <c r="E245" s="21">
        <v>55595</v>
      </c>
      <c r="F245" s="21">
        <v>55595</v>
      </c>
      <c r="H245" s="58">
        <f t="shared" si="6"/>
        <v>0</v>
      </c>
      <c r="I245" s="60">
        <v>92000</v>
      </c>
      <c r="L245">
        <v>78200</v>
      </c>
    </row>
    <row r="246" spans="1:12" ht="16.5" hidden="1" x14ac:dyDescent="0.25">
      <c r="A246" s="19" t="str">
        <f t="shared" si="2"/>
        <v>MEGATH400</v>
      </c>
      <c r="B246" s="57" t="s">
        <v>594</v>
      </c>
      <c r="C246" s="57" t="s">
        <v>553</v>
      </c>
      <c r="D246" s="57" t="s">
        <v>554</v>
      </c>
      <c r="E246" s="21">
        <v>107205</v>
      </c>
      <c r="F246" s="21">
        <v>107205</v>
      </c>
      <c r="H246" s="58">
        <f t="shared" si="6"/>
        <v>0</v>
      </c>
      <c r="I246" s="60">
        <v>55595</v>
      </c>
      <c r="L246">
        <v>55595</v>
      </c>
    </row>
    <row r="247" spans="1:12" ht="16.5" hidden="1" x14ac:dyDescent="0.25">
      <c r="A247" s="19" t="str">
        <f t="shared" si="2"/>
        <v>MEGATHST500</v>
      </c>
      <c r="B247" s="57" t="s">
        <v>594</v>
      </c>
      <c r="C247" s="57" t="s">
        <v>1784</v>
      </c>
      <c r="D247" s="57" t="s">
        <v>1785</v>
      </c>
      <c r="E247" s="21">
        <v>72500</v>
      </c>
      <c r="F247" s="21">
        <v>72500</v>
      </c>
      <c r="H247" s="58">
        <f t="shared" si="6"/>
        <v>0</v>
      </c>
      <c r="I247" s="60">
        <v>107205</v>
      </c>
      <c r="L247">
        <v>107205</v>
      </c>
    </row>
    <row r="248" spans="1:12" ht="16.5" hidden="1" x14ac:dyDescent="0.25">
      <c r="A248" s="19" t="str">
        <f t="shared" si="2"/>
        <v>MEGACGST500</v>
      </c>
      <c r="B248" s="57" t="s">
        <v>594</v>
      </c>
      <c r="C248" s="57" t="s">
        <v>1724</v>
      </c>
      <c r="D248" s="57" t="s">
        <v>1725</v>
      </c>
      <c r="E248" s="21">
        <v>70000</v>
      </c>
      <c r="F248" s="21">
        <v>70000</v>
      </c>
      <c r="H248" s="58">
        <f t="shared" si="6"/>
        <v>0</v>
      </c>
      <c r="I248" s="60">
        <v>72500</v>
      </c>
      <c r="L248">
        <v>72500</v>
      </c>
    </row>
    <row r="249" spans="1:12" ht="16.5" hidden="1" x14ac:dyDescent="0.25">
      <c r="A249" s="19" t="str">
        <f t="shared" si="2"/>
        <v>MEGACGST500</v>
      </c>
      <c r="B249" s="57" t="s">
        <v>594</v>
      </c>
      <c r="C249" s="57" t="s">
        <v>1724</v>
      </c>
      <c r="D249" s="57" t="s">
        <v>1725</v>
      </c>
      <c r="E249" s="21">
        <v>70000</v>
      </c>
      <c r="F249" s="21">
        <v>70000</v>
      </c>
      <c r="H249" s="58">
        <f t="shared" si="6"/>
        <v>0</v>
      </c>
      <c r="I249" s="60">
        <v>70000</v>
      </c>
      <c r="L249">
        <v>70000</v>
      </c>
    </row>
    <row r="250" spans="1:12" ht="16.5" hidden="1" x14ac:dyDescent="0.25">
      <c r="A250" s="19" t="str">
        <f t="shared" si="2"/>
        <v/>
      </c>
      <c r="B250" s="19"/>
      <c r="C250" s="19"/>
      <c r="D250" s="19"/>
      <c r="E250" s="20"/>
      <c r="F250" s="20"/>
      <c r="H250" s="58">
        <f t="shared" si="6"/>
        <v>0</v>
      </c>
      <c r="I250" s="60">
        <v>70000</v>
      </c>
      <c r="L250">
        <v>70000</v>
      </c>
    </row>
    <row r="251" spans="1:12" ht="16.5" hidden="1" x14ac:dyDescent="0.25">
      <c r="A251" s="19" t="str">
        <f t="shared" si="2"/>
        <v>MENASCC300</v>
      </c>
      <c r="B251" s="19" t="s">
        <v>7400</v>
      </c>
      <c r="C251" s="19" t="s">
        <v>39</v>
      </c>
      <c r="D251" s="19" t="s">
        <v>40</v>
      </c>
      <c r="E251" s="20">
        <v>74250</v>
      </c>
      <c r="F251" s="20">
        <v>74250</v>
      </c>
      <c r="H251" s="58">
        <f t="shared" si="6"/>
        <v>0</v>
      </c>
      <c r="I251" s="60" t="e">
        <v>#VALUE!</v>
      </c>
      <c r="L251" t="e">
        <v>#VALUE!</v>
      </c>
    </row>
    <row r="252" spans="1:12" ht="16.5" hidden="1" x14ac:dyDescent="0.25">
      <c r="A252" s="19" t="str">
        <f t="shared" si="2"/>
        <v>MENASCGM300</v>
      </c>
      <c r="B252" s="19" t="s">
        <v>7400</v>
      </c>
      <c r="C252" s="19" t="s">
        <v>27</v>
      </c>
      <c r="D252" s="19" t="s">
        <v>28</v>
      </c>
      <c r="E252" s="20">
        <v>73431</v>
      </c>
      <c r="F252" s="20">
        <v>73431</v>
      </c>
      <c r="H252" s="58">
        <f t="shared" si="6"/>
        <v>0</v>
      </c>
      <c r="I252" s="60">
        <v>74250</v>
      </c>
      <c r="L252">
        <v>74250</v>
      </c>
    </row>
    <row r="253" spans="1:12" ht="16.5" hidden="1" x14ac:dyDescent="0.25">
      <c r="A253" s="19" t="str">
        <f t="shared" si="2"/>
        <v>MENASCGM500</v>
      </c>
      <c r="B253" s="19" t="s">
        <v>7400</v>
      </c>
      <c r="C253" s="19" t="s">
        <v>547</v>
      </c>
      <c r="D253" s="19" t="s">
        <v>548</v>
      </c>
      <c r="E253" s="20">
        <v>119066</v>
      </c>
      <c r="F253" s="20">
        <v>119066</v>
      </c>
      <c r="H253" s="58">
        <f t="shared" si="6"/>
        <v>0</v>
      </c>
      <c r="I253" s="60">
        <v>73431</v>
      </c>
      <c r="L253">
        <v>73431</v>
      </c>
    </row>
    <row r="254" spans="1:12" ht="16.5" hidden="1" x14ac:dyDescent="0.25">
      <c r="A254" s="19" t="str">
        <f t="shared" si="2"/>
        <v>MENASCN300</v>
      </c>
      <c r="B254" s="19" t="s">
        <v>7400</v>
      </c>
      <c r="C254" s="19" t="s">
        <v>41</v>
      </c>
      <c r="D254" s="19" t="s">
        <v>42</v>
      </c>
      <c r="E254" s="20">
        <v>70950</v>
      </c>
      <c r="F254" s="20">
        <v>70950</v>
      </c>
      <c r="H254" s="58">
        <f t="shared" si="6"/>
        <v>0</v>
      </c>
      <c r="I254" s="60">
        <v>119066</v>
      </c>
      <c r="L254">
        <v>119066</v>
      </c>
    </row>
    <row r="255" spans="1:12" ht="16.5" hidden="1" x14ac:dyDescent="0.25">
      <c r="A255" s="19" t="str">
        <f t="shared" si="2"/>
        <v>MENASGL250</v>
      </c>
      <c r="B255" s="19" t="s">
        <v>7400</v>
      </c>
      <c r="C255" s="19" t="s">
        <v>47</v>
      </c>
      <c r="D255" s="19" t="s">
        <v>48</v>
      </c>
      <c r="E255" s="20">
        <v>49500</v>
      </c>
      <c r="F255" s="20">
        <v>49500</v>
      </c>
      <c r="H255" s="58">
        <f t="shared" si="6"/>
        <v>0</v>
      </c>
      <c r="I255" s="60">
        <v>70950</v>
      </c>
      <c r="L255">
        <v>70950</v>
      </c>
    </row>
    <row r="256" spans="1:12" ht="16.5" hidden="1" x14ac:dyDescent="0.25">
      <c r="A256" s="19" t="str">
        <f t="shared" si="2"/>
        <v>MENASGSG250</v>
      </c>
      <c r="B256" s="19" t="s">
        <v>7400</v>
      </c>
      <c r="C256" s="19" t="s">
        <v>49</v>
      </c>
      <c r="D256" s="19" t="s">
        <v>50</v>
      </c>
      <c r="E256" s="20">
        <v>50400</v>
      </c>
      <c r="F256" s="20">
        <v>50400</v>
      </c>
      <c r="H256" s="58">
        <f t="shared" si="6"/>
        <v>0</v>
      </c>
      <c r="I256" s="60">
        <v>49500</v>
      </c>
      <c r="L256">
        <v>49500</v>
      </c>
    </row>
    <row r="257" spans="1:12" ht="16.5" hidden="1" x14ac:dyDescent="0.25">
      <c r="A257" s="19" t="str">
        <f t="shared" si="2"/>
        <v>MENASGTLX250G</v>
      </c>
      <c r="B257" s="19" t="s">
        <v>7400</v>
      </c>
      <c r="C257" s="19" t="s">
        <v>32</v>
      </c>
      <c r="D257" s="19" t="s">
        <v>33</v>
      </c>
      <c r="E257" s="20">
        <v>50182</v>
      </c>
      <c r="F257" s="20">
        <v>50182</v>
      </c>
      <c r="H257" s="58">
        <f t="shared" si="6"/>
        <v>0</v>
      </c>
      <c r="I257" s="60">
        <v>50400</v>
      </c>
      <c r="L257">
        <v>50400</v>
      </c>
    </row>
    <row r="258" spans="1:12" ht="16.5" hidden="1" x14ac:dyDescent="0.25">
      <c r="A258" s="19" t="str">
        <f t="shared" si="2"/>
        <v>MENASTH200</v>
      </c>
      <c r="B258" s="19" t="s">
        <v>7400</v>
      </c>
      <c r="C258" s="19" t="s">
        <v>35</v>
      </c>
      <c r="D258" s="19" t="s">
        <v>36</v>
      </c>
      <c r="E258" s="20">
        <v>55595</v>
      </c>
      <c r="F258" s="20">
        <v>55595</v>
      </c>
      <c r="H258" s="58">
        <f t="shared" si="6"/>
        <v>0</v>
      </c>
      <c r="I258" s="60">
        <v>50183</v>
      </c>
      <c r="L258">
        <v>50183</v>
      </c>
    </row>
    <row r="259" spans="1:12" ht="16.5" hidden="1" x14ac:dyDescent="0.25">
      <c r="A259" s="19" t="str">
        <f t="shared" si="2"/>
        <v>MENASTH400</v>
      </c>
      <c r="B259" s="19" t="s">
        <v>7400</v>
      </c>
      <c r="C259" s="19" t="s">
        <v>553</v>
      </c>
      <c r="D259" s="19" t="s">
        <v>554</v>
      </c>
      <c r="E259" s="20">
        <v>107205</v>
      </c>
      <c r="F259" s="20">
        <v>107205</v>
      </c>
      <c r="H259" s="58">
        <f t="shared" si="6"/>
        <v>0</v>
      </c>
      <c r="I259" s="60">
        <v>55595</v>
      </c>
      <c r="L259">
        <v>55595</v>
      </c>
    </row>
    <row r="260" spans="1:12" ht="16.5" hidden="1" x14ac:dyDescent="0.25">
      <c r="A260" s="19" t="str">
        <f t="shared" si="2"/>
        <v/>
      </c>
      <c r="B260" s="19"/>
      <c r="C260" s="19"/>
      <c r="D260" s="19"/>
      <c r="E260" s="20"/>
      <c r="F260" s="20"/>
      <c r="H260" s="58">
        <f t="shared" si="6"/>
        <v>0</v>
      </c>
      <c r="I260" s="60">
        <v>107205</v>
      </c>
      <c r="L260">
        <v>107205</v>
      </c>
    </row>
    <row r="261" spans="1:12" ht="16.5" hidden="1" x14ac:dyDescent="0.25">
      <c r="A261" s="19" t="str">
        <f t="shared" si="2"/>
        <v>MINHCAUCGM300</v>
      </c>
      <c r="B261" s="19" t="s">
        <v>597</v>
      </c>
      <c r="C261" s="19" t="s">
        <v>27</v>
      </c>
      <c r="D261" s="19" t="s">
        <v>28</v>
      </c>
      <c r="E261" s="20">
        <v>73431</v>
      </c>
      <c r="F261" s="20">
        <v>66088</v>
      </c>
      <c r="H261" s="58">
        <f t="shared" si="6"/>
        <v>-7343</v>
      </c>
      <c r="I261" s="60" t="e">
        <v>#VALUE!</v>
      </c>
      <c r="L261" t="e">
        <v>#VALUE!</v>
      </c>
    </row>
    <row r="262" spans="1:12" ht="16.5" hidden="1" x14ac:dyDescent="0.25">
      <c r="A262" s="19" t="str">
        <f t="shared" si="2"/>
        <v>MINHCAUCGM500</v>
      </c>
      <c r="B262" s="19" t="s">
        <v>597</v>
      </c>
      <c r="C262" s="19" t="s">
        <v>547</v>
      </c>
      <c r="D262" s="19" t="s">
        <v>548</v>
      </c>
      <c r="E262" s="20">
        <v>119066</v>
      </c>
      <c r="F262" s="20">
        <v>107159</v>
      </c>
      <c r="H262" s="58">
        <f t="shared" si="6"/>
        <v>-11907</v>
      </c>
      <c r="I262" s="60">
        <v>73431</v>
      </c>
      <c r="L262">
        <v>66088</v>
      </c>
    </row>
    <row r="263" spans="1:12" ht="16.5" hidden="1" x14ac:dyDescent="0.25">
      <c r="A263" s="19" t="str">
        <f t="shared" si="2"/>
        <v>MINHCAUGM500</v>
      </c>
      <c r="B263" s="19" t="s">
        <v>597</v>
      </c>
      <c r="C263" s="19" t="s">
        <v>30</v>
      </c>
      <c r="D263" s="19" t="s">
        <v>31</v>
      </c>
      <c r="E263" s="20">
        <v>111058</v>
      </c>
      <c r="F263" s="20">
        <v>99952</v>
      </c>
      <c r="H263" s="58">
        <f t="shared" ref="H263:H326" si="7">F263-E263</f>
        <v>-11106</v>
      </c>
      <c r="I263" s="60">
        <v>119066</v>
      </c>
      <c r="L263">
        <v>107159</v>
      </c>
    </row>
    <row r="264" spans="1:12" ht="16.5" hidden="1" x14ac:dyDescent="0.25">
      <c r="A264" s="19" t="str">
        <f t="shared" si="2"/>
        <v>MINHCAUTH200</v>
      </c>
      <c r="B264" s="19" t="s">
        <v>597</v>
      </c>
      <c r="C264" s="19" t="s">
        <v>35</v>
      </c>
      <c r="D264" s="19" t="s">
        <v>36</v>
      </c>
      <c r="E264" s="20">
        <v>55595</v>
      </c>
      <c r="F264" s="20">
        <v>50036</v>
      </c>
      <c r="H264" s="58">
        <f t="shared" si="7"/>
        <v>-5559</v>
      </c>
      <c r="I264" s="60">
        <v>111058</v>
      </c>
      <c r="L264">
        <v>99952</v>
      </c>
    </row>
    <row r="265" spans="1:12" ht="16.5" hidden="1" x14ac:dyDescent="0.25">
      <c r="A265" s="19" t="str">
        <f t="shared" si="2"/>
        <v/>
      </c>
      <c r="B265" s="19"/>
      <c r="C265" s="19"/>
      <c r="D265" s="19"/>
      <c r="E265" s="20"/>
      <c r="F265" s="20"/>
      <c r="H265" s="58">
        <f t="shared" si="7"/>
        <v>0</v>
      </c>
      <c r="I265" s="60">
        <v>55595</v>
      </c>
      <c r="L265">
        <v>50036</v>
      </c>
    </row>
    <row r="266" spans="1:12" ht="16.5" hidden="1" x14ac:dyDescent="0.25">
      <c r="A266" s="19" t="str">
        <f t="shared" si="2"/>
        <v>MINHPHUOCCGM500</v>
      </c>
      <c r="B266" s="19" t="s">
        <v>7401</v>
      </c>
      <c r="C266" s="19" t="s">
        <v>547</v>
      </c>
      <c r="D266" s="19" t="s">
        <v>548</v>
      </c>
      <c r="E266" s="20">
        <v>119066</v>
      </c>
      <c r="F266" s="20">
        <v>119066</v>
      </c>
      <c r="H266" s="58">
        <f t="shared" si="7"/>
        <v>0</v>
      </c>
      <c r="I266" s="60" t="e">
        <v>#VALUE!</v>
      </c>
      <c r="L266" t="e">
        <v>#VALUE!</v>
      </c>
    </row>
    <row r="267" spans="1:12" ht="16.5" hidden="1" x14ac:dyDescent="0.25">
      <c r="A267" s="19" t="str">
        <f t="shared" si="2"/>
        <v/>
      </c>
      <c r="B267" s="19"/>
      <c r="C267" s="19"/>
      <c r="D267" s="19"/>
      <c r="E267" s="20"/>
      <c r="F267" s="20"/>
      <c r="H267" s="58">
        <f t="shared" si="7"/>
        <v>0</v>
      </c>
      <c r="I267" s="60">
        <v>119066</v>
      </c>
      <c r="L267">
        <v>119066</v>
      </c>
    </row>
    <row r="268" spans="1:12" ht="16.5" hidden="1" x14ac:dyDescent="0.25">
      <c r="A268" s="19" t="str">
        <f t="shared" si="2"/>
        <v>NNKCC300</v>
      </c>
      <c r="B268" s="19" t="s">
        <v>7402</v>
      </c>
      <c r="C268" s="19" t="s">
        <v>39</v>
      </c>
      <c r="D268" s="19" t="s">
        <v>40</v>
      </c>
      <c r="E268" s="20">
        <v>74250</v>
      </c>
      <c r="F268" s="20">
        <v>74250</v>
      </c>
      <c r="H268" s="58">
        <f t="shared" si="7"/>
        <v>0</v>
      </c>
      <c r="I268" s="60" t="e">
        <v>#VALUE!</v>
      </c>
      <c r="L268" t="e">
        <v>#VALUE!</v>
      </c>
    </row>
    <row r="269" spans="1:12" ht="16.5" hidden="1" x14ac:dyDescent="0.25">
      <c r="A269" s="19" t="str">
        <f t="shared" si="2"/>
        <v>NNKCGM300</v>
      </c>
      <c r="B269" s="19" t="s">
        <v>7402</v>
      </c>
      <c r="C269" s="19" t="s">
        <v>27</v>
      </c>
      <c r="D269" s="19" t="s">
        <v>28</v>
      </c>
      <c r="E269" s="20">
        <v>73431</v>
      </c>
      <c r="F269" s="20">
        <v>73431</v>
      </c>
      <c r="H269" s="58">
        <f t="shared" si="7"/>
        <v>0</v>
      </c>
      <c r="I269" s="60">
        <v>74250</v>
      </c>
      <c r="L269">
        <v>74250</v>
      </c>
    </row>
    <row r="270" spans="1:12" ht="16.5" hidden="1" x14ac:dyDescent="0.25">
      <c r="A270" s="19" t="str">
        <f t="shared" si="2"/>
        <v>NNKCGST250</v>
      </c>
      <c r="B270" s="19" t="s">
        <v>7402</v>
      </c>
      <c r="C270" s="19" t="s">
        <v>603</v>
      </c>
      <c r="D270" s="19" t="s">
        <v>604</v>
      </c>
      <c r="E270" s="20">
        <v>37500</v>
      </c>
      <c r="F270" s="20">
        <v>37500</v>
      </c>
      <c r="H270" s="58">
        <f t="shared" si="7"/>
        <v>0</v>
      </c>
      <c r="I270" s="60">
        <v>73431</v>
      </c>
      <c r="L270">
        <v>73431</v>
      </c>
    </row>
    <row r="271" spans="1:12" ht="16.5" hidden="1" x14ac:dyDescent="0.25">
      <c r="A271" s="19" t="str">
        <f t="shared" si="2"/>
        <v>NNKCN300</v>
      </c>
      <c r="B271" s="19" t="s">
        <v>7402</v>
      </c>
      <c r="C271" s="19" t="s">
        <v>41</v>
      </c>
      <c r="D271" s="19" t="s">
        <v>42</v>
      </c>
      <c r="E271" s="20">
        <v>70950</v>
      </c>
      <c r="F271" s="20">
        <v>70950</v>
      </c>
      <c r="H271" s="58">
        <f t="shared" si="7"/>
        <v>0</v>
      </c>
      <c r="I271" s="60">
        <v>37500</v>
      </c>
      <c r="L271">
        <v>37500</v>
      </c>
    </row>
    <row r="272" spans="1:12" ht="16.5" hidden="1" x14ac:dyDescent="0.25">
      <c r="A272" s="19" t="str">
        <f t="shared" si="2"/>
        <v>NNKGM500</v>
      </c>
      <c r="B272" s="19" t="s">
        <v>7402</v>
      </c>
      <c r="C272" s="19" t="s">
        <v>30</v>
      </c>
      <c r="D272" s="19" t="s">
        <v>31</v>
      </c>
      <c r="E272" s="20">
        <v>111058</v>
      </c>
      <c r="F272" s="20">
        <v>111058</v>
      </c>
      <c r="H272" s="58">
        <f t="shared" si="7"/>
        <v>0</v>
      </c>
      <c r="I272" s="60">
        <v>70950</v>
      </c>
      <c r="L272">
        <v>70950</v>
      </c>
    </row>
    <row r="273" spans="1:12" ht="16.5" hidden="1" x14ac:dyDescent="0.25">
      <c r="A273" s="19" t="str">
        <f t="shared" si="2"/>
        <v>NNKGTLX250G</v>
      </c>
      <c r="B273" s="19" t="s">
        <v>7402</v>
      </c>
      <c r="C273" s="19" t="s">
        <v>32</v>
      </c>
      <c r="D273" s="19" t="s">
        <v>33</v>
      </c>
      <c r="E273" s="20">
        <v>50182</v>
      </c>
      <c r="F273" s="20">
        <v>50182</v>
      </c>
      <c r="H273" s="58">
        <f t="shared" si="7"/>
        <v>0</v>
      </c>
      <c r="I273" s="60">
        <v>111058</v>
      </c>
      <c r="L273">
        <v>111058</v>
      </c>
    </row>
    <row r="274" spans="1:12" ht="16.5" hidden="1" x14ac:dyDescent="0.25">
      <c r="A274" s="19" t="str">
        <f t="shared" si="2"/>
        <v>NNKGXD500</v>
      </c>
      <c r="B274" s="19" t="s">
        <v>7402</v>
      </c>
      <c r="C274" s="19" t="s">
        <v>55</v>
      </c>
      <c r="D274" s="19" t="s">
        <v>56</v>
      </c>
      <c r="E274" s="20">
        <v>111606</v>
      </c>
      <c r="F274" s="20">
        <v>111606</v>
      </c>
      <c r="H274" s="58">
        <f t="shared" si="7"/>
        <v>0</v>
      </c>
      <c r="I274" s="60">
        <v>50183</v>
      </c>
      <c r="L274">
        <v>50183</v>
      </c>
    </row>
    <row r="275" spans="1:12" ht="16.5" hidden="1" x14ac:dyDescent="0.25">
      <c r="A275" s="19" t="str">
        <f t="shared" si="2"/>
        <v>NNKTH200</v>
      </c>
      <c r="B275" s="19" t="s">
        <v>7402</v>
      </c>
      <c r="C275" s="19" t="s">
        <v>35</v>
      </c>
      <c r="D275" s="19" t="s">
        <v>36</v>
      </c>
      <c r="E275" s="20">
        <v>55595</v>
      </c>
      <c r="F275" s="20">
        <v>55595</v>
      </c>
      <c r="H275" s="58">
        <f t="shared" si="7"/>
        <v>0</v>
      </c>
      <c r="I275" s="60">
        <v>111606</v>
      </c>
      <c r="L275">
        <v>111606</v>
      </c>
    </row>
    <row r="276" spans="1:12" ht="16.5" hidden="1" x14ac:dyDescent="0.25">
      <c r="A276" s="19" t="str">
        <f t="shared" si="2"/>
        <v>NNKTHST250</v>
      </c>
      <c r="B276" s="19" t="s">
        <v>7402</v>
      </c>
      <c r="C276" s="19" t="s">
        <v>605</v>
      </c>
      <c r="D276" s="19" t="s">
        <v>606</v>
      </c>
      <c r="E276" s="20">
        <v>36111</v>
      </c>
      <c r="F276" s="20">
        <v>36111</v>
      </c>
      <c r="H276" s="58">
        <f t="shared" si="7"/>
        <v>0</v>
      </c>
      <c r="I276" s="60">
        <v>55595</v>
      </c>
      <c r="L276">
        <v>55595</v>
      </c>
    </row>
    <row r="277" spans="1:12" ht="16.5" hidden="1" x14ac:dyDescent="0.25">
      <c r="A277" s="19" t="str">
        <f t="shared" si="2"/>
        <v/>
      </c>
      <c r="B277" s="19"/>
      <c r="C277" s="19"/>
      <c r="D277" s="19"/>
      <c r="E277" s="20"/>
      <c r="F277" s="20"/>
      <c r="H277" s="58">
        <f t="shared" si="7"/>
        <v>0</v>
      </c>
      <c r="I277" s="60">
        <v>36111</v>
      </c>
      <c r="L277">
        <v>36111</v>
      </c>
    </row>
    <row r="278" spans="1:12" ht="16.5" hidden="1" x14ac:dyDescent="0.25">
      <c r="A278" s="19" t="str">
        <f t="shared" si="2"/>
        <v>NHATMINHCC300</v>
      </c>
      <c r="B278" s="19" t="s">
        <v>7403</v>
      </c>
      <c r="C278" s="19" t="s">
        <v>39</v>
      </c>
      <c r="D278" s="19" t="s">
        <v>40</v>
      </c>
      <c r="E278" s="20">
        <v>74250</v>
      </c>
      <c r="F278" s="20">
        <v>74250</v>
      </c>
      <c r="H278" s="58">
        <f t="shared" si="7"/>
        <v>0</v>
      </c>
      <c r="I278" s="60" t="e">
        <v>#VALUE!</v>
      </c>
      <c r="L278" t="e">
        <v>#VALUE!</v>
      </c>
    </row>
    <row r="279" spans="1:12" ht="16.5" hidden="1" x14ac:dyDescent="0.25">
      <c r="A279" s="19" t="str">
        <f t="shared" si="2"/>
        <v>NHATMINHCGM300</v>
      </c>
      <c r="B279" s="19" t="s">
        <v>7403</v>
      </c>
      <c r="C279" s="19" t="s">
        <v>27</v>
      </c>
      <c r="D279" s="19" t="s">
        <v>28</v>
      </c>
      <c r="E279" s="20">
        <v>73431</v>
      </c>
      <c r="F279" s="20">
        <v>73431</v>
      </c>
      <c r="H279" s="58">
        <f t="shared" si="7"/>
        <v>0</v>
      </c>
      <c r="I279" s="60">
        <v>74250</v>
      </c>
      <c r="L279">
        <v>74250</v>
      </c>
    </row>
    <row r="280" spans="1:12" ht="16.5" hidden="1" x14ac:dyDescent="0.25">
      <c r="A280" s="19" t="str">
        <f t="shared" si="2"/>
        <v>NHATMINHCGM500</v>
      </c>
      <c r="B280" s="19" t="s">
        <v>7403</v>
      </c>
      <c r="C280" s="19" t="s">
        <v>547</v>
      </c>
      <c r="D280" s="19" t="s">
        <v>548</v>
      </c>
      <c r="E280" s="20">
        <v>119066</v>
      </c>
      <c r="F280" s="20">
        <v>119066</v>
      </c>
      <c r="H280" s="58">
        <f t="shared" si="7"/>
        <v>0</v>
      </c>
      <c r="I280" s="60">
        <v>73431</v>
      </c>
      <c r="L280">
        <v>73431</v>
      </c>
    </row>
    <row r="281" spans="1:12" ht="16.5" hidden="1" x14ac:dyDescent="0.25">
      <c r="A281" s="19" t="str">
        <f t="shared" si="2"/>
        <v>NHATMINHCGST250</v>
      </c>
      <c r="B281" s="19" t="s">
        <v>7403</v>
      </c>
      <c r="C281" s="19" t="s">
        <v>603</v>
      </c>
      <c r="D281" s="19" t="s">
        <v>604</v>
      </c>
      <c r="E281" s="20">
        <v>37500</v>
      </c>
      <c r="F281" s="20">
        <v>33750</v>
      </c>
      <c r="H281" s="58">
        <f t="shared" si="7"/>
        <v>-3750</v>
      </c>
      <c r="I281" s="60">
        <v>119066</v>
      </c>
      <c r="L281">
        <v>119066</v>
      </c>
    </row>
    <row r="282" spans="1:12" ht="16.5" hidden="1" x14ac:dyDescent="0.25">
      <c r="A282" s="19" t="str">
        <f t="shared" si="2"/>
        <v>NHATMINHCN300</v>
      </c>
      <c r="B282" s="19" t="s">
        <v>7403</v>
      </c>
      <c r="C282" s="19" t="s">
        <v>41</v>
      </c>
      <c r="D282" s="19" t="s">
        <v>42</v>
      </c>
      <c r="E282" s="20">
        <v>70950</v>
      </c>
      <c r="F282" s="20">
        <v>70950</v>
      </c>
      <c r="H282" s="58">
        <f t="shared" si="7"/>
        <v>0</v>
      </c>
      <c r="I282" s="60">
        <v>37500</v>
      </c>
      <c r="L282">
        <v>33750</v>
      </c>
    </row>
    <row r="283" spans="1:12" ht="16.5" hidden="1" x14ac:dyDescent="0.25">
      <c r="A283" s="19" t="str">
        <f t="shared" si="2"/>
        <v>NHATMINHGL250</v>
      </c>
      <c r="B283" s="19" t="s">
        <v>7403</v>
      </c>
      <c r="C283" s="19" t="s">
        <v>47</v>
      </c>
      <c r="D283" s="19" t="s">
        <v>48</v>
      </c>
      <c r="E283" s="20">
        <v>59400</v>
      </c>
      <c r="F283" s="20">
        <v>49500</v>
      </c>
      <c r="H283" s="58">
        <f t="shared" si="7"/>
        <v>-9900</v>
      </c>
      <c r="I283" s="60">
        <v>70950</v>
      </c>
      <c r="L283">
        <v>70950</v>
      </c>
    </row>
    <row r="284" spans="1:12" ht="16.5" hidden="1" x14ac:dyDescent="0.25">
      <c r="A284" s="19" t="str">
        <f t="shared" si="2"/>
        <v>NHATMINHGM500</v>
      </c>
      <c r="B284" s="19" t="s">
        <v>7403</v>
      </c>
      <c r="C284" s="19" t="s">
        <v>30</v>
      </c>
      <c r="D284" s="19" t="s">
        <v>31</v>
      </c>
      <c r="E284" s="20">
        <v>111058</v>
      </c>
      <c r="F284" s="20">
        <v>111058</v>
      </c>
      <c r="H284" s="58">
        <f t="shared" si="7"/>
        <v>0</v>
      </c>
      <c r="I284" s="60">
        <v>59400</v>
      </c>
      <c r="L284">
        <v>49500</v>
      </c>
    </row>
    <row r="285" spans="1:12" ht="16.5" hidden="1" x14ac:dyDescent="0.25">
      <c r="A285" s="19" t="str">
        <f t="shared" si="2"/>
        <v>NHATMINHGSG250</v>
      </c>
      <c r="B285" s="19" t="s">
        <v>7403</v>
      </c>
      <c r="C285" s="19" t="s">
        <v>49</v>
      </c>
      <c r="D285" s="19" t="s">
        <v>50</v>
      </c>
      <c r="E285" s="20">
        <v>61050</v>
      </c>
      <c r="F285" s="20">
        <v>50400</v>
      </c>
      <c r="H285" s="58">
        <f t="shared" si="7"/>
        <v>-10650</v>
      </c>
      <c r="I285" s="60">
        <v>111058</v>
      </c>
      <c r="L285">
        <v>111058</v>
      </c>
    </row>
    <row r="286" spans="1:12" ht="16.5" hidden="1" x14ac:dyDescent="0.25">
      <c r="A286" s="19" t="str">
        <f t="shared" si="2"/>
        <v>NHATMINHGTLX250G</v>
      </c>
      <c r="B286" s="19" t="s">
        <v>7403</v>
      </c>
      <c r="C286" s="19" t="s">
        <v>32</v>
      </c>
      <c r="D286" s="19" t="s">
        <v>33</v>
      </c>
      <c r="E286" s="20">
        <v>50182</v>
      </c>
      <c r="F286" s="20">
        <v>50182</v>
      </c>
      <c r="H286" s="58">
        <f t="shared" si="7"/>
        <v>0</v>
      </c>
      <c r="I286" s="60">
        <v>61050</v>
      </c>
      <c r="L286">
        <v>50400</v>
      </c>
    </row>
    <row r="287" spans="1:12" ht="16.5" hidden="1" x14ac:dyDescent="0.25">
      <c r="A287" s="19" t="str">
        <f t="shared" si="2"/>
        <v>NHATMINHMNH250</v>
      </c>
      <c r="B287" s="19" t="s">
        <v>7403</v>
      </c>
      <c r="C287" s="19" t="s">
        <v>51</v>
      </c>
      <c r="D287" s="19" t="s">
        <v>52</v>
      </c>
      <c r="E287" s="20">
        <v>46000</v>
      </c>
      <c r="F287" s="20">
        <v>46000</v>
      </c>
      <c r="H287" s="58">
        <f t="shared" si="7"/>
        <v>0</v>
      </c>
      <c r="I287" s="60">
        <v>50183</v>
      </c>
      <c r="L287">
        <v>50183</v>
      </c>
    </row>
    <row r="288" spans="1:12" ht="16.5" hidden="1" x14ac:dyDescent="0.25">
      <c r="A288" s="19" t="str">
        <f t="shared" si="2"/>
        <v>NHATMINHTH200</v>
      </c>
      <c r="B288" s="19" t="s">
        <v>7403</v>
      </c>
      <c r="C288" s="19" t="s">
        <v>35</v>
      </c>
      <c r="D288" s="19" t="s">
        <v>36</v>
      </c>
      <c r="E288" s="20">
        <v>55595</v>
      </c>
      <c r="F288" s="20">
        <v>55595</v>
      </c>
      <c r="H288" s="58">
        <f t="shared" si="7"/>
        <v>0</v>
      </c>
      <c r="I288" s="60">
        <v>46000</v>
      </c>
      <c r="L288">
        <v>46000</v>
      </c>
    </row>
    <row r="289" spans="1:12" ht="16.5" hidden="1" x14ac:dyDescent="0.25">
      <c r="A289" s="19" t="str">
        <f t="shared" si="2"/>
        <v>NHATMINHTHST250</v>
      </c>
      <c r="B289" s="19" t="s">
        <v>7403</v>
      </c>
      <c r="C289" s="19" t="s">
        <v>605</v>
      </c>
      <c r="D289" s="19" t="s">
        <v>606</v>
      </c>
      <c r="E289" s="20">
        <v>36111</v>
      </c>
      <c r="F289" s="20">
        <v>32500</v>
      </c>
      <c r="H289" s="58">
        <f t="shared" si="7"/>
        <v>-3611</v>
      </c>
      <c r="I289" s="60">
        <v>55595</v>
      </c>
      <c r="L289">
        <v>55595</v>
      </c>
    </row>
    <row r="290" spans="1:12" ht="16.5" hidden="1" x14ac:dyDescent="0.25">
      <c r="A290" s="19" t="str">
        <f t="shared" si="2"/>
        <v/>
      </c>
      <c r="B290" s="19"/>
      <c r="C290" s="19"/>
      <c r="D290" s="19"/>
      <c r="E290" s="20"/>
      <c r="F290" s="20"/>
      <c r="H290" s="58">
        <f t="shared" si="7"/>
        <v>0</v>
      </c>
      <c r="I290" s="60">
        <v>36111</v>
      </c>
      <c r="L290">
        <v>32500</v>
      </c>
    </row>
    <row r="291" spans="1:12" ht="16.5" hidden="1" x14ac:dyDescent="0.25">
      <c r="A291" s="19" t="str">
        <f t="shared" si="2"/>
        <v>OKONOCGM100</v>
      </c>
      <c r="B291" s="19" t="s">
        <v>599</v>
      </c>
      <c r="C291" s="19" t="s">
        <v>556</v>
      </c>
      <c r="D291" s="19" t="s">
        <v>557</v>
      </c>
      <c r="E291" s="20">
        <v>24549</v>
      </c>
      <c r="F291" s="20">
        <v>23322</v>
      </c>
      <c r="H291" s="58">
        <f t="shared" si="7"/>
        <v>-1227</v>
      </c>
      <c r="I291" s="60" t="e">
        <v>#VALUE!</v>
      </c>
      <c r="L291" t="e">
        <v>#VALUE!</v>
      </c>
    </row>
    <row r="292" spans="1:12" ht="16.5" hidden="1" x14ac:dyDescent="0.25">
      <c r="A292" s="19" t="str">
        <f t="shared" si="2"/>
        <v>OKONOCGM300</v>
      </c>
      <c r="B292" s="19" t="s">
        <v>599</v>
      </c>
      <c r="C292" s="19" t="s">
        <v>27</v>
      </c>
      <c r="D292" s="19" t="s">
        <v>28</v>
      </c>
      <c r="E292" s="20">
        <v>73431</v>
      </c>
      <c r="F292" s="20">
        <v>69759</v>
      </c>
      <c r="H292" s="58">
        <f t="shared" si="7"/>
        <v>-3672</v>
      </c>
      <c r="I292" s="60">
        <v>24549</v>
      </c>
      <c r="L292">
        <v>23322</v>
      </c>
    </row>
    <row r="293" spans="1:12" ht="16.5" hidden="1" x14ac:dyDescent="0.25">
      <c r="A293" s="19" t="str">
        <f t="shared" si="2"/>
        <v>OKONOGM500</v>
      </c>
      <c r="B293" s="19" t="s">
        <v>599</v>
      </c>
      <c r="C293" s="19" t="s">
        <v>30</v>
      </c>
      <c r="D293" s="19" t="s">
        <v>31</v>
      </c>
      <c r="E293" s="20">
        <v>111058</v>
      </c>
      <c r="F293" s="20">
        <v>105505</v>
      </c>
      <c r="H293" s="58">
        <f t="shared" si="7"/>
        <v>-5553</v>
      </c>
      <c r="I293" s="60">
        <v>73431</v>
      </c>
      <c r="L293">
        <v>69759</v>
      </c>
    </row>
    <row r="294" spans="1:12" ht="16.5" hidden="1" x14ac:dyDescent="0.25">
      <c r="A294" s="19" t="str">
        <f t="shared" si="2"/>
        <v>OKONOGTLX250G</v>
      </c>
      <c r="B294" s="19" t="s">
        <v>599</v>
      </c>
      <c r="C294" s="19" t="s">
        <v>32</v>
      </c>
      <c r="D294" s="19" t="s">
        <v>33</v>
      </c>
      <c r="E294" s="20">
        <v>50182</v>
      </c>
      <c r="F294" s="20">
        <v>47674</v>
      </c>
      <c r="H294" s="58">
        <f t="shared" si="7"/>
        <v>-2508</v>
      </c>
      <c r="I294" s="60">
        <v>111058</v>
      </c>
      <c r="L294">
        <v>105505</v>
      </c>
    </row>
    <row r="295" spans="1:12" ht="16.5" hidden="1" x14ac:dyDescent="0.25">
      <c r="A295" s="19" t="str">
        <f t="shared" si="2"/>
        <v>OKONOTH200</v>
      </c>
      <c r="B295" s="19" t="s">
        <v>599</v>
      </c>
      <c r="C295" s="19" t="s">
        <v>35</v>
      </c>
      <c r="D295" s="19" t="s">
        <v>36</v>
      </c>
      <c r="E295" s="20">
        <v>55595</v>
      </c>
      <c r="F295" s="20">
        <v>52816</v>
      </c>
      <c r="H295" s="58">
        <f t="shared" si="7"/>
        <v>-2779</v>
      </c>
      <c r="I295" s="60">
        <v>50183</v>
      </c>
      <c r="L295">
        <v>47674</v>
      </c>
    </row>
    <row r="296" spans="1:12" ht="16.5" hidden="1" x14ac:dyDescent="0.25">
      <c r="A296" s="19" t="str">
        <f t="shared" si="2"/>
        <v/>
      </c>
      <c r="B296" s="19"/>
      <c r="C296" s="19"/>
      <c r="D296" s="19"/>
      <c r="E296" s="20"/>
      <c r="F296" s="20"/>
      <c r="H296" s="58">
        <f t="shared" si="7"/>
        <v>0</v>
      </c>
      <c r="I296" s="60">
        <v>55595</v>
      </c>
      <c r="L296">
        <v>52816</v>
      </c>
    </row>
    <row r="297" spans="1:12" ht="16.5" hidden="1" x14ac:dyDescent="0.25">
      <c r="A297" s="19" t="str">
        <f t="shared" si="2"/>
        <v>PTMARTCC300</v>
      </c>
      <c r="B297" s="19" t="s">
        <v>601</v>
      </c>
      <c r="C297" s="19" t="s">
        <v>39</v>
      </c>
      <c r="D297" s="19" t="s">
        <v>40</v>
      </c>
      <c r="E297" s="20">
        <v>74250</v>
      </c>
      <c r="F297" s="20">
        <v>74250</v>
      </c>
      <c r="H297" s="58">
        <f t="shared" si="7"/>
        <v>0</v>
      </c>
      <c r="I297" s="60" t="e">
        <v>#VALUE!</v>
      </c>
      <c r="L297" t="e">
        <v>#VALUE!</v>
      </c>
    </row>
    <row r="298" spans="1:12" ht="16.5" hidden="1" x14ac:dyDescent="0.25">
      <c r="A298" s="19" t="str">
        <f t="shared" si="2"/>
        <v>PTMARTCGM300</v>
      </c>
      <c r="B298" s="19" t="s">
        <v>601</v>
      </c>
      <c r="C298" s="19" t="s">
        <v>27</v>
      </c>
      <c r="D298" s="19" t="s">
        <v>28</v>
      </c>
      <c r="E298" s="20">
        <v>73431</v>
      </c>
      <c r="F298" s="20">
        <v>73431</v>
      </c>
      <c r="H298" s="58">
        <f t="shared" si="7"/>
        <v>0</v>
      </c>
      <c r="I298" s="60">
        <v>74250</v>
      </c>
      <c r="L298">
        <v>74250</v>
      </c>
    </row>
    <row r="299" spans="1:12" ht="16.5" hidden="1" x14ac:dyDescent="0.25">
      <c r="A299" s="19" t="str">
        <f t="shared" si="2"/>
        <v>PTMARTCGM500</v>
      </c>
      <c r="B299" s="19" t="s">
        <v>601</v>
      </c>
      <c r="C299" s="19" t="s">
        <v>547</v>
      </c>
      <c r="D299" s="19" t="s">
        <v>548</v>
      </c>
      <c r="E299" s="20">
        <v>119066</v>
      </c>
      <c r="F299" s="20">
        <v>119066</v>
      </c>
      <c r="H299" s="58">
        <f t="shared" si="7"/>
        <v>0</v>
      </c>
      <c r="I299" s="60">
        <v>73431</v>
      </c>
      <c r="L299">
        <v>73431</v>
      </c>
    </row>
    <row r="300" spans="1:12" ht="16.5" hidden="1" x14ac:dyDescent="0.25">
      <c r="A300" s="19" t="str">
        <f t="shared" si="2"/>
        <v>PTMARTCN300</v>
      </c>
      <c r="B300" s="19" t="s">
        <v>601</v>
      </c>
      <c r="C300" s="19" t="s">
        <v>41</v>
      </c>
      <c r="D300" s="19" t="s">
        <v>42</v>
      </c>
      <c r="E300" s="20">
        <v>70950</v>
      </c>
      <c r="F300" s="20">
        <v>70950</v>
      </c>
      <c r="H300" s="58">
        <f t="shared" si="7"/>
        <v>0</v>
      </c>
      <c r="I300" s="60">
        <v>119066</v>
      </c>
      <c r="L300">
        <v>119066</v>
      </c>
    </row>
    <row r="301" spans="1:12" ht="16.5" hidden="1" x14ac:dyDescent="0.25">
      <c r="A301" s="19" t="str">
        <f t="shared" si="2"/>
        <v>PTMARTGM500</v>
      </c>
      <c r="B301" s="19" t="s">
        <v>601</v>
      </c>
      <c r="C301" s="19" t="s">
        <v>30</v>
      </c>
      <c r="D301" s="19" t="s">
        <v>31</v>
      </c>
      <c r="E301" s="20">
        <v>111058</v>
      </c>
      <c r="F301" s="20">
        <v>111058</v>
      </c>
      <c r="H301" s="58">
        <f t="shared" si="7"/>
        <v>0</v>
      </c>
      <c r="I301" s="60">
        <v>70950</v>
      </c>
      <c r="L301">
        <v>70950</v>
      </c>
    </row>
    <row r="302" spans="1:12" ht="16.5" hidden="1" x14ac:dyDescent="0.25">
      <c r="A302" s="19" t="str">
        <f t="shared" si="2"/>
        <v>PTMARTGTLX250G</v>
      </c>
      <c r="B302" s="19" t="s">
        <v>601</v>
      </c>
      <c r="C302" s="19" t="s">
        <v>32</v>
      </c>
      <c r="D302" s="19" t="s">
        <v>33</v>
      </c>
      <c r="E302" s="20">
        <v>50182</v>
      </c>
      <c r="F302" s="20">
        <v>50182</v>
      </c>
      <c r="H302" s="58">
        <f t="shared" si="7"/>
        <v>0</v>
      </c>
      <c r="I302" s="60">
        <v>111058</v>
      </c>
      <c r="L302">
        <v>111058</v>
      </c>
    </row>
    <row r="303" spans="1:12" ht="16.5" hidden="1" x14ac:dyDescent="0.25">
      <c r="A303" s="19" t="str">
        <f t="shared" si="2"/>
        <v>PTMARTMNH250</v>
      </c>
      <c r="B303" s="19" t="s">
        <v>601</v>
      </c>
      <c r="C303" s="19" t="s">
        <v>51</v>
      </c>
      <c r="D303" s="19" t="s">
        <v>52</v>
      </c>
      <c r="E303" s="20">
        <v>46000</v>
      </c>
      <c r="F303" s="20">
        <v>46000</v>
      </c>
      <c r="H303" s="58">
        <f t="shared" si="7"/>
        <v>0</v>
      </c>
      <c r="I303" s="60">
        <v>50183</v>
      </c>
      <c r="L303">
        <v>50183</v>
      </c>
    </row>
    <row r="304" spans="1:12" ht="16.5" hidden="1" x14ac:dyDescent="0.25">
      <c r="A304" s="19" t="str">
        <f t="shared" si="2"/>
        <v>PTMARTTH200</v>
      </c>
      <c r="B304" s="19" t="s">
        <v>601</v>
      </c>
      <c r="C304" s="19" t="s">
        <v>35</v>
      </c>
      <c r="D304" s="19" t="s">
        <v>36</v>
      </c>
      <c r="E304" s="20">
        <v>55595</v>
      </c>
      <c r="F304" s="20">
        <v>55595</v>
      </c>
      <c r="H304" s="58">
        <f t="shared" si="7"/>
        <v>0</v>
      </c>
      <c r="I304" s="60">
        <v>46000</v>
      </c>
      <c r="L304">
        <v>46000</v>
      </c>
    </row>
    <row r="305" spans="1:12" ht="16.5" hidden="1" x14ac:dyDescent="0.25">
      <c r="A305" s="19" t="str">
        <f t="shared" si="2"/>
        <v/>
      </c>
      <c r="B305" s="19"/>
      <c r="C305" s="19"/>
      <c r="D305" s="19"/>
      <c r="E305" s="20"/>
      <c r="F305" s="20"/>
      <c r="H305" s="58">
        <f t="shared" si="7"/>
        <v>0</v>
      </c>
      <c r="I305" s="60">
        <v>55595</v>
      </c>
      <c r="L305">
        <v>55595</v>
      </c>
    </row>
    <row r="306" spans="1:12" ht="16.5" hidden="1" x14ac:dyDescent="0.25">
      <c r="A306" s="19" t="str">
        <f t="shared" si="2"/>
        <v>READY MARTCC300</v>
      </c>
      <c r="B306" s="19" t="s">
        <v>7404</v>
      </c>
      <c r="C306" s="19" t="s">
        <v>39</v>
      </c>
      <c r="D306" s="19" t="s">
        <v>40</v>
      </c>
      <c r="E306" s="20">
        <v>74250</v>
      </c>
      <c r="F306" s="20">
        <v>74250</v>
      </c>
      <c r="H306" s="58">
        <f t="shared" si="7"/>
        <v>0</v>
      </c>
      <c r="I306" s="60" t="e">
        <v>#VALUE!</v>
      </c>
      <c r="L306" t="e">
        <v>#VALUE!</v>
      </c>
    </row>
    <row r="307" spans="1:12" ht="16.5" hidden="1" x14ac:dyDescent="0.25">
      <c r="A307" s="19" t="str">
        <f t="shared" si="2"/>
        <v>READY MARTCGM100</v>
      </c>
      <c r="B307" s="19" t="s">
        <v>7404</v>
      </c>
      <c r="C307" s="19" t="s">
        <v>556</v>
      </c>
      <c r="D307" s="19" t="s">
        <v>557</v>
      </c>
      <c r="E307" s="20">
        <v>24549</v>
      </c>
      <c r="F307" s="20">
        <v>24549</v>
      </c>
      <c r="H307" s="58">
        <f t="shared" si="7"/>
        <v>0</v>
      </c>
      <c r="I307" s="60">
        <v>74250</v>
      </c>
      <c r="L307">
        <v>74250</v>
      </c>
    </row>
    <row r="308" spans="1:12" ht="16.5" hidden="1" x14ac:dyDescent="0.25">
      <c r="A308" s="19" t="str">
        <f t="shared" si="2"/>
        <v>READY MARTCGM300</v>
      </c>
      <c r="B308" s="19" t="s">
        <v>7404</v>
      </c>
      <c r="C308" s="19" t="s">
        <v>27</v>
      </c>
      <c r="D308" s="19" t="s">
        <v>28</v>
      </c>
      <c r="E308" s="20">
        <v>73431</v>
      </c>
      <c r="F308" s="20">
        <v>73431</v>
      </c>
      <c r="H308" s="58">
        <f t="shared" si="7"/>
        <v>0</v>
      </c>
      <c r="I308" s="60">
        <v>24549</v>
      </c>
      <c r="L308">
        <v>24549</v>
      </c>
    </row>
    <row r="309" spans="1:12" ht="16.5" hidden="1" x14ac:dyDescent="0.25">
      <c r="A309" s="19" t="str">
        <f t="shared" si="2"/>
        <v>READY MARTCGM500</v>
      </c>
      <c r="B309" s="19" t="s">
        <v>7404</v>
      </c>
      <c r="C309" s="19" t="s">
        <v>547</v>
      </c>
      <c r="D309" s="19" t="s">
        <v>548</v>
      </c>
      <c r="E309" s="20">
        <v>119066</v>
      </c>
      <c r="F309" s="20">
        <v>119066</v>
      </c>
      <c r="H309" s="58">
        <f t="shared" si="7"/>
        <v>0</v>
      </c>
      <c r="I309" s="60">
        <v>73431</v>
      </c>
      <c r="L309">
        <v>73431</v>
      </c>
    </row>
    <row r="310" spans="1:12" ht="16.5" hidden="1" x14ac:dyDescent="0.25">
      <c r="A310" s="19" t="str">
        <f t="shared" si="2"/>
        <v>READY MARTCGST150</v>
      </c>
      <c r="B310" s="19" t="s">
        <v>7404</v>
      </c>
      <c r="C310" s="19" t="s">
        <v>568</v>
      </c>
      <c r="D310" s="19" t="s">
        <v>569</v>
      </c>
      <c r="E310" s="20">
        <v>22500</v>
      </c>
      <c r="F310" s="20">
        <v>22500</v>
      </c>
      <c r="H310" s="58">
        <f t="shared" si="7"/>
        <v>0</v>
      </c>
      <c r="I310" s="60">
        <v>119066</v>
      </c>
      <c r="L310">
        <v>119066</v>
      </c>
    </row>
    <row r="311" spans="1:12" ht="16.5" hidden="1" x14ac:dyDescent="0.25">
      <c r="A311" s="19" t="str">
        <f t="shared" si="2"/>
        <v>READY MARTCGST250</v>
      </c>
      <c r="B311" s="19" t="s">
        <v>7404</v>
      </c>
      <c r="C311" s="19" t="s">
        <v>603</v>
      </c>
      <c r="D311" s="19" t="s">
        <v>604</v>
      </c>
      <c r="E311" s="20">
        <v>37500</v>
      </c>
      <c r="F311" s="20">
        <v>37500</v>
      </c>
      <c r="H311" s="58">
        <f t="shared" si="7"/>
        <v>0</v>
      </c>
      <c r="I311" s="60">
        <v>22500</v>
      </c>
      <c r="L311">
        <v>22500</v>
      </c>
    </row>
    <row r="312" spans="1:12" ht="16.5" hidden="1" x14ac:dyDescent="0.25">
      <c r="A312" s="19" t="str">
        <f t="shared" si="2"/>
        <v>READY MARTCN300</v>
      </c>
      <c r="B312" s="19" t="s">
        <v>7404</v>
      </c>
      <c r="C312" s="19" t="s">
        <v>41</v>
      </c>
      <c r="D312" s="19" t="s">
        <v>42</v>
      </c>
      <c r="E312" s="20">
        <v>70950</v>
      </c>
      <c r="F312" s="20">
        <v>70950</v>
      </c>
      <c r="H312" s="58">
        <f t="shared" si="7"/>
        <v>0</v>
      </c>
      <c r="I312" s="60">
        <v>37500</v>
      </c>
      <c r="L312">
        <v>37500</v>
      </c>
    </row>
    <row r="313" spans="1:12" ht="16.5" hidden="1" x14ac:dyDescent="0.25">
      <c r="A313" s="19" t="str">
        <f t="shared" si="2"/>
        <v>READY MARTGHK300</v>
      </c>
      <c r="B313" s="19" t="s">
        <v>7404</v>
      </c>
      <c r="C313" s="19" t="s">
        <v>558</v>
      </c>
      <c r="D313" s="19" t="s">
        <v>559</v>
      </c>
      <c r="E313" s="20">
        <v>70000</v>
      </c>
      <c r="F313" s="20">
        <v>70000</v>
      </c>
      <c r="H313" s="58">
        <f t="shared" si="7"/>
        <v>0</v>
      </c>
      <c r="I313" s="60">
        <v>70950</v>
      </c>
      <c r="L313">
        <v>70950</v>
      </c>
    </row>
    <row r="314" spans="1:12" ht="16.5" hidden="1" x14ac:dyDescent="0.25">
      <c r="A314" s="19" t="str">
        <f t="shared" si="2"/>
        <v>READY MARTGL250</v>
      </c>
      <c r="B314" s="19" t="s">
        <v>7404</v>
      </c>
      <c r="C314" s="19" t="s">
        <v>47</v>
      </c>
      <c r="D314" s="19" t="s">
        <v>48</v>
      </c>
      <c r="E314" s="20">
        <v>59400</v>
      </c>
      <c r="F314" s="20">
        <v>49500</v>
      </c>
      <c r="H314" s="58">
        <f t="shared" si="7"/>
        <v>-9900</v>
      </c>
      <c r="I314" s="60">
        <v>70000</v>
      </c>
      <c r="L314">
        <v>70000</v>
      </c>
    </row>
    <row r="315" spans="1:12" ht="16.5" hidden="1" x14ac:dyDescent="0.25">
      <c r="A315" s="19" t="str">
        <f t="shared" si="2"/>
        <v>READY MARTGM500</v>
      </c>
      <c r="B315" s="19" t="s">
        <v>7404</v>
      </c>
      <c r="C315" s="19" t="s">
        <v>30</v>
      </c>
      <c r="D315" s="19" t="s">
        <v>31</v>
      </c>
      <c r="E315" s="20">
        <v>111058</v>
      </c>
      <c r="F315" s="20">
        <v>111058</v>
      </c>
      <c r="H315" s="58">
        <f t="shared" si="7"/>
        <v>0</v>
      </c>
      <c r="I315" s="60">
        <v>59400</v>
      </c>
      <c r="L315">
        <v>49500</v>
      </c>
    </row>
    <row r="316" spans="1:12" ht="16.5" hidden="1" x14ac:dyDescent="0.25">
      <c r="A316" s="19" t="str">
        <f t="shared" si="2"/>
        <v>READY MARTGSG250</v>
      </c>
      <c r="B316" s="19" t="s">
        <v>7404</v>
      </c>
      <c r="C316" s="19" t="s">
        <v>49</v>
      </c>
      <c r="D316" s="19" t="s">
        <v>50</v>
      </c>
      <c r="E316" s="20">
        <v>61050</v>
      </c>
      <c r="F316" s="20">
        <v>50400</v>
      </c>
      <c r="H316" s="58">
        <f t="shared" si="7"/>
        <v>-10650</v>
      </c>
      <c r="I316" s="60">
        <v>111058</v>
      </c>
      <c r="L316">
        <v>111058</v>
      </c>
    </row>
    <row r="317" spans="1:12" ht="16.5" hidden="1" x14ac:dyDescent="0.25">
      <c r="A317" s="19" t="str">
        <f t="shared" si="2"/>
        <v>READY MARTGTLX250G</v>
      </c>
      <c r="B317" s="19" t="s">
        <v>7404</v>
      </c>
      <c r="C317" s="19" t="s">
        <v>32</v>
      </c>
      <c r="D317" s="19" t="s">
        <v>33</v>
      </c>
      <c r="E317" s="20">
        <v>50182</v>
      </c>
      <c r="F317" s="20">
        <v>50182</v>
      </c>
      <c r="H317" s="58">
        <f t="shared" si="7"/>
        <v>0</v>
      </c>
      <c r="I317" s="60">
        <v>61050</v>
      </c>
      <c r="L317">
        <v>50400</v>
      </c>
    </row>
    <row r="318" spans="1:12" ht="16.5" hidden="1" x14ac:dyDescent="0.25">
      <c r="A318" s="19" t="str">
        <f t="shared" si="2"/>
        <v>READY MARTGXD500</v>
      </c>
      <c r="B318" s="19" t="s">
        <v>7404</v>
      </c>
      <c r="C318" s="19" t="s">
        <v>55</v>
      </c>
      <c r="D318" s="19" t="s">
        <v>56</v>
      </c>
      <c r="E318" s="20">
        <v>111606</v>
      </c>
      <c r="F318" s="20">
        <v>111606</v>
      </c>
      <c r="H318" s="58">
        <f t="shared" si="7"/>
        <v>0</v>
      </c>
      <c r="I318" s="60">
        <v>50183</v>
      </c>
      <c r="L318">
        <v>50183</v>
      </c>
    </row>
    <row r="319" spans="1:12" ht="16.5" hidden="1" x14ac:dyDescent="0.25">
      <c r="A319" s="19" t="str">
        <f t="shared" si="2"/>
        <v>READY MARTMNH250</v>
      </c>
      <c r="B319" s="19" t="s">
        <v>7404</v>
      </c>
      <c r="C319" s="19" t="s">
        <v>51</v>
      </c>
      <c r="D319" s="19" t="s">
        <v>52</v>
      </c>
      <c r="E319" s="20">
        <v>46000</v>
      </c>
      <c r="F319" s="20">
        <v>46000</v>
      </c>
      <c r="H319" s="58">
        <f t="shared" si="7"/>
        <v>0</v>
      </c>
      <c r="I319" s="60">
        <v>111606</v>
      </c>
      <c r="L319">
        <v>111606</v>
      </c>
    </row>
    <row r="320" spans="1:12" ht="16.5" hidden="1" x14ac:dyDescent="0.25">
      <c r="A320" s="19" t="str">
        <f t="shared" si="2"/>
        <v>READY MARTTH200</v>
      </c>
      <c r="B320" s="19" t="s">
        <v>7404</v>
      </c>
      <c r="C320" s="19" t="s">
        <v>35</v>
      </c>
      <c r="D320" s="19" t="s">
        <v>36</v>
      </c>
      <c r="E320" s="20">
        <v>55595</v>
      </c>
      <c r="F320" s="20">
        <v>55595</v>
      </c>
      <c r="H320" s="58">
        <f t="shared" si="7"/>
        <v>0</v>
      </c>
      <c r="I320" s="60">
        <v>46000</v>
      </c>
      <c r="L320">
        <v>46000</v>
      </c>
    </row>
    <row r="321" spans="1:12" ht="16.5" hidden="1" x14ac:dyDescent="0.25">
      <c r="A321" s="19" t="str">
        <f t="shared" si="2"/>
        <v>READY MARTTHST150</v>
      </c>
      <c r="B321" s="19" t="s">
        <v>7404</v>
      </c>
      <c r="C321" s="19" t="s">
        <v>570</v>
      </c>
      <c r="D321" s="19" t="s">
        <v>571</v>
      </c>
      <c r="E321" s="20">
        <v>21667</v>
      </c>
      <c r="F321" s="20">
        <v>21667</v>
      </c>
      <c r="H321" s="58">
        <f t="shared" si="7"/>
        <v>0</v>
      </c>
      <c r="I321" s="60">
        <v>55595</v>
      </c>
      <c r="L321">
        <v>55595</v>
      </c>
    </row>
    <row r="322" spans="1:12" ht="16.5" hidden="1" x14ac:dyDescent="0.25">
      <c r="A322" s="19" t="str">
        <f t="shared" si="2"/>
        <v>READY MARTTHST250</v>
      </c>
      <c r="B322" s="19" t="s">
        <v>7404</v>
      </c>
      <c r="C322" s="19" t="s">
        <v>605</v>
      </c>
      <c r="D322" s="19" t="s">
        <v>606</v>
      </c>
      <c r="E322" s="20">
        <v>36111</v>
      </c>
      <c r="F322" s="20">
        <v>36111</v>
      </c>
      <c r="H322" s="58">
        <f t="shared" si="7"/>
        <v>0</v>
      </c>
      <c r="I322" s="60">
        <v>21667</v>
      </c>
      <c r="L322">
        <v>21667</v>
      </c>
    </row>
    <row r="323" spans="1:12" ht="16.5" hidden="1" x14ac:dyDescent="0.25">
      <c r="A323" s="19" t="str">
        <f t="shared" si="2"/>
        <v/>
      </c>
      <c r="B323" s="19"/>
      <c r="C323" s="19"/>
      <c r="D323" s="19"/>
      <c r="E323" s="20"/>
      <c r="F323" s="20"/>
      <c r="H323" s="58">
        <f t="shared" si="7"/>
        <v>0</v>
      </c>
      <c r="I323" s="60">
        <v>36111</v>
      </c>
      <c r="L323">
        <v>36111</v>
      </c>
    </row>
    <row r="324" spans="1:12" ht="16.5" hidden="1" x14ac:dyDescent="0.25">
      <c r="A324" s="19" t="str">
        <f t="shared" si="2"/>
        <v>REALFMARTCC300</v>
      </c>
      <c r="B324" s="19" t="s">
        <v>7405</v>
      </c>
      <c r="C324" s="19" t="s">
        <v>39</v>
      </c>
      <c r="D324" s="19" t="s">
        <v>40</v>
      </c>
      <c r="E324" s="20">
        <v>74250</v>
      </c>
      <c r="F324" s="20">
        <v>74250</v>
      </c>
      <c r="H324" s="58">
        <f t="shared" si="7"/>
        <v>0</v>
      </c>
      <c r="I324" s="60" t="e">
        <v>#VALUE!</v>
      </c>
      <c r="L324" t="e">
        <v>#VALUE!</v>
      </c>
    </row>
    <row r="325" spans="1:12" ht="16.5" hidden="1" x14ac:dyDescent="0.25">
      <c r="A325" s="19" t="str">
        <f t="shared" ref="A325:A388" si="8">B325&amp;C325</f>
        <v>REALFMARTCGM300</v>
      </c>
      <c r="B325" s="19" t="s">
        <v>7405</v>
      </c>
      <c r="C325" s="19" t="s">
        <v>27</v>
      </c>
      <c r="D325" s="19" t="s">
        <v>28</v>
      </c>
      <c r="E325" s="20">
        <v>73431</v>
      </c>
      <c r="F325" s="20">
        <v>73431</v>
      </c>
      <c r="H325" s="58">
        <f t="shared" si="7"/>
        <v>0</v>
      </c>
      <c r="I325" s="60">
        <v>74250</v>
      </c>
      <c r="L325">
        <v>74250</v>
      </c>
    </row>
    <row r="326" spans="1:12" ht="16.5" hidden="1" x14ac:dyDescent="0.25">
      <c r="A326" s="19" t="str">
        <f t="shared" si="8"/>
        <v>REALFMARTCGM500</v>
      </c>
      <c r="B326" s="19" t="s">
        <v>7405</v>
      </c>
      <c r="C326" s="19" t="s">
        <v>547</v>
      </c>
      <c r="D326" s="19" t="s">
        <v>548</v>
      </c>
      <c r="E326" s="20">
        <v>119066</v>
      </c>
      <c r="F326" s="20">
        <v>119066</v>
      </c>
      <c r="H326" s="58">
        <f t="shared" si="7"/>
        <v>0</v>
      </c>
      <c r="I326" s="60">
        <v>73431</v>
      </c>
      <c r="L326">
        <v>73431</v>
      </c>
    </row>
    <row r="327" spans="1:12" ht="16.5" hidden="1" x14ac:dyDescent="0.25">
      <c r="A327" s="19" t="str">
        <f t="shared" si="8"/>
        <v>REALFMARTCN300</v>
      </c>
      <c r="B327" s="19" t="s">
        <v>7405</v>
      </c>
      <c r="C327" s="19" t="s">
        <v>41</v>
      </c>
      <c r="D327" s="19" t="s">
        <v>42</v>
      </c>
      <c r="E327" s="20">
        <v>70950</v>
      </c>
      <c r="F327" s="20">
        <v>70950</v>
      </c>
      <c r="H327" s="58">
        <f t="shared" ref="H327:H390" si="9">F327-E327</f>
        <v>0</v>
      </c>
      <c r="I327" s="60">
        <v>119066</v>
      </c>
      <c r="L327">
        <v>119066</v>
      </c>
    </row>
    <row r="328" spans="1:12" ht="16.5" hidden="1" x14ac:dyDescent="0.25">
      <c r="A328" s="19" t="str">
        <f t="shared" si="8"/>
        <v>REALFMARTGTLX250G</v>
      </c>
      <c r="B328" s="19" t="s">
        <v>7405</v>
      </c>
      <c r="C328" s="19" t="s">
        <v>32</v>
      </c>
      <c r="D328" s="19" t="s">
        <v>33</v>
      </c>
      <c r="E328" s="20">
        <v>50182</v>
      </c>
      <c r="F328" s="20">
        <v>50182</v>
      </c>
      <c r="H328" s="58">
        <f t="shared" si="9"/>
        <v>0</v>
      </c>
      <c r="I328" s="60">
        <v>70950</v>
      </c>
      <c r="L328">
        <v>70950</v>
      </c>
    </row>
    <row r="329" spans="1:12" ht="16.5" hidden="1" x14ac:dyDescent="0.25">
      <c r="A329" s="19" t="str">
        <f t="shared" si="8"/>
        <v>REALFMARTMNH250</v>
      </c>
      <c r="B329" s="19" t="s">
        <v>7405</v>
      </c>
      <c r="C329" s="19" t="s">
        <v>51</v>
      </c>
      <c r="D329" s="19" t="s">
        <v>52</v>
      </c>
      <c r="E329" s="20">
        <v>46000</v>
      </c>
      <c r="F329" s="20">
        <v>46000</v>
      </c>
      <c r="H329" s="58">
        <f t="shared" si="9"/>
        <v>0</v>
      </c>
      <c r="I329" s="60">
        <v>50183</v>
      </c>
      <c r="L329">
        <v>50183</v>
      </c>
    </row>
    <row r="330" spans="1:12" ht="16.5" hidden="1" x14ac:dyDescent="0.25">
      <c r="A330" s="19" t="str">
        <f t="shared" si="8"/>
        <v/>
      </c>
      <c r="B330" s="19"/>
      <c r="C330" s="19"/>
      <c r="D330" s="19"/>
      <c r="E330" s="20"/>
      <c r="F330" s="20"/>
      <c r="H330" s="58">
        <f t="shared" si="9"/>
        <v>0</v>
      </c>
      <c r="I330" s="60">
        <v>46000</v>
      </c>
      <c r="L330">
        <v>46000</v>
      </c>
    </row>
    <row r="331" spans="1:12" ht="16.5" hidden="1" x14ac:dyDescent="0.25">
      <c r="A331" s="19" t="str">
        <f t="shared" si="8"/>
        <v>SAIGONHDCGM300</v>
      </c>
      <c r="B331" s="19" t="s">
        <v>7406</v>
      </c>
      <c r="C331" s="19" t="s">
        <v>27</v>
      </c>
      <c r="D331" s="19" t="s">
        <v>28</v>
      </c>
      <c r="E331" s="20">
        <v>73431</v>
      </c>
      <c r="F331" s="20">
        <v>73431</v>
      </c>
      <c r="H331" s="58">
        <f t="shared" si="9"/>
        <v>0</v>
      </c>
      <c r="I331" s="60" t="e">
        <v>#VALUE!</v>
      </c>
      <c r="L331" t="e">
        <v>#VALUE!</v>
      </c>
    </row>
    <row r="332" spans="1:12" ht="16.5" hidden="1" x14ac:dyDescent="0.25">
      <c r="A332" s="19" t="str">
        <f t="shared" si="8"/>
        <v>SAIGONHDCGM500</v>
      </c>
      <c r="B332" s="19" t="s">
        <v>7406</v>
      </c>
      <c r="C332" s="19" t="s">
        <v>547</v>
      </c>
      <c r="D332" s="19" t="s">
        <v>548</v>
      </c>
      <c r="E332" s="20">
        <v>119066</v>
      </c>
      <c r="F332" s="20">
        <v>119066</v>
      </c>
      <c r="H332" s="58">
        <f t="shared" si="9"/>
        <v>0</v>
      </c>
      <c r="I332" s="60">
        <v>73431</v>
      </c>
      <c r="L332">
        <v>73431</v>
      </c>
    </row>
    <row r="333" spans="1:12" ht="16.5" hidden="1" x14ac:dyDescent="0.25">
      <c r="A333" s="19" t="str">
        <f t="shared" si="8"/>
        <v>SAIGONHDGM500</v>
      </c>
      <c r="B333" s="19" t="s">
        <v>7406</v>
      </c>
      <c r="C333" s="19" t="s">
        <v>30</v>
      </c>
      <c r="D333" s="19" t="s">
        <v>31</v>
      </c>
      <c r="E333" s="20">
        <v>111058</v>
      </c>
      <c r="F333" s="20">
        <v>111058</v>
      </c>
      <c r="H333" s="58">
        <f t="shared" si="9"/>
        <v>0</v>
      </c>
      <c r="I333" s="60">
        <v>119066</v>
      </c>
      <c r="L333">
        <v>119066</v>
      </c>
    </row>
    <row r="334" spans="1:12" ht="16.5" hidden="1" x14ac:dyDescent="0.25">
      <c r="A334" s="19" t="str">
        <f t="shared" si="8"/>
        <v>SAIGONHDTH200</v>
      </c>
      <c r="B334" s="19" t="s">
        <v>7406</v>
      </c>
      <c r="C334" s="19" t="s">
        <v>35</v>
      </c>
      <c r="D334" s="19" t="s">
        <v>36</v>
      </c>
      <c r="E334" s="20">
        <v>55595</v>
      </c>
      <c r="F334" s="20">
        <v>55595</v>
      </c>
      <c r="H334" s="58">
        <f t="shared" si="9"/>
        <v>0</v>
      </c>
      <c r="I334" s="60">
        <v>111058</v>
      </c>
      <c r="L334">
        <v>111058</v>
      </c>
    </row>
    <row r="335" spans="1:12" ht="16.5" hidden="1" x14ac:dyDescent="0.25">
      <c r="A335" s="19" t="str">
        <f t="shared" si="8"/>
        <v>SAIGONHDTH400</v>
      </c>
      <c r="B335" s="19" t="s">
        <v>7406</v>
      </c>
      <c r="C335" s="19" t="s">
        <v>553</v>
      </c>
      <c r="D335" s="19" t="s">
        <v>554</v>
      </c>
      <c r="E335" s="20">
        <v>107205</v>
      </c>
      <c r="F335" s="20">
        <v>107205</v>
      </c>
      <c r="H335" s="58">
        <f t="shared" si="9"/>
        <v>0</v>
      </c>
      <c r="I335" s="60">
        <v>55595</v>
      </c>
      <c r="L335">
        <v>55595</v>
      </c>
    </row>
    <row r="336" spans="1:12" ht="16.5" hidden="1" x14ac:dyDescent="0.25">
      <c r="A336" s="19" t="str">
        <f t="shared" si="8"/>
        <v/>
      </c>
      <c r="B336" s="19"/>
      <c r="C336" s="19"/>
      <c r="D336" s="19"/>
      <c r="E336" s="20"/>
      <c r="F336" s="20"/>
      <c r="H336" s="58">
        <f t="shared" si="9"/>
        <v>0</v>
      </c>
      <c r="I336" s="60">
        <v>107205</v>
      </c>
      <c r="L336">
        <v>107205</v>
      </c>
    </row>
    <row r="337" spans="1:12" ht="16.5" hidden="1" x14ac:dyDescent="0.25">
      <c r="A337" s="19" t="str">
        <f t="shared" si="8"/>
        <v>SANHDIEUCGM300</v>
      </c>
      <c r="B337" s="19" t="s">
        <v>607</v>
      </c>
      <c r="C337" s="19" t="s">
        <v>27</v>
      </c>
      <c r="D337" s="19" t="s">
        <v>28</v>
      </c>
      <c r="E337" s="20">
        <v>73431</v>
      </c>
      <c r="F337" s="20">
        <v>73431</v>
      </c>
      <c r="H337" s="58">
        <f t="shared" si="9"/>
        <v>0</v>
      </c>
      <c r="I337" s="60" t="e">
        <v>#VALUE!</v>
      </c>
      <c r="L337" t="e">
        <v>#VALUE!</v>
      </c>
    </row>
    <row r="338" spans="1:12" ht="16.5" hidden="1" x14ac:dyDescent="0.25">
      <c r="A338" s="19" t="str">
        <f t="shared" si="8"/>
        <v>SANHDIEUGM500</v>
      </c>
      <c r="B338" s="19" t="s">
        <v>607</v>
      </c>
      <c r="C338" s="19" t="s">
        <v>30</v>
      </c>
      <c r="D338" s="19" t="s">
        <v>31</v>
      </c>
      <c r="E338" s="20">
        <v>111058</v>
      </c>
      <c r="F338" s="20">
        <v>111058</v>
      </c>
      <c r="H338" s="58">
        <f t="shared" si="9"/>
        <v>0</v>
      </c>
      <c r="I338" s="60">
        <v>73431</v>
      </c>
      <c r="L338">
        <v>73431</v>
      </c>
    </row>
    <row r="339" spans="1:12" ht="16.5" hidden="1" x14ac:dyDescent="0.25">
      <c r="A339" s="19" t="str">
        <f t="shared" si="8"/>
        <v>SANHDIEUGTLX250G</v>
      </c>
      <c r="B339" s="19" t="s">
        <v>607</v>
      </c>
      <c r="C339" s="19" t="s">
        <v>32</v>
      </c>
      <c r="D339" s="19" t="s">
        <v>33</v>
      </c>
      <c r="E339" s="20">
        <v>50182</v>
      </c>
      <c r="F339" s="20">
        <v>50182</v>
      </c>
      <c r="H339" s="58">
        <f t="shared" si="9"/>
        <v>0</v>
      </c>
      <c r="I339" s="60">
        <v>111058</v>
      </c>
      <c r="L339">
        <v>111058</v>
      </c>
    </row>
    <row r="340" spans="1:12" ht="16.5" hidden="1" x14ac:dyDescent="0.25">
      <c r="A340" s="19" t="str">
        <f t="shared" si="8"/>
        <v>SANHDIEUTH200</v>
      </c>
      <c r="B340" s="19" t="s">
        <v>607</v>
      </c>
      <c r="C340" s="19" t="s">
        <v>35</v>
      </c>
      <c r="D340" s="19" t="s">
        <v>36</v>
      </c>
      <c r="E340" s="20">
        <v>55595</v>
      </c>
      <c r="F340" s="20">
        <v>55595</v>
      </c>
      <c r="H340" s="58">
        <f t="shared" si="9"/>
        <v>0</v>
      </c>
      <c r="I340" s="60">
        <v>50183</v>
      </c>
      <c r="L340">
        <v>50183</v>
      </c>
    </row>
    <row r="341" spans="1:12" ht="16.5" hidden="1" x14ac:dyDescent="0.25">
      <c r="A341" s="19" t="str">
        <f t="shared" si="8"/>
        <v/>
      </c>
      <c r="B341" s="19"/>
      <c r="C341" s="19"/>
      <c r="D341" s="19"/>
      <c r="E341" s="20"/>
      <c r="F341" s="20"/>
      <c r="H341" s="58">
        <f t="shared" si="9"/>
        <v>0</v>
      </c>
      <c r="I341" s="60">
        <v>55595</v>
      </c>
      <c r="L341">
        <v>55595</v>
      </c>
    </row>
    <row r="342" spans="1:12" ht="16.5" hidden="1" x14ac:dyDescent="0.25">
      <c r="A342" s="19" t="str">
        <f t="shared" si="8"/>
        <v>SATRACGM300</v>
      </c>
      <c r="B342" s="19" t="s">
        <v>7407</v>
      </c>
      <c r="C342" s="19" t="s">
        <v>27</v>
      </c>
      <c r="D342" s="19" t="s">
        <v>28</v>
      </c>
      <c r="E342" s="20">
        <v>73431</v>
      </c>
      <c r="F342" s="20">
        <v>73431</v>
      </c>
      <c r="H342" s="58">
        <f t="shared" si="9"/>
        <v>0</v>
      </c>
      <c r="I342" s="60" t="e">
        <v>#VALUE!</v>
      </c>
      <c r="L342" t="e">
        <v>#VALUE!</v>
      </c>
    </row>
    <row r="343" spans="1:12" ht="16.5" hidden="1" x14ac:dyDescent="0.25">
      <c r="A343" s="19" t="str">
        <f t="shared" si="8"/>
        <v>SATRACGM500</v>
      </c>
      <c r="B343" s="19" t="s">
        <v>7407</v>
      </c>
      <c r="C343" s="19" t="s">
        <v>547</v>
      </c>
      <c r="D343" s="19" t="s">
        <v>548</v>
      </c>
      <c r="E343" s="20">
        <v>119066</v>
      </c>
      <c r="F343" s="20">
        <v>119066</v>
      </c>
      <c r="H343" s="58">
        <f t="shared" si="9"/>
        <v>0</v>
      </c>
      <c r="I343" s="60">
        <v>73431</v>
      </c>
      <c r="L343">
        <v>73431</v>
      </c>
    </row>
    <row r="344" spans="1:12" ht="16.5" hidden="1" x14ac:dyDescent="0.25">
      <c r="A344" s="19" t="str">
        <f t="shared" si="8"/>
        <v>SATRAGM500</v>
      </c>
      <c r="B344" s="19" t="s">
        <v>7407</v>
      </c>
      <c r="C344" s="19" t="s">
        <v>30</v>
      </c>
      <c r="D344" s="19" t="s">
        <v>31</v>
      </c>
      <c r="E344" s="20">
        <v>111058</v>
      </c>
      <c r="F344" s="20">
        <v>111058</v>
      </c>
      <c r="H344" s="58">
        <f t="shared" si="9"/>
        <v>0</v>
      </c>
      <c r="I344" s="60">
        <v>119066</v>
      </c>
      <c r="L344">
        <v>119066</v>
      </c>
    </row>
    <row r="345" spans="1:12" ht="16.5" hidden="1" x14ac:dyDescent="0.25">
      <c r="A345" s="19" t="str">
        <f t="shared" si="8"/>
        <v>SATRAGTLX250G</v>
      </c>
      <c r="B345" s="19" t="s">
        <v>7407</v>
      </c>
      <c r="C345" s="19" t="s">
        <v>32</v>
      </c>
      <c r="D345" s="19" t="s">
        <v>33</v>
      </c>
      <c r="E345" s="20">
        <v>50182</v>
      </c>
      <c r="F345" s="20">
        <v>50182</v>
      </c>
      <c r="H345" s="58">
        <f t="shared" si="9"/>
        <v>0</v>
      </c>
      <c r="I345" s="60">
        <v>111058</v>
      </c>
      <c r="L345">
        <v>111058</v>
      </c>
    </row>
    <row r="346" spans="1:12" ht="16.5" hidden="1" x14ac:dyDescent="0.25">
      <c r="A346" s="19" t="str">
        <f t="shared" si="8"/>
        <v>SATRAMNH250</v>
      </c>
      <c r="B346" s="19" t="s">
        <v>7407</v>
      </c>
      <c r="C346" s="19" t="s">
        <v>51</v>
      </c>
      <c r="D346" s="19" t="s">
        <v>52</v>
      </c>
      <c r="E346" s="20">
        <v>46000</v>
      </c>
      <c r="F346" s="20">
        <v>46000</v>
      </c>
      <c r="H346" s="58">
        <f t="shared" si="9"/>
        <v>0</v>
      </c>
      <c r="I346" s="60">
        <v>50183</v>
      </c>
      <c r="L346">
        <v>50182</v>
      </c>
    </row>
    <row r="347" spans="1:12" ht="16.5" hidden="1" x14ac:dyDescent="0.25">
      <c r="A347" s="19" t="str">
        <f t="shared" si="8"/>
        <v>SATRATH200</v>
      </c>
      <c r="B347" s="19" t="s">
        <v>7407</v>
      </c>
      <c r="C347" s="19" t="s">
        <v>35</v>
      </c>
      <c r="D347" s="19" t="s">
        <v>36</v>
      </c>
      <c r="E347" s="20">
        <v>55595</v>
      </c>
      <c r="F347" s="20">
        <v>55595</v>
      </c>
      <c r="H347" s="58">
        <f t="shared" si="9"/>
        <v>0</v>
      </c>
      <c r="I347" s="60">
        <v>46000</v>
      </c>
      <c r="L347">
        <v>46000</v>
      </c>
    </row>
    <row r="348" spans="1:12" ht="16.5" hidden="1" x14ac:dyDescent="0.25">
      <c r="A348" s="19" t="str">
        <f t="shared" si="8"/>
        <v>SATRATH400</v>
      </c>
      <c r="B348" s="19" t="s">
        <v>7407</v>
      </c>
      <c r="C348" s="19" t="s">
        <v>553</v>
      </c>
      <c r="D348" s="19" t="s">
        <v>554</v>
      </c>
      <c r="E348" s="20">
        <v>107205</v>
      </c>
      <c r="F348" s="20">
        <v>107205</v>
      </c>
      <c r="H348" s="58">
        <f t="shared" si="9"/>
        <v>0</v>
      </c>
      <c r="I348" s="60">
        <v>55595</v>
      </c>
      <c r="L348">
        <v>55595</v>
      </c>
    </row>
    <row r="349" spans="1:12" ht="16.5" hidden="1" x14ac:dyDescent="0.25">
      <c r="A349" s="19" t="str">
        <f t="shared" si="8"/>
        <v/>
      </c>
      <c r="B349" s="19"/>
      <c r="C349" s="19"/>
      <c r="D349" s="19"/>
      <c r="E349" s="20"/>
      <c r="F349" s="20"/>
      <c r="H349" s="58">
        <f t="shared" si="9"/>
        <v>0</v>
      </c>
      <c r="I349" s="60">
        <v>107205</v>
      </c>
      <c r="L349">
        <v>107205</v>
      </c>
    </row>
    <row r="350" spans="1:12" ht="16.5" hidden="1" x14ac:dyDescent="0.25">
      <c r="A350" s="19" t="str">
        <f t="shared" si="8"/>
        <v>SEVENCGM100</v>
      </c>
      <c r="B350" s="19" t="s">
        <v>608</v>
      </c>
      <c r="C350" s="19" t="s">
        <v>556</v>
      </c>
      <c r="D350" s="19" t="s">
        <v>557</v>
      </c>
      <c r="E350" s="20">
        <v>24549</v>
      </c>
      <c r="F350" s="20">
        <v>22340</v>
      </c>
      <c r="H350" s="58">
        <f t="shared" si="9"/>
        <v>-2209</v>
      </c>
      <c r="I350" s="60" t="e">
        <v>#VALUE!</v>
      </c>
      <c r="L350" t="e">
        <v>#VALUE!</v>
      </c>
    </row>
    <row r="351" spans="1:12" ht="16.5" hidden="1" x14ac:dyDescent="0.25">
      <c r="A351" s="19" t="str">
        <f t="shared" si="8"/>
        <v>SEVENGM500</v>
      </c>
      <c r="B351" s="19" t="s">
        <v>608</v>
      </c>
      <c r="C351" s="19" t="s">
        <v>30</v>
      </c>
      <c r="D351" s="19" t="s">
        <v>31</v>
      </c>
      <c r="E351" s="20">
        <v>111058</v>
      </c>
      <c r="F351" s="20">
        <v>101063</v>
      </c>
      <c r="H351" s="58">
        <f t="shared" si="9"/>
        <v>-9995</v>
      </c>
      <c r="I351" s="60">
        <v>24549</v>
      </c>
      <c r="L351">
        <v>22340</v>
      </c>
    </row>
    <row r="352" spans="1:12" ht="16.5" hidden="1" x14ac:dyDescent="0.25">
      <c r="A352" s="19" t="str">
        <f t="shared" si="8"/>
        <v>SEVENGSG45G</v>
      </c>
      <c r="B352" s="19" t="s">
        <v>608</v>
      </c>
      <c r="C352" s="19" t="s">
        <v>686</v>
      </c>
      <c r="D352" s="19" t="s">
        <v>687</v>
      </c>
      <c r="E352" s="20">
        <v>8372</v>
      </c>
      <c r="F352" s="20">
        <v>8372</v>
      </c>
      <c r="H352" s="58">
        <f t="shared" si="9"/>
        <v>0</v>
      </c>
      <c r="I352" s="60">
        <v>111058</v>
      </c>
      <c r="L352">
        <v>101063</v>
      </c>
    </row>
    <row r="353" spans="1:12" ht="16.5" hidden="1" x14ac:dyDescent="0.25">
      <c r="A353" s="19" t="str">
        <f t="shared" si="8"/>
        <v/>
      </c>
      <c r="B353" s="19"/>
      <c r="C353" s="19"/>
      <c r="D353" s="19"/>
      <c r="E353" s="20"/>
      <c r="F353" s="20"/>
      <c r="H353" s="58">
        <f t="shared" si="9"/>
        <v>0</v>
      </c>
      <c r="I353" s="60">
        <v>8372</v>
      </c>
      <c r="L353">
        <v>8372</v>
      </c>
    </row>
    <row r="354" spans="1:12" ht="16.5" hidden="1" x14ac:dyDescent="0.25">
      <c r="A354" s="19" t="str">
        <f t="shared" si="8"/>
        <v>SIBACGM300</v>
      </c>
      <c r="B354" s="19" t="s">
        <v>609</v>
      </c>
      <c r="C354" s="19" t="s">
        <v>27</v>
      </c>
      <c r="D354" s="19" t="s">
        <v>28</v>
      </c>
      <c r="E354" s="20">
        <v>73431</v>
      </c>
      <c r="F354" s="20">
        <v>69025</v>
      </c>
      <c r="H354" s="58">
        <f t="shared" si="9"/>
        <v>-4406</v>
      </c>
      <c r="I354" s="60" t="e">
        <v>#VALUE!</v>
      </c>
      <c r="L354" t="e">
        <v>#VALUE!</v>
      </c>
    </row>
    <row r="355" spans="1:12" ht="16.5" hidden="1" x14ac:dyDescent="0.25">
      <c r="A355" s="19" t="str">
        <f t="shared" si="8"/>
        <v>SIBAGSG250</v>
      </c>
      <c r="B355" s="19" t="s">
        <v>609</v>
      </c>
      <c r="C355" s="19" t="s">
        <v>49</v>
      </c>
      <c r="D355" s="19" t="s">
        <v>50</v>
      </c>
      <c r="E355" s="20">
        <v>57387</v>
      </c>
      <c r="F355" s="20">
        <v>50400</v>
      </c>
      <c r="H355" s="58">
        <f t="shared" si="9"/>
        <v>-6987</v>
      </c>
      <c r="I355" s="60">
        <v>73431</v>
      </c>
      <c r="L355">
        <v>69025</v>
      </c>
    </row>
    <row r="356" spans="1:12" ht="16.5" hidden="1" x14ac:dyDescent="0.25">
      <c r="A356" s="19" t="str">
        <f t="shared" si="8"/>
        <v>SIBAGTLX250G</v>
      </c>
      <c r="B356" s="19" t="s">
        <v>609</v>
      </c>
      <c r="C356" s="19" t="s">
        <v>32</v>
      </c>
      <c r="D356" s="19" t="s">
        <v>33</v>
      </c>
      <c r="E356" s="20">
        <v>50182</v>
      </c>
      <c r="F356" s="20">
        <v>47172</v>
      </c>
      <c r="H356" s="58">
        <f t="shared" si="9"/>
        <v>-3010</v>
      </c>
      <c r="I356" s="60">
        <v>57387</v>
      </c>
      <c r="L356">
        <v>50400</v>
      </c>
    </row>
    <row r="357" spans="1:12" ht="16.5" hidden="1" x14ac:dyDescent="0.25">
      <c r="A357" s="19" t="str">
        <f t="shared" si="8"/>
        <v>SIBATH200</v>
      </c>
      <c r="B357" s="19" t="s">
        <v>609</v>
      </c>
      <c r="C357" s="19" t="s">
        <v>35</v>
      </c>
      <c r="D357" s="19" t="s">
        <v>36</v>
      </c>
      <c r="E357" s="20">
        <v>55595</v>
      </c>
      <c r="F357" s="20">
        <v>52259</v>
      </c>
      <c r="H357" s="58">
        <f t="shared" si="9"/>
        <v>-3336</v>
      </c>
      <c r="I357" s="60">
        <v>50183</v>
      </c>
      <c r="L357">
        <v>47172</v>
      </c>
    </row>
    <row r="358" spans="1:12" ht="16.5" hidden="1" x14ac:dyDescent="0.25">
      <c r="A358" s="19" t="str">
        <f t="shared" si="8"/>
        <v/>
      </c>
      <c r="B358" s="19"/>
      <c r="C358" s="19"/>
      <c r="D358" s="19"/>
      <c r="E358" s="20"/>
      <c r="F358" s="20"/>
      <c r="H358" s="58">
        <f t="shared" si="9"/>
        <v>0</v>
      </c>
      <c r="I358" s="60">
        <v>55595</v>
      </c>
      <c r="L358">
        <v>52259</v>
      </c>
    </row>
    <row r="359" spans="1:12" ht="16.5" hidden="1" x14ac:dyDescent="0.25">
      <c r="A359" s="19" t="str">
        <f t="shared" si="8"/>
        <v>SMARTCC300</v>
      </c>
      <c r="B359" s="19" t="s">
        <v>611</v>
      </c>
      <c r="C359" s="19" t="s">
        <v>39</v>
      </c>
      <c r="D359" s="19" t="s">
        <v>40</v>
      </c>
      <c r="E359" s="20">
        <v>74250</v>
      </c>
      <c r="F359" s="20">
        <v>70538</v>
      </c>
      <c r="H359" s="58">
        <f t="shared" si="9"/>
        <v>-3712</v>
      </c>
      <c r="I359" s="60" t="e">
        <v>#VALUE!</v>
      </c>
      <c r="L359" t="e">
        <v>#VALUE!</v>
      </c>
    </row>
    <row r="360" spans="1:12" ht="16.5" hidden="1" x14ac:dyDescent="0.25">
      <c r="A360" s="19" t="str">
        <f t="shared" si="8"/>
        <v>SMARTCGM100</v>
      </c>
      <c r="B360" s="19" t="s">
        <v>611</v>
      </c>
      <c r="C360" s="19" t="s">
        <v>556</v>
      </c>
      <c r="D360" s="19" t="s">
        <v>557</v>
      </c>
      <c r="E360" s="20">
        <v>24549</v>
      </c>
      <c r="F360" s="20">
        <v>23322</v>
      </c>
      <c r="H360" s="58">
        <f t="shared" si="9"/>
        <v>-1227</v>
      </c>
      <c r="I360" s="60">
        <v>74250</v>
      </c>
      <c r="L360">
        <v>70538</v>
      </c>
    </row>
    <row r="361" spans="1:12" ht="16.5" hidden="1" x14ac:dyDescent="0.25">
      <c r="A361" s="19" t="str">
        <f t="shared" si="8"/>
        <v>SMARTCGM300</v>
      </c>
      <c r="B361" s="19" t="s">
        <v>611</v>
      </c>
      <c r="C361" s="19" t="s">
        <v>27</v>
      </c>
      <c r="D361" s="19" t="s">
        <v>28</v>
      </c>
      <c r="E361" s="20">
        <v>73431</v>
      </c>
      <c r="F361" s="20">
        <v>69759</v>
      </c>
      <c r="H361" s="58">
        <f t="shared" si="9"/>
        <v>-3672</v>
      </c>
      <c r="I361" s="60">
        <v>24549</v>
      </c>
      <c r="L361">
        <v>23322</v>
      </c>
    </row>
    <row r="362" spans="1:12" ht="16.5" hidden="1" x14ac:dyDescent="0.25">
      <c r="A362" s="19" t="str">
        <f t="shared" si="8"/>
        <v>SMARTCN300</v>
      </c>
      <c r="B362" s="19" t="s">
        <v>611</v>
      </c>
      <c r="C362" s="19" t="s">
        <v>41</v>
      </c>
      <c r="D362" s="19" t="s">
        <v>42</v>
      </c>
      <c r="E362" s="20">
        <v>70950</v>
      </c>
      <c r="F362" s="20">
        <v>67403</v>
      </c>
      <c r="H362" s="58">
        <f t="shared" si="9"/>
        <v>-3547</v>
      </c>
      <c r="I362" s="60">
        <v>73431</v>
      </c>
      <c r="L362">
        <v>69759</v>
      </c>
    </row>
    <row r="363" spans="1:12" ht="16.5" hidden="1" x14ac:dyDescent="0.25">
      <c r="A363" s="19" t="str">
        <f t="shared" si="8"/>
        <v>SMARTGL250</v>
      </c>
      <c r="B363" s="19" t="s">
        <v>611</v>
      </c>
      <c r="C363" s="19" t="s">
        <v>47</v>
      </c>
      <c r="D363" s="19" t="s">
        <v>48</v>
      </c>
      <c r="E363" s="20">
        <v>56430</v>
      </c>
      <c r="F363" s="20">
        <v>49500</v>
      </c>
      <c r="H363" s="58">
        <f t="shared" si="9"/>
        <v>-6930</v>
      </c>
      <c r="I363" s="60">
        <v>70950</v>
      </c>
      <c r="L363">
        <v>67403</v>
      </c>
    </row>
    <row r="364" spans="1:12" ht="16.5" hidden="1" x14ac:dyDescent="0.25">
      <c r="A364" s="19" t="str">
        <f t="shared" si="8"/>
        <v>SMARTGM500</v>
      </c>
      <c r="B364" s="19" t="s">
        <v>611</v>
      </c>
      <c r="C364" s="19" t="s">
        <v>30</v>
      </c>
      <c r="D364" s="19" t="s">
        <v>31</v>
      </c>
      <c r="E364" s="20">
        <v>111058</v>
      </c>
      <c r="F364" s="20">
        <v>105506</v>
      </c>
      <c r="H364" s="58">
        <f t="shared" si="9"/>
        <v>-5552</v>
      </c>
      <c r="I364" s="60">
        <v>56430</v>
      </c>
      <c r="L364">
        <v>49500</v>
      </c>
    </row>
    <row r="365" spans="1:12" ht="16.5" hidden="1" x14ac:dyDescent="0.25">
      <c r="A365" s="19" t="str">
        <f t="shared" si="8"/>
        <v>SMARTGSG250</v>
      </c>
      <c r="B365" s="19" t="s">
        <v>611</v>
      </c>
      <c r="C365" s="19" t="s">
        <v>49</v>
      </c>
      <c r="D365" s="19" t="s">
        <v>50</v>
      </c>
      <c r="E365" s="20">
        <v>57998</v>
      </c>
      <c r="F365" s="20">
        <v>50400</v>
      </c>
      <c r="H365" s="58">
        <f t="shared" si="9"/>
        <v>-7598</v>
      </c>
      <c r="I365" s="60">
        <v>111058</v>
      </c>
      <c r="L365">
        <v>105506</v>
      </c>
    </row>
    <row r="366" spans="1:12" ht="16.5" hidden="1" x14ac:dyDescent="0.25">
      <c r="A366" s="19" t="str">
        <f t="shared" si="8"/>
        <v>SMARTGTLX250G</v>
      </c>
      <c r="B366" s="19" t="s">
        <v>611</v>
      </c>
      <c r="C366" s="19" t="s">
        <v>32</v>
      </c>
      <c r="D366" s="19" t="s">
        <v>33</v>
      </c>
      <c r="E366" s="20">
        <v>50182</v>
      </c>
      <c r="F366" s="20">
        <v>47672</v>
      </c>
      <c r="H366" s="58">
        <f t="shared" si="9"/>
        <v>-2510</v>
      </c>
      <c r="I366" s="60">
        <v>57998</v>
      </c>
      <c r="L366">
        <v>50400</v>
      </c>
    </row>
    <row r="367" spans="1:12" ht="16.5" hidden="1" x14ac:dyDescent="0.25">
      <c r="A367" s="19" t="str">
        <f t="shared" si="8"/>
        <v>SMARTGTNH500</v>
      </c>
      <c r="B367" s="19" t="s">
        <v>611</v>
      </c>
      <c r="C367" s="19" t="s">
        <v>551</v>
      </c>
      <c r="D367" s="19" t="s">
        <v>552</v>
      </c>
      <c r="E367" s="20">
        <v>96890</v>
      </c>
      <c r="F367" s="20">
        <v>96890</v>
      </c>
      <c r="H367" s="58">
        <f t="shared" si="9"/>
        <v>0</v>
      </c>
      <c r="I367" s="60">
        <v>50183</v>
      </c>
      <c r="L367">
        <v>47672</v>
      </c>
    </row>
    <row r="368" spans="1:12" ht="16.5" hidden="1" x14ac:dyDescent="0.25">
      <c r="A368" s="19" t="str">
        <f t="shared" si="8"/>
        <v>SMARTMNH250</v>
      </c>
      <c r="B368" s="19" t="s">
        <v>611</v>
      </c>
      <c r="C368" s="19" t="s">
        <v>51</v>
      </c>
      <c r="D368" s="19" t="s">
        <v>52</v>
      </c>
      <c r="E368" s="20">
        <v>46000</v>
      </c>
      <c r="F368" s="20">
        <v>43700</v>
      </c>
      <c r="H368" s="58">
        <f t="shared" si="9"/>
        <v>-2300</v>
      </c>
      <c r="I368" s="60">
        <v>96890</v>
      </c>
      <c r="L368">
        <v>96890</v>
      </c>
    </row>
    <row r="369" spans="1:12" ht="16.5" hidden="1" x14ac:dyDescent="0.25">
      <c r="A369" s="19" t="str">
        <f t="shared" si="8"/>
        <v>SMARTTH200</v>
      </c>
      <c r="B369" s="19" t="s">
        <v>611</v>
      </c>
      <c r="C369" s="19" t="s">
        <v>35</v>
      </c>
      <c r="D369" s="19" t="s">
        <v>36</v>
      </c>
      <c r="E369" s="20">
        <v>55595</v>
      </c>
      <c r="F369" s="20">
        <v>52815</v>
      </c>
      <c r="H369" s="58">
        <f t="shared" si="9"/>
        <v>-2780</v>
      </c>
      <c r="I369" s="60">
        <v>46000</v>
      </c>
      <c r="L369">
        <v>43700</v>
      </c>
    </row>
    <row r="370" spans="1:12" ht="16.5" hidden="1" x14ac:dyDescent="0.25">
      <c r="A370" s="19" t="str">
        <f t="shared" si="8"/>
        <v/>
      </c>
      <c r="B370" s="19"/>
      <c r="C370" s="19"/>
      <c r="D370" s="19"/>
      <c r="E370" s="20"/>
      <c r="F370" s="20"/>
      <c r="H370" s="58">
        <f t="shared" si="9"/>
        <v>0</v>
      </c>
      <c r="I370" s="60">
        <v>55595</v>
      </c>
      <c r="L370">
        <v>52815</v>
      </c>
    </row>
    <row r="371" spans="1:12" ht="16.5" hidden="1" x14ac:dyDescent="0.25">
      <c r="A371" s="19" t="str">
        <f t="shared" si="8"/>
        <v>SONGNGOCCC300</v>
      </c>
      <c r="B371" s="19" t="s">
        <v>7408</v>
      </c>
      <c r="C371" s="19" t="s">
        <v>39</v>
      </c>
      <c r="D371" s="19" t="s">
        <v>40</v>
      </c>
      <c r="E371" s="20">
        <v>74250</v>
      </c>
      <c r="F371" s="20">
        <v>74250</v>
      </c>
      <c r="H371" s="58">
        <f t="shared" si="9"/>
        <v>0</v>
      </c>
      <c r="I371" s="60" t="e">
        <v>#VALUE!</v>
      </c>
      <c r="L371" t="e">
        <v>#VALUE!</v>
      </c>
    </row>
    <row r="372" spans="1:12" ht="16.5" hidden="1" x14ac:dyDescent="0.25">
      <c r="A372" s="19" t="str">
        <f t="shared" si="8"/>
        <v>SONGNGOCCGM300</v>
      </c>
      <c r="B372" s="19" t="s">
        <v>7408</v>
      </c>
      <c r="C372" s="19" t="s">
        <v>27</v>
      </c>
      <c r="D372" s="19" t="s">
        <v>28</v>
      </c>
      <c r="E372" s="20">
        <v>73431</v>
      </c>
      <c r="F372" s="20">
        <v>73431</v>
      </c>
      <c r="H372" s="58">
        <f t="shared" si="9"/>
        <v>0</v>
      </c>
      <c r="I372" s="60">
        <v>74250</v>
      </c>
      <c r="L372">
        <v>74250</v>
      </c>
    </row>
    <row r="373" spans="1:12" ht="16.5" hidden="1" x14ac:dyDescent="0.25">
      <c r="A373" s="19" t="str">
        <f t="shared" si="8"/>
        <v>SONGNGOCCGM500</v>
      </c>
      <c r="B373" s="19" t="s">
        <v>7408</v>
      </c>
      <c r="C373" s="19" t="s">
        <v>547</v>
      </c>
      <c r="D373" s="19" t="s">
        <v>548</v>
      </c>
      <c r="E373" s="20">
        <v>119066</v>
      </c>
      <c r="F373" s="20">
        <v>119066</v>
      </c>
      <c r="H373" s="58">
        <f t="shared" si="9"/>
        <v>0</v>
      </c>
      <c r="I373" s="60">
        <v>73431</v>
      </c>
      <c r="L373">
        <v>73431</v>
      </c>
    </row>
    <row r="374" spans="1:12" ht="16.5" hidden="1" x14ac:dyDescent="0.25">
      <c r="A374" s="19" t="str">
        <f t="shared" si="8"/>
        <v>SONGNGOCCN300</v>
      </c>
      <c r="B374" s="19" t="s">
        <v>7408</v>
      </c>
      <c r="C374" s="19" t="s">
        <v>41</v>
      </c>
      <c r="D374" s="19" t="s">
        <v>42</v>
      </c>
      <c r="E374" s="20">
        <v>70950</v>
      </c>
      <c r="F374" s="20">
        <v>70950</v>
      </c>
      <c r="H374" s="58">
        <f t="shared" si="9"/>
        <v>0</v>
      </c>
      <c r="I374" s="60">
        <v>119066</v>
      </c>
      <c r="L374">
        <v>119066</v>
      </c>
    </row>
    <row r="375" spans="1:12" ht="16.5" hidden="1" x14ac:dyDescent="0.25">
      <c r="A375" s="19" t="str">
        <f t="shared" si="8"/>
        <v>SONGNGOCGM500</v>
      </c>
      <c r="B375" s="19" t="s">
        <v>7408</v>
      </c>
      <c r="C375" s="19" t="s">
        <v>30</v>
      </c>
      <c r="D375" s="19" t="s">
        <v>31</v>
      </c>
      <c r="E375" s="20">
        <v>111058</v>
      </c>
      <c r="F375" s="20">
        <v>111058</v>
      </c>
      <c r="H375" s="58">
        <f t="shared" si="9"/>
        <v>0</v>
      </c>
      <c r="I375" s="60">
        <v>70950</v>
      </c>
      <c r="L375">
        <v>70950</v>
      </c>
    </row>
    <row r="376" spans="1:12" ht="16.5" hidden="1" x14ac:dyDescent="0.25">
      <c r="A376" s="19" t="str">
        <f t="shared" si="8"/>
        <v>SONGNGOCGTLX250G</v>
      </c>
      <c r="B376" s="19" t="s">
        <v>7408</v>
      </c>
      <c r="C376" s="19" t="s">
        <v>32</v>
      </c>
      <c r="D376" s="19" t="s">
        <v>33</v>
      </c>
      <c r="E376" s="20">
        <v>50182</v>
      </c>
      <c r="F376" s="20">
        <v>50182</v>
      </c>
      <c r="H376" s="58">
        <f t="shared" si="9"/>
        <v>0</v>
      </c>
      <c r="I376" s="60">
        <v>111058</v>
      </c>
      <c r="L376">
        <v>111058</v>
      </c>
    </row>
    <row r="377" spans="1:12" ht="16.5" hidden="1" x14ac:dyDescent="0.25">
      <c r="A377" s="19" t="str">
        <f t="shared" si="8"/>
        <v/>
      </c>
      <c r="B377" s="19"/>
      <c r="C377" s="19"/>
      <c r="D377" s="19"/>
      <c r="E377" s="20"/>
      <c r="F377" s="20"/>
      <c r="H377" s="58">
        <f t="shared" si="9"/>
        <v>0</v>
      </c>
      <c r="I377" s="60">
        <v>50183</v>
      </c>
      <c r="L377">
        <v>50183</v>
      </c>
    </row>
    <row r="378" spans="1:12" ht="16.5" hidden="1" x14ac:dyDescent="0.25">
      <c r="A378" s="19" t="str">
        <f t="shared" si="8"/>
        <v>STCHOHAYCGM100</v>
      </c>
      <c r="B378" s="19" t="s">
        <v>613</v>
      </c>
      <c r="C378" s="19" t="s">
        <v>556</v>
      </c>
      <c r="D378" s="19" t="s">
        <v>557</v>
      </c>
      <c r="E378" s="20">
        <v>24549</v>
      </c>
      <c r="F378" s="20">
        <v>24549</v>
      </c>
      <c r="H378" s="58">
        <f t="shared" si="9"/>
        <v>0</v>
      </c>
      <c r="I378" s="60" t="e">
        <v>#VALUE!</v>
      </c>
      <c r="L378" t="e">
        <v>#VALUE!</v>
      </c>
    </row>
    <row r="379" spans="1:12" ht="16.5" hidden="1" x14ac:dyDescent="0.25">
      <c r="A379" s="19" t="str">
        <f t="shared" si="8"/>
        <v>STCHOHAYCGM300</v>
      </c>
      <c r="B379" s="19" t="s">
        <v>613</v>
      </c>
      <c r="C379" s="19" t="s">
        <v>27</v>
      </c>
      <c r="D379" s="19" t="s">
        <v>28</v>
      </c>
      <c r="E379" s="20">
        <v>73431</v>
      </c>
      <c r="F379" s="20">
        <v>73431</v>
      </c>
      <c r="H379" s="58">
        <f t="shared" si="9"/>
        <v>0</v>
      </c>
      <c r="I379" s="60">
        <v>24549</v>
      </c>
      <c r="L379">
        <v>24549</v>
      </c>
    </row>
    <row r="380" spans="1:12" ht="16.5" hidden="1" x14ac:dyDescent="0.25">
      <c r="A380" s="19" t="str">
        <f t="shared" si="8"/>
        <v>STCHOHAYCN300</v>
      </c>
      <c r="B380" s="19" t="s">
        <v>613</v>
      </c>
      <c r="C380" s="19" t="s">
        <v>41</v>
      </c>
      <c r="D380" s="19" t="s">
        <v>42</v>
      </c>
      <c r="E380" s="20">
        <v>70950</v>
      </c>
      <c r="F380" s="20">
        <v>70950</v>
      </c>
      <c r="H380" s="58">
        <f t="shared" si="9"/>
        <v>0</v>
      </c>
      <c r="I380" s="60">
        <v>73431</v>
      </c>
      <c r="L380">
        <v>73431</v>
      </c>
    </row>
    <row r="381" spans="1:12" ht="16.5" hidden="1" x14ac:dyDescent="0.25">
      <c r="A381" s="19" t="str">
        <f t="shared" si="8"/>
        <v>STCHOHAYGHK300</v>
      </c>
      <c r="B381" s="19" t="s">
        <v>613</v>
      </c>
      <c r="C381" s="19" t="s">
        <v>558</v>
      </c>
      <c r="D381" s="19" t="s">
        <v>559</v>
      </c>
      <c r="E381" s="20">
        <v>70000</v>
      </c>
      <c r="F381" s="20">
        <v>70000</v>
      </c>
      <c r="H381" s="58">
        <f t="shared" si="9"/>
        <v>0</v>
      </c>
      <c r="I381" s="60">
        <v>70950</v>
      </c>
      <c r="L381">
        <v>70950</v>
      </c>
    </row>
    <row r="382" spans="1:12" ht="16.5" hidden="1" x14ac:dyDescent="0.25">
      <c r="A382" s="19" t="str">
        <f t="shared" si="8"/>
        <v>STCHOHAYGL250</v>
      </c>
      <c r="B382" s="19" t="s">
        <v>613</v>
      </c>
      <c r="C382" s="19" t="s">
        <v>47</v>
      </c>
      <c r="D382" s="19" t="s">
        <v>48</v>
      </c>
      <c r="E382" s="20">
        <v>49500</v>
      </c>
      <c r="F382" s="20">
        <v>49500</v>
      </c>
      <c r="H382" s="58">
        <f t="shared" si="9"/>
        <v>0</v>
      </c>
      <c r="I382" s="60">
        <v>70000</v>
      </c>
      <c r="L382">
        <v>70000</v>
      </c>
    </row>
    <row r="383" spans="1:12" ht="16.5" hidden="1" x14ac:dyDescent="0.25">
      <c r="A383" s="19" t="str">
        <f t="shared" si="8"/>
        <v>STCHOHAYGM500</v>
      </c>
      <c r="B383" s="19" t="s">
        <v>613</v>
      </c>
      <c r="C383" s="19" t="s">
        <v>30</v>
      </c>
      <c r="D383" s="19" t="s">
        <v>31</v>
      </c>
      <c r="E383" s="20">
        <v>111058</v>
      </c>
      <c r="F383" s="20">
        <v>111058</v>
      </c>
      <c r="H383" s="58">
        <f t="shared" si="9"/>
        <v>0</v>
      </c>
      <c r="I383" s="60">
        <v>49500</v>
      </c>
      <c r="L383">
        <v>49500</v>
      </c>
    </row>
    <row r="384" spans="1:12" ht="16.5" hidden="1" x14ac:dyDescent="0.25">
      <c r="A384" s="19" t="str">
        <f t="shared" si="8"/>
        <v>STCHOHAYGSG250</v>
      </c>
      <c r="B384" s="19" t="s">
        <v>613</v>
      </c>
      <c r="C384" s="19" t="s">
        <v>49</v>
      </c>
      <c r="D384" s="19" t="s">
        <v>50</v>
      </c>
      <c r="E384" s="20">
        <v>50400</v>
      </c>
      <c r="F384" s="20">
        <v>50400</v>
      </c>
      <c r="H384" s="58">
        <f t="shared" si="9"/>
        <v>0</v>
      </c>
      <c r="I384" s="60">
        <v>111058</v>
      </c>
      <c r="L384">
        <v>111058</v>
      </c>
    </row>
    <row r="385" spans="1:12" ht="16.5" hidden="1" x14ac:dyDescent="0.25">
      <c r="A385" s="19" t="str">
        <f t="shared" si="8"/>
        <v>STCHOHAYGTLX250G</v>
      </c>
      <c r="B385" s="19" t="s">
        <v>613</v>
      </c>
      <c r="C385" s="19" t="s">
        <v>32</v>
      </c>
      <c r="D385" s="19" t="s">
        <v>33</v>
      </c>
      <c r="E385" s="20">
        <v>50182</v>
      </c>
      <c r="F385" s="20">
        <v>50182</v>
      </c>
      <c r="H385" s="58">
        <f t="shared" si="9"/>
        <v>0</v>
      </c>
      <c r="I385" s="60">
        <v>50400</v>
      </c>
      <c r="L385">
        <v>50400</v>
      </c>
    </row>
    <row r="386" spans="1:12" ht="16.5" hidden="1" x14ac:dyDescent="0.25">
      <c r="A386" s="19" t="str">
        <f t="shared" si="8"/>
        <v>STCHOHAYGXD500</v>
      </c>
      <c r="B386" s="19" t="s">
        <v>613</v>
      </c>
      <c r="C386" s="19" t="s">
        <v>55</v>
      </c>
      <c r="D386" s="19" t="s">
        <v>56</v>
      </c>
      <c r="E386" s="20">
        <v>111606</v>
      </c>
      <c r="F386" s="20">
        <v>111606</v>
      </c>
      <c r="H386" s="58">
        <f t="shared" si="9"/>
        <v>0</v>
      </c>
      <c r="I386" s="60">
        <v>50183</v>
      </c>
      <c r="L386">
        <v>50182</v>
      </c>
    </row>
    <row r="387" spans="1:12" ht="16.5" hidden="1" x14ac:dyDescent="0.25">
      <c r="A387" s="19" t="str">
        <f t="shared" si="8"/>
        <v>STCHOHAYMNH250</v>
      </c>
      <c r="B387" s="19" t="s">
        <v>613</v>
      </c>
      <c r="C387" s="19" t="s">
        <v>51</v>
      </c>
      <c r="D387" s="19" t="s">
        <v>52</v>
      </c>
      <c r="E387" s="20">
        <v>46000</v>
      </c>
      <c r="F387" s="20">
        <v>46000</v>
      </c>
      <c r="H387" s="58">
        <f t="shared" si="9"/>
        <v>0</v>
      </c>
      <c r="I387" s="60">
        <v>111606</v>
      </c>
      <c r="L387">
        <v>111606</v>
      </c>
    </row>
    <row r="388" spans="1:12" ht="16.5" hidden="1" x14ac:dyDescent="0.25">
      <c r="A388" s="19" t="str">
        <f t="shared" si="8"/>
        <v>STCHOHAYTH200</v>
      </c>
      <c r="B388" s="19" t="s">
        <v>613</v>
      </c>
      <c r="C388" s="19" t="s">
        <v>35</v>
      </c>
      <c r="D388" s="19" t="s">
        <v>36</v>
      </c>
      <c r="E388" s="20">
        <v>55595</v>
      </c>
      <c r="F388" s="20">
        <v>55595</v>
      </c>
      <c r="H388" s="58">
        <f t="shared" si="9"/>
        <v>0</v>
      </c>
      <c r="I388" s="60">
        <v>46000</v>
      </c>
      <c r="L388">
        <v>46000</v>
      </c>
    </row>
    <row r="389" spans="1:12" ht="16.5" hidden="1" x14ac:dyDescent="0.25">
      <c r="A389" s="19" t="str">
        <f t="shared" ref="A389:A452" si="10">B389&amp;C389</f>
        <v/>
      </c>
      <c r="B389" s="19"/>
      <c r="C389" s="19"/>
      <c r="D389" s="19"/>
      <c r="E389" s="20"/>
      <c r="F389" s="20"/>
      <c r="H389" s="58">
        <f t="shared" si="9"/>
        <v>0</v>
      </c>
      <c r="I389" s="60">
        <v>55595</v>
      </c>
      <c r="L389">
        <v>55595</v>
      </c>
    </row>
    <row r="390" spans="1:12" ht="16.5" hidden="1" x14ac:dyDescent="0.25">
      <c r="A390" s="19" t="str">
        <f t="shared" si="10"/>
        <v>STTHANHCONGCGST150</v>
      </c>
      <c r="B390" s="19" t="s">
        <v>615</v>
      </c>
      <c r="C390" s="19" t="s">
        <v>568</v>
      </c>
      <c r="D390" s="19" t="s">
        <v>569</v>
      </c>
      <c r="E390" s="20">
        <v>22500</v>
      </c>
      <c r="F390" s="20">
        <v>20925</v>
      </c>
      <c r="H390" s="58">
        <f t="shared" si="9"/>
        <v>-1575</v>
      </c>
      <c r="I390" s="60" t="e">
        <v>#VALUE!</v>
      </c>
      <c r="L390" t="e">
        <v>#VALUE!</v>
      </c>
    </row>
    <row r="391" spans="1:12" ht="16.5" hidden="1" x14ac:dyDescent="0.25">
      <c r="A391" s="19" t="str">
        <f t="shared" si="10"/>
        <v>STTHANHCONGGM500</v>
      </c>
      <c r="B391" s="19" t="s">
        <v>615</v>
      </c>
      <c r="C391" s="19" t="s">
        <v>30</v>
      </c>
      <c r="D391" s="19" t="s">
        <v>31</v>
      </c>
      <c r="E391" s="20">
        <v>111058</v>
      </c>
      <c r="F391" s="20">
        <v>103284</v>
      </c>
      <c r="H391" s="58">
        <f t="shared" ref="H391:H454" si="11">F391-E391</f>
        <v>-7774</v>
      </c>
      <c r="I391" s="60">
        <v>22500</v>
      </c>
      <c r="L391">
        <v>20925</v>
      </c>
    </row>
    <row r="392" spans="1:12" ht="16.5" hidden="1" x14ac:dyDescent="0.25">
      <c r="A392" s="19" t="str">
        <f t="shared" si="10"/>
        <v>STTHANHCONGGSG250</v>
      </c>
      <c r="B392" s="19" t="s">
        <v>615</v>
      </c>
      <c r="C392" s="19" t="s">
        <v>49</v>
      </c>
      <c r="D392" s="19" t="s">
        <v>50</v>
      </c>
      <c r="E392" s="20">
        <v>50400</v>
      </c>
      <c r="F392" s="20">
        <v>46872</v>
      </c>
      <c r="H392" s="58">
        <f t="shared" si="11"/>
        <v>-3528</v>
      </c>
      <c r="I392" s="60">
        <v>111058</v>
      </c>
      <c r="L392">
        <v>103284</v>
      </c>
    </row>
    <row r="393" spans="1:12" ht="16.5" hidden="1" x14ac:dyDescent="0.25">
      <c r="A393" s="19" t="str">
        <f t="shared" si="10"/>
        <v>STTHANHCONGGXD500</v>
      </c>
      <c r="B393" s="19" t="s">
        <v>615</v>
      </c>
      <c r="C393" s="19" t="s">
        <v>55</v>
      </c>
      <c r="D393" s="19" t="s">
        <v>56</v>
      </c>
      <c r="E393" s="20">
        <v>111606</v>
      </c>
      <c r="F393" s="20">
        <v>103794</v>
      </c>
      <c r="H393" s="58">
        <f t="shared" si="11"/>
        <v>-7812</v>
      </c>
      <c r="I393" s="60">
        <v>50400</v>
      </c>
      <c r="L393">
        <v>46872</v>
      </c>
    </row>
    <row r="394" spans="1:12" ht="16.5" hidden="1" x14ac:dyDescent="0.25">
      <c r="A394" s="19" t="str">
        <f t="shared" si="10"/>
        <v>STTHANHCONGTH200</v>
      </c>
      <c r="B394" s="19" t="s">
        <v>615</v>
      </c>
      <c r="C394" s="19" t="s">
        <v>35</v>
      </c>
      <c r="D394" s="19" t="s">
        <v>36</v>
      </c>
      <c r="E394" s="20">
        <v>55595</v>
      </c>
      <c r="F394" s="20">
        <v>51704</v>
      </c>
      <c r="H394" s="58">
        <f t="shared" si="11"/>
        <v>-3891</v>
      </c>
      <c r="I394" s="60">
        <v>111606</v>
      </c>
      <c r="L394">
        <v>103794</v>
      </c>
    </row>
    <row r="395" spans="1:12" ht="16.5" hidden="1" x14ac:dyDescent="0.25">
      <c r="A395" s="19" t="str">
        <f t="shared" si="10"/>
        <v>STTHANHCONGTHST150</v>
      </c>
      <c r="B395" s="19" t="s">
        <v>615</v>
      </c>
      <c r="C395" s="19" t="s">
        <v>570</v>
      </c>
      <c r="D395" s="19" t="s">
        <v>571</v>
      </c>
      <c r="E395" s="20">
        <v>21667</v>
      </c>
      <c r="F395" s="20">
        <v>20150</v>
      </c>
      <c r="H395" s="58">
        <f t="shared" si="11"/>
        <v>-1517</v>
      </c>
      <c r="I395" s="60">
        <v>55595</v>
      </c>
      <c r="L395">
        <v>51704</v>
      </c>
    </row>
    <row r="396" spans="1:12" ht="16.5" hidden="1" x14ac:dyDescent="0.25">
      <c r="A396" s="19" t="str">
        <f t="shared" si="10"/>
        <v>STTHANHCONGTHST250</v>
      </c>
      <c r="B396" s="19" t="s">
        <v>615</v>
      </c>
      <c r="C396" s="19" t="s">
        <v>605</v>
      </c>
      <c r="D396" s="19" t="s">
        <v>606</v>
      </c>
      <c r="E396" s="20">
        <v>36111</v>
      </c>
      <c r="F396" s="20">
        <v>33583</v>
      </c>
      <c r="H396" s="58">
        <f t="shared" si="11"/>
        <v>-2528</v>
      </c>
      <c r="I396" s="60">
        <v>21667</v>
      </c>
      <c r="L396">
        <v>20150</v>
      </c>
    </row>
    <row r="397" spans="1:12" ht="16.5" hidden="1" x14ac:dyDescent="0.25">
      <c r="A397" s="19" t="str">
        <f t="shared" si="10"/>
        <v/>
      </c>
      <c r="B397" s="19"/>
      <c r="C397" s="19"/>
      <c r="D397" s="19"/>
      <c r="E397" s="20"/>
      <c r="F397" s="20"/>
      <c r="H397" s="58">
        <f t="shared" si="11"/>
        <v>0</v>
      </c>
      <c r="I397" s="60">
        <v>36111</v>
      </c>
      <c r="L397">
        <v>33583</v>
      </c>
    </row>
    <row r="398" spans="1:12" ht="16.5" hidden="1" x14ac:dyDescent="0.25">
      <c r="A398" s="19" t="str">
        <f t="shared" si="10"/>
        <v>TAEBACKTH400</v>
      </c>
      <c r="B398" s="19" t="s">
        <v>617</v>
      </c>
      <c r="C398" s="19" t="s">
        <v>553</v>
      </c>
      <c r="D398" s="19" t="s">
        <v>554</v>
      </c>
      <c r="E398" s="20">
        <v>107205</v>
      </c>
      <c r="F398" s="20">
        <v>98629</v>
      </c>
      <c r="H398" s="58">
        <f t="shared" si="11"/>
        <v>-8576</v>
      </c>
      <c r="I398" s="60" t="e">
        <v>#VALUE!</v>
      </c>
      <c r="L398" t="e">
        <v>#VALUE!</v>
      </c>
    </row>
    <row r="399" spans="1:12" ht="16.5" hidden="1" x14ac:dyDescent="0.25">
      <c r="A399" s="19" t="str">
        <f t="shared" si="10"/>
        <v/>
      </c>
      <c r="B399" s="19"/>
      <c r="C399" s="19"/>
      <c r="D399" s="19"/>
      <c r="E399" s="20"/>
      <c r="F399" s="20"/>
      <c r="H399" s="58">
        <f t="shared" si="11"/>
        <v>0</v>
      </c>
      <c r="I399" s="60">
        <v>107205</v>
      </c>
      <c r="L399">
        <v>98629</v>
      </c>
    </row>
    <row r="400" spans="1:12" ht="16.5" hidden="1" x14ac:dyDescent="0.25">
      <c r="A400" s="19" t="str">
        <f t="shared" si="10"/>
        <v>TMARTCC300</v>
      </c>
      <c r="B400" s="19" t="s">
        <v>619</v>
      </c>
      <c r="C400" s="19" t="s">
        <v>39</v>
      </c>
      <c r="D400" s="19" t="s">
        <v>40</v>
      </c>
      <c r="E400" s="20">
        <v>74250</v>
      </c>
      <c r="F400" s="20">
        <v>74250</v>
      </c>
      <c r="H400" s="58">
        <f t="shared" si="11"/>
        <v>0</v>
      </c>
      <c r="I400" s="60" t="e">
        <v>#VALUE!</v>
      </c>
      <c r="L400" t="e">
        <v>#VALUE!</v>
      </c>
    </row>
    <row r="401" spans="1:12" ht="16.5" hidden="1" x14ac:dyDescent="0.25">
      <c r="A401" s="19" t="str">
        <f t="shared" si="10"/>
        <v>TMARTCGM100</v>
      </c>
      <c r="B401" s="19" t="s">
        <v>619</v>
      </c>
      <c r="C401" s="19" t="s">
        <v>556</v>
      </c>
      <c r="D401" s="19" t="s">
        <v>557</v>
      </c>
      <c r="E401" s="20">
        <v>24549</v>
      </c>
      <c r="F401" s="20">
        <v>24549</v>
      </c>
      <c r="H401" s="58">
        <f t="shared" si="11"/>
        <v>0</v>
      </c>
      <c r="I401" s="60">
        <v>74250</v>
      </c>
      <c r="L401">
        <v>74250</v>
      </c>
    </row>
    <row r="402" spans="1:12" ht="16.5" hidden="1" x14ac:dyDescent="0.25">
      <c r="A402" s="19" t="str">
        <f t="shared" si="10"/>
        <v>TMARTCGM300</v>
      </c>
      <c r="B402" s="19" t="s">
        <v>619</v>
      </c>
      <c r="C402" s="19" t="s">
        <v>27</v>
      </c>
      <c r="D402" s="19" t="s">
        <v>28</v>
      </c>
      <c r="E402" s="20">
        <v>73431</v>
      </c>
      <c r="F402" s="20">
        <v>73431</v>
      </c>
      <c r="H402" s="58">
        <f t="shared" si="11"/>
        <v>0</v>
      </c>
      <c r="I402" s="60">
        <v>24549</v>
      </c>
      <c r="L402">
        <v>24549</v>
      </c>
    </row>
    <row r="403" spans="1:12" ht="16.5" hidden="1" x14ac:dyDescent="0.25">
      <c r="A403" s="19" t="str">
        <f t="shared" si="10"/>
        <v>TMARTCGM500</v>
      </c>
      <c r="B403" s="19" t="s">
        <v>619</v>
      </c>
      <c r="C403" s="19" t="s">
        <v>547</v>
      </c>
      <c r="D403" s="19" t="s">
        <v>548</v>
      </c>
      <c r="E403" s="20">
        <v>119066</v>
      </c>
      <c r="F403" s="20">
        <v>119066</v>
      </c>
      <c r="H403" s="58">
        <f t="shared" si="11"/>
        <v>0</v>
      </c>
      <c r="I403" s="60">
        <v>73431</v>
      </c>
      <c r="L403">
        <v>73431</v>
      </c>
    </row>
    <row r="404" spans="1:12" ht="16.5" hidden="1" x14ac:dyDescent="0.25">
      <c r="A404" s="19" t="str">
        <f t="shared" si="10"/>
        <v>TMARTCGST150</v>
      </c>
      <c r="B404" s="19" t="s">
        <v>619</v>
      </c>
      <c r="C404" s="19" t="s">
        <v>568</v>
      </c>
      <c r="D404" s="19" t="s">
        <v>569</v>
      </c>
      <c r="E404" s="20">
        <v>22500</v>
      </c>
      <c r="F404" s="20">
        <v>20250</v>
      </c>
      <c r="H404" s="58">
        <f t="shared" si="11"/>
        <v>-2250</v>
      </c>
      <c r="I404" s="60">
        <v>119066</v>
      </c>
      <c r="L404">
        <v>119066</v>
      </c>
    </row>
    <row r="405" spans="1:12" ht="16.5" hidden="1" x14ac:dyDescent="0.25">
      <c r="A405" s="19" t="str">
        <f t="shared" si="10"/>
        <v>TMARTCN300</v>
      </c>
      <c r="B405" s="19" t="s">
        <v>619</v>
      </c>
      <c r="C405" s="19" t="s">
        <v>41</v>
      </c>
      <c r="D405" s="19" t="s">
        <v>42</v>
      </c>
      <c r="E405" s="20">
        <v>70950</v>
      </c>
      <c r="F405" s="20">
        <v>70950</v>
      </c>
      <c r="H405" s="58">
        <f t="shared" si="11"/>
        <v>0</v>
      </c>
      <c r="I405" s="60">
        <v>22500</v>
      </c>
      <c r="L405">
        <v>20250</v>
      </c>
    </row>
    <row r="406" spans="1:12" ht="16.5" hidden="1" x14ac:dyDescent="0.25">
      <c r="A406" s="19" t="str">
        <f t="shared" si="10"/>
        <v>TMARTGHK300</v>
      </c>
      <c r="B406" s="19" t="s">
        <v>619</v>
      </c>
      <c r="C406" s="19" t="s">
        <v>558</v>
      </c>
      <c r="D406" s="19" t="s">
        <v>559</v>
      </c>
      <c r="E406" s="20">
        <v>70000</v>
      </c>
      <c r="F406" s="20">
        <v>70000</v>
      </c>
      <c r="H406" s="58">
        <f t="shared" si="11"/>
        <v>0</v>
      </c>
      <c r="I406" s="60">
        <v>70950</v>
      </c>
      <c r="L406">
        <v>70950</v>
      </c>
    </row>
    <row r="407" spans="1:12" ht="16.5" hidden="1" x14ac:dyDescent="0.25">
      <c r="A407" s="19" t="str">
        <f t="shared" si="10"/>
        <v>TMARTGL250</v>
      </c>
      <c r="B407" s="19" t="s">
        <v>619</v>
      </c>
      <c r="C407" s="19" t="s">
        <v>47</v>
      </c>
      <c r="D407" s="19" t="s">
        <v>48</v>
      </c>
      <c r="E407" s="20">
        <v>59400</v>
      </c>
      <c r="F407" s="20">
        <v>49500</v>
      </c>
      <c r="H407" s="58">
        <f t="shared" si="11"/>
        <v>-9900</v>
      </c>
      <c r="I407" s="60">
        <v>70000</v>
      </c>
      <c r="L407">
        <v>70000</v>
      </c>
    </row>
    <row r="408" spans="1:12" ht="16.5" hidden="1" x14ac:dyDescent="0.25">
      <c r="A408" s="19" t="str">
        <f t="shared" si="10"/>
        <v>TMARTGL500KT</v>
      </c>
      <c r="B408" s="19" t="s">
        <v>619</v>
      </c>
      <c r="C408" s="19" t="s">
        <v>549</v>
      </c>
      <c r="D408" s="19" t="s">
        <v>550</v>
      </c>
      <c r="E408" s="20">
        <v>94013</v>
      </c>
      <c r="F408" s="20">
        <v>94013</v>
      </c>
      <c r="H408" s="58">
        <f t="shared" si="11"/>
        <v>0</v>
      </c>
      <c r="I408" s="60">
        <v>59400</v>
      </c>
      <c r="L408">
        <v>49500</v>
      </c>
    </row>
    <row r="409" spans="1:12" ht="16.5" hidden="1" x14ac:dyDescent="0.25">
      <c r="A409" s="19" t="str">
        <f t="shared" si="10"/>
        <v>TMARTGM500</v>
      </c>
      <c r="B409" s="19" t="s">
        <v>619</v>
      </c>
      <c r="C409" s="19" t="s">
        <v>30</v>
      </c>
      <c r="D409" s="19" t="s">
        <v>31</v>
      </c>
      <c r="E409" s="20">
        <v>111058</v>
      </c>
      <c r="F409" s="20">
        <v>111058</v>
      </c>
      <c r="H409" s="58">
        <f t="shared" si="11"/>
        <v>0</v>
      </c>
      <c r="I409" s="60">
        <v>94013</v>
      </c>
      <c r="L409">
        <v>94013</v>
      </c>
    </row>
    <row r="410" spans="1:12" ht="16.5" hidden="1" x14ac:dyDescent="0.25">
      <c r="A410" s="19" t="str">
        <f t="shared" si="10"/>
        <v>TMARTGSG250</v>
      </c>
      <c r="B410" s="19" t="s">
        <v>619</v>
      </c>
      <c r="C410" s="19" t="s">
        <v>49</v>
      </c>
      <c r="D410" s="19" t="s">
        <v>50</v>
      </c>
      <c r="E410" s="20">
        <v>61050</v>
      </c>
      <c r="F410" s="20">
        <v>50400</v>
      </c>
      <c r="H410" s="58">
        <f t="shared" si="11"/>
        <v>-10650</v>
      </c>
      <c r="I410" s="60">
        <v>111058</v>
      </c>
      <c r="L410">
        <v>111058</v>
      </c>
    </row>
    <row r="411" spans="1:12" ht="16.5" hidden="1" x14ac:dyDescent="0.25">
      <c r="A411" s="19" t="str">
        <f t="shared" si="10"/>
        <v>TMARTGTLX250G</v>
      </c>
      <c r="B411" s="19" t="s">
        <v>619</v>
      </c>
      <c r="C411" s="19" t="s">
        <v>32</v>
      </c>
      <c r="D411" s="19" t="s">
        <v>33</v>
      </c>
      <c r="E411" s="20">
        <v>50182</v>
      </c>
      <c r="F411" s="20">
        <v>50182</v>
      </c>
      <c r="H411" s="58">
        <f t="shared" si="11"/>
        <v>0</v>
      </c>
      <c r="I411" s="60">
        <v>61050</v>
      </c>
      <c r="L411">
        <v>50400</v>
      </c>
    </row>
    <row r="412" spans="1:12" ht="16.5" hidden="1" x14ac:dyDescent="0.25">
      <c r="A412" s="19" t="str">
        <f t="shared" si="10"/>
        <v>TMARTGXD500</v>
      </c>
      <c r="B412" s="19" t="s">
        <v>619</v>
      </c>
      <c r="C412" s="19" t="s">
        <v>55</v>
      </c>
      <c r="D412" s="19" t="s">
        <v>56</v>
      </c>
      <c r="E412" s="20">
        <v>111606</v>
      </c>
      <c r="F412" s="20">
        <v>111606</v>
      </c>
      <c r="H412" s="58">
        <f t="shared" si="11"/>
        <v>0</v>
      </c>
      <c r="I412" s="60">
        <v>50812</v>
      </c>
      <c r="L412">
        <v>50183</v>
      </c>
    </row>
    <row r="413" spans="1:12" ht="16.5" hidden="1" x14ac:dyDescent="0.25">
      <c r="A413" s="19" t="str">
        <f t="shared" si="10"/>
        <v>TMARTMNH250</v>
      </c>
      <c r="B413" s="19" t="s">
        <v>619</v>
      </c>
      <c r="C413" s="19" t="s">
        <v>51</v>
      </c>
      <c r="D413" s="19" t="s">
        <v>52</v>
      </c>
      <c r="E413" s="20">
        <v>46000</v>
      </c>
      <c r="F413" s="20">
        <v>46000</v>
      </c>
      <c r="H413" s="58">
        <f t="shared" si="11"/>
        <v>0</v>
      </c>
      <c r="I413" s="60">
        <v>111606</v>
      </c>
      <c r="L413">
        <v>111606</v>
      </c>
    </row>
    <row r="414" spans="1:12" ht="16.5" hidden="1" x14ac:dyDescent="0.25">
      <c r="A414" s="19" t="str">
        <f t="shared" si="10"/>
        <v>TMARTTH200</v>
      </c>
      <c r="B414" s="19" t="s">
        <v>619</v>
      </c>
      <c r="C414" s="19" t="s">
        <v>35</v>
      </c>
      <c r="D414" s="19" t="s">
        <v>36</v>
      </c>
      <c r="E414" s="20">
        <v>55595</v>
      </c>
      <c r="F414" s="20">
        <v>55595</v>
      </c>
      <c r="H414" s="58">
        <f t="shared" si="11"/>
        <v>0</v>
      </c>
      <c r="I414" s="60">
        <v>46000</v>
      </c>
      <c r="L414">
        <v>46000</v>
      </c>
    </row>
    <row r="415" spans="1:12" ht="16.5" hidden="1" x14ac:dyDescent="0.25">
      <c r="A415" s="19" t="str">
        <f t="shared" si="10"/>
        <v>TMARTTH400</v>
      </c>
      <c r="B415" s="19" t="s">
        <v>619</v>
      </c>
      <c r="C415" s="19" t="s">
        <v>553</v>
      </c>
      <c r="D415" s="19" t="s">
        <v>554</v>
      </c>
      <c r="E415" s="20">
        <v>107205</v>
      </c>
      <c r="F415" s="20">
        <v>107205</v>
      </c>
      <c r="H415" s="58">
        <f t="shared" si="11"/>
        <v>0</v>
      </c>
      <c r="I415" s="60">
        <v>55595</v>
      </c>
      <c r="L415">
        <v>55595</v>
      </c>
    </row>
    <row r="416" spans="1:12" ht="16.5" hidden="1" x14ac:dyDescent="0.25">
      <c r="A416" s="19" t="str">
        <f t="shared" si="10"/>
        <v>TMARTTHST150</v>
      </c>
      <c r="B416" s="19" t="s">
        <v>619</v>
      </c>
      <c r="C416" s="19" t="s">
        <v>570</v>
      </c>
      <c r="D416" s="19" t="s">
        <v>571</v>
      </c>
      <c r="E416" s="20">
        <v>21667</v>
      </c>
      <c r="F416" s="20">
        <v>19500</v>
      </c>
      <c r="H416" s="58">
        <f t="shared" si="11"/>
        <v>-2167</v>
      </c>
      <c r="I416" s="60">
        <v>107205</v>
      </c>
      <c r="L416">
        <v>107205</v>
      </c>
    </row>
    <row r="417" spans="1:12" ht="16.5" hidden="1" x14ac:dyDescent="0.25">
      <c r="A417" s="19" t="str">
        <f t="shared" si="10"/>
        <v/>
      </c>
      <c r="B417" s="19"/>
      <c r="C417" s="19"/>
      <c r="D417" s="19"/>
      <c r="E417" s="20"/>
      <c r="F417" s="20"/>
      <c r="H417" s="58">
        <f t="shared" si="11"/>
        <v>0</v>
      </c>
      <c r="I417" s="60">
        <v>21667</v>
      </c>
      <c r="L417">
        <v>19500</v>
      </c>
    </row>
    <row r="418" spans="1:12" ht="16.5" hidden="1" x14ac:dyDescent="0.25">
      <c r="A418" s="19" t="str">
        <f t="shared" si="10"/>
        <v>TMARTHATECOCGM300</v>
      </c>
      <c r="B418" s="19" t="s">
        <v>621</v>
      </c>
      <c r="C418" s="19" t="s">
        <v>27</v>
      </c>
      <c r="D418" s="19" t="s">
        <v>28</v>
      </c>
      <c r="E418" s="20">
        <v>73431</v>
      </c>
      <c r="F418" s="20">
        <v>73431</v>
      </c>
      <c r="H418" s="58">
        <f t="shared" si="11"/>
        <v>0</v>
      </c>
      <c r="I418" s="60" t="e">
        <v>#VALUE!</v>
      </c>
      <c r="L418" t="e">
        <v>#VALUE!</v>
      </c>
    </row>
    <row r="419" spans="1:12" ht="16.5" hidden="1" x14ac:dyDescent="0.25">
      <c r="A419" s="19" t="str">
        <f t="shared" si="10"/>
        <v>TMARTHATECOCGM500</v>
      </c>
      <c r="B419" s="19" t="s">
        <v>621</v>
      </c>
      <c r="C419" s="19" t="s">
        <v>547</v>
      </c>
      <c r="D419" s="19" t="s">
        <v>548</v>
      </c>
      <c r="E419" s="20">
        <v>119066</v>
      </c>
      <c r="F419" s="20">
        <v>119066</v>
      </c>
      <c r="H419" s="58">
        <f t="shared" si="11"/>
        <v>0</v>
      </c>
      <c r="I419" s="60">
        <v>73431</v>
      </c>
      <c r="L419">
        <v>73431</v>
      </c>
    </row>
    <row r="420" spans="1:12" ht="16.5" hidden="1" x14ac:dyDescent="0.25">
      <c r="A420" s="19" t="str">
        <f t="shared" si="10"/>
        <v>TMARTHATECOGM500</v>
      </c>
      <c r="B420" s="19" t="s">
        <v>621</v>
      </c>
      <c r="C420" s="19" t="s">
        <v>30</v>
      </c>
      <c r="D420" s="19" t="s">
        <v>31</v>
      </c>
      <c r="E420" s="20">
        <v>111058</v>
      </c>
      <c r="F420" s="20">
        <v>111058</v>
      </c>
      <c r="H420" s="58">
        <f t="shared" si="11"/>
        <v>0</v>
      </c>
      <c r="I420" s="60">
        <v>119066</v>
      </c>
      <c r="L420">
        <v>119066</v>
      </c>
    </row>
    <row r="421" spans="1:12" ht="16.5" hidden="1" x14ac:dyDescent="0.25">
      <c r="A421" s="19" t="str">
        <f t="shared" si="10"/>
        <v>TMARTHATECOGTLX250G</v>
      </c>
      <c r="B421" s="19" t="s">
        <v>621</v>
      </c>
      <c r="C421" s="19" t="s">
        <v>32</v>
      </c>
      <c r="D421" s="19" t="s">
        <v>33</v>
      </c>
      <c r="E421" s="20">
        <v>50182</v>
      </c>
      <c r="F421" s="20">
        <v>50182</v>
      </c>
      <c r="H421" s="58">
        <f t="shared" si="11"/>
        <v>0</v>
      </c>
      <c r="I421" s="60">
        <v>111058</v>
      </c>
      <c r="L421">
        <v>111058</v>
      </c>
    </row>
    <row r="422" spans="1:12" ht="16.5" hidden="1" x14ac:dyDescent="0.25">
      <c r="A422" s="19" t="str">
        <f t="shared" si="10"/>
        <v>TMARTHATECOMNH250</v>
      </c>
      <c r="B422" s="19" t="s">
        <v>621</v>
      </c>
      <c r="C422" s="19" t="s">
        <v>51</v>
      </c>
      <c r="D422" s="19" t="s">
        <v>52</v>
      </c>
      <c r="E422" s="20">
        <v>46000</v>
      </c>
      <c r="F422" s="20">
        <v>46000</v>
      </c>
      <c r="H422" s="58">
        <f t="shared" si="11"/>
        <v>0</v>
      </c>
      <c r="I422" s="60">
        <v>50183</v>
      </c>
      <c r="L422">
        <v>50182</v>
      </c>
    </row>
    <row r="423" spans="1:12" ht="16.5" hidden="1" x14ac:dyDescent="0.25">
      <c r="A423" s="19" t="str">
        <f t="shared" si="10"/>
        <v>TMARTHATECOTH200</v>
      </c>
      <c r="B423" s="19" t="s">
        <v>621</v>
      </c>
      <c r="C423" s="19" t="s">
        <v>35</v>
      </c>
      <c r="D423" s="19" t="s">
        <v>36</v>
      </c>
      <c r="E423" s="20">
        <v>55595</v>
      </c>
      <c r="F423" s="20">
        <v>55595</v>
      </c>
      <c r="H423" s="58">
        <f t="shared" si="11"/>
        <v>0</v>
      </c>
      <c r="I423" s="60">
        <v>46000</v>
      </c>
      <c r="L423">
        <v>46000</v>
      </c>
    </row>
    <row r="424" spans="1:12" ht="16.5" hidden="1" x14ac:dyDescent="0.25">
      <c r="A424" s="19" t="str">
        <f t="shared" si="10"/>
        <v/>
      </c>
      <c r="B424" s="19"/>
      <c r="C424" s="19"/>
      <c r="D424" s="19"/>
      <c r="E424" s="20"/>
      <c r="F424" s="20"/>
      <c r="H424" s="58">
        <f t="shared" si="11"/>
        <v>0</v>
      </c>
      <c r="I424" s="60">
        <v>55595</v>
      </c>
      <c r="L424">
        <v>55595</v>
      </c>
    </row>
    <row r="425" spans="1:12" ht="16.5" hidden="1" x14ac:dyDescent="0.25">
      <c r="A425" s="19" t="str">
        <f>B425&amp;C425</f>
        <v>TOMITACGM100</v>
      </c>
      <c r="B425" s="19" t="s">
        <v>623</v>
      </c>
      <c r="C425" s="19" t="s">
        <v>556</v>
      </c>
      <c r="D425" s="19" t="s">
        <v>557</v>
      </c>
      <c r="E425" s="20">
        <v>24549</v>
      </c>
      <c r="F425" s="20">
        <v>24549</v>
      </c>
      <c r="H425" s="58">
        <f t="shared" si="11"/>
        <v>0</v>
      </c>
      <c r="I425" s="60" t="e">
        <v>#VALUE!</v>
      </c>
      <c r="L425" t="e">
        <v>#VALUE!</v>
      </c>
    </row>
    <row r="426" spans="1:12" ht="16.5" hidden="1" x14ac:dyDescent="0.25">
      <c r="A426" s="19" t="str">
        <f t="shared" si="10"/>
        <v>TOMITACGM300</v>
      </c>
      <c r="B426" s="19" t="s">
        <v>623</v>
      </c>
      <c r="C426" s="19" t="s">
        <v>27</v>
      </c>
      <c r="D426" s="19" t="s">
        <v>28</v>
      </c>
      <c r="E426" s="20">
        <v>73431</v>
      </c>
      <c r="F426" s="20">
        <v>73431</v>
      </c>
      <c r="H426" s="58">
        <f t="shared" si="11"/>
        <v>0</v>
      </c>
      <c r="I426" s="60">
        <v>24549</v>
      </c>
      <c r="L426">
        <v>24549</v>
      </c>
    </row>
    <row r="427" spans="1:12" ht="16.5" hidden="1" x14ac:dyDescent="0.25">
      <c r="A427" s="19" t="str">
        <f t="shared" si="10"/>
        <v/>
      </c>
      <c r="B427" s="19"/>
      <c r="C427" s="19"/>
      <c r="D427" s="19"/>
      <c r="E427" s="20"/>
      <c r="F427" s="20"/>
      <c r="H427" s="58">
        <f t="shared" si="11"/>
        <v>0</v>
      </c>
      <c r="I427" s="60">
        <v>73431</v>
      </c>
      <c r="L427">
        <v>73431</v>
      </c>
    </row>
    <row r="428" spans="1:12" ht="16.5" hidden="1" x14ac:dyDescent="0.25">
      <c r="A428" s="19" t="str">
        <f t="shared" si="10"/>
        <v>TTMFARMCC300</v>
      </c>
      <c r="B428" s="19" t="s">
        <v>625</v>
      </c>
      <c r="C428" s="19" t="s">
        <v>39</v>
      </c>
      <c r="D428" s="19" t="s">
        <v>40</v>
      </c>
      <c r="E428" s="20">
        <v>74250</v>
      </c>
      <c r="F428" s="20">
        <v>74250</v>
      </c>
      <c r="H428" s="58">
        <f t="shared" si="11"/>
        <v>0</v>
      </c>
      <c r="I428" s="60" t="e">
        <v>#VALUE!</v>
      </c>
      <c r="L428" t="e">
        <v>#VALUE!</v>
      </c>
    </row>
    <row r="429" spans="1:12" ht="16.5" hidden="1" x14ac:dyDescent="0.25">
      <c r="A429" s="19" t="str">
        <f t="shared" si="10"/>
        <v>TTMFARMCGM300</v>
      </c>
      <c r="B429" s="19" t="s">
        <v>625</v>
      </c>
      <c r="C429" s="19" t="s">
        <v>27</v>
      </c>
      <c r="D429" s="19" t="s">
        <v>28</v>
      </c>
      <c r="E429" s="20">
        <v>73431</v>
      </c>
      <c r="F429" s="20">
        <v>73431</v>
      </c>
      <c r="H429" s="58">
        <f t="shared" si="11"/>
        <v>0</v>
      </c>
      <c r="I429" s="60">
        <v>74250</v>
      </c>
      <c r="L429">
        <v>74250</v>
      </c>
    </row>
    <row r="430" spans="1:12" ht="16.5" hidden="1" x14ac:dyDescent="0.25">
      <c r="A430" s="19" t="str">
        <f t="shared" si="10"/>
        <v>TTMFARMCGM500</v>
      </c>
      <c r="B430" s="19" t="s">
        <v>625</v>
      </c>
      <c r="C430" s="19" t="s">
        <v>547</v>
      </c>
      <c r="D430" s="19" t="s">
        <v>548</v>
      </c>
      <c r="E430" s="20">
        <v>119066</v>
      </c>
      <c r="F430" s="20">
        <v>119066</v>
      </c>
      <c r="H430" s="58">
        <f t="shared" si="11"/>
        <v>0</v>
      </c>
      <c r="I430" s="60">
        <v>73431</v>
      </c>
      <c r="L430">
        <v>73431</v>
      </c>
    </row>
    <row r="431" spans="1:12" ht="16.5" hidden="1" x14ac:dyDescent="0.25">
      <c r="A431" s="19" t="str">
        <f t="shared" si="10"/>
        <v>TTMFARMGM500</v>
      </c>
      <c r="B431" s="19" t="s">
        <v>625</v>
      </c>
      <c r="C431" s="19" t="s">
        <v>30</v>
      </c>
      <c r="D431" s="19" t="s">
        <v>31</v>
      </c>
      <c r="E431" s="20">
        <v>111058</v>
      </c>
      <c r="F431" s="20">
        <v>111058</v>
      </c>
      <c r="H431" s="58">
        <f t="shared" si="11"/>
        <v>0</v>
      </c>
      <c r="I431" s="60">
        <v>119066</v>
      </c>
      <c r="L431">
        <v>119066</v>
      </c>
    </row>
    <row r="432" spans="1:12" ht="16.5" hidden="1" x14ac:dyDescent="0.25">
      <c r="A432" s="19" t="str">
        <f t="shared" si="10"/>
        <v>TTMFARMGTLX250G</v>
      </c>
      <c r="B432" s="19" t="s">
        <v>625</v>
      </c>
      <c r="C432" s="19" t="s">
        <v>32</v>
      </c>
      <c r="D432" s="19" t="s">
        <v>33</v>
      </c>
      <c r="E432" s="20">
        <v>50182</v>
      </c>
      <c r="F432" s="20">
        <v>50182</v>
      </c>
      <c r="H432" s="58">
        <f t="shared" si="11"/>
        <v>0</v>
      </c>
      <c r="I432" s="60">
        <v>111058</v>
      </c>
      <c r="L432">
        <v>111058</v>
      </c>
    </row>
    <row r="433" spans="1:12" ht="16.5" hidden="1" x14ac:dyDescent="0.25">
      <c r="A433" s="19" t="str">
        <f t="shared" si="10"/>
        <v>TTMFARMMNH250</v>
      </c>
      <c r="B433" s="19" t="s">
        <v>625</v>
      </c>
      <c r="C433" s="19" t="s">
        <v>51</v>
      </c>
      <c r="D433" s="19" t="s">
        <v>52</v>
      </c>
      <c r="E433" s="20">
        <v>46000</v>
      </c>
      <c r="F433" s="20">
        <v>46000</v>
      </c>
      <c r="H433" s="58">
        <f t="shared" si="11"/>
        <v>0</v>
      </c>
      <c r="I433" s="60">
        <v>50183</v>
      </c>
      <c r="L433">
        <v>50183</v>
      </c>
    </row>
    <row r="434" spans="1:12" ht="16.5" hidden="1" x14ac:dyDescent="0.25">
      <c r="A434" s="19" t="str">
        <f t="shared" si="10"/>
        <v>TTMFARMTH200</v>
      </c>
      <c r="B434" s="19" t="s">
        <v>625</v>
      </c>
      <c r="C434" s="19" t="s">
        <v>35</v>
      </c>
      <c r="D434" s="19" t="s">
        <v>36</v>
      </c>
      <c r="E434" s="20">
        <v>55595</v>
      </c>
      <c r="F434" s="20">
        <v>55595</v>
      </c>
      <c r="H434" s="58">
        <f t="shared" si="11"/>
        <v>0</v>
      </c>
      <c r="I434" s="60">
        <v>46000</v>
      </c>
      <c r="L434">
        <v>46000</v>
      </c>
    </row>
    <row r="435" spans="1:12" ht="16.5" hidden="1" x14ac:dyDescent="0.25">
      <c r="A435" s="19" t="str">
        <f t="shared" si="10"/>
        <v/>
      </c>
      <c r="B435" s="19"/>
      <c r="C435" s="19"/>
      <c r="D435" s="19"/>
      <c r="E435" s="20"/>
      <c r="F435" s="20"/>
      <c r="H435" s="58">
        <f t="shared" si="11"/>
        <v>0</v>
      </c>
      <c r="I435" s="60">
        <v>55595</v>
      </c>
      <c r="L435">
        <v>55595</v>
      </c>
    </row>
    <row r="436" spans="1:12" ht="16.5" hidden="1" x14ac:dyDescent="0.25">
      <c r="A436" s="19" t="str">
        <f t="shared" si="10"/>
        <v>UNITCC300</v>
      </c>
      <c r="B436" s="19" t="s">
        <v>627</v>
      </c>
      <c r="C436" s="19" t="s">
        <v>39</v>
      </c>
      <c r="D436" s="19" t="s">
        <v>40</v>
      </c>
      <c r="E436" s="20">
        <v>74250</v>
      </c>
      <c r="F436" s="20">
        <v>74250</v>
      </c>
      <c r="H436" s="58">
        <f t="shared" si="11"/>
        <v>0</v>
      </c>
      <c r="I436" s="60" t="e">
        <v>#VALUE!</v>
      </c>
      <c r="L436" t="e">
        <v>#VALUE!</v>
      </c>
    </row>
    <row r="437" spans="1:12" ht="16.5" hidden="1" x14ac:dyDescent="0.25">
      <c r="A437" s="19" t="str">
        <f t="shared" si="10"/>
        <v>UNITCGM300</v>
      </c>
      <c r="B437" s="19" t="s">
        <v>627</v>
      </c>
      <c r="C437" s="19" t="s">
        <v>27</v>
      </c>
      <c r="D437" s="19" t="s">
        <v>28</v>
      </c>
      <c r="E437" s="20">
        <v>73431</v>
      </c>
      <c r="F437" s="20">
        <v>73431</v>
      </c>
      <c r="H437" s="58">
        <f t="shared" si="11"/>
        <v>0</v>
      </c>
      <c r="I437" s="60">
        <v>74250</v>
      </c>
      <c r="L437">
        <v>74250</v>
      </c>
    </row>
    <row r="438" spans="1:12" ht="16.5" hidden="1" x14ac:dyDescent="0.25">
      <c r="A438" s="19" t="str">
        <f t="shared" si="10"/>
        <v>UNITcgm100</v>
      </c>
      <c r="B438" s="19" t="s">
        <v>627</v>
      </c>
      <c r="C438" s="19" t="s">
        <v>7474</v>
      </c>
      <c r="D438" s="19" t="s">
        <v>7603</v>
      </c>
      <c r="E438" s="20">
        <v>24549</v>
      </c>
      <c r="F438" s="20">
        <v>24549</v>
      </c>
      <c r="H438" s="58">
        <f t="shared" si="11"/>
        <v>0</v>
      </c>
      <c r="I438" s="60">
        <v>73431</v>
      </c>
      <c r="L438">
        <v>73431</v>
      </c>
    </row>
    <row r="439" spans="1:12" ht="16.5" hidden="1" x14ac:dyDescent="0.25">
      <c r="A439" s="19" t="str">
        <f t="shared" si="10"/>
        <v>UNITCGM500</v>
      </c>
      <c r="B439" s="19" t="s">
        <v>627</v>
      </c>
      <c r="C439" s="19" t="s">
        <v>547</v>
      </c>
      <c r="D439" s="19" t="s">
        <v>548</v>
      </c>
      <c r="E439" s="20">
        <v>119066</v>
      </c>
      <c r="F439" s="20">
        <v>119066</v>
      </c>
      <c r="H439" s="58">
        <f t="shared" si="11"/>
        <v>0</v>
      </c>
      <c r="I439" s="60">
        <v>119066</v>
      </c>
      <c r="L439">
        <v>119066</v>
      </c>
    </row>
    <row r="440" spans="1:12" ht="16.5" hidden="1" x14ac:dyDescent="0.25">
      <c r="A440" s="19" t="str">
        <f t="shared" si="10"/>
        <v>UNITCN300</v>
      </c>
      <c r="B440" s="19" t="s">
        <v>627</v>
      </c>
      <c r="C440" s="19" t="s">
        <v>41</v>
      </c>
      <c r="D440" s="19" t="s">
        <v>42</v>
      </c>
      <c r="E440" s="20">
        <v>70950</v>
      </c>
      <c r="F440" s="20">
        <v>70950</v>
      </c>
      <c r="H440" s="58">
        <f t="shared" si="11"/>
        <v>0</v>
      </c>
      <c r="I440" s="60">
        <v>70950</v>
      </c>
      <c r="L440">
        <v>70950</v>
      </c>
    </row>
    <row r="441" spans="1:12" ht="16.5" hidden="1" x14ac:dyDescent="0.25">
      <c r="A441" s="19" t="str">
        <f t="shared" si="10"/>
        <v>UNITGHK300</v>
      </c>
      <c r="B441" s="19" t="s">
        <v>627</v>
      </c>
      <c r="C441" s="19" t="s">
        <v>558</v>
      </c>
      <c r="D441" s="19" t="s">
        <v>559</v>
      </c>
      <c r="E441" s="20">
        <v>70000</v>
      </c>
      <c r="F441" s="20">
        <v>70000</v>
      </c>
      <c r="H441" s="58">
        <f t="shared" si="11"/>
        <v>0</v>
      </c>
      <c r="I441" s="60">
        <v>70000</v>
      </c>
      <c r="L441">
        <v>70000</v>
      </c>
    </row>
    <row r="442" spans="1:12" ht="16.5" hidden="1" x14ac:dyDescent="0.25">
      <c r="A442" s="19" t="str">
        <f t="shared" si="10"/>
        <v>UNITGM500</v>
      </c>
      <c r="B442" s="19" t="s">
        <v>627</v>
      </c>
      <c r="C442" s="19" t="s">
        <v>30</v>
      </c>
      <c r="D442" s="19" t="s">
        <v>31</v>
      </c>
      <c r="E442" s="20">
        <v>111058</v>
      </c>
      <c r="F442" s="20">
        <v>111058</v>
      </c>
      <c r="H442" s="58">
        <f t="shared" si="11"/>
        <v>0</v>
      </c>
      <c r="I442" s="60">
        <v>111058</v>
      </c>
      <c r="L442">
        <v>111058</v>
      </c>
    </row>
    <row r="443" spans="1:12" ht="16.5" hidden="1" x14ac:dyDescent="0.25">
      <c r="A443" s="19" t="str">
        <f t="shared" si="10"/>
        <v>UNITGTLX250G</v>
      </c>
      <c r="B443" s="19" t="s">
        <v>627</v>
      </c>
      <c r="C443" s="19" t="s">
        <v>32</v>
      </c>
      <c r="D443" s="19" t="s">
        <v>33</v>
      </c>
      <c r="E443" s="20">
        <v>50182</v>
      </c>
      <c r="F443" s="20">
        <v>50182</v>
      </c>
      <c r="H443" s="58">
        <f t="shared" si="11"/>
        <v>0</v>
      </c>
      <c r="I443" s="60">
        <v>50183</v>
      </c>
      <c r="L443">
        <v>50183</v>
      </c>
    </row>
    <row r="444" spans="1:12" ht="16.5" hidden="1" x14ac:dyDescent="0.25">
      <c r="A444" s="19" t="str">
        <f t="shared" si="10"/>
        <v>UNITGXD500</v>
      </c>
      <c r="B444" s="19" t="s">
        <v>627</v>
      </c>
      <c r="C444" s="19" t="s">
        <v>55</v>
      </c>
      <c r="D444" s="19" t="s">
        <v>56</v>
      </c>
      <c r="E444" s="20">
        <v>111606</v>
      </c>
      <c r="F444" s="20">
        <v>111606</v>
      </c>
      <c r="H444" s="58">
        <f t="shared" si="11"/>
        <v>0</v>
      </c>
      <c r="I444" s="60">
        <v>111606</v>
      </c>
      <c r="L444">
        <v>111606</v>
      </c>
    </row>
    <row r="445" spans="1:12" ht="16.5" hidden="1" x14ac:dyDescent="0.25">
      <c r="A445" s="19" t="str">
        <f t="shared" si="10"/>
        <v>UNITMNH250</v>
      </c>
      <c r="B445" s="19" t="s">
        <v>627</v>
      </c>
      <c r="C445" s="19" t="s">
        <v>51</v>
      </c>
      <c r="D445" s="19" t="s">
        <v>52</v>
      </c>
      <c r="E445" s="20">
        <v>46000</v>
      </c>
      <c r="F445" s="20">
        <v>46000</v>
      </c>
      <c r="H445" s="58">
        <f t="shared" si="11"/>
        <v>0</v>
      </c>
      <c r="I445" s="60">
        <v>46000</v>
      </c>
      <c r="L445">
        <v>46000</v>
      </c>
    </row>
    <row r="446" spans="1:12" ht="16.5" hidden="1" x14ac:dyDescent="0.25">
      <c r="A446" s="19" t="str">
        <f t="shared" si="10"/>
        <v>UNITTH200</v>
      </c>
      <c r="B446" s="19" t="s">
        <v>627</v>
      </c>
      <c r="C446" s="19" t="s">
        <v>35</v>
      </c>
      <c r="D446" s="19" t="s">
        <v>36</v>
      </c>
      <c r="E446" s="20">
        <v>55595</v>
      </c>
      <c r="F446" s="20">
        <v>55595</v>
      </c>
      <c r="H446" s="58">
        <f t="shared" si="11"/>
        <v>0</v>
      </c>
      <c r="I446" s="60">
        <v>55595</v>
      </c>
      <c r="L446">
        <v>55595</v>
      </c>
    </row>
    <row r="447" spans="1:12" ht="16.5" hidden="1" x14ac:dyDescent="0.25">
      <c r="A447" s="19" t="str">
        <f t="shared" si="10"/>
        <v/>
      </c>
      <c r="B447" s="19"/>
      <c r="C447" s="19"/>
      <c r="D447" s="19"/>
      <c r="E447" s="20"/>
      <c r="F447" s="20"/>
      <c r="H447" s="58">
        <f t="shared" si="11"/>
        <v>0</v>
      </c>
      <c r="I447" s="60" t="e">
        <v>#VALUE!</v>
      </c>
      <c r="L447" t="e">
        <v>#VALUE!</v>
      </c>
    </row>
    <row r="448" spans="1:12" ht="16.5" hidden="1" x14ac:dyDescent="0.25">
      <c r="A448" s="19" t="str">
        <f t="shared" si="10"/>
        <v>VANCUONGCC300</v>
      </c>
      <c r="B448" s="19" t="s">
        <v>7409</v>
      </c>
      <c r="C448" s="19" t="s">
        <v>39</v>
      </c>
      <c r="D448" s="19" t="s">
        <v>40</v>
      </c>
      <c r="E448" s="20">
        <v>74250</v>
      </c>
      <c r="F448" s="20">
        <v>74250</v>
      </c>
      <c r="H448" s="58">
        <f t="shared" si="11"/>
        <v>0</v>
      </c>
      <c r="I448" s="60">
        <v>74250</v>
      </c>
      <c r="L448">
        <v>74250</v>
      </c>
    </row>
    <row r="449" spans="1:12" ht="16.5" hidden="1" x14ac:dyDescent="0.25">
      <c r="A449" s="19" t="str">
        <f t="shared" si="10"/>
        <v>VANCUONGCGM300</v>
      </c>
      <c r="B449" s="19" t="s">
        <v>7409</v>
      </c>
      <c r="C449" s="19" t="s">
        <v>27</v>
      </c>
      <c r="D449" s="19" t="s">
        <v>28</v>
      </c>
      <c r="E449" s="20">
        <v>73431</v>
      </c>
      <c r="F449" s="20">
        <v>73431</v>
      </c>
      <c r="H449" s="58">
        <f t="shared" si="11"/>
        <v>0</v>
      </c>
      <c r="I449" s="60">
        <v>73431</v>
      </c>
      <c r="L449">
        <v>73431</v>
      </c>
    </row>
    <row r="450" spans="1:12" ht="16.5" hidden="1" x14ac:dyDescent="0.25">
      <c r="A450" s="19" t="str">
        <f t="shared" si="10"/>
        <v>VANCUONGGL250</v>
      </c>
      <c r="B450" s="19" t="s">
        <v>7409</v>
      </c>
      <c r="C450" s="19" t="s">
        <v>47</v>
      </c>
      <c r="D450" s="19" t="s">
        <v>48</v>
      </c>
      <c r="E450" s="20">
        <v>49500</v>
      </c>
      <c r="F450" s="20">
        <v>49500</v>
      </c>
      <c r="H450" s="58">
        <f t="shared" si="11"/>
        <v>0</v>
      </c>
      <c r="I450" s="60">
        <v>49500</v>
      </c>
      <c r="L450">
        <v>49500</v>
      </c>
    </row>
    <row r="451" spans="1:12" ht="16.5" hidden="1" x14ac:dyDescent="0.25">
      <c r="A451" s="19" t="str">
        <f t="shared" si="10"/>
        <v>VANCUONGGM500</v>
      </c>
      <c r="B451" s="19" t="s">
        <v>7409</v>
      </c>
      <c r="C451" s="19" t="s">
        <v>30</v>
      </c>
      <c r="D451" s="19" t="s">
        <v>31</v>
      </c>
      <c r="E451" s="20">
        <v>111058</v>
      </c>
      <c r="F451" s="20">
        <v>111058</v>
      </c>
      <c r="H451" s="58">
        <f t="shared" si="11"/>
        <v>0</v>
      </c>
      <c r="I451" s="60">
        <v>111058</v>
      </c>
      <c r="L451">
        <v>111058</v>
      </c>
    </row>
    <row r="452" spans="1:12" ht="16.5" hidden="1" x14ac:dyDescent="0.25">
      <c r="A452" s="19" t="str">
        <f t="shared" si="10"/>
        <v>VANCUONGGSG250</v>
      </c>
      <c r="B452" s="19" t="s">
        <v>7409</v>
      </c>
      <c r="C452" s="19" t="s">
        <v>49</v>
      </c>
      <c r="D452" s="19" t="s">
        <v>50</v>
      </c>
      <c r="E452" s="20">
        <v>50400</v>
      </c>
      <c r="F452" s="20">
        <v>50400</v>
      </c>
      <c r="H452" s="58">
        <f t="shared" si="11"/>
        <v>0</v>
      </c>
      <c r="I452" s="60">
        <v>50400</v>
      </c>
      <c r="L452">
        <v>50400</v>
      </c>
    </row>
    <row r="453" spans="1:12" ht="16.5" hidden="1" x14ac:dyDescent="0.25">
      <c r="A453" s="19" t="str">
        <f t="shared" ref="A453:A517" si="12">B453&amp;C453</f>
        <v>VANCUONGGTLX250G</v>
      </c>
      <c r="B453" s="19" t="s">
        <v>7409</v>
      </c>
      <c r="C453" s="19" t="s">
        <v>32</v>
      </c>
      <c r="D453" s="19" t="s">
        <v>33</v>
      </c>
      <c r="E453" s="20">
        <v>50182</v>
      </c>
      <c r="F453" s="20">
        <v>50182</v>
      </c>
      <c r="H453" s="58">
        <f t="shared" si="11"/>
        <v>0</v>
      </c>
      <c r="I453" s="60">
        <v>50183</v>
      </c>
      <c r="L453">
        <v>50182</v>
      </c>
    </row>
    <row r="454" spans="1:12" ht="16.5" hidden="1" x14ac:dyDescent="0.25">
      <c r="A454" s="19" t="str">
        <f t="shared" si="12"/>
        <v>VANCUONGMNH250</v>
      </c>
      <c r="B454" s="19" t="s">
        <v>7409</v>
      </c>
      <c r="C454" s="19" t="s">
        <v>51</v>
      </c>
      <c r="D454" s="19" t="s">
        <v>52</v>
      </c>
      <c r="E454" s="20">
        <v>46000</v>
      </c>
      <c r="F454" s="20">
        <v>46000</v>
      </c>
      <c r="H454" s="58">
        <f t="shared" si="11"/>
        <v>0</v>
      </c>
      <c r="I454" s="60">
        <v>46000</v>
      </c>
      <c r="L454">
        <v>46000</v>
      </c>
    </row>
    <row r="455" spans="1:12" ht="16.5" hidden="1" x14ac:dyDescent="0.25">
      <c r="A455" s="19" t="str">
        <f t="shared" si="12"/>
        <v>VANCUONGTH200</v>
      </c>
      <c r="B455" s="19" t="s">
        <v>7409</v>
      </c>
      <c r="C455" s="19" t="s">
        <v>35</v>
      </c>
      <c r="D455" s="19" t="s">
        <v>36</v>
      </c>
      <c r="E455" s="20">
        <v>55595</v>
      </c>
      <c r="F455" s="20">
        <v>55595</v>
      </c>
      <c r="H455" s="58">
        <f t="shared" ref="H455:H518" si="13">F455-E455</f>
        <v>0</v>
      </c>
      <c r="I455" s="60">
        <v>55595</v>
      </c>
      <c r="L455">
        <v>55595</v>
      </c>
    </row>
    <row r="456" spans="1:12" ht="16.5" hidden="1" x14ac:dyDescent="0.25">
      <c r="A456" s="19" t="str">
        <f t="shared" si="12"/>
        <v/>
      </c>
      <c r="B456" s="19"/>
      <c r="C456" s="19"/>
      <c r="D456" s="19"/>
      <c r="E456" s="20"/>
      <c r="F456" s="20"/>
      <c r="H456" s="58">
        <f t="shared" si="13"/>
        <v>0</v>
      </c>
      <c r="I456" s="60" t="e">
        <v>#VALUE!</v>
      </c>
      <c r="L456" t="e">
        <v>#VALUE!</v>
      </c>
    </row>
    <row r="457" spans="1:12" ht="16.5" hidden="1" x14ac:dyDescent="0.25">
      <c r="A457" s="19" t="str">
        <f t="shared" si="12"/>
        <v>VIETYCC300</v>
      </c>
      <c r="B457" s="19" t="s">
        <v>629</v>
      </c>
      <c r="C457" s="19" t="s">
        <v>39</v>
      </c>
      <c r="D457" s="19" t="s">
        <v>40</v>
      </c>
      <c r="E457" s="20">
        <v>74250</v>
      </c>
      <c r="F457" s="20">
        <v>70538</v>
      </c>
      <c r="H457" s="58">
        <f t="shared" si="13"/>
        <v>-3712</v>
      </c>
      <c r="I457" s="60">
        <v>74250</v>
      </c>
      <c r="L457">
        <v>70538</v>
      </c>
    </row>
    <row r="458" spans="1:12" ht="16.5" hidden="1" x14ac:dyDescent="0.25">
      <c r="A458" s="19" t="str">
        <f t="shared" si="12"/>
        <v>VIETYCGM300</v>
      </c>
      <c r="B458" s="19" t="s">
        <v>629</v>
      </c>
      <c r="C458" s="19" t="s">
        <v>27</v>
      </c>
      <c r="D458" s="19" t="s">
        <v>28</v>
      </c>
      <c r="E458" s="20">
        <v>73431</v>
      </c>
      <c r="F458" s="20">
        <v>69759</v>
      </c>
      <c r="H458" s="58">
        <f t="shared" si="13"/>
        <v>-3672</v>
      </c>
      <c r="I458" s="60">
        <v>73431</v>
      </c>
      <c r="L458">
        <v>69759</v>
      </c>
    </row>
    <row r="459" spans="1:12" ht="16.5" hidden="1" x14ac:dyDescent="0.25">
      <c r="A459" s="19" t="str">
        <f t="shared" si="12"/>
        <v>VIETYCN300</v>
      </c>
      <c r="B459" s="19" t="s">
        <v>629</v>
      </c>
      <c r="C459" s="19" t="s">
        <v>41</v>
      </c>
      <c r="D459" s="19" t="s">
        <v>42</v>
      </c>
      <c r="E459" s="20">
        <v>70950</v>
      </c>
      <c r="F459" s="20">
        <v>67402</v>
      </c>
      <c r="H459" s="58">
        <f t="shared" si="13"/>
        <v>-3548</v>
      </c>
      <c r="I459" s="60">
        <v>70950</v>
      </c>
      <c r="L459">
        <v>67402</v>
      </c>
    </row>
    <row r="460" spans="1:12" ht="16.5" hidden="1" x14ac:dyDescent="0.25">
      <c r="A460" s="19" t="str">
        <f t="shared" si="12"/>
        <v>VIETYGHK300</v>
      </c>
      <c r="B460" s="19" t="s">
        <v>629</v>
      </c>
      <c r="C460" s="19" t="s">
        <v>558</v>
      </c>
      <c r="D460" s="19" t="s">
        <v>559</v>
      </c>
      <c r="E460" s="20">
        <v>70000</v>
      </c>
      <c r="F460" s="20">
        <v>66500</v>
      </c>
      <c r="H460" s="58">
        <f t="shared" si="13"/>
        <v>-3500</v>
      </c>
      <c r="I460" s="60">
        <v>70000</v>
      </c>
      <c r="L460">
        <v>66500</v>
      </c>
    </row>
    <row r="461" spans="1:12" ht="16.5" hidden="1" x14ac:dyDescent="0.25">
      <c r="A461" s="19" t="str">
        <f t="shared" si="12"/>
        <v>VIETYGM500</v>
      </c>
      <c r="B461" s="19" t="s">
        <v>629</v>
      </c>
      <c r="C461" s="19" t="s">
        <v>30</v>
      </c>
      <c r="D461" s="19" t="s">
        <v>31</v>
      </c>
      <c r="E461" s="20">
        <v>111058</v>
      </c>
      <c r="F461" s="20">
        <v>105505</v>
      </c>
      <c r="H461" s="58">
        <f t="shared" si="13"/>
        <v>-5553</v>
      </c>
      <c r="I461" s="60">
        <v>111058</v>
      </c>
      <c r="L461">
        <v>105505</v>
      </c>
    </row>
    <row r="462" spans="1:12" ht="16.5" hidden="1" x14ac:dyDescent="0.25">
      <c r="A462" s="19" t="str">
        <f t="shared" si="12"/>
        <v>VIETYGTLX250G</v>
      </c>
      <c r="B462" s="19" t="s">
        <v>629</v>
      </c>
      <c r="C462" s="19" t="s">
        <v>32</v>
      </c>
      <c r="D462" s="19" t="s">
        <v>33</v>
      </c>
      <c r="E462" s="20">
        <v>50182</v>
      </c>
      <c r="F462" s="20">
        <v>47673</v>
      </c>
      <c r="H462" s="58">
        <f t="shared" si="13"/>
        <v>-2509</v>
      </c>
      <c r="I462" s="60">
        <v>50183</v>
      </c>
      <c r="L462">
        <v>47673</v>
      </c>
    </row>
    <row r="463" spans="1:12" ht="16.5" hidden="1" x14ac:dyDescent="0.25">
      <c r="A463" s="19" t="str">
        <f t="shared" si="12"/>
        <v>VIETYGXD500</v>
      </c>
      <c r="B463" s="19" t="s">
        <v>629</v>
      </c>
      <c r="C463" s="19" t="s">
        <v>55</v>
      </c>
      <c r="D463" s="19" t="s">
        <v>56</v>
      </c>
      <c r="E463" s="20">
        <v>111606</v>
      </c>
      <c r="F463" s="20">
        <v>106025</v>
      </c>
      <c r="H463" s="58">
        <f t="shared" si="13"/>
        <v>-5581</v>
      </c>
      <c r="I463" s="60">
        <v>111606</v>
      </c>
      <c r="L463">
        <v>106025</v>
      </c>
    </row>
    <row r="464" spans="1:12" ht="16.5" hidden="1" x14ac:dyDescent="0.25">
      <c r="A464" s="19" t="str">
        <f t="shared" si="12"/>
        <v>VIETYMNH250</v>
      </c>
      <c r="B464" s="19" t="s">
        <v>629</v>
      </c>
      <c r="C464" s="19" t="s">
        <v>51</v>
      </c>
      <c r="D464" s="19" t="s">
        <v>52</v>
      </c>
      <c r="E464" s="20">
        <v>46000</v>
      </c>
      <c r="F464" s="20">
        <v>43700</v>
      </c>
      <c r="H464" s="58">
        <f t="shared" si="13"/>
        <v>-2300</v>
      </c>
      <c r="I464" s="60">
        <v>46000</v>
      </c>
      <c r="L464">
        <v>43700</v>
      </c>
    </row>
    <row r="465" spans="1:12" ht="16.5" hidden="1" x14ac:dyDescent="0.25">
      <c r="A465" s="19" t="str">
        <f t="shared" si="12"/>
        <v>VIETYTH200</v>
      </c>
      <c r="B465" s="19" t="s">
        <v>629</v>
      </c>
      <c r="C465" s="19" t="s">
        <v>35</v>
      </c>
      <c r="D465" s="19" t="s">
        <v>36</v>
      </c>
      <c r="E465" s="20">
        <v>55595</v>
      </c>
      <c r="F465" s="20">
        <v>52815</v>
      </c>
      <c r="H465" s="58">
        <f t="shared" si="13"/>
        <v>-2780</v>
      </c>
      <c r="I465" s="60">
        <v>55595</v>
      </c>
      <c r="L465">
        <v>52815</v>
      </c>
    </row>
    <row r="466" spans="1:12" ht="16.5" hidden="1" x14ac:dyDescent="0.25">
      <c r="A466" s="19" t="str">
        <f t="shared" si="12"/>
        <v/>
      </c>
      <c r="B466" s="19"/>
      <c r="C466" s="19"/>
      <c r="D466" s="19"/>
      <c r="E466" s="20"/>
      <c r="F466" s="20"/>
      <c r="H466" s="58">
        <f t="shared" si="13"/>
        <v>0</v>
      </c>
      <c r="I466" s="60" t="e">
        <v>#VALUE!</v>
      </c>
      <c r="L466" t="e">
        <v>#VALUE!</v>
      </c>
    </row>
    <row r="467" spans="1:12" ht="16.5" hidden="1" x14ac:dyDescent="0.25">
      <c r="A467" s="19" t="str">
        <f t="shared" si="12"/>
        <v>VITALMARTCC300</v>
      </c>
      <c r="B467" s="19" t="s">
        <v>631</v>
      </c>
      <c r="C467" s="19" t="s">
        <v>39</v>
      </c>
      <c r="D467" s="19" t="s">
        <v>40</v>
      </c>
      <c r="E467" s="20">
        <v>74250</v>
      </c>
      <c r="F467" s="20">
        <v>74250</v>
      </c>
      <c r="H467" s="58">
        <f t="shared" si="13"/>
        <v>0</v>
      </c>
      <c r="I467" s="60">
        <v>74250</v>
      </c>
      <c r="L467">
        <v>74250</v>
      </c>
    </row>
    <row r="468" spans="1:12" ht="16.5" hidden="1" x14ac:dyDescent="0.25">
      <c r="A468" s="19" t="str">
        <f t="shared" si="12"/>
        <v>VITALMARTCGM100</v>
      </c>
      <c r="B468" s="19" t="s">
        <v>631</v>
      </c>
      <c r="C468" s="19" t="s">
        <v>556</v>
      </c>
      <c r="D468" s="19" t="s">
        <v>557</v>
      </c>
      <c r="E468" s="20">
        <v>24549</v>
      </c>
      <c r="F468" s="20">
        <v>22830</v>
      </c>
      <c r="H468" s="58">
        <f t="shared" si="13"/>
        <v>-1719</v>
      </c>
      <c r="I468" s="60">
        <v>24549</v>
      </c>
      <c r="L468">
        <v>22830</v>
      </c>
    </row>
    <row r="469" spans="1:12" ht="16.5" hidden="1" x14ac:dyDescent="0.25">
      <c r="A469" s="19" t="str">
        <f t="shared" si="12"/>
        <v>VITALMARTCGM300</v>
      </c>
      <c r="B469" s="19" t="s">
        <v>631</v>
      </c>
      <c r="C469" s="19" t="s">
        <v>27</v>
      </c>
      <c r="D469" s="19" t="s">
        <v>28</v>
      </c>
      <c r="E469" s="20">
        <v>73431</v>
      </c>
      <c r="F469" s="20">
        <v>73431</v>
      </c>
      <c r="H469" s="58">
        <f t="shared" si="13"/>
        <v>0</v>
      </c>
      <c r="I469" s="60">
        <v>73431</v>
      </c>
      <c r="L469">
        <v>73431</v>
      </c>
    </row>
    <row r="470" spans="1:12" ht="16.5" hidden="1" x14ac:dyDescent="0.25">
      <c r="A470" s="19" t="str">
        <f t="shared" si="12"/>
        <v>VITALMARTCGM500</v>
      </c>
      <c r="B470" s="19" t="s">
        <v>631</v>
      </c>
      <c r="C470" s="19" t="s">
        <v>547</v>
      </c>
      <c r="D470" s="19" t="s">
        <v>548</v>
      </c>
      <c r="E470" s="20">
        <v>119066</v>
      </c>
      <c r="F470" s="20">
        <v>110732</v>
      </c>
      <c r="H470" s="58">
        <f t="shared" si="13"/>
        <v>-8334</v>
      </c>
      <c r="I470" s="60">
        <v>119066</v>
      </c>
      <c r="L470">
        <v>110732</v>
      </c>
    </row>
    <row r="471" spans="1:12" ht="16.5" hidden="1" x14ac:dyDescent="0.25">
      <c r="A471" s="19" t="str">
        <f t="shared" si="12"/>
        <v>VITALMARTCN300</v>
      </c>
      <c r="B471" s="19" t="s">
        <v>631</v>
      </c>
      <c r="C471" s="19" t="s">
        <v>41</v>
      </c>
      <c r="D471" s="19" t="s">
        <v>42</v>
      </c>
      <c r="E471" s="20">
        <v>70950</v>
      </c>
      <c r="F471" s="20">
        <v>70950</v>
      </c>
      <c r="H471" s="58">
        <f t="shared" si="13"/>
        <v>0</v>
      </c>
      <c r="I471" s="60">
        <v>70950</v>
      </c>
      <c r="L471">
        <v>70950</v>
      </c>
    </row>
    <row r="472" spans="1:12" ht="16.5" hidden="1" x14ac:dyDescent="0.25">
      <c r="A472" s="19" t="str">
        <f t="shared" si="12"/>
        <v>VITALMARTGL250</v>
      </c>
      <c r="B472" s="19" t="s">
        <v>631</v>
      </c>
      <c r="C472" s="19" t="s">
        <v>47</v>
      </c>
      <c r="D472" s="19" t="s">
        <v>48</v>
      </c>
      <c r="E472" s="20">
        <v>49500</v>
      </c>
      <c r="F472" s="20">
        <v>49500</v>
      </c>
      <c r="H472" s="58">
        <f t="shared" si="13"/>
        <v>0</v>
      </c>
      <c r="I472" s="60">
        <v>49500</v>
      </c>
      <c r="L472">
        <v>49500</v>
      </c>
    </row>
    <row r="473" spans="1:12" ht="16.5" hidden="1" x14ac:dyDescent="0.25">
      <c r="A473" s="19" t="str">
        <f t="shared" si="12"/>
        <v>VITALMARTGM500</v>
      </c>
      <c r="B473" s="19" t="s">
        <v>631</v>
      </c>
      <c r="C473" s="19" t="s">
        <v>30</v>
      </c>
      <c r="D473" s="19" t="s">
        <v>31</v>
      </c>
      <c r="E473" s="20">
        <v>111058</v>
      </c>
      <c r="F473" s="20">
        <v>111058</v>
      </c>
      <c r="H473" s="58">
        <f t="shared" si="13"/>
        <v>0</v>
      </c>
      <c r="I473" s="60">
        <v>111058</v>
      </c>
      <c r="L473">
        <v>111058</v>
      </c>
    </row>
    <row r="474" spans="1:12" ht="16.5" hidden="1" x14ac:dyDescent="0.25">
      <c r="A474" s="19" t="str">
        <f t="shared" si="12"/>
        <v>VITALMARTGSG250</v>
      </c>
      <c r="B474" s="19" t="s">
        <v>631</v>
      </c>
      <c r="C474" s="19" t="s">
        <v>49</v>
      </c>
      <c r="D474" s="19" t="s">
        <v>50</v>
      </c>
      <c r="E474" s="20">
        <v>50400</v>
      </c>
      <c r="F474" s="20">
        <v>50400</v>
      </c>
      <c r="H474" s="58">
        <f t="shared" si="13"/>
        <v>0</v>
      </c>
      <c r="I474" s="60">
        <v>50400</v>
      </c>
      <c r="L474">
        <v>50400</v>
      </c>
    </row>
    <row r="475" spans="1:12" ht="16.5" hidden="1" x14ac:dyDescent="0.25">
      <c r="A475" s="19" t="str">
        <f t="shared" si="12"/>
        <v>VITALMARTGTLX250G</v>
      </c>
      <c r="B475" s="19" t="s">
        <v>631</v>
      </c>
      <c r="C475" s="19" t="s">
        <v>32</v>
      </c>
      <c r="D475" s="19" t="s">
        <v>33</v>
      </c>
      <c r="E475" s="20">
        <v>50182</v>
      </c>
      <c r="F475" s="20">
        <v>50182</v>
      </c>
      <c r="H475" s="58">
        <f t="shared" si="13"/>
        <v>0</v>
      </c>
      <c r="I475" s="60">
        <v>50183</v>
      </c>
      <c r="L475">
        <v>50182</v>
      </c>
    </row>
    <row r="476" spans="1:12" ht="16.5" hidden="1" x14ac:dyDescent="0.25">
      <c r="A476" s="19" t="str">
        <f t="shared" si="12"/>
        <v>VITALMARTGXD500</v>
      </c>
      <c r="B476" s="19" t="s">
        <v>631</v>
      </c>
      <c r="C476" s="19" t="s">
        <v>55</v>
      </c>
      <c r="D476" s="19" t="s">
        <v>56</v>
      </c>
      <c r="E476" s="20">
        <v>111606</v>
      </c>
      <c r="F476" s="20">
        <v>103794</v>
      </c>
      <c r="H476" s="58">
        <f t="shared" si="13"/>
        <v>-7812</v>
      </c>
      <c r="I476" s="60">
        <v>111606</v>
      </c>
      <c r="L476">
        <v>103794</v>
      </c>
    </row>
    <row r="477" spans="1:12" ht="16.5" hidden="1" x14ac:dyDescent="0.25">
      <c r="A477" s="19" t="str">
        <f t="shared" si="12"/>
        <v>VITALMARTMNH250</v>
      </c>
      <c r="B477" s="19" t="s">
        <v>631</v>
      </c>
      <c r="C477" s="19" t="s">
        <v>51</v>
      </c>
      <c r="D477" s="19" t="s">
        <v>52</v>
      </c>
      <c r="E477" s="20">
        <v>46000</v>
      </c>
      <c r="F477" s="20">
        <v>46000</v>
      </c>
      <c r="H477" s="58">
        <f t="shared" si="13"/>
        <v>0</v>
      </c>
      <c r="I477" s="60">
        <v>46000</v>
      </c>
      <c r="L477">
        <v>46000</v>
      </c>
    </row>
    <row r="478" spans="1:12" ht="16.5" hidden="1" x14ac:dyDescent="0.25">
      <c r="A478" s="19" t="str">
        <f t="shared" si="12"/>
        <v>VITALMARTTH200</v>
      </c>
      <c r="B478" s="19" t="s">
        <v>631</v>
      </c>
      <c r="C478" s="19" t="s">
        <v>35</v>
      </c>
      <c r="D478" s="19" t="s">
        <v>36</v>
      </c>
      <c r="E478" s="20">
        <v>55595</v>
      </c>
      <c r="F478" s="20">
        <v>55595</v>
      </c>
      <c r="H478" s="58">
        <f t="shared" si="13"/>
        <v>0</v>
      </c>
      <c r="I478" s="60">
        <v>55595</v>
      </c>
      <c r="L478">
        <v>55595</v>
      </c>
    </row>
    <row r="479" spans="1:12" ht="16.5" hidden="1" x14ac:dyDescent="0.25">
      <c r="A479" s="19" t="str">
        <f t="shared" si="12"/>
        <v/>
      </c>
      <c r="B479" s="19"/>
      <c r="C479" s="19"/>
      <c r="D479" s="19"/>
      <c r="E479" s="20"/>
      <c r="F479" s="20"/>
      <c r="H479" s="58">
        <f t="shared" si="13"/>
        <v>0</v>
      </c>
      <c r="I479" s="60" t="e">
        <v>#VALUE!</v>
      </c>
      <c r="L479" t="e">
        <v>#VALUE!</v>
      </c>
    </row>
    <row r="480" spans="1:12" ht="16.5" hidden="1" x14ac:dyDescent="0.25">
      <c r="A480" s="19" t="str">
        <f t="shared" si="12"/>
        <v>VNPOSTCC300</v>
      </c>
      <c r="B480" s="19" t="s">
        <v>633</v>
      </c>
      <c r="C480" s="19" t="s">
        <v>39</v>
      </c>
      <c r="D480" s="19" t="s">
        <v>40</v>
      </c>
      <c r="E480" s="20">
        <v>74250</v>
      </c>
      <c r="F480" s="20">
        <v>74250</v>
      </c>
      <c r="H480" s="58">
        <f t="shared" si="13"/>
        <v>0</v>
      </c>
      <c r="I480" s="60">
        <v>74250</v>
      </c>
      <c r="L480">
        <v>74250</v>
      </c>
    </row>
    <row r="481" spans="1:12" ht="16.5" hidden="1" x14ac:dyDescent="0.25">
      <c r="A481" s="19" t="str">
        <f t="shared" si="12"/>
        <v>VNPOSTCGM300</v>
      </c>
      <c r="B481" s="19" t="s">
        <v>633</v>
      </c>
      <c r="C481" s="19" t="s">
        <v>27</v>
      </c>
      <c r="D481" s="19" t="s">
        <v>28</v>
      </c>
      <c r="E481" s="20">
        <v>73431</v>
      </c>
      <c r="F481" s="20">
        <v>73431</v>
      </c>
      <c r="H481" s="58">
        <f t="shared" si="13"/>
        <v>0</v>
      </c>
      <c r="I481" s="60">
        <v>73431</v>
      </c>
      <c r="L481">
        <v>73431</v>
      </c>
    </row>
    <row r="482" spans="1:12" ht="16.5" hidden="1" x14ac:dyDescent="0.25">
      <c r="A482" s="19" t="str">
        <f t="shared" si="12"/>
        <v>VNPOSTCN300</v>
      </c>
      <c r="B482" s="19" t="s">
        <v>633</v>
      </c>
      <c r="C482" s="19" t="s">
        <v>41</v>
      </c>
      <c r="D482" s="19" t="s">
        <v>42</v>
      </c>
      <c r="E482" s="20">
        <v>70950</v>
      </c>
      <c r="F482" s="20">
        <v>70950</v>
      </c>
      <c r="H482" s="58">
        <f t="shared" si="13"/>
        <v>0</v>
      </c>
      <c r="I482" s="60">
        <v>70950</v>
      </c>
      <c r="L482">
        <v>70950</v>
      </c>
    </row>
    <row r="483" spans="1:12" ht="16.5" hidden="1" x14ac:dyDescent="0.25">
      <c r="A483" s="19" t="str">
        <f t="shared" si="12"/>
        <v>VNPOSTGL250</v>
      </c>
      <c r="B483" s="19" t="s">
        <v>633</v>
      </c>
      <c r="C483" s="19" t="s">
        <v>47</v>
      </c>
      <c r="D483" s="19" t="s">
        <v>48</v>
      </c>
      <c r="E483" s="20">
        <v>49500</v>
      </c>
      <c r="F483" s="20">
        <v>49500</v>
      </c>
      <c r="H483" s="58">
        <f t="shared" si="13"/>
        <v>0</v>
      </c>
      <c r="I483" s="60">
        <v>49500</v>
      </c>
      <c r="L483">
        <v>49500</v>
      </c>
    </row>
    <row r="484" spans="1:12" ht="16.5" hidden="1" x14ac:dyDescent="0.25">
      <c r="A484" s="19" t="str">
        <f t="shared" si="12"/>
        <v>VNPOSTGL500KT</v>
      </c>
      <c r="B484" s="19" t="s">
        <v>633</v>
      </c>
      <c r="C484" s="19" t="s">
        <v>549</v>
      </c>
      <c r="D484" s="19" t="s">
        <v>550</v>
      </c>
      <c r="E484" s="20">
        <v>77091</v>
      </c>
      <c r="F484" s="20">
        <v>77091</v>
      </c>
      <c r="H484" s="58">
        <f t="shared" si="13"/>
        <v>0</v>
      </c>
      <c r="I484" s="60">
        <v>77091</v>
      </c>
      <c r="L484">
        <v>77091</v>
      </c>
    </row>
    <row r="485" spans="1:12" ht="16.5" hidden="1" x14ac:dyDescent="0.25">
      <c r="A485" s="19" t="str">
        <f t="shared" si="12"/>
        <v>VNPOSTGM500</v>
      </c>
      <c r="B485" s="19" t="s">
        <v>633</v>
      </c>
      <c r="C485" s="19" t="s">
        <v>30</v>
      </c>
      <c r="D485" s="19" t="s">
        <v>31</v>
      </c>
      <c r="E485" s="20">
        <v>111058</v>
      </c>
      <c r="F485" s="20">
        <v>111058</v>
      </c>
      <c r="H485" s="58">
        <f t="shared" si="13"/>
        <v>0</v>
      </c>
      <c r="I485" s="60">
        <v>111058</v>
      </c>
      <c r="L485">
        <v>111058</v>
      </c>
    </row>
    <row r="486" spans="1:12" ht="16.5" hidden="1" x14ac:dyDescent="0.25">
      <c r="A486" s="19" t="str">
        <f t="shared" si="12"/>
        <v>VNPOSTGSG250</v>
      </c>
      <c r="B486" s="19" t="s">
        <v>633</v>
      </c>
      <c r="C486" s="19" t="s">
        <v>49</v>
      </c>
      <c r="D486" s="19" t="s">
        <v>50</v>
      </c>
      <c r="E486" s="20">
        <v>50400</v>
      </c>
      <c r="F486" s="20">
        <v>50400</v>
      </c>
      <c r="H486" s="58">
        <f t="shared" si="13"/>
        <v>0</v>
      </c>
      <c r="I486" s="60">
        <v>50400</v>
      </c>
      <c r="L486">
        <v>50400</v>
      </c>
    </row>
    <row r="487" spans="1:12" ht="16.5" hidden="1" x14ac:dyDescent="0.25">
      <c r="A487" s="19" t="str">
        <f t="shared" si="12"/>
        <v>VNPOSTGTLX250G</v>
      </c>
      <c r="B487" s="19" t="s">
        <v>633</v>
      </c>
      <c r="C487" s="19" t="s">
        <v>32</v>
      </c>
      <c r="D487" s="19" t="s">
        <v>33</v>
      </c>
      <c r="E487" s="20">
        <v>50182</v>
      </c>
      <c r="F487" s="20">
        <v>50182</v>
      </c>
      <c r="H487" s="58">
        <f t="shared" si="13"/>
        <v>0</v>
      </c>
      <c r="I487" s="60">
        <v>50183</v>
      </c>
      <c r="L487">
        <v>50183</v>
      </c>
    </row>
    <row r="488" spans="1:12" ht="16.5" hidden="1" x14ac:dyDescent="0.25">
      <c r="A488" s="19" t="str">
        <f t="shared" si="12"/>
        <v>VNPOSTGTNH500</v>
      </c>
      <c r="B488" s="19" t="s">
        <v>633</v>
      </c>
      <c r="C488" s="19" t="s">
        <v>551</v>
      </c>
      <c r="D488" s="19" t="s">
        <v>552</v>
      </c>
      <c r="E488" s="20">
        <v>81591</v>
      </c>
      <c r="F488" s="20">
        <v>81591</v>
      </c>
      <c r="H488" s="58">
        <f t="shared" si="13"/>
        <v>0</v>
      </c>
      <c r="I488" s="60">
        <v>81591</v>
      </c>
      <c r="L488">
        <v>81591</v>
      </c>
    </row>
    <row r="489" spans="1:12" ht="16.5" hidden="1" x14ac:dyDescent="0.25">
      <c r="A489" s="19" t="str">
        <f t="shared" si="12"/>
        <v>VNPOSTGXD500</v>
      </c>
      <c r="B489" s="19" t="s">
        <v>633</v>
      </c>
      <c r="C489" s="19" t="s">
        <v>55</v>
      </c>
      <c r="D489" s="19" t="s">
        <v>56</v>
      </c>
      <c r="E489" s="20">
        <v>111606</v>
      </c>
      <c r="F489" s="20">
        <v>111606</v>
      </c>
      <c r="H489" s="58">
        <f t="shared" si="13"/>
        <v>0</v>
      </c>
      <c r="I489" s="60">
        <v>111606</v>
      </c>
      <c r="L489">
        <v>111606</v>
      </c>
    </row>
    <row r="490" spans="1:12" ht="16.5" hidden="1" x14ac:dyDescent="0.25">
      <c r="A490" s="19" t="str">
        <f t="shared" si="12"/>
        <v>VNPOSTMNH250</v>
      </c>
      <c r="B490" s="19" t="s">
        <v>633</v>
      </c>
      <c r="C490" s="19" t="s">
        <v>51</v>
      </c>
      <c r="D490" s="19" t="s">
        <v>52</v>
      </c>
      <c r="E490" s="20">
        <v>46000</v>
      </c>
      <c r="F490" s="20">
        <v>46000</v>
      </c>
      <c r="H490" s="58">
        <f t="shared" si="13"/>
        <v>0</v>
      </c>
      <c r="I490" s="60">
        <v>46000</v>
      </c>
      <c r="L490">
        <v>46000</v>
      </c>
    </row>
    <row r="491" spans="1:12" ht="16.5" hidden="1" x14ac:dyDescent="0.25">
      <c r="A491" s="19" t="str">
        <f t="shared" si="12"/>
        <v>VNPOSTTH200</v>
      </c>
      <c r="B491" s="19" t="s">
        <v>633</v>
      </c>
      <c r="C491" s="19" t="s">
        <v>35</v>
      </c>
      <c r="D491" s="19" t="s">
        <v>36</v>
      </c>
      <c r="E491" s="20">
        <v>55595</v>
      </c>
      <c r="F491" s="20">
        <v>55595</v>
      </c>
      <c r="H491" s="58">
        <f t="shared" si="13"/>
        <v>0</v>
      </c>
      <c r="I491" s="60">
        <v>55595</v>
      </c>
      <c r="L491">
        <v>55595</v>
      </c>
    </row>
    <row r="492" spans="1:12" ht="16.5" hidden="1" x14ac:dyDescent="0.25">
      <c r="A492" s="19" t="str">
        <f t="shared" si="12"/>
        <v/>
      </c>
      <c r="B492" s="19"/>
      <c r="C492" s="19"/>
      <c r="D492" s="19"/>
      <c r="E492" s="20"/>
      <c r="F492" s="20"/>
      <c r="H492" s="58">
        <f t="shared" si="13"/>
        <v>0</v>
      </c>
      <c r="I492" s="60" t="e">
        <v>#VALUE!</v>
      </c>
      <c r="L492" t="e">
        <v>#VALUE!</v>
      </c>
    </row>
    <row r="493" spans="1:12" ht="16.5" hidden="1" x14ac:dyDescent="0.25">
      <c r="A493" s="19" t="str">
        <f t="shared" si="12"/>
        <v>WINCC300</v>
      </c>
      <c r="B493" s="19" t="s">
        <v>635</v>
      </c>
      <c r="C493" s="19" t="s">
        <v>39</v>
      </c>
      <c r="D493" s="19" t="s">
        <v>40</v>
      </c>
      <c r="E493" s="20">
        <v>74250</v>
      </c>
      <c r="F493" s="20">
        <v>74250</v>
      </c>
      <c r="H493" s="58">
        <f t="shared" si="13"/>
        <v>0</v>
      </c>
      <c r="I493" s="60">
        <v>74250</v>
      </c>
      <c r="L493">
        <v>74250</v>
      </c>
    </row>
    <row r="494" spans="1:12" ht="16.5" hidden="1" x14ac:dyDescent="0.25">
      <c r="A494" s="19" t="str">
        <f t="shared" si="12"/>
        <v>WINCGM300</v>
      </c>
      <c r="B494" s="19" t="s">
        <v>635</v>
      </c>
      <c r="C494" s="19" t="s">
        <v>27</v>
      </c>
      <c r="D494" s="19" t="s">
        <v>28</v>
      </c>
      <c r="E494" s="20">
        <v>73431</v>
      </c>
      <c r="F494" s="20">
        <v>73431</v>
      </c>
      <c r="H494" s="58">
        <f t="shared" si="13"/>
        <v>0</v>
      </c>
      <c r="I494" s="60">
        <v>73431</v>
      </c>
      <c r="L494">
        <v>73431</v>
      </c>
    </row>
    <row r="495" spans="1:12" ht="16.5" hidden="1" x14ac:dyDescent="0.25">
      <c r="A495" s="19" t="str">
        <f t="shared" si="12"/>
        <v>WINCGXD150</v>
      </c>
      <c r="B495" s="19" t="s">
        <v>635</v>
      </c>
      <c r="C495" s="19" t="s">
        <v>1738</v>
      </c>
      <c r="D495" s="19" t="s">
        <v>1739</v>
      </c>
      <c r="E495" s="20">
        <v>31977</v>
      </c>
      <c r="F495" s="20">
        <v>31977</v>
      </c>
      <c r="H495" s="58">
        <f t="shared" si="13"/>
        <v>0</v>
      </c>
      <c r="I495" s="60">
        <v>31977</v>
      </c>
      <c r="L495">
        <v>31977</v>
      </c>
    </row>
    <row r="496" spans="1:12" ht="16.5" hidden="1" x14ac:dyDescent="0.25">
      <c r="A496" s="19" t="str">
        <f t="shared" si="12"/>
        <v>WINCN300</v>
      </c>
      <c r="B496" s="19" t="s">
        <v>635</v>
      </c>
      <c r="C496" s="19" t="s">
        <v>41</v>
      </c>
      <c r="D496" s="19" t="s">
        <v>42</v>
      </c>
      <c r="E496" s="20">
        <v>70950</v>
      </c>
      <c r="F496" s="20">
        <v>70950</v>
      </c>
      <c r="H496" s="58">
        <f t="shared" si="13"/>
        <v>0</v>
      </c>
      <c r="I496" s="60">
        <v>70950</v>
      </c>
      <c r="L496">
        <v>70950</v>
      </c>
    </row>
    <row r="497" spans="1:12" ht="16.5" hidden="1" x14ac:dyDescent="0.25">
      <c r="A497" s="19" t="str">
        <f t="shared" si="12"/>
        <v>WINGL250</v>
      </c>
      <c r="B497" s="19" t="s">
        <v>635</v>
      </c>
      <c r="C497" s="19" t="s">
        <v>47</v>
      </c>
      <c r="D497" s="19" t="s">
        <v>48</v>
      </c>
      <c r="E497" s="20">
        <v>59400</v>
      </c>
      <c r="F497" s="20">
        <v>49500</v>
      </c>
      <c r="H497" s="58">
        <f t="shared" si="13"/>
        <v>-9900</v>
      </c>
      <c r="I497" s="60">
        <v>59400</v>
      </c>
      <c r="L497">
        <v>49500</v>
      </c>
    </row>
    <row r="498" spans="1:12" ht="16.5" hidden="1" x14ac:dyDescent="0.25">
      <c r="A498" s="19" t="str">
        <f t="shared" si="12"/>
        <v>WINGL500KT</v>
      </c>
      <c r="B498" s="19" t="s">
        <v>635</v>
      </c>
      <c r="C498" s="19" t="s">
        <v>549</v>
      </c>
      <c r="D498" s="19" t="s">
        <v>550</v>
      </c>
      <c r="E498" s="20">
        <v>77091</v>
      </c>
      <c r="F498" s="20">
        <v>77091</v>
      </c>
      <c r="H498" s="58">
        <f t="shared" si="13"/>
        <v>0</v>
      </c>
      <c r="I498" s="60">
        <v>77091</v>
      </c>
      <c r="L498">
        <v>77091</v>
      </c>
    </row>
    <row r="499" spans="1:12" ht="16.5" hidden="1" x14ac:dyDescent="0.25">
      <c r="A499" s="19" t="str">
        <f t="shared" si="12"/>
        <v>WINGM500</v>
      </c>
      <c r="B499" s="19" t="s">
        <v>635</v>
      </c>
      <c r="C499" s="19" t="s">
        <v>30</v>
      </c>
      <c r="D499" s="19" t="s">
        <v>31</v>
      </c>
      <c r="E499" s="20">
        <v>111058</v>
      </c>
      <c r="F499" s="20">
        <v>111058</v>
      </c>
      <c r="H499" s="58">
        <f t="shared" si="13"/>
        <v>0</v>
      </c>
      <c r="I499" s="60">
        <v>111058</v>
      </c>
      <c r="L499">
        <v>111058</v>
      </c>
    </row>
    <row r="500" spans="1:12" ht="16.5" hidden="1" x14ac:dyDescent="0.25">
      <c r="A500" s="19" t="str">
        <f t="shared" si="12"/>
        <v>WINGSG250</v>
      </c>
      <c r="B500" s="19" t="s">
        <v>635</v>
      </c>
      <c r="C500" s="19" t="s">
        <v>49</v>
      </c>
      <c r="D500" s="19" t="s">
        <v>50</v>
      </c>
      <c r="E500" s="20">
        <v>61050</v>
      </c>
      <c r="F500" s="20">
        <v>50400</v>
      </c>
      <c r="H500" s="58">
        <f t="shared" si="13"/>
        <v>-10650</v>
      </c>
      <c r="I500" s="60">
        <v>61050</v>
      </c>
      <c r="L500">
        <v>50400</v>
      </c>
    </row>
    <row r="501" spans="1:12" ht="16.5" hidden="1" x14ac:dyDescent="0.25">
      <c r="A501" s="19" t="str">
        <f t="shared" si="12"/>
        <v>WINGTLX250G</v>
      </c>
      <c r="B501" s="19" t="s">
        <v>635</v>
      </c>
      <c r="C501" s="19" t="s">
        <v>32</v>
      </c>
      <c r="D501" s="19" t="s">
        <v>33</v>
      </c>
      <c r="E501" s="20">
        <v>50182</v>
      </c>
      <c r="F501" s="20">
        <v>50182</v>
      </c>
      <c r="H501" s="58">
        <f t="shared" si="13"/>
        <v>0</v>
      </c>
      <c r="I501" s="60">
        <v>50183</v>
      </c>
      <c r="L501">
        <v>50183</v>
      </c>
    </row>
    <row r="502" spans="1:12" ht="16.5" hidden="1" x14ac:dyDescent="0.25">
      <c r="A502" s="19" t="str">
        <f t="shared" si="12"/>
        <v>WINGTNH500</v>
      </c>
      <c r="B502" s="19" t="s">
        <v>635</v>
      </c>
      <c r="C502" s="19" t="s">
        <v>551</v>
      </c>
      <c r="D502" s="19" t="s">
        <v>552</v>
      </c>
      <c r="E502" s="20">
        <v>81591</v>
      </c>
      <c r="F502" s="20">
        <v>81591</v>
      </c>
      <c r="H502" s="58">
        <f t="shared" si="13"/>
        <v>0</v>
      </c>
      <c r="I502" s="60">
        <v>81591</v>
      </c>
      <c r="L502">
        <v>81591</v>
      </c>
    </row>
    <row r="503" spans="1:12" ht="16.5" hidden="1" x14ac:dyDescent="0.25">
      <c r="A503" s="19" t="str">
        <f t="shared" si="12"/>
        <v>WINGXD500</v>
      </c>
      <c r="B503" s="19" t="s">
        <v>635</v>
      </c>
      <c r="C503" s="19" t="s">
        <v>55</v>
      </c>
      <c r="D503" s="19" t="s">
        <v>56</v>
      </c>
      <c r="E503" s="20">
        <v>111606</v>
      </c>
      <c r="F503" s="20">
        <v>111606</v>
      </c>
      <c r="H503" s="58">
        <f t="shared" si="13"/>
        <v>0</v>
      </c>
      <c r="I503" s="60">
        <v>111606</v>
      </c>
      <c r="L503">
        <v>111606</v>
      </c>
    </row>
    <row r="504" spans="1:12" ht="16.5" hidden="1" x14ac:dyDescent="0.25">
      <c r="A504" s="19" t="str">
        <f t="shared" si="12"/>
        <v>WINMNH250</v>
      </c>
      <c r="B504" s="19" t="s">
        <v>635</v>
      </c>
      <c r="C504" s="19" t="s">
        <v>51</v>
      </c>
      <c r="D504" s="19" t="s">
        <v>52</v>
      </c>
      <c r="E504" s="20">
        <v>46000</v>
      </c>
      <c r="F504" s="20">
        <v>46000</v>
      </c>
      <c r="H504" s="58">
        <f t="shared" si="13"/>
        <v>0</v>
      </c>
      <c r="I504" s="60">
        <v>46000</v>
      </c>
      <c r="L504">
        <v>46000</v>
      </c>
    </row>
    <row r="505" spans="1:12" ht="16.5" hidden="1" x14ac:dyDescent="0.25">
      <c r="A505" s="19" t="str">
        <f>B505&amp;C505</f>
        <v>WINTH200</v>
      </c>
      <c r="B505" s="19" t="s">
        <v>635</v>
      </c>
      <c r="C505" s="19" t="s">
        <v>35</v>
      </c>
      <c r="D505" s="19" t="s">
        <v>36</v>
      </c>
      <c r="E505" s="20">
        <v>55595</v>
      </c>
      <c r="F505" s="20">
        <v>55595</v>
      </c>
      <c r="H505" s="58">
        <f t="shared" si="13"/>
        <v>0</v>
      </c>
      <c r="I505" s="60">
        <v>55595</v>
      </c>
      <c r="L505">
        <v>55595</v>
      </c>
    </row>
    <row r="506" spans="1:12" ht="16.5" hidden="1" x14ac:dyDescent="0.25">
      <c r="A506" s="19" t="str">
        <f t="shared" si="12"/>
        <v/>
      </c>
      <c r="B506" s="19"/>
      <c r="C506" s="19"/>
      <c r="D506" s="19"/>
      <c r="E506" s="20"/>
      <c r="F506" s="20"/>
      <c r="H506" s="58">
        <f t="shared" si="13"/>
        <v>0</v>
      </c>
      <c r="I506" s="60">
        <v>0</v>
      </c>
      <c r="L506">
        <v>0</v>
      </c>
    </row>
    <row r="507" spans="1:12" ht="16.5" hidden="1" x14ac:dyDescent="0.25">
      <c r="A507" s="19" t="str">
        <f t="shared" si="12"/>
        <v>KL.HNCN300</v>
      </c>
      <c r="B507" s="19" t="s">
        <v>764</v>
      </c>
      <c r="C507" s="19" t="s">
        <v>41</v>
      </c>
      <c r="D507" s="19" t="s">
        <v>42</v>
      </c>
      <c r="E507" s="20">
        <v>86111</v>
      </c>
      <c r="F507" s="20">
        <v>86111</v>
      </c>
      <c r="H507" s="58">
        <f t="shared" si="13"/>
        <v>0</v>
      </c>
      <c r="I507" s="60">
        <v>86111</v>
      </c>
      <c r="L507">
        <v>86111</v>
      </c>
    </row>
    <row r="508" spans="1:12" ht="16.5" hidden="1" x14ac:dyDescent="0.25">
      <c r="A508" s="19" t="str">
        <f t="shared" si="12"/>
        <v>KL.HNGL500KT</v>
      </c>
      <c r="B508" s="19" t="s">
        <v>764</v>
      </c>
      <c r="C508" s="19" t="s">
        <v>549</v>
      </c>
      <c r="D508" s="19" t="s">
        <v>550</v>
      </c>
      <c r="E508" s="21">
        <v>94013</v>
      </c>
      <c r="F508" s="21">
        <v>94013</v>
      </c>
      <c r="H508" s="58">
        <f t="shared" si="13"/>
        <v>0</v>
      </c>
      <c r="I508" s="60">
        <v>94013</v>
      </c>
      <c r="L508">
        <v>94013</v>
      </c>
    </row>
    <row r="509" spans="1:12" ht="16.5" hidden="1" x14ac:dyDescent="0.25">
      <c r="A509" s="19" t="str">
        <f t="shared" si="12"/>
        <v>KL.HNGTNH500</v>
      </c>
      <c r="B509" s="19" t="s">
        <v>764</v>
      </c>
      <c r="C509" s="19" t="s">
        <v>551</v>
      </c>
      <c r="D509" s="19" t="s">
        <v>552</v>
      </c>
      <c r="E509" s="21">
        <v>135185</v>
      </c>
      <c r="F509" s="21">
        <v>135185</v>
      </c>
      <c r="H509" s="58">
        <f t="shared" si="13"/>
        <v>0</v>
      </c>
      <c r="I509" s="60">
        <v>135185</v>
      </c>
      <c r="L509">
        <v>135185</v>
      </c>
    </row>
    <row r="510" spans="1:12" ht="16.5" hidden="1" x14ac:dyDescent="0.25">
      <c r="A510" s="19" t="str">
        <f t="shared" si="12"/>
        <v>KL.HNCGM100</v>
      </c>
      <c r="B510" s="19" t="s">
        <v>764</v>
      </c>
      <c r="C510" s="19" t="s">
        <v>556</v>
      </c>
      <c r="D510" s="19" t="s">
        <v>557</v>
      </c>
      <c r="E510" s="21">
        <v>36111</v>
      </c>
      <c r="F510" s="21">
        <v>22585.08</v>
      </c>
      <c r="H510" s="58">
        <f t="shared" si="13"/>
        <v>-13525.919999999998</v>
      </c>
      <c r="I510" s="60">
        <v>36111</v>
      </c>
      <c r="L510">
        <v>22585.08</v>
      </c>
    </row>
    <row r="511" spans="1:12" ht="16.5" hidden="1" x14ac:dyDescent="0.25">
      <c r="A511" s="19" t="str">
        <f t="shared" si="12"/>
        <v>KL.HNGHK300</v>
      </c>
      <c r="B511" s="19" t="s">
        <v>764</v>
      </c>
      <c r="C511" s="19" t="s">
        <v>558</v>
      </c>
      <c r="D511" s="19" t="s">
        <v>559</v>
      </c>
      <c r="E511" s="21">
        <v>70000</v>
      </c>
      <c r="F511" s="21">
        <v>64400</v>
      </c>
      <c r="H511" s="58">
        <f t="shared" si="13"/>
        <v>-5600</v>
      </c>
      <c r="I511" s="60">
        <v>70000</v>
      </c>
      <c r="L511">
        <v>64400</v>
      </c>
    </row>
    <row r="512" spans="1:12" ht="16.5" hidden="1" x14ac:dyDescent="0.25">
      <c r="A512" s="19" t="str">
        <f t="shared" si="12"/>
        <v>KL.HNGM500</v>
      </c>
      <c r="B512" s="19" t="s">
        <v>764</v>
      </c>
      <c r="C512" s="19" t="s">
        <v>30</v>
      </c>
      <c r="D512" s="19" t="s">
        <v>31</v>
      </c>
      <c r="E512" s="21">
        <v>147000</v>
      </c>
      <c r="F512" s="21">
        <v>102173.36</v>
      </c>
      <c r="H512" s="58">
        <f t="shared" si="13"/>
        <v>-44826.64</v>
      </c>
      <c r="I512" s="60">
        <v>147000</v>
      </c>
      <c r="L512">
        <v>102173.36</v>
      </c>
    </row>
    <row r="513" spans="1:12" ht="16.5" hidden="1" x14ac:dyDescent="0.25">
      <c r="A513" s="19" t="str">
        <f>B513&amp;C513</f>
        <v>KL.HNGSG45G</v>
      </c>
      <c r="B513" s="19" t="s">
        <v>764</v>
      </c>
      <c r="C513" s="19" t="s">
        <v>686</v>
      </c>
      <c r="D513" s="19" t="s">
        <v>687</v>
      </c>
      <c r="E513" s="21">
        <v>9200</v>
      </c>
      <c r="F513" s="21">
        <v>8280</v>
      </c>
      <c r="H513" s="58">
        <f t="shared" si="13"/>
        <v>-920</v>
      </c>
      <c r="I513" s="60">
        <v>9200</v>
      </c>
      <c r="L513">
        <v>8280</v>
      </c>
    </row>
    <row r="514" spans="1:12" ht="16.5" hidden="1" x14ac:dyDescent="0.25">
      <c r="A514" s="19" t="str">
        <f t="shared" si="12"/>
        <v>KL.HNCC300</v>
      </c>
      <c r="B514" s="19" t="s">
        <v>764</v>
      </c>
      <c r="C514" s="19" t="s">
        <v>39</v>
      </c>
      <c r="D514" s="19" t="s">
        <v>40</v>
      </c>
      <c r="E514" s="20">
        <v>90741</v>
      </c>
      <c r="F514" s="20">
        <v>68310</v>
      </c>
      <c r="H514" s="58">
        <f t="shared" si="13"/>
        <v>-22431</v>
      </c>
      <c r="I514" s="60">
        <v>90741</v>
      </c>
      <c r="L514">
        <v>68310</v>
      </c>
    </row>
    <row r="515" spans="1:12" ht="16.5" hidden="1" x14ac:dyDescent="0.25">
      <c r="A515" s="19" t="str">
        <f t="shared" si="12"/>
        <v>KL.HNCGM300</v>
      </c>
      <c r="B515" s="19" t="s">
        <v>764</v>
      </c>
      <c r="C515" s="19" t="s">
        <v>27</v>
      </c>
      <c r="D515" s="19" t="s">
        <v>28</v>
      </c>
      <c r="E515" s="20">
        <v>96000</v>
      </c>
      <c r="F515" s="20">
        <v>67556.52</v>
      </c>
      <c r="H515" s="58">
        <f t="shared" si="13"/>
        <v>-28443.479999999996</v>
      </c>
      <c r="I515" s="60">
        <v>96000</v>
      </c>
      <c r="L515">
        <v>67556.52</v>
      </c>
    </row>
    <row r="516" spans="1:12" ht="16.5" hidden="1" x14ac:dyDescent="0.25">
      <c r="A516" s="19" t="str">
        <f t="shared" si="12"/>
        <v>KL.HNCGM500</v>
      </c>
      <c r="B516" s="19" t="s">
        <v>764</v>
      </c>
      <c r="C516" s="19" t="s">
        <v>547</v>
      </c>
      <c r="D516" s="19" t="s">
        <v>548</v>
      </c>
      <c r="E516" s="20">
        <v>147000</v>
      </c>
      <c r="F516" s="20">
        <v>109540.72</v>
      </c>
      <c r="H516" s="58">
        <f t="shared" si="13"/>
        <v>-37459.279999999999</v>
      </c>
      <c r="I516" s="60">
        <v>147000</v>
      </c>
      <c r="L516">
        <v>109540.72</v>
      </c>
    </row>
    <row r="517" spans="1:12" ht="16.5" hidden="1" x14ac:dyDescent="0.25">
      <c r="A517" s="19" t="str">
        <f t="shared" si="12"/>
        <v>KL.HNCGST150</v>
      </c>
      <c r="B517" s="19" t="s">
        <v>764</v>
      </c>
      <c r="C517" s="19" t="s">
        <v>568</v>
      </c>
      <c r="D517" s="19" t="s">
        <v>569</v>
      </c>
      <c r="E517" s="20">
        <v>22500</v>
      </c>
      <c r="F517" s="20">
        <v>20700</v>
      </c>
      <c r="H517" s="58">
        <f t="shared" si="13"/>
        <v>-1800</v>
      </c>
      <c r="I517" s="60">
        <v>22500</v>
      </c>
      <c r="L517">
        <v>20700</v>
      </c>
    </row>
    <row r="518" spans="1:12" ht="16.5" hidden="1" x14ac:dyDescent="0.25">
      <c r="A518" s="19" t="str">
        <f t="shared" ref="A518:A779" si="14">B518&amp;C518</f>
        <v>KL.HNCGST250</v>
      </c>
      <c r="B518" s="19" t="s">
        <v>764</v>
      </c>
      <c r="C518" s="19" t="s">
        <v>603</v>
      </c>
      <c r="D518" s="19" t="s">
        <v>604</v>
      </c>
      <c r="E518" s="20">
        <v>37500</v>
      </c>
      <c r="F518" s="20">
        <v>34500</v>
      </c>
      <c r="H518" s="58">
        <f t="shared" si="13"/>
        <v>-3000</v>
      </c>
      <c r="I518" s="60">
        <v>66000</v>
      </c>
      <c r="L518">
        <v>46168.36</v>
      </c>
    </row>
    <row r="519" spans="1:12" ht="16.5" hidden="1" x14ac:dyDescent="0.25">
      <c r="A519" s="19" t="str">
        <f t="shared" si="14"/>
        <v>KL.HNGTLX250G</v>
      </c>
      <c r="B519" s="19" t="s">
        <v>764</v>
      </c>
      <c r="C519" s="19" t="s">
        <v>32</v>
      </c>
      <c r="D519" s="19" t="s">
        <v>33</v>
      </c>
      <c r="E519" s="20">
        <v>66000</v>
      </c>
      <c r="F519" s="20">
        <v>46168.36</v>
      </c>
      <c r="H519" s="58">
        <f t="shared" ref="H519:H585" si="15">F519-E519</f>
        <v>-19831.64</v>
      </c>
      <c r="I519" s="60">
        <v>147000</v>
      </c>
      <c r="L519">
        <v>102677.52</v>
      </c>
    </row>
    <row r="520" spans="1:12" ht="16.5" hidden="1" x14ac:dyDescent="0.25">
      <c r="A520" s="19" t="str">
        <f t="shared" si="14"/>
        <v>KL.HNGXD500</v>
      </c>
      <c r="B520" s="19" t="s">
        <v>764</v>
      </c>
      <c r="C520" s="19" t="s">
        <v>55</v>
      </c>
      <c r="D520" s="19" t="s">
        <v>56</v>
      </c>
      <c r="E520" s="20">
        <v>147000</v>
      </c>
      <c r="F520" s="20">
        <v>102677.52</v>
      </c>
      <c r="H520" s="58">
        <f t="shared" si="15"/>
        <v>-44322.479999999996</v>
      </c>
      <c r="I520" s="60">
        <v>58333</v>
      </c>
      <c r="L520">
        <v>42320</v>
      </c>
    </row>
    <row r="521" spans="1:12" ht="16.5" hidden="1" x14ac:dyDescent="0.25">
      <c r="A521" s="19" t="str">
        <f t="shared" si="14"/>
        <v>KL.HNMNH250</v>
      </c>
      <c r="B521" s="19" t="s">
        <v>764</v>
      </c>
      <c r="C521" s="19" t="s">
        <v>51</v>
      </c>
      <c r="D521" s="19" t="s">
        <v>52</v>
      </c>
      <c r="E521" s="20">
        <v>58333</v>
      </c>
      <c r="F521" s="20">
        <v>42320</v>
      </c>
      <c r="H521" s="58">
        <f t="shared" si="15"/>
        <v>-16013</v>
      </c>
      <c r="I521" s="60">
        <v>73000</v>
      </c>
      <c r="L521">
        <v>51147.4</v>
      </c>
    </row>
    <row r="522" spans="1:12" ht="16.5" hidden="1" x14ac:dyDescent="0.25">
      <c r="A522" s="19" t="str">
        <f t="shared" si="14"/>
        <v>KL.HNTH200</v>
      </c>
      <c r="B522" s="19" t="s">
        <v>764</v>
      </c>
      <c r="C522" s="19" t="s">
        <v>35</v>
      </c>
      <c r="D522" s="19" t="s">
        <v>36</v>
      </c>
      <c r="E522" s="20">
        <v>73000</v>
      </c>
      <c r="F522" s="20">
        <v>51147.4</v>
      </c>
      <c r="H522" s="58">
        <f t="shared" si="15"/>
        <v>-21852.6</v>
      </c>
      <c r="I522" s="60">
        <v>21667</v>
      </c>
      <c r="L522">
        <v>19933.64</v>
      </c>
    </row>
    <row r="523" spans="1:12" ht="16.5" hidden="1" x14ac:dyDescent="0.25">
      <c r="A523" s="19" t="str">
        <f>B523&amp;C523</f>
        <v>KL.HNTHST150</v>
      </c>
      <c r="B523" s="19" t="s">
        <v>764</v>
      </c>
      <c r="C523" s="19" t="s">
        <v>570</v>
      </c>
      <c r="D523" s="19" t="s">
        <v>571</v>
      </c>
      <c r="E523" s="20">
        <v>21667</v>
      </c>
      <c r="F523" s="20">
        <v>19933.64</v>
      </c>
      <c r="H523" s="58">
        <f t="shared" si="15"/>
        <v>-1733.3600000000006</v>
      </c>
      <c r="I523" s="60">
        <v>59400</v>
      </c>
      <c r="L523">
        <v>45540</v>
      </c>
    </row>
    <row r="524" spans="1:12" ht="16.5" hidden="1" x14ac:dyDescent="0.25">
      <c r="A524" s="19" t="str">
        <f t="shared" si="14"/>
        <v>KL.HNGL250</v>
      </c>
      <c r="B524" s="19" t="s">
        <v>764</v>
      </c>
      <c r="C524" s="19" t="s">
        <v>47</v>
      </c>
      <c r="D524" s="19" t="s">
        <v>48</v>
      </c>
      <c r="E524" s="20">
        <v>59400</v>
      </c>
      <c r="F524" s="20">
        <v>45540</v>
      </c>
      <c r="H524" s="58">
        <f t="shared" ref="H524" si="16">F524-E524</f>
        <v>-13860</v>
      </c>
      <c r="I524" s="60">
        <v>59400</v>
      </c>
      <c r="L524">
        <v>45540</v>
      </c>
    </row>
    <row r="525" spans="1:12" ht="16.5" hidden="1" x14ac:dyDescent="0.25">
      <c r="A525" s="19" t="str">
        <f t="shared" si="14"/>
        <v>KL.HNGSG250</v>
      </c>
      <c r="B525" s="19" t="s">
        <v>764</v>
      </c>
      <c r="C525" s="19" t="s">
        <v>49</v>
      </c>
      <c r="D525" s="19" t="s">
        <v>50</v>
      </c>
      <c r="E525" s="20">
        <v>73431</v>
      </c>
      <c r="F525" s="20">
        <v>73431</v>
      </c>
      <c r="H525" s="58"/>
      <c r="I525" s="60"/>
    </row>
    <row r="526" spans="1:12" ht="16.5" hidden="1" x14ac:dyDescent="0.25">
      <c r="A526" s="19" t="str">
        <f t="shared" si="14"/>
        <v/>
      </c>
      <c r="B526" s="19"/>
      <c r="C526" s="19"/>
      <c r="D526" s="19"/>
      <c r="E526" s="20"/>
      <c r="F526" s="20"/>
      <c r="H526" s="58">
        <f t="shared" si="15"/>
        <v>0</v>
      </c>
      <c r="I526" s="60">
        <v>96000</v>
      </c>
      <c r="L526">
        <v>69759.45</v>
      </c>
    </row>
    <row r="527" spans="1:12" ht="16.5" hidden="1" x14ac:dyDescent="0.25">
      <c r="A527" s="19" t="str">
        <f t="shared" si="14"/>
        <v>KL.HN001CGM300</v>
      </c>
      <c r="B527" s="23" t="s">
        <v>765</v>
      </c>
      <c r="C527" s="23" t="s">
        <v>27</v>
      </c>
      <c r="D527" s="23" t="s">
        <v>28</v>
      </c>
      <c r="E527" s="20">
        <v>96000</v>
      </c>
      <c r="F527" s="20">
        <v>69759.45</v>
      </c>
      <c r="H527" s="58">
        <f t="shared" si="15"/>
        <v>-26240.550000000003</v>
      </c>
      <c r="I527" s="60">
        <v>147000</v>
      </c>
      <c r="L527">
        <v>106025.7</v>
      </c>
    </row>
    <row r="528" spans="1:12" ht="16.5" hidden="1" x14ac:dyDescent="0.25">
      <c r="A528" s="19" t="str">
        <f t="shared" si="14"/>
        <v>KL.HN001GXD500</v>
      </c>
      <c r="B528" s="23" t="s">
        <v>765</v>
      </c>
      <c r="C528" s="23" t="s">
        <v>55</v>
      </c>
      <c r="D528" s="23" t="s">
        <v>56</v>
      </c>
      <c r="E528" s="20">
        <v>147000</v>
      </c>
      <c r="F528" s="20">
        <v>106025.7</v>
      </c>
      <c r="H528" s="58">
        <f t="shared" si="15"/>
        <v>-40974.300000000003</v>
      </c>
      <c r="I528" s="60">
        <v>96000</v>
      </c>
      <c r="L528">
        <v>69759.45</v>
      </c>
    </row>
    <row r="529" spans="1:12" ht="16.5" hidden="1" x14ac:dyDescent="0.25">
      <c r="A529" s="19" t="str">
        <f t="shared" si="14"/>
        <v>KL.HN003CGM300</v>
      </c>
      <c r="B529" s="23" t="s">
        <v>766</v>
      </c>
      <c r="C529" s="23" t="s">
        <v>27</v>
      </c>
      <c r="D529" s="23" t="s">
        <v>28</v>
      </c>
      <c r="E529" s="20">
        <v>96000</v>
      </c>
      <c r="F529" s="20">
        <v>69759.45</v>
      </c>
      <c r="H529" s="58">
        <f t="shared" si="15"/>
        <v>-26240.550000000003</v>
      </c>
      <c r="I529" s="60">
        <v>147000</v>
      </c>
      <c r="L529">
        <v>105505.09999999999</v>
      </c>
    </row>
    <row r="530" spans="1:12" ht="16.5" hidden="1" x14ac:dyDescent="0.25">
      <c r="A530" s="19" t="str">
        <f t="shared" si="14"/>
        <v>KL.HN003GM500</v>
      </c>
      <c r="B530" s="23" t="s">
        <v>766</v>
      </c>
      <c r="C530" s="23" t="s">
        <v>30</v>
      </c>
      <c r="D530" s="23" t="s">
        <v>31</v>
      </c>
      <c r="E530" s="20">
        <v>147000</v>
      </c>
      <c r="F530" s="20">
        <v>105505.09999999999</v>
      </c>
      <c r="H530" s="58">
        <f t="shared" si="15"/>
        <v>-41494.900000000009</v>
      </c>
      <c r="I530" s="60">
        <v>147000</v>
      </c>
      <c r="L530">
        <v>106025.7</v>
      </c>
    </row>
    <row r="531" spans="1:12" ht="16.5" hidden="1" x14ac:dyDescent="0.25">
      <c r="A531" s="19" t="str">
        <f t="shared" si="14"/>
        <v>KL.HN003GXD500</v>
      </c>
      <c r="B531" s="23" t="s">
        <v>766</v>
      </c>
      <c r="C531" s="23" t="s">
        <v>55</v>
      </c>
      <c r="D531" s="23" t="s">
        <v>56</v>
      </c>
      <c r="E531" s="20">
        <v>147000</v>
      </c>
      <c r="F531" s="20">
        <v>106025.7</v>
      </c>
      <c r="H531" s="58">
        <f t="shared" si="15"/>
        <v>-40974.300000000003</v>
      </c>
      <c r="I531" s="60">
        <v>58333</v>
      </c>
      <c r="L531">
        <v>43700</v>
      </c>
    </row>
    <row r="532" spans="1:12" ht="16.5" hidden="1" x14ac:dyDescent="0.25">
      <c r="A532" s="19" t="str">
        <f t="shared" si="14"/>
        <v>KL.HN003MNH250</v>
      </c>
      <c r="B532" s="23" t="s">
        <v>766</v>
      </c>
      <c r="C532" s="23" t="s">
        <v>51</v>
      </c>
      <c r="D532" s="23" t="s">
        <v>52</v>
      </c>
      <c r="E532" s="20">
        <v>58333</v>
      </c>
      <c r="F532" s="20">
        <v>43700</v>
      </c>
      <c r="H532" s="58">
        <f t="shared" si="15"/>
        <v>-14633</v>
      </c>
      <c r="I532" s="60">
        <v>96000</v>
      </c>
      <c r="L532">
        <v>73431</v>
      </c>
    </row>
    <row r="533" spans="1:12" ht="16.5" hidden="1" x14ac:dyDescent="0.25">
      <c r="A533" s="19" t="str">
        <f t="shared" si="14"/>
        <v>KL.HN007CGM300</v>
      </c>
      <c r="B533" s="23" t="s">
        <v>767</v>
      </c>
      <c r="C533" s="23" t="s">
        <v>27</v>
      </c>
      <c r="D533" s="23" t="s">
        <v>28</v>
      </c>
      <c r="E533" s="20">
        <v>96000</v>
      </c>
      <c r="F533" s="20">
        <v>73431</v>
      </c>
      <c r="H533" s="58">
        <f t="shared" si="15"/>
        <v>-22569</v>
      </c>
      <c r="I533" s="60">
        <v>86111</v>
      </c>
      <c r="L533">
        <v>70950</v>
      </c>
    </row>
    <row r="534" spans="1:12" ht="16.5" hidden="1" x14ac:dyDescent="0.25">
      <c r="A534" s="19" t="str">
        <f t="shared" si="14"/>
        <v>KL.HN007CN300</v>
      </c>
      <c r="B534" s="23" t="s">
        <v>767</v>
      </c>
      <c r="C534" s="23" t="s">
        <v>41</v>
      </c>
      <c r="D534" s="23" t="s">
        <v>42</v>
      </c>
      <c r="E534" s="20">
        <v>86111</v>
      </c>
      <c r="F534" s="20">
        <v>70950</v>
      </c>
      <c r="H534" s="58">
        <f t="shared" si="15"/>
        <v>-15161</v>
      </c>
      <c r="I534" s="60">
        <v>147000</v>
      </c>
      <c r="L534">
        <v>111058</v>
      </c>
    </row>
    <row r="535" spans="1:12" ht="16.5" hidden="1" x14ac:dyDescent="0.25">
      <c r="A535" s="19" t="str">
        <f t="shared" si="14"/>
        <v>KL.HN007GM500</v>
      </c>
      <c r="B535" s="23" t="s">
        <v>767</v>
      </c>
      <c r="C535" s="23" t="s">
        <v>30</v>
      </c>
      <c r="D535" s="23" t="s">
        <v>31</v>
      </c>
      <c r="E535" s="20">
        <v>147000</v>
      </c>
      <c r="F535" s="20">
        <v>111058</v>
      </c>
      <c r="H535" s="58"/>
      <c r="I535" s="60"/>
    </row>
    <row r="536" spans="1:12" ht="16.5" hidden="1" x14ac:dyDescent="0.25">
      <c r="A536" s="19" t="str">
        <f t="shared" si="14"/>
        <v>KL.HN007CC300</v>
      </c>
      <c r="B536" s="23" t="s">
        <v>767</v>
      </c>
      <c r="C536" s="19" t="s">
        <v>39</v>
      </c>
      <c r="D536" s="19" t="s">
        <v>40</v>
      </c>
      <c r="E536" s="20">
        <v>90741</v>
      </c>
      <c r="F536" s="20">
        <v>68310</v>
      </c>
      <c r="H536" s="58">
        <f t="shared" si="15"/>
        <v>-22431</v>
      </c>
      <c r="I536" s="60">
        <v>66000</v>
      </c>
      <c r="L536">
        <v>50183</v>
      </c>
    </row>
    <row r="537" spans="1:12" ht="16.5" hidden="1" x14ac:dyDescent="0.25">
      <c r="A537" s="19" t="str">
        <f t="shared" si="14"/>
        <v>KL.HN007GTLX250G</v>
      </c>
      <c r="B537" s="23" t="s">
        <v>767</v>
      </c>
      <c r="C537" s="23" t="s">
        <v>32</v>
      </c>
      <c r="D537" s="23" t="s">
        <v>33</v>
      </c>
      <c r="E537" s="20">
        <v>66000</v>
      </c>
      <c r="F537" s="20">
        <v>50182</v>
      </c>
      <c r="H537" s="58">
        <f t="shared" si="15"/>
        <v>-15818</v>
      </c>
      <c r="I537" s="60">
        <v>58333</v>
      </c>
      <c r="L537">
        <v>46000</v>
      </c>
    </row>
    <row r="538" spans="1:12" ht="16.5" hidden="1" x14ac:dyDescent="0.25">
      <c r="A538" s="19" t="str">
        <f t="shared" si="14"/>
        <v>KL.HN007MNH250</v>
      </c>
      <c r="B538" s="23" t="s">
        <v>767</v>
      </c>
      <c r="C538" s="23" t="s">
        <v>51</v>
      </c>
      <c r="D538" s="23" t="s">
        <v>52</v>
      </c>
      <c r="E538" s="20">
        <v>58333</v>
      </c>
      <c r="F538" s="20">
        <v>46000</v>
      </c>
      <c r="H538" s="58">
        <f t="shared" si="15"/>
        <v>-12333</v>
      </c>
      <c r="I538" s="60">
        <v>96000</v>
      </c>
      <c r="L538">
        <v>73431</v>
      </c>
    </row>
    <row r="539" spans="1:12" ht="16.5" hidden="1" x14ac:dyDescent="0.25">
      <c r="A539" s="19" t="str">
        <f t="shared" si="14"/>
        <v>KL.HN008CGM300</v>
      </c>
      <c r="B539" s="23" t="s">
        <v>768</v>
      </c>
      <c r="C539" s="23" t="s">
        <v>27</v>
      </c>
      <c r="D539" s="23" t="s">
        <v>28</v>
      </c>
      <c r="E539" s="20">
        <v>96000</v>
      </c>
      <c r="F539" s="20">
        <v>73431</v>
      </c>
      <c r="H539" s="58">
        <f t="shared" si="15"/>
        <v>-22569</v>
      </c>
      <c r="I539" s="60">
        <v>147000</v>
      </c>
      <c r="L539">
        <v>119066</v>
      </c>
    </row>
    <row r="540" spans="1:12" ht="16.5" hidden="1" x14ac:dyDescent="0.25">
      <c r="A540" s="19" t="str">
        <f t="shared" si="14"/>
        <v>KL.HN008CGM500</v>
      </c>
      <c r="B540" s="23" t="s">
        <v>768</v>
      </c>
      <c r="C540" s="23" t="s">
        <v>547</v>
      </c>
      <c r="D540" s="23" t="s">
        <v>548</v>
      </c>
      <c r="E540" s="20">
        <v>147000</v>
      </c>
      <c r="F540" s="20">
        <v>119066</v>
      </c>
      <c r="H540" s="58">
        <f t="shared" si="15"/>
        <v>-27934</v>
      </c>
      <c r="I540" s="60">
        <v>90741</v>
      </c>
      <c r="L540">
        <v>70537.5</v>
      </c>
    </row>
    <row r="541" spans="1:12" ht="16.5" hidden="1" x14ac:dyDescent="0.25">
      <c r="A541" s="19" t="str">
        <f t="shared" si="14"/>
        <v>KL000101CC300</v>
      </c>
      <c r="B541" s="23" t="s">
        <v>769</v>
      </c>
      <c r="C541" s="23" t="s">
        <v>39</v>
      </c>
      <c r="D541" s="23" t="s">
        <v>40</v>
      </c>
      <c r="E541" s="20">
        <v>90741</v>
      </c>
      <c r="F541" s="20">
        <v>70537.5</v>
      </c>
      <c r="H541" s="58">
        <f t="shared" si="15"/>
        <v>-20203.5</v>
      </c>
      <c r="I541" s="60">
        <v>96000</v>
      </c>
      <c r="L541">
        <v>69759.45</v>
      </c>
    </row>
    <row r="542" spans="1:12" ht="16.5" hidden="1" x14ac:dyDescent="0.25">
      <c r="A542" s="19" t="str">
        <f t="shared" si="14"/>
        <v>KL000101CGM300</v>
      </c>
      <c r="B542" s="23" t="s">
        <v>769</v>
      </c>
      <c r="C542" s="23" t="s">
        <v>27</v>
      </c>
      <c r="D542" s="23" t="s">
        <v>28</v>
      </c>
      <c r="E542" s="20">
        <v>96000</v>
      </c>
      <c r="F542" s="20">
        <v>69759.45</v>
      </c>
      <c r="H542" s="58">
        <f t="shared" si="15"/>
        <v>-26240.550000000003</v>
      </c>
      <c r="I542" s="60">
        <v>22500</v>
      </c>
      <c r="L542">
        <v>21375</v>
      </c>
    </row>
    <row r="543" spans="1:12" ht="16.5" hidden="1" x14ac:dyDescent="0.25">
      <c r="A543" s="19" t="str">
        <f t="shared" si="14"/>
        <v>KL000101CGST150</v>
      </c>
      <c r="B543" s="23" t="s">
        <v>769</v>
      </c>
      <c r="C543" s="23" t="s">
        <v>568</v>
      </c>
      <c r="D543" s="23" t="s">
        <v>569</v>
      </c>
      <c r="E543" s="20">
        <v>22500</v>
      </c>
      <c r="F543" s="20">
        <v>21375</v>
      </c>
      <c r="H543" s="58">
        <f t="shared" si="15"/>
        <v>-1125</v>
      </c>
      <c r="I543" s="60">
        <v>147000</v>
      </c>
      <c r="L543">
        <v>105505.09999999999</v>
      </c>
    </row>
    <row r="544" spans="1:12" ht="16.5" hidden="1" x14ac:dyDescent="0.25">
      <c r="A544" s="19" t="str">
        <f t="shared" si="14"/>
        <v>KL000101GM500</v>
      </c>
      <c r="B544" s="23" t="s">
        <v>769</v>
      </c>
      <c r="C544" s="23" t="s">
        <v>30</v>
      </c>
      <c r="D544" s="23" t="s">
        <v>31</v>
      </c>
      <c r="E544" s="20">
        <v>147000</v>
      </c>
      <c r="F544" s="20">
        <v>105505.09999999999</v>
      </c>
      <c r="H544" s="58">
        <f t="shared" si="15"/>
        <v>-41494.900000000009</v>
      </c>
      <c r="I544" s="60">
        <v>66000</v>
      </c>
      <c r="L544">
        <v>47673.85</v>
      </c>
    </row>
    <row r="545" spans="1:12" ht="16.5" hidden="1" x14ac:dyDescent="0.25">
      <c r="A545" s="19" t="str">
        <f t="shared" si="14"/>
        <v>KL000101GTLX250G</v>
      </c>
      <c r="B545" s="23" t="s">
        <v>769</v>
      </c>
      <c r="C545" s="23" t="s">
        <v>32</v>
      </c>
      <c r="D545" s="23" t="s">
        <v>33</v>
      </c>
      <c r="E545" s="20">
        <v>66000</v>
      </c>
      <c r="F545" s="20">
        <v>47673.85</v>
      </c>
      <c r="H545" s="58">
        <f t="shared" si="15"/>
        <v>-18326.150000000001</v>
      </c>
      <c r="I545" s="60">
        <v>58333</v>
      </c>
      <c r="L545">
        <v>43700</v>
      </c>
    </row>
    <row r="546" spans="1:12" ht="16.5" hidden="1" x14ac:dyDescent="0.25">
      <c r="A546" s="19" t="str">
        <f t="shared" si="14"/>
        <v>KL000101MNH250</v>
      </c>
      <c r="B546" s="23" t="s">
        <v>769</v>
      </c>
      <c r="C546" s="23" t="s">
        <v>51</v>
      </c>
      <c r="D546" s="23" t="s">
        <v>52</v>
      </c>
      <c r="E546" s="20">
        <v>58333</v>
      </c>
      <c r="F546" s="20">
        <v>43700</v>
      </c>
      <c r="H546" s="58">
        <f t="shared" si="15"/>
        <v>-14633</v>
      </c>
      <c r="I546" s="60">
        <v>73000</v>
      </c>
      <c r="L546">
        <v>52815.25</v>
      </c>
    </row>
    <row r="547" spans="1:12" ht="16.5" hidden="1" x14ac:dyDescent="0.25">
      <c r="A547" s="19" t="str">
        <f t="shared" si="14"/>
        <v>KL000101TH200</v>
      </c>
      <c r="B547" s="23" t="s">
        <v>769</v>
      </c>
      <c r="C547" s="23" t="s">
        <v>35</v>
      </c>
      <c r="D547" s="23" t="s">
        <v>36</v>
      </c>
      <c r="E547" s="20">
        <v>73000</v>
      </c>
      <c r="F547" s="20">
        <v>52815.25</v>
      </c>
      <c r="H547" s="58">
        <f t="shared" si="15"/>
        <v>-20184.75</v>
      </c>
      <c r="I547" s="60">
        <v>21667</v>
      </c>
      <c r="L547">
        <v>20583.649999999998</v>
      </c>
    </row>
    <row r="548" spans="1:12" ht="16.5" hidden="1" x14ac:dyDescent="0.25">
      <c r="A548" s="19" t="str">
        <f t="shared" si="14"/>
        <v>KL000101THST150</v>
      </c>
      <c r="B548" s="23" t="s">
        <v>769</v>
      </c>
      <c r="C548" s="23" t="s">
        <v>570</v>
      </c>
      <c r="D548" s="23" t="s">
        <v>571</v>
      </c>
      <c r="E548" s="20">
        <v>21667</v>
      </c>
      <c r="F548" s="20">
        <v>20583.649999999998</v>
      </c>
      <c r="H548" s="58">
        <f t="shared" si="15"/>
        <v>-1083.3500000000022</v>
      </c>
      <c r="I548" s="60">
        <v>96000</v>
      </c>
      <c r="L548">
        <v>96000</v>
      </c>
    </row>
    <row r="549" spans="1:12" ht="16.5" hidden="1" x14ac:dyDescent="0.25">
      <c r="A549" s="19" t="str">
        <f t="shared" si="14"/>
        <v>KL00014CGM300</v>
      </c>
      <c r="B549" s="23" t="s">
        <v>770</v>
      </c>
      <c r="C549" s="23" t="s">
        <v>27</v>
      </c>
      <c r="D549" s="23" t="s">
        <v>28</v>
      </c>
      <c r="E549" s="20">
        <v>96000</v>
      </c>
      <c r="F549" s="20">
        <v>96000</v>
      </c>
      <c r="H549" s="58">
        <f t="shared" si="15"/>
        <v>0</v>
      </c>
      <c r="I549" s="60">
        <v>147000</v>
      </c>
      <c r="L549">
        <v>147000</v>
      </c>
    </row>
    <row r="550" spans="1:12" ht="16.5" hidden="1" x14ac:dyDescent="0.25">
      <c r="A550" s="19" t="str">
        <f t="shared" si="14"/>
        <v>KL00014GM500</v>
      </c>
      <c r="B550" s="23" t="s">
        <v>770</v>
      </c>
      <c r="C550" s="23" t="s">
        <v>30</v>
      </c>
      <c r="D550" s="23" t="s">
        <v>31</v>
      </c>
      <c r="E550" s="20">
        <v>147000</v>
      </c>
      <c r="F550" s="20">
        <v>147000</v>
      </c>
      <c r="H550" s="58">
        <f t="shared" si="15"/>
        <v>0</v>
      </c>
      <c r="I550" s="60">
        <v>66000</v>
      </c>
      <c r="L550">
        <v>66000</v>
      </c>
    </row>
    <row r="551" spans="1:12" ht="16.5" hidden="1" x14ac:dyDescent="0.25">
      <c r="A551" s="19" t="str">
        <f t="shared" si="14"/>
        <v>KL00014GTLX250G</v>
      </c>
      <c r="B551" s="23" t="s">
        <v>770</v>
      </c>
      <c r="C551" s="23" t="s">
        <v>32</v>
      </c>
      <c r="D551" s="23" t="s">
        <v>33</v>
      </c>
      <c r="E551" s="20">
        <v>66000</v>
      </c>
      <c r="F551" s="20">
        <v>66000</v>
      </c>
      <c r="H551" s="58">
        <f t="shared" si="15"/>
        <v>0</v>
      </c>
      <c r="I551" s="60">
        <v>73000</v>
      </c>
      <c r="L551">
        <v>73000</v>
      </c>
    </row>
    <row r="552" spans="1:12" ht="16.5" hidden="1" x14ac:dyDescent="0.25">
      <c r="A552" s="19" t="str">
        <f t="shared" si="14"/>
        <v>KL00014TH200</v>
      </c>
      <c r="B552" s="23" t="s">
        <v>770</v>
      </c>
      <c r="C552" s="23" t="s">
        <v>35</v>
      </c>
      <c r="D552" s="23" t="s">
        <v>36</v>
      </c>
      <c r="E552" s="20">
        <v>73000</v>
      </c>
      <c r="F552" s="20">
        <v>73000</v>
      </c>
      <c r="H552" s="58">
        <f t="shared" si="15"/>
        <v>0</v>
      </c>
      <c r="I552" s="60">
        <v>96000</v>
      </c>
      <c r="L552">
        <v>96000</v>
      </c>
    </row>
    <row r="553" spans="1:12" ht="16.5" hidden="1" x14ac:dyDescent="0.25">
      <c r="A553" s="19" t="str">
        <f t="shared" si="14"/>
        <v>KL00015CGM300</v>
      </c>
      <c r="B553" s="23" t="s">
        <v>771</v>
      </c>
      <c r="C553" s="23" t="s">
        <v>27</v>
      </c>
      <c r="D553" s="23" t="s">
        <v>28</v>
      </c>
      <c r="E553" s="20">
        <v>96000</v>
      </c>
      <c r="F553" s="20">
        <v>96000</v>
      </c>
      <c r="H553" s="58">
        <f t="shared" si="15"/>
        <v>0</v>
      </c>
      <c r="I553" s="60">
        <v>147000</v>
      </c>
      <c r="L553">
        <v>147000</v>
      </c>
    </row>
    <row r="554" spans="1:12" ht="16.5" hidden="1" x14ac:dyDescent="0.25">
      <c r="A554" s="19" t="str">
        <f t="shared" si="14"/>
        <v>KL00015GM500</v>
      </c>
      <c r="B554" s="23" t="s">
        <v>771</v>
      </c>
      <c r="C554" s="23" t="s">
        <v>30</v>
      </c>
      <c r="D554" s="23" t="s">
        <v>31</v>
      </c>
      <c r="E554" s="20">
        <v>147000</v>
      </c>
      <c r="F554" s="20">
        <v>147000</v>
      </c>
      <c r="H554" s="58">
        <f t="shared" si="15"/>
        <v>0</v>
      </c>
      <c r="I554" s="60">
        <v>66000</v>
      </c>
      <c r="L554">
        <v>66000</v>
      </c>
    </row>
    <row r="555" spans="1:12" ht="16.5" hidden="1" x14ac:dyDescent="0.25">
      <c r="A555" s="19" t="str">
        <f t="shared" si="14"/>
        <v>KL00015GTLX250G</v>
      </c>
      <c r="B555" s="23" t="s">
        <v>771</v>
      </c>
      <c r="C555" s="23" t="s">
        <v>32</v>
      </c>
      <c r="D555" s="23" t="s">
        <v>33</v>
      </c>
      <c r="E555" s="20">
        <v>66000</v>
      </c>
      <c r="F555" s="20">
        <v>66000</v>
      </c>
      <c r="H555" s="58">
        <f t="shared" si="15"/>
        <v>0</v>
      </c>
      <c r="I555" s="60">
        <v>73000</v>
      </c>
      <c r="L555">
        <v>73000</v>
      </c>
    </row>
    <row r="556" spans="1:12" ht="16.5" hidden="1" x14ac:dyDescent="0.25">
      <c r="A556" s="19" t="str">
        <f t="shared" si="14"/>
        <v>KL00015TH200</v>
      </c>
      <c r="B556" s="23" t="s">
        <v>771</v>
      </c>
      <c r="C556" s="23" t="s">
        <v>35</v>
      </c>
      <c r="D556" s="23" t="s">
        <v>36</v>
      </c>
      <c r="E556" s="20">
        <v>73000</v>
      </c>
      <c r="F556" s="20">
        <v>73000</v>
      </c>
      <c r="H556" s="58">
        <f t="shared" si="15"/>
        <v>0</v>
      </c>
      <c r="I556" s="60">
        <v>96000</v>
      </c>
      <c r="L556">
        <v>68290.83</v>
      </c>
    </row>
    <row r="557" spans="1:12" ht="16.5" hidden="1" x14ac:dyDescent="0.25">
      <c r="A557" s="19" t="str">
        <f t="shared" si="14"/>
        <v>KL00016CGM300</v>
      </c>
      <c r="B557" s="23" t="s">
        <v>772</v>
      </c>
      <c r="C557" s="23" t="s">
        <v>27</v>
      </c>
      <c r="D557" s="23" t="s">
        <v>28</v>
      </c>
      <c r="E557" s="20">
        <v>96000</v>
      </c>
      <c r="F557" s="20">
        <v>68290.83</v>
      </c>
      <c r="H557" s="58">
        <f t="shared" si="15"/>
        <v>-27709.17</v>
      </c>
      <c r="I557" s="60">
        <v>147000</v>
      </c>
      <c r="L557">
        <v>103283.94</v>
      </c>
    </row>
    <row r="558" spans="1:12" ht="16.5" hidden="1" x14ac:dyDescent="0.25">
      <c r="A558" s="19" t="str">
        <f t="shared" si="14"/>
        <v>KL00016GM500</v>
      </c>
      <c r="B558" s="23" t="s">
        <v>772</v>
      </c>
      <c r="C558" s="23" t="s">
        <v>30</v>
      </c>
      <c r="D558" s="23" t="s">
        <v>31</v>
      </c>
      <c r="E558" s="20">
        <v>147000</v>
      </c>
      <c r="F558" s="20">
        <v>103283.94</v>
      </c>
      <c r="H558" s="58">
        <f t="shared" si="15"/>
        <v>-43716.06</v>
      </c>
      <c r="I558" s="60">
        <v>73000</v>
      </c>
      <c r="L558">
        <v>51703.350000000006</v>
      </c>
    </row>
    <row r="559" spans="1:12" ht="16.5" hidden="1" x14ac:dyDescent="0.25">
      <c r="A559" s="19" t="str">
        <f t="shared" si="14"/>
        <v>KL00016TH200</v>
      </c>
      <c r="B559" s="23" t="s">
        <v>772</v>
      </c>
      <c r="C559" s="23" t="s">
        <v>35</v>
      </c>
      <c r="D559" s="23" t="s">
        <v>36</v>
      </c>
      <c r="E559" s="20">
        <v>73000</v>
      </c>
      <c r="F559" s="20">
        <v>51703.350000000006</v>
      </c>
      <c r="H559" s="58">
        <f t="shared" si="15"/>
        <v>-21296.649999999994</v>
      </c>
      <c r="I559" s="60">
        <v>96000</v>
      </c>
      <c r="L559">
        <v>69759.45</v>
      </c>
    </row>
    <row r="560" spans="1:12" ht="16.5" hidden="1" x14ac:dyDescent="0.25">
      <c r="A560" s="19" t="str">
        <f t="shared" si="14"/>
        <v>KL00020CGM300</v>
      </c>
      <c r="B560" s="23" t="s">
        <v>773</v>
      </c>
      <c r="C560" s="23" t="s">
        <v>27</v>
      </c>
      <c r="D560" s="23" t="s">
        <v>28</v>
      </c>
      <c r="E560" s="20">
        <v>96000</v>
      </c>
      <c r="F560" s="20">
        <v>69759.45</v>
      </c>
      <c r="H560" s="58">
        <f t="shared" si="15"/>
        <v>-26240.550000000003</v>
      </c>
      <c r="I560" s="60">
        <v>90741</v>
      </c>
      <c r="L560">
        <v>70537.5</v>
      </c>
    </row>
    <row r="561" spans="1:12" ht="16.5" hidden="1" x14ac:dyDescent="0.25">
      <c r="A561" s="19" t="str">
        <f t="shared" si="14"/>
        <v>KL00028CC300</v>
      </c>
      <c r="B561" s="23" t="s">
        <v>774</v>
      </c>
      <c r="C561" s="23" t="s">
        <v>39</v>
      </c>
      <c r="D561" s="23" t="s">
        <v>40</v>
      </c>
      <c r="E561" s="20">
        <v>90741</v>
      </c>
      <c r="F561" s="20">
        <v>70537.5</v>
      </c>
      <c r="H561" s="58">
        <f t="shared" si="15"/>
        <v>-20203.5</v>
      </c>
      <c r="I561" s="60">
        <v>96000</v>
      </c>
      <c r="L561">
        <v>69759.45</v>
      </c>
    </row>
    <row r="562" spans="1:12" ht="16.5" hidden="1" x14ac:dyDescent="0.25">
      <c r="A562" s="19" t="str">
        <f t="shared" si="14"/>
        <v>KL00028CGM300</v>
      </c>
      <c r="B562" s="23" t="s">
        <v>774</v>
      </c>
      <c r="C562" s="23" t="s">
        <v>27</v>
      </c>
      <c r="D562" s="23" t="s">
        <v>28</v>
      </c>
      <c r="E562" s="20">
        <v>96000</v>
      </c>
      <c r="F562" s="20">
        <v>69759.45</v>
      </c>
      <c r="H562" s="58">
        <f t="shared" si="15"/>
        <v>-26240.550000000003</v>
      </c>
      <c r="I562" s="60">
        <v>86111</v>
      </c>
      <c r="L562">
        <v>67402.5</v>
      </c>
    </row>
    <row r="563" spans="1:12" ht="16.5" hidden="1" x14ac:dyDescent="0.25">
      <c r="A563" s="19" t="str">
        <f t="shared" si="14"/>
        <v>KL00028CN300</v>
      </c>
      <c r="B563" s="23" t="s">
        <v>774</v>
      </c>
      <c r="C563" s="23" t="s">
        <v>41</v>
      </c>
      <c r="D563" s="23" t="s">
        <v>42</v>
      </c>
      <c r="E563" s="20">
        <v>86111</v>
      </c>
      <c r="F563" s="20">
        <v>67402.5</v>
      </c>
      <c r="H563" s="58">
        <f t="shared" si="15"/>
        <v>-18708.5</v>
      </c>
      <c r="I563" s="60">
        <v>147000</v>
      </c>
      <c r="L563">
        <v>105505.09999999999</v>
      </c>
    </row>
    <row r="564" spans="1:12" ht="16.5" hidden="1" x14ac:dyDescent="0.25">
      <c r="A564" s="19" t="str">
        <f t="shared" si="14"/>
        <v>KL00028GM500</v>
      </c>
      <c r="B564" s="23" t="s">
        <v>774</v>
      </c>
      <c r="C564" s="23" t="s">
        <v>30</v>
      </c>
      <c r="D564" s="23" t="s">
        <v>31</v>
      </c>
      <c r="E564" s="21">
        <v>147000</v>
      </c>
      <c r="F564" s="21">
        <v>105505.09999999999</v>
      </c>
      <c r="H564" s="58">
        <f t="shared" si="15"/>
        <v>-41494.900000000009</v>
      </c>
      <c r="I564" s="60">
        <v>66000</v>
      </c>
      <c r="L564">
        <v>47673.85</v>
      </c>
    </row>
    <row r="565" spans="1:12" ht="16.5" hidden="1" x14ac:dyDescent="0.25">
      <c r="A565" s="19" t="str">
        <f t="shared" si="14"/>
        <v>KL00028GTLX250G</v>
      </c>
      <c r="B565" s="23" t="s">
        <v>774</v>
      </c>
      <c r="C565" s="23" t="s">
        <v>32</v>
      </c>
      <c r="D565" s="23" t="s">
        <v>33</v>
      </c>
      <c r="E565" s="21">
        <v>66000</v>
      </c>
      <c r="F565" s="21">
        <v>47673.85</v>
      </c>
      <c r="H565" s="58">
        <f t="shared" si="15"/>
        <v>-18326.150000000001</v>
      </c>
      <c r="I565" s="60">
        <v>147000</v>
      </c>
      <c r="L565">
        <v>106025.7</v>
      </c>
    </row>
    <row r="566" spans="1:12" ht="16.5" hidden="1" x14ac:dyDescent="0.25">
      <c r="A566" s="19" t="str">
        <f t="shared" si="14"/>
        <v>KL00028GXD500</v>
      </c>
      <c r="B566" s="23" t="s">
        <v>774</v>
      </c>
      <c r="C566" s="23" t="s">
        <v>55</v>
      </c>
      <c r="D566" s="23" t="s">
        <v>56</v>
      </c>
      <c r="E566" s="21">
        <v>147000</v>
      </c>
      <c r="F566" s="21">
        <v>106025.7</v>
      </c>
      <c r="H566" s="58">
        <f t="shared" si="15"/>
        <v>-40974.300000000003</v>
      </c>
      <c r="I566" s="60">
        <v>73000</v>
      </c>
      <c r="L566">
        <v>52815.25</v>
      </c>
    </row>
    <row r="567" spans="1:12" ht="16.5" hidden="1" x14ac:dyDescent="0.25">
      <c r="A567" s="19" t="str">
        <f t="shared" si="14"/>
        <v>KL00028TH200</v>
      </c>
      <c r="B567" s="23" t="s">
        <v>774</v>
      </c>
      <c r="C567" s="23" t="s">
        <v>35</v>
      </c>
      <c r="D567" s="23" t="s">
        <v>36</v>
      </c>
      <c r="E567" s="21">
        <v>73000</v>
      </c>
      <c r="F567" s="21">
        <v>52815.25</v>
      </c>
      <c r="H567" s="58">
        <f t="shared" si="15"/>
        <v>-20184.75</v>
      </c>
      <c r="I567" s="60">
        <v>96000</v>
      </c>
      <c r="L567">
        <v>67556.52</v>
      </c>
    </row>
    <row r="568" spans="1:12" ht="16.5" hidden="1" x14ac:dyDescent="0.25">
      <c r="A568" s="19" t="str">
        <f t="shared" si="14"/>
        <v>KL00045CGM300</v>
      </c>
      <c r="B568" s="23" t="s">
        <v>775</v>
      </c>
      <c r="C568" s="23" t="s">
        <v>27</v>
      </c>
      <c r="D568" s="23" t="s">
        <v>28</v>
      </c>
      <c r="E568" s="20">
        <v>96000</v>
      </c>
      <c r="F568" s="20">
        <v>67556.52</v>
      </c>
      <c r="H568" s="58">
        <f t="shared" si="15"/>
        <v>-28443.479999999996</v>
      </c>
      <c r="I568" s="60">
        <v>147000</v>
      </c>
      <c r="L568">
        <v>102173.36</v>
      </c>
    </row>
    <row r="569" spans="1:12" ht="16.5" hidden="1" x14ac:dyDescent="0.25">
      <c r="A569" s="19" t="str">
        <f t="shared" si="14"/>
        <v>KL00045GM500</v>
      </c>
      <c r="B569" s="23" t="s">
        <v>775</v>
      </c>
      <c r="C569" s="23" t="s">
        <v>30</v>
      </c>
      <c r="D569" s="23" t="s">
        <v>31</v>
      </c>
      <c r="E569" s="20">
        <v>147000</v>
      </c>
      <c r="F569" s="20">
        <v>102173.36</v>
      </c>
      <c r="H569" s="58">
        <f t="shared" si="15"/>
        <v>-44826.64</v>
      </c>
      <c r="I569" s="60">
        <v>90741</v>
      </c>
      <c r="L569">
        <v>90741</v>
      </c>
    </row>
    <row r="570" spans="1:12" ht="16.5" hidden="1" x14ac:dyDescent="0.25">
      <c r="A570" s="19" t="str">
        <f t="shared" si="14"/>
        <v>KL00052CC300</v>
      </c>
      <c r="B570" s="23" t="s">
        <v>776</v>
      </c>
      <c r="C570" s="23" t="s">
        <v>39</v>
      </c>
      <c r="D570" s="23" t="s">
        <v>40</v>
      </c>
      <c r="E570" s="20">
        <v>90741</v>
      </c>
      <c r="F570" s="20">
        <v>90741</v>
      </c>
      <c r="H570" s="58">
        <f t="shared" si="15"/>
        <v>0</v>
      </c>
      <c r="I570" s="60">
        <v>96000</v>
      </c>
      <c r="L570">
        <v>96000</v>
      </c>
    </row>
    <row r="571" spans="1:12" ht="16.5" hidden="1" x14ac:dyDescent="0.25">
      <c r="A571" s="19" t="str">
        <f t="shared" si="14"/>
        <v>KL00052CGM300</v>
      </c>
      <c r="B571" s="23" t="s">
        <v>776</v>
      </c>
      <c r="C571" s="23" t="s">
        <v>27</v>
      </c>
      <c r="D571" s="23" t="s">
        <v>28</v>
      </c>
      <c r="E571" s="20">
        <v>96000</v>
      </c>
      <c r="F571" s="20">
        <v>96000</v>
      </c>
      <c r="H571" s="58">
        <f t="shared" si="15"/>
        <v>0</v>
      </c>
      <c r="I571" s="60">
        <v>86111</v>
      </c>
      <c r="L571">
        <v>86111</v>
      </c>
    </row>
    <row r="572" spans="1:12" ht="16.5" hidden="1" x14ac:dyDescent="0.25">
      <c r="A572" s="19" t="str">
        <f t="shared" si="14"/>
        <v>KL00052CN300</v>
      </c>
      <c r="B572" s="23" t="s">
        <v>776</v>
      </c>
      <c r="C572" s="23" t="s">
        <v>41</v>
      </c>
      <c r="D572" s="23" t="s">
        <v>42</v>
      </c>
      <c r="E572" s="20">
        <v>86111</v>
      </c>
      <c r="F572" s="20">
        <v>86111</v>
      </c>
      <c r="H572" s="58">
        <f t="shared" si="15"/>
        <v>0</v>
      </c>
      <c r="I572" s="60">
        <v>147000</v>
      </c>
      <c r="L572">
        <v>147000</v>
      </c>
    </row>
    <row r="573" spans="1:12" ht="16.5" hidden="1" x14ac:dyDescent="0.25">
      <c r="A573" s="19" t="str">
        <f t="shared" si="14"/>
        <v>KL00052GM500</v>
      </c>
      <c r="B573" s="23" t="s">
        <v>776</v>
      </c>
      <c r="C573" s="23" t="s">
        <v>30</v>
      </c>
      <c r="D573" s="23" t="s">
        <v>31</v>
      </c>
      <c r="E573" s="20">
        <v>147000</v>
      </c>
      <c r="F573" s="20">
        <v>147000</v>
      </c>
      <c r="H573" s="58">
        <f t="shared" si="15"/>
        <v>0</v>
      </c>
      <c r="I573" s="60">
        <v>66000</v>
      </c>
      <c r="L573">
        <v>66000</v>
      </c>
    </row>
    <row r="574" spans="1:12" ht="16.5" hidden="1" x14ac:dyDescent="0.25">
      <c r="A574" s="19" t="str">
        <f t="shared" si="14"/>
        <v>KL00052GTLX250G</v>
      </c>
      <c r="B574" s="23" t="s">
        <v>776</v>
      </c>
      <c r="C574" s="23" t="s">
        <v>32</v>
      </c>
      <c r="D574" s="23" t="s">
        <v>33</v>
      </c>
      <c r="E574" s="20">
        <v>66000</v>
      </c>
      <c r="F574" s="20">
        <v>66000</v>
      </c>
      <c r="H574" s="58">
        <f t="shared" si="15"/>
        <v>0</v>
      </c>
      <c r="I574" s="60">
        <v>58333</v>
      </c>
      <c r="L574">
        <v>58333</v>
      </c>
    </row>
    <row r="575" spans="1:12" ht="16.5" hidden="1" x14ac:dyDescent="0.25">
      <c r="A575" s="19" t="str">
        <f t="shared" si="14"/>
        <v>KL00052MNH250</v>
      </c>
      <c r="B575" s="23" t="s">
        <v>776</v>
      </c>
      <c r="C575" s="23" t="s">
        <v>51</v>
      </c>
      <c r="D575" s="23" t="s">
        <v>52</v>
      </c>
      <c r="E575" s="20">
        <v>58333</v>
      </c>
      <c r="F575" s="20">
        <v>58333</v>
      </c>
      <c r="H575" s="58">
        <f t="shared" si="15"/>
        <v>0</v>
      </c>
      <c r="I575" s="60">
        <v>73000</v>
      </c>
      <c r="L575">
        <v>73000</v>
      </c>
    </row>
    <row r="576" spans="1:12" ht="16.5" hidden="1" x14ac:dyDescent="0.25">
      <c r="A576" s="19" t="str">
        <f t="shared" si="14"/>
        <v>KL00052TH200</v>
      </c>
      <c r="B576" s="22" t="s">
        <v>776</v>
      </c>
      <c r="C576" s="22" t="s">
        <v>35</v>
      </c>
      <c r="D576" s="22" t="s">
        <v>36</v>
      </c>
      <c r="E576" s="21">
        <v>73000</v>
      </c>
      <c r="F576" s="21">
        <v>73000</v>
      </c>
      <c r="H576" s="58">
        <f t="shared" si="15"/>
        <v>0</v>
      </c>
      <c r="I576" s="60">
        <v>96000</v>
      </c>
      <c r="L576">
        <v>69759.45</v>
      </c>
    </row>
    <row r="577" spans="1:12" ht="16.5" hidden="1" x14ac:dyDescent="0.25">
      <c r="A577" s="19" t="str">
        <f t="shared" si="14"/>
        <v>KL00053CGM300</v>
      </c>
      <c r="B577" s="23" t="s">
        <v>777</v>
      </c>
      <c r="C577" s="23" t="s">
        <v>27</v>
      </c>
      <c r="D577" s="23" t="s">
        <v>28</v>
      </c>
      <c r="E577" s="20">
        <v>96000</v>
      </c>
      <c r="F577" s="20">
        <v>69759.45</v>
      </c>
      <c r="H577" s="58">
        <f t="shared" si="15"/>
        <v>-26240.550000000003</v>
      </c>
      <c r="I577" s="60">
        <v>147000</v>
      </c>
      <c r="L577">
        <v>105505.09999999999</v>
      </c>
    </row>
    <row r="578" spans="1:12" ht="16.5" hidden="1" x14ac:dyDescent="0.25">
      <c r="A578" s="19" t="str">
        <f t="shared" si="14"/>
        <v>KL00053GM500</v>
      </c>
      <c r="B578" s="23" t="s">
        <v>777</v>
      </c>
      <c r="C578" s="23" t="s">
        <v>30</v>
      </c>
      <c r="D578" s="23" t="s">
        <v>31</v>
      </c>
      <c r="E578" s="20">
        <v>147000</v>
      </c>
      <c r="F578" s="20">
        <v>105505.09999999999</v>
      </c>
      <c r="H578" s="58">
        <f t="shared" si="15"/>
        <v>-41494.900000000009</v>
      </c>
      <c r="I578" s="60">
        <v>58333</v>
      </c>
      <c r="L578">
        <v>43700</v>
      </c>
    </row>
    <row r="579" spans="1:12" ht="16.5" hidden="1" x14ac:dyDescent="0.25">
      <c r="A579" s="19" t="str">
        <f t="shared" si="14"/>
        <v>KL00053MNH250</v>
      </c>
      <c r="B579" s="22" t="s">
        <v>777</v>
      </c>
      <c r="C579" s="22" t="s">
        <v>51</v>
      </c>
      <c r="D579" s="22" t="s">
        <v>52</v>
      </c>
      <c r="E579" s="21">
        <v>58333</v>
      </c>
      <c r="F579" s="21">
        <v>43700</v>
      </c>
      <c r="H579" s="58">
        <f t="shared" si="15"/>
        <v>-14633</v>
      </c>
      <c r="I579" s="60">
        <v>90741</v>
      </c>
      <c r="L579">
        <v>74250</v>
      </c>
    </row>
    <row r="580" spans="1:12" ht="16.5" hidden="1" x14ac:dyDescent="0.25">
      <c r="A580" s="19" t="str">
        <f t="shared" si="14"/>
        <v>KL00053th200</v>
      </c>
      <c r="B580" s="22" t="s">
        <v>777</v>
      </c>
      <c r="C580" s="22" t="s">
        <v>7187</v>
      </c>
      <c r="D580" s="22" t="s">
        <v>7602</v>
      </c>
      <c r="E580" s="20">
        <v>73000</v>
      </c>
      <c r="F580" s="20">
        <v>52815.25</v>
      </c>
      <c r="H580" s="58">
        <f t="shared" si="15"/>
        <v>-20184.75</v>
      </c>
      <c r="I580" s="60">
        <v>96000</v>
      </c>
      <c r="L580">
        <v>73431</v>
      </c>
    </row>
    <row r="581" spans="1:12" ht="16.5" hidden="1" x14ac:dyDescent="0.25">
      <c r="A581" s="19" t="str">
        <f t="shared" si="14"/>
        <v>KL00053GTLX250G</v>
      </c>
      <c r="B581" s="22" t="s">
        <v>777</v>
      </c>
      <c r="C581" s="22" t="s">
        <v>32</v>
      </c>
      <c r="D581" s="22" t="s">
        <v>7604</v>
      </c>
      <c r="E581" s="20">
        <v>66000</v>
      </c>
      <c r="F581" s="20">
        <v>47673.85</v>
      </c>
      <c r="H581" s="58">
        <f t="shared" si="15"/>
        <v>-18326.150000000001</v>
      </c>
      <c r="I581" s="60">
        <v>147000</v>
      </c>
      <c r="L581">
        <v>111058</v>
      </c>
    </row>
    <row r="582" spans="1:12" ht="16.5" hidden="1" x14ac:dyDescent="0.25">
      <c r="A582" s="19" t="str">
        <f t="shared" si="14"/>
        <v>KL00056CC300</v>
      </c>
      <c r="B582" s="23" t="s">
        <v>778</v>
      </c>
      <c r="C582" s="23" t="s">
        <v>39</v>
      </c>
      <c r="D582" s="23" t="s">
        <v>40</v>
      </c>
      <c r="E582" s="20">
        <v>90741</v>
      </c>
      <c r="F582" s="20">
        <v>74250</v>
      </c>
      <c r="H582" s="58">
        <f t="shared" si="15"/>
        <v>-16491</v>
      </c>
      <c r="I582" s="60">
        <v>66000</v>
      </c>
      <c r="L582">
        <v>50183</v>
      </c>
    </row>
    <row r="583" spans="1:12" ht="16.5" hidden="1" x14ac:dyDescent="0.25">
      <c r="A583" s="19" t="str">
        <f t="shared" si="14"/>
        <v>KL00056CGM300</v>
      </c>
      <c r="B583" s="23" t="s">
        <v>778</v>
      </c>
      <c r="C583" s="23" t="s">
        <v>27</v>
      </c>
      <c r="D583" s="23" t="s">
        <v>28</v>
      </c>
      <c r="E583" s="20">
        <v>96000</v>
      </c>
      <c r="F583" s="20">
        <v>73431</v>
      </c>
      <c r="H583" s="58">
        <f t="shared" si="15"/>
        <v>-22569</v>
      </c>
      <c r="I583" s="60">
        <v>147000</v>
      </c>
      <c r="L583">
        <v>111606</v>
      </c>
    </row>
    <row r="584" spans="1:12" ht="16.5" hidden="1" x14ac:dyDescent="0.25">
      <c r="A584" s="19" t="str">
        <f t="shared" si="14"/>
        <v>KL00056GM500</v>
      </c>
      <c r="B584" s="23" t="s">
        <v>778</v>
      </c>
      <c r="C584" s="23" t="s">
        <v>30</v>
      </c>
      <c r="D584" s="23" t="s">
        <v>31</v>
      </c>
      <c r="E584" s="20">
        <v>147000</v>
      </c>
      <c r="F584" s="20">
        <v>111058</v>
      </c>
      <c r="H584" s="58">
        <f t="shared" si="15"/>
        <v>-35942</v>
      </c>
      <c r="I584" s="60">
        <v>58333</v>
      </c>
      <c r="L584">
        <v>46000</v>
      </c>
    </row>
    <row r="585" spans="1:12" ht="16.5" hidden="1" x14ac:dyDescent="0.25">
      <c r="A585" s="19" t="str">
        <f t="shared" si="14"/>
        <v>KL00056GTLX250G</v>
      </c>
      <c r="B585" s="23" t="s">
        <v>778</v>
      </c>
      <c r="C585" s="23" t="s">
        <v>32</v>
      </c>
      <c r="D585" s="23" t="s">
        <v>33</v>
      </c>
      <c r="E585" s="20">
        <v>66000</v>
      </c>
      <c r="F585" s="20">
        <v>50182</v>
      </c>
      <c r="H585" s="58">
        <f t="shared" si="15"/>
        <v>-15818</v>
      </c>
      <c r="I585" s="60">
        <v>73000</v>
      </c>
      <c r="L585">
        <v>55595</v>
      </c>
    </row>
    <row r="586" spans="1:12" ht="16.5" hidden="1" x14ac:dyDescent="0.25">
      <c r="A586" s="19" t="str">
        <f t="shared" si="14"/>
        <v>KL00056GXD500</v>
      </c>
      <c r="B586" s="23" t="s">
        <v>778</v>
      </c>
      <c r="C586" s="23" t="s">
        <v>55</v>
      </c>
      <c r="D586" s="23" t="s">
        <v>56</v>
      </c>
      <c r="E586" s="20">
        <v>147000</v>
      </c>
      <c r="F586" s="20">
        <v>111606</v>
      </c>
      <c r="H586" s="58">
        <f t="shared" ref="H586:H652" si="17">F586-E586</f>
        <v>-35394</v>
      </c>
      <c r="I586" s="60">
        <v>96000</v>
      </c>
      <c r="L586">
        <v>67556.52</v>
      </c>
    </row>
    <row r="587" spans="1:12" ht="16.5" hidden="1" x14ac:dyDescent="0.25">
      <c r="A587" s="19" t="str">
        <f t="shared" si="14"/>
        <v>KL00056MNH250</v>
      </c>
      <c r="B587" s="23" t="s">
        <v>778</v>
      </c>
      <c r="C587" s="23" t="s">
        <v>51</v>
      </c>
      <c r="D587" s="23" t="s">
        <v>52</v>
      </c>
      <c r="E587" s="20">
        <v>58333</v>
      </c>
      <c r="F587" s="20">
        <v>46000</v>
      </c>
      <c r="H587" s="58">
        <f t="shared" si="17"/>
        <v>-12333</v>
      </c>
      <c r="I587" s="60">
        <v>59400</v>
      </c>
      <c r="L587">
        <v>45540</v>
      </c>
    </row>
    <row r="588" spans="1:12" ht="16.5" hidden="1" x14ac:dyDescent="0.25">
      <c r="A588" s="19" t="str">
        <f t="shared" si="14"/>
        <v>KL00056TH200</v>
      </c>
      <c r="B588" s="23" t="s">
        <v>778</v>
      </c>
      <c r="C588" s="23" t="s">
        <v>35</v>
      </c>
      <c r="D588" s="23" t="s">
        <v>36</v>
      </c>
      <c r="E588" s="20">
        <v>73000</v>
      </c>
      <c r="F588" s="20">
        <v>55595</v>
      </c>
      <c r="H588" s="58">
        <f t="shared" si="17"/>
        <v>-17405</v>
      </c>
      <c r="I588" s="60">
        <v>147000</v>
      </c>
      <c r="L588">
        <v>102173.36</v>
      </c>
    </row>
    <row r="589" spans="1:12" ht="16.5" hidden="1" x14ac:dyDescent="0.25">
      <c r="A589" s="19" t="str">
        <f t="shared" si="14"/>
        <v>KL00057CGM300</v>
      </c>
      <c r="B589" s="23" t="s">
        <v>779</v>
      </c>
      <c r="C589" s="23" t="s">
        <v>27</v>
      </c>
      <c r="D589" s="23" t="s">
        <v>28</v>
      </c>
      <c r="E589" s="20">
        <v>96000</v>
      </c>
      <c r="F589" s="20">
        <v>67556.52</v>
      </c>
      <c r="H589" s="58">
        <f t="shared" si="17"/>
        <v>-28443.479999999996</v>
      </c>
      <c r="I589" s="60">
        <v>66000</v>
      </c>
      <c r="L589">
        <v>46168.36</v>
      </c>
    </row>
    <row r="590" spans="1:12" ht="16.5" hidden="1" x14ac:dyDescent="0.25">
      <c r="A590" s="19" t="str">
        <f t="shared" si="14"/>
        <v>KL00057GL250</v>
      </c>
      <c r="B590" s="23" t="s">
        <v>779</v>
      </c>
      <c r="C590" s="23" t="s">
        <v>47</v>
      </c>
      <c r="D590" s="23" t="s">
        <v>48</v>
      </c>
      <c r="E590" s="20">
        <v>59400</v>
      </c>
      <c r="F590" s="20">
        <v>45540</v>
      </c>
      <c r="H590" s="58">
        <f t="shared" si="17"/>
        <v>-13860</v>
      </c>
      <c r="I590" s="60">
        <v>96000</v>
      </c>
      <c r="L590">
        <v>73431</v>
      </c>
    </row>
    <row r="591" spans="1:12" ht="16.5" hidden="1" x14ac:dyDescent="0.25">
      <c r="A591" s="19" t="str">
        <f t="shared" si="14"/>
        <v>KL00057GM500</v>
      </c>
      <c r="B591" s="23" t="s">
        <v>779</v>
      </c>
      <c r="C591" s="23" t="s">
        <v>30</v>
      </c>
      <c r="D591" s="23" t="s">
        <v>31</v>
      </c>
      <c r="E591" s="20">
        <v>147000</v>
      </c>
      <c r="F591" s="20">
        <v>102173.36</v>
      </c>
      <c r="H591" s="58">
        <f t="shared" si="17"/>
        <v>-44826.64</v>
      </c>
      <c r="I591" s="60">
        <v>147000</v>
      </c>
      <c r="L591">
        <v>111058</v>
      </c>
    </row>
    <row r="592" spans="1:12" ht="16.5" hidden="1" x14ac:dyDescent="0.25">
      <c r="A592" s="19" t="str">
        <f t="shared" si="14"/>
        <v>KL00057GTLX250G</v>
      </c>
      <c r="B592" s="23" t="s">
        <v>779</v>
      </c>
      <c r="C592" s="23" t="s">
        <v>32</v>
      </c>
      <c r="D592" s="23" t="s">
        <v>33</v>
      </c>
      <c r="E592" s="20">
        <v>66000</v>
      </c>
      <c r="F592" s="20">
        <v>46168.36</v>
      </c>
      <c r="H592" s="58">
        <f t="shared" si="17"/>
        <v>-19831.64</v>
      </c>
      <c r="I592" s="60">
        <v>66000</v>
      </c>
      <c r="L592">
        <v>50183</v>
      </c>
    </row>
    <row r="593" spans="1:12" ht="16.5" hidden="1" x14ac:dyDescent="0.25">
      <c r="A593" s="19" t="str">
        <f t="shared" si="14"/>
        <v>KL00065CGM300</v>
      </c>
      <c r="B593" s="23" t="s">
        <v>780</v>
      </c>
      <c r="C593" s="23" t="s">
        <v>27</v>
      </c>
      <c r="D593" s="23" t="s">
        <v>28</v>
      </c>
      <c r="E593" s="20">
        <v>96000</v>
      </c>
      <c r="F593" s="20">
        <v>73431</v>
      </c>
      <c r="H593" s="58">
        <f t="shared" si="17"/>
        <v>-22569</v>
      </c>
      <c r="I593" s="60">
        <v>73000</v>
      </c>
      <c r="L593">
        <v>55595</v>
      </c>
    </row>
    <row r="594" spans="1:12" ht="16.5" hidden="1" x14ac:dyDescent="0.25">
      <c r="A594" s="19" t="str">
        <f t="shared" si="14"/>
        <v>KL00065GM500</v>
      </c>
      <c r="B594" s="23" t="s">
        <v>780</v>
      </c>
      <c r="C594" s="23" t="s">
        <v>30</v>
      </c>
      <c r="D594" s="23" t="s">
        <v>31</v>
      </c>
      <c r="E594" s="20">
        <v>147000</v>
      </c>
      <c r="F594" s="20">
        <v>111058</v>
      </c>
      <c r="H594" s="58">
        <f t="shared" si="17"/>
        <v>-35942</v>
      </c>
      <c r="I594" s="60">
        <v>36111</v>
      </c>
      <c r="L594">
        <v>23321.55</v>
      </c>
    </row>
    <row r="595" spans="1:12" ht="16.5" hidden="1" x14ac:dyDescent="0.25">
      <c r="A595" s="19" t="str">
        <f t="shared" si="14"/>
        <v>KL00065GTLX250G</v>
      </c>
      <c r="B595" s="23" t="s">
        <v>780</v>
      </c>
      <c r="C595" s="23" t="s">
        <v>32</v>
      </c>
      <c r="D595" s="23" t="s">
        <v>33</v>
      </c>
      <c r="E595" s="20">
        <v>66000</v>
      </c>
      <c r="F595" s="20">
        <v>50182</v>
      </c>
      <c r="H595" s="58">
        <f t="shared" si="17"/>
        <v>-15818</v>
      </c>
      <c r="I595" s="60">
        <v>96000</v>
      </c>
      <c r="L595">
        <v>69759.45</v>
      </c>
    </row>
    <row r="596" spans="1:12" ht="16.5" hidden="1" x14ac:dyDescent="0.25">
      <c r="A596" s="19" t="str">
        <f t="shared" si="14"/>
        <v>KL00065TH200</v>
      </c>
      <c r="B596" s="23" t="s">
        <v>780</v>
      </c>
      <c r="C596" s="23" t="s">
        <v>35</v>
      </c>
      <c r="D596" s="23" t="s">
        <v>36</v>
      </c>
      <c r="E596" s="20">
        <v>73000</v>
      </c>
      <c r="F596" s="20">
        <v>55595</v>
      </c>
      <c r="H596" s="58">
        <f t="shared" si="17"/>
        <v>-17405</v>
      </c>
      <c r="I596" s="60">
        <v>147000</v>
      </c>
      <c r="L596">
        <v>105505.09999999999</v>
      </c>
    </row>
    <row r="597" spans="1:12" ht="16.5" hidden="1" x14ac:dyDescent="0.25">
      <c r="A597" s="19" t="str">
        <f t="shared" si="14"/>
        <v>KL00066CGM100</v>
      </c>
      <c r="B597" s="23" t="s">
        <v>781</v>
      </c>
      <c r="C597" s="23" t="s">
        <v>556</v>
      </c>
      <c r="D597" s="23" t="s">
        <v>557</v>
      </c>
      <c r="E597" s="20">
        <v>36111</v>
      </c>
      <c r="F597" s="20">
        <v>23321.55</v>
      </c>
      <c r="H597" s="58">
        <f t="shared" si="17"/>
        <v>-12789.45</v>
      </c>
      <c r="I597" s="60">
        <v>96000</v>
      </c>
      <c r="L597">
        <v>68290.83</v>
      </c>
    </row>
    <row r="598" spans="1:12" ht="16.5" hidden="1" x14ac:dyDescent="0.25">
      <c r="A598" s="19" t="str">
        <f t="shared" si="14"/>
        <v>KL00066CGM300</v>
      </c>
      <c r="B598" s="23" t="s">
        <v>781</v>
      </c>
      <c r="C598" s="23" t="s">
        <v>27</v>
      </c>
      <c r="D598" s="23" t="s">
        <v>28</v>
      </c>
      <c r="E598" s="20">
        <v>96000</v>
      </c>
      <c r="F598" s="20">
        <v>69759.45</v>
      </c>
      <c r="H598" s="58">
        <f t="shared" si="17"/>
        <v>-26240.550000000003</v>
      </c>
      <c r="I598" s="60">
        <v>66000</v>
      </c>
      <c r="L598">
        <v>46670.19</v>
      </c>
    </row>
    <row r="599" spans="1:12" ht="16.5" hidden="1" x14ac:dyDescent="0.25">
      <c r="A599" s="19" t="str">
        <f t="shared" si="14"/>
        <v>KL00066GM500</v>
      </c>
      <c r="B599" s="23" t="s">
        <v>781</v>
      </c>
      <c r="C599" s="23" t="s">
        <v>30</v>
      </c>
      <c r="D599" s="23" t="s">
        <v>31</v>
      </c>
      <c r="E599" s="20">
        <v>147000</v>
      </c>
      <c r="F599" s="20">
        <v>105505.09999999999</v>
      </c>
      <c r="H599" s="58">
        <f t="shared" si="17"/>
        <v>-41494.900000000009</v>
      </c>
      <c r="I599" s="60">
        <v>73000</v>
      </c>
      <c r="L599">
        <v>51703.350000000006</v>
      </c>
    </row>
    <row r="600" spans="1:12" ht="16.5" hidden="1" x14ac:dyDescent="0.25">
      <c r="A600" s="19" t="str">
        <f>B600&amp;C600</f>
        <v>KL00068CGM300</v>
      </c>
      <c r="B600" s="23" t="s">
        <v>782</v>
      </c>
      <c r="C600" s="23" t="s">
        <v>27</v>
      </c>
      <c r="D600" s="23" t="s">
        <v>28</v>
      </c>
      <c r="E600" s="20">
        <v>96000</v>
      </c>
      <c r="F600" s="20">
        <v>68290.83</v>
      </c>
      <c r="H600" s="58">
        <f t="shared" ref="H600" si="18">F600-E600</f>
        <v>-27709.17</v>
      </c>
      <c r="I600" s="60">
        <v>73000</v>
      </c>
      <c r="L600">
        <v>51703.350000000006</v>
      </c>
    </row>
    <row r="601" spans="1:12" ht="16.5" hidden="1" x14ac:dyDescent="0.25">
      <c r="A601" s="19" t="str">
        <f>B601&amp;C601</f>
        <v>KL00068GTLX250G</v>
      </c>
      <c r="B601" s="23" t="s">
        <v>782</v>
      </c>
      <c r="C601" s="23" t="s">
        <v>32</v>
      </c>
      <c r="D601" s="23" t="s">
        <v>33</v>
      </c>
      <c r="E601" s="20">
        <v>66000</v>
      </c>
      <c r="F601" s="20">
        <v>46670.19</v>
      </c>
      <c r="H601" s="58">
        <f t="shared" si="17"/>
        <v>-19329.809999999998</v>
      </c>
      <c r="I601" s="60">
        <v>96000</v>
      </c>
      <c r="L601">
        <v>69759.45</v>
      </c>
    </row>
    <row r="602" spans="1:12" ht="16.5" hidden="1" x14ac:dyDescent="0.25">
      <c r="A602" s="19" t="str">
        <f t="shared" si="14"/>
        <v>KL00068TH200</v>
      </c>
      <c r="B602" s="23" t="s">
        <v>782</v>
      </c>
      <c r="C602" s="23" t="s">
        <v>35</v>
      </c>
      <c r="D602" s="23" t="s">
        <v>36</v>
      </c>
      <c r="E602" s="20">
        <v>73000</v>
      </c>
      <c r="F602" s="20">
        <v>51703.350000000006</v>
      </c>
      <c r="H602" s="58">
        <f t="shared" si="17"/>
        <v>-21296.649999999994</v>
      </c>
      <c r="I602" s="60">
        <v>147000</v>
      </c>
      <c r="L602">
        <v>105505.09999999999</v>
      </c>
    </row>
    <row r="603" spans="1:12" ht="16.5" hidden="1" x14ac:dyDescent="0.25">
      <c r="A603" s="19" t="str">
        <f t="shared" si="14"/>
        <v>KL00068MNH250</v>
      </c>
      <c r="B603" s="23" t="s">
        <v>782</v>
      </c>
      <c r="C603" s="23" t="s">
        <v>51</v>
      </c>
      <c r="D603" s="23" t="s">
        <v>52</v>
      </c>
      <c r="E603" s="20">
        <v>46000</v>
      </c>
      <c r="F603" s="20">
        <v>46000</v>
      </c>
      <c r="H603" s="58">
        <f t="shared" si="17"/>
        <v>0</v>
      </c>
      <c r="I603" s="60">
        <v>90741</v>
      </c>
      <c r="L603">
        <v>70537.5</v>
      </c>
    </row>
    <row r="604" spans="1:12" ht="16.5" hidden="1" x14ac:dyDescent="0.25">
      <c r="A604" s="19" t="str">
        <f t="shared" si="14"/>
        <v>KL00073CGM300</v>
      </c>
      <c r="B604" s="23" t="s">
        <v>783</v>
      </c>
      <c r="C604" s="23" t="s">
        <v>27</v>
      </c>
      <c r="D604" s="23" t="s">
        <v>28</v>
      </c>
      <c r="E604" s="20">
        <v>96000</v>
      </c>
      <c r="F604" s="20">
        <v>69759.45</v>
      </c>
      <c r="H604" s="58">
        <f t="shared" si="17"/>
        <v>-26240.550000000003</v>
      </c>
      <c r="I604" s="60">
        <v>96000</v>
      </c>
      <c r="L604">
        <v>69759.45</v>
      </c>
    </row>
    <row r="605" spans="1:12" ht="16.5" hidden="1" x14ac:dyDescent="0.25">
      <c r="A605" s="19" t="str">
        <f t="shared" si="14"/>
        <v>KL00073GM500</v>
      </c>
      <c r="B605" s="23" t="s">
        <v>783</v>
      </c>
      <c r="C605" s="22" t="s">
        <v>30</v>
      </c>
      <c r="D605" s="22" t="s">
        <v>31</v>
      </c>
      <c r="E605" s="21">
        <v>147000</v>
      </c>
      <c r="F605" s="21">
        <v>105505.09999999999</v>
      </c>
      <c r="H605" s="58">
        <f t="shared" si="17"/>
        <v>-41494.900000000009</v>
      </c>
      <c r="I605" s="60">
        <v>86111</v>
      </c>
      <c r="L605">
        <v>67402.5</v>
      </c>
    </row>
    <row r="606" spans="1:12" ht="16.5" hidden="1" x14ac:dyDescent="0.25">
      <c r="A606" s="19" t="str">
        <f t="shared" si="14"/>
        <v>KL00078CC300</v>
      </c>
      <c r="B606" s="23" t="s">
        <v>784</v>
      </c>
      <c r="C606" s="22" t="s">
        <v>39</v>
      </c>
      <c r="D606" s="22" t="s">
        <v>40</v>
      </c>
      <c r="E606" s="21">
        <v>90741</v>
      </c>
      <c r="F606" s="21">
        <v>70537.5</v>
      </c>
      <c r="H606" s="58">
        <f t="shared" si="17"/>
        <v>-20203.5</v>
      </c>
      <c r="I606" s="60">
        <v>147000</v>
      </c>
      <c r="L606">
        <v>105505.09999999999</v>
      </c>
    </row>
    <row r="607" spans="1:12" ht="16.5" hidden="1" x14ac:dyDescent="0.25">
      <c r="A607" s="19" t="str">
        <f t="shared" si="14"/>
        <v>KL00078CGM300</v>
      </c>
      <c r="B607" s="23" t="s">
        <v>784</v>
      </c>
      <c r="C607" s="22" t="s">
        <v>27</v>
      </c>
      <c r="D607" s="22" t="s">
        <v>28</v>
      </c>
      <c r="E607" s="21">
        <v>96000</v>
      </c>
      <c r="F607" s="21">
        <v>69759.45</v>
      </c>
      <c r="H607" s="58">
        <f t="shared" si="17"/>
        <v>-26240.550000000003</v>
      </c>
      <c r="I607" s="60">
        <v>66000</v>
      </c>
      <c r="L607">
        <v>47673.85</v>
      </c>
    </row>
    <row r="608" spans="1:12" ht="16.5" hidden="1" x14ac:dyDescent="0.25">
      <c r="A608" s="19" t="str">
        <f t="shared" si="14"/>
        <v>KL00078CN300</v>
      </c>
      <c r="B608" s="23" t="s">
        <v>784</v>
      </c>
      <c r="C608" s="23" t="s">
        <v>41</v>
      </c>
      <c r="D608" s="23" t="s">
        <v>42</v>
      </c>
      <c r="E608" s="20">
        <v>86111</v>
      </c>
      <c r="F608" s="20">
        <v>67402.5</v>
      </c>
      <c r="H608" s="58">
        <f t="shared" si="17"/>
        <v>-18708.5</v>
      </c>
      <c r="I608" s="60">
        <v>58333</v>
      </c>
      <c r="L608">
        <v>43700</v>
      </c>
    </row>
    <row r="609" spans="1:12" ht="16.5" hidden="1" x14ac:dyDescent="0.25">
      <c r="A609" s="19" t="str">
        <f t="shared" si="14"/>
        <v>KL00078GM500</v>
      </c>
      <c r="B609" s="23" t="s">
        <v>784</v>
      </c>
      <c r="C609" s="23" t="s">
        <v>30</v>
      </c>
      <c r="D609" s="23" t="s">
        <v>31</v>
      </c>
      <c r="E609" s="20">
        <v>147000</v>
      </c>
      <c r="F609" s="20">
        <v>105505.09999999999</v>
      </c>
      <c r="H609" s="58">
        <f t="shared" si="17"/>
        <v>-41494.900000000009</v>
      </c>
      <c r="I609" s="60">
        <v>73000</v>
      </c>
      <c r="L609">
        <v>52815.25</v>
      </c>
    </row>
    <row r="610" spans="1:12" ht="16.5" hidden="1" x14ac:dyDescent="0.25">
      <c r="A610" s="19" t="str">
        <f t="shared" si="14"/>
        <v>KL00078GTLX250G</v>
      </c>
      <c r="B610" s="23" t="s">
        <v>784</v>
      </c>
      <c r="C610" s="23" t="s">
        <v>32</v>
      </c>
      <c r="D610" s="23" t="s">
        <v>33</v>
      </c>
      <c r="E610" s="20">
        <v>66000</v>
      </c>
      <c r="F610" s="20">
        <v>47673.85</v>
      </c>
      <c r="H610" s="58">
        <f t="shared" si="17"/>
        <v>-18326.150000000001</v>
      </c>
      <c r="I610" s="60">
        <v>90741</v>
      </c>
      <c r="L610">
        <v>70537.5</v>
      </c>
    </row>
    <row r="611" spans="1:12" ht="16.5" hidden="1" x14ac:dyDescent="0.25">
      <c r="A611" s="19" t="str">
        <f t="shared" si="14"/>
        <v>KL00078MNH250</v>
      </c>
      <c r="B611" s="22" t="s">
        <v>784</v>
      </c>
      <c r="C611" s="22" t="s">
        <v>51</v>
      </c>
      <c r="D611" s="22" t="s">
        <v>52</v>
      </c>
      <c r="E611" s="21">
        <v>58333</v>
      </c>
      <c r="F611" s="21">
        <v>43700</v>
      </c>
      <c r="H611" s="58">
        <f t="shared" si="17"/>
        <v>-14633</v>
      </c>
      <c r="I611" s="60">
        <v>96000</v>
      </c>
      <c r="L611">
        <v>69759.45</v>
      </c>
    </row>
    <row r="612" spans="1:12" ht="16.5" hidden="1" x14ac:dyDescent="0.25">
      <c r="A612" s="19" t="str">
        <f t="shared" si="14"/>
        <v>KL00078TH200</v>
      </c>
      <c r="B612" s="22" t="s">
        <v>784</v>
      </c>
      <c r="C612" s="22" t="s">
        <v>35</v>
      </c>
      <c r="D612" s="22" t="s">
        <v>36</v>
      </c>
      <c r="E612" s="21">
        <v>73000</v>
      </c>
      <c r="F612" s="21">
        <v>52815.25</v>
      </c>
      <c r="H612" s="58">
        <f t="shared" si="17"/>
        <v>-20184.75</v>
      </c>
      <c r="I612" s="60">
        <v>22500</v>
      </c>
      <c r="L612">
        <v>21375</v>
      </c>
    </row>
    <row r="613" spans="1:12" ht="16.5" hidden="1" x14ac:dyDescent="0.25">
      <c r="A613" s="19" t="str">
        <f t="shared" si="14"/>
        <v>KL00078thst150</v>
      </c>
      <c r="B613" s="22" t="s">
        <v>784</v>
      </c>
      <c r="C613" s="22" t="s">
        <v>7479</v>
      </c>
      <c r="D613" s="22" t="s">
        <v>7605</v>
      </c>
      <c r="E613" s="20">
        <v>21667</v>
      </c>
      <c r="F613" s="20">
        <v>20583.649999999998</v>
      </c>
      <c r="H613" s="58">
        <f t="shared" si="17"/>
        <v>-1083.3500000000022</v>
      </c>
      <c r="I613" s="60">
        <v>147000</v>
      </c>
      <c r="L613">
        <v>105505.09999999999</v>
      </c>
    </row>
    <row r="614" spans="1:12" ht="16.5" hidden="1" x14ac:dyDescent="0.25">
      <c r="A614" s="19" t="str">
        <f t="shared" si="14"/>
        <v>KL00078cgst150</v>
      </c>
      <c r="B614" s="22" t="s">
        <v>784</v>
      </c>
      <c r="C614" s="22" t="s">
        <v>7478</v>
      </c>
      <c r="D614" s="22" t="s">
        <v>7606</v>
      </c>
      <c r="E614" s="20">
        <v>22500</v>
      </c>
      <c r="F614" s="20">
        <v>21375</v>
      </c>
      <c r="H614" s="58">
        <f t="shared" si="17"/>
        <v>-1125</v>
      </c>
      <c r="I614" s="60">
        <v>66000</v>
      </c>
      <c r="L614">
        <v>47673.85</v>
      </c>
    </row>
    <row r="615" spans="1:12" ht="16.5" hidden="1" x14ac:dyDescent="0.25">
      <c r="A615" s="19" t="str">
        <f t="shared" si="14"/>
        <v>KL00079CC300</v>
      </c>
      <c r="B615" s="23" t="s">
        <v>785</v>
      </c>
      <c r="C615" s="23" t="s">
        <v>39</v>
      </c>
      <c r="D615" s="23" t="s">
        <v>40</v>
      </c>
      <c r="E615" s="20">
        <v>90741</v>
      </c>
      <c r="F615" s="20">
        <v>70537.5</v>
      </c>
      <c r="H615" s="58">
        <f t="shared" si="17"/>
        <v>-20203.5</v>
      </c>
      <c r="I615" s="60">
        <v>58333</v>
      </c>
      <c r="L615">
        <v>43700</v>
      </c>
    </row>
    <row r="616" spans="1:12" ht="16.5" hidden="1" x14ac:dyDescent="0.25">
      <c r="A616" s="19" t="str">
        <f t="shared" si="14"/>
        <v>KL00079CGM300</v>
      </c>
      <c r="B616" s="23" t="s">
        <v>785</v>
      </c>
      <c r="C616" s="23" t="s">
        <v>27</v>
      </c>
      <c r="D616" s="23" t="s">
        <v>28</v>
      </c>
      <c r="E616" s="20">
        <v>96000</v>
      </c>
      <c r="F616" s="20">
        <v>69759.45</v>
      </c>
      <c r="H616" s="58">
        <f t="shared" si="17"/>
        <v>-26240.550000000003</v>
      </c>
      <c r="I616" s="60">
        <v>73000</v>
      </c>
      <c r="L616">
        <v>52815.25</v>
      </c>
    </row>
    <row r="617" spans="1:12" ht="16.5" hidden="1" x14ac:dyDescent="0.25">
      <c r="A617" s="19" t="str">
        <f t="shared" si="14"/>
        <v>KL00079CGST150</v>
      </c>
      <c r="B617" s="23" t="s">
        <v>785</v>
      </c>
      <c r="C617" s="23" t="s">
        <v>568</v>
      </c>
      <c r="D617" s="23" t="s">
        <v>569</v>
      </c>
      <c r="E617" s="20">
        <v>22500</v>
      </c>
      <c r="F617" s="20">
        <v>21375</v>
      </c>
      <c r="H617" s="58">
        <f t="shared" si="17"/>
        <v>-1125</v>
      </c>
      <c r="I617" s="60">
        <v>21667</v>
      </c>
      <c r="L617">
        <v>20583.649999999998</v>
      </c>
    </row>
    <row r="618" spans="1:12" ht="16.5" hidden="1" x14ac:dyDescent="0.25">
      <c r="A618" s="19" t="str">
        <f t="shared" si="14"/>
        <v>KL00079GM500</v>
      </c>
      <c r="B618" s="23" t="s">
        <v>785</v>
      </c>
      <c r="C618" s="23" t="s">
        <v>30</v>
      </c>
      <c r="D618" s="23" t="s">
        <v>31</v>
      </c>
      <c r="E618" s="20">
        <v>147000</v>
      </c>
      <c r="F618" s="20">
        <v>105505.09999999999</v>
      </c>
      <c r="H618" s="58">
        <f t="shared" si="17"/>
        <v>-41494.900000000009</v>
      </c>
      <c r="I618" s="60">
        <v>96000</v>
      </c>
      <c r="L618">
        <v>68290.83</v>
      </c>
    </row>
    <row r="619" spans="1:12" ht="16.5" hidden="1" x14ac:dyDescent="0.25">
      <c r="A619" s="19" t="str">
        <f t="shared" si="14"/>
        <v>KL00079GTLX250G</v>
      </c>
      <c r="B619" s="23" t="s">
        <v>785</v>
      </c>
      <c r="C619" s="23" t="s">
        <v>32</v>
      </c>
      <c r="D619" s="23" t="s">
        <v>33</v>
      </c>
      <c r="E619" s="20">
        <v>66000</v>
      </c>
      <c r="F619" s="20">
        <v>47673.85</v>
      </c>
      <c r="H619" s="58">
        <f t="shared" si="17"/>
        <v>-18326.150000000001</v>
      </c>
      <c r="I619" s="60">
        <v>147000</v>
      </c>
      <c r="L619">
        <v>103283.94</v>
      </c>
    </row>
    <row r="620" spans="1:12" ht="16.5" hidden="1" x14ac:dyDescent="0.25">
      <c r="A620" s="19" t="str">
        <f t="shared" si="14"/>
        <v>KL00079MNH250</v>
      </c>
      <c r="B620" s="23" t="s">
        <v>785</v>
      </c>
      <c r="C620" s="23" t="s">
        <v>51</v>
      </c>
      <c r="D620" s="23" t="s">
        <v>52</v>
      </c>
      <c r="E620" s="20">
        <v>58333</v>
      </c>
      <c r="F620" s="20">
        <v>43700</v>
      </c>
      <c r="H620" s="58">
        <f t="shared" si="17"/>
        <v>-14633</v>
      </c>
      <c r="I620" s="60">
        <v>96000</v>
      </c>
      <c r="L620">
        <v>69759.45</v>
      </c>
    </row>
    <row r="621" spans="1:12" ht="16.5" hidden="1" x14ac:dyDescent="0.25">
      <c r="A621" s="19" t="str">
        <f t="shared" si="14"/>
        <v>KL00079TH200</v>
      </c>
      <c r="B621" s="23" t="s">
        <v>785</v>
      </c>
      <c r="C621" s="23" t="s">
        <v>35</v>
      </c>
      <c r="D621" s="23" t="s">
        <v>36</v>
      </c>
      <c r="E621" s="20">
        <v>73000</v>
      </c>
      <c r="F621" s="20">
        <v>52815.25</v>
      </c>
      <c r="H621" s="58">
        <f t="shared" si="17"/>
        <v>-20184.75</v>
      </c>
      <c r="I621" s="60">
        <v>86111</v>
      </c>
      <c r="L621">
        <v>67402.5</v>
      </c>
    </row>
    <row r="622" spans="1:12" ht="16.5" hidden="1" x14ac:dyDescent="0.25">
      <c r="A622" s="19" t="str">
        <f t="shared" si="14"/>
        <v>KL00079THST150</v>
      </c>
      <c r="B622" s="23" t="s">
        <v>785</v>
      </c>
      <c r="C622" s="23" t="s">
        <v>570</v>
      </c>
      <c r="D622" s="23" t="s">
        <v>571</v>
      </c>
      <c r="E622" s="20">
        <v>21667</v>
      </c>
      <c r="F622" s="20">
        <v>20583.649999999998</v>
      </c>
      <c r="H622" s="58">
        <f t="shared" si="17"/>
        <v>-1083.3500000000022</v>
      </c>
      <c r="I622" s="60">
        <v>147000</v>
      </c>
      <c r="L622">
        <v>105505.09999999999</v>
      </c>
    </row>
    <row r="623" spans="1:12" ht="16.5" hidden="1" x14ac:dyDescent="0.25">
      <c r="A623" s="19" t="str">
        <f t="shared" si="14"/>
        <v>KL00082CGM300</v>
      </c>
      <c r="B623" s="23" t="s">
        <v>786</v>
      </c>
      <c r="C623" s="23" t="s">
        <v>27</v>
      </c>
      <c r="D623" s="23" t="s">
        <v>28</v>
      </c>
      <c r="E623" s="20">
        <v>96000</v>
      </c>
      <c r="F623" s="20">
        <v>68290.83</v>
      </c>
      <c r="H623" s="58">
        <f t="shared" si="17"/>
        <v>-27709.17</v>
      </c>
      <c r="I623" s="60">
        <v>66000</v>
      </c>
      <c r="L623">
        <v>47673.85</v>
      </c>
    </row>
    <row r="624" spans="1:12" ht="16.5" hidden="1" x14ac:dyDescent="0.25">
      <c r="A624" s="19" t="str">
        <f t="shared" si="14"/>
        <v>KL00082GM500</v>
      </c>
      <c r="B624" s="23" t="s">
        <v>786</v>
      </c>
      <c r="C624" s="23" t="s">
        <v>30</v>
      </c>
      <c r="D624" s="23" t="s">
        <v>31</v>
      </c>
      <c r="E624" s="20">
        <v>147000</v>
      </c>
      <c r="F624" s="20">
        <v>103283.94</v>
      </c>
      <c r="H624" s="58">
        <f t="shared" si="17"/>
        <v>-43716.06</v>
      </c>
      <c r="I624" s="60">
        <v>58333</v>
      </c>
      <c r="L624">
        <v>43700</v>
      </c>
    </row>
    <row r="625" spans="1:12" ht="16.5" hidden="1" x14ac:dyDescent="0.25">
      <c r="A625" s="19" t="str">
        <f t="shared" si="14"/>
        <v>KL00085CGM300</v>
      </c>
      <c r="B625" s="23" t="s">
        <v>787</v>
      </c>
      <c r="C625" s="23" t="s">
        <v>27</v>
      </c>
      <c r="D625" s="23" t="s">
        <v>28</v>
      </c>
      <c r="E625" s="20">
        <v>96000</v>
      </c>
      <c r="F625" s="20">
        <v>69759.45</v>
      </c>
      <c r="H625" s="58">
        <f t="shared" si="17"/>
        <v>-26240.550000000003</v>
      </c>
      <c r="I625" s="60">
        <v>73000</v>
      </c>
      <c r="L625">
        <v>52815.25</v>
      </c>
    </row>
    <row r="626" spans="1:12" ht="16.5" hidden="1" x14ac:dyDescent="0.25">
      <c r="A626" s="19" t="str">
        <f t="shared" si="14"/>
        <v>KL00085CN300</v>
      </c>
      <c r="B626" s="23" t="s">
        <v>787</v>
      </c>
      <c r="C626" s="23" t="s">
        <v>41</v>
      </c>
      <c r="D626" s="23" t="s">
        <v>42</v>
      </c>
      <c r="E626" s="20">
        <v>86111</v>
      </c>
      <c r="F626" s="20">
        <v>67402.5</v>
      </c>
      <c r="H626" s="58">
        <f t="shared" si="17"/>
        <v>-18708.5</v>
      </c>
      <c r="I626" s="60">
        <v>36111</v>
      </c>
      <c r="L626">
        <v>24549</v>
      </c>
    </row>
    <row r="627" spans="1:12" ht="16.5" hidden="1" x14ac:dyDescent="0.25">
      <c r="A627" s="19" t="str">
        <f t="shared" si="14"/>
        <v>KL00085GM500</v>
      </c>
      <c r="B627" s="23" t="s">
        <v>787</v>
      </c>
      <c r="C627" s="23" t="s">
        <v>30</v>
      </c>
      <c r="D627" s="23" t="s">
        <v>31</v>
      </c>
      <c r="E627" s="20">
        <v>147000</v>
      </c>
      <c r="F627" s="20">
        <v>105505.09999999999</v>
      </c>
      <c r="H627" s="58">
        <f t="shared" si="17"/>
        <v>-41494.900000000009</v>
      </c>
      <c r="I627" s="60">
        <v>96000</v>
      </c>
      <c r="L627">
        <v>73431</v>
      </c>
    </row>
    <row r="628" spans="1:12" ht="16.5" hidden="1" x14ac:dyDescent="0.25">
      <c r="A628" s="19" t="str">
        <f t="shared" si="14"/>
        <v>KL00085GTLX250G</v>
      </c>
      <c r="B628" s="23" t="s">
        <v>787</v>
      </c>
      <c r="C628" s="23" t="s">
        <v>32</v>
      </c>
      <c r="D628" s="23" t="s">
        <v>33</v>
      </c>
      <c r="E628" s="20">
        <v>66000</v>
      </c>
      <c r="F628" s="20">
        <v>47673.85</v>
      </c>
      <c r="H628" s="58">
        <f t="shared" si="17"/>
        <v>-18326.150000000001</v>
      </c>
      <c r="I628" s="60">
        <v>59400</v>
      </c>
      <c r="L628">
        <v>49500</v>
      </c>
    </row>
    <row r="629" spans="1:12" ht="16.5" hidden="1" x14ac:dyDescent="0.25">
      <c r="A629" s="19" t="str">
        <f t="shared" si="14"/>
        <v>KL00085MNH250</v>
      </c>
      <c r="B629" s="23" t="s">
        <v>787</v>
      </c>
      <c r="C629" s="23" t="s">
        <v>51</v>
      </c>
      <c r="D629" s="23" t="s">
        <v>52</v>
      </c>
      <c r="E629" s="20">
        <v>58333</v>
      </c>
      <c r="F629" s="20">
        <v>43700</v>
      </c>
      <c r="H629" s="58">
        <f t="shared" si="17"/>
        <v>-14633</v>
      </c>
      <c r="I629" s="60">
        <v>147000</v>
      </c>
      <c r="L629">
        <v>111058</v>
      </c>
    </row>
    <row r="630" spans="1:12" ht="16.5" hidden="1" x14ac:dyDescent="0.25">
      <c r="A630" s="19" t="str">
        <f t="shared" si="14"/>
        <v>KL00085TH200</v>
      </c>
      <c r="B630" s="23" t="s">
        <v>787</v>
      </c>
      <c r="C630" s="23" t="s">
        <v>35</v>
      </c>
      <c r="D630" s="23" t="s">
        <v>36</v>
      </c>
      <c r="E630" s="20">
        <v>73000</v>
      </c>
      <c r="F630" s="20">
        <v>52815.25</v>
      </c>
      <c r="H630" s="58">
        <f t="shared" si="17"/>
        <v>-20184.75</v>
      </c>
      <c r="I630" s="60">
        <v>66000</v>
      </c>
      <c r="L630">
        <v>50183</v>
      </c>
    </row>
    <row r="631" spans="1:12" ht="16.5" hidden="1" x14ac:dyDescent="0.25">
      <c r="A631" s="19" t="str">
        <f t="shared" si="14"/>
        <v>KL00092CGM100</v>
      </c>
      <c r="B631" s="23" t="s">
        <v>788</v>
      </c>
      <c r="C631" s="23" t="s">
        <v>556</v>
      </c>
      <c r="D631" s="23" t="s">
        <v>557</v>
      </c>
      <c r="E631" s="20">
        <v>36111</v>
      </c>
      <c r="F631" s="20">
        <v>24549</v>
      </c>
      <c r="H631" s="58">
        <f t="shared" si="17"/>
        <v>-11562</v>
      </c>
      <c r="I631" s="60">
        <v>58333</v>
      </c>
      <c r="L631">
        <v>46000</v>
      </c>
    </row>
    <row r="632" spans="1:12" ht="16.5" hidden="1" x14ac:dyDescent="0.25">
      <c r="A632" s="19" t="str">
        <f t="shared" si="14"/>
        <v>KL00092CGM300</v>
      </c>
      <c r="B632" s="23" t="s">
        <v>788</v>
      </c>
      <c r="C632" s="23" t="s">
        <v>27</v>
      </c>
      <c r="D632" s="23" t="s">
        <v>28</v>
      </c>
      <c r="E632" s="20">
        <v>96000</v>
      </c>
      <c r="F632" s="20">
        <v>73431</v>
      </c>
      <c r="H632" s="58">
        <f t="shared" si="17"/>
        <v>-22569</v>
      </c>
      <c r="I632" s="60">
        <v>73000</v>
      </c>
      <c r="L632">
        <v>55595</v>
      </c>
    </row>
    <row r="633" spans="1:12" ht="16.5" hidden="1" x14ac:dyDescent="0.25">
      <c r="A633" s="19" t="str">
        <f t="shared" si="14"/>
        <v>KL00092GL250</v>
      </c>
      <c r="B633" s="23" t="s">
        <v>788</v>
      </c>
      <c r="C633" s="23" t="s">
        <v>47</v>
      </c>
      <c r="D633" s="23" t="s">
        <v>48</v>
      </c>
      <c r="E633" s="20">
        <v>59400</v>
      </c>
      <c r="F633" s="20">
        <v>49500</v>
      </c>
      <c r="H633" s="58">
        <f t="shared" ref="H633:H634" si="19">F633-E633</f>
        <v>-9900</v>
      </c>
      <c r="I633" s="60">
        <v>73000</v>
      </c>
      <c r="L633">
        <v>55595</v>
      </c>
    </row>
    <row r="634" spans="1:12" ht="16.5" hidden="1" x14ac:dyDescent="0.25">
      <c r="A634" s="19" t="str">
        <f t="shared" si="14"/>
        <v>KL00092GM500</v>
      </c>
      <c r="B634" s="23" t="s">
        <v>788</v>
      </c>
      <c r="C634" s="23" t="s">
        <v>30</v>
      </c>
      <c r="D634" s="23" t="s">
        <v>31</v>
      </c>
      <c r="E634" s="20">
        <v>147000</v>
      </c>
      <c r="F634" s="20">
        <v>111058</v>
      </c>
      <c r="H634" s="58">
        <f t="shared" si="19"/>
        <v>-35942</v>
      </c>
      <c r="I634" s="60">
        <v>73000</v>
      </c>
      <c r="L634">
        <v>55595</v>
      </c>
    </row>
    <row r="635" spans="1:12" ht="16.5" hidden="1" x14ac:dyDescent="0.25">
      <c r="A635" s="19" t="str">
        <f t="shared" si="14"/>
        <v>KL00092GTLX250G</v>
      </c>
      <c r="B635" s="23" t="s">
        <v>788</v>
      </c>
      <c r="C635" s="23" t="s">
        <v>32</v>
      </c>
      <c r="D635" s="23" t="s">
        <v>33</v>
      </c>
      <c r="E635" s="20">
        <v>66000</v>
      </c>
      <c r="F635" s="20">
        <v>50182</v>
      </c>
      <c r="H635" s="58">
        <f t="shared" si="17"/>
        <v>-15818</v>
      </c>
      <c r="I635" s="60">
        <v>90741</v>
      </c>
      <c r="L635">
        <v>70537.5</v>
      </c>
    </row>
    <row r="636" spans="1:12" ht="16.5" hidden="1" x14ac:dyDescent="0.25">
      <c r="A636" s="19" t="str">
        <f t="shared" si="14"/>
        <v>KL00092MNH250</v>
      </c>
      <c r="B636" s="23" t="s">
        <v>788</v>
      </c>
      <c r="C636" s="23" t="s">
        <v>51</v>
      </c>
      <c r="D636" s="23" t="s">
        <v>52</v>
      </c>
      <c r="E636" s="20">
        <v>58333</v>
      </c>
      <c r="F636" s="20">
        <v>46000</v>
      </c>
      <c r="H636" s="58">
        <f t="shared" si="17"/>
        <v>-12333</v>
      </c>
      <c r="I636" s="60">
        <v>96000</v>
      </c>
      <c r="L636">
        <v>69759.45</v>
      </c>
    </row>
    <row r="637" spans="1:12" ht="16.5" hidden="1" x14ac:dyDescent="0.25">
      <c r="A637" s="19" t="str">
        <f t="shared" si="14"/>
        <v>KL00092TH200</v>
      </c>
      <c r="B637" s="23" t="s">
        <v>788</v>
      </c>
      <c r="C637" s="23" t="s">
        <v>35</v>
      </c>
      <c r="D637" s="23" t="s">
        <v>36</v>
      </c>
      <c r="E637" s="20">
        <v>73000</v>
      </c>
      <c r="F637" s="20">
        <v>55595</v>
      </c>
      <c r="H637" s="58">
        <f t="shared" si="17"/>
        <v>-17405</v>
      </c>
      <c r="I637" s="60">
        <v>147000</v>
      </c>
      <c r="L637">
        <v>105505.09999999999</v>
      </c>
    </row>
    <row r="638" spans="1:12" ht="16.5" hidden="1" x14ac:dyDescent="0.25">
      <c r="A638" s="19" t="str">
        <f t="shared" si="14"/>
        <v>KL00092CC300</v>
      </c>
      <c r="B638" s="23" t="s">
        <v>788</v>
      </c>
      <c r="C638" s="23" t="s">
        <v>39</v>
      </c>
      <c r="D638" s="23" t="s">
        <v>40</v>
      </c>
      <c r="E638" s="21">
        <v>90741</v>
      </c>
      <c r="F638" s="21">
        <v>70537.5</v>
      </c>
      <c r="H638" s="58">
        <f t="shared" si="17"/>
        <v>-20203.5</v>
      </c>
      <c r="I638" s="60">
        <v>66000</v>
      </c>
      <c r="L638">
        <v>47673.85</v>
      </c>
    </row>
    <row r="639" spans="1:12" ht="16.5" hidden="1" x14ac:dyDescent="0.25">
      <c r="A639" s="19" t="str">
        <f t="shared" si="14"/>
        <v>KL00092CGST150</v>
      </c>
      <c r="B639" s="23" t="s">
        <v>788</v>
      </c>
      <c r="C639" s="23" t="s">
        <v>568</v>
      </c>
      <c r="D639" s="23" t="s">
        <v>569</v>
      </c>
      <c r="E639" s="21">
        <v>22500</v>
      </c>
      <c r="F639" s="21">
        <v>21375</v>
      </c>
      <c r="H639" s="58">
        <f t="shared" si="17"/>
        <v>-1125</v>
      </c>
      <c r="I639" s="60">
        <v>58333</v>
      </c>
      <c r="L639">
        <v>43700</v>
      </c>
    </row>
    <row r="640" spans="1:12" ht="16.5" hidden="1" x14ac:dyDescent="0.25">
      <c r="A640" s="19" t="str">
        <f t="shared" si="14"/>
        <v>KL00098CC300</v>
      </c>
      <c r="B640" s="23" t="s">
        <v>789</v>
      </c>
      <c r="C640" s="23" t="s">
        <v>39</v>
      </c>
      <c r="D640" s="23" t="s">
        <v>40</v>
      </c>
      <c r="E640" s="20">
        <v>90741</v>
      </c>
      <c r="F640" s="20">
        <v>70537.5</v>
      </c>
      <c r="H640" s="58">
        <f t="shared" si="17"/>
        <v>-20203.5</v>
      </c>
      <c r="I640" s="60">
        <v>73000</v>
      </c>
      <c r="L640">
        <v>52815.25</v>
      </c>
    </row>
    <row r="641" spans="1:12" ht="16.5" hidden="1" x14ac:dyDescent="0.25">
      <c r="A641" s="19" t="str">
        <f t="shared" si="14"/>
        <v>KL00098CGM300</v>
      </c>
      <c r="B641" s="23" t="s">
        <v>789</v>
      </c>
      <c r="C641" s="23" t="s">
        <v>27</v>
      </c>
      <c r="D641" s="23" t="s">
        <v>28</v>
      </c>
      <c r="E641" s="20">
        <v>96000</v>
      </c>
      <c r="F641" s="20">
        <v>69759.45</v>
      </c>
      <c r="H641" s="58">
        <f t="shared" si="17"/>
        <v>-26240.550000000003</v>
      </c>
      <c r="I641" s="60">
        <v>96000</v>
      </c>
      <c r="L641">
        <v>69759.45</v>
      </c>
    </row>
    <row r="642" spans="1:12" ht="16.5" hidden="1" x14ac:dyDescent="0.25">
      <c r="A642" s="19" t="str">
        <f t="shared" si="14"/>
        <v>KL00098GM500</v>
      </c>
      <c r="B642" s="23" t="s">
        <v>789</v>
      </c>
      <c r="C642" s="23" t="s">
        <v>30</v>
      </c>
      <c r="D642" s="23" t="s">
        <v>31</v>
      </c>
      <c r="E642" s="20">
        <v>147000</v>
      </c>
      <c r="F642" s="20">
        <v>105505.09999999999</v>
      </c>
      <c r="H642" s="58">
        <f t="shared" si="17"/>
        <v>-41494.900000000009</v>
      </c>
      <c r="I642" s="60">
        <v>96000</v>
      </c>
      <c r="L642">
        <v>69759.45</v>
      </c>
    </row>
    <row r="643" spans="1:12" ht="16.5" hidden="1" x14ac:dyDescent="0.25">
      <c r="A643" s="19" t="str">
        <f t="shared" si="14"/>
        <v>KL00098GTLX250G</v>
      </c>
      <c r="B643" s="23" t="s">
        <v>789</v>
      </c>
      <c r="C643" s="23" t="s">
        <v>32</v>
      </c>
      <c r="D643" s="23" t="s">
        <v>33</v>
      </c>
      <c r="E643" s="20">
        <v>66000</v>
      </c>
      <c r="F643" s="20">
        <v>47673.85</v>
      </c>
      <c r="H643" s="58">
        <f t="shared" si="17"/>
        <v>-18326.150000000001</v>
      </c>
      <c r="I643" s="60">
        <v>86111</v>
      </c>
      <c r="L643">
        <v>67402.5</v>
      </c>
    </row>
    <row r="644" spans="1:12" ht="16.5" hidden="1" x14ac:dyDescent="0.25">
      <c r="A644" s="19" t="str">
        <f t="shared" si="14"/>
        <v>KL00098MNH250</v>
      </c>
      <c r="B644" s="23" t="s">
        <v>789</v>
      </c>
      <c r="C644" s="23" t="s">
        <v>51</v>
      </c>
      <c r="D644" s="23" t="s">
        <v>52</v>
      </c>
      <c r="E644" s="20">
        <v>58333</v>
      </c>
      <c r="F644" s="20">
        <v>43700</v>
      </c>
      <c r="H644" s="58">
        <f t="shared" si="17"/>
        <v>-14633</v>
      </c>
      <c r="I644" s="60">
        <v>147000</v>
      </c>
      <c r="L644">
        <v>105505.09999999999</v>
      </c>
    </row>
    <row r="645" spans="1:12" ht="16.5" hidden="1" x14ac:dyDescent="0.25">
      <c r="A645" s="19" t="str">
        <f t="shared" si="14"/>
        <v>KL00098TH200</v>
      </c>
      <c r="B645" s="23" t="s">
        <v>789</v>
      </c>
      <c r="C645" s="23" t="s">
        <v>35</v>
      </c>
      <c r="D645" s="23" t="s">
        <v>36</v>
      </c>
      <c r="E645" s="20">
        <v>73000</v>
      </c>
      <c r="F645" s="20">
        <v>52815.25</v>
      </c>
      <c r="H645" s="58">
        <f t="shared" si="17"/>
        <v>-20184.75</v>
      </c>
      <c r="I645" s="60">
        <v>96000</v>
      </c>
      <c r="L645">
        <v>69759.45</v>
      </c>
    </row>
    <row r="646" spans="1:12" ht="16.5" hidden="1" x14ac:dyDescent="0.25">
      <c r="A646" s="19" t="str">
        <f t="shared" si="14"/>
        <v>KL00099CGM300</v>
      </c>
      <c r="B646" s="23" t="s">
        <v>790</v>
      </c>
      <c r="C646" s="23" t="s">
        <v>27</v>
      </c>
      <c r="D646" s="23" t="s">
        <v>28</v>
      </c>
      <c r="E646" s="20">
        <v>96000</v>
      </c>
      <c r="F646" s="20">
        <v>69759.45</v>
      </c>
      <c r="H646" s="58">
        <f t="shared" si="17"/>
        <v>-26240.550000000003</v>
      </c>
      <c r="I646" s="60">
        <v>147000</v>
      </c>
      <c r="L646">
        <v>105505.09999999999</v>
      </c>
    </row>
    <row r="647" spans="1:12" ht="16.5" hidden="1" x14ac:dyDescent="0.25">
      <c r="A647" s="19" t="str">
        <f t="shared" si="14"/>
        <v>KL00102CGM300</v>
      </c>
      <c r="B647" s="23" t="s">
        <v>791</v>
      </c>
      <c r="C647" s="23" t="s">
        <v>27</v>
      </c>
      <c r="D647" s="23" t="s">
        <v>28</v>
      </c>
      <c r="E647" s="20">
        <v>96000</v>
      </c>
      <c r="F647" s="20">
        <v>69759.45</v>
      </c>
      <c r="H647" s="58">
        <f t="shared" si="17"/>
        <v>-26240.550000000003</v>
      </c>
      <c r="I647" s="60">
        <v>66000</v>
      </c>
      <c r="L647">
        <v>47673.85</v>
      </c>
    </row>
    <row r="648" spans="1:12" ht="16.5" hidden="1" x14ac:dyDescent="0.25">
      <c r="A648" s="19" t="str">
        <f t="shared" si="14"/>
        <v>KL00102CN300</v>
      </c>
      <c r="B648" s="23" t="s">
        <v>791</v>
      </c>
      <c r="C648" s="23" t="s">
        <v>41</v>
      </c>
      <c r="D648" s="23" t="s">
        <v>42</v>
      </c>
      <c r="E648" s="20">
        <v>86111</v>
      </c>
      <c r="F648" s="20">
        <v>67402.5</v>
      </c>
      <c r="H648" s="58">
        <f t="shared" si="17"/>
        <v>-18708.5</v>
      </c>
      <c r="I648" s="60">
        <v>73000</v>
      </c>
      <c r="L648">
        <v>52815.25</v>
      </c>
    </row>
    <row r="649" spans="1:12" ht="16.5" hidden="1" x14ac:dyDescent="0.25">
      <c r="A649" s="19" t="str">
        <f t="shared" si="14"/>
        <v>KL00102GM500</v>
      </c>
      <c r="B649" s="23" t="s">
        <v>791</v>
      </c>
      <c r="C649" s="23" t="s">
        <v>30</v>
      </c>
      <c r="D649" s="23" t="s">
        <v>31</v>
      </c>
      <c r="E649" s="20">
        <v>147000</v>
      </c>
      <c r="F649" s="20">
        <v>105505.09999999999</v>
      </c>
      <c r="H649" s="58">
        <f t="shared" si="17"/>
        <v>-41494.900000000009</v>
      </c>
      <c r="I649" s="60">
        <v>96000</v>
      </c>
      <c r="L649">
        <v>69759.45</v>
      </c>
    </row>
    <row r="650" spans="1:12" ht="16.5" hidden="1" x14ac:dyDescent="0.25">
      <c r="A650" s="19" t="str">
        <f t="shared" si="14"/>
        <v>KL00103CGM300</v>
      </c>
      <c r="B650" s="23" t="s">
        <v>792</v>
      </c>
      <c r="C650" s="23" t="s">
        <v>27</v>
      </c>
      <c r="D650" s="23" t="s">
        <v>28</v>
      </c>
      <c r="E650" s="20">
        <v>96000</v>
      </c>
      <c r="F650" s="20">
        <v>69759.45</v>
      </c>
      <c r="H650" s="58">
        <f t="shared" si="17"/>
        <v>-26240.550000000003</v>
      </c>
      <c r="I650" s="60">
        <v>147000</v>
      </c>
      <c r="L650">
        <v>105505.09999999999</v>
      </c>
    </row>
    <row r="651" spans="1:12" ht="16.5" hidden="1" x14ac:dyDescent="0.25">
      <c r="A651" s="19" t="str">
        <f t="shared" si="14"/>
        <v>KL00103GM500</v>
      </c>
      <c r="B651" s="23" t="s">
        <v>792</v>
      </c>
      <c r="C651" s="23" t="s">
        <v>30</v>
      </c>
      <c r="D651" s="23" t="s">
        <v>31</v>
      </c>
      <c r="E651" s="20">
        <v>147000</v>
      </c>
      <c r="F651" s="20">
        <v>105505.09999999999</v>
      </c>
      <c r="H651" s="58">
        <f t="shared" si="17"/>
        <v>-41494.900000000009</v>
      </c>
      <c r="I651" s="60">
        <v>96000</v>
      </c>
      <c r="L651">
        <v>69759.45</v>
      </c>
    </row>
    <row r="652" spans="1:12" ht="16.5" hidden="1" x14ac:dyDescent="0.25">
      <c r="A652" s="19" t="str">
        <f t="shared" si="14"/>
        <v>KL00103GTLX250G</v>
      </c>
      <c r="B652" s="23" t="s">
        <v>792</v>
      </c>
      <c r="C652" s="23" t="s">
        <v>32</v>
      </c>
      <c r="D652" s="23" t="s">
        <v>33</v>
      </c>
      <c r="E652" s="20">
        <v>66000</v>
      </c>
      <c r="F652" s="20">
        <v>47673.85</v>
      </c>
      <c r="H652" s="58">
        <f t="shared" si="17"/>
        <v>-18326.150000000001</v>
      </c>
      <c r="I652" s="60">
        <v>66000</v>
      </c>
      <c r="L652">
        <v>47673.85</v>
      </c>
    </row>
    <row r="653" spans="1:12" ht="16.5" hidden="1" x14ac:dyDescent="0.25">
      <c r="A653" s="19" t="str">
        <f t="shared" si="14"/>
        <v>KL00103TH200</v>
      </c>
      <c r="B653" s="23" t="s">
        <v>792</v>
      </c>
      <c r="C653" s="23" t="s">
        <v>35</v>
      </c>
      <c r="D653" s="23" t="s">
        <v>36</v>
      </c>
      <c r="E653" s="20">
        <v>73000</v>
      </c>
      <c r="F653" s="20">
        <v>52815.25</v>
      </c>
      <c r="H653" s="58">
        <f t="shared" ref="H653:H719" si="20">F653-E653</f>
        <v>-20184.75</v>
      </c>
      <c r="I653" s="60">
        <v>147000</v>
      </c>
      <c r="L653">
        <v>106025.7</v>
      </c>
    </row>
    <row r="654" spans="1:12" ht="16.5" hidden="1" x14ac:dyDescent="0.25">
      <c r="A654" s="19" t="str">
        <f t="shared" si="14"/>
        <v>KL00105CGM300</v>
      </c>
      <c r="B654" s="23" t="s">
        <v>793</v>
      </c>
      <c r="C654" s="23" t="s">
        <v>27</v>
      </c>
      <c r="D654" s="23" t="s">
        <v>28</v>
      </c>
      <c r="E654" s="20">
        <v>96000</v>
      </c>
      <c r="F654" s="20">
        <v>69759.45</v>
      </c>
      <c r="H654" s="58">
        <f t="shared" si="20"/>
        <v>-26240.550000000003</v>
      </c>
      <c r="I654" s="60">
        <v>73000</v>
      </c>
      <c r="L654">
        <v>52815.25</v>
      </c>
    </row>
    <row r="655" spans="1:12" ht="16.5" hidden="1" x14ac:dyDescent="0.25">
      <c r="A655" s="19" t="str">
        <f t="shared" si="14"/>
        <v>KL00105GM500</v>
      </c>
      <c r="B655" s="23" t="s">
        <v>793</v>
      </c>
      <c r="C655" s="23" t="s">
        <v>30</v>
      </c>
      <c r="D655" s="23" t="s">
        <v>31</v>
      </c>
      <c r="E655" s="20">
        <v>147000</v>
      </c>
      <c r="F655" s="20">
        <v>105505.09999999999</v>
      </c>
      <c r="H655" s="58">
        <f t="shared" si="20"/>
        <v>-41494.900000000009</v>
      </c>
      <c r="I655" s="60">
        <v>90741</v>
      </c>
      <c r="L655">
        <v>70537.5</v>
      </c>
    </row>
    <row r="656" spans="1:12" ht="16.5" hidden="1" x14ac:dyDescent="0.25">
      <c r="A656" s="19" t="str">
        <f t="shared" si="14"/>
        <v>KL00106CGM300</v>
      </c>
      <c r="B656" s="23" t="s">
        <v>794</v>
      </c>
      <c r="C656" s="23" t="s">
        <v>27</v>
      </c>
      <c r="D656" s="23" t="s">
        <v>28</v>
      </c>
      <c r="E656" s="20">
        <v>96000</v>
      </c>
      <c r="F656" s="20">
        <v>69759.45</v>
      </c>
      <c r="H656" s="58">
        <f t="shared" si="20"/>
        <v>-26240.550000000003</v>
      </c>
      <c r="I656" s="60">
        <v>96000</v>
      </c>
      <c r="L656">
        <v>69759.45</v>
      </c>
    </row>
    <row r="657" spans="1:12" ht="16.5" hidden="1" x14ac:dyDescent="0.25">
      <c r="A657" s="19" t="str">
        <f t="shared" si="14"/>
        <v>KL00106GTLX250G</v>
      </c>
      <c r="B657" s="22" t="s">
        <v>794</v>
      </c>
      <c r="C657" s="22" t="s">
        <v>32</v>
      </c>
      <c r="D657" s="22" t="s">
        <v>33</v>
      </c>
      <c r="E657" s="21">
        <v>66000</v>
      </c>
      <c r="F657" s="21">
        <v>47673.85</v>
      </c>
      <c r="H657" s="58">
        <f t="shared" si="20"/>
        <v>-18326.150000000001</v>
      </c>
      <c r="I657" s="60">
        <v>22500</v>
      </c>
      <c r="L657">
        <v>21375</v>
      </c>
    </row>
    <row r="658" spans="1:12" ht="16.5" hidden="1" x14ac:dyDescent="0.25">
      <c r="A658" s="19" t="str">
        <f t="shared" si="14"/>
        <v>KL00106GXD500</v>
      </c>
      <c r="B658" s="22" t="s">
        <v>794</v>
      </c>
      <c r="C658" s="22" t="s">
        <v>55</v>
      </c>
      <c r="D658" s="22" t="s">
        <v>56</v>
      </c>
      <c r="E658" s="21">
        <v>147000</v>
      </c>
      <c r="F658" s="21">
        <v>106025.7</v>
      </c>
      <c r="H658" s="58">
        <f t="shared" si="20"/>
        <v>-40974.300000000003</v>
      </c>
      <c r="I658" s="60">
        <v>86111</v>
      </c>
      <c r="L658">
        <v>67402.5</v>
      </c>
    </row>
    <row r="659" spans="1:12" ht="16.5" hidden="1" x14ac:dyDescent="0.25">
      <c r="A659" s="19" t="str">
        <f>B659&amp;C659</f>
        <v>KL00106TH200</v>
      </c>
      <c r="B659" s="22" t="s">
        <v>794</v>
      </c>
      <c r="C659" s="22" t="s">
        <v>35</v>
      </c>
      <c r="D659" s="22" t="s">
        <v>36</v>
      </c>
      <c r="E659" s="21">
        <v>73000</v>
      </c>
      <c r="F659" s="21">
        <v>52815.25</v>
      </c>
      <c r="H659" s="58">
        <f t="shared" si="20"/>
        <v>-20184.75</v>
      </c>
      <c r="I659" s="60">
        <v>147000</v>
      </c>
      <c r="L659">
        <v>105505.09999999999</v>
      </c>
    </row>
    <row r="660" spans="1:12" ht="16.5" hidden="1" x14ac:dyDescent="0.25">
      <c r="A660" s="19" t="str">
        <f>B660&amp;C660</f>
        <v>KL00107CC300</v>
      </c>
      <c r="B660" s="22" t="s">
        <v>795</v>
      </c>
      <c r="C660" s="22" t="s">
        <v>39</v>
      </c>
      <c r="D660" s="22" t="s">
        <v>40</v>
      </c>
      <c r="E660" s="21">
        <v>90741</v>
      </c>
      <c r="F660" s="21">
        <v>70537.5</v>
      </c>
      <c r="H660" s="58">
        <f t="shared" si="20"/>
        <v>-20203.5</v>
      </c>
      <c r="I660" s="60">
        <v>66000</v>
      </c>
      <c r="L660">
        <v>47673.85</v>
      </c>
    </row>
    <row r="661" spans="1:12" ht="16.5" hidden="1" x14ac:dyDescent="0.25">
      <c r="A661" s="19" t="str">
        <f>B661&amp;C661</f>
        <v>KL00107CGM300</v>
      </c>
      <c r="B661" s="22" t="s">
        <v>795</v>
      </c>
      <c r="C661" s="22" t="s">
        <v>27</v>
      </c>
      <c r="D661" s="22" t="s">
        <v>28</v>
      </c>
      <c r="E661" s="21">
        <v>96000</v>
      </c>
      <c r="F661" s="21">
        <v>69759.45</v>
      </c>
      <c r="H661" s="58">
        <f t="shared" si="20"/>
        <v>-26240.550000000003</v>
      </c>
      <c r="I661" s="60">
        <v>58333</v>
      </c>
      <c r="L661">
        <v>43700</v>
      </c>
    </row>
    <row r="662" spans="1:12" ht="16.5" hidden="1" x14ac:dyDescent="0.25">
      <c r="A662" s="19" t="str">
        <f t="shared" si="14"/>
        <v>KL00107CGST150</v>
      </c>
      <c r="B662" s="22" t="s">
        <v>795</v>
      </c>
      <c r="C662" s="22" t="s">
        <v>568</v>
      </c>
      <c r="D662" s="22" t="s">
        <v>569</v>
      </c>
      <c r="E662" s="21">
        <v>22500</v>
      </c>
      <c r="F662" s="21">
        <v>21375</v>
      </c>
      <c r="H662" s="58">
        <f t="shared" si="20"/>
        <v>-1125</v>
      </c>
      <c r="I662" s="60">
        <v>73000</v>
      </c>
      <c r="L662">
        <v>52815.25</v>
      </c>
    </row>
    <row r="663" spans="1:12" ht="16.5" hidden="1" x14ac:dyDescent="0.25">
      <c r="A663" s="19" t="str">
        <f t="shared" si="14"/>
        <v>KL00107CN300</v>
      </c>
      <c r="B663" s="22" t="s">
        <v>795</v>
      </c>
      <c r="C663" s="22" t="s">
        <v>41</v>
      </c>
      <c r="D663" s="22" t="s">
        <v>42</v>
      </c>
      <c r="E663" s="21">
        <v>86111</v>
      </c>
      <c r="F663" s="21">
        <v>67402.5</v>
      </c>
      <c r="H663" s="58">
        <f t="shared" si="20"/>
        <v>-18708.5</v>
      </c>
      <c r="I663" s="60">
        <v>21667</v>
      </c>
      <c r="L663">
        <v>20583.649999999998</v>
      </c>
    </row>
    <row r="664" spans="1:12" ht="16.5" hidden="1" x14ac:dyDescent="0.25">
      <c r="A664" s="19" t="str">
        <f t="shared" si="14"/>
        <v>KL00107GM500</v>
      </c>
      <c r="B664" s="22" t="s">
        <v>795</v>
      </c>
      <c r="C664" s="22" t="s">
        <v>30</v>
      </c>
      <c r="D664" s="22" t="s">
        <v>31</v>
      </c>
      <c r="E664" s="21">
        <v>147000</v>
      </c>
      <c r="F664" s="21">
        <v>105505.09999999999</v>
      </c>
      <c r="H664" s="58">
        <f t="shared" si="20"/>
        <v>-41494.900000000009</v>
      </c>
      <c r="I664" s="60">
        <v>90741</v>
      </c>
      <c r="L664">
        <v>70537.5</v>
      </c>
    </row>
    <row r="665" spans="1:12" ht="16.5" hidden="1" x14ac:dyDescent="0.25">
      <c r="A665" s="19" t="str">
        <f t="shared" si="14"/>
        <v>KL00107GTLX250G</v>
      </c>
      <c r="B665" s="22" t="s">
        <v>795</v>
      </c>
      <c r="C665" s="22" t="s">
        <v>32</v>
      </c>
      <c r="D665" s="22" t="s">
        <v>33</v>
      </c>
      <c r="E665" s="21">
        <v>66000</v>
      </c>
      <c r="F665" s="21">
        <v>47673.85</v>
      </c>
      <c r="H665" s="58">
        <f t="shared" si="20"/>
        <v>-18326.150000000001</v>
      </c>
      <c r="I665" s="60">
        <v>96000</v>
      </c>
      <c r="L665">
        <v>69759.45</v>
      </c>
    </row>
    <row r="666" spans="1:12" ht="16.5" hidden="1" x14ac:dyDescent="0.25">
      <c r="A666" s="19" t="str">
        <f t="shared" si="14"/>
        <v>KL00107MNH250</v>
      </c>
      <c r="B666" s="22" t="s">
        <v>795</v>
      </c>
      <c r="C666" s="22" t="s">
        <v>51</v>
      </c>
      <c r="D666" s="22" t="s">
        <v>52</v>
      </c>
      <c r="E666" s="21">
        <v>58333</v>
      </c>
      <c r="F666" s="21">
        <v>43700</v>
      </c>
      <c r="H666" s="58">
        <f t="shared" si="20"/>
        <v>-14633</v>
      </c>
      <c r="I666" s="60">
        <v>147000</v>
      </c>
      <c r="L666">
        <v>105505.09999999999</v>
      </c>
    </row>
    <row r="667" spans="1:12" ht="16.5" hidden="1" x14ac:dyDescent="0.25">
      <c r="A667" s="19" t="str">
        <f t="shared" si="14"/>
        <v>KL00107TH200</v>
      </c>
      <c r="B667" s="22" t="s">
        <v>795</v>
      </c>
      <c r="C667" s="22" t="s">
        <v>35</v>
      </c>
      <c r="D667" s="22" t="s">
        <v>36</v>
      </c>
      <c r="E667" s="21">
        <v>73000</v>
      </c>
      <c r="F667" s="21">
        <v>52815.25</v>
      </c>
      <c r="H667" s="58">
        <f t="shared" si="20"/>
        <v>-20184.75</v>
      </c>
      <c r="I667" s="60">
        <v>58333</v>
      </c>
      <c r="L667">
        <v>43700</v>
      </c>
    </row>
    <row r="668" spans="1:12" ht="16.5" hidden="1" x14ac:dyDescent="0.25">
      <c r="A668" s="19" t="str">
        <f t="shared" si="14"/>
        <v>KL00107THST150</v>
      </c>
      <c r="B668" s="22" t="s">
        <v>795</v>
      </c>
      <c r="C668" s="22" t="s">
        <v>570</v>
      </c>
      <c r="D668" s="22" t="s">
        <v>571</v>
      </c>
      <c r="E668" s="21">
        <v>21667</v>
      </c>
      <c r="F668" s="21">
        <v>20583.649999999998</v>
      </c>
      <c r="H668" s="58">
        <f t="shared" si="20"/>
        <v>-1083.3500000000022</v>
      </c>
      <c r="I668" s="60">
        <v>96000</v>
      </c>
      <c r="L668">
        <v>69759.45</v>
      </c>
    </row>
    <row r="669" spans="1:12" ht="16.5" hidden="1" x14ac:dyDescent="0.25">
      <c r="A669" s="19" t="str">
        <f t="shared" si="14"/>
        <v>KL00109CC300</v>
      </c>
      <c r="B669" s="22" t="s">
        <v>796</v>
      </c>
      <c r="C669" s="22" t="s">
        <v>39</v>
      </c>
      <c r="D669" s="22" t="s">
        <v>40</v>
      </c>
      <c r="E669" s="21">
        <v>90741</v>
      </c>
      <c r="F669" s="21">
        <v>70537.5</v>
      </c>
      <c r="H669" s="58">
        <f t="shared" si="20"/>
        <v>-20203.5</v>
      </c>
      <c r="I669" s="60">
        <v>147000</v>
      </c>
      <c r="L669">
        <v>105505.09999999999</v>
      </c>
    </row>
    <row r="670" spans="1:12" ht="16.5" hidden="1" x14ac:dyDescent="0.25">
      <c r="A670" s="19" t="str">
        <f t="shared" si="14"/>
        <v>KL00109CGM300</v>
      </c>
      <c r="B670" s="23" t="s">
        <v>796</v>
      </c>
      <c r="C670" s="23" t="s">
        <v>27</v>
      </c>
      <c r="D670" s="23" t="s">
        <v>28</v>
      </c>
      <c r="E670" s="20">
        <v>96000</v>
      </c>
      <c r="F670" s="20">
        <v>69759.45</v>
      </c>
      <c r="H670" s="58">
        <f t="shared" si="20"/>
        <v>-26240.550000000003</v>
      </c>
      <c r="I670" s="60">
        <v>90741</v>
      </c>
      <c r="L670">
        <v>70537.5</v>
      </c>
    </row>
    <row r="671" spans="1:12" ht="16.5" hidden="1" x14ac:dyDescent="0.25">
      <c r="A671" s="19" t="str">
        <f t="shared" si="14"/>
        <v>KL00109GM500</v>
      </c>
      <c r="B671" s="23" t="s">
        <v>796</v>
      </c>
      <c r="C671" s="23" t="s">
        <v>30</v>
      </c>
      <c r="D671" s="23" t="s">
        <v>31</v>
      </c>
      <c r="E671" s="20">
        <v>147000</v>
      </c>
      <c r="F671" s="20">
        <v>105505.09999999999</v>
      </c>
      <c r="H671" s="58">
        <f t="shared" si="20"/>
        <v>-41494.900000000009</v>
      </c>
      <c r="I671" s="60">
        <v>96000</v>
      </c>
      <c r="L671">
        <v>69759.45</v>
      </c>
    </row>
    <row r="672" spans="1:12" ht="16.5" hidden="1" x14ac:dyDescent="0.25">
      <c r="A672" s="19" t="str">
        <f t="shared" si="14"/>
        <v>KL00109cgm100</v>
      </c>
      <c r="B672" s="23" t="s">
        <v>796</v>
      </c>
      <c r="C672" s="23" t="s">
        <v>7474</v>
      </c>
      <c r="D672" s="23" t="s">
        <v>7603</v>
      </c>
      <c r="E672" s="20">
        <v>24549</v>
      </c>
      <c r="F672" s="20">
        <v>23322</v>
      </c>
      <c r="H672" s="58">
        <f t="shared" si="20"/>
        <v>-1227</v>
      </c>
      <c r="I672" s="60">
        <v>147000</v>
      </c>
      <c r="L672">
        <v>113112.7</v>
      </c>
    </row>
    <row r="673" spans="1:12" ht="16.5" hidden="1" x14ac:dyDescent="0.25">
      <c r="A673" s="19" t="str">
        <f t="shared" si="14"/>
        <v>KL00109cgst150</v>
      </c>
      <c r="B673" s="23" t="s">
        <v>796</v>
      </c>
      <c r="C673" s="23" t="s">
        <v>7478</v>
      </c>
      <c r="D673" s="23" t="s">
        <v>7606</v>
      </c>
      <c r="E673" s="20">
        <v>22500</v>
      </c>
      <c r="F673" s="20">
        <v>21375</v>
      </c>
      <c r="H673" s="58">
        <f t="shared" si="20"/>
        <v>-1125</v>
      </c>
      <c r="I673" s="60">
        <v>70000</v>
      </c>
      <c r="L673">
        <v>66500</v>
      </c>
    </row>
    <row r="674" spans="1:12" ht="16.5" hidden="1" x14ac:dyDescent="0.25">
      <c r="A674" s="19" t="str">
        <f t="shared" si="14"/>
        <v>KL00109thst150</v>
      </c>
      <c r="B674" s="23" t="s">
        <v>796</v>
      </c>
      <c r="C674" s="23" t="s">
        <v>7479</v>
      </c>
      <c r="D674" s="23" t="s">
        <v>7607</v>
      </c>
      <c r="E674" s="20">
        <v>21667</v>
      </c>
      <c r="F674" s="20">
        <v>20584</v>
      </c>
      <c r="H674" s="58">
        <f t="shared" si="20"/>
        <v>-1083</v>
      </c>
      <c r="I674" s="60">
        <v>147000</v>
      </c>
      <c r="L674">
        <v>105505.09999999999</v>
      </c>
    </row>
    <row r="675" spans="1:12" ht="16.5" hidden="1" x14ac:dyDescent="0.25">
      <c r="A675" s="19" t="str">
        <f t="shared" si="14"/>
        <v>KL00109MNH250</v>
      </c>
      <c r="B675" s="23" t="s">
        <v>796</v>
      </c>
      <c r="C675" s="23" t="s">
        <v>51</v>
      </c>
      <c r="D675" s="23" t="s">
        <v>52</v>
      </c>
      <c r="E675" s="20">
        <v>58333</v>
      </c>
      <c r="F675" s="20">
        <v>43700</v>
      </c>
      <c r="H675" s="58">
        <f t="shared" si="20"/>
        <v>-14633</v>
      </c>
      <c r="I675" s="60">
        <v>66000</v>
      </c>
      <c r="L675">
        <v>47673.85</v>
      </c>
    </row>
    <row r="676" spans="1:12" ht="16.5" hidden="1" x14ac:dyDescent="0.25">
      <c r="A676" s="19" t="str">
        <f t="shared" si="14"/>
        <v>KL00111CGM300</v>
      </c>
      <c r="B676" s="23" t="s">
        <v>797</v>
      </c>
      <c r="C676" s="23" t="s">
        <v>27</v>
      </c>
      <c r="D676" s="23" t="s">
        <v>28</v>
      </c>
      <c r="E676" s="20">
        <v>96000</v>
      </c>
      <c r="F676" s="20">
        <v>69759.45</v>
      </c>
      <c r="H676" s="58">
        <f t="shared" si="20"/>
        <v>-26240.550000000003</v>
      </c>
      <c r="I676" s="60">
        <v>58333</v>
      </c>
      <c r="L676">
        <v>43700</v>
      </c>
    </row>
    <row r="677" spans="1:12" ht="16.5" hidden="1" x14ac:dyDescent="0.25">
      <c r="A677" s="19" t="str">
        <f t="shared" si="14"/>
        <v>KL00111GM500</v>
      </c>
      <c r="B677" s="23" t="s">
        <v>797</v>
      </c>
      <c r="C677" s="23" t="s">
        <v>30</v>
      </c>
      <c r="D677" s="23" t="s">
        <v>31</v>
      </c>
      <c r="E677" s="20">
        <v>147000</v>
      </c>
      <c r="F677" s="20">
        <v>105505.09999999999</v>
      </c>
      <c r="H677" s="58">
        <f t="shared" si="20"/>
        <v>-41494.900000000009</v>
      </c>
      <c r="I677" s="60">
        <v>96000</v>
      </c>
      <c r="L677">
        <v>69759.45</v>
      </c>
    </row>
    <row r="678" spans="1:12" ht="16.5" hidden="1" x14ac:dyDescent="0.25">
      <c r="A678" s="19" t="str">
        <f t="shared" si="14"/>
        <v>KL00117CC300</v>
      </c>
      <c r="B678" s="23" t="s">
        <v>798</v>
      </c>
      <c r="C678" s="23" t="s">
        <v>39</v>
      </c>
      <c r="D678" s="23" t="s">
        <v>40</v>
      </c>
      <c r="E678" s="20">
        <v>90741</v>
      </c>
      <c r="F678" s="20">
        <v>70537.5</v>
      </c>
      <c r="H678" s="58">
        <f t="shared" si="20"/>
        <v>-20203.5</v>
      </c>
      <c r="I678" s="60">
        <v>147000</v>
      </c>
      <c r="L678">
        <v>105505.09999999999</v>
      </c>
    </row>
    <row r="679" spans="1:12" ht="16.5" hidden="1" x14ac:dyDescent="0.25">
      <c r="A679" s="19" t="str">
        <f t="shared" si="14"/>
        <v>KL00117CGM300</v>
      </c>
      <c r="B679" s="23" t="s">
        <v>798</v>
      </c>
      <c r="C679" s="23" t="s">
        <v>27</v>
      </c>
      <c r="D679" s="23" t="s">
        <v>28</v>
      </c>
      <c r="E679" s="20">
        <v>96000</v>
      </c>
      <c r="F679" s="20">
        <v>69759.45</v>
      </c>
      <c r="H679" s="58">
        <f t="shared" si="20"/>
        <v>-26240.550000000003</v>
      </c>
      <c r="I679" s="60">
        <v>66000</v>
      </c>
      <c r="L679">
        <v>47673.85</v>
      </c>
    </row>
    <row r="680" spans="1:12" ht="16.5" hidden="1" x14ac:dyDescent="0.25">
      <c r="A680" s="19" t="str">
        <f t="shared" si="14"/>
        <v>KL00117CGM500</v>
      </c>
      <c r="B680" s="23" t="s">
        <v>798</v>
      </c>
      <c r="C680" s="23" t="s">
        <v>547</v>
      </c>
      <c r="D680" s="23" t="s">
        <v>548</v>
      </c>
      <c r="E680" s="20">
        <v>147000</v>
      </c>
      <c r="F680" s="20">
        <v>113112.7</v>
      </c>
      <c r="H680" s="58">
        <f t="shared" ref="H680" si="21">F680-E680</f>
        <v>-33887.300000000003</v>
      </c>
      <c r="I680" s="60">
        <v>66000</v>
      </c>
      <c r="L680">
        <v>47673.85</v>
      </c>
    </row>
    <row r="681" spans="1:12" ht="16.5" hidden="1" x14ac:dyDescent="0.25">
      <c r="A681" s="19" t="str">
        <f t="shared" si="14"/>
        <v>KL00117GHK300</v>
      </c>
      <c r="B681" s="23" t="s">
        <v>798</v>
      </c>
      <c r="C681" s="23" t="s">
        <v>558</v>
      </c>
      <c r="D681" s="23" t="s">
        <v>559</v>
      </c>
      <c r="E681" s="20">
        <v>70000</v>
      </c>
      <c r="F681" s="20">
        <v>66500</v>
      </c>
      <c r="H681" s="58">
        <f t="shared" si="20"/>
        <v>-3500</v>
      </c>
      <c r="I681" s="60">
        <v>96000</v>
      </c>
      <c r="L681">
        <v>69759.45</v>
      </c>
    </row>
    <row r="682" spans="1:12" ht="16.5" hidden="1" x14ac:dyDescent="0.25">
      <c r="A682" s="19" t="str">
        <f t="shared" si="14"/>
        <v>KL00117GM500</v>
      </c>
      <c r="B682" s="23" t="s">
        <v>798</v>
      </c>
      <c r="C682" s="23" t="s">
        <v>30</v>
      </c>
      <c r="D682" s="23" t="s">
        <v>31</v>
      </c>
      <c r="E682" s="20">
        <v>147000</v>
      </c>
      <c r="F682" s="20">
        <v>105505.09999999999</v>
      </c>
      <c r="H682" s="58">
        <f t="shared" si="20"/>
        <v>-41494.900000000009</v>
      </c>
      <c r="I682" s="60">
        <v>147000</v>
      </c>
      <c r="L682">
        <v>105505.09999999999</v>
      </c>
    </row>
    <row r="683" spans="1:12" ht="16.5" hidden="1" x14ac:dyDescent="0.25">
      <c r="A683" s="19" t="str">
        <f t="shared" si="14"/>
        <v>KL00117GTLX250G</v>
      </c>
      <c r="B683" s="23" t="s">
        <v>798</v>
      </c>
      <c r="C683" s="23" t="s">
        <v>32</v>
      </c>
      <c r="D683" s="23" t="s">
        <v>33</v>
      </c>
      <c r="E683" s="20">
        <v>66000</v>
      </c>
      <c r="F683" s="20">
        <v>47673.85</v>
      </c>
      <c r="H683" s="58">
        <f t="shared" si="20"/>
        <v>-18326.150000000001</v>
      </c>
      <c r="I683" s="60">
        <v>90741</v>
      </c>
      <c r="L683">
        <v>70537.5</v>
      </c>
    </row>
    <row r="684" spans="1:12" ht="16.5" hidden="1" x14ac:dyDescent="0.25">
      <c r="A684" s="19" t="str">
        <f t="shared" si="14"/>
        <v>KL00117MNH250</v>
      </c>
      <c r="B684" s="23" t="s">
        <v>798</v>
      </c>
      <c r="C684" s="23" t="s">
        <v>51</v>
      </c>
      <c r="D684" s="23" t="s">
        <v>52</v>
      </c>
      <c r="E684" s="20">
        <v>58333</v>
      </c>
      <c r="F684" s="20">
        <v>43700</v>
      </c>
      <c r="H684" s="58">
        <f t="shared" si="20"/>
        <v>-14633</v>
      </c>
      <c r="I684" s="60">
        <v>96000</v>
      </c>
      <c r="L684">
        <v>69759.45</v>
      </c>
    </row>
    <row r="685" spans="1:12" ht="16.5" hidden="1" x14ac:dyDescent="0.25">
      <c r="A685" s="19" t="str">
        <f t="shared" si="14"/>
        <v>KL00119CGM300</v>
      </c>
      <c r="B685" s="23" t="s">
        <v>799</v>
      </c>
      <c r="C685" s="23" t="s">
        <v>27</v>
      </c>
      <c r="D685" s="23" t="s">
        <v>28</v>
      </c>
      <c r="E685" s="20">
        <v>96000</v>
      </c>
      <c r="F685" s="20">
        <v>69759.45</v>
      </c>
      <c r="H685" s="58">
        <f t="shared" si="20"/>
        <v>-26240.550000000003</v>
      </c>
      <c r="I685" s="60">
        <v>147000</v>
      </c>
      <c r="L685">
        <v>105505.09999999999</v>
      </c>
    </row>
    <row r="686" spans="1:12" ht="16.5" hidden="1" x14ac:dyDescent="0.25">
      <c r="A686" s="19" t="str">
        <f t="shared" si="14"/>
        <v>KL00119GM500</v>
      </c>
      <c r="B686" s="23" t="s">
        <v>799</v>
      </c>
      <c r="C686" s="23" t="s">
        <v>30</v>
      </c>
      <c r="D686" s="23" t="s">
        <v>31</v>
      </c>
      <c r="E686" s="20">
        <v>147000</v>
      </c>
      <c r="F686" s="20">
        <v>105505.09999999999</v>
      </c>
      <c r="H686" s="58">
        <f t="shared" si="20"/>
        <v>-41494.900000000009</v>
      </c>
      <c r="I686" s="60">
        <v>66000</v>
      </c>
      <c r="L686">
        <v>47673.85</v>
      </c>
    </row>
    <row r="687" spans="1:12" ht="16.5" hidden="1" x14ac:dyDescent="0.25">
      <c r="A687" s="19" t="str">
        <f t="shared" si="14"/>
        <v>KL00119GTLX250G</v>
      </c>
      <c r="B687" s="23" t="s">
        <v>799</v>
      </c>
      <c r="C687" s="23" t="s">
        <v>32</v>
      </c>
      <c r="D687" s="23" t="s">
        <v>33</v>
      </c>
      <c r="E687" s="20">
        <v>66000</v>
      </c>
      <c r="F687" s="20">
        <v>47673.85</v>
      </c>
      <c r="H687" s="58">
        <f t="shared" si="20"/>
        <v>-18326.150000000001</v>
      </c>
      <c r="I687" s="60">
        <v>58333</v>
      </c>
      <c r="L687">
        <v>43700</v>
      </c>
    </row>
    <row r="688" spans="1:12" ht="16.5" hidden="1" x14ac:dyDescent="0.25">
      <c r="A688" s="19" t="str">
        <f t="shared" si="14"/>
        <v>KL00119CGM300</v>
      </c>
      <c r="B688" s="23" t="s">
        <v>799</v>
      </c>
      <c r="C688" s="23" t="s">
        <v>27</v>
      </c>
      <c r="D688" s="23" t="s">
        <v>28</v>
      </c>
      <c r="E688" s="20">
        <v>73431</v>
      </c>
      <c r="F688" s="20">
        <v>73431</v>
      </c>
      <c r="H688" s="58">
        <f t="shared" si="20"/>
        <v>0</v>
      </c>
      <c r="I688" s="60">
        <v>90741</v>
      </c>
      <c r="L688">
        <v>70537.5</v>
      </c>
    </row>
    <row r="689" spans="1:12" ht="16.5" hidden="1" x14ac:dyDescent="0.25">
      <c r="A689" s="19" t="str">
        <f t="shared" si="14"/>
        <v>KL00136CGM300</v>
      </c>
      <c r="B689" s="23" t="s">
        <v>800</v>
      </c>
      <c r="C689" s="23" t="s">
        <v>27</v>
      </c>
      <c r="D689" s="23" t="s">
        <v>28</v>
      </c>
      <c r="E689" s="20">
        <v>96000</v>
      </c>
      <c r="F689" s="20">
        <v>69759.45</v>
      </c>
      <c r="H689" s="58">
        <f t="shared" si="20"/>
        <v>-26240.550000000003</v>
      </c>
      <c r="I689" s="60">
        <v>96000</v>
      </c>
      <c r="L689">
        <v>69759.45</v>
      </c>
    </row>
    <row r="690" spans="1:12" ht="16.5" hidden="1" x14ac:dyDescent="0.25">
      <c r="A690" s="19" t="str">
        <f t="shared" si="14"/>
        <v>KL00136GM500</v>
      </c>
      <c r="B690" s="23" t="s">
        <v>800</v>
      </c>
      <c r="C690" s="23" t="s">
        <v>30</v>
      </c>
      <c r="D690" s="23" t="s">
        <v>31</v>
      </c>
      <c r="E690" s="20">
        <v>147000</v>
      </c>
      <c r="F690" s="20">
        <v>105505.09999999999</v>
      </c>
      <c r="H690" s="58">
        <f t="shared" si="20"/>
        <v>-41494.900000000009</v>
      </c>
      <c r="I690" s="60">
        <v>147000</v>
      </c>
      <c r="L690">
        <v>105505.09999999999</v>
      </c>
    </row>
    <row r="691" spans="1:12" ht="16.5" hidden="1" x14ac:dyDescent="0.25">
      <c r="A691" s="19" t="str">
        <f t="shared" si="14"/>
        <v>KL00140CC300</v>
      </c>
      <c r="B691" s="22" t="s">
        <v>801</v>
      </c>
      <c r="C691" s="22" t="s">
        <v>39</v>
      </c>
      <c r="D691" s="22" t="s">
        <v>40</v>
      </c>
      <c r="E691" s="21">
        <v>90741</v>
      </c>
      <c r="F691" s="21">
        <v>70537.5</v>
      </c>
      <c r="H691" s="58">
        <f t="shared" si="20"/>
        <v>-20203.5</v>
      </c>
      <c r="I691" s="60">
        <v>66000</v>
      </c>
      <c r="L691">
        <v>47673.85</v>
      </c>
    </row>
    <row r="692" spans="1:12" ht="16.5" hidden="1" x14ac:dyDescent="0.25">
      <c r="A692" s="19" t="str">
        <f t="shared" si="14"/>
        <v>KL00140CGM300</v>
      </c>
      <c r="B692" s="22" t="s">
        <v>801</v>
      </c>
      <c r="C692" s="22" t="s">
        <v>27</v>
      </c>
      <c r="D692" s="22" t="s">
        <v>28</v>
      </c>
      <c r="E692" s="21">
        <v>96000</v>
      </c>
      <c r="F692" s="21">
        <v>69759.45</v>
      </c>
      <c r="H692" s="58">
        <f t="shared" si="20"/>
        <v>-26240.550000000003</v>
      </c>
      <c r="I692" s="60">
        <v>58333</v>
      </c>
      <c r="L692">
        <v>43700</v>
      </c>
    </row>
    <row r="693" spans="1:12" ht="16.5" hidden="1" x14ac:dyDescent="0.25">
      <c r="A693" s="19" t="str">
        <f t="shared" si="14"/>
        <v>KL00140GM500</v>
      </c>
      <c r="B693" s="22" t="s">
        <v>801</v>
      </c>
      <c r="C693" s="22" t="s">
        <v>30</v>
      </c>
      <c r="D693" s="22" t="s">
        <v>31</v>
      </c>
      <c r="E693" s="21">
        <v>147000</v>
      </c>
      <c r="F693" s="21">
        <v>105505.09999999999</v>
      </c>
      <c r="H693" s="58">
        <f t="shared" si="20"/>
        <v>-41494.900000000009</v>
      </c>
      <c r="I693" s="60">
        <v>73000</v>
      </c>
      <c r="L693">
        <v>52815.25</v>
      </c>
    </row>
    <row r="694" spans="1:12" ht="16.5" hidden="1" x14ac:dyDescent="0.25">
      <c r="A694" s="19" t="str">
        <f t="shared" si="14"/>
        <v>KL00140GTLX250G</v>
      </c>
      <c r="B694" s="22" t="s">
        <v>801</v>
      </c>
      <c r="C694" s="22" t="s">
        <v>32</v>
      </c>
      <c r="D694" s="22" t="s">
        <v>33</v>
      </c>
      <c r="E694" s="21">
        <v>66000</v>
      </c>
      <c r="F694" s="21">
        <v>47673.85</v>
      </c>
      <c r="H694" s="58"/>
      <c r="I694" s="60"/>
    </row>
    <row r="695" spans="1:12" ht="16.5" hidden="1" x14ac:dyDescent="0.25">
      <c r="A695" s="19" t="str">
        <f t="shared" si="14"/>
        <v>KL00140MNH250</v>
      </c>
      <c r="B695" s="22" t="s">
        <v>801</v>
      </c>
      <c r="C695" s="22" t="s">
        <v>51</v>
      </c>
      <c r="D695" s="22" t="s">
        <v>52</v>
      </c>
      <c r="E695" s="21">
        <v>58333</v>
      </c>
      <c r="F695" s="21">
        <v>43700</v>
      </c>
      <c r="H695" s="58"/>
      <c r="I695" s="60"/>
    </row>
    <row r="696" spans="1:12" ht="16.5" hidden="1" x14ac:dyDescent="0.25">
      <c r="A696" s="19" t="str">
        <f t="shared" si="14"/>
        <v>KL00141CC300</v>
      </c>
      <c r="B696" s="22" t="s">
        <v>802</v>
      </c>
      <c r="C696" s="22" t="s">
        <v>39</v>
      </c>
      <c r="D696" s="22" t="s">
        <v>40</v>
      </c>
      <c r="E696" s="21">
        <v>90741</v>
      </c>
      <c r="F696" s="21">
        <v>70537.5</v>
      </c>
      <c r="H696" s="58">
        <f t="shared" si="20"/>
        <v>-20203.5</v>
      </c>
      <c r="I696" s="60">
        <v>96000</v>
      </c>
      <c r="L696">
        <v>69759.45</v>
      </c>
    </row>
    <row r="697" spans="1:12" ht="16.5" hidden="1" x14ac:dyDescent="0.25">
      <c r="A697" s="19" t="str">
        <f t="shared" si="14"/>
        <v>KL00141CGM300</v>
      </c>
      <c r="B697" s="22" t="s">
        <v>802</v>
      </c>
      <c r="C697" s="22" t="s">
        <v>27</v>
      </c>
      <c r="D697" s="22" t="s">
        <v>28</v>
      </c>
      <c r="E697" s="21">
        <v>96000</v>
      </c>
      <c r="F697" s="21">
        <v>69759.45</v>
      </c>
      <c r="H697" s="58">
        <f t="shared" si="20"/>
        <v>-26240.550000000003</v>
      </c>
      <c r="I697" s="60">
        <v>90741</v>
      </c>
      <c r="L697">
        <v>70537.5</v>
      </c>
    </row>
    <row r="698" spans="1:12" ht="16.5" hidden="1" x14ac:dyDescent="0.25">
      <c r="A698" s="19" t="str">
        <f t="shared" si="14"/>
        <v>KL00141GM500</v>
      </c>
      <c r="B698" s="22" t="s">
        <v>802</v>
      </c>
      <c r="C698" s="22" t="s">
        <v>30</v>
      </c>
      <c r="D698" s="22" t="s">
        <v>31</v>
      </c>
      <c r="E698" s="21">
        <v>147000</v>
      </c>
      <c r="F698" s="21">
        <v>105505.09999999999</v>
      </c>
      <c r="H698" s="58">
        <f t="shared" si="20"/>
        <v>-41494.900000000009</v>
      </c>
      <c r="I698" s="60">
        <v>96000</v>
      </c>
      <c r="L698">
        <v>69759.45</v>
      </c>
    </row>
    <row r="699" spans="1:12" ht="16.5" hidden="1" x14ac:dyDescent="0.25">
      <c r="A699" s="19" t="str">
        <f t="shared" si="14"/>
        <v>KL00141GTLX250G</v>
      </c>
      <c r="B699" s="22" t="s">
        <v>802</v>
      </c>
      <c r="C699" s="22" t="s">
        <v>32</v>
      </c>
      <c r="D699" s="22" t="s">
        <v>33</v>
      </c>
      <c r="E699" s="21">
        <v>66000</v>
      </c>
      <c r="F699" s="21">
        <v>47673.85</v>
      </c>
      <c r="H699" s="58">
        <f t="shared" si="20"/>
        <v>-18326.150000000001</v>
      </c>
      <c r="I699" s="60">
        <v>147000</v>
      </c>
      <c r="L699">
        <v>113112.7</v>
      </c>
    </row>
    <row r="700" spans="1:12" ht="16.5" hidden="1" x14ac:dyDescent="0.25">
      <c r="A700" s="19" t="str">
        <f t="shared" si="14"/>
        <v>KL00141MNH250</v>
      </c>
      <c r="B700" s="22" t="s">
        <v>802</v>
      </c>
      <c r="C700" s="22" t="s">
        <v>51</v>
      </c>
      <c r="D700" s="22" t="s">
        <v>52</v>
      </c>
      <c r="E700" s="21">
        <v>58333</v>
      </c>
      <c r="F700" s="21">
        <v>43700</v>
      </c>
      <c r="H700" s="58">
        <f t="shared" si="20"/>
        <v>-14633</v>
      </c>
      <c r="I700" s="60">
        <v>86111</v>
      </c>
      <c r="L700">
        <v>67402.5</v>
      </c>
    </row>
    <row r="701" spans="1:12" ht="16.5" hidden="1" x14ac:dyDescent="0.25">
      <c r="A701" s="19" t="str">
        <f t="shared" si="14"/>
        <v>KL00141TH200</v>
      </c>
      <c r="B701" s="22" t="s">
        <v>802</v>
      </c>
      <c r="C701" s="22" t="s">
        <v>35</v>
      </c>
      <c r="D701" s="22" t="s">
        <v>36</v>
      </c>
      <c r="E701" s="21">
        <v>73000</v>
      </c>
      <c r="F701" s="21">
        <v>52815.25</v>
      </c>
      <c r="H701" s="58">
        <f t="shared" si="20"/>
        <v>-20184.75</v>
      </c>
      <c r="I701" s="60">
        <v>59400</v>
      </c>
      <c r="L701">
        <v>47025</v>
      </c>
    </row>
    <row r="702" spans="1:12" ht="16.5" hidden="1" x14ac:dyDescent="0.25">
      <c r="A702" s="19" t="str">
        <f t="shared" si="14"/>
        <v>KL00141CGST150</v>
      </c>
      <c r="B702" s="22" t="s">
        <v>802</v>
      </c>
      <c r="C702" s="22" t="s">
        <v>568</v>
      </c>
      <c r="D702" s="22" t="s">
        <v>569</v>
      </c>
      <c r="E702" s="21">
        <v>22500</v>
      </c>
      <c r="F702" s="21">
        <v>21375</v>
      </c>
      <c r="H702" s="58">
        <f t="shared" si="20"/>
        <v>-1125</v>
      </c>
      <c r="I702" s="60">
        <v>147000</v>
      </c>
      <c r="L702">
        <v>105505.09999999999</v>
      </c>
    </row>
    <row r="703" spans="1:12" ht="16.5" hidden="1" x14ac:dyDescent="0.25">
      <c r="A703" s="19" t="str">
        <f t="shared" si="14"/>
        <v>KL00141THST150</v>
      </c>
      <c r="B703" s="22" t="s">
        <v>802</v>
      </c>
      <c r="C703" s="22" t="s">
        <v>570</v>
      </c>
      <c r="D703" s="22" t="s">
        <v>571</v>
      </c>
      <c r="E703" s="21">
        <v>21667</v>
      </c>
      <c r="F703" s="21">
        <v>20583.649999999998</v>
      </c>
      <c r="H703" s="58">
        <f t="shared" si="20"/>
        <v>-1083.3500000000022</v>
      </c>
      <c r="I703" s="60">
        <v>66500</v>
      </c>
      <c r="L703">
        <v>47880</v>
      </c>
    </row>
    <row r="704" spans="1:12" ht="16.5" hidden="1" x14ac:dyDescent="0.25">
      <c r="A704" s="19" t="str">
        <f t="shared" si="14"/>
        <v>KL00142CGM300</v>
      </c>
      <c r="B704" s="23" t="s">
        <v>803</v>
      </c>
      <c r="C704" s="23" t="s">
        <v>27</v>
      </c>
      <c r="D704" s="23" t="s">
        <v>28</v>
      </c>
      <c r="E704" s="20">
        <v>96000</v>
      </c>
      <c r="F704" s="20">
        <v>69759.45</v>
      </c>
      <c r="H704" s="58">
        <f t="shared" si="20"/>
        <v>-26240.550000000003</v>
      </c>
      <c r="I704" s="60">
        <v>66000</v>
      </c>
      <c r="L704">
        <v>47673.85</v>
      </c>
    </row>
    <row r="705" spans="1:12" ht="16.5" hidden="1" x14ac:dyDescent="0.25">
      <c r="A705" s="19" t="str">
        <f t="shared" si="14"/>
        <v>KL00143CC300</v>
      </c>
      <c r="B705" s="23" t="s">
        <v>804</v>
      </c>
      <c r="C705" s="23" t="s">
        <v>39</v>
      </c>
      <c r="D705" s="23" t="s">
        <v>40</v>
      </c>
      <c r="E705" s="20">
        <v>90741</v>
      </c>
      <c r="F705" s="20">
        <v>70537.5</v>
      </c>
      <c r="H705" s="58">
        <f t="shared" si="20"/>
        <v>-20203.5</v>
      </c>
      <c r="I705" s="60">
        <v>58333</v>
      </c>
      <c r="L705">
        <v>43700</v>
      </c>
    </row>
    <row r="706" spans="1:12" ht="16.5" hidden="1" x14ac:dyDescent="0.25">
      <c r="A706" s="19" t="str">
        <f t="shared" si="14"/>
        <v>KL00143CGM300</v>
      </c>
      <c r="B706" s="23" t="s">
        <v>804</v>
      </c>
      <c r="C706" s="23" t="s">
        <v>27</v>
      </c>
      <c r="D706" s="23" t="s">
        <v>28</v>
      </c>
      <c r="E706" s="20">
        <v>96000</v>
      </c>
      <c r="F706" s="20">
        <v>69759.45</v>
      </c>
      <c r="H706" s="58">
        <f t="shared" si="20"/>
        <v>-26240.550000000003</v>
      </c>
      <c r="I706" s="60">
        <v>73000</v>
      </c>
      <c r="L706">
        <v>52815.25</v>
      </c>
    </row>
    <row r="707" spans="1:12" ht="16.5" hidden="1" x14ac:dyDescent="0.25">
      <c r="A707" s="19" t="str">
        <f t="shared" si="14"/>
        <v>KL00143CGM500</v>
      </c>
      <c r="B707" s="23" t="s">
        <v>804</v>
      </c>
      <c r="C707" s="23" t="s">
        <v>547</v>
      </c>
      <c r="D707" s="23" t="s">
        <v>548</v>
      </c>
      <c r="E707" s="20">
        <v>147000</v>
      </c>
      <c r="F707" s="20">
        <v>113112.7</v>
      </c>
      <c r="H707" s="58">
        <f t="shared" si="20"/>
        <v>-33887.300000000003</v>
      </c>
      <c r="I707" s="60">
        <v>90741</v>
      </c>
      <c r="L707">
        <v>70537.5</v>
      </c>
    </row>
    <row r="708" spans="1:12" ht="16.5" hidden="1" x14ac:dyDescent="0.25">
      <c r="A708" s="19" t="str">
        <f t="shared" si="14"/>
        <v>KL00143CN300</v>
      </c>
      <c r="B708" s="23" t="s">
        <v>804</v>
      </c>
      <c r="C708" s="23" t="s">
        <v>41</v>
      </c>
      <c r="D708" s="23" t="s">
        <v>42</v>
      </c>
      <c r="E708" s="20">
        <v>86111</v>
      </c>
      <c r="F708" s="20">
        <v>67402.5</v>
      </c>
      <c r="H708" s="58">
        <f t="shared" si="20"/>
        <v>-18708.5</v>
      </c>
      <c r="I708" s="60">
        <v>96000</v>
      </c>
      <c r="L708">
        <v>69759.45</v>
      </c>
    </row>
    <row r="709" spans="1:12" ht="16.5" hidden="1" x14ac:dyDescent="0.25">
      <c r="A709" s="19" t="str">
        <f t="shared" si="14"/>
        <v>KL00143GL250</v>
      </c>
      <c r="B709" s="22" t="s">
        <v>804</v>
      </c>
      <c r="C709" s="22" t="s">
        <v>47</v>
      </c>
      <c r="D709" s="22" t="s">
        <v>48</v>
      </c>
      <c r="E709" s="21">
        <v>59400</v>
      </c>
      <c r="F709" s="21">
        <v>47025</v>
      </c>
      <c r="H709" s="58">
        <f t="shared" si="20"/>
        <v>-12375</v>
      </c>
      <c r="I709" s="60">
        <v>22500</v>
      </c>
      <c r="L709">
        <v>21375</v>
      </c>
    </row>
    <row r="710" spans="1:12" ht="16.5" hidden="1" x14ac:dyDescent="0.25">
      <c r="A710" s="19" t="str">
        <f t="shared" si="14"/>
        <v>KL00143GM500</v>
      </c>
      <c r="B710" s="22" t="s">
        <v>804</v>
      </c>
      <c r="C710" s="22" t="s">
        <v>30</v>
      </c>
      <c r="D710" s="22" t="s">
        <v>31</v>
      </c>
      <c r="E710" s="21">
        <v>147000</v>
      </c>
      <c r="F710" s="21">
        <v>105505.09999999999</v>
      </c>
      <c r="H710" s="58">
        <f t="shared" si="20"/>
        <v>-41494.900000000009</v>
      </c>
      <c r="I710" s="60">
        <v>86111</v>
      </c>
      <c r="L710">
        <v>67402.5</v>
      </c>
    </row>
    <row r="711" spans="1:12" ht="16.5" hidden="1" x14ac:dyDescent="0.25">
      <c r="A711" s="19" t="str">
        <f t="shared" si="14"/>
        <v>KL00143GSG250</v>
      </c>
      <c r="B711" s="22" t="s">
        <v>804</v>
      </c>
      <c r="C711" s="22" t="s">
        <v>49</v>
      </c>
      <c r="D711" s="22" t="s">
        <v>50</v>
      </c>
      <c r="E711" s="21">
        <v>66500</v>
      </c>
      <c r="F711" s="21">
        <v>47880</v>
      </c>
      <c r="H711" s="58">
        <f t="shared" si="20"/>
        <v>-18620</v>
      </c>
      <c r="I711" s="60">
        <v>147000</v>
      </c>
      <c r="L711">
        <v>105505.09999999999</v>
      </c>
    </row>
    <row r="712" spans="1:12" ht="16.5" hidden="1" x14ac:dyDescent="0.25">
      <c r="A712" s="19" t="str">
        <f t="shared" si="14"/>
        <v>KL00143GTLX250G</v>
      </c>
      <c r="B712" s="22" t="s">
        <v>804</v>
      </c>
      <c r="C712" s="22" t="s">
        <v>32</v>
      </c>
      <c r="D712" s="22" t="s">
        <v>33</v>
      </c>
      <c r="E712" s="21">
        <v>66000</v>
      </c>
      <c r="F712" s="21">
        <v>47673.85</v>
      </c>
      <c r="H712" s="58">
        <f t="shared" si="20"/>
        <v>-18326.150000000001</v>
      </c>
      <c r="I712" s="60">
        <v>66000</v>
      </c>
      <c r="L712">
        <v>47673.85</v>
      </c>
    </row>
    <row r="713" spans="1:12" ht="16.5" hidden="1" x14ac:dyDescent="0.25">
      <c r="A713" s="19" t="str">
        <f t="shared" si="14"/>
        <v>KL00143MNH250</v>
      </c>
      <c r="B713" s="22" t="s">
        <v>804</v>
      </c>
      <c r="C713" s="22" t="s">
        <v>51</v>
      </c>
      <c r="D713" s="22" t="s">
        <v>52</v>
      </c>
      <c r="E713" s="21">
        <v>58333</v>
      </c>
      <c r="F713" s="21">
        <v>43700</v>
      </c>
      <c r="H713" s="58">
        <f t="shared" si="20"/>
        <v>-14633</v>
      </c>
      <c r="I713" s="60">
        <v>58333</v>
      </c>
      <c r="L713">
        <v>43700</v>
      </c>
    </row>
    <row r="714" spans="1:12" ht="16.5" hidden="1" x14ac:dyDescent="0.25">
      <c r="A714" s="19" t="str">
        <f t="shared" si="14"/>
        <v>KL00143TH200</v>
      </c>
      <c r="B714" s="22" t="s">
        <v>804</v>
      </c>
      <c r="C714" s="22" t="s">
        <v>35</v>
      </c>
      <c r="D714" s="22" t="s">
        <v>36</v>
      </c>
      <c r="E714" s="21">
        <v>73000</v>
      </c>
      <c r="F714" s="21">
        <v>52815.25</v>
      </c>
      <c r="H714" s="58">
        <f t="shared" si="20"/>
        <v>-20184.75</v>
      </c>
      <c r="I714" s="60">
        <v>73000</v>
      </c>
      <c r="L714">
        <v>52815.25</v>
      </c>
    </row>
    <row r="715" spans="1:12" ht="16.5" hidden="1" x14ac:dyDescent="0.25">
      <c r="A715" s="19" t="str">
        <f t="shared" si="14"/>
        <v>KL00146CC300</v>
      </c>
      <c r="B715" s="22" t="s">
        <v>805</v>
      </c>
      <c r="C715" s="22" t="s">
        <v>39</v>
      </c>
      <c r="D715" s="22" t="s">
        <v>40</v>
      </c>
      <c r="E715" s="21">
        <v>90741</v>
      </c>
      <c r="F715" s="21">
        <v>70537.5</v>
      </c>
      <c r="H715" s="58">
        <f t="shared" si="20"/>
        <v>-20203.5</v>
      </c>
      <c r="I715" s="60">
        <v>21667</v>
      </c>
      <c r="L715">
        <v>20583.649999999998</v>
      </c>
    </row>
    <row r="716" spans="1:12" ht="16.5" hidden="1" x14ac:dyDescent="0.25">
      <c r="A716" s="19" t="str">
        <f t="shared" si="14"/>
        <v>KL00146CGM300</v>
      </c>
      <c r="B716" s="22" t="s">
        <v>805</v>
      </c>
      <c r="C716" s="22" t="s">
        <v>27</v>
      </c>
      <c r="D716" s="22" t="s">
        <v>28</v>
      </c>
      <c r="E716" s="21">
        <v>96000</v>
      </c>
      <c r="F716" s="21">
        <v>69759.45</v>
      </c>
      <c r="H716" s="58">
        <f t="shared" si="20"/>
        <v>-26240.550000000003</v>
      </c>
      <c r="I716" s="60">
        <v>90741</v>
      </c>
      <c r="L716">
        <v>70537.5</v>
      </c>
    </row>
    <row r="717" spans="1:12" ht="16.5" hidden="1" x14ac:dyDescent="0.25">
      <c r="A717" s="19" t="str">
        <f t="shared" si="14"/>
        <v>KL00146CGST150</v>
      </c>
      <c r="B717" s="22" t="s">
        <v>805</v>
      </c>
      <c r="C717" s="22" t="s">
        <v>568</v>
      </c>
      <c r="D717" s="22" t="s">
        <v>569</v>
      </c>
      <c r="E717" s="21">
        <v>22500</v>
      </c>
      <c r="F717" s="21">
        <v>21375</v>
      </c>
      <c r="H717" s="58">
        <f t="shared" si="20"/>
        <v>-1125</v>
      </c>
      <c r="I717" s="60">
        <v>96000</v>
      </c>
      <c r="L717">
        <v>69759.45</v>
      </c>
    </row>
    <row r="718" spans="1:12" ht="16.5" hidden="1" x14ac:dyDescent="0.25">
      <c r="A718" s="19" t="str">
        <f>B718&amp;C718</f>
        <v>KL00146CN300</v>
      </c>
      <c r="B718" s="22" t="s">
        <v>805</v>
      </c>
      <c r="C718" s="22" t="s">
        <v>41</v>
      </c>
      <c r="D718" s="22" t="s">
        <v>42</v>
      </c>
      <c r="E718" s="21">
        <v>86111</v>
      </c>
      <c r="F718" s="21">
        <v>67402.5</v>
      </c>
      <c r="H718" s="58">
        <f t="shared" si="20"/>
        <v>-18708.5</v>
      </c>
      <c r="I718" s="60">
        <v>86111</v>
      </c>
      <c r="L718">
        <v>67402.5</v>
      </c>
    </row>
    <row r="719" spans="1:12" ht="16.5" hidden="1" x14ac:dyDescent="0.25">
      <c r="A719" s="19" t="str">
        <f t="shared" si="14"/>
        <v>KL00146GM500</v>
      </c>
      <c r="B719" s="22" t="s">
        <v>805</v>
      </c>
      <c r="C719" s="22" t="s">
        <v>30</v>
      </c>
      <c r="D719" s="22" t="s">
        <v>31</v>
      </c>
      <c r="E719" s="21">
        <v>147000</v>
      </c>
      <c r="F719" s="21">
        <v>105505.09999999999</v>
      </c>
      <c r="H719" s="58">
        <f t="shared" si="20"/>
        <v>-41494.900000000009</v>
      </c>
      <c r="I719" s="60">
        <v>147000</v>
      </c>
      <c r="L719">
        <v>105505.09999999999</v>
      </c>
    </row>
    <row r="720" spans="1:12" ht="16.5" hidden="1" x14ac:dyDescent="0.25">
      <c r="A720" s="19" t="str">
        <f t="shared" si="14"/>
        <v>KL00146GTLX250G</v>
      </c>
      <c r="B720" s="22" t="s">
        <v>805</v>
      </c>
      <c r="C720" s="22" t="s">
        <v>32</v>
      </c>
      <c r="D720" s="22" t="s">
        <v>33</v>
      </c>
      <c r="E720" s="21">
        <v>66000</v>
      </c>
      <c r="F720" s="21">
        <v>47673.85</v>
      </c>
      <c r="H720" s="58">
        <f t="shared" ref="H720:H769" si="22">F720-E720</f>
        <v>-18326.150000000001</v>
      </c>
      <c r="I720" s="60">
        <v>66000</v>
      </c>
      <c r="L720">
        <v>47673.85</v>
      </c>
    </row>
    <row r="721" spans="1:12" ht="16.5" hidden="1" x14ac:dyDescent="0.25">
      <c r="A721" s="19" t="str">
        <f t="shared" si="14"/>
        <v>KL00146MNH250</v>
      </c>
      <c r="B721" s="22" t="s">
        <v>805</v>
      </c>
      <c r="C721" s="22" t="s">
        <v>51</v>
      </c>
      <c r="D721" s="22" t="s">
        <v>52</v>
      </c>
      <c r="E721" s="21">
        <v>58333</v>
      </c>
      <c r="F721" s="21">
        <v>43700</v>
      </c>
      <c r="H721" s="58">
        <f t="shared" si="22"/>
        <v>-14633</v>
      </c>
      <c r="I721" s="60">
        <v>58333</v>
      </c>
      <c r="L721">
        <v>43700</v>
      </c>
    </row>
    <row r="722" spans="1:12" ht="16.5" hidden="1" x14ac:dyDescent="0.25">
      <c r="A722" s="19" t="str">
        <f t="shared" si="14"/>
        <v>KL00146TH200</v>
      </c>
      <c r="B722" s="22" t="s">
        <v>805</v>
      </c>
      <c r="C722" s="22" t="s">
        <v>35</v>
      </c>
      <c r="D722" s="22" t="s">
        <v>36</v>
      </c>
      <c r="E722" s="21">
        <v>73000</v>
      </c>
      <c r="F722" s="21">
        <v>52815.25</v>
      </c>
      <c r="H722" s="58">
        <f t="shared" si="22"/>
        <v>-20184.75</v>
      </c>
      <c r="I722" s="60">
        <v>73000</v>
      </c>
      <c r="L722">
        <v>52815.25</v>
      </c>
    </row>
    <row r="723" spans="1:12" ht="16.5" hidden="1" x14ac:dyDescent="0.25">
      <c r="A723" s="19" t="str">
        <f t="shared" si="14"/>
        <v>KL00146THST150</v>
      </c>
      <c r="B723" s="22" t="s">
        <v>805</v>
      </c>
      <c r="C723" s="22" t="s">
        <v>570</v>
      </c>
      <c r="D723" s="22" t="s">
        <v>571</v>
      </c>
      <c r="E723" s="21">
        <v>21667</v>
      </c>
      <c r="F723" s="21">
        <v>20583.649999999998</v>
      </c>
      <c r="H723" s="58">
        <f t="shared" si="22"/>
        <v>-1083.3500000000022</v>
      </c>
      <c r="I723" s="60">
        <v>90741</v>
      </c>
      <c r="L723">
        <v>70537.5</v>
      </c>
    </row>
    <row r="724" spans="1:12" ht="16.5" hidden="1" x14ac:dyDescent="0.25">
      <c r="A724" s="19" t="str">
        <f t="shared" si="14"/>
        <v>KL00147CC300</v>
      </c>
      <c r="B724" s="23" t="s">
        <v>806</v>
      </c>
      <c r="C724" s="23" t="s">
        <v>39</v>
      </c>
      <c r="D724" s="23" t="s">
        <v>40</v>
      </c>
      <c r="E724" s="20">
        <v>90741</v>
      </c>
      <c r="F724" s="20">
        <v>70537.5</v>
      </c>
      <c r="H724" s="58">
        <f t="shared" si="22"/>
        <v>-20203.5</v>
      </c>
      <c r="I724" s="60">
        <v>96000</v>
      </c>
      <c r="L724">
        <v>69759.45</v>
      </c>
    </row>
    <row r="725" spans="1:12" ht="16.5" hidden="1" x14ac:dyDescent="0.25">
      <c r="A725" s="19" t="str">
        <f t="shared" si="14"/>
        <v>KL00147CGM300</v>
      </c>
      <c r="B725" s="23" t="s">
        <v>806</v>
      </c>
      <c r="C725" s="23" t="s">
        <v>27</v>
      </c>
      <c r="D725" s="23" t="s">
        <v>28</v>
      </c>
      <c r="E725" s="20">
        <v>96000</v>
      </c>
      <c r="F725" s="20">
        <v>69759.45</v>
      </c>
      <c r="H725" s="58">
        <f t="shared" si="22"/>
        <v>-26240.550000000003</v>
      </c>
      <c r="I725" s="60">
        <v>22500</v>
      </c>
      <c r="L725">
        <v>21375</v>
      </c>
    </row>
    <row r="726" spans="1:12" ht="16.5" hidden="1" x14ac:dyDescent="0.25">
      <c r="A726" s="19" t="str">
        <f t="shared" si="14"/>
        <v>KL00147CN300</v>
      </c>
      <c r="B726" s="23" t="s">
        <v>806</v>
      </c>
      <c r="C726" s="23" t="s">
        <v>41</v>
      </c>
      <c r="D726" s="23" t="s">
        <v>42</v>
      </c>
      <c r="E726" s="20">
        <v>86111</v>
      </c>
      <c r="F726" s="20">
        <v>67402.5</v>
      </c>
      <c r="H726" s="58">
        <f t="shared" si="22"/>
        <v>-18708.5</v>
      </c>
      <c r="I726" s="60">
        <v>147000</v>
      </c>
      <c r="L726">
        <v>105505.09999999999</v>
      </c>
    </row>
    <row r="727" spans="1:12" ht="16.5" hidden="1" x14ac:dyDescent="0.25">
      <c r="A727" s="19" t="str">
        <f t="shared" si="14"/>
        <v>KL00147GM500</v>
      </c>
      <c r="B727" s="23" t="s">
        <v>806</v>
      </c>
      <c r="C727" s="23" t="s">
        <v>30</v>
      </c>
      <c r="D727" s="23" t="s">
        <v>31</v>
      </c>
      <c r="E727" s="20">
        <v>147000</v>
      </c>
      <c r="F727" s="20">
        <v>105505.09999999999</v>
      </c>
      <c r="H727" s="58">
        <f t="shared" si="22"/>
        <v>-41494.900000000009</v>
      </c>
      <c r="I727" s="60">
        <v>66000</v>
      </c>
      <c r="L727">
        <v>47673.85</v>
      </c>
    </row>
    <row r="728" spans="1:12" ht="16.5" hidden="1" x14ac:dyDescent="0.25">
      <c r="A728" s="19" t="str">
        <f t="shared" si="14"/>
        <v>KL00147GTLX250G</v>
      </c>
      <c r="B728" s="23" t="s">
        <v>806</v>
      </c>
      <c r="C728" s="23" t="s">
        <v>32</v>
      </c>
      <c r="D728" s="23" t="s">
        <v>33</v>
      </c>
      <c r="E728" s="20">
        <v>66000</v>
      </c>
      <c r="F728" s="20">
        <v>47673.85</v>
      </c>
      <c r="H728" s="58">
        <f t="shared" si="22"/>
        <v>-18326.150000000001</v>
      </c>
      <c r="I728" s="60">
        <v>58333</v>
      </c>
      <c r="L728">
        <v>43700</v>
      </c>
    </row>
    <row r="729" spans="1:12" ht="16.5" hidden="1" x14ac:dyDescent="0.25">
      <c r="A729" s="19" t="str">
        <f t="shared" si="14"/>
        <v>KL00147MNH250</v>
      </c>
      <c r="B729" s="23" t="s">
        <v>806</v>
      </c>
      <c r="C729" s="23" t="s">
        <v>51</v>
      </c>
      <c r="D729" s="23" t="s">
        <v>52</v>
      </c>
      <c r="E729" s="20">
        <v>58333</v>
      </c>
      <c r="F729" s="20">
        <v>43700</v>
      </c>
      <c r="H729" s="58">
        <f t="shared" si="22"/>
        <v>-14633</v>
      </c>
      <c r="I729" s="60">
        <v>73000</v>
      </c>
      <c r="L729">
        <v>52815.25</v>
      </c>
    </row>
    <row r="730" spans="1:12" ht="16.5" hidden="1" x14ac:dyDescent="0.25">
      <c r="A730" s="19" t="str">
        <f t="shared" si="14"/>
        <v>KL00147TH200</v>
      </c>
      <c r="B730" s="23" t="s">
        <v>806</v>
      </c>
      <c r="C730" s="23" t="s">
        <v>35</v>
      </c>
      <c r="D730" s="23" t="s">
        <v>36</v>
      </c>
      <c r="E730" s="20">
        <v>73000</v>
      </c>
      <c r="F730" s="20">
        <v>52815.25</v>
      </c>
      <c r="H730" s="58">
        <f t="shared" si="22"/>
        <v>-20184.75</v>
      </c>
      <c r="I730" s="60">
        <v>21667</v>
      </c>
      <c r="L730">
        <v>20583.649999999998</v>
      </c>
    </row>
    <row r="731" spans="1:12" ht="16.5" hidden="1" x14ac:dyDescent="0.25">
      <c r="A731" s="19" t="str">
        <f t="shared" si="14"/>
        <v>KL00147thst150</v>
      </c>
      <c r="B731" s="23" t="s">
        <v>806</v>
      </c>
      <c r="C731" s="23" t="s">
        <v>7479</v>
      </c>
      <c r="D731" s="22" t="s">
        <v>571</v>
      </c>
      <c r="E731" s="21">
        <v>21667</v>
      </c>
      <c r="F731" s="21">
        <v>20583.649999999998</v>
      </c>
      <c r="H731" s="58">
        <f t="shared" si="22"/>
        <v>-1083.3500000000022</v>
      </c>
      <c r="I731" s="60">
        <v>96000</v>
      </c>
      <c r="L731">
        <v>68290.83</v>
      </c>
    </row>
    <row r="732" spans="1:12" ht="16.5" hidden="1" x14ac:dyDescent="0.25">
      <c r="A732" s="19" t="str">
        <f t="shared" si="14"/>
        <v>KL00151CC300</v>
      </c>
      <c r="B732" s="23" t="s">
        <v>807</v>
      </c>
      <c r="C732" s="23" t="s">
        <v>39</v>
      </c>
      <c r="D732" s="23" t="s">
        <v>40</v>
      </c>
      <c r="E732" s="20">
        <v>90741</v>
      </c>
      <c r="F732" s="20">
        <v>70537.5</v>
      </c>
      <c r="H732" s="58">
        <f t="shared" si="22"/>
        <v>-20203.5</v>
      </c>
      <c r="I732" s="60">
        <v>147000</v>
      </c>
      <c r="L732">
        <v>110731.38</v>
      </c>
    </row>
    <row r="733" spans="1:12" ht="16.5" hidden="1" x14ac:dyDescent="0.25">
      <c r="A733" s="19" t="str">
        <f t="shared" si="14"/>
        <v>KL00151CGM300</v>
      </c>
      <c r="B733" s="23" t="s">
        <v>807</v>
      </c>
      <c r="C733" s="23" t="s">
        <v>27</v>
      </c>
      <c r="D733" s="23" t="s">
        <v>28</v>
      </c>
      <c r="E733" s="20">
        <v>96000</v>
      </c>
      <c r="F733" s="20">
        <v>69759.45</v>
      </c>
      <c r="H733" s="58">
        <f t="shared" si="22"/>
        <v>-26240.550000000003</v>
      </c>
      <c r="I733" s="60">
        <v>37500</v>
      </c>
      <c r="L733">
        <v>34875</v>
      </c>
    </row>
    <row r="734" spans="1:12" ht="16.5" hidden="1" x14ac:dyDescent="0.25">
      <c r="A734" s="19" t="str">
        <f t="shared" si="14"/>
        <v>KL00151CGST150</v>
      </c>
      <c r="B734" s="23" t="s">
        <v>807</v>
      </c>
      <c r="C734" s="23" t="s">
        <v>568</v>
      </c>
      <c r="D734" s="23" t="s">
        <v>569</v>
      </c>
      <c r="E734" s="20">
        <v>22500</v>
      </c>
      <c r="F734" s="20">
        <v>21375</v>
      </c>
      <c r="H734" s="58">
        <f t="shared" si="22"/>
        <v>-1125</v>
      </c>
      <c r="I734" s="60">
        <v>86111</v>
      </c>
      <c r="L734">
        <v>65983.5</v>
      </c>
    </row>
    <row r="735" spans="1:12" ht="16.5" hidden="1" x14ac:dyDescent="0.25">
      <c r="A735" s="19" t="str">
        <f t="shared" si="14"/>
        <v>KL00151GM500</v>
      </c>
      <c r="B735" s="23" t="s">
        <v>807</v>
      </c>
      <c r="C735" s="23" t="s">
        <v>30</v>
      </c>
      <c r="D735" s="23" t="s">
        <v>31</v>
      </c>
      <c r="E735" s="20">
        <v>147000</v>
      </c>
      <c r="F735" s="20">
        <v>105505.09999999999</v>
      </c>
      <c r="H735" s="58">
        <f t="shared" si="22"/>
        <v>-41494.900000000009</v>
      </c>
      <c r="I735" s="60">
        <v>147000</v>
      </c>
      <c r="L735">
        <v>103283.94</v>
      </c>
    </row>
    <row r="736" spans="1:12" ht="16.5" hidden="1" x14ac:dyDescent="0.25">
      <c r="A736" s="19" t="str">
        <f t="shared" si="14"/>
        <v>KL00151GTLX250G</v>
      </c>
      <c r="B736" s="23" t="s">
        <v>807</v>
      </c>
      <c r="C736" s="23" t="s">
        <v>32</v>
      </c>
      <c r="D736" s="23" t="s">
        <v>33</v>
      </c>
      <c r="E736" s="20">
        <v>66000</v>
      </c>
      <c r="F736" s="20">
        <v>47673.85</v>
      </c>
      <c r="H736" s="58">
        <f t="shared" si="22"/>
        <v>-18326.150000000001</v>
      </c>
      <c r="I736" s="60">
        <v>66000</v>
      </c>
      <c r="L736">
        <v>46670.19</v>
      </c>
    </row>
    <row r="737" spans="1:12" ht="16.5" hidden="1" x14ac:dyDescent="0.25">
      <c r="A737" s="19" t="str">
        <f t="shared" si="14"/>
        <v>KL00151MNH250</v>
      </c>
      <c r="B737" s="22" t="s">
        <v>807</v>
      </c>
      <c r="C737" s="22" t="s">
        <v>51</v>
      </c>
      <c r="D737" s="22" t="s">
        <v>52</v>
      </c>
      <c r="E737" s="21">
        <v>58333</v>
      </c>
      <c r="F737" s="21">
        <v>43700</v>
      </c>
      <c r="H737" s="58">
        <f t="shared" si="22"/>
        <v>-14633</v>
      </c>
      <c r="I737" s="60">
        <v>73000</v>
      </c>
      <c r="L737">
        <v>51703.350000000006</v>
      </c>
    </row>
    <row r="738" spans="1:12" ht="16.5" hidden="1" x14ac:dyDescent="0.25">
      <c r="A738" s="19" t="str">
        <f t="shared" si="14"/>
        <v>KL00151TH200</v>
      </c>
      <c r="B738" s="22" t="s">
        <v>807</v>
      </c>
      <c r="C738" s="22" t="s">
        <v>35</v>
      </c>
      <c r="D738" s="22" t="s">
        <v>36</v>
      </c>
      <c r="E738" s="21">
        <v>73000</v>
      </c>
      <c r="F738" s="21">
        <v>52815.25</v>
      </c>
      <c r="H738" s="58">
        <f t="shared" si="22"/>
        <v>-20184.75</v>
      </c>
      <c r="I738" s="60">
        <v>36111</v>
      </c>
      <c r="L738">
        <v>33583.230000000003</v>
      </c>
    </row>
    <row r="739" spans="1:12" ht="16.5" hidden="1" x14ac:dyDescent="0.25">
      <c r="A739" s="19" t="str">
        <f t="shared" si="14"/>
        <v>KL00151THST150</v>
      </c>
      <c r="B739" s="22" t="s">
        <v>807</v>
      </c>
      <c r="C739" s="22" t="s">
        <v>570</v>
      </c>
      <c r="D739" s="22" t="s">
        <v>571</v>
      </c>
      <c r="E739" s="21">
        <v>21667</v>
      </c>
      <c r="F739" s="21">
        <v>20583.649999999998</v>
      </c>
      <c r="H739" s="58">
        <f t="shared" si="22"/>
        <v>-1083.3500000000022</v>
      </c>
      <c r="I739" s="60">
        <v>90741</v>
      </c>
      <c r="L739">
        <v>70537.5</v>
      </c>
    </row>
    <row r="740" spans="1:12" ht="16.5" hidden="1" x14ac:dyDescent="0.25">
      <c r="A740" s="19" t="str">
        <f t="shared" si="14"/>
        <v>KL00152CGM300</v>
      </c>
      <c r="B740" s="22" t="s">
        <v>808</v>
      </c>
      <c r="C740" s="22" t="s">
        <v>27</v>
      </c>
      <c r="D740" s="22" t="s">
        <v>28</v>
      </c>
      <c r="E740" s="21">
        <v>96000</v>
      </c>
      <c r="F740" s="21">
        <v>68290.83</v>
      </c>
      <c r="H740" s="58">
        <f t="shared" si="22"/>
        <v>-27709.17</v>
      </c>
      <c r="I740" s="60">
        <v>96000</v>
      </c>
      <c r="L740">
        <v>69759.45</v>
      </c>
    </row>
    <row r="741" spans="1:12" ht="16.5" hidden="1" x14ac:dyDescent="0.25">
      <c r="A741" s="19" t="str">
        <f t="shared" si="14"/>
        <v>KL00152CGM500</v>
      </c>
      <c r="B741" s="22" t="s">
        <v>808</v>
      </c>
      <c r="C741" s="22" t="s">
        <v>547</v>
      </c>
      <c r="D741" s="22" t="s">
        <v>548</v>
      </c>
      <c r="E741" s="21">
        <v>147000</v>
      </c>
      <c r="F741" s="21">
        <v>110731.38</v>
      </c>
      <c r="H741" s="58">
        <f t="shared" si="22"/>
        <v>-36268.619999999995</v>
      </c>
      <c r="I741" s="60">
        <v>147000</v>
      </c>
      <c r="L741">
        <v>105505.09999999999</v>
      </c>
    </row>
    <row r="742" spans="1:12" ht="16.5" hidden="1" x14ac:dyDescent="0.25">
      <c r="A742" s="19" t="str">
        <f t="shared" si="14"/>
        <v>KL00152CGST250</v>
      </c>
      <c r="B742" s="22" t="s">
        <v>808</v>
      </c>
      <c r="C742" s="22" t="s">
        <v>603</v>
      </c>
      <c r="D742" s="22" t="s">
        <v>604</v>
      </c>
      <c r="E742" s="21">
        <v>37500</v>
      </c>
      <c r="F742" s="21">
        <v>34875</v>
      </c>
      <c r="H742" s="58">
        <f t="shared" si="22"/>
        <v>-2625</v>
      </c>
      <c r="I742" s="60">
        <v>66000</v>
      </c>
      <c r="L742">
        <v>47673.85</v>
      </c>
    </row>
    <row r="743" spans="1:12" ht="16.5" hidden="1" x14ac:dyDescent="0.25">
      <c r="A743" s="19" t="str">
        <f t="shared" si="14"/>
        <v>KL00152CN300</v>
      </c>
      <c r="B743" s="22" t="s">
        <v>808</v>
      </c>
      <c r="C743" s="22" t="s">
        <v>41</v>
      </c>
      <c r="D743" s="22" t="s">
        <v>42</v>
      </c>
      <c r="E743" s="21">
        <v>86111</v>
      </c>
      <c r="F743" s="21">
        <v>65983.5</v>
      </c>
      <c r="H743" s="58">
        <f t="shared" si="22"/>
        <v>-20127.5</v>
      </c>
      <c r="I743" s="60">
        <v>58333</v>
      </c>
      <c r="L743">
        <v>43700</v>
      </c>
    </row>
    <row r="744" spans="1:12" ht="16.5" hidden="1" x14ac:dyDescent="0.25">
      <c r="A744" s="19" t="str">
        <f t="shared" si="14"/>
        <v>KL00152GM500</v>
      </c>
      <c r="B744" s="22" t="s">
        <v>808</v>
      </c>
      <c r="C744" s="22" t="s">
        <v>30</v>
      </c>
      <c r="D744" s="22" t="s">
        <v>31</v>
      </c>
      <c r="E744" s="21">
        <v>147000</v>
      </c>
      <c r="F744" s="21">
        <v>103283.94</v>
      </c>
      <c r="H744" s="58">
        <f t="shared" si="22"/>
        <v>-43716.06</v>
      </c>
      <c r="I744" s="60">
        <v>73000</v>
      </c>
      <c r="L744">
        <v>52815.25</v>
      </c>
    </row>
    <row r="745" spans="1:12" ht="16.5" hidden="1" x14ac:dyDescent="0.25">
      <c r="A745" s="19" t="str">
        <f t="shared" si="14"/>
        <v>KL00152GTLX250G</v>
      </c>
      <c r="B745" s="22" t="s">
        <v>808</v>
      </c>
      <c r="C745" s="22" t="s">
        <v>32</v>
      </c>
      <c r="D745" s="22" t="s">
        <v>33</v>
      </c>
      <c r="E745" s="21">
        <v>66000</v>
      </c>
      <c r="F745" s="21">
        <v>46670.19</v>
      </c>
      <c r="H745" s="58">
        <f t="shared" si="22"/>
        <v>-19329.809999999998</v>
      </c>
      <c r="I745" s="60">
        <v>36111</v>
      </c>
      <c r="L745">
        <v>23321.55</v>
      </c>
    </row>
    <row r="746" spans="1:12" ht="16.5" hidden="1" x14ac:dyDescent="0.25">
      <c r="A746" s="19" t="str">
        <f t="shared" si="14"/>
        <v>KL00152TH200</v>
      </c>
      <c r="B746" s="22" t="s">
        <v>808</v>
      </c>
      <c r="C746" s="22" t="s">
        <v>35</v>
      </c>
      <c r="D746" s="22" t="s">
        <v>36</v>
      </c>
      <c r="E746" s="21">
        <v>73000</v>
      </c>
      <c r="F746" s="21">
        <v>51703.350000000006</v>
      </c>
      <c r="H746" s="58">
        <f t="shared" si="22"/>
        <v>-21296.649999999994</v>
      </c>
      <c r="I746" s="60">
        <v>96000</v>
      </c>
      <c r="L746">
        <v>69759.45</v>
      </c>
    </row>
    <row r="747" spans="1:12" ht="16.5" hidden="1" x14ac:dyDescent="0.25">
      <c r="A747" s="19" t="str">
        <f t="shared" si="14"/>
        <v>KL00152THST250</v>
      </c>
      <c r="B747" s="22" t="s">
        <v>808</v>
      </c>
      <c r="C747" s="22" t="s">
        <v>605</v>
      </c>
      <c r="D747" s="22" t="s">
        <v>606</v>
      </c>
      <c r="E747" s="21">
        <v>36111</v>
      </c>
      <c r="F747" s="21">
        <v>33583.230000000003</v>
      </c>
      <c r="H747" s="58">
        <f t="shared" si="22"/>
        <v>-2527.7699999999968</v>
      </c>
      <c r="I747" s="60">
        <v>147000</v>
      </c>
      <c r="L747">
        <v>105505.09999999999</v>
      </c>
    </row>
    <row r="748" spans="1:12" ht="16.5" hidden="1" x14ac:dyDescent="0.25">
      <c r="A748" s="19" t="str">
        <f t="shared" si="14"/>
        <v>KL00154CC300</v>
      </c>
      <c r="B748" s="22" t="s">
        <v>809</v>
      </c>
      <c r="C748" s="22" t="s">
        <v>39</v>
      </c>
      <c r="D748" s="22" t="s">
        <v>40</v>
      </c>
      <c r="E748" s="21">
        <v>90741</v>
      </c>
      <c r="F748" s="21">
        <v>70537.5</v>
      </c>
      <c r="H748" s="58">
        <f t="shared" si="22"/>
        <v>-20203.5</v>
      </c>
      <c r="I748" s="60">
        <v>147000</v>
      </c>
      <c r="L748">
        <v>106025.7</v>
      </c>
    </row>
    <row r="749" spans="1:12" ht="16.5" hidden="1" x14ac:dyDescent="0.25">
      <c r="A749" s="19" t="str">
        <f t="shared" si="14"/>
        <v>KL00154CGM300</v>
      </c>
      <c r="B749" s="23" t="s">
        <v>809</v>
      </c>
      <c r="C749" s="23" t="s">
        <v>27</v>
      </c>
      <c r="D749" s="23" t="s">
        <v>28</v>
      </c>
      <c r="E749" s="20">
        <v>96000</v>
      </c>
      <c r="F749" s="20">
        <v>69759.45</v>
      </c>
      <c r="H749" s="58">
        <f t="shared" si="22"/>
        <v>-26240.550000000003</v>
      </c>
      <c r="I749" s="60">
        <v>58333</v>
      </c>
      <c r="L749">
        <v>43700</v>
      </c>
    </row>
    <row r="750" spans="1:12" ht="16.5" hidden="1" x14ac:dyDescent="0.25">
      <c r="A750" s="19" t="str">
        <f t="shared" si="14"/>
        <v>KL00154GM500</v>
      </c>
      <c r="B750" s="23" t="s">
        <v>809</v>
      </c>
      <c r="C750" s="23" t="s">
        <v>30</v>
      </c>
      <c r="D750" s="23" t="s">
        <v>31</v>
      </c>
      <c r="E750" s="20">
        <v>147000</v>
      </c>
      <c r="F750" s="20">
        <v>105505.09999999999</v>
      </c>
      <c r="H750" s="58">
        <f t="shared" si="22"/>
        <v>-41494.900000000009</v>
      </c>
      <c r="I750" s="60">
        <v>90741</v>
      </c>
      <c r="L750">
        <v>74250</v>
      </c>
    </row>
    <row r="751" spans="1:12" ht="16.5" hidden="1" x14ac:dyDescent="0.25">
      <c r="A751" s="19" t="str">
        <f t="shared" si="14"/>
        <v>KL00154GTLX250G</v>
      </c>
      <c r="B751" s="23" t="s">
        <v>809</v>
      </c>
      <c r="C751" s="23" t="s">
        <v>32</v>
      </c>
      <c r="D751" s="23" t="s">
        <v>33</v>
      </c>
      <c r="E751" s="20">
        <v>66000</v>
      </c>
      <c r="F751" s="20">
        <v>47673.85</v>
      </c>
      <c r="H751" s="58">
        <f t="shared" si="22"/>
        <v>-18326.150000000001</v>
      </c>
      <c r="I751" s="60">
        <v>96000</v>
      </c>
      <c r="L751">
        <v>73431</v>
      </c>
    </row>
    <row r="752" spans="1:12" ht="16.5" hidden="1" x14ac:dyDescent="0.25">
      <c r="A752" s="19" t="str">
        <f t="shared" si="14"/>
        <v>KL00154MNH250</v>
      </c>
      <c r="B752" s="23" t="s">
        <v>809</v>
      </c>
      <c r="C752" s="23" t="s">
        <v>51</v>
      </c>
      <c r="D752" s="23" t="s">
        <v>52</v>
      </c>
      <c r="E752" s="20">
        <v>58333</v>
      </c>
      <c r="F752" s="20">
        <v>43700</v>
      </c>
      <c r="H752" s="58">
        <f t="shared" si="22"/>
        <v>-14633</v>
      </c>
      <c r="I752" s="60">
        <v>70000</v>
      </c>
      <c r="L752">
        <v>70000</v>
      </c>
    </row>
    <row r="753" spans="1:12" ht="16.5" hidden="1" x14ac:dyDescent="0.25">
      <c r="A753" s="19" t="str">
        <f t="shared" si="14"/>
        <v>KL00154TH200</v>
      </c>
      <c r="B753" s="23" t="s">
        <v>809</v>
      </c>
      <c r="C753" s="23" t="s">
        <v>35</v>
      </c>
      <c r="D753" s="23" t="s">
        <v>36</v>
      </c>
      <c r="E753" s="20">
        <v>73000</v>
      </c>
      <c r="F753" s="20">
        <v>52815.25</v>
      </c>
      <c r="H753" s="58">
        <f t="shared" si="22"/>
        <v>-20184.75</v>
      </c>
      <c r="I753" s="60">
        <v>147000</v>
      </c>
      <c r="L753">
        <v>111058</v>
      </c>
    </row>
    <row r="754" spans="1:12" ht="16.5" hidden="1" x14ac:dyDescent="0.25">
      <c r="A754" s="19" t="str">
        <f t="shared" si="14"/>
        <v>KL00155CGM100</v>
      </c>
      <c r="B754" s="23" t="s">
        <v>810</v>
      </c>
      <c r="C754" s="23" t="s">
        <v>556</v>
      </c>
      <c r="D754" s="23" t="s">
        <v>557</v>
      </c>
      <c r="E754" s="20">
        <v>36111</v>
      </c>
      <c r="F754" s="20">
        <v>23321.55</v>
      </c>
      <c r="H754" s="58">
        <f t="shared" si="22"/>
        <v>-12789.45</v>
      </c>
      <c r="I754" s="60">
        <v>66000</v>
      </c>
      <c r="L754">
        <v>50183</v>
      </c>
    </row>
    <row r="755" spans="1:12" ht="16.5" hidden="1" x14ac:dyDescent="0.25">
      <c r="A755" s="19" t="str">
        <f t="shared" si="14"/>
        <v>KL00155CGM300</v>
      </c>
      <c r="B755" s="23" t="s">
        <v>810</v>
      </c>
      <c r="C755" s="23" t="s">
        <v>27</v>
      </c>
      <c r="D755" s="23" t="s">
        <v>28</v>
      </c>
      <c r="E755" s="20">
        <v>96000</v>
      </c>
      <c r="F755" s="20">
        <v>69759.45</v>
      </c>
      <c r="H755" s="58">
        <f t="shared" si="22"/>
        <v>-26240.550000000003</v>
      </c>
      <c r="I755" s="60">
        <v>58333</v>
      </c>
      <c r="L755">
        <v>46000</v>
      </c>
    </row>
    <row r="756" spans="1:12" ht="16.5" hidden="1" x14ac:dyDescent="0.25">
      <c r="A756" s="19" t="str">
        <f t="shared" si="14"/>
        <v>KL00155GM500</v>
      </c>
      <c r="B756" s="23" t="s">
        <v>810</v>
      </c>
      <c r="C756" s="23" t="s">
        <v>30</v>
      </c>
      <c r="D756" s="23" t="s">
        <v>31</v>
      </c>
      <c r="E756" s="20">
        <v>147000</v>
      </c>
      <c r="F756" s="20">
        <v>105505.09999999999</v>
      </c>
      <c r="H756" s="58">
        <f t="shared" si="22"/>
        <v>-41494.900000000009</v>
      </c>
      <c r="I756" s="60">
        <v>73000</v>
      </c>
      <c r="L756">
        <v>55595</v>
      </c>
    </row>
    <row r="757" spans="1:12" ht="16.5" hidden="1" x14ac:dyDescent="0.25">
      <c r="A757" s="19" t="str">
        <f t="shared" si="14"/>
        <v>KL00155GXD500</v>
      </c>
      <c r="B757" s="23" t="s">
        <v>810</v>
      </c>
      <c r="C757" s="23" t="s">
        <v>55</v>
      </c>
      <c r="D757" s="23" t="s">
        <v>56</v>
      </c>
      <c r="E757" s="20">
        <v>147000</v>
      </c>
      <c r="F757" s="20">
        <v>106025.7</v>
      </c>
      <c r="H757" s="58">
        <f t="shared" si="22"/>
        <v>-40974.300000000003</v>
      </c>
      <c r="I757" s="60">
        <v>96000</v>
      </c>
      <c r="L757">
        <v>69759.45</v>
      </c>
    </row>
    <row r="758" spans="1:12" ht="16.5" hidden="1" x14ac:dyDescent="0.25">
      <c r="A758" s="19" t="str">
        <f t="shared" si="14"/>
        <v>KL00155MNH250</v>
      </c>
      <c r="B758" s="23" t="s">
        <v>810</v>
      </c>
      <c r="C758" s="23" t="s">
        <v>51</v>
      </c>
      <c r="D758" s="23" t="s">
        <v>52</v>
      </c>
      <c r="E758" s="20">
        <v>58333</v>
      </c>
      <c r="F758" s="20">
        <v>43700</v>
      </c>
      <c r="H758" s="58">
        <f t="shared" si="22"/>
        <v>-14633</v>
      </c>
      <c r="I758" s="60">
        <v>147000</v>
      </c>
      <c r="L758">
        <v>113112.7</v>
      </c>
    </row>
    <row r="759" spans="1:12" ht="16.5" hidden="1" x14ac:dyDescent="0.25">
      <c r="A759" s="19" t="str">
        <f t="shared" si="14"/>
        <v>KL00159CC300</v>
      </c>
      <c r="B759" s="23" t="s">
        <v>811</v>
      </c>
      <c r="C759" s="23" t="s">
        <v>39</v>
      </c>
      <c r="D759" s="23" t="s">
        <v>40</v>
      </c>
      <c r="E759" s="20">
        <v>90741</v>
      </c>
      <c r="F759" s="20">
        <v>74250</v>
      </c>
      <c r="H759" s="58">
        <f t="shared" si="22"/>
        <v>-16491</v>
      </c>
      <c r="I759" s="60">
        <v>147000</v>
      </c>
      <c r="L759">
        <v>105505.09999999999</v>
      </c>
    </row>
    <row r="760" spans="1:12" ht="16.5" hidden="1" x14ac:dyDescent="0.25">
      <c r="A760" s="19" t="str">
        <f t="shared" si="14"/>
        <v>KL00159CGM300</v>
      </c>
      <c r="B760" s="23" t="s">
        <v>811</v>
      </c>
      <c r="C760" s="23" t="s">
        <v>27</v>
      </c>
      <c r="D760" s="23" t="s">
        <v>28</v>
      </c>
      <c r="E760" s="20">
        <v>96000</v>
      </c>
      <c r="F760" s="20">
        <v>73431</v>
      </c>
      <c r="H760" s="58">
        <f t="shared" si="22"/>
        <v>-22569</v>
      </c>
      <c r="I760" s="60">
        <v>147000</v>
      </c>
      <c r="L760">
        <v>106025.7</v>
      </c>
    </row>
    <row r="761" spans="1:12" ht="16.5" hidden="1" x14ac:dyDescent="0.25">
      <c r="A761" s="19" t="str">
        <f t="shared" si="14"/>
        <v>KL00159GHK300</v>
      </c>
      <c r="B761" s="23" t="s">
        <v>811</v>
      </c>
      <c r="C761" s="23" t="s">
        <v>558</v>
      </c>
      <c r="D761" s="23" t="s">
        <v>559</v>
      </c>
      <c r="E761" s="20">
        <v>70000</v>
      </c>
      <c r="F761" s="20">
        <v>70000</v>
      </c>
      <c r="H761" s="58">
        <f t="shared" si="22"/>
        <v>0</v>
      </c>
      <c r="I761" s="60">
        <v>96000</v>
      </c>
      <c r="L761">
        <v>73431</v>
      </c>
    </row>
    <row r="762" spans="1:12" ht="16.5" hidden="1" x14ac:dyDescent="0.25">
      <c r="A762" s="19" t="str">
        <f t="shared" si="14"/>
        <v>KL00159GM500</v>
      </c>
      <c r="B762" s="23" t="s">
        <v>811</v>
      </c>
      <c r="C762" s="23" t="s">
        <v>30</v>
      </c>
      <c r="D762" s="23" t="s">
        <v>31</v>
      </c>
      <c r="E762" s="20">
        <v>147000</v>
      </c>
      <c r="F762" s="20">
        <v>111058</v>
      </c>
      <c r="H762" s="58">
        <f t="shared" si="22"/>
        <v>-35942</v>
      </c>
      <c r="I762" s="60">
        <v>59400</v>
      </c>
      <c r="L762">
        <v>49500</v>
      </c>
    </row>
    <row r="763" spans="1:12" ht="16.5" hidden="1" x14ac:dyDescent="0.25">
      <c r="A763" s="19" t="str">
        <f t="shared" si="14"/>
        <v>KL00159GTLX250G</v>
      </c>
      <c r="B763" s="23" t="s">
        <v>811</v>
      </c>
      <c r="C763" s="23" t="s">
        <v>32</v>
      </c>
      <c r="D763" s="23" t="s">
        <v>33</v>
      </c>
      <c r="E763" s="20">
        <v>66000</v>
      </c>
      <c r="F763" s="20">
        <v>50182</v>
      </c>
      <c r="H763" s="58">
        <f t="shared" si="22"/>
        <v>-15818</v>
      </c>
      <c r="I763" s="60">
        <v>147000</v>
      </c>
      <c r="L763">
        <v>111058</v>
      </c>
    </row>
    <row r="764" spans="1:12" ht="16.5" hidden="1" x14ac:dyDescent="0.25">
      <c r="A764" s="19" t="str">
        <f t="shared" si="14"/>
        <v>KL00159MNH250</v>
      </c>
      <c r="B764" s="23" t="s">
        <v>811</v>
      </c>
      <c r="C764" s="23" t="s">
        <v>51</v>
      </c>
      <c r="D764" s="23" t="s">
        <v>52</v>
      </c>
      <c r="E764" s="20">
        <v>58333</v>
      </c>
      <c r="F764" s="20">
        <v>46000</v>
      </c>
      <c r="H764" s="58">
        <f t="shared" si="22"/>
        <v>-12333</v>
      </c>
      <c r="I764" s="60">
        <v>66000</v>
      </c>
      <c r="L764">
        <v>50183</v>
      </c>
    </row>
    <row r="765" spans="1:12" ht="16.5" hidden="1" x14ac:dyDescent="0.25">
      <c r="A765" s="19" t="str">
        <f t="shared" si="14"/>
        <v>KL00159TH200</v>
      </c>
      <c r="B765" s="23" t="s">
        <v>811</v>
      </c>
      <c r="C765" s="23" t="s">
        <v>35</v>
      </c>
      <c r="D765" s="23" t="s">
        <v>36</v>
      </c>
      <c r="E765" s="20">
        <v>73000</v>
      </c>
      <c r="F765" s="20">
        <v>55595</v>
      </c>
      <c r="H765" s="58">
        <f t="shared" si="22"/>
        <v>-17405</v>
      </c>
      <c r="I765" s="60">
        <v>96000</v>
      </c>
      <c r="L765">
        <v>96000</v>
      </c>
    </row>
    <row r="766" spans="1:12" ht="16.5" hidden="1" x14ac:dyDescent="0.25">
      <c r="A766" s="19" t="str">
        <f t="shared" si="14"/>
        <v>KL00161CGM300</v>
      </c>
      <c r="B766" s="23" t="s">
        <v>812</v>
      </c>
      <c r="C766" s="23" t="s">
        <v>27</v>
      </c>
      <c r="D766" s="23" t="s">
        <v>28</v>
      </c>
      <c r="E766" s="20">
        <v>96000</v>
      </c>
      <c r="F766" s="20">
        <v>69759.45</v>
      </c>
      <c r="H766" s="58">
        <f t="shared" si="22"/>
        <v>-26240.550000000003</v>
      </c>
      <c r="I766" s="60">
        <v>90741</v>
      </c>
      <c r="L766">
        <v>70537.5</v>
      </c>
    </row>
    <row r="767" spans="1:12" ht="16.5" hidden="1" x14ac:dyDescent="0.25">
      <c r="A767" s="19" t="str">
        <f t="shared" si="14"/>
        <v>KL00161CGM500</v>
      </c>
      <c r="B767" s="23" t="s">
        <v>812</v>
      </c>
      <c r="C767" s="23" t="s">
        <v>547</v>
      </c>
      <c r="D767" s="23" t="s">
        <v>548</v>
      </c>
      <c r="E767" s="20">
        <v>147000</v>
      </c>
      <c r="F767" s="20">
        <v>113112.7</v>
      </c>
      <c r="H767" s="58">
        <f t="shared" si="22"/>
        <v>-33887.300000000003</v>
      </c>
      <c r="I767" s="60">
        <v>96000</v>
      </c>
      <c r="L767">
        <v>69759.45</v>
      </c>
    </row>
    <row r="768" spans="1:12" ht="16.5" hidden="1" x14ac:dyDescent="0.25">
      <c r="A768" s="19" t="str">
        <f t="shared" si="14"/>
        <v>KL00161GM500</v>
      </c>
      <c r="B768" s="23" t="s">
        <v>812</v>
      </c>
      <c r="C768" s="23" t="s">
        <v>30</v>
      </c>
      <c r="D768" s="23" t="s">
        <v>31</v>
      </c>
      <c r="E768" s="20">
        <v>147000</v>
      </c>
      <c r="F768" s="20">
        <v>105505.09999999999</v>
      </c>
      <c r="H768" s="58">
        <f t="shared" si="22"/>
        <v>-41494.900000000009</v>
      </c>
      <c r="I768" s="60">
        <v>147000</v>
      </c>
      <c r="L768">
        <v>105505.09999999999</v>
      </c>
    </row>
    <row r="769" spans="1:12" ht="16.5" hidden="1" x14ac:dyDescent="0.25">
      <c r="A769" s="19" t="str">
        <f t="shared" si="14"/>
        <v>KL00161GXD500</v>
      </c>
      <c r="B769" s="23" t="s">
        <v>812</v>
      </c>
      <c r="C769" s="23" t="s">
        <v>55</v>
      </c>
      <c r="D769" s="23" t="s">
        <v>56</v>
      </c>
      <c r="E769" s="20">
        <v>147000</v>
      </c>
      <c r="F769" s="20">
        <v>106025.7</v>
      </c>
      <c r="H769" s="58">
        <f t="shared" si="22"/>
        <v>-40974.300000000003</v>
      </c>
      <c r="I769" s="60">
        <v>58333</v>
      </c>
      <c r="L769">
        <v>43700</v>
      </c>
    </row>
    <row r="770" spans="1:12" ht="16.5" hidden="1" x14ac:dyDescent="0.25">
      <c r="A770" s="19" t="str">
        <f t="shared" si="14"/>
        <v>KL00162CGM300</v>
      </c>
      <c r="B770" s="23" t="s">
        <v>813</v>
      </c>
      <c r="C770" s="23" t="s">
        <v>27</v>
      </c>
      <c r="D770" s="23" t="s">
        <v>28</v>
      </c>
      <c r="E770" s="20">
        <v>96000</v>
      </c>
      <c r="F770" s="20">
        <v>73431</v>
      </c>
      <c r="H770" s="58"/>
      <c r="I770" s="60"/>
    </row>
    <row r="771" spans="1:12" ht="16.5" hidden="1" x14ac:dyDescent="0.25">
      <c r="A771" s="19" t="str">
        <f t="shared" si="14"/>
        <v>KL00162GL250</v>
      </c>
      <c r="B771" s="23" t="s">
        <v>813</v>
      </c>
      <c r="C771" s="23" t="s">
        <v>47</v>
      </c>
      <c r="D771" s="23" t="s">
        <v>48</v>
      </c>
      <c r="E771" s="20">
        <v>59400</v>
      </c>
      <c r="F771" s="20">
        <v>49500</v>
      </c>
      <c r="H771" s="58"/>
      <c r="I771" s="60"/>
    </row>
    <row r="772" spans="1:12" ht="16.5" hidden="1" x14ac:dyDescent="0.25">
      <c r="A772" s="19" t="str">
        <f t="shared" si="14"/>
        <v>KL00162GM500</v>
      </c>
      <c r="B772" s="23" t="s">
        <v>813</v>
      </c>
      <c r="C772" s="23" t="s">
        <v>30</v>
      </c>
      <c r="D772" s="23" t="s">
        <v>31</v>
      </c>
      <c r="E772" s="20">
        <v>147000</v>
      </c>
      <c r="F772" s="20">
        <v>111058</v>
      </c>
      <c r="H772" s="58"/>
      <c r="I772" s="60"/>
    </row>
    <row r="773" spans="1:12" ht="16.5" hidden="1" x14ac:dyDescent="0.25">
      <c r="A773" s="19" t="str">
        <f t="shared" si="14"/>
        <v>KL00162GTLX250G</v>
      </c>
      <c r="B773" s="23" t="s">
        <v>813</v>
      </c>
      <c r="C773" s="23" t="s">
        <v>32</v>
      </c>
      <c r="D773" s="23" t="s">
        <v>33</v>
      </c>
      <c r="E773" s="20">
        <v>66000</v>
      </c>
      <c r="F773" s="20">
        <v>50183</v>
      </c>
      <c r="H773" s="58"/>
      <c r="I773" s="60"/>
    </row>
    <row r="774" spans="1:12" ht="16.5" hidden="1" x14ac:dyDescent="0.25">
      <c r="A774" s="19" t="str">
        <f t="shared" si="14"/>
        <v>KL00163CGM300</v>
      </c>
      <c r="B774" s="23" t="s">
        <v>814</v>
      </c>
      <c r="C774" s="23" t="s">
        <v>27</v>
      </c>
      <c r="D774" s="23" t="s">
        <v>28</v>
      </c>
      <c r="E774" s="20">
        <v>96000</v>
      </c>
      <c r="F774" s="20">
        <v>96000</v>
      </c>
      <c r="H774" s="58"/>
      <c r="I774" s="60"/>
    </row>
    <row r="775" spans="1:12" ht="16.5" hidden="1" x14ac:dyDescent="0.25">
      <c r="A775" s="19" t="str">
        <f t="shared" si="14"/>
        <v>KL00164CC300</v>
      </c>
      <c r="B775" s="23" t="s">
        <v>815</v>
      </c>
      <c r="C775" s="23" t="s">
        <v>39</v>
      </c>
      <c r="D775" s="23" t="s">
        <v>40</v>
      </c>
      <c r="E775" s="20">
        <v>90741</v>
      </c>
      <c r="F775" s="20">
        <v>70537.5</v>
      </c>
      <c r="H775" s="58"/>
      <c r="I775" s="60"/>
    </row>
    <row r="776" spans="1:12" ht="16.5" hidden="1" x14ac:dyDescent="0.25">
      <c r="A776" s="19" t="str">
        <f t="shared" si="14"/>
        <v>KL00164CGM300</v>
      </c>
      <c r="B776" s="23" t="s">
        <v>815</v>
      </c>
      <c r="C776" s="23" t="s">
        <v>27</v>
      </c>
      <c r="D776" s="23" t="s">
        <v>28</v>
      </c>
      <c r="E776" s="20">
        <v>96000</v>
      </c>
      <c r="F776" s="20">
        <v>69759.45</v>
      </c>
      <c r="H776" s="58"/>
      <c r="I776" s="60"/>
    </row>
    <row r="777" spans="1:12" ht="16.5" hidden="1" x14ac:dyDescent="0.25">
      <c r="A777" s="19" t="str">
        <f t="shared" si="14"/>
        <v>KL00164GM500</v>
      </c>
      <c r="B777" s="23" t="s">
        <v>815</v>
      </c>
      <c r="C777" s="23" t="s">
        <v>30</v>
      </c>
      <c r="D777" s="23" t="s">
        <v>31</v>
      </c>
      <c r="E777" s="20">
        <v>147000</v>
      </c>
      <c r="F777" s="20">
        <v>105505.09999999999</v>
      </c>
      <c r="H777" s="58"/>
      <c r="I777" s="60"/>
    </row>
    <row r="778" spans="1:12" ht="16.5" hidden="1" x14ac:dyDescent="0.25">
      <c r="A778" s="19" t="str">
        <f t="shared" si="14"/>
        <v>KL00164MNH250</v>
      </c>
      <c r="B778" s="23" t="s">
        <v>815</v>
      </c>
      <c r="C778" s="23" t="s">
        <v>51</v>
      </c>
      <c r="D778" s="23" t="s">
        <v>52</v>
      </c>
      <c r="E778" s="20">
        <v>58333</v>
      </c>
      <c r="F778" s="20">
        <v>43700</v>
      </c>
      <c r="H778" s="58"/>
      <c r="I778" s="60"/>
    </row>
    <row r="779" spans="1:12" ht="16.5" hidden="1" x14ac:dyDescent="0.25">
      <c r="A779" s="19" t="str">
        <f t="shared" si="14"/>
        <v>KL00167GM500</v>
      </c>
      <c r="B779" s="23" t="s">
        <v>4302</v>
      </c>
      <c r="C779" s="23" t="s">
        <v>30</v>
      </c>
      <c r="D779" s="23" t="s">
        <v>31</v>
      </c>
      <c r="E779" s="20">
        <v>111058</v>
      </c>
      <c r="F779" s="20">
        <v>111058</v>
      </c>
      <c r="H779" s="58"/>
      <c r="I779" s="60"/>
    </row>
    <row r="780" spans="1:12" ht="16.5" hidden="1" x14ac:dyDescent="0.25">
      <c r="A780" s="19" t="str">
        <f t="shared" ref="A780:A852" si="23">B780&amp;C780</f>
        <v>KL00167CGM300</v>
      </c>
      <c r="B780" s="23" t="s">
        <v>4302</v>
      </c>
      <c r="C780" s="23" t="s">
        <v>27</v>
      </c>
      <c r="D780" s="23" t="s">
        <v>28</v>
      </c>
      <c r="E780" s="20">
        <v>73431</v>
      </c>
      <c r="F780" s="20">
        <v>73431</v>
      </c>
      <c r="H780" s="58">
        <f t="shared" ref="H780:H793" si="24">F780-E780</f>
        <v>0</v>
      </c>
      <c r="I780" s="60">
        <v>90741</v>
      </c>
      <c r="L780">
        <v>70537.5</v>
      </c>
    </row>
    <row r="781" spans="1:12" ht="16.5" hidden="1" x14ac:dyDescent="0.25">
      <c r="A781" s="19" t="str">
        <f t="shared" si="23"/>
        <v>KL00167CGM100</v>
      </c>
      <c r="B781" s="23" t="s">
        <v>4302</v>
      </c>
      <c r="C781" s="23" t="s">
        <v>556</v>
      </c>
      <c r="D781" s="23" t="s">
        <v>557</v>
      </c>
      <c r="E781" s="20">
        <v>24549</v>
      </c>
      <c r="F781" s="20">
        <v>24549</v>
      </c>
      <c r="H781" s="58">
        <f t="shared" si="24"/>
        <v>0</v>
      </c>
      <c r="I781" s="60">
        <v>36111</v>
      </c>
      <c r="L781">
        <v>23321.55</v>
      </c>
    </row>
    <row r="782" spans="1:12" ht="16.5" hidden="1" x14ac:dyDescent="0.25">
      <c r="A782" s="19" t="str">
        <f t="shared" si="23"/>
        <v>KL00167TH200</v>
      </c>
      <c r="B782" s="23" t="s">
        <v>4302</v>
      </c>
      <c r="C782" s="23" t="s">
        <v>35</v>
      </c>
      <c r="D782" s="23" t="s">
        <v>36</v>
      </c>
      <c r="E782" s="20">
        <v>55595</v>
      </c>
      <c r="F782" s="20">
        <v>55595</v>
      </c>
      <c r="H782" s="58">
        <f t="shared" si="24"/>
        <v>0</v>
      </c>
      <c r="I782" s="60">
        <v>96000</v>
      </c>
      <c r="L782">
        <v>69759.45</v>
      </c>
    </row>
    <row r="783" spans="1:12" ht="16.5" hidden="1" x14ac:dyDescent="0.25">
      <c r="A783" s="19" t="str">
        <f t="shared" si="23"/>
        <v>KL00167GHK300</v>
      </c>
      <c r="B783" s="23" t="s">
        <v>4302</v>
      </c>
      <c r="C783" s="23" t="s">
        <v>558</v>
      </c>
      <c r="D783" s="23" t="s">
        <v>559</v>
      </c>
      <c r="E783" s="20">
        <v>70000</v>
      </c>
      <c r="F783" s="20">
        <v>70000</v>
      </c>
      <c r="H783" s="58">
        <f t="shared" si="24"/>
        <v>0</v>
      </c>
      <c r="I783" s="60">
        <v>66500</v>
      </c>
      <c r="L783">
        <v>47880</v>
      </c>
    </row>
    <row r="784" spans="1:12" ht="16.5" hidden="1" x14ac:dyDescent="0.25">
      <c r="A784" s="19" t="str">
        <f t="shared" si="23"/>
        <v>KL00167GTLX250G</v>
      </c>
      <c r="B784" s="23" t="s">
        <v>4302</v>
      </c>
      <c r="C784" s="23" t="s">
        <v>32</v>
      </c>
      <c r="D784" s="23" t="s">
        <v>33</v>
      </c>
      <c r="E784" s="20">
        <v>50182</v>
      </c>
      <c r="F784" s="20">
        <v>50182</v>
      </c>
      <c r="H784" s="58">
        <f t="shared" si="24"/>
        <v>0</v>
      </c>
      <c r="I784" s="60">
        <v>66000</v>
      </c>
      <c r="L784">
        <v>47673.85</v>
      </c>
    </row>
    <row r="785" spans="1:12" ht="16.5" hidden="1" x14ac:dyDescent="0.25">
      <c r="A785" s="19" t="str">
        <f t="shared" si="23"/>
        <v>KL00167MNH250</v>
      </c>
      <c r="B785" s="23" t="s">
        <v>4302</v>
      </c>
      <c r="C785" s="23" t="s">
        <v>51</v>
      </c>
      <c r="D785" s="23" t="s">
        <v>52</v>
      </c>
      <c r="E785" s="20">
        <v>46000</v>
      </c>
      <c r="F785" s="20">
        <v>46000</v>
      </c>
      <c r="H785" s="58">
        <f t="shared" si="24"/>
        <v>0</v>
      </c>
      <c r="I785" s="60">
        <v>96000</v>
      </c>
      <c r="L785">
        <v>69759.45</v>
      </c>
    </row>
    <row r="786" spans="1:12" ht="16.5" hidden="1" x14ac:dyDescent="0.25">
      <c r="A786" s="19" t="str">
        <f t="shared" si="23"/>
        <v>KL00167GSG250</v>
      </c>
      <c r="B786" s="23" t="s">
        <v>4302</v>
      </c>
      <c r="C786" s="23" t="s">
        <v>49</v>
      </c>
      <c r="D786" s="23" t="s">
        <v>50</v>
      </c>
      <c r="E786" s="20">
        <v>50400</v>
      </c>
      <c r="F786" s="20">
        <v>50400</v>
      </c>
      <c r="H786" s="58">
        <f t="shared" si="24"/>
        <v>0</v>
      </c>
      <c r="I786" s="60">
        <v>147000</v>
      </c>
      <c r="L786">
        <v>105505.09999999999</v>
      </c>
    </row>
    <row r="787" spans="1:12" ht="16.5" hidden="1" x14ac:dyDescent="0.25">
      <c r="A787" s="19" t="str">
        <f t="shared" si="23"/>
        <v>KL00167GL250</v>
      </c>
      <c r="B787" s="23" t="s">
        <v>4302</v>
      </c>
      <c r="C787" s="23" t="s">
        <v>47</v>
      </c>
      <c r="D787" s="23" t="s">
        <v>7608</v>
      </c>
      <c r="E787" s="20">
        <v>49500</v>
      </c>
      <c r="F787" s="20">
        <v>49500</v>
      </c>
      <c r="H787" s="58">
        <f t="shared" si="24"/>
        <v>0</v>
      </c>
      <c r="I787" s="60">
        <v>66000</v>
      </c>
      <c r="L787">
        <v>47673.85</v>
      </c>
    </row>
    <row r="788" spans="1:12" ht="16.5" hidden="1" x14ac:dyDescent="0.25">
      <c r="A788" s="19" t="str">
        <f t="shared" si="23"/>
        <v>KL00169CC300</v>
      </c>
      <c r="B788" s="23" t="s">
        <v>816</v>
      </c>
      <c r="C788" s="23" t="s">
        <v>39</v>
      </c>
      <c r="D788" s="23" t="s">
        <v>40</v>
      </c>
      <c r="E788" s="20">
        <v>90741</v>
      </c>
      <c r="F788" s="20">
        <v>70537.5</v>
      </c>
      <c r="H788" s="58">
        <f t="shared" si="24"/>
        <v>-20203.5</v>
      </c>
      <c r="I788" s="60">
        <v>73000</v>
      </c>
      <c r="L788">
        <v>52815.25</v>
      </c>
    </row>
    <row r="789" spans="1:12" ht="16.5" hidden="1" x14ac:dyDescent="0.25">
      <c r="A789" s="19" t="str">
        <f t="shared" si="23"/>
        <v>KL00169CGM100</v>
      </c>
      <c r="B789" s="23" t="s">
        <v>816</v>
      </c>
      <c r="C789" s="23" t="s">
        <v>556</v>
      </c>
      <c r="D789" s="23" t="s">
        <v>557</v>
      </c>
      <c r="E789" s="20">
        <v>36111</v>
      </c>
      <c r="F789" s="20">
        <v>23321.55</v>
      </c>
      <c r="H789" s="58">
        <f t="shared" si="24"/>
        <v>-12789.45</v>
      </c>
      <c r="I789" s="60">
        <v>96000</v>
      </c>
      <c r="L789">
        <v>73431</v>
      </c>
    </row>
    <row r="790" spans="1:12" ht="16.5" hidden="1" x14ac:dyDescent="0.25">
      <c r="A790" s="19" t="str">
        <f t="shared" si="23"/>
        <v>KL00169CGM300</v>
      </c>
      <c r="B790" s="23" t="s">
        <v>816</v>
      </c>
      <c r="C790" s="23" t="s">
        <v>27</v>
      </c>
      <c r="D790" s="23" t="s">
        <v>28</v>
      </c>
      <c r="E790" s="20">
        <v>96000</v>
      </c>
      <c r="F790" s="20">
        <v>69759.45</v>
      </c>
      <c r="H790" s="58">
        <f t="shared" si="24"/>
        <v>-26240.550000000003</v>
      </c>
      <c r="I790" s="60">
        <v>70000</v>
      </c>
      <c r="L790">
        <v>70000</v>
      </c>
    </row>
    <row r="791" spans="1:12" ht="16.5" hidden="1" x14ac:dyDescent="0.25">
      <c r="A791" s="19" t="str">
        <f t="shared" si="23"/>
        <v>KL00169GSG250</v>
      </c>
      <c r="B791" s="23" t="s">
        <v>816</v>
      </c>
      <c r="C791" s="23" t="s">
        <v>49</v>
      </c>
      <c r="D791" s="23" t="s">
        <v>50</v>
      </c>
      <c r="E791" s="20">
        <v>66500</v>
      </c>
      <c r="F791" s="20">
        <v>47880</v>
      </c>
      <c r="H791" s="58">
        <f t="shared" si="24"/>
        <v>-18620</v>
      </c>
      <c r="I791" s="60">
        <v>147000</v>
      </c>
      <c r="L791">
        <v>111058</v>
      </c>
    </row>
    <row r="792" spans="1:12" ht="16.5" hidden="1" x14ac:dyDescent="0.25">
      <c r="A792" s="19" t="str">
        <f t="shared" si="23"/>
        <v>KL00169GTLX250G</v>
      </c>
      <c r="B792" s="23" t="s">
        <v>816</v>
      </c>
      <c r="C792" s="23" t="s">
        <v>32</v>
      </c>
      <c r="D792" s="23" t="s">
        <v>33</v>
      </c>
      <c r="E792" s="20">
        <v>66000</v>
      </c>
      <c r="F792" s="20">
        <v>47673.85</v>
      </c>
      <c r="H792" s="58">
        <f t="shared" si="24"/>
        <v>-18326.150000000001</v>
      </c>
      <c r="I792" s="60">
        <v>73000</v>
      </c>
      <c r="L792">
        <v>55595</v>
      </c>
    </row>
    <row r="793" spans="1:12" ht="16.5" hidden="1" x14ac:dyDescent="0.25">
      <c r="A793" s="19" t="str">
        <f t="shared" si="23"/>
        <v>KL00172CGM300</v>
      </c>
      <c r="B793" s="23" t="s">
        <v>817</v>
      </c>
      <c r="C793" s="23" t="s">
        <v>27</v>
      </c>
      <c r="D793" s="23" t="s">
        <v>28</v>
      </c>
      <c r="E793" s="20">
        <v>96000</v>
      </c>
      <c r="F793" s="20">
        <v>69759.45</v>
      </c>
      <c r="H793" s="58">
        <f t="shared" si="24"/>
        <v>-26240.550000000003</v>
      </c>
      <c r="I793" s="60">
        <v>96000</v>
      </c>
      <c r="L793">
        <v>69759.45</v>
      </c>
    </row>
    <row r="794" spans="1:12" ht="16.5" hidden="1" x14ac:dyDescent="0.25">
      <c r="A794" s="19" t="str">
        <f t="shared" si="23"/>
        <v>KL00172GM500</v>
      </c>
      <c r="B794" s="23" t="s">
        <v>817</v>
      </c>
      <c r="C794" s="23" t="s">
        <v>30</v>
      </c>
      <c r="D794" s="23" t="s">
        <v>31</v>
      </c>
      <c r="E794" s="20">
        <v>147000</v>
      </c>
      <c r="F794" s="20">
        <v>105505.09999999999</v>
      </c>
      <c r="H794" s="58">
        <f t="shared" ref="H794:H860" si="25">F794-E794</f>
        <v>-41494.900000000009</v>
      </c>
      <c r="I794" s="60">
        <v>147000</v>
      </c>
      <c r="L794">
        <v>105505.09999999999</v>
      </c>
    </row>
    <row r="795" spans="1:12" ht="16.5" hidden="1" x14ac:dyDescent="0.25">
      <c r="A795" s="19" t="str">
        <f t="shared" si="23"/>
        <v>KL00172GTLX250G</v>
      </c>
      <c r="B795" s="23" t="s">
        <v>817</v>
      </c>
      <c r="C795" s="23" t="s">
        <v>32</v>
      </c>
      <c r="D795" s="23" t="s">
        <v>33</v>
      </c>
      <c r="E795" s="20">
        <v>66000</v>
      </c>
      <c r="F795" s="20">
        <v>47673.85</v>
      </c>
      <c r="H795" s="58">
        <f t="shared" si="25"/>
        <v>-18326.150000000001</v>
      </c>
      <c r="I795" s="60">
        <v>147000</v>
      </c>
      <c r="L795">
        <v>106025.7</v>
      </c>
    </row>
    <row r="796" spans="1:12" ht="16.5" hidden="1" x14ac:dyDescent="0.25">
      <c r="A796" s="19" t="str">
        <f t="shared" si="23"/>
        <v>KL00172TH200</v>
      </c>
      <c r="B796" s="23" t="s">
        <v>817</v>
      </c>
      <c r="C796" s="23" t="s">
        <v>35</v>
      </c>
      <c r="D796" s="23" t="s">
        <v>36</v>
      </c>
      <c r="E796" s="20">
        <v>73000</v>
      </c>
      <c r="F796" s="20">
        <v>52815.25</v>
      </c>
      <c r="H796" s="58">
        <f t="shared" si="25"/>
        <v>-20184.75</v>
      </c>
      <c r="I796" s="60">
        <v>96000</v>
      </c>
      <c r="L796">
        <v>67556.52</v>
      </c>
    </row>
    <row r="797" spans="1:12" ht="16.5" hidden="1" x14ac:dyDescent="0.25">
      <c r="A797" s="19" t="str">
        <f t="shared" si="23"/>
        <v>KL00173CGM300</v>
      </c>
      <c r="B797" s="23" t="s">
        <v>818</v>
      </c>
      <c r="C797" s="23" t="s">
        <v>27</v>
      </c>
      <c r="D797" s="23" t="s">
        <v>28</v>
      </c>
      <c r="E797" s="20">
        <v>96000</v>
      </c>
      <c r="F797" s="20">
        <v>73431</v>
      </c>
      <c r="H797" s="58">
        <f t="shared" si="25"/>
        <v>-22569</v>
      </c>
      <c r="I797" s="60">
        <v>147000</v>
      </c>
      <c r="L797">
        <v>102173.36</v>
      </c>
    </row>
    <row r="798" spans="1:12" ht="16.5" hidden="1" x14ac:dyDescent="0.25">
      <c r="A798" s="19" t="str">
        <f t="shared" si="23"/>
        <v>KL00173GHK300</v>
      </c>
      <c r="B798" s="23" t="s">
        <v>818</v>
      </c>
      <c r="C798" s="23" t="s">
        <v>558</v>
      </c>
      <c r="D798" s="23" t="s">
        <v>559</v>
      </c>
      <c r="E798" s="20">
        <v>70000</v>
      </c>
      <c r="F798" s="20">
        <v>70000</v>
      </c>
      <c r="H798" s="58">
        <f t="shared" si="25"/>
        <v>0</v>
      </c>
      <c r="I798" s="60">
        <v>66000</v>
      </c>
      <c r="L798">
        <v>46168.36</v>
      </c>
    </row>
    <row r="799" spans="1:12" ht="16.5" hidden="1" x14ac:dyDescent="0.25">
      <c r="A799" s="19" t="str">
        <f t="shared" si="23"/>
        <v>KL00173GM500</v>
      </c>
      <c r="B799" s="23" t="s">
        <v>818</v>
      </c>
      <c r="C799" s="23" t="s">
        <v>30</v>
      </c>
      <c r="D799" s="23" t="s">
        <v>31</v>
      </c>
      <c r="E799" s="20">
        <v>147000</v>
      </c>
      <c r="F799" s="20">
        <v>111058</v>
      </c>
      <c r="H799" s="58">
        <f t="shared" si="25"/>
        <v>-35942</v>
      </c>
      <c r="I799" s="60">
        <v>73000</v>
      </c>
      <c r="L799">
        <v>51147.4</v>
      </c>
    </row>
    <row r="800" spans="1:12" ht="16.5" hidden="1" x14ac:dyDescent="0.25">
      <c r="A800" s="19" t="str">
        <f t="shared" si="23"/>
        <v>KL00173TH200</v>
      </c>
      <c r="B800" s="23" t="s">
        <v>818</v>
      </c>
      <c r="C800" s="23" t="s">
        <v>35</v>
      </c>
      <c r="D800" s="23" t="s">
        <v>36</v>
      </c>
      <c r="E800" s="20">
        <v>73000</v>
      </c>
      <c r="F800" s="20">
        <v>55595</v>
      </c>
      <c r="H800" s="58">
        <f t="shared" si="25"/>
        <v>-17405</v>
      </c>
      <c r="I800" s="60">
        <v>96000</v>
      </c>
      <c r="L800">
        <v>69759.45</v>
      </c>
    </row>
    <row r="801" spans="1:12" ht="16.5" hidden="1" x14ac:dyDescent="0.25">
      <c r="A801" s="19" t="str">
        <f t="shared" si="23"/>
        <v>KL00174CGM300</v>
      </c>
      <c r="B801" s="23" t="s">
        <v>819</v>
      </c>
      <c r="C801" s="23" t="s">
        <v>27</v>
      </c>
      <c r="D801" s="23" t="s">
        <v>28</v>
      </c>
      <c r="E801" s="20">
        <v>96000</v>
      </c>
      <c r="F801" s="20">
        <v>69759.45</v>
      </c>
      <c r="H801" s="58">
        <f t="shared" si="25"/>
        <v>-26240.550000000003</v>
      </c>
      <c r="I801" s="60">
        <v>22500</v>
      </c>
      <c r="L801">
        <v>21375</v>
      </c>
    </row>
    <row r="802" spans="1:12" ht="16.5" hidden="1" x14ac:dyDescent="0.25">
      <c r="A802" s="19" t="str">
        <f t="shared" si="23"/>
        <v>KL00174GM500</v>
      </c>
      <c r="B802" s="23" t="s">
        <v>819</v>
      </c>
      <c r="C802" s="23" t="s">
        <v>30</v>
      </c>
      <c r="D802" s="23" t="s">
        <v>31</v>
      </c>
      <c r="E802" s="20">
        <v>147000</v>
      </c>
      <c r="F802" s="20">
        <v>105505.09999999999</v>
      </c>
      <c r="H802" s="58">
        <f t="shared" si="25"/>
        <v>-41494.900000000009</v>
      </c>
      <c r="I802" s="60">
        <v>86111</v>
      </c>
      <c r="L802">
        <v>67402.5</v>
      </c>
    </row>
    <row r="803" spans="1:12" ht="16.5" hidden="1" x14ac:dyDescent="0.25">
      <c r="A803" s="19" t="str">
        <f t="shared" si="23"/>
        <v>KL00174GXD500</v>
      </c>
      <c r="B803" s="23" t="s">
        <v>819</v>
      </c>
      <c r="C803" s="23" t="s">
        <v>55</v>
      </c>
      <c r="D803" s="23" t="s">
        <v>56</v>
      </c>
      <c r="E803" s="20">
        <v>147000</v>
      </c>
      <c r="F803" s="20">
        <v>106025.7</v>
      </c>
      <c r="H803" s="58">
        <f t="shared" si="25"/>
        <v>-40974.300000000003</v>
      </c>
      <c r="I803" s="60">
        <v>59400</v>
      </c>
      <c r="L803">
        <v>47025</v>
      </c>
    </row>
    <row r="804" spans="1:12" ht="16.5" hidden="1" x14ac:dyDescent="0.25">
      <c r="A804" s="19" t="str">
        <f t="shared" si="23"/>
        <v>KL00175CGM300</v>
      </c>
      <c r="B804" s="23" t="s">
        <v>820</v>
      </c>
      <c r="C804" s="23" t="s">
        <v>27</v>
      </c>
      <c r="D804" s="23" t="s">
        <v>28</v>
      </c>
      <c r="E804" s="20">
        <v>96000</v>
      </c>
      <c r="F804" s="20">
        <v>67556.52</v>
      </c>
      <c r="H804" s="58">
        <f t="shared" si="25"/>
        <v>-28443.479999999996</v>
      </c>
      <c r="I804" s="60">
        <v>147000</v>
      </c>
      <c r="L804">
        <v>105505.09999999999</v>
      </c>
    </row>
    <row r="805" spans="1:12" ht="16.5" hidden="1" x14ac:dyDescent="0.25">
      <c r="A805" s="19" t="str">
        <f t="shared" si="23"/>
        <v>KL00175GM500</v>
      </c>
      <c r="B805" s="23" t="s">
        <v>820</v>
      </c>
      <c r="C805" s="23" t="s">
        <v>30</v>
      </c>
      <c r="D805" s="23" t="s">
        <v>31</v>
      </c>
      <c r="E805" s="20">
        <v>147000</v>
      </c>
      <c r="F805" s="20">
        <v>102173.36</v>
      </c>
      <c r="H805" s="58">
        <f t="shared" si="25"/>
        <v>-44826.64</v>
      </c>
      <c r="I805" s="60">
        <v>66000</v>
      </c>
      <c r="L805">
        <v>47673.85</v>
      </c>
    </row>
    <row r="806" spans="1:12" ht="16.5" hidden="1" x14ac:dyDescent="0.25">
      <c r="A806" s="19" t="str">
        <f t="shared" si="23"/>
        <v>KL00175GTLX250G</v>
      </c>
      <c r="B806" s="23" t="s">
        <v>820</v>
      </c>
      <c r="C806" s="23" t="s">
        <v>32</v>
      </c>
      <c r="D806" s="23" t="s">
        <v>33</v>
      </c>
      <c r="E806" s="20">
        <v>66000</v>
      </c>
      <c r="F806" s="20">
        <v>46168.36</v>
      </c>
      <c r="H806" s="58">
        <f t="shared" si="25"/>
        <v>-19831.64</v>
      </c>
      <c r="I806" s="60">
        <v>73000</v>
      </c>
      <c r="L806">
        <v>52815.25</v>
      </c>
    </row>
    <row r="807" spans="1:12" ht="16.5" hidden="1" x14ac:dyDescent="0.25">
      <c r="A807" s="19" t="str">
        <f t="shared" si="23"/>
        <v>KL00175TH200</v>
      </c>
      <c r="B807" s="23" t="s">
        <v>820</v>
      </c>
      <c r="C807" s="23" t="s">
        <v>35</v>
      </c>
      <c r="D807" s="23" t="s">
        <v>36</v>
      </c>
      <c r="E807" s="20">
        <v>73000</v>
      </c>
      <c r="F807" s="20">
        <v>51147.4</v>
      </c>
      <c r="H807" s="58">
        <f t="shared" si="25"/>
        <v>-21852.6</v>
      </c>
      <c r="I807" s="60">
        <v>21667</v>
      </c>
      <c r="L807">
        <v>20583.649999999998</v>
      </c>
    </row>
    <row r="808" spans="1:12" ht="16.5" hidden="1" x14ac:dyDescent="0.25">
      <c r="A808" s="19" t="str">
        <f t="shared" si="23"/>
        <v>KL00176CGM300</v>
      </c>
      <c r="B808" s="23" t="s">
        <v>821</v>
      </c>
      <c r="C808" s="23" t="s">
        <v>27</v>
      </c>
      <c r="D808" s="23" t="s">
        <v>28</v>
      </c>
      <c r="E808" s="20">
        <v>96000</v>
      </c>
      <c r="F808" s="20">
        <v>69759.45</v>
      </c>
      <c r="H808" s="58">
        <f t="shared" si="25"/>
        <v>-26240.550000000003</v>
      </c>
      <c r="I808" s="60">
        <v>90741</v>
      </c>
      <c r="L808">
        <v>70537.5</v>
      </c>
    </row>
    <row r="809" spans="1:12" ht="16.5" hidden="1" x14ac:dyDescent="0.25">
      <c r="A809" s="19" t="str">
        <f t="shared" si="23"/>
        <v>KL00176CGST150</v>
      </c>
      <c r="B809" s="23" t="s">
        <v>821</v>
      </c>
      <c r="C809" s="23" t="s">
        <v>568</v>
      </c>
      <c r="D809" s="23" t="s">
        <v>569</v>
      </c>
      <c r="E809" s="20">
        <v>22500</v>
      </c>
      <c r="F809" s="20">
        <v>21375</v>
      </c>
      <c r="H809" s="58">
        <f t="shared" si="25"/>
        <v>-1125</v>
      </c>
      <c r="I809" s="60">
        <v>66500</v>
      </c>
      <c r="L809">
        <v>47880</v>
      </c>
    </row>
    <row r="810" spans="1:12" ht="16.5" hidden="1" x14ac:dyDescent="0.25">
      <c r="A810" s="19" t="str">
        <f t="shared" si="23"/>
        <v>KL00176CN300</v>
      </c>
      <c r="B810" s="23" t="s">
        <v>821</v>
      </c>
      <c r="C810" s="23" t="s">
        <v>41</v>
      </c>
      <c r="D810" s="23" t="s">
        <v>42</v>
      </c>
      <c r="E810" s="20">
        <v>86111</v>
      </c>
      <c r="F810" s="20">
        <v>67402.5</v>
      </c>
      <c r="H810" s="58">
        <f t="shared" si="25"/>
        <v>-18708.5</v>
      </c>
      <c r="I810" s="60">
        <v>58333</v>
      </c>
      <c r="L810">
        <v>43700</v>
      </c>
    </row>
    <row r="811" spans="1:12" ht="16.5" hidden="1" x14ac:dyDescent="0.25">
      <c r="A811" s="19" t="str">
        <f t="shared" si="23"/>
        <v>KL00176GL250</v>
      </c>
      <c r="B811" s="23" t="s">
        <v>821</v>
      </c>
      <c r="C811" s="23" t="s">
        <v>47</v>
      </c>
      <c r="D811" s="23" t="s">
        <v>48</v>
      </c>
      <c r="E811" s="20">
        <v>59400</v>
      </c>
      <c r="F811" s="20">
        <v>47025</v>
      </c>
      <c r="H811" s="58">
        <f t="shared" si="25"/>
        <v>-12375</v>
      </c>
      <c r="I811" s="60">
        <v>96000</v>
      </c>
      <c r="L811">
        <v>67556.52</v>
      </c>
    </row>
    <row r="812" spans="1:12" ht="16.5" hidden="1" x14ac:dyDescent="0.25">
      <c r="A812" s="19" t="str">
        <f t="shared" si="23"/>
        <v>KL00176GM500</v>
      </c>
      <c r="B812" s="23" t="s">
        <v>821</v>
      </c>
      <c r="C812" s="23" t="s">
        <v>30</v>
      </c>
      <c r="D812" s="23" t="s">
        <v>31</v>
      </c>
      <c r="E812" s="20">
        <v>147000</v>
      </c>
      <c r="F812" s="20">
        <v>105505.09999999999</v>
      </c>
      <c r="H812" s="58">
        <f t="shared" si="25"/>
        <v>-41494.900000000009</v>
      </c>
      <c r="I812" s="60">
        <v>147000</v>
      </c>
      <c r="L812">
        <v>102173.36</v>
      </c>
    </row>
    <row r="813" spans="1:12" ht="16.5" hidden="1" x14ac:dyDescent="0.25">
      <c r="A813" s="19" t="str">
        <f t="shared" si="23"/>
        <v>KL00176GTLX250G</v>
      </c>
      <c r="B813" s="23" t="s">
        <v>821</v>
      </c>
      <c r="C813" s="23" t="s">
        <v>32</v>
      </c>
      <c r="D813" s="23" t="s">
        <v>33</v>
      </c>
      <c r="E813" s="20">
        <v>66000</v>
      </c>
      <c r="F813" s="20">
        <v>47673.85</v>
      </c>
      <c r="H813" s="58">
        <f t="shared" si="25"/>
        <v>-18326.150000000001</v>
      </c>
      <c r="I813" s="60">
        <v>66000</v>
      </c>
      <c r="L813">
        <v>46168.36</v>
      </c>
    </row>
    <row r="814" spans="1:12" ht="16.5" hidden="1" x14ac:dyDescent="0.25">
      <c r="A814" s="19" t="str">
        <f t="shared" si="23"/>
        <v>KL00176TH200</v>
      </c>
      <c r="B814" s="23" t="s">
        <v>821</v>
      </c>
      <c r="C814" s="23" t="s">
        <v>35</v>
      </c>
      <c r="D814" s="23" t="s">
        <v>36</v>
      </c>
      <c r="E814" s="20">
        <v>73000</v>
      </c>
      <c r="F814" s="20">
        <v>52815.25</v>
      </c>
      <c r="H814" s="58">
        <f t="shared" si="25"/>
        <v>-20184.75</v>
      </c>
      <c r="I814" s="60">
        <v>96000</v>
      </c>
      <c r="L814">
        <v>66087.900000000009</v>
      </c>
    </row>
    <row r="815" spans="1:12" ht="16.5" hidden="1" x14ac:dyDescent="0.25">
      <c r="A815" s="19" t="str">
        <f t="shared" si="23"/>
        <v>KL00176THST150</v>
      </c>
      <c r="B815" s="23" t="s">
        <v>821</v>
      </c>
      <c r="C815" s="23" t="s">
        <v>570</v>
      </c>
      <c r="D815" s="23" t="s">
        <v>571</v>
      </c>
      <c r="E815" s="20">
        <v>21667</v>
      </c>
      <c r="F815" s="20">
        <v>20583.649999999998</v>
      </c>
      <c r="H815" s="58">
        <f t="shared" si="25"/>
        <v>-1083.3500000000022</v>
      </c>
      <c r="I815" s="60">
        <v>66000</v>
      </c>
      <c r="L815">
        <v>45164.700000000004</v>
      </c>
    </row>
    <row r="816" spans="1:12" ht="16.5" hidden="1" x14ac:dyDescent="0.25">
      <c r="A816" s="19" t="str">
        <f t="shared" si="23"/>
        <v>KL00176CC300</v>
      </c>
      <c r="B816" s="23" t="s">
        <v>821</v>
      </c>
      <c r="C816" s="23" t="s">
        <v>39</v>
      </c>
      <c r="D816" s="23" t="s">
        <v>40</v>
      </c>
      <c r="E816" s="20">
        <v>90741</v>
      </c>
      <c r="F816" s="20">
        <v>70537.5</v>
      </c>
      <c r="H816" s="58">
        <f t="shared" si="25"/>
        <v>-20203.5</v>
      </c>
      <c r="I816" s="60">
        <v>73000</v>
      </c>
      <c r="L816">
        <v>50035.5</v>
      </c>
    </row>
    <row r="817" spans="1:12" ht="16.5" hidden="1" x14ac:dyDescent="0.25">
      <c r="A817" s="19" t="str">
        <f t="shared" si="23"/>
        <v>KL00176GSG250</v>
      </c>
      <c r="B817" s="23" t="s">
        <v>821</v>
      </c>
      <c r="C817" s="23" t="s">
        <v>49</v>
      </c>
      <c r="D817" s="23" t="s">
        <v>50</v>
      </c>
      <c r="E817" s="20">
        <v>66500</v>
      </c>
      <c r="F817" s="20">
        <v>47880</v>
      </c>
      <c r="H817" s="58">
        <f t="shared" si="25"/>
        <v>-18620</v>
      </c>
      <c r="I817" s="60">
        <v>96000</v>
      </c>
      <c r="L817">
        <v>69759.45</v>
      </c>
    </row>
    <row r="818" spans="1:12" ht="16.5" hidden="1" x14ac:dyDescent="0.25">
      <c r="A818" s="19" t="str">
        <f t="shared" si="23"/>
        <v>KL00176MNH250</v>
      </c>
      <c r="B818" s="23" t="s">
        <v>821</v>
      </c>
      <c r="C818" s="23" t="s">
        <v>51</v>
      </c>
      <c r="D818" s="23" t="s">
        <v>52</v>
      </c>
      <c r="E818" s="20">
        <v>58333</v>
      </c>
      <c r="F818" s="20">
        <v>43700</v>
      </c>
      <c r="H818" s="58">
        <f t="shared" si="25"/>
        <v>-14633</v>
      </c>
      <c r="I818" s="60">
        <v>147000</v>
      </c>
      <c r="L818">
        <v>105505.09999999999</v>
      </c>
    </row>
    <row r="819" spans="1:12" ht="16.5" hidden="1" x14ac:dyDescent="0.25">
      <c r="A819" s="19" t="str">
        <f t="shared" si="23"/>
        <v>KL00177CGM300</v>
      </c>
      <c r="B819" s="23" t="s">
        <v>822</v>
      </c>
      <c r="C819" s="23" t="s">
        <v>27</v>
      </c>
      <c r="D819" s="23" t="s">
        <v>28</v>
      </c>
      <c r="E819" s="20">
        <v>96000</v>
      </c>
      <c r="F819" s="20">
        <v>67556.52</v>
      </c>
      <c r="H819" s="58">
        <f t="shared" si="25"/>
        <v>-28443.479999999996</v>
      </c>
      <c r="I819" s="60">
        <v>66000</v>
      </c>
      <c r="L819">
        <v>47673.85</v>
      </c>
    </row>
    <row r="820" spans="1:12" ht="16.5" hidden="1" x14ac:dyDescent="0.25">
      <c r="A820" s="19" t="str">
        <f t="shared" si="23"/>
        <v>KL00177GM500</v>
      </c>
      <c r="B820" s="23" t="s">
        <v>822</v>
      </c>
      <c r="C820" s="23" t="s">
        <v>30</v>
      </c>
      <c r="D820" s="23" t="s">
        <v>31</v>
      </c>
      <c r="E820" s="20">
        <v>147000</v>
      </c>
      <c r="F820" s="20">
        <v>102173.36</v>
      </c>
      <c r="H820" s="58">
        <f t="shared" si="25"/>
        <v>-44826.64</v>
      </c>
      <c r="I820" s="60">
        <v>73000</v>
      </c>
      <c r="L820">
        <v>52815.25</v>
      </c>
    </row>
    <row r="821" spans="1:12" ht="16.5" hidden="1" x14ac:dyDescent="0.25">
      <c r="A821" s="19" t="str">
        <f t="shared" si="23"/>
        <v>KL00177GTLX250G</v>
      </c>
      <c r="B821" s="23" t="s">
        <v>822</v>
      </c>
      <c r="C821" s="23" t="s">
        <v>32</v>
      </c>
      <c r="D821" s="23" t="s">
        <v>33</v>
      </c>
      <c r="E821" s="20">
        <v>66000</v>
      </c>
      <c r="F821" s="20">
        <v>46168.36</v>
      </c>
      <c r="H821" s="58">
        <f t="shared" si="25"/>
        <v>-19831.64</v>
      </c>
      <c r="I821" s="60">
        <v>90741</v>
      </c>
      <c r="L821">
        <v>70537.5</v>
      </c>
    </row>
    <row r="822" spans="1:12" ht="16.5" hidden="1" x14ac:dyDescent="0.25">
      <c r="A822" s="19" t="str">
        <f t="shared" si="23"/>
        <v>KL00178CGM300</v>
      </c>
      <c r="B822" s="23" t="s">
        <v>823</v>
      </c>
      <c r="C822" s="23" t="s">
        <v>27</v>
      </c>
      <c r="D822" s="23" t="s">
        <v>28</v>
      </c>
      <c r="E822" s="20">
        <v>96000</v>
      </c>
      <c r="F822" s="20">
        <v>66087.900000000009</v>
      </c>
      <c r="H822" s="58">
        <f t="shared" si="25"/>
        <v>-29912.099999999991</v>
      </c>
      <c r="I822" s="60">
        <v>96000</v>
      </c>
      <c r="L822">
        <v>69759.45</v>
      </c>
    </row>
    <row r="823" spans="1:12" ht="16.5" hidden="1" x14ac:dyDescent="0.25">
      <c r="A823" s="19" t="str">
        <f>B823&amp;C823</f>
        <v>KL00178GTLX250G</v>
      </c>
      <c r="B823" s="23" t="s">
        <v>823</v>
      </c>
      <c r="C823" s="23" t="s">
        <v>32</v>
      </c>
      <c r="D823" s="23" t="s">
        <v>33</v>
      </c>
      <c r="E823" s="20">
        <v>66000</v>
      </c>
      <c r="F823" s="20">
        <v>45164.700000000004</v>
      </c>
      <c r="H823" s="58">
        <f t="shared" si="25"/>
        <v>-20835.299999999996</v>
      </c>
      <c r="I823" s="60">
        <v>147000</v>
      </c>
      <c r="L823">
        <v>105505.09999999999</v>
      </c>
    </row>
    <row r="824" spans="1:12" ht="16.5" hidden="1" x14ac:dyDescent="0.25">
      <c r="A824" s="19" t="str">
        <f>B824&amp;C824</f>
        <v>KL00178TH200</v>
      </c>
      <c r="B824" s="23" t="s">
        <v>823</v>
      </c>
      <c r="C824" s="23" t="s">
        <v>35</v>
      </c>
      <c r="D824" s="23" t="s">
        <v>36</v>
      </c>
      <c r="E824" s="20">
        <v>73000</v>
      </c>
      <c r="F824" s="20">
        <v>50035.5</v>
      </c>
      <c r="H824" s="58">
        <f t="shared" si="25"/>
        <v>-22964.5</v>
      </c>
      <c r="I824" s="60">
        <v>58333</v>
      </c>
      <c r="L824">
        <v>43700</v>
      </c>
    </row>
    <row r="825" spans="1:12" ht="16.5" hidden="1" x14ac:dyDescent="0.25">
      <c r="A825" s="19" t="str">
        <f t="shared" si="23"/>
        <v>KL00179CGM300</v>
      </c>
      <c r="B825" s="23" t="s">
        <v>824</v>
      </c>
      <c r="C825" s="23" t="s">
        <v>27</v>
      </c>
      <c r="D825" s="23" t="s">
        <v>28</v>
      </c>
      <c r="E825" s="20">
        <v>96000</v>
      </c>
      <c r="F825" s="20">
        <v>69759.45</v>
      </c>
      <c r="H825" s="58">
        <f t="shared" si="25"/>
        <v>-26240.550000000003</v>
      </c>
      <c r="I825" s="60">
        <v>86111</v>
      </c>
      <c r="L825">
        <v>67402.5</v>
      </c>
    </row>
    <row r="826" spans="1:12" ht="16.5" hidden="1" x14ac:dyDescent="0.25">
      <c r="A826" s="19" t="str">
        <f t="shared" si="23"/>
        <v>KL00179GM500</v>
      </c>
      <c r="B826" s="23" t="s">
        <v>824</v>
      </c>
      <c r="C826" s="23" t="s">
        <v>30</v>
      </c>
      <c r="D826" s="23" t="s">
        <v>31</v>
      </c>
      <c r="E826" s="20">
        <v>147000</v>
      </c>
      <c r="F826" s="20">
        <v>105505.09999999999</v>
      </c>
      <c r="H826" s="58">
        <f t="shared" si="25"/>
        <v>-41494.900000000009</v>
      </c>
      <c r="I826" s="60">
        <v>66000</v>
      </c>
      <c r="L826">
        <v>47673.85</v>
      </c>
    </row>
    <row r="827" spans="1:12" ht="16.5" hidden="1" x14ac:dyDescent="0.25">
      <c r="A827" s="19" t="str">
        <f t="shared" si="23"/>
        <v>KL00179GTLX250G</v>
      </c>
      <c r="B827" s="23" t="s">
        <v>824</v>
      </c>
      <c r="C827" s="23" t="s">
        <v>32</v>
      </c>
      <c r="D827" s="23" t="s">
        <v>33</v>
      </c>
      <c r="E827" s="20">
        <v>66000</v>
      </c>
      <c r="F827" s="20">
        <v>47673.85</v>
      </c>
      <c r="H827" s="58">
        <f t="shared" si="25"/>
        <v>-18326.150000000001</v>
      </c>
      <c r="I827" s="60">
        <v>73000</v>
      </c>
      <c r="L827">
        <v>52815.25</v>
      </c>
    </row>
    <row r="828" spans="1:12" ht="16.5" hidden="1" x14ac:dyDescent="0.25">
      <c r="A828" s="19" t="str">
        <f t="shared" si="23"/>
        <v>KL00179TH200</v>
      </c>
      <c r="B828" s="23" t="s">
        <v>824</v>
      </c>
      <c r="C828" s="23" t="s">
        <v>35</v>
      </c>
      <c r="D828" s="23" t="s">
        <v>36</v>
      </c>
      <c r="E828" s="20">
        <v>73000</v>
      </c>
      <c r="F828" s="20">
        <v>52815.25</v>
      </c>
      <c r="H828" s="58"/>
      <c r="I828" s="60"/>
    </row>
    <row r="829" spans="1:12" ht="16.5" hidden="1" x14ac:dyDescent="0.25">
      <c r="A829" s="19" t="str">
        <f t="shared" si="23"/>
        <v>KL00180CC300</v>
      </c>
      <c r="B829" s="23" t="s">
        <v>825</v>
      </c>
      <c r="C829" s="23" t="s">
        <v>39</v>
      </c>
      <c r="D829" s="23" t="s">
        <v>40</v>
      </c>
      <c r="E829" s="20">
        <v>90741</v>
      </c>
      <c r="F829" s="20">
        <v>70537.5</v>
      </c>
      <c r="H829" s="58">
        <f t="shared" si="25"/>
        <v>-20203.5</v>
      </c>
      <c r="I829" s="60">
        <v>36111</v>
      </c>
      <c r="L829">
        <v>24549</v>
      </c>
    </row>
    <row r="830" spans="1:12" ht="16.5" hidden="1" x14ac:dyDescent="0.25">
      <c r="A830" s="19" t="str">
        <f t="shared" si="23"/>
        <v>KL00180CGM300</v>
      </c>
      <c r="B830" s="23" t="s">
        <v>825</v>
      </c>
      <c r="C830" s="23" t="s">
        <v>27</v>
      </c>
      <c r="D830" s="23" t="s">
        <v>28</v>
      </c>
      <c r="E830" s="20">
        <v>96000</v>
      </c>
      <c r="F830" s="20">
        <v>69759.45</v>
      </c>
      <c r="H830" s="58">
        <f t="shared" si="25"/>
        <v>-26240.550000000003</v>
      </c>
      <c r="I830" s="60">
        <v>96000</v>
      </c>
      <c r="L830">
        <v>73431</v>
      </c>
    </row>
    <row r="831" spans="1:12" ht="16.5" hidden="1" x14ac:dyDescent="0.25">
      <c r="A831" s="19" t="str">
        <f t="shared" si="23"/>
        <v>KL00180GM500</v>
      </c>
      <c r="B831" s="23" t="s">
        <v>825</v>
      </c>
      <c r="C831" s="23" t="s">
        <v>30</v>
      </c>
      <c r="D831" s="23" t="s">
        <v>31</v>
      </c>
      <c r="E831" s="20">
        <v>147000</v>
      </c>
      <c r="F831" s="20">
        <v>105505.09999999999</v>
      </c>
      <c r="H831" s="58">
        <f t="shared" si="25"/>
        <v>-41494.900000000009</v>
      </c>
      <c r="I831" s="60">
        <v>147000</v>
      </c>
      <c r="L831">
        <v>119066</v>
      </c>
    </row>
    <row r="832" spans="1:12" ht="16.5" hidden="1" x14ac:dyDescent="0.25">
      <c r="A832" s="19" t="str">
        <f t="shared" si="23"/>
        <v>KL00180MNH250</v>
      </c>
      <c r="B832" s="23" t="s">
        <v>825</v>
      </c>
      <c r="C832" s="23" t="s">
        <v>51</v>
      </c>
      <c r="D832" s="23" t="s">
        <v>52</v>
      </c>
      <c r="E832" s="20">
        <v>58333</v>
      </c>
      <c r="F832" s="20">
        <v>43700</v>
      </c>
      <c r="H832" s="58">
        <f t="shared" si="25"/>
        <v>-14633</v>
      </c>
      <c r="I832" s="60">
        <v>147000</v>
      </c>
      <c r="L832">
        <v>111058</v>
      </c>
    </row>
    <row r="833" spans="1:12" ht="16.5" hidden="1" x14ac:dyDescent="0.25">
      <c r="A833" s="19" t="str">
        <f t="shared" si="23"/>
        <v>KL00180CN300</v>
      </c>
      <c r="B833" s="23" t="s">
        <v>825</v>
      </c>
      <c r="C833" s="23" t="s">
        <v>41</v>
      </c>
      <c r="D833" s="23" t="s">
        <v>42</v>
      </c>
      <c r="E833" s="20">
        <v>86111</v>
      </c>
      <c r="F833" s="20">
        <v>67402.5</v>
      </c>
      <c r="H833" s="58">
        <f t="shared" si="25"/>
        <v>-18708.5</v>
      </c>
      <c r="I833" s="60">
        <v>66000</v>
      </c>
      <c r="L833">
        <v>50183</v>
      </c>
    </row>
    <row r="834" spans="1:12" ht="16.5" hidden="1" x14ac:dyDescent="0.25">
      <c r="A834" s="19" t="str">
        <f t="shared" si="23"/>
        <v>KL00180GTLX250G</v>
      </c>
      <c r="B834" s="23" t="s">
        <v>825</v>
      </c>
      <c r="C834" s="23" t="s">
        <v>32</v>
      </c>
      <c r="D834" s="23" t="s">
        <v>33</v>
      </c>
      <c r="E834" s="20">
        <v>66000</v>
      </c>
      <c r="F834" s="20">
        <v>47673.85</v>
      </c>
      <c r="H834" s="58">
        <f t="shared" si="25"/>
        <v>-18326.150000000001</v>
      </c>
      <c r="I834" s="60">
        <v>147000</v>
      </c>
      <c r="L834">
        <v>111606</v>
      </c>
    </row>
    <row r="835" spans="1:12" ht="16.5" hidden="1" x14ac:dyDescent="0.25">
      <c r="A835" s="19" t="str">
        <f t="shared" si="23"/>
        <v>KL00180TH200</v>
      </c>
      <c r="B835" s="23" t="s">
        <v>825</v>
      </c>
      <c r="C835" s="23" t="s">
        <v>35</v>
      </c>
      <c r="D835" s="23" t="s">
        <v>36</v>
      </c>
      <c r="E835" s="20">
        <v>73000</v>
      </c>
      <c r="F835" s="20">
        <v>52815.25</v>
      </c>
      <c r="H835" s="58">
        <f t="shared" si="25"/>
        <v>-20184.75</v>
      </c>
      <c r="I835" s="60">
        <v>58333</v>
      </c>
      <c r="L835">
        <v>46000</v>
      </c>
    </row>
    <row r="836" spans="1:12" ht="16.5" hidden="1" x14ac:dyDescent="0.25">
      <c r="A836" s="19" t="str">
        <f t="shared" si="23"/>
        <v>KL00180CGST150</v>
      </c>
      <c r="B836" s="23" t="s">
        <v>825</v>
      </c>
      <c r="C836" s="23" t="s">
        <v>568</v>
      </c>
      <c r="D836" s="23" t="s">
        <v>569</v>
      </c>
      <c r="E836" s="20">
        <v>22500</v>
      </c>
      <c r="F836" s="20">
        <v>21375</v>
      </c>
      <c r="H836" s="58">
        <f t="shared" si="25"/>
        <v>-1125</v>
      </c>
      <c r="I836" s="60">
        <v>73000</v>
      </c>
      <c r="L836">
        <v>55595</v>
      </c>
    </row>
    <row r="837" spans="1:12" ht="16.5" hidden="1" x14ac:dyDescent="0.25">
      <c r="A837" s="19" t="str">
        <f t="shared" si="23"/>
        <v>KL00180thst150</v>
      </c>
      <c r="B837" s="23" t="s">
        <v>825</v>
      </c>
      <c r="C837" s="23" t="s">
        <v>7479</v>
      </c>
      <c r="D837" s="23" t="s">
        <v>7605</v>
      </c>
      <c r="E837" s="20">
        <v>21667</v>
      </c>
      <c r="F837" s="20">
        <v>20583.649999999998</v>
      </c>
      <c r="H837" s="58"/>
      <c r="I837" s="60"/>
    </row>
    <row r="838" spans="1:12" ht="16.5" hidden="1" x14ac:dyDescent="0.25">
      <c r="A838" s="19" t="str">
        <f t="shared" si="23"/>
        <v>KL00181CGM100</v>
      </c>
      <c r="B838" s="23" t="s">
        <v>826</v>
      </c>
      <c r="C838" s="23" t="s">
        <v>556</v>
      </c>
      <c r="D838" s="23" t="s">
        <v>557</v>
      </c>
      <c r="E838" s="20">
        <v>36111</v>
      </c>
      <c r="F838" s="20">
        <v>24549</v>
      </c>
      <c r="H838" s="58"/>
      <c r="I838" s="60"/>
    </row>
    <row r="839" spans="1:12" ht="16.5" hidden="1" x14ac:dyDescent="0.25">
      <c r="A839" s="19" t="str">
        <f t="shared" si="23"/>
        <v>KL00181CGM300</v>
      </c>
      <c r="B839" s="23" t="s">
        <v>826</v>
      </c>
      <c r="C839" s="23" t="s">
        <v>27</v>
      </c>
      <c r="D839" s="23" t="s">
        <v>28</v>
      </c>
      <c r="E839" s="20">
        <v>96000</v>
      </c>
      <c r="F839" s="20">
        <v>73431</v>
      </c>
      <c r="H839" s="58">
        <f t="shared" si="25"/>
        <v>-22569</v>
      </c>
      <c r="I839" s="60">
        <v>96000</v>
      </c>
      <c r="L839">
        <v>73431</v>
      </c>
    </row>
    <row r="840" spans="1:12" ht="16.5" hidden="1" x14ac:dyDescent="0.25">
      <c r="A840" s="19" t="str">
        <f t="shared" si="23"/>
        <v>KL00181CGM500</v>
      </c>
      <c r="B840" s="23" t="s">
        <v>826</v>
      </c>
      <c r="C840" s="23" t="s">
        <v>547</v>
      </c>
      <c r="D840" s="23" t="s">
        <v>548</v>
      </c>
      <c r="E840" s="20">
        <v>147000</v>
      </c>
      <c r="F840" s="20">
        <v>119066</v>
      </c>
      <c r="H840" s="58">
        <f t="shared" si="25"/>
        <v>-27934</v>
      </c>
      <c r="I840" s="60">
        <v>22500</v>
      </c>
      <c r="L840">
        <v>22500</v>
      </c>
    </row>
    <row r="841" spans="1:12" ht="16.5" hidden="1" x14ac:dyDescent="0.25">
      <c r="A841" s="19" t="str">
        <f t="shared" si="23"/>
        <v>KL00181GM500</v>
      </c>
      <c r="B841" s="23" t="s">
        <v>826</v>
      </c>
      <c r="C841" s="23" t="s">
        <v>30</v>
      </c>
      <c r="D841" s="23" t="s">
        <v>31</v>
      </c>
      <c r="E841" s="20">
        <v>147000</v>
      </c>
      <c r="F841" s="20">
        <v>111058</v>
      </c>
      <c r="H841" s="58">
        <f t="shared" si="25"/>
        <v>-35942</v>
      </c>
      <c r="I841" s="60">
        <v>147000</v>
      </c>
      <c r="L841">
        <v>111058</v>
      </c>
    </row>
    <row r="842" spans="1:12" ht="16.5" hidden="1" x14ac:dyDescent="0.25">
      <c r="A842" s="19" t="str">
        <f t="shared" si="23"/>
        <v>KL00181GTLX250G</v>
      </c>
      <c r="B842" s="23" t="s">
        <v>826</v>
      </c>
      <c r="C842" s="23" t="s">
        <v>32</v>
      </c>
      <c r="D842" s="23" t="s">
        <v>33</v>
      </c>
      <c r="E842" s="20">
        <v>66000</v>
      </c>
      <c r="F842" s="20">
        <v>50182</v>
      </c>
      <c r="H842" s="58">
        <f t="shared" si="25"/>
        <v>-15818</v>
      </c>
      <c r="I842" s="60">
        <v>21667</v>
      </c>
      <c r="L842">
        <v>21667</v>
      </c>
    </row>
    <row r="843" spans="1:12" ht="16.5" hidden="1" x14ac:dyDescent="0.25">
      <c r="A843" s="19" t="str">
        <f t="shared" si="23"/>
        <v>KL00181GXD500</v>
      </c>
      <c r="B843" s="23" t="s">
        <v>826</v>
      </c>
      <c r="C843" s="23" t="s">
        <v>55</v>
      </c>
      <c r="D843" s="23" t="s">
        <v>56</v>
      </c>
      <c r="E843" s="20">
        <v>147000</v>
      </c>
      <c r="F843" s="20">
        <v>111606</v>
      </c>
      <c r="H843" s="58">
        <f t="shared" si="25"/>
        <v>-35394</v>
      </c>
      <c r="I843" s="60">
        <v>96000</v>
      </c>
      <c r="L843">
        <v>66087.900000000009</v>
      </c>
    </row>
    <row r="844" spans="1:12" ht="16.5" hidden="1" x14ac:dyDescent="0.25">
      <c r="A844" s="19" t="str">
        <f t="shared" si="23"/>
        <v>KL00181MNH250</v>
      </c>
      <c r="B844" s="23" t="s">
        <v>826</v>
      </c>
      <c r="C844" s="23" t="s">
        <v>51</v>
      </c>
      <c r="D844" s="23" t="s">
        <v>52</v>
      </c>
      <c r="E844" s="20">
        <v>58333</v>
      </c>
      <c r="F844" s="20">
        <v>46000</v>
      </c>
      <c r="H844" s="58">
        <f t="shared" si="25"/>
        <v>-12333</v>
      </c>
      <c r="I844" s="60">
        <v>147000</v>
      </c>
      <c r="L844">
        <v>99952.2</v>
      </c>
    </row>
    <row r="845" spans="1:12" ht="16.5" hidden="1" x14ac:dyDescent="0.25">
      <c r="A845" s="19" t="str">
        <f t="shared" si="23"/>
        <v>KL00181TH200</v>
      </c>
      <c r="B845" s="23" t="s">
        <v>826</v>
      </c>
      <c r="C845" s="23" t="s">
        <v>35</v>
      </c>
      <c r="D845" s="23" t="s">
        <v>36</v>
      </c>
      <c r="E845" s="20">
        <v>73000</v>
      </c>
      <c r="F845" s="20">
        <v>55595</v>
      </c>
      <c r="H845" s="58">
        <f t="shared" si="25"/>
        <v>-17405</v>
      </c>
      <c r="I845" s="60">
        <v>147000</v>
      </c>
      <c r="L845">
        <v>100445.40000000001</v>
      </c>
    </row>
    <row r="846" spans="1:12" ht="16.5" hidden="1" x14ac:dyDescent="0.25">
      <c r="A846" s="19" t="str">
        <f t="shared" si="23"/>
        <v>KL00181CGST150</v>
      </c>
      <c r="B846" s="23" t="s">
        <v>826</v>
      </c>
      <c r="C846" s="23" t="s">
        <v>568</v>
      </c>
      <c r="D846" s="23" t="s">
        <v>569</v>
      </c>
      <c r="E846" s="20">
        <v>22500</v>
      </c>
      <c r="F846" s="20">
        <v>21375</v>
      </c>
      <c r="H846" s="58">
        <f t="shared" si="25"/>
        <v>-1125</v>
      </c>
      <c r="I846" s="60">
        <v>90741</v>
      </c>
      <c r="L846">
        <v>70537.5</v>
      </c>
    </row>
    <row r="847" spans="1:12" ht="16.5" hidden="1" x14ac:dyDescent="0.25">
      <c r="A847" s="19" t="str">
        <f t="shared" si="23"/>
        <v>KL00181THST150</v>
      </c>
      <c r="B847" s="23" t="s">
        <v>826</v>
      </c>
      <c r="C847" s="23" t="s">
        <v>570</v>
      </c>
      <c r="D847" s="23" t="s">
        <v>571</v>
      </c>
      <c r="E847" s="20">
        <v>21667</v>
      </c>
      <c r="F847" s="20">
        <v>20583.649999999998</v>
      </c>
      <c r="H847" s="58">
        <f t="shared" si="25"/>
        <v>-1083.3500000000022</v>
      </c>
      <c r="I847" s="60">
        <v>36111</v>
      </c>
      <c r="L847">
        <v>23321.55</v>
      </c>
    </row>
    <row r="848" spans="1:12" ht="16.5" hidden="1" x14ac:dyDescent="0.25">
      <c r="A848" s="19" t="str">
        <f t="shared" si="23"/>
        <v>KL00182CGM300</v>
      </c>
      <c r="B848" s="23" t="s">
        <v>827</v>
      </c>
      <c r="C848" s="23" t="s">
        <v>27</v>
      </c>
      <c r="D848" s="23" t="s">
        <v>28</v>
      </c>
      <c r="E848" s="20">
        <v>96000</v>
      </c>
      <c r="F848" s="20">
        <v>73431</v>
      </c>
      <c r="H848" s="58">
        <f t="shared" si="25"/>
        <v>-22569</v>
      </c>
      <c r="I848" s="60">
        <v>96000</v>
      </c>
      <c r="L848">
        <v>69759.45</v>
      </c>
    </row>
    <row r="849" spans="1:12" ht="16.5" hidden="1" x14ac:dyDescent="0.25">
      <c r="A849" s="19" t="str">
        <f t="shared" si="23"/>
        <v>KL00182CGST150</v>
      </c>
      <c r="B849" s="23" t="s">
        <v>827</v>
      </c>
      <c r="C849" s="23" t="s">
        <v>568</v>
      </c>
      <c r="D849" s="23" t="s">
        <v>569</v>
      </c>
      <c r="E849" s="20">
        <v>22500</v>
      </c>
      <c r="F849" s="20">
        <v>22500</v>
      </c>
      <c r="H849" s="58">
        <f t="shared" si="25"/>
        <v>0</v>
      </c>
      <c r="I849" s="60">
        <v>147000</v>
      </c>
      <c r="L849">
        <v>113112.7</v>
      </c>
    </row>
    <row r="850" spans="1:12" ht="16.5" hidden="1" x14ac:dyDescent="0.25">
      <c r="A850" s="19" t="str">
        <f t="shared" si="23"/>
        <v>KL00182GM500</v>
      </c>
      <c r="B850" s="23" t="s">
        <v>827</v>
      </c>
      <c r="C850" s="23" t="s">
        <v>30</v>
      </c>
      <c r="D850" s="23" t="s">
        <v>31</v>
      </c>
      <c r="E850" s="20">
        <v>147000</v>
      </c>
      <c r="F850" s="20">
        <v>111058</v>
      </c>
      <c r="H850" s="58">
        <f t="shared" si="25"/>
        <v>-35942</v>
      </c>
      <c r="I850" s="60">
        <v>22500</v>
      </c>
      <c r="L850">
        <v>21375</v>
      </c>
    </row>
    <row r="851" spans="1:12" ht="16.5" hidden="1" x14ac:dyDescent="0.25">
      <c r="A851" s="19" t="str">
        <f t="shared" si="23"/>
        <v>KL00182THST150</v>
      </c>
      <c r="B851" s="23" t="s">
        <v>827</v>
      </c>
      <c r="C851" s="23" t="s">
        <v>570</v>
      </c>
      <c r="D851" s="23" t="s">
        <v>571</v>
      </c>
      <c r="E851" s="20">
        <v>21667</v>
      </c>
      <c r="F851" s="20">
        <v>21667</v>
      </c>
      <c r="H851" s="58">
        <f t="shared" si="25"/>
        <v>0</v>
      </c>
      <c r="I851" s="60">
        <v>86111</v>
      </c>
      <c r="L851">
        <v>67402.5</v>
      </c>
    </row>
    <row r="852" spans="1:12" ht="16.5" hidden="1" x14ac:dyDescent="0.25">
      <c r="A852" s="19" t="str">
        <f t="shared" si="23"/>
        <v>KL00183CGM300</v>
      </c>
      <c r="B852" s="23" t="s">
        <v>828</v>
      </c>
      <c r="C852" s="23" t="s">
        <v>27</v>
      </c>
      <c r="D852" s="23" t="s">
        <v>28</v>
      </c>
      <c r="E852" s="20">
        <v>96000</v>
      </c>
      <c r="F852" s="20">
        <v>66087.900000000009</v>
      </c>
      <c r="H852" s="58">
        <f t="shared" si="25"/>
        <v>-29912.099999999991</v>
      </c>
      <c r="I852" s="60">
        <v>70000</v>
      </c>
      <c r="L852">
        <v>66500</v>
      </c>
    </row>
    <row r="853" spans="1:12" ht="16.5" hidden="1" x14ac:dyDescent="0.25">
      <c r="A853" s="19" t="str">
        <f t="shared" ref="A853:A920" si="26">B853&amp;C853</f>
        <v>KL00183GM500</v>
      </c>
      <c r="B853" s="23" t="s">
        <v>828</v>
      </c>
      <c r="C853" s="23" t="s">
        <v>30</v>
      </c>
      <c r="D853" s="23" t="s">
        <v>31</v>
      </c>
      <c r="E853" s="20">
        <v>147000</v>
      </c>
      <c r="F853" s="20">
        <v>99952.2</v>
      </c>
      <c r="H853" s="58">
        <f t="shared" si="25"/>
        <v>-47047.8</v>
      </c>
      <c r="I853" s="60">
        <v>147000</v>
      </c>
      <c r="L853">
        <v>105505.09999999999</v>
      </c>
    </row>
    <row r="854" spans="1:12" ht="16.5" hidden="1" x14ac:dyDescent="0.25">
      <c r="A854" s="19" t="str">
        <f t="shared" si="26"/>
        <v>KL00183GXD500</v>
      </c>
      <c r="B854" s="23" t="s">
        <v>828</v>
      </c>
      <c r="C854" s="23" t="s">
        <v>55</v>
      </c>
      <c r="D854" s="23" t="s">
        <v>56</v>
      </c>
      <c r="E854" s="20">
        <v>147000</v>
      </c>
      <c r="F854" s="20">
        <v>100445.40000000001</v>
      </c>
      <c r="H854" s="58">
        <f t="shared" si="25"/>
        <v>-46554.599999999991</v>
      </c>
      <c r="I854" s="60">
        <v>66000</v>
      </c>
      <c r="L854">
        <v>47673.85</v>
      </c>
    </row>
    <row r="855" spans="1:12" ht="16.5" hidden="1" x14ac:dyDescent="0.25">
      <c r="A855" s="19" t="str">
        <f t="shared" si="26"/>
        <v>KL00184CC300</v>
      </c>
      <c r="B855" s="23" t="s">
        <v>829</v>
      </c>
      <c r="C855" s="23" t="s">
        <v>39</v>
      </c>
      <c r="D855" s="23" t="s">
        <v>40</v>
      </c>
      <c r="E855" s="20">
        <v>90741</v>
      </c>
      <c r="F855" s="20">
        <v>70537.5</v>
      </c>
      <c r="H855" s="58">
        <f t="shared" si="25"/>
        <v>-20203.5</v>
      </c>
      <c r="I855" s="60">
        <v>147000</v>
      </c>
      <c r="L855">
        <v>106025.7</v>
      </c>
    </row>
    <row r="856" spans="1:12" ht="16.5" hidden="1" x14ac:dyDescent="0.25">
      <c r="A856" s="19" t="str">
        <f t="shared" si="26"/>
        <v>KL00184CGM100</v>
      </c>
      <c r="B856" s="23" t="s">
        <v>829</v>
      </c>
      <c r="C856" s="23" t="s">
        <v>556</v>
      </c>
      <c r="D856" s="23" t="s">
        <v>557</v>
      </c>
      <c r="E856" s="20">
        <v>36111</v>
      </c>
      <c r="F856" s="20">
        <v>23321.55</v>
      </c>
      <c r="H856" s="58">
        <f t="shared" si="25"/>
        <v>-12789.45</v>
      </c>
      <c r="I856" s="60">
        <v>58333</v>
      </c>
      <c r="L856">
        <v>43700</v>
      </c>
    </row>
    <row r="857" spans="1:12" ht="16.5" hidden="1" x14ac:dyDescent="0.25">
      <c r="A857" s="19" t="str">
        <f t="shared" si="26"/>
        <v>KL00184CGM300</v>
      </c>
      <c r="B857" s="23" t="s">
        <v>829</v>
      </c>
      <c r="C857" s="23" t="s">
        <v>27</v>
      </c>
      <c r="D857" s="23" t="s">
        <v>28</v>
      </c>
      <c r="E857" s="20">
        <v>96000</v>
      </c>
      <c r="F857" s="20">
        <v>69759.45</v>
      </c>
      <c r="H857" s="58">
        <f t="shared" si="25"/>
        <v>-26240.550000000003</v>
      </c>
      <c r="I857" s="60">
        <v>73000</v>
      </c>
      <c r="L857">
        <v>52815.25</v>
      </c>
    </row>
    <row r="858" spans="1:12" ht="16.5" hidden="1" x14ac:dyDescent="0.25">
      <c r="A858" s="19" t="str">
        <f t="shared" si="26"/>
        <v>KL00184CGM500</v>
      </c>
      <c r="B858" s="23" t="s">
        <v>829</v>
      </c>
      <c r="C858" s="23" t="s">
        <v>547</v>
      </c>
      <c r="D858" s="23" t="s">
        <v>548</v>
      </c>
      <c r="E858" s="20">
        <v>147000</v>
      </c>
      <c r="F858" s="20">
        <v>113112.7</v>
      </c>
      <c r="H858" s="58">
        <f t="shared" si="25"/>
        <v>-33887.300000000003</v>
      </c>
      <c r="I858" s="60">
        <v>21667</v>
      </c>
      <c r="L858">
        <v>20583.649999999998</v>
      </c>
    </row>
    <row r="859" spans="1:12" ht="16.5" hidden="1" x14ac:dyDescent="0.25">
      <c r="A859" s="19" t="str">
        <f t="shared" si="26"/>
        <v>KL00184CGST150</v>
      </c>
      <c r="B859" s="23" t="s">
        <v>829</v>
      </c>
      <c r="C859" s="23" t="s">
        <v>568</v>
      </c>
      <c r="D859" s="23" t="s">
        <v>569</v>
      </c>
      <c r="E859" s="20">
        <v>22500</v>
      </c>
      <c r="F859" s="20">
        <v>21375</v>
      </c>
      <c r="H859" s="58">
        <f t="shared" si="25"/>
        <v>-1125</v>
      </c>
      <c r="I859" s="60">
        <v>90741</v>
      </c>
      <c r="L859">
        <v>74250</v>
      </c>
    </row>
    <row r="860" spans="1:12" ht="16.5" hidden="1" x14ac:dyDescent="0.25">
      <c r="A860" s="19" t="str">
        <f t="shared" si="26"/>
        <v>KL00184CN300</v>
      </c>
      <c r="B860" s="23" t="s">
        <v>829</v>
      </c>
      <c r="C860" s="23" t="s">
        <v>41</v>
      </c>
      <c r="D860" s="23" t="s">
        <v>42</v>
      </c>
      <c r="E860" s="20">
        <v>86111</v>
      </c>
      <c r="F860" s="20">
        <v>67402.5</v>
      </c>
      <c r="H860" s="58">
        <f t="shared" si="25"/>
        <v>-18708.5</v>
      </c>
      <c r="I860" s="60">
        <v>36111</v>
      </c>
      <c r="L860">
        <v>24549</v>
      </c>
    </row>
    <row r="861" spans="1:12" ht="16.5" hidden="1" x14ac:dyDescent="0.25">
      <c r="A861" s="19" t="str">
        <f t="shared" si="26"/>
        <v>KL00184GHK300</v>
      </c>
      <c r="B861" s="23" t="s">
        <v>829</v>
      </c>
      <c r="C861" s="23" t="s">
        <v>558</v>
      </c>
      <c r="D861" s="23" t="s">
        <v>559</v>
      </c>
      <c r="E861" s="20">
        <v>70000</v>
      </c>
      <c r="F861" s="20">
        <v>66500</v>
      </c>
      <c r="H861" s="58">
        <f t="shared" ref="H861:H924" si="27">F861-E861</f>
        <v>-3500</v>
      </c>
      <c r="I861" s="60">
        <v>96000</v>
      </c>
      <c r="L861">
        <v>73431</v>
      </c>
    </row>
    <row r="862" spans="1:12" ht="16.5" hidden="1" x14ac:dyDescent="0.25">
      <c r="A862" s="19" t="str">
        <f t="shared" si="26"/>
        <v>KL00184GM500</v>
      </c>
      <c r="B862" s="23" t="s">
        <v>829</v>
      </c>
      <c r="C862" s="23" t="s">
        <v>30</v>
      </c>
      <c r="D862" s="23" t="s">
        <v>31</v>
      </c>
      <c r="E862" s="20">
        <v>147000</v>
      </c>
      <c r="F862" s="20">
        <v>105505.09999999999</v>
      </c>
      <c r="H862" s="58">
        <f t="shared" si="27"/>
        <v>-41494.900000000009</v>
      </c>
      <c r="I862" s="60">
        <v>147000</v>
      </c>
      <c r="L862">
        <v>119066</v>
      </c>
    </row>
    <row r="863" spans="1:12" ht="16.5" hidden="1" x14ac:dyDescent="0.25">
      <c r="A863" s="19" t="str">
        <f t="shared" si="26"/>
        <v>KL00184GTLX250G</v>
      </c>
      <c r="B863" s="23" t="s">
        <v>829</v>
      </c>
      <c r="C863" s="23" t="s">
        <v>32</v>
      </c>
      <c r="D863" s="23" t="s">
        <v>33</v>
      </c>
      <c r="E863" s="20">
        <v>66000</v>
      </c>
      <c r="F863" s="20">
        <v>47673.85</v>
      </c>
      <c r="H863" s="58">
        <f t="shared" si="27"/>
        <v>-18326.150000000001</v>
      </c>
      <c r="I863" s="60">
        <v>22500</v>
      </c>
      <c r="L863">
        <v>22500</v>
      </c>
    </row>
    <row r="864" spans="1:12" ht="16.5" hidden="1" x14ac:dyDescent="0.25">
      <c r="A864" s="19" t="str">
        <f t="shared" si="26"/>
        <v>KL00184GXD500</v>
      </c>
      <c r="B864" s="23" t="s">
        <v>829</v>
      </c>
      <c r="C864" s="23" t="s">
        <v>55</v>
      </c>
      <c r="D864" s="23" t="s">
        <v>56</v>
      </c>
      <c r="E864" s="20">
        <v>147000</v>
      </c>
      <c r="F864" s="20">
        <v>106025.7</v>
      </c>
      <c r="H864" s="58">
        <f t="shared" si="27"/>
        <v>-40974.300000000003</v>
      </c>
      <c r="I864" s="60">
        <v>86111</v>
      </c>
      <c r="L864">
        <v>70950</v>
      </c>
    </row>
    <row r="865" spans="1:12" ht="16.5" hidden="1" x14ac:dyDescent="0.25">
      <c r="A865" s="19" t="str">
        <f t="shared" si="26"/>
        <v>KL00184MNH250</v>
      </c>
      <c r="B865" s="23" t="s">
        <v>829</v>
      </c>
      <c r="C865" s="23" t="s">
        <v>51</v>
      </c>
      <c r="D865" s="23" t="s">
        <v>52</v>
      </c>
      <c r="E865" s="20">
        <v>58333</v>
      </c>
      <c r="F865" s="20">
        <v>43700</v>
      </c>
      <c r="H865" s="58">
        <f t="shared" si="27"/>
        <v>-14633</v>
      </c>
      <c r="I865" s="60">
        <v>70000</v>
      </c>
      <c r="L865">
        <v>70000</v>
      </c>
    </row>
    <row r="866" spans="1:12" ht="16.5" hidden="1" x14ac:dyDescent="0.25">
      <c r="A866" s="19" t="str">
        <f t="shared" si="26"/>
        <v>KL00184TH200</v>
      </c>
      <c r="B866" s="23" t="s">
        <v>829</v>
      </c>
      <c r="C866" s="23" t="s">
        <v>35</v>
      </c>
      <c r="D866" s="23" t="s">
        <v>36</v>
      </c>
      <c r="E866" s="20">
        <v>73000</v>
      </c>
      <c r="F866" s="20">
        <v>52815.25</v>
      </c>
      <c r="H866" s="58">
        <f t="shared" si="27"/>
        <v>-20184.75</v>
      </c>
      <c r="I866" s="60">
        <v>147000</v>
      </c>
      <c r="L866">
        <v>111058</v>
      </c>
    </row>
    <row r="867" spans="1:12" ht="16.5" hidden="1" x14ac:dyDescent="0.25">
      <c r="A867" s="19" t="str">
        <f t="shared" si="26"/>
        <v>KL00184THST150</v>
      </c>
      <c r="B867" s="23" t="s">
        <v>829</v>
      </c>
      <c r="C867" s="23" t="s">
        <v>570</v>
      </c>
      <c r="D867" s="23" t="s">
        <v>571</v>
      </c>
      <c r="E867" s="20">
        <v>21667</v>
      </c>
      <c r="F867" s="20">
        <v>20583.649999999998</v>
      </c>
      <c r="H867" s="58">
        <f t="shared" si="27"/>
        <v>-1083.3500000000022</v>
      </c>
      <c r="I867" s="60">
        <v>66000</v>
      </c>
      <c r="L867">
        <v>50183</v>
      </c>
    </row>
    <row r="868" spans="1:12" ht="16.5" hidden="1" x14ac:dyDescent="0.25">
      <c r="A868" s="19" t="str">
        <f t="shared" si="26"/>
        <v>KL00185CC300</v>
      </c>
      <c r="B868" s="23" t="s">
        <v>830</v>
      </c>
      <c r="C868" s="23" t="s">
        <v>39</v>
      </c>
      <c r="D868" s="23" t="s">
        <v>40</v>
      </c>
      <c r="E868" s="20">
        <v>90741</v>
      </c>
      <c r="F868" s="20">
        <v>74250</v>
      </c>
      <c r="H868" s="58">
        <f t="shared" si="27"/>
        <v>-16491</v>
      </c>
      <c r="I868" s="60">
        <v>147000</v>
      </c>
      <c r="L868">
        <v>111606</v>
      </c>
    </row>
    <row r="869" spans="1:12" ht="16.5" hidden="1" x14ac:dyDescent="0.25">
      <c r="A869" s="19" t="str">
        <f t="shared" si="26"/>
        <v>KL00185CGM100</v>
      </c>
      <c r="B869" s="22" t="s">
        <v>830</v>
      </c>
      <c r="C869" s="22" t="s">
        <v>556</v>
      </c>
      <c r="D869" s="22" t="s">
        <v>557</v>
      </c>
      <c r="E869" s="21">
        <v>36111</v>
      </c>
      <c r="F869" s="21">
        <v>24549</v>
      </c>
      <c r="H869" s="58">
        <f t="shared" si="27"/>
        <v>-11562</v>
      </c>
      <c r="I869" s="60">
        <v>58333</v>
      </c>
      <c r="L869">
        <v>46000</v>
      </c>
    </row>
    <row r="870" spans="1:12" ht="16.5" hidden="1" x14ac:dyDescent="0.25">
      <c r="A870" s="19" t="str">
        <f t="shared" si="26"/>
        <v>KL00185CGM300</v>
      </c>
      <c r="B870" s="23" t="s">
        <v>830</v>
      </c>
      <c r="C870" s="23" t="s">
        <v>27</v>
      </c>
      <c r="D870" s="23" t="s">
        <v>28</v>
      </c>
      <c r="E870" s="20">
        <v>96000</v>
      </c>
      <c r="F870" s="20">
        <v>73431</v>
      </c>
      <c r="H870" s="58">
        <f t="shared" si="27"/>
        <v>-22569</v>
      </c>
      <c r="I870" s="60">
        <v>73000</v>
      </c>
      <c r="L870">
        <v>55595</v>
      </c>
    </row>
    <row r="871" spans="1:12" ht="16.5" hidden="1" x14ac:dyDescent="0.25">
      <c r="A871" s="19" t="str">
        <f t="shared" si="26"/>
        <v>KL00185CGM500</v>
      </c>
      <c r="B871" s="23" t="s">
        <v>830</v>
      </c>
      <c r="C871" s="23" t="s">
        <v>547</v>
      </c>
      <c r="D871" s="23" t="s">
        <v>548</v>
      </c>
      <c r="E871" s="20">
        <v>147000</v>
      </c>
      <c r="F871" s="20">
        <v>119066</v>
      </c>
      <c r="H871" s="58">
        <f t="shared" si="27"/>
        <v>-27934</v>
      </c>
      <c r="I871" s="60">
        <v>21667</v>
      </c>
      <c r="L871">
        <v>21667</v>
      </c>
    </row>
    <row r="872" spans="1:12" ht="16.5" hidden="1" x14ac:dyDescent="0.25">
      <c r="A872" s="19" t="str">
        <f t="shared" si="26"/>
        <v>KL00185CGST150</v>
      </c>
      <c r="B872" s="23" t="s">
        <v>830</v>
      </c>
      <c r="C872" s="23" t="s">
        <v>568</v>
      </c>
      <c r="D872" s="23" t="s">
        <v>569</v>
      </c>
      <c r="E872" s="20">
        <v>22500</v>
      </c>
      <c r="F872" s="20">
        <v>22500</v>
      </c>
      <c r="H872" s="58">
        <f t="shared" si="27"/>
        <v>0</v>
      </c>
      <c r="I872" s="60">
        <v>96000</v>
      </c>
      <c r="L872">
        <v>73431</v>
      </c>
    </row>
    <row r="873" spans="1:12" ht="16.5" hidden="1" x14ac:dyDescent="0.25">
      <c r="A873" s="19" t="str">
        <f t="shared" si="26"/>
        <v>KL00185CN300</v>
      </c>
      <c r="B873" s="23" t="s">
        <v>830</v>
      </c>
      <c r="C873" s="23" t="s">
        <v>41</v>
      </c>
      <c r="D873" s="23" t="s">
        <v>42</v>
      </c>
      <c r="E873" s="20">
        <v>86111</v>
      </c>
      <c r="F873" s="20">
        <v>70950</v>
      </c>
      <c r="H873" s="58">
        <f t="shared" si="27"/>
        <v>-15161</v>
      </c>
      <c r="I873" s="60">
        <v>36111</v>
      </c>
      <c r="L873">
        <v>23321.55</v>
      </c>
    </row>
    <row r="874" spans="1:12" ht="16.5" hidden="1" x14ac:dyDescent="0.25">
      <c r="A874" s="19" t="str">
        <f t="shared" si="26"/>
        <v>KL00185GHK300</v>
      </c>
      <c r="B874" s="23" t="s">
        <v>830</v>
      </c>
      <c r="C874" s="23" t="s">
        <v>558</v>
      </c>
      <c r="D874" s="23" t="s">
        <v>559</v>
      </c>
      <c r="E874" s="20">
        <v>70000</v>
      </c>
      <c r="F874" s="20">
        <v>70000</v>
      </c>
      <c r="H874" s="58">
        <f t="shared" si="27"/>
        <v>0</v>
      </c>
      <c r="I874" s="60">
        <v>96000</v>
      </c>
      <c r="L874">
        <v>69759.45</v>
      </c>
    </row>
    <row r="875" spans="1:12" ht="16.5" hidden="1" x14ac:dyDescent="0.25">
      <c r="A875" s="19" t="str">
        <f t="shared" si="26"/>
        <v>KL00185GM500</v>
      </c>
      <c r="B875" s="23" t="s">
        <v>830</v>
      </c>
      <c r="C875" s="23" t="s">
        <v>30</v>
      </c>
      <c r="D875" s="23" t="s">
        <v>31</v>
      </c>
      <c r="E875" s="20">
        <v>147000</v>
      </c>
      <c r="F875" s="20">
        <v>111058</v>
      </c>
      <c r="H875" s="58">
        <f t="shared" si="27"/>
        <v>-35942</v>
      </c>
      <c r="I875" s="60">
        <v>147000</v>
      </c>
      <c r="L875">
        <v>113112.7</v>
      </c>
    </row>
    <row r="876" spans="1:12" ht="16.5" hidden="1" x14ac:dyDescent="0.25">
      <c r="A876" s="19" t="str">
        <f t="shared" si="26"/>
        <v>KL00185GTLX250G</v>
      </c>
      <c r="B876" s="23" t="s">
        <v>830</v>
      </c>
      <c r="C876" s="23" t="s">
        <v>32</v>
      </c>
      <c r="D876" s="23" t="s">
        <v>33</v>
      </c>
      <c r="E876" s="20">
        <v>66000</v>
      </c>
      <c r="F876" s="20">
        <v>50182</v>
      </c>
      <c r="H876" s="58">
        <f t="shared" si="27"/>
        <v>-15818</v>
      </c>
      <c r="I876" s="60">
        <v>70000</v>
      </c>
      <c r="L876">
        <v>66500</v>
      </c>
    </row>
    <row r="877" spans="1:12" ht="16.5" hidden="1" x14ac:dyDescent="0.25">
      <c r="A877" s="19" t="str">
        <f t="shared" si="26"/>
        <v>KL00185GXD500</v>
      </c>
      <c r="B877" s="23" t="s">
        <v>830</v>
      </c>
      <c r="C877" s="23" t="s">
        <v>55</v>
      </c>
      <c r="D877" s="23" t="s">
        <v>56</v>
      </c>
      <c r="E877" s="20">
        <v>147000</v>
      </c>
      <c r="F877" s="20">
        <v>111606</v>
      </c>
      <c r="H877" s="58">
        <f t="shared" si="27"/>
        <v>-35394</v>
      </c>
      <c r="I877" s="60">
        <v>147000</v>
      </c>
      <c r="L877">
        <v>105505.09999999999</v>
      </c>
    </row>
    <row r="878" spans="1:12" ht="16.5" hidden="1" x14ac:dyDescent="0.25">
      <c r="A878" s="19" t="str">
        <f t="shared" si="26"/>
        <v>KL00185MNH250</v>
      </c>
      <c r="B878" s="23" t="s">
        <v>830</v>
      </c>
      <c r="C878" s="23" t="s">
        <v>51</v>
      </c>
      <c r="D878" s="23" t="s">
        <v>52</v>
      </c>
      <c r="E878" s="20">
        <v>58333</v>
      </c>
      <c r="F878" s="20">
        <v>46000</v>
      </c>
      <c r="H878" s="58">
        <f t="shared" si="27"/>
        <v>-12333</v>
      </c>
      <c r="I878" s="60">
        <v>66000</v>
      </c>
      <c r="L878">
        <v>47673.85</v>
      </c>
    </row>
    <row r="879" spans="1:12" ht="16.5" hidden="1" x14ac:dyDescent="0.25">
      <c r="A879" s="19" t="str">
        <f t="shared" si="26"/>
        <v>KL00185TH200</v>
      </c>
      <c r="B879" s="23" t="s">
        <v>830</v>
      </c>
      <c r="C879" s="23" t="s">
        <v>35</v>
      </c>
      <c r="D879" s="23" t="s">
        <v>36</v>
      </c>
      <c r="E879" s="20">
        <v>73000</v>
      </c>
      <c r="F879" s="20">
        <v>55595</v>
      </c>
      <c r="H879" s="58">
        <f t="shared" si="27"/>
        <v>-17405</v>
      </c>
      <c r="I879" s="60">
        <v>96000</v>
      </c>
      <c r="L879">
        <v>69759.45</v>
      </c>
    </row>
    <row r="880" spans="1:12" ht="16.5" hidden="1" x14ac:dyDescent="0.25">
      <c r="A880" s="19" t="str">
        <f t="shared" si="26"/>
        <v>KL00185THST150</v>
      </c>
      <c r="B880" s="23" t="s">
        <v>830</v>
      </c>
      <c r="C880" s="23" t="s">
        <v>570</v>
      </c>
      <c r="D880" s="23" t="s">
        <v>571</v>
      </c>
      <c r="E880" s="20">
        <v>21667</v>
      </c>
      <c r="F880" s="20">
        <v>21667</v>
      </c>
      <c r="H880" s="58">
        <f t="shared" si="27"/>
        <v>0</v>
      </c>
      <c r="I880" s="60">
        <v>22500</v>
      </c>
      <c r="L880">
        <v>21375</v>
      </c>
    </row>
    <row r="881" spans="1:12" ht="16.5" hidden="1" x14ac:dyDescent="0.25">
      <c r="A881" s="19" t="str">
        <f t="shared" si="26"/>
        <v>KL00186CGM300</v>
      </c>
      <c r="B881" s="23" t="s">
        <v>831</v>
      </c>
      <c r="C881" s="23" t="s">
        <v>27</v>
      </c>
      <c r="D881" s="23" t="s">
        <v>28</v>
      </c>
      <c r="E881" s="20">
        <v>96000</v>
      </c>
      <c r="F881" s="20">
        <v>73431</v>
      </c>
      <c r="H881" s="58">
        <f t="shared" si="27"/>
        <v>-22569</v>
      </c>
      <c r="I881" s="60">
        <v>147000</v>
      </c>
      <c r="L881">
        <v>105505.09999999999</v>
      </c>
    </row>
    <row r="882" spans="1:12" ht="16.5" hidden="1" x14ac:dyDescent="0.25">
      <c r="A882" s="19" t="str">
        <f t="shared" si="26"/>
        <v>KL00187CGM100</v>
      </c>
      <c r="B882" s="23" t="s">
        <v>832</v>
      </c>
      <c r="C882" s="23" t="s">
        <v>556</v>
      </c>
      <c r="D882" s="23" t="s">
        <v>557</v>
      </c>
      <c r="E882" s="20">
        <v>36111</v>
      </c>
      <c r="F882" s="20">
        <v>23321.55</v>
      </c>
      <c r="H882" s="58">
        <f t="shared" si="27"/>
        <v>-12789.45</v>
      </c>
      <c r="I882" s="60">
        <v>66000</v>
      </c>
      <c r="L882">
        <v>47673.85</v>
      </c>
    </row>
    <row r="883" spans="1:12" ht="16.5" hidden="1" x14ac:dyDescent="0.25">
      <c r="A883" s="19" t="str">
        <f t="shared" si="26"/>
        <v>KL00187CGM300</v>
      </c>
      <c r="B883" s="23" t="s">
        <v>832</v>
      </c>
      <c r="C883" s="23" t="s">
        <v>27</v>
      </c>
      <c r="D883" s="23" t="s">
        <v>28</v>
      </c>
      <c r="E883" s="20">
        <v>96000</v>
      </c>
      <c r="F883" s="20">
        <v>69759.45</v>
      </c>
      <c r="H883" s="58">
        <f t="shared" si="27"/>
        <v>-26240.550000000003</v>
      </c>
      <c r="I883" s="60">
        <v>73000</v>
      </c>
      <c r="L883">
        <v>52815.25</v>
      </c>
    </row>
    <row r="884" spans="1:12" ht="16.5" hidden="1" x14ac:dyDescent="0.25">
      <c r="A884" s="19" t="str">
        <f t="shared" si="26"/>
        <v>KL00187CGM500</v>
      </c>
      <c r="B884" s="23" t="s">
        <v>832</v>
      </c>
      <c r="C884" s="23" t="s">
        <v>547</v>
      </c>
      <c r="D884" s="23" t="s">
        <v>548</v>
      </c>
      <c r="E884" s="20">
        <v>147000</v>
      </c>
      <c r="F884" s="20">
        <v>113112.7</v>
      </c>
      <c r="H884" s="58">
        <f t="shared" si="27"/>
        <v>-33887.300000000003</v>
      </c>
      <c r="I884" s="60">
        <v>21667</v>
      </c>
      <c r="L884">
        <v>20583.649999999998</v>
      </c>
    </row>
    <row r="885" spans="1:12" ht="16.5" hidden="1" x14ac:dyDescent="0.25">
      <c r="A885" s="19" t="str">
        <f t="shared" si="26"/>
        <v>KL00187GHK300</v>
      </c>
      <c r="B885" s="22" t="s">
        <v>832</v>
      </c>
      <c r="C885" s="22" t="s">
        <v>558</v>
      </c>
      <c r="D885" s="22" t="s">
        <v>559</v>
      </c>
      <c r="E885" s="21">
        <v>70000</v>
      </c>
      <c r="F885" s="21">
        <v>66500</v>
      </c>
      <c r="H885" s="58">
        <f t="shared" si="27"/>
        <v>-3500</v>
      </c>
      <c r="I885" s="60">
        <v>90741</v>
      </c>
      <c r="L885">
        <v>66825</v>
      </c>
    </row>
    <row r="886" spans="1:12" ht="16.5" hidden="1" x14ac:dyDescent="0.25">
      <c r="A886" s="19" t="str">
        <f t="shared" si="26"/>
        <v>KL00187GM500</v>
      </c>
      <c r="B886" s="22" t="s">
        <v>832</v>
      </c>
      <c r="C886" s="22" t="s">
        <v>30</v>
      </c>
      <c r="D886" s="22" t="s">
        <v>31</v>
      </c>
      <c r="E886" s="21">
        <v>147000</v>
      </c>
      <c r="F886" s="21">
        <v>105505.09999999999</v>
      </c>
      <c r="H886" s="58">
        <f t="shared" si="27"/>
        <v>-41494.900000000009</v>
      </c>
      <c r="I886" s="60">
        <v>36111</v>
      </c>
      <c r="L886">
        <v>22094.100000000002</v>
      </c>
    </row>
    <row r="887" spans="1:12" ht="16.5" hidden="1" x14ac:dyDescent="0.25">
      <c r="A887" s="19" t="str">
        <f t="shared" si="26"/>
        <v>KL00187GTLX250G</v>
      </c>
      <c r="B887" s="22" t="s">
        <v>832</v>
      </c>
      <c r="C887" s="22" t="s">
        <v>32</v>
      </c>
      <c r="D887" s="22" t="s">
        <v>33</v>
      </c>
      <c r="E887" s="21">
        <v>66000</v>
      </c>
      <c r="F887" s="21">
        <v>47673.85</v>
      </c>
      <c r="H887" s="58">
        <f t="shared" si="27"/>
        <v>-18326.150000000001</v>
      </c>
      <c r="I887" s="60">
        <v>96000</v>
      </c>
      <c r="L887">
        <v>66087.900000000009</v>
      </c>
    </row>
    <row r="888" spans="1:12" ht="16.5" hidden="1" x14ac:dyDescent="0.25">
      <c r="A888" s="19" t="str">
        <f t="shared" si="26"/>
        <v>KL00188CGM300</v>
      </c>
      <c r="B888" s="22" t="s">
        <v>833</v>
      </c>
      <c r="C888" s="22" t="s">
        <v>27</v>
      </c>
      <c r="D888" s="22" t="s">
        <v>28</v>
      </c>
      <c r="E888" s="21">
        <v>96000</v>
      </c>
      <c r="F888" s="21">
        <v>69759.45</v>
      </c>
      <c r="H888" s="58">
        <f t="shared" si="27"/>
        <v>-26240.550000000003</v>
      </c>
      <c r="I888" s="60">
        <v>86111</v>
      </c>
      <c r="L888">
        <v>63855</v>
      </c>
    </row>
    <row r="889" spans="1:12" ht="16.5" hidden="1" x14ac:dyDescent="0.25">
      <c r="A889" s="19" t="str">
        <f t="shared" si="26"/>
        <v>KL00188CGST150</v>
      </c>
      <c r="B889" s="22" t="s">
        <v>833</v>
      </c>
      <c r="C889" s="22" t="s">
        <v>568</v>
      </c>
      <c r="D889" s="22" t="s">
        <v>569</v>
      </c>
      <c r="E889" s="21">
        <v>22500</v>
      </c>
      <c r="F889" s="21">
        <v>21375</v>
      </c>
      <c r="H889" s="58">
        <f t="shared" si="27"/>
        <v>-1125</v>
      </c>
      <c r="I889" s="60">
        <v>147000</v>
      </c>
      <c r="L889">
        <v>99952.2</v>
      </c>
    </row>
    <row r="890" spans="1:12" ht="16.5" hidden="1" x14ac:dyDescent="0.25">
      <c r="A890" s="19" t="str">
        <f t="shared" si="26"/>
        <v>KL00188GM500</v>
      </c>
      <c r="B890" s="23" t="s">
        <v>833</v>
      </c>
      <c r="C890" s="23" t="s">
        <v>30</v>
      </c>
      <c r="D890" s="23" t="s">
        <v>31</v>
      </c>
      <c r="E890" s="20">
        <v>147000</v>
      </c>
      <c r="F890" s="20">
        <v>105505.09999999999</v>
      </c>
      <c r="H890" s="58">
        <f t="shared" si="27"/>
        <v>-41494.900000000009</v>
      </c>
      <c r="I890" s="60">
        <v>66500</v>
      </c>
      <c r="L890">
        <v>45360</v>
      </c>
    </row>
    <row r="891" spans="1:12" ht="16.5" hidden="1" x14ac:dyDescent="0.25">
      <c r="A891" s="19" t="str">
        <f t="shared" si="26"/>
        <v>KL00188GTLX250G</v>
      </c>
      <c r="B891" s="23" t="s">
        <v>833</v>
      </c>
      <c r="C891" s="23" t="s">
        <v>32</v>
      </c>
      <c r="D891" s="23" t="s">
        <v>33</v>
      </c>
      <c r="E891" s="20">
        <v>66000</v>
      </c>
      <c r="F891" s="20">
        <v>47673.85</v>
      </c>
      <c r="H891" s="58">
        <f t="shared" si="27"/>
        <v>-18326.150000000001</v>
      </c>
      <c r="I891" s="60">
        <v>66000</v>
      </c>
      <c r="L891">
        <v>45164.700000000004</v>
      </c>
    </row>
    <row r="892" spans="1:12" ht="16.5" hidden="1" x14ac:dyDescent="0.25">
      <c r="A892" s="19" t="str">
        <f t="shared" si="26"/>
        <v>KL00188TH200</v>
      </c>
      <c r="B892" s="23" t="s">
        <v>833</v>
      </c>
      <c r="C892" s="23" t="s">
        <v>35</v>
      </c>
      <c r="D892" s="23" t="s">
        <v>36</v>
      </c>
      <c r="E892" s="20">
        <v>73000</v>
      </c>
      <c r="F892" s="20">
        <v>52815.25</v>
      </c>
      <c r="H892" s="58">
        <f t="shared" si="27"/>
        <v>-20184.75</v>
      </c>
      <c r="I892" s="60">
        <v>58333</v>
      </c>
      <c r="L892">
        <v>41400</v>
      </c>
    </row>
    <row r="893" spans="1:12" ht="16.5" hidden="1" x14ac:dyDescent="0.25">
      <c r="A893" s="19" t="str">
        <f t="shared" si="26"/>
        <v>KL00188THST150</v>
      </c>
      <c r="B893" s="23" t="s">
        <v>833</v>
      </c>
      <c r="C893" s="23" t="s">
        <v>570</v>
      </c>
      <c r="D893" s="23" t="s">
        <v>571</v>
      </c>
      <c r="E893" s="20">
        <v>21667</v>
      </c>
      <c r="F893" s="20">
        <v>20583.649999999998</v>
      </c>
      <c r="H893" s="58">
        <f t="shared" si="27"/>
        <v>-1083.3500000000022</v>
      </c>
      <c r="I893" s="60">
        <v>73000</v>
      </c>
      <c r="L893">
        <v>50035.5</v>
      </c>
    </row>
    <row r="894" spans="1:12" ht="16.5" hidden="1" x14ac:dyDescent="0.25">
      <c r="A894" s="19" t="str">
        <f t="shared" si="26"/>
        <v>KL00189CC300</v>
      </c>
      <c r="B894" s="23" t="s">
        <v>834</v>
      </c>
      <c r="C894" s="23" t="s">
        <v>39</v>
      </c>
      <c r="D894" s="23" t="s">
        <v>40</v>
      </c>
      <c r="E894" s="20">
        <v>90741</v>
      </c>
      <c r="F894" s="20">
        <v>66825</v>
      </c>
      <c r="H894" s="58">
        <f t="shared" si="27"/>
        <v>-23916</v>
      </c>
      <c r="I894" s="60">
        <v>90741</v>
      </c>
      <c r="L894">
        <v>68310</v>
      </c>
    </row>
    <row r="895" spans="1:12" ht="16.5" hidden="1" x14ac:dyDescent="0.25">
      <c r="A895" s="19" t="str">
        <f t="shared" si="26"/>
        <v>KL00189CGM100</v>
      </c>
      <c r="B895" s="23" t="s">
        <v>834</v>
      </c>
      <c r="C895" s="23" t="s">
        <v>556</v>
      </c>
      <c r="D895" s="23" t="s">
        <v>557</v>
      </c>
      <c r="E895" s="20">
        <v>36111</v>
      </c>
      <c r="F895" s="20">
        <v>22094.100000000002</v>
      </c>
      <c r="H895" s="58">
        <f t="shared" si="27"/>
        <v>-14016.899999999998</v>
      </c>
      <c r="I895" s="60">
        <v>36111</v>
      </c>
      <c r="L895">
        <v>22585.08</v>
      </c>
    </row>
    <row r="896" spans="1:12" ht="16.5" hidden="1" x14ac:dyDescent="0.25">
      <c r="A896" s="19" t="str">
        <f t="shared" si="26"/>
        <v>KL00189CGM300</v>
      </c>
      <c r="B896" s="23" t="s">
        <v>834</v>
      </c>
      <c r="C896" s="23" t="s">
        <v>27</v>
      </c>
      <c r="D896" s="23" t="s">
        <v>28</v>
      </c>
      <c r="E896" s="20">
        <v>96000</v>
      </c>
      <c r="F896" s="20">
        <v>66087.900000000009</v>
      </c>
      <c r="H896" s="58">
        <f t="shared" si="27"/>
        <v>-29912.099999999991</v>
      </c>
      <c r="I896" s="60">
        <v>96000</v>
      </c>
      <c r="L896">
        <v>67556.52</v>
      </c>
    </row>
    <row r="897" spans="1:12" ht="16.5" hidden="1" x14ac:dyDescent="0.25">
      <c r="A897" s="19" t="str">
        <f t="shared" si="26"/>
        <v>KL00189CN300</v>
      </c>
      <c r="B897" s="23" t="s">
        <v>834</v>
      </c>
      <c r="C897" s="23" t="s">
        <v>41</v>
      </c>
      <c r="D897" s="23" t="s">
        <v>42</v>
      </c>
      <c r="E897" s="20">
        <v>86111</v>
      </c>
      <c r="F897" s="20">
        <v>63855</v>
      </c>
      <c r="H897" s="58">
        <f t="shared" si="27"/>
        <v>-22256</v>
      </c>
      <c r="I897" s="60">
        <v>86111</v>
      </c>
      <c r="L897">
        <v>65274</v>
      </c>
    </row>
    <row r="898" spans="1:12" ht="16.5" hidden="1" x14ac:dyDescent="0.25">
      <c r="A898" s="19" t="str">
        <f t="shared" si="26"/>
        <v>KL00189GM500</v>
      </c>
      <c r="B898" s="23" t="s">
        <v>834</v>
      </c>
      <c r="C898" s="23" t="s">
        <v>30</v>
      </c>
      <c r="D898" s="23" t="s">
        <v>31</v>
      </c>
      <c r="E898" s="20">
        <v>147000</v>
      </c>
      <c r="F898" s="20">
        <v>99952.2</v>
      </c>
      <c r="H898" s="58">
        <f t="shared" si="27"/>
        <v>-47047.8</v>
      </c>
      <c r="I898" s="60">
        <v>147000</v>
      </c>
      <c r="L898">
        <v>102173.36</v>
      </c>
    </row>
    <row r="899" spans="1:12" ht="16.5" hidden="1" x14ac:dyDescent="0.25">
      <c r="A899" s="19" t="str">
        <f t="shared" si="26"/>
        <v>KL00189GSG250</v>
      </c>
      <c r="B899" s="22" t="s">
        <v>834</v>
      </c>
      <c r="C899" s="22" t="s">
        <v>49</v>
      </c>
      <c r="D899" s="22" t="s">
        <v>50</v>
      </c>
      <c r="E899" s="21">
        <v>66500</v>
      </c>
      <c r="F899" s="21">
        <v>45360</v>
      </c>
      <c r="H899" s="58">
        <f t="shared" si="27"/>
        <v>-21140</v>
      </c>
      <c r="I899" s="60">
        <v>66500</v>
      </c>
      <c r="L899">
        <v>46368</v>
      </c>
    </row>
    <row r="900" spans="1:12" ht="16.5" hidden="1" x14ac:dyDescent="0.25">
      <c r="A900" s="19" t="str">
        <f t="shared" si="26"/>
        <v>KL00189GTLX250G</v>
      </c>
      <c r="B900" s="22" t="s">
        <v>834</v>
      </c>
      <c r="C900" s="22" t="s">
        <v>32</v>
      </c>
      <c r="D900" s="22" t="s">
        <v>33</v>
      </c>
      <c r="E900" s="21">
        <v>66000</v>
      </c>
      <c r="F900" s="21">
        <v>45164.700000000004</v>
      </c>
      <c r="H900" s="58">
        <f t="shared" si="27"/>
        <v>-20835.299999999996</v>
      </c>
      <c r="I900" s="60">
        <v>66000</v>
      </c>
      <c r="L900">
        <v>46168.36</v>
      </c>
    </row>
    <row r="901" spans="1:12" ht="16.5" hidden="1" x14ac:dyDescent="0.25">
      <c r="A901" s="19" t="str">
        <f t="shared" si="26"/>
        <v>KL00189MNH250</v>
      </c>
      <c r="B901" s="22" t="s">
        <v>834</v>
      </c>
      <c r="C901" s="22" t="s">
        <v>51</v>
      </c>
      <c r="D901" s="22" t="s">
        <v>52</v>
      </c>
      <c r="E901" s="21">
        <v>58333</v>
      </c>
      <c r="F901" s="21">
        <v>41400</v>
      </c>
      <c r="H901" s="58">
        <f t="shared" si="27"/>
        <v>-16933</v>
      </c>
      <c r="I901" s="60">
        <v>58333</v>
      </c>
      <c r="L901">
        <v>42320</v>
      </c>
    </row>
    <row r="902" spans="1:12" ht="16.5" hidden="1" x14ac:dyDescent="0.25">
      <c r="A902" s="19" t="str">
        <f t="shared" si="26"/>
        <v>KL00189TH200</v>
      </c>
      <c r="B902" s="22" t="s">
        <v>834</v>
      </c>
      <c r="C902" s="22" t="s">
        <v>35</v>
      </c>
      <c r="D902" s="22" t="s">
        <v>36</v>
      </c>
      <c r="E902" s="21">
        <v>73000</v>
      </c>
      <c r="F902" s="21">
        <v>50035.5</v>
      </c>
      <c r="H902" s="58">
        <f t="shared" si="27"/>
        <v>-22964.5</v>
      </c>
      <c r="I902" s="60">
        <v>73000</v>
      </c>
      <c r="L902">
        <v>51147.4</v>
      </c>
    </row>
    <row r="903" spans="1:12" ht="16.5" hidden="1" x14ac:dyDescent="0.25">
      <c r="A903" s="19" t="str">
        <f t="shared" si="26"/>
        <v>KL00189CC300</v>
      </c>
      <c r="B903" s="23" t="s">
        <v>834</v>
      </c>
      <c r="C903" s="23" t="s">
        <v>39</v>
      </c>
      <c r="D903" s="23" t="s">
        <v>40</v>
      </c>
      <c r="E903" s="20">
        <v>90741</v>
      </c>
      <c r="F903" s="20">
        <v>68310</v>
      </c>
      <c r="H903" s="58">
        <f t="shared" si="27"/>
        <v>-22431</v>
      </c>
      <c r="I903" s="60">
        <v>21667</v>
      </c>
      <c r="L903">
        <v>19933.64</v>
      </c>
    </row>
    <row r="904" spans="1:12" ht="16.5" hidden="1" x14ac:dyDescent="0.25">
      <c r="A904" s="19" t="str">
        <f t="shared" si="26"/>
        <v>KL00189CGM100</v>
      </c>
      <c r="B904" s="23" t="s">
        <v>834</v>
      </c>
      <c r="C904" s="23" t="s">
        <v>556</v>
      </c>
      <c r="D904" s="23" t="s">
        <v>557</v>
      </c>
      <c r="E904" s="20">
        <v>36111</v>
      </c>
      <c r="F904" s="20">
        <v>22585.08</v>
      </c>
      <c r="H904" s="58">
        <f t="shared" si="27"/>
        <v>-13525.919999999998</v>
      </c>
      <c r="I904" s="60">
        <v>36111</v>
      </c>
      <c r="L904">
        <v>33222.120000000003</v>
      </c>
    </row>
    <row r="905" spans="1:12" ht="16.5" hidden="1" x14ac:dyDescent="0.25">
      <c r="A905" s="19" t="str">
        <f t="shared" si="26"/>
        <v>KL00189CGM300</v>
      </c>
      <c r="B905" s="23" t="s">
        <v>834</v>
      </c>
      <c r="C905" s="23" t="s">
        <v>27</v>
      </c>
      <c r="D905" s="23" t="s">
        <v>28</v>
      </c>
      <c r="E905" s="20">
        <v>96000</v>
      </c>
      <c r="F905" s="20">
        <v>67556.52</v>
      </c>
      <c r="H905" s="58">
        <f t="shared" si="27"/>
        <v>-28443.479999999996</v>
      </c>
      <c r="I905" s="60">
        <v>96000</v>
      </c>
      <c r="L905">
        <v>69759.45</v>
      </c>
    </row>
    <row r="906" spans="1:12" ht="16.5" hidden="1" x14ac:dyDescent="0.25">
      <c r="A906" s="19" t="str">
        <f t="shared" si="26"/>
        <v>KL00189CN300</v>
      </c>
      <c r="B906" s="23" t="s">
        <v>834</v>
      </c>
      <c r="C906" s="23" t="s">
        <v>41</v>
      </c>
      <c r="D906" s="23" t="s">
        <v>42</v>
      </c>
      <c r="E906" s="20">
        <v>86111</v>
      </c>
      <c r="F906" s="20">
        <v>65274</v>
      </c>
      <c r="H906" s="58">
        <f t="shared" si="27"/>
        <v>-20837</v>
      </c>
      <c r="I906" s="60">
        <v>22500</v>
      </c>
      <c r="L906">
        <v>21375</v>
      </c>
    </row>
    <row r="907" spans="1:12" ht="16.5" hidden="1" x14ac:dyDescent="0.25">
      <c r="A907" s="19" t="str">
        <f t="shared" si="26"/>
        <v>KL00189GM500</v>
      </c>
      <c r="B907" s="23" t="s">
        <v>834</v>
      </c>
      <c r="C907" s="23" t="s">
        <v>30</v>
      </c>
      <c r="D907" s="23" t="s">
        <v>31</v>
      </c>
      <c r="E907" s="20">
        <v>147000</v>
      </c>
      <c r="F907" s="20">
        <v>102173.36</v>
      </c>
      <c r="H907" s="58">
        <f t="shared" si="27"/>
        <v>-44826.64</v>
      </c>
      <c r="I907" s="60">
        <v>147000</v>
      </c>
      <c r="L907">
        <v>105505.09999999999</v>
      </c>
    </row>
    <row r="908" spans="1:12" ht="16.5" hidden="1" x14ac:dyDescent="0.25">
      <c r="A908" s="19" t="str">
        <f t="shared" si="26"/>
        <v>KL00189GSG250</v>
      </c>
      <c r="B908" s="23" t="s">
        <v>834</v>
      </c>
      <c r="C908" s="23" t="s">
        <v>49</v>
      </c>
      <c r="D908" s="23" t="s">
        <v>50</v>
      </c>
      <c r="E908" s="20">
        <v>66500</v>
      </c>
      <c r="F908" s="20">
        <v>46368</v>
      </c>
      <c r="H908" s="58">
        <f t="shared" si="27"/>
        <v>-20132</v>
      </c>
      <c r="I908" s="60">
        <v>66000</v>
      </c>
      <c r="L908">
        <v>47673.85</v>
      </c>
    </row>
    <row r="909" spans="1:12" ht="16.5" hidden="1" x14ac:dyDescent="0.25">
      <c r="A909" s="19" t="str">
        <f t="shared" si="26"/>
        <v>KL00189GTLX250G</v>
      </c>
      <c r="B909" s="23" t="s">
        <v>834</v>
      </c>
      <c r="C909" s="23" t="s">
        <v>32</v>
      </c>
      <c r="D909" s="23" t="s">
        <v>33</v>
      </c>
      <c r="E909" s="20">
        <v>66000</v>
      </c>
      <c r="F909" s="20">
        <v>46168.36</v>
      </c>
      <c r="H909" s="58">
        <f t="shared" si="27"/>
        <v>-19831.64</v>
      </c>
      <c r="I909" s="60">
        <v>73000</v>
      </c>
      <c r="L909">
        <v>52815.25</v>
      </c>
    </row>
    <row r="910" spans="1:12" ht="16.5" hidden="1" x14ac:dyDescent="0.25">
      <c r="A910" s="19" t="str">
        <f t="shared" si="26"/>
        <v>KL00189MNH250</v>
      </c>
      <c r="B910" s="23" t="s">
        <v>834</v>
      </c>
      <c r="C910" s="23" t="s">
        <v>51</v>
      </c>
      <c r="D910" s="23" t="s">
        <v>52</v>
      </c>
      <c r="E910" s="20">
        <v>58333</v>
      </c>
      <c r="F910" s="20">
        <v>42320</v>
      </c>
      <c r="H910" s="58">
        <f t="shared" si="27"/>
        <v>-16013</v>
      </c>
      <c r="I910" s="60">
        <v>21667</v>
      </c>
      <c r="L910">
        <v>20583.649999999998</v>
      </c>
    </row>
    <row r="911" spans="1:12" ht="16.5" hidden="1" x14ac:dyDescent="0.25">
      <c r="A911" s="19" t="str">
        <f t="shared" si="26"/>
        <v>KL00189TH200</v>
      </c>
      <c r="B911" s="23" t="s">
        <v>834</v>
      </c>
      <c r="C911" s="23" t="s">
        <v>35</v>
      </c>
      <c r="D911" s="23" t="s">
        <v>36</v>
      </c>
      <c r="E911" s="20">
        <v>73000</v>
      </c>
      <c r="F911" s="20">
        <v>51147.4</v>
      </c>
      <c r="H911" s="58">
        <f t="shared" si="27"/>
        <v>-21852.6</v>
      </c>
      <c r="I911" s="60">
        <v>36111</v>
      </c>
      <c r="L911">
        <v>22585.08</v>
      </c>
    </row>
    <row r="912" spans="1:12" ht="16.5" hidden="1" x14ac:dyDescent="0.25">
      <c r="A912" s="19" t="str">
        <f t="shared" si="26"/>
        <v>KL00189THST150</v>
      </c>
      <c r="B912" s="23" t="s">
        <v>834</v>
      </c>
      <c r="C912" s="23" t="s">
        <v>570</v>
      </c>
      <c r="D912" s="23" t="s">
        <v>571</v>
      </c>
      <c r="E912" s="20">
        <v>21667</v>
      </c>
      <c r="F912" s="20">
        <v>19933.64</v>
      </c>
      <c r="H912" s="58">
        <f t="shared" si="27"/>
        <v>-1733.3600000000006</v>
      </c>
      <c r="I912" s="60">
        <v>96000</v>
      </c>
      <c r="L912">
        <v>67556.52</v>
      </c>
    </row>
    <row r="913" spans="1:12" ht="16.5" hidden="1" x14ac:dyDescent="0.25">
      <c r="A913" s="19" t="str">
        <f t="shared" si="26"/>
        <v>KL00189THST250</v>
      </c>
      <c r="B913" s="23" t="s">
        <v>834</v>
      </c>
      <c r="C913" s="23" t="s">
        <v>605</v>
      </c>
      <c r="D913" s="23" t="s">
        <v>606</v>
      </c>
      <c r="E913" s="20">
        <v>36111</v>
      </c>
      <c r="F913" s="20">
        <v>33222.120000000003</v>
      </c>
      <c r="H913" s="58">
        <f t="shared" si="27"/>
        <v>-2888.8799999999974</v>
      </c>
      <c r="I913" s="60">
        <v>22500</v>
      </c>
      <c r="L913">
        <v>20700</v>
      </c>
    </row>
    <row r="914" spans="1:12" ht="16.5" hidden="1" x14ac:dyDescent="0.25">
      <c r="A914" s="19" t="str">
        <f t="shared" si="26"/>
        <v>KL00190CGM300</v>
      </c>
      <c r="B914" s="23" t="s">
        <v>835</v>
      </c>
      <c r="C914" s="23" t="s">
        <v>27</v>
      </c>
      <c r="D914" s="23" t="s">
        <v>28</v>
      </c>
      <c r="E914" s="20">
        <v>96000</v>
      </c>
      <c r="F914" s="20">
        <v>69759.45</v>
      </c>
      <c r="H914" s="58">
        <f t="shared" si="27"/>
        <v>-26240.550000000003</v>
      </c>
      <c r="I914" s="60">
        <v>59400</v>
      </c>
      <c r="L914">
        <v>45540</v>
      </c>
    </row>
    <row r="915" spans="1:12" ht="16.5" hidden="1" x14ac:dyDescent="0.25">
      <c r="A915" s="19" t="str">
        <f t="shared" si="26"/>
        <v>KL00190CGST150</v>
      </c>
      <c r="B915" s="23" t="s">
        <v>835</v>
      </c>
      <c r="C915" s="23" t="s">
        <v>568</v>
      </c>
      <c r="D915" s="23" t="s">
        <v>569</v>
      </c>
      <c r="E915" s="20">
        <v>22500</v>
      </c>
      <c r="F915" s="20">
        <v>21375</v>
      </c>
      <c r="H915" s="58">
        <f t="shared" si="27"/>
        <v>-1125</v>
      </c>
      <c r="I915" s="60">
        <v>147000</v>
      </c>
      <c r="L915">
        <v>102173.36</v>
      </c>
    </row>
    <row r="916" spans="1:12" ht="16.5" hidden="1" x14ac:dyDescent="0.25">
      <c r="A916" s="19" t="str">
        <f t="shared" si="26"/>
        <v>KL00190GM500</v>
      </c>
      <c r="B916" s="23" t="s">
        <v>835</v>
      </c>
      <c r="C916" s="23" t="s">
        <v>30</v>
      </c>
      <c r="D916" s="23" t="s">
        <v>31</v>
      </c>
      <c r="E916" s="20">
        <v>147000</v>
      </c>
      <c r="F916" s="20">
        <v>105505.09999999999</v>
      </c>
      <c r="H916" s="58">
        <f t="shared" si="27"/>
        <v>-41494.900000000009</v>
      </c>
      <c r="I916" s="60">
        <v>66500</v>
      </c>
      <c r="L916">
        <v>46368</v>
      </c>
    </row>
    <row r="917" spans="1:12" ht="16.5" hidden="1" x14ac:dyDescent="0.25">
      <c r="A917" s="19" t="str">
        <f t="shared" si="26"/>
        <v>KL00190GTLX250G</v>
      </c>
      <c r="B917" s="23" t="s">
        <v>835</v>
      </c>
      <c r="C917" s="23" t="s">
        <v>32</v>
      </c>
      <c r="D917" s="23" t="s">
        <v>33</v>
      </c>
      <c r="E917" s="20">
        <v>66000</v>
      </c>
      <c r="F917" s="20">
        <v>47673.85</v>
      </c>
      <c r="H917" s="58">
        <f t="shared" si="27"/>
        <v>-18326.150000000001</v>
      </c>
      <c r="I917" s="60">
        <v>66000</v>
      </c>
      <c r="L917">
        <v>46168.36</v>
      </c>
    </row>
    <row r="918" spans="1:12" ht="16.5" hidden="1" x14ac:dyDescent="0.25">
      <c r="A918" s="19" t="str">
        <f t="shared" si="26"/>
        <v>KL00190TH200</v>
      </c>
      <c r="B918" s="22" t="s">
        <v>835</v>
      </c>
      <c r="C918" s="22" t="s">
        <v>35</v>
      </c>
      <c r="D918" s="22" t="s">
        <v>36</v>
      </c>
      <c r="E918" s="21">
        <v>73000</v>
      </c>
      <c r="F918" s="21">
        <v>52815.25</v>
      </c>
      <c r="H918" s="58">
        <f t="shared" si="27"/>
        <v>-20184.75</v>
      </c>
      <c r="I918" s="60">
        <v>21667</v>
      </c>
      <c r="L918">
        <v>19933.64</v>
      </c>
    </row>
    <row r="919" spans="1:12" ht="16.5" hidden="1" x14ac:dyDescent="0.25">
      <c r="A919" s="19" t="str">
        <f t="shared" si="26"/>
        <v>KL00190THST150</v>
      </c>
      <c r="B919" s="22" t="s">
        <v>835</v>
      </c>
      <c r="C919" s="22" t="s">
        <v>570</v>
      </c>
      <c r="D919" s="22" t="s">
        <v>571</v>
      </c>
      <c r="E919" s="21">
        <v>21667</v>
      </c>
      <c r="F919" s="21">
        <v>20583.649999999998</v>
      </c>
      <c r="H919" s="58">
        <f t="shared" si="27"/>
        <v>-1083.3500000000022</v>
      </c>
      <c r="I919" s="60">
        <v>37500</v>
      </c>
      <c r="L919">
        <v>34500</v>
      </c>
    </row>
    <row r="920" spans="1:12" ht="16.5" hidden="1" x14ac:dyDescent="0.25">
      <c r="A920" s="19" t="str">
        <f t="shared" si="26"/>
        <v>KL00192CGM100</v>
      </c>
      <c r="B920" s="22" t="s">
        <v>836</v>
      </c>
      <c r="C920" s="22" t="s">
        <v>556</v>
      </c>
      <c r="D920" s="22" t="s">
        <v>557</v>
      </c>
      <c r="E920" s="21">
        <v>36111</v>
      </c>
      <c r="F920" s="21">
        <v>22585.08</v>
      </c>
      <c r="H920" s="58">
        <f t="shared" si="27"/>
        <v>-13525.919999999998</v>
      </c>
      <c r="I920" s="60">
        <v>86111</v>
      </c>
      <c r="L920">
        <v>65274</v>
      </c>
    </row>
    <row r="921" spans="1:12" ht="16.5" hidden="1" x14ac:dyDescent="0.25">
      <c r="A921" s="19" t="str">
        <f t="shared" ref="A921:A984" si="28">B921&amp;C921</f>
        <v>KL00192CGM300</v>
      </c>
      <c r="B921" s="22" t="s">
        <v>836</v>
      </c>
      <c r="C921" s="22" t="s">
        <v>27</v>
      </c>
      <c r="D921" s="22" t="s">
        <v>28</v>
      </c>
      <c r="E921" s="21">
        <v>96000</v>
      </c>
      <c r="F921" s="21">
        <v>67556.52</v>
      </c>
      <c r="H921" s="58">
        <f t="shared" si="27"/>
        <v>-28443.479999999996</v>
      </c>
      <c r="I921" s="60">
        <v>36111</v>
      </c>
      <c r="L921">
        <v>33222.120000000003</v>
      </c>
    </row>
    <row r="922" spans="1:12" ht="16.5" hidden="1" x14ac:dyDescent="0.25">
      <c r="A922" s="19" t="str">
        <f t="shared" si="28"/>
        <v>KL00192CGST150</v>
      </c>
      <c r="B922" s="22" t="s">
        <v>836</v>
      </c>
      <c r="C922" s="22" t="s">
        <v>568</v>
      </c>
      <c r="D922" s="22" t="s">
        <v>569</v>
      </c>
      <c r="E922" s="21">
        <v>22500</v>
      </c>
      <c r="F922" s="21">
        <v>20700</v>
      </c>
      <c r="H922" s="58">
        <f t="shared" si="27"/>
        <v>-1800</v>
      </c>
      <c r="I922" s="60">
        <v>73000</v>
      </c>
      <c r="L922">
        <v>55595</v>
      </c>
    </row>
    <row r="923" spans="1:12" ht="16.5" hidden="1" x14ac:dyDescent="0.25">
      <c r="A923" s="19" t="str">
        <f t="shared" si="28"/>
        <v>KL00192GL250</v>
      </c>
      <c r="B923" s="22" t="s">
        <v>836</v>
      </c>
      <c r="C923" s="22" t="s">
        <v>47</v>
      </c>
      <c r="D923" s="22" t="s">
        <v>48</v>
      </c>
      <c r="E923" s="21">
        <v>59400</v>
      </c>
      <c r="F923" s="21">
        <v>45540</v>
      </c>
      <c r="H923" s="58">
        <f t="shared" si="27"/>
        <v>-13860</v>
      </c>
      <c r="I923" s="60">
        <v>36111</v>
      </c>
      <c r="L923">
        <v>22830.57</v>
      </c>
    </row>
    <row r="924" spans="1:12" ht="16.5" hidden="1" x14ac:dyDescent="0.25">
      <c r="A924" s="19" t="str">
        <f t="shared" si="28"/>
        <v>KL00192GM500</v>
      </c>
      <c r="B924" s="22" t="s">
        <v>836</v>
      </c>
      <c r="C924" s="22" t="s">
        <v>30</v>
      </c>
      <c r="D924" s="22" t="s">
        <v>31</v>
      </c>
      <c r="E924" s="21">
        <v>147000</v>
      </c>
      <c r="F924" s="21">
        <v>102173.36</v>
      </c>
      <c r="H924" s="58">
        <f t="shared" si="27"/>
        <v>-44826.64</v>
      </c>
      <c r="I924" s="60">
        <v>96000</v>
      </c>
      <c r="L924">
        <v>68290.83</v>
      </c>
    </row>
    <row r="925" spans="1:12" ht="16.5" hidden="1" x14ac:dyDescent="0.25">
      <c r="A925" s="19" t="str">
        <f t="shared" si="28"/>
        <v>KL00192GSG250</v>
      </c>
      <c r="B925" s="22" t="s">
        <v>836</v>
      </c>
      <c r="C925" s="22" t="s">
        <v>49</v>
      </c>
      <c r="D925" s="22" t="s">
        <v>50</v>
      </c>
      <c r="E925" s="21">
        <v>66500</v>
      </c>
      <c r="F925" s="21">
        <v>46368</v>
      </c>
      <c r="H925" s="58">
        <f t="shared" ref="H925:H1014" si="29">F925-E925</f>
        <v>-20132</v>
      </c>
      <c r="I925" s="60">
        <v>147000</v>
      </c>
      <c r="L925">
        <v>110731.38</v>
      </c>
    </row>
    <row r="926" spans="1:12" ht="16.5" hidden="1" x14ac:dyDescent="0.25">
      <c r="A926" s="19" t="str">
        <f t="shared" si="28"/>
        <v>KL00192GTLX250G</v>
      </c>
      <c r="B926" s="22" t="s">
        <v>836</v>
      </c>
      <c r="C926" s="22" t="s">
        <v>32</v>
      </c>
      <c r="D926" s="22" t="s">
        <v>33</v>
      </c>
      <c r="E926" s="21">
        <v>66000</v>
      </c>
      <c r="F926" s="21">
        <v>46168.36</v>
      </c>
      <c r="H926" s="58">
        <f t="shared" si="29"/>
        <v>-19831.64</v>
      </c>
      <c r="I926" s="60">
        <v>70000</v>
      </c>
      <c r="L926">
        <v>65100</v>
      </c>
    </row>
    <row r="927" spans="1:12" ht="16.5" hidden="1" x14ac:dyDescent="0.25">
      <c r="A927" s="19" t="str">
        <f t="shared" si="28"/>
        <v>KL00192THST150</v>
      </c>
      <c r="B927" s="22" t="s">
        <v>836</v>
      </c>
      <c r="C927" s="22" t="s">
        <v>570</v>
      </c>
      <c r="D927" s="22" t="s">
        <v>571</v>
      </c>
      <c r="E927" s="21">
        <v>21667</v>
      </c>
      <c r="F927" s="21">
        <v>19933.64</v>
      </c>
      <c r="H927" s="58">
        <f t="shared" si="29"/>
        <v>-1733.3600000000006</v>
      </c>
      <c r="I927" s="60">
        <v>59400</v>
      </c>
      <c r="L927">
        <v>46035</v>
      </c>
    </row>
    <row r="928" spans="1:12" ht="16.5" hidden="1" x14ac:dyDescent="0.25">
      <c r="A928" s="19" t="str">
        <f t="shared" si="28"/>
        <v>KL00192CGST250</v>
      </c>
      <c r="B928" s="23" t="s">
        <v>836</v>
      </c>
      <c r="C928" s="23" t="s">
        <v>603</v>
      </c>
      <c r="D928" s="23" t="s">
        <v>604</v>
      </c>
      <c r="E928" s="20">
        <v>37500</v>
      </c>
      <c r="F928" s="20">
        <v>34500</v>
      </c>
      <c r="H928" s="58">
        <f t="shared" si="29"/>
        <v>-3000</v>
      </c>
      <c r="I928" s="60">
        <v>66500</v>
      </c>
      <c r="L928">
        <v>46872</v>
      </c>
    </row>
    <row r="929" spans="1:12" ht="16.5" hidden="1" x14ac:dyDescent="0.25">
      <c r="A929" s="19" t="str">
        <f t="shared" si="28"/>
        <v>KL00192CN300</v>
      </c>
      <c r="B929" s="23" t="s">
        <v>836</v>
      </c>
      <c r="C929" s="23" t="s">
        <v>41</v>
      </c>
      <c r="D929" s="23" t="s">
        <v>42</v>
      </c>
      <c r="E929" s="20">
        <v>86111</v>
      </c>
      <c r="F929" s="20">
        <v>65274</v>
      </c>
      <c r="H929" s="58">
        <f t="shared" si="29"/>
        <v>-20837</v>
      </c>
      <c r="I929" s="60">
        <v>147000</v>
      </c>
      <c r="L929">
        <v>103793.58</v>
      </c>
    </row>
    <row r="930" spans="1:12" ht="16.5" hidden="1" x14ac:dyDescent="0.25">
      <c r="A930" s="19" t="str">
        <f t="shared" si="28"/>
        <v>KL00192THST250</v>
      </c>
      <c r="B930" s="23" t="s">
        <v>836</v>
      </c>
      <c r="C930" s="23" t="s">
        <v>605</v>
      </c>
      <c r="D930" s="23" t="s">
        <v>606</v>
      </c>
      <c r="E930" s="20">
        <v>36111</v>
      </c>
      <c r="F930" s="20">
        <v>33222.120000000003</v>
      </c>
      <c r="H930" s="58">
        <f t="shared" si="29"/>
        <v>-2888.8799999999974</v>
      </c>
      <c r="I930" s="60">
        <v>58333</v>
      </c>
      <c r="L930">
        <v>42780</v>
      </c>
    </row>
    <row r="931" spans="1:12" ht="16.5" hidden="1" x14ac:dyDescent="0.25">
      <c r="A931" s="19" t="str">
        <f t="shared" si="28"/>
        <v>KL00193TH200</v>
      </c>
      <c r="B931" s="23" t="s">
        <v>837</v>
      </c>
      <c r="C931" s="23" t="s">
        <v>35</v>
      </c>
      <c r="D931" s="23" t="s">
        <v>36</v>
      </c>
      <c r="E931" s="20">
        <v>73000</v>
      </c>
      <c r="F931" s="20">
        <v>55595</v>
      </c>
      <c r="H931" s="58">
        <f t="shared" si="29"/>
        <v>-17405</v>
      </c>
      <c r="I931" s="60">
        <v>73000</v>
      </c>
      <c r="L931">
        <v>51703.350000000006</v>
      </c>
    </row>
    <row r="932" spans="1:12" ht="16.5" hidden="1" x14ac:dyDescent="0.25">
      <c r="A932" s="19" t="str">
        <f t="shared" si="28"/>
        <v>KL00194CGM100</v>
      </c>
      <c r="B932" s="23" t="s">
        <v>838</v>
      </c>
      <c r="C932" s="23" t="s">
        <v>556</v>
      </c>
      <c r="D932" s="23" t="s">
        <v>557</v>
      </c>
      <c r="E932" s="20">
        <v>36111</v>
      </c>
      <c r="F932" s="20">
        <v>22830.57</v>
      </c>
      <c r="H932" s="58">
        <f t="shared" si="29"/>
        <v>-13280.43</v>
      </c>
      <c r="I932" s="60">
        <v>90741</v>
      </c>
      <c r="L932">
        <v>70537.5</v>
      </c>
    </row>
    <row r="933" spans="1:12" ht="16.5" hidden="1" x14ac:dyDescent="0.25">
      <c r="A933" s="19" t="str">
        <f t="shared" si="28"/>
        <v>KL00194CGM300</v>
      </c>
      <c r="B933" s="23" t="s">
        <v>838</v>
      </c>
      <c r="C933" s="23" t="s">
        <v>27</v>
      </c>
      <c r="D933" s="23" t="s">
        <v>28</v>
      </c>
      <c r="E933" s="20">
        <v>96000</v>
      </c>
      <c r="F933" s="20">
        <v>68290.83</v>
      </c>
      <c r="H933" s="58">
        <f t="shared" si="29"/>
        <v>-27709.17</v>
      </c>
      <c r="I933" s="60">
        <v>96000</v>
      </c>
      <c r="L933">
        <v>69759.45</v>
      </c>
    </row>
    <row r="934" spans="1:12" ht="16.5" hidden="1" x14ac:dyDescent="0.25">
      <c r="A934" s="19" t="str">
        <f t="shared" si="28"/>
        <v>KL00194CGM500</v>
      </c>
      <c r="B934" s="23" t="s">
        <v>838</v>
      </c>
      <c r="C934" s="23" t="s">
        <v>547</v>
      </c>
      <c r="D934" s="23" t="s">
        <v>548</v>
      </c>
      <c r="E934" s="20">
        <v>147000</v>
      </c>
      <c r="F934" s="20">
        <v>110731.38</v>
      </c>
      <c r="H934" s="58">
        <f t="shared" si="29"/>
        <v>-36268.619999999995</v>
      </c>
      <c r="I934" s="60">
        <v>22500</v>
      </c>
      <c r="L934">
        <v>21375</v>
      </c>
    </row>
    <row r="935" spans="1:12" ht="16.5" hidden="1" x14ac:dyDescent="0.25">
      <c r="A935" s="19" t="str">
        <f t="shared" si="28"/>
        <v>KL00194GHK300</v>
      </c>
      <c r="B935" s="23" t="s">
        <v>838</v>
      </c>
      <c r="C935" s="23" t="s">
        <v>558</v>
      </c>
      <c r="D935" s="23" t="s">
        <v>559</v>
      </c>
      <c r="E935" s="20">
        <v>70000</v>
      </c>
      <c r="F935" s="20">
        <v>65100</v>
      </c>
      <c r="H935" s="58">
        <f t="shared" si="29"/>
        <v>-4900</v>
      </c>
      <c r="I935" s="60">
        <v>147000</v>
      </c>
      <c r="L935">
        <v>105505.09999999999</v>
      </c>
    </row>
    <row r="936" spans="1:12" ht="16.5" hidden="1" x14ac:dyDescent="0.25">
      <c r="A936" s="19" t="str">
        <f t="shared" si="28"/>
        <v>KL00194GL250</v>
      </c>
      <c r="B936" s="23" t="s">
        <v>838</v>
      </c>
      <c r="C936" s="23" t="s">
        <v>47</v>
      </c>
      <c r="D936" s="23" t="s">
        <v>48</v>
      </c>
      <c r="E936" s="20">
        <v>59400</v>
      </c>
      <c r="F936" s="20">
        <v>46035</v>
      </c>
      <c r="H936" s="58">
        <f t="shared" si="29"/>
        <v>-13365</v>
      </c>
      <c r="I936" s="60">
        <v>66000</v>
      </c>
      <c r="L936">
        <v>47673.85</v>
      </c>
    </row>
    <row r="937" spans="1:12" ht="16.5" hidden="1" x14ac:dyDescent="0.25">
      <c r="A937" s="19" t="str">
        <f t="shared" si="28"/>
        <v>KL00194GSG250</v>
      </c>
      <c r="B937" s="23" t="s">
        <v>838</v>
      </c>
      <c r="C937" s="23" t="s">
        <v>49</v>
      </c>
      <c r="D937" s="23" t="s">
        <v>50</v>
      </c>
      <c r="E937" s="20">
        <v>66500</v>
      </c>
      <c r="F937" s="20">
        <v>46872</v>
      </c>
      <c r="H937" s="58">
        <f t="shared" si="29"/>
        <v>-19628</v>
      </c>
      <c r="I937" s="60">
        <v>58333</v>
      </c>
      <c r="L937">
        <v>43700</v>
      </c>
    </row>
    <row r="938" spans="1:12" ht="16.5" hidden="1" x14ac:dyDescent="0.25">
      <c r="A938" s="19" t="str">
        <f t="shared" si="28"/>
        <v>KL00194GXD500</v>
      </c>
      <c r="B938" s="23" t="s">
        <v>838</v>
      </c>
      <c r="C938" s="23" t="s">
        <v>55</v>
      </c>
      <c r="D938" s="23" t="s">
        <v>56</v>
      </c>
      <c r="E938" s="20">
        <v>147000</v>
      </c>
      <c r="F938" s="20">
        <v>103793.58</v>
      </c>
      <c r="H938" s="58">
        <f t="shared" si="29"/>
        <v>-43206.42</v>
      </c>
      <c r="I938" s="60">
        <v>73000</v>
      </c>
      <c r="L938">
        <v>52815.25</v>
      </c>
    </row>
    <row r="939" spans="1:12" ht="16.5" hidden="1" x14ac:dyDescent="0.25">
      <c r="A939" s="19" t="str">
        <f t="shared" si="28"/>
        <v>KL00194MNH250</v>
      </c>
      <c r="B939" s="23" t="s">
        <v>838</v>
      </c>
      <c r="C939" s="23" t="s">
        <v>51</v>
      </c>
      <c r="D939" s="23" t="s">
        <v>52</v>
      </c>
      <c r="E939" s="20">
        <v>58333</v>
      </c>
      <c r="F939" s="20">
        <v>42780</v>
      </c>
      <c r="H939" s="58">
        <f t="shared" si="29"/>
        <v>-15553</v>
      </c>
      <c r="I939" s="60">
        <v>21667</v>
      </c>
      <c r="L939">
        <v>20583.649999999998</v>
      </c>
    </row>
    <row r="940" spans="1:12" ht="16.5" hidden="1" x14ac:dyDescent="0.25">
      <c r="A940" s="19" t="str">
        <f t="shared" si="28"/>
        <v>KL00194TH200</v>
      </c>
      <c r="B940" s="23" t="s">
        <v>838</v>
      </c>
      <c r="C940" s="23" t="s">
        <v>35</v>
      </c>
      <c r="D940" s="23" t="s">
        <v>36</v>
      </c>
      <c r="E940" s="20">
        <v>73000</v>
      </c>
      <c r="F940" s="20">
        <v>51703.350000000006</v>
      </c>
      <c r="H940" s="58">
        <f t="shared" si="29"/>
        <v>-21296.649999999994</v>
      </c>
      <c r="I940" s="60">
        <v>96000</v>
      </c>
      <c r="L940">
        <v>68290.83</v>
      </c>
    </row>
    <row r="941" spans="1:12" ht="16.5" hidden="1" x14ac:dyDescent="0.25">
      <c r="A941" s="19" t="str">
        <f t="shared" si="28"/>
        <v>KL00195CC300</v>
      </c>
      <c r="B941" s="23" t="s">
        <v>839</v>
      </c>
      <c r="C941" s="23" t="s">
        <v>39</v>
      </c>
      <c r="D941" s="23" t="s">
        <v>40</v>
      </c>
      <c r="E941" s="20">
        <v>90741</v>
      </c>
      <c r="F941" s="20">
        <v>70537.5</v>
      </c>
      <c r="H941" s="58">
        <f t="shared" si="29"/>
        <v>-20203.5</v>
      </c>
      <c r="I941" s="60">
        <v>37500</v>
      </c>
      <c r="L941">
        <v>34875</v>
      </c>
    </row>
    <row r="942" spans="1:12" ht="16.5" hidden="1" x14ac:dyDescent="0.25">
      <c r="A942" s="19" t="str">
        <f t="shared" si="28"/>
        <v>KL00195CGM300</v>
      </c>
      <c r="B942" s="23" t="s">
        <v>839</v>
      </c>
      <c r="C942" s="23" t="s">
        <v>27</v>
      </c>
      <c r="D942" s="23" t="s">
        <v>28</v>
      </c>
      <c r="E942" s="20">
        <v>96000</v>
      </c>
      <c r="F942" s="20">
        <v>69759.45</v>
      </c>
      <c r="H942" s="58">
        <f t="shared" si="29"/>
        <v>-26240.550000000003</v>
      </c>
      <c r="I942" s="60">
        <v>147000</v>
      </c>
      <c r="L942">
        <v>103283.94</v>
      </c>
    </row>
    <row r="943" spans="1:12" ht="16.5" hidden="1" x14ac:dyDescent="0.25">
      <c r="A943" s="19" t="str">
        <f t="shared" si="28"/>
        <v>KL00195CGST150</v>
      </c>
      <c r="B943" s="23" t="s">
        <v>839</v>
      </c>
      <c r="C943" s="23" t="s">
        <v>568</v>
      </c>
      <c r="D943" s="23" t="s">
        <v>569</v>
      </c>
      <c r="E943" s="20">
        <v>22500</v>
      </c>
      <c r="F943" s="20">
        <v>21375</v>
      </c>
      <c r="H943" s="58">
        <f t="shared" si="29"/>
        <v>-1125</v>
      </c>
      <c r="I943" s="60">
        <v>66000</v>
      </c>
      <c r="L943">
        <v>46670.19</v>
      </c>
    </row>
    <row r="944" spans="1:12" ht="16.5" hidden="1" x14ac:dyDescent="0.25">
      <c r="A944" s="19" t="str">
        <f t="shared" si="28"/>
        <v>KL00195GM500</v>
      </c>
      <c r="B944" s="23" t="s">
        <v>839</v>
      </c>
      <c r="C944" s="23" t="s">
        <v>30</v>
      </c>
      <c r="D944" s="23" t="s">
        <v>31</v>
      </c>
      <c r="E944" s="20">
        <v>147000</v>
      </c>
      <c r="F944" s="20">
        <v>105505.09999999999</v>
      </c>
      <c r="H944" s="58">
        <f t="shared" si="29"/>
        <v>-41494.900000000009</v>
      </c>
      <c r="I944" s="60">
        <v>73000</v>
      </c>
      <c r="L944">
        <v>51703.350000000006</v>
      </c>
    </row>
    <row r="945" spans="1:12" ht="16.5" hidden="1" x14ac:dyDescent="0.25">
      <c r="A945" s="19" t="str">
        <f t="shared" si="28"/>
        <v>KL00195GTLX250G</v>
      </c>
      <c r="B945" s="23" t="s">
        <v>839</v>
      </c>
      <c r="C945" s="23" t="s">
        <v>32</v>
      </c>
      <c r="D945" s="23" t="s">
        <v>33</v>
      </c>
      <c r="E945" s="20">
        <v>66000</v>
      </c>
      <c r="F945" s="20">
        <v>47673.85</v>
      </c>
      <c r="H945" s="58">
        <f t="shared" si="29"/>
        <v>-18326.150000000001</v>
      </c>
      <c r="I945" s="60">
        <v>96000</v>
      </c>
      <c r="L945">
        <v>69759.45</v>
      </c>
    </row>
    <row r="946" spans="1:12" ht="16.5" hidden="1" x14ac:dyDescent="0.25">
      <c r="A946" s="19" t="str">
        <f t="shared" si="28"/>
        <v>KL00195MNH250</v>
      </c>
      <c r="B946" s="23" t="s">
        <v>839</v>
      </c>
      <c r="C946" s="23" t="s">
        <v>51</v>
      </c>
      <c r="D946" s="23" t="s">
        <v>52</v>
      </c>
      <c r="E946" s="20">
        <v>58333</v>
      </c>
      <c r="F946" s="20">
        <v>43700</v>
      </c>
      <c r="H946" s="58">
        <f t="shared" si="29"/>
        <v>-14633</v>
      </c>
      <c r="I946" s="60">
        <v>22500</v>
      </c>
      <c r="L946">
        <v>21375</v>
      </c>
    </row>
    <row r="947" spans="1:12" ht="16.5" hidden="1" x14ac:dyDescent="0.25">
      <c r="A947" s="19" t="str">
        <f t="shared" si="28"/>
        <v>KL00195TH200</v>
      </c>
      <c r="B947" s="23" t="s">
        <v>839</v>
      </c>
      <c r="C947" s="23" t="s">
        <v>35</v>
      </c>
      <c r="D947" s="23" t="s">
        <v>36</v>
      </c>
      <c r="E947" s="20">
        <v>73000</v>
      </c>
      <c r="F947" s="20">
        <v>52815.25</v>
      </c>
      <c r="H947" s="58">
        <f t="shared" si="29"/>
        <v>-20184.75</v>
      </c>
      <c r="I947" s="60">
        <v>147000</v>
      </c>
      <c r="L947">
        <v>105505.09999999999</v>
      </c>
    </row>
    <row r="948" spans="1:12" ht="16.5" hidden="1" x14ac:dyDescent="0.25">
      <c r="A948" s="19" t="str">
        <f t="shared" si="28"/>
        <v>KL00195THST150</v>
      </c>
      <c r="B948" s="23" t="s">
        <v>839</v>
      </c>
      <c r="C948" s="23" t="s">
        <v>570</v>
      </c>
      <c r="D948" s="23" t="s">
        <v>571</v>
      </c>
      <c r="E948" s="20">
        <v>21667</v>
      </c>
      <c r="F948" s="20">
        <v>20583.649999999998</v>
      </c>
      <c r="H948" s="58">
        <f t="shared" si="29"/>
        <v>-1083.3500000000022</v>
      </c>
      <c r="I948" s="60">
        <v>90741</v>
      </c>
      <c r="L948">
        <v>74250</v>
      </c>
    </row>
    <row r="949" spans="1:12" ht="16.5" hidden="1" x14ac:dyDescent="0.25">
      <c r="A949" s="19" t="str">
        <f t="shared" si="28"/>
        <v>KL00196CGM300</v>
      </c>
      <c r="B949" s="23" t="s">
        <v>840</v>
      </c>
      <c r="C949" s="23" t="s">
        <v>27</v>
      </c>
      <c r="D949" s="23" t="s">
        <v>28</v>
      </c>
      <c r="E949" s="20">
        <v>96000</v>
      </c>
      <c r="F949" s="20">
        <v>68290.83</v>
      </c>
      <c r="H949" s="58">
        <f t="shared" si="29"/>
        <v>-27709.17</v>
      </c>
      <c r="I949" s="60">
        <v>36111</v>
      </c>
      <c r="L949">
        <v>24549</v>
      </c>
    </row>
    <row r="950" spans="1:12" ht="16.5" hidden="1" x14ac:dyDescent="0.25">
      <c r="A950" s="19" t="str">
        <f t="shared" si="28"/>
        <v>KL00196CGST250</v>
      </c>
      <c r="B950" s="23" t="s">
        <v>840</v>
      </c>
      <c r="C950" s="23" t="s">
        <v>603</v>
      </c>
      <c r="D950" s="23" t="s">
        <v>604</v>
      </c>
      <c r="E950" s="20">
        <v>37500</v>
      </c>
      <c r="F950" s="20">
        <v>34875</v>
      </c>
      <c r="H950" s="58">
        <f t="shared" si="29"/>
        <v>-2625</v>
      </c>
      <c r="I950" s="60">
        <v>96000</v>
      </c>
      <c r="L950">
        <v>73431</v>
      </c>
    </row>
    <row r="951" spans="1:12" ht="16.5" hidden="1" x14ac:dyDescent="0.25">
      <c r="A951" s="19" t="str">
        <f t="shared" si="28"/>
        <v>KL00196GM500</v>
      </c>
      <c r="B951" s="23" t="s">
        <v>840</v>
      </c>
      <c r="C951" s="23" t="s">
        <v>30</v>
      </c>
      <c r="D951" s="23" t="s">
        <v>31</v>
      </c>
      <c r="E951" s="20">
        <v>147000</v>
      </c>
      <c r="F951" s="20">
        <v>103283.94</v>
      </c>
      <c r="H951" s="58">
        <f t="shared" si="29"/>
        <v>-43716.06</v>
      </c>
      <c r="I951" s="60">
        <v>22500</v>
      </c>
      <c r="L951">
        <v>22500</v>
      </c>
    </row>
    <row r="952" spans="1:12" ht="16.5" hidden="1" x14ac:dyDescent="0.25">
      <c r="A952" s="19" t="str">
        <f t="shared" si="28"/>
        <v>KL00196GTLX250G</v>
      </c>
      <c r="B952" s="23" t="s">
        <v>840</v>
      </c>
      <c r="C952" s="23" t="s">
        <v>32</v>
      </c>
      <c r="D952" s="23" t="s">
        <v>33</v>
      </c>
      <c r="E952" s="20">
        <v>66000</v>
      </c>
      <c r="F952" s="20">
        <v>46670.19</v>
      </c>
      <c r="H952" s="58">
        <f t="shared" si="29"/>
        <v>-19329.809999999998</v>
      </c>
      <c r="I952" s="60">
        <v>147000</v>
      </c>
      <c r="L952">
        <v>111058</v>
      </c>
    </row>
    <row r="953" spans="1:12" ht="16.5" hidden="1" x14ac:dyDescent="0.25">
      <c r="A953" s="19" t="str">
        <f t="shared" si="28"/>
        <v>KL00196TH200</v>
      </c>
      <c r="B953" s="23" t="s">
        <v>840</v>
      </c>
      <c r="C953" s="23" t="s">
        <v>35</v>
      </c>
      <c r="D953" s="23" t="s">
        <v>36</v>
      </c>
      <c r="E953" s="20">
        <v>73000</v>
      </c>
      <c r="F953" s="20">
        <v>51703.350000000006</v>
      </c>
      <c r="H953" s="58">
        <f t="shared" si="29"/>
        <v>-21296.649999999994</v>
      </c>
      <c r="I953" s="60">
        <v>66000</v>
      </c>
      <c r="L953">
        <v>50183</v>
      </c>
    </row>
    <row r="954" spans="1:12" ht="16.5" hidden="1" x14ac:dyDescent="0.25">
      <c r="A954" s="19" t="str">
        <f t="shared" si="28"/>
        <v>KL00197CGM300</v>
      </c>
      <c r="B954" s="23" t="s">
        <v>841</v>
      </c>
      <c r="C954" s="23" t="s">
        <v>27</v>
      </c>
      <c r="D954" s="23" t="s">
        <v>28</v>
      </c>
      <c r="E954" s="20">
        <v>96000</v>
      </c>
      <c r="F954" s="20">
        <v>69759.45</v>
      </c>
      <c r="H954" s="58">
        <f t="shared" si="29"/>
        <v>-26240.550000000003</v>
      </c>
      <c r="I954" s="60">
        <v>58333</v>
      </c>
      <c r="L954">
        <v>46000</v>
      </c>
    </row>
    <row r="955" spans="1:12" ht="16.5" hidden="1" x14ac:dyDescent="0.25">
      <c r="A955" s="19" t="str">
        <f t="shared" si="28"/>
        <v>KL00197CGST150</v>
      </c>
      <c r="B955" s="23" t="s">
        <v>841</v>
      </c>
      <c r="C955" s="23" t="s">
        <v>568</v>
      </c>
      <c r="D955" s="23" t="s">
        <v>569</v>
      </c>
      <c r="E955" s="20">
        <v>22500</v>
      </c>
      <c r="F955" s="20">
        <v>21375</v>
      </c>
      <c r="H955" s="58">
        <f t="shared" si="29"/>
        <v>-1125</v>
      </c>
      <c r="I955" s="60">
        <v>21667</v>
      </c>
      <c r="L955">
        <v>21667</v>
      </c>
    </row>
    <row r="956" spans="1:12" ht="16.5" hidden="1" x14ac:dyDescent="0.25">
      <c r="A956" s="19" t="str">
        <f t="shared" si="28"/>
        <v>KL00197GM500</v>
      </c>
      <c r="B956" s="23" t="s">
        <v>841</v>
      </c>
      <c r="C956" s="23" t="s">
        <v>30</v>
      </c>
      <c r="D956" s="23" t="s">
        <v>31</v>
      </c>
      <c r="E956" s="20">
        <v>147000</v>
      </c>
      <c r="F956" s="20">
        <v>105505.09999999999</v>
      </c>
      <c r="H956" s="58"/>
      <c r="I956" s="60"/>
    </row>
    <row r="957" spans="1:12" ht="16.5" hidden="1" x14ac:dyDescent="0.25">
      <c r="A957" s="19" t="str">
        <f t="shared" si="28"/>
        <v>KL00198CC300</v>
      </c>
      <c r="B957" s="23" t="s">
        <v>842</v>
      </c>
      <c r="C957" s="23" t="s">
        <v>39</v>
      </c>
      <c r="D957" s="23" t="s">
        <v>40</v>
      </c>
      <c r="E957" s="20">
        <v>90741</v>
      </c>
      <c r="F957" s="20">
        <v>74250</v>
      </c>
      <c r="H957" s="58"/>
      <c r="I957" s="60"/>
    </row>
    <row r="958" spans="1:12" ht="16.5" hidden="1" x14ac:dyDescent="0.25">
      <c r="A958" s="19" t="str">
        <f t="shared" si="28"/>
        <v>KL00198CGM100</v>
      </c>
      <c r="B958" s="23" t="s">
        <v>842</v>
      </c>
      <c r="C958" s="23" t="s">
        <v>556</v>
      </c>
      <c r="D958" s="23" t="s">
        <v>557</v>
      </c>
      <c r="E958" s="20">
        <v>36111</v>
      </c>
      <c r="F958" s="20">
        <v>24549</v>
      </c>
      <c r="H958" s="58"/>
      <c r="I958" s="60"/>
    </row>
    <row r="959" spans="1:12" ht="16.5" hidden="1" x14ac:dyDescent="0.25">
      <c r="A959" s="19" t="str">
        <f t="shared" si="28"/>
        <v>KL00198CGM300</v>
      </c>
      <c r="B959" s="23" t="s">
        <v>842</v>
      </c>
      <c r="C959" s="23" t="s">
        <v>27</v>
      </c>
      <c r="D959" s="23" t="s">
        <v>28</v>
      </c>
      <c r="E959" s="20">
        <v>96000</v>
      </c>
      <c r="F959" s="20">
        <v>73431</v>
      </c>
      <c r="H959" s="58"/>
      <c r="I959" s="60"/>
    </row>
    <row r="960" spans="1:12" ht="16.5" hidden="1" x14ac:dyDescent="0.25">
      <c r="A960" s="19" t="str">
        <f t="shared" si="28"/>
        <v>KL00198CGST150</v>
      </c>
      <c r="B960" s="23" t="s">
        <v>842</v>
      </c>
      <c r="C960" s="23" t="s">
        <v>568</v>
      </c>
      <c r="D960" s="23" t="s">
        <v>569</v>
      </c>
      <c r="E960" s="20">
        <v>22500</v>
      </c>
      <c r="F960" s="20">
        <v>22500</v>
      </c>
      <c r="H960" s="58"/>
      <c r="I960" s="60"/>
    </row>
    <row r="961" spans="1:9" ht="16.5" hidden="1" x14ac:dyDescent="0.25">
      <c r="A961" s="19" t="str">
        <f t="shared" si="28"/>
        <v>KL00198GM500</v>
      </c>
      <c r="B961" s="23" t="s">
        <v>842</v>
      </c>
      <c r="C961" s="23" t="s">
        <v>30</v>
      </c>
      <c r="D961" s="23" t="s">
        <v>31</v>
      </c>
      <c r="E961" s="20">
        <v>147000</v>
      </c>
      <c r="F961" s="20">
        <v>111058</v>
      </c>
      <c r="H961" s="58"/>
      <c r="I961" s="60"/>
    </row>
    <row r="962" spans="1:9" ht="16.5" hidden="1" x14ac:dyDescent="0.25">
      <c r="A962" s="19" t="str">
        <f t="shared" si="28"/>
        <v>KL00198GTLX250G</v>
      </c>
      <c r="B962" s="23" t="s">
        <v>842</v>
      </c>
      <c r="C962" s="23" t="s">
        <v>32</v>
      </c>
      <c r="D962" s="23" t="s">
        <v>33</v>
      </c>
      <c r="E962" s="20">
        <v>66000</v>
      </c>
      <c r="F962" s="20">
        <v>50182</v>
      </c>
      <c r="H962" s="58"/>
      <c r="I962" s="60"/>
    </row>
    <row r="963" spans="1:9" ht="16.5" hidden="1" x14ac:dyDescent="0.25">
      <c r="A963" s="19" t="str">
        <f t="shared" si="28"/>
        <v>KL00198MNH250</v>
      </c>
      <c r="B963" s="23" t="s">
        <v>842</v>
      </c>
      <c r="C963" s="23" t="s">
        <v>51</v>
      </c>
      <c r="D963" s="23" t="s">
        <v>52</v>
      </c>
      <c r="E963" s="20">
        <v>58333</v>
      </c>
      <c r="F963" s="20">
        <v>46000</v>
      </c>
      <c r="H963" s="58"/>
      <c r="I963" s="60"/>
    </row>
    <row r="964" spans="1:9" ht="16.5" hidden="1" x14ac:dyDescent="0.25">
      <c r="A964" s="19" t="str">
        <f t="shared" si="28"/>
        <v>KL00198THST150</v>
      </c>
      <c r="B964" s="23" t="s">
        <v>842</v>
      </c>
      <c r="C964" s="23" t="s">
        <v>570</v>
      </c>
      <c r="D964" s="23" t="s">
        <v>571</v>
      </c>
      <c r="E964" s="20">
        <v>21667</v>
      </c>
      <c r="F964" s="20">
        <v>21667</v>
      </c>
      <c r="H964" s="58"/>
      <c r="I964" s="60"/>
    </row>
    <row r="965" spans="1:9" ht="16.5" hidden="1" x14ac:dyDescent="0.25">
      <c r="A965" s="19" t="str">
        <f t="shared" si="28"/>
        <v>KL00200CGM300</v>
      </c>
      <c r="B965" s="23" t="s">
        <v>4345</v>
      </c>
      <c r="C965" s="23" t="s">
        <v>27</v>
      </c>
      <c r="D965" s="23" t="s">
        <v>28</v>
      </c>
      <c r="E965" s="20">
        <v>73431</v>
      </c>
      <c r="F965" s="20">
        <v>73431</v>
      </c>
      <c r="H965" s="58"/>
      <c r="I965" s="60"/>
    </row>
    <row r="966" spans="1:9" ht="16.5" hidden="1" x14ac:dyDescent="0.25">
      <c r="A966" s="19" t="str">
        <f t="shared" si="28"/>
        <v>KL00200GSG250</v>
      </c>
      <c r="B966" s="23" t="s">
        <v>4345</v>
      </c>
      <c r="C966" s="23" t="s">
        <v>49</v>
      </c>
      <c r="D966" s="23" t="s">
        <v>50</v>
      </c>
      <c r="E966" s="20">
        <v>50400</v>
      </c>
      <c r="F966" s="20">
        <v>50400</v>
      </c>
      <c r="H966" s="58"/>
      <c r="I966" s="60"/>
    </row>
    <row r="967" spans="1:9" ht="16.5" hidden="1" x14ac:dyDescent="0.25">
      <c r="A967" s="19" t="str">
        <f t="shared" si="28"/>
        <v>KL00200GL250</v>
      </c>
      <c r="B967" s="23" t="s">
        <v>4345</v>
      </c>
      <c r="C967" s="23" t="s">
        <v>47</v>
      </c>
      <c r="D967" s="23" t="s">
        <v>48</v>
      </c>
      <c r="E967" s="20">
        <v>49500</v>
      </c>
      <c r="F967" s="20">
        <v>49500</v>
      </c>
      <c r="H967" s="58"/>
      <c r="I967" s="60"/>
    </row>
    <row r="968" spans="1:9" ht="16.5" hidden="1" x14ac:dyDescent="0.25">
      <c r="A968" s="19" t="str">
        <f>B968&amp;C968</f>
        <v>kl00202gm500</v>
      </c>
      <c r="B968" s="23" t="s">
        <v>7601</v>
      </c>
      <c r="C968" s="23" t="s">
        <v>7582</v>
      </c>
      <c r="D968" s="23" t="s">
        <v>31</v>
      </c>
      <c r="E968" s="20">
        <v>111058</v>
      </c>
      <c r="F968" s="20">
        <v>105505</v>
      </c>
      <c r="H968" s="58"/>
      <c r="I968" s="60"/>
    </row>
    <row r="969" spans="1:9" ht="16.5" hidden="1" x14ac:dyDescent="0.25">
      <c r="A969" s="19" t="str">
        <f t="shared" si="28"/>
        <v>kl00202cgm100</v>
      </c>
      <c r="B969" s="23" t="s">
        <v>7601</v>
      </c>
      <c r="C969" s="23" t="s">
        <v>7474</v>
      </c>
      <c r="D969" s="23" t="s">
        <v>557</v>
      </c>
      <c r="E969" s="20">
        <v>24549</v>
      </c>
      <c r="F969" s="20">
        <v>23322</v>
      </c>
      <c r="H969" s="58"/>
      <c r="I969" s="60"/>
    </row>
    <row r="970" spans="1:9" ht="16.5" hidden="1" x14ac:dyDescent="0.25">
      <c r="A970" s="19" t="str">
        <f t="shared" si="28"/>
        <v>kl00202cgm300</v>
      </c>
      <c r="B970" s="23" t="s">
        <v>7601</v>
      </c>
      <c r="C970" s="23" t="s">
        <v>7472</v>
      </c>
      <c r="D970" s="23" t="s">
        <v>28</v>
      </c>
      <c r="E970" s="20">
        <v>73431</v>
      </c>
      <c r="F970" s="20">
        <v>69759</v>
      </c>
      <c r="H970" s="58"/>
      <c r="I970" s="60"/>
    </row>
    <row r="971" spans="1:9" ht="16.5" hidden="1" x14ac:dyDescent="0.25">
      <c r="A971" s="19" t="str">
        <f t="shared" si="28"/>
        <v>kl00202th200</v>
      </c>
      <c r="B971" s="23" t="s">
        <v>7601</v>
      </c>
      <c r="C971" s="23" t="s">
        <v>7187</v>
      </c>
      <c r="D971" s="23" t="s">
        <v>7602</v>
      </c>
      <c r="E971" s="20">
        <v>55595</v>
      </c>
      <c r="F971" s="20">
        <v>52815</v>
      </c>
      <c r="H971" s="58"/>
      <c r="I971" s="60"/>
    </row>
    <row r="972" spans="1:9" ht="16.5" hidden="1" x14ac:dyDescent="0.25">
      <c r="A972" s="19" t="str">
        <f t="shared" si="28"/>
        <v>kl00202GTLX250G</v>
      </c>
      <c r="B972" s="23" t="s">
        <v>7601</v>
      </c>
      <c r="C972" s="23" t="s">
        <v>32</v>
      </c>
      <c r="D972" s="23" t="s">
        <v>1827</v>
      </c>
      <c r="E972" s="20">
        <v>50182</v>
      </c>
      <c r="F972" s="20">
        <v>47673</v>
      </c>
      <c r="H972" s="58"/>
      <c r="I972" s="60"/>
    </row>
    <row r="973" spans="1:9" ht="16.5" hidden="1" x14ac:dyDescent="0.25">
      <c r="A973" s="19" t="str">
        <f t="shared" si="28"/>
        <v>kl00202cc300</v>
      </c>
      <c r="B973" s="23" t="s">
        <v>7601</v>
      </c>
      <c r="C973" s="23" t="s">
        <v>7194</v>
      </c>
      <c r="D973" s="23" t="s">
        <v>40</v>
      </c>
      <c r="E973" s="20">
        <v>74250</v>
      </c>
      <c r="F973" s="20">
        <v>70538</v>
      </c>
      <c r="H973" s="58"/>
      <c r="I973" s="60"/>
    </row>
    <row r="974" spans="1:9" ht="16.5" hidden="1" x14ac:dyDescent="0.25">
      <c r="A974" s="19" t="str">
        <f t="shared" si="28"/>
        <v/>
      </c>
      <c r="B974" s="23"/>
      <c r="C974" s="23"/>
      <c r="D974" s="23"/>
      <c r="E974" s="20"/>
      <c r="F974" s="20"/>
      <c r="H974" s="58"/>
      <c r="I974" s="60"/>
    </row>
    <row r="975" spans="1:9" ht="16.5" hidden="1" x14ac:dyDescent="0.25">
      <c r="A975" s="19" t="str">
        <f t="shared" si="28"/>
        <v/>
      </c>
      <c r="B975" s="23"/>
      <c r="C975" s="23"/>
      <c r="D975" s="23"/>
      <c r="E975" s="20"/>
      <c r="F975" s="20"/>
      <c r="H975" s="58"/>
      <c r="I975" s="60"/>
    </row>
    <row r="976" spans="1:9" ht="16.5" hidden="1" x14ac:dyDescent="0.25">
      <c r="A976" s="19" t="str">
        <f t="shared" si="28"/>
        <v/>
      </c>
      <c r="B976" s="23"/>
      <c r="C976" s="23"/>
      <c r="D976" s="23"/>
      <c r="E976" s="20"/>
      <c r="F976" s="20"/>
      <c r="H976" s="58"/>
      <c r="I976" s="60"/>
    </row>
    <row r="977" spans="1:12" ht="16.5" hidden="1" x14ac:dyDescent="0.25">
      <c r="A977" s="19" t="str">
        <f t="shared" si="28"/>
        <v/>
      </c>
      <c r="B977" s="23"/>
      <c r="C977" s="23"/>
      <c r="D977" s="23"/>
      <c r="E977" s="20"/>
      <c r="F977" s="20"/>
      <c r="H977" s="58"/>
      <c r="I977" s="60"/>
    </row>
    <row r="978" spans="1:12" ht="16.5" hidden="1" x14ac:dyDescent="0.25">
      <c r="A978" s="19" t="str">
        <f t="shared" si="28"/>
        <v>KL00201CN300</v>
      </c>
      <c r="B978" s="23" t="s">
        <v>4348</v>
      </c>
      <c r="C978" s="23" t="s">
        <v>41</v>
      </c>
      <c r="D978" s="23" t="s">
        <v>42</v>
      </c>
      <c r="E978" s="20">
        <v>79950</v>
      </c>
      <c r="F978" s="20">
        <v>79950</v>
      </c>
      <c r="H978" s="58"/>
      <c r="I978" s="60"/>
    </row>
    <row r="979" spans="1:12" ht="16.5" hidden="1" x14ac:dyDescent="0.25">
      <c r="A979" s="19" t="str">
        <f t="shared" si="28"/>
        <v>KL00201GTLX250G</v>
      </c>
      <c r="B979" s="23" t="s">
        <v>4348</v>
      </c>
      <c r="C979" s="23" t="s">
        <v>32</v>
      </c>
      <c r="D979" s="23" t="s">
        <v>1827</v>
      </c>
      <c r="E979" s="20">
        <v>50182</v>
      </c>
      <c r="F979" s="20">
        <v>50182</v>
      </c>
      <c r="H979" s="58"/>
      <c r="I979" s="60"/>
    </row>
    <row r="980" spans="1:12" ht="16.5" hidden="1" x14ac:dyDescent="0.25">
      <c r="A980" s="19" t="str">
        <f t="shared" si="28"/>
        <v>KL00201CC300</v>
      </c>
      <c r="B980" s="23" t="s">
        <v>4348</v>
      </c>
      <c r="C980" s="23" t="s">
        <v>39</v>
      </c>
      <c r="D980" s="23" t="s">
        <v>1827</v>
      </c>
      <c r="E980" s="20">
        <v>74250</v>
      </c>
      <c r="F980" s="20">
        <v>74250</v>
      </c>
      <c r="H980" s="58"/>
      <c r="I980" s="60"/>
    </row>
    <row r="981" spans="1:12" ht="16.5" hidden="1" x14ac:dyDescent="0.25">
      <c r="A981" s="19" t="str">
        <f t="shared" si="28"/>
        <v>KL00201th200</v>
      </c>
      <c r="B981" s="23" t="s">
        <v>4348</v>
      </c>
      <c r="C981" s="23" t="s">
        <v>7187</v>
      </c>
      <c r="D981" s="23" t="s">
        <v>7602</v>
      </c>
      <c r="E981" s="20">
        <v>55595</v>
      </c>
      <c r="F981" s="20">
        <v>55595</v>
      </c>
      <c r="H981" s="58"/>
      <c r="I981" s="60"/>
    </row>
    <row r="982" spans="1:12" ht="16.5" hidden="1" x14ac:dyDescent="0.25">
      <c r="A982" s="19" t="str">
        <f t="shared" si="28"/>
        <v>KL00201CGM300</v>
      </c>
      <c r="B982" s="23" t="s">
        <v>4348</v>
      </c>
      <c r="C982" s="23" t="s">
        <v>27</v>
      </c>
      <c r="D982" s="23" t="s">
        <v>28</v>
      </c>
      <c r="E982" s="20">
        <v>73431</v>
      </c>
      <c r="F982" s="20">
        <v>73431</v>
      </c>
      <c r="H982" s="58">
        <f t="shared" si="29"/>
        <v>0</v>
      </c>
      <c r="I982" s="60">
        <v>73431</v>
      </c>
      <c r="L982">
        <v>69759</v>
      </c>
    </row>
    <row r="983" spans="1:12" ht="16.5" hidden="1" x14ac:dyDescent="0.25">
      <c r="A983" s="19" t="str">
        <f t="shared" si="28"/>
        <v>KL00201CGM500</v>
      </c>
      <c r="B983" s="23" t="s">
        <v>4348</v>
      </c>
      <c r="C983" s="23" t="s">
        <v>547</v>
      </c>
      <c r="D983" s="23" t="s">
        <v>548</v>
      </c>
      <c r="E983" s="20">
        <v>107159</v>
      </c>
      <c r="F983" s="20">
        <v>107159</v>
      </c>
      <c r="H983" s="58">
        <f t="shared" si="29"/>
        <v>0</v>
      </c>
      <c r="I983" s="60">
        <v>70950</v>
      </c>
      <c r="L983">
        <v>67403</v>
      </c>
    </row>
    <row r="984" spans="1:12" ht="16.5" hidden="1" x14ac:dyDescent="0.25">
      <c r="A984" s="19" t="str">
        <f t="shared" si="28"/>
        <v>KL00201CGM100</v>
      </c>
      <c r="B984" s="23" t="s">
        <v>4348</v>
      </c>
      <c r="C984" s="23" t="s">
        <v>556</v>
      </c>
      <c r="D984" s="23" t="s">
        <v>557</v>
      </c>
      <c r="E984" s="20">
        <v>24549</v>
      </c>
      <c r="F984" s="20">
        <v>24549</v>
      </c>
      <c r="H984" s="58">
        <f t="shared" si="29"/>
        <v>0</v>
      </c>
      <c r="I984" s="60">
        <v>56430</v>
      </c>
      <c r="L984">
        <v>56430</v>
      </c>
    </row>
    <row r="985" spans="1:12" ht="16.5" hidden="1" x14ac:dyDescent="0.25">
      <c r="A985" s="19" t="str">
        <f t="shared" ref="A985:A1078" si="30">B985&amp;C985</f>
        <v>KL00201MNH250</v>
      </c>
      <c r="B985" s="23" t="s">
        <v>4348</v>
      </c>
      <c r="C985" s="23" t="s">
        <v>51</v>
      </c>
      <c r="D985" s="23" t="s">
        <v>52</v>
      </c>
      <c r="E985" s="20">
        <v>46000</v>
      </c>
      <c r="F985" s="20">
        <v>46000</v>
      </c>
      <c r="H985" s="58">
        <f t="shared" si="29"/>
        <v>0</v>
      </c>
      <c r="I985" s="60">
        <v>89312</v>
      </c>
      <c r="L985">
        <v>89312</v>
      </c>
    </row>
    <row r="986" spans="1:12" ht="16.5" hidden="1" x14ac:dyDescent="0.25">
      <c r="A986" s="19" t="str">
        <f t="shared" si="30"/>
        <v>KL00201GM500</v>
      </c>
      <c r="B986" s="23" t="s">
        <v>4348</v>
      </c>
      <c r="C986" s="23" t="s">
        <v>30</v>
      </c>
      <c r="D986" s="23" t="s">
        <v>31</v>
      </c>
      <c r="E986" s="20">
        <v>111058</v>
      </c>
      <c r="F986" s="20">
        <v>111058</v>
      </c>
      <c r="H986" s="58">
        <f t="shared" si="29"/>
        <v>0</v>
      </c>
      <c r="I986" s="60">
        <v>111058</v>
      </c>
      <c r="L986">
        <v>105505</v>
      </c>
    </row>
    <row r="987" spans="1:12" ht="16.5" hidden="1" x14ac:dyDescent="0.25">
      <c r="A987" s="19" t="str">
        <f t="shared" si="30"/>
        <v>KL00201GHK300</v>
      </c>
      <c r="B987" s="23" t="s">
        <v>4348</v>
      </c>
      <c r="C987" s="23" t="s">
        <v>558</v>
      </c>
      <c r="D987" s="23" t="s">
        <v>559</v>
      </c>
      <c r="E987" s="20">
        <v>70000</v>
      </c>
      <c r="F987" s="20">
        <v>70000</v>
      </c>
      <c r="H987" s="58">
        <f t="shared" si="29"/>
        <v>0</v>
      </c>
      <c r="I987" s="60">
        <v>57998</v>
      </c>
      <c r="L987">
        <v>57998</v>
      </c>
    </row>
    <row r="988" spans="1:12" ht="16.5" hidden="1" x14ac:dyDescent="0.25">
      <c r="A988" s="19" t="str">
        <f t="shared" si="30"/>
        <v/>
      </c>
      <c r="B988" s="23"/>
      <c r="C988" s="23"/>
      <c r="D988" s="23"/>
      <c r="E988" s="20"/>
      <c r="F988" s="20"/>
      <c r="H988" s="58">
        <f t="shared" si="29"/>
        <v>0</v>
      </c>
      <c r="I988" s="60">
        <v>55595</v>
      </c>
      <c r="L988">
        <v>52816</v>
      </c>
    </row>
    <row r="989" spans="1:12" ht="16.5" hidden="1" x14ac:dyDescent="0.25">
      <c r="A989" s="19" t="str">
        <f t="shared" si="30"/>
        <v/>
      </c>
      <c r="B989" s="23"/>
      <c r="C989" s="23"/>
      <c r="D989" s="23"/>
      <c r="E989" s="20"/>
      <c r="F989" s="20"/>
      <c r="H989" s="58">
        <f t="shared" si="29"/>
        <v>0</v>
      </c>
      <c r="I989" s="60">
        <v>73431</v>
      </c>
      <c r="L989">
        <v>73431</v>
      </c>
    </row>
    <row r="990" spans="1:12" ht="16.5" hidden="1" x14ac:dyDescent="0.25">
      <c r="A990" s="19" t="str">
        <f t="shared" si="30"/>
        <v/>
      </c>
      <c r="B990" s="23"/>
      <c r="C990" s="23"/>
      <c r="D990" s="23"/>
      <c r="E990" s="20"/>
      <c r="F990" s="20"/>
      <c r="H990" s="58">
        <f t="shared" si="29"/>
        <v>0</v>
      </c>
      <c r="I990" s="60">
        <v>70950</v>
      </c>
      <c r="L990">
        <v>70950</v>
      </c>
    </row>
    <row r="991" spans="1:12" ht="16.5" hidden="1" x14ac:dyDescent="0.25">
      <c r="A991" s="19" t="str">
        <f t="shared" si="30"/>
        <v/>
      </c>
      <c r="B991" s="23"/>
      <c r="C991" s="23"/>
      <c r="D991" s="23"/>
      <c r="E991" s="20"/>
      <c r="F991" s="20"/>
      <c r="H991" s="58">
        <f t="shared" si="29"/>
        <v>0</v>
      </c>
      <c r="I991" s="60">
        <v>111058</v>
      </c>
      <c r="L991">
        <v>111058</v>
      </c>
    </row>
    <row r="992" spans="1:12" ht="16.5" hidden="1" x14ac:dyDescent="0.25">
      <c r="A992" s="19" t="str">
        <f t="shared" si="30"/>
        <v/>
      </c>
      <c r="B992" s="23"/>
      <c r="C992" s="23"/>
      <c r="D992" s="23"/>
      <c r="E992" s="20"/>
      <c r="F992" s="20"/>
      <c r="H992" s="58">
        <f t="shared" si="29"/>
        <v>0</v>
      </c>
      <c r="I992" s="60">
        <v>50183</v>
      </c>
      <c r="L992">
        <v>50182</v>
      </c>
    </row>
    <row r="993" spans="1:12" ht="16.5" hidden="1" x14ac:dyDescent="0.25">
      <c r="A993" s="19" t="str">
        <f t="shared" si="30"/>
        <v/>
      </c>
      <c r="B993" s="23"/>
      <c r="C993" s="23"/>
      <c r="D993" s="23"/>
      <c r="E993" s="20"/>
      <c r="F993" s="20"/>
      <c r="H993" s="58">
        <f t="shared" si="29"/>
        <v>0</v>
      </c>
      <c r="I993" s="60">
        <v>111606</v>
      </c>
      <c r="L993">
        <v>111606</v>
      </c>
    </row>
    <row r="994" spans="1:12" ht="16.5" hidden="1" x14ac:dyDescent="0.25">
      <c r="A994" s="19" t="str">
        <f t="shared" si="30"/>
        <v/>
      </c>
      <c r="B994" s="23"/>
      <c r="C994" s="23"/>
      <c r="D994" s="23"/>
      <c r="E994" s="20"/>
      <c r="F994" s="20"/>
      <c r="H994" s="58">
        <f t="shared" si="29"/>
        <v>0</v>
      </c>
      <c r="I994" s="60">
        <v>119066</v>
      </c>
      <c r="L994">
        <v>119066</v>
      </c>
    </row>
    <row r="995" spans="1:12" ht="16.5" hidden="1" x14ac:dyDescent="0.25">
      <c r="A995" s="19" t="str">
        <f t="shared" si="30"/>
        <v>KMARKETCGM300</v>
      </c>
      <c r="B995" s="23" t="s">
        <v>589</v>
      </c>
      <c r="C995" s="23" t="s">
        <v>27</v>
      </c>
      <c r="D995" s="23" t="s">
        <v>28</v>
      </c>
      <c r="E995" s="20">
        <v>73431</v>
      </c>
      <c r="F995" s="20">
        <v>69759</v>
      </c>
      <c r="H995" s="58">
        <f t="shared" si="29"/>
        <v>-3672</v>
      </c>
      <c r="I995" s="60">
        <v>111058</v>
      </c>
      <c r="L995">
        <v>111058</v>
      </c>
    </row>
    <row r="996" spans="1:12" ht="16.5" hidden="1" x14ac:dyDescent="0.25">
      <c r="A996" s="19" t="str">
        <f t="shared" si="30"/>
        <v>KMARKETCN300</v>
      </c>
      <c r="B996" s="23" t="s">
        <v>589</v>
      </c>
      <c r="C996" s="23" t="s">
        <v>41</v>
      </c>
      <c r="D996" s="23" t="s">
        <v>42</v>
      </c>
      <c r="E996" s="20">
        <v>70950</v>
      </c>
      <c r="F996" s="20">
        <v>67403</v>
      </c>
      <c r="H996" s="58">
        <f t="shared" si="29"/>
        <v>-3547</v>
      </c>
      <c r="I996" s="60">
        <v>107205</v>
      </c>
      <c r="L996">
        <v>107205</v>
      </c>
    </row>
    <row r="997" spans="1:12" ht="16.5" hidden="1" x14ac:dyDescent="0.25">
      <c r="A997" s="57" t="str">
        <f t="shared" si="30"/>
        <v>KMARKETGL250</v>
      </c>
      <c r="B997" s="23" t="s">
        <v>589</v>
      </c>
      <c r="C997" s="23" t="s">
        <v>47</v>
      </c>
      <c r="D997" s="23" t="s">
        <v>48</v>
      </c>
      <c r="E997" s="20">
        <v>56430</v>
      </c>
      <c r="F997" s="20">
        <v>56430</v>
      </c>
      <c r="H997" s="58">
        <f t="shared" si="29"/>
        <v>0</v>
      </c>
      <c r="I997" s="60">
        <v>73431</v>
      </c>
      <c r="L997">
        <v>73431</v>
      </c>
    </row>
    <row r="998" spans="1:12" ht="16.5" hidden="1" x14ac:dyDescent="0.25">
      <c r="A998" s="57" t="str">
        <f t="shared" si="30"/>
        <v>KMARKETGL500KT</v>
      </c>
      <c r="B998" s="23" t="s">
        <v>589</v>
      </c>
      <c r="C998" s="23" t="s">
        <v>549</v>
      </c>
      <c r="D998" s="23" t="s">
        <v>550</v>
      </c>
      <c r="E998" s="20">
        <v>89312</v>
      </c>
      <c r="F998" s="20">
        <v>89312</v>
      </c>
      <c r="H998" s="58">
        <f t="shared" si="29"/>
        <v>0</v>
      </c>
      <c r="I998" s="60">
        <v>119066</v>
      </c>
      <c r="L998">
        <v>119066</v>
      </c>
    </row>
    <row r="999" spans="1:12" ht="16.5" hidden="1" x14ac:dyDescent="0.25">
      <c r="A999" s="57" t="str">
        <f t="shared" si="30"/>
        <v>KMARKETGM500</v>
      </c>
      <c r="B999" s="23" t="s">
        <v>589</v>
      </c>
      <c r="C999" s="23" t="s">
        <v>30</v>
      </c>
      <c r="D999" s="23" t="s">
        <v>31</v>
      </c>
      <c r="E999" s="20">
        <v>111058</v>
      </c>
      <c r="F999" s="20">
        <v>105505</v>
      </c>
      <c r="H999" s="58">
        <f t="shared" si="29"/>
        <v>-5553</v>
      </c>
      <c r="I999" s="60">
        <v>111058</v>
      </c>
      <c r="L999">
        <v>111058</v>
      </c>
    </row>
    <row r="1000" spans="1:12" ht="16.5" hidden="1" x14ac:dyDescent="0.25">
      <c r="A1000" s="57" t="str">
        <f t="shared" si="30"/>
        <v>KMARKETGSG250</v>
      </c>
      <c r="B1000" s="23" t="s">
        <v>589</v>
      </c>
      <c r="C1000" s="23" t="s">
        <v>49</v>
      </c>
      <c r="D1000" s="23" t="s">
        <v>50</v>
      </c>
      <c r="E1000" s="20">
        <v>57998</v>
      </c>
      <c r="F1000" s="20">
        <v>57998</v>
      </c>
      <c r="H1000" s="58">
        <f t="shared" si="29"/>
        <v>0</v>
      </c>
      <c r="I1000" s="60">
        <v>50183</v>
      </c>
      <c r="L1000">
        <v>50183</v>
      </c>
    </row>
    <row r="1001" spans="1:12" ht="16.5" hidden="1" x14ac:dyDescent="0.25">
      <c r="A1001" s="57" t="str">
        <f t="shared" si="30"/>
        <v>KMARKETTH200</v>
      </c>
      <c r="B1001" s="23" t="s">
        <v>589</v>
      </c>
      <c r="C1001" s="23" t="s">
        <v>35</v>
      </c>
      <c r="D1001" s="23" t="s">
        <v>36</v>
      </c>
      <c r="E1001" s="20">
        <v>55595</v>
      </c>
      <c r="F1001" s="20">
        <v>52816</v>
      </c>
      <c r="H1001" s="58">
        <f t="shared" si="29"/>
        <v>-2779</v>
      </c>
      <c r="I1001" s="60">
        <v>111606</v>
      </c>
      <c r="L1001">
        <v>111606</v>
      </c>
    </row>
    <row r="1002" spans="1:12" ht="16.5" hidden="1" x14ac:dyDescent="0.25">
      <c r="A1002" s="57" t="str">
        <f t="shared" si="30"/>
        <v>LOCALMARTCGM300</v>
      </c>
      <c r="B1002" s="23" t="s">
        <v>591</v>
      </c>
      <c r="C1002" s="23" t="s">
        <v>27</v>
      </c>
      <c r="D1002" s="23" t="s">
        <v>28</v>
      </c>
      <c r="E1002" s="20">
        <v>73431</v>
      </c>
      <c r="F1002" s="20">
        <v>73431</v>
      </c>
      <c r="H1002" s="58">
        <f t="shared" si="29"/>
        <v>0</v>
      </c>
      <c r="I1002" s="60">
        <v>46000</v>
      </c>
      <c r="L1002">
        <v>46000</v>
      </c>
    </row>
    <row r="1003" spans="1:12" ht="16.5" hidden="1" x14ac:dyDescent="0.25">
      <c r="A1003" s="57" t="str">
        <f t="shared" si="30"/>
        <v>LOCALMARTCN300</v>
      </c>
      <c r="B1003" s="23" t="s">
        <v>591</v>
      </c>
      <c r="C1003" s="23" t="s">
        <v>41</v>
      </c>
      <c r="D1003" s="23" t="s">
        <v>42</v>
      </c>
      <c r="E1003" s="20">
        <v>70950</v>
      </c>
      <c r="F1003" s="20">
        <v>70950</v>
      </c>
      <c r="H1003" s="58">
        <f t="shared" si="29"/>
        <v>0</v>
      </c>
      <c r="I1003" s="60">
        <v>92000</v>
      </c>
      <c r="L1003">
        <v>92000</v>
      </c>
    </row>
    <row r="1004" spans="1:12" ht="16.5" hidden="1" x14ac:dyDescent="0.25">
      <c r="A1004" s="57" t="str">
        <f t="shared" si="30"/>
        <v>LOCALMARTGM500</v>
      </c>
      <c r="B1004" s="23" t="s">
        <v>591</v>
      </c>
      <c r="C1004" s="23" t="s">
        <v>30</v>
      </c>
      <c r="D1004" s="23" t="s">
        <v>31</v>
      </c>
      <c r="E1004" s="20">
        <v>111058</v>
      </c>
      <c r="F1004" s="20">
        <v>111058</v>
      </c>
      <c r="H1004" s="58">
        <f t="shared" si="29"/>
        <v>0</v>
      </c>
      <c r="I1004" s="60">
        <v>55595</v>
      </c>
      <c r="L1004">
        <v>55595</v>
      </c>
    </row>
    <row r="1005" spans="1:12" ht="16.5" hidden="1" x14ac:dyDescent="0.25">
      <c r="A1005" s="57" t="str">
        <f t="shared" si="30"/>
        <v>LOCALMARTGTLX250G</v>
      </c>
      <c r="B1005" s="23" t="s">
        <v>591</v>
      </c>
      <c r="C1005" s="23" t="s">
        <v>32</v>
      </c>
      <c r="D1005" s="23" t="s">
        <v>33</v>
      </c>
      <c r="E1005" s="20">
        <v>50182</v>
      </c>
      <c r="F1005" s="20">
        <v>50182</v>
      </c>
      <c r="H1005" s="58">
        <f t="shared" si="29"/>
        <v>0</v>
      </c>
      <c r="I1005" s="60">
        <v>107205</v>
      </c>
      <c r="L1005">
        <v>107205</v>
      </c>
    </row>
    <row r="1006" spans="1:12" ht="16.5" hidden="1" x14ac:dyDescent="0.25">
      <c r="A1006" s="19" t="str">
        <f t="shared" si="30"/>
        <v>LOCALMARTGXD500</v>
      </c>
      <c r="B1006" s="23" t="s">
        <v>591</v>
      </c>
      <c r="C1006" s="23" t="s">
        <v>55</v>
      </c>
      <c r="D1006" s="23" t="s">
        <v>56</v>
      </c>
      <c r="E1006" s="20">
        <v>111606</v>
      </c>
      <c r="F1006" s="20">
        <v>111606</v>
      </c>
      <c r="H1006" s="58">
        <f t="shared" si="29"/>
        <v>0</v>
      </c>
      <c r="I1006" s="60">
        <v>73431</v>
      </c>
      <c r="L1006">
        <v>66088</v>
      </c>
    </row>
    <row r="1007" spans="1:12" ht="16.5" hidden="1" x14ac:dyDescent="0.25">
      <c r="A1007" s="19" t="str">
        <f t="shared" si="30"/>
        <v>LOTTECGM500</v>
      </c>
      <c r="B1007" s="23" t="s">
        <v>593</v>
      </c>
      <c r="C1007" s="23" t="s">
        <v>547</v>
      </c>
      <c r="D1007" s="23" t="s">
        <v>548</v>
      </c>
      <c r="E1007" s="20">
        <v>119066</v>
      </c>
      <c r="F1007" s="20">
        <v>119066</v>
      </c>
      <c r="H1007" s="58">
        <f t="shared" si="29"/>
        <v>0</v>
      </c>
      <c r="I1007" s="60">
        <v>119066</v>
      </c>
      <c r="L1007">
        <v>107159</v>
      </c>
    </row>
    <row r="1008" spans="1:12" ht="16.5" hidden="1" x14ac:dyDescent="0.25">
      <c r="A1008" s="19" t="str">
        <f t="shared" si="30"/>
        <v>LOTTEGM500</v>
      </c>
      <c r="B1008" s="23" t="s">
        <v>593</v>
      </c>
      <c r="C1008" s="23" t="s">
        <v>30</v>
      </c>
      <c r="D1008" s="23" t="s">
        <v>31</v>
      </c>
      <c r="E1008" s="20">
        <v>111058</v>
      </c>
      <c r="F1008" s="20">
        <v>111058</v>
      </c>
      <c r="H1008" s="58">
        <f t="shared" si="29"/>
        <v>0</v>
      </c>
      <c r="I1008" s="60">
        <v>111058</v>
      </c>
      <c r="L1008">
        <v>99952</v>
      </c>
    </row>
    <row r="1009" spans="1:12" ht="16.5" hidden="1" x14ac:dyDescent="0.25">
      <c r="A1009" s="19" t="str">
        <f t="shared" si="30"/>
        <v>LOTTETH400</v>
      </c>
      <c r="B1009" s="23" t="s">
        <v>593</v>
      </c>
      <c r="C1009" s="23" t="s">
        <v>553</v>
      </c>
      <c r="D1009" s="23" t="s">
        <v>554</v>
      </c>
      <c r="E1009" s="20">
        <v>107205</v>
      </c>
      <c r="F1009" s="20">
        <v>107205</v>
      </c>
      <c r="H1009" s="58">
        <f t="shared" si="29"/>
        <v>0</v>
      </c>
      <c r="I1009" s="60">
        <v>55595</v>
      </c>
      <c r="L1009">
        <v>50036</v>
      </c>
    </row>
    <row r="1010" spans="1:12" ht="16.5" hidden="1" x14ac:dyDescent="0.25">
      <c r="A1010" s="19" t="str">
        <f t="shared" si="30"/>
        <v>MEGACGM300</v>
      </c>
      <c r="B1010" s="57" t="s">
        <v>594</v>
      </c>
      <c r="C1010" s="22" t="s">
        <v>27</v>
      </c>
      <c r="D1010" s="22" t="s">
        <v>28</v>
      </c>
      <c r="E1010" s="21">
        <v>73431</v>
      </c>
      <c r="F1010" s="21">
        <v>73431</v>
      </c>
      <c r="H1010" s="58">
        <f t="shared" si="29"/>
        <v>0</v>
      </c>
      <c r="I1010" s="60">
        <v>24549</v>
      </c>
      <c r="L1010">
        <v>23322</v>
      </c>
    </row>
    <row r="1011" spans="1:12" ht="16.5" hidden="1" x14ac:dyDescent="0.25">
      <c r="A1011" s="19" t="str">
        <f t="shared" si="30"/>
        <v>MEGACGM500</v>
      </c>
      <c r="B1011" s="57" t="s">
        <v>594</v>
      </c>
      <c r="C1011" s="22" t="s">
        <v>547</v>
      </c>
      <c r="D1011" s="22" t="s">
        <v>548</v>
      </c>
      <c r="E1011" s="21">
        <v>119066</v>
      </c>
      <c r="F1011" s="21">
        <v>119066</v>
      </c>
      <c r="H1011" s="58">
        <f t="shared" si="29"/>
        <v>0</v>
      </c>
      <c r="I1011" s="60">
        <v>73431</v>
      </c>
      <c r="L1011">
        <v>69759</v>
      </c>
    </row>
    <row r="1012" spans="1:12" ht="16.5" hidden="1" x14ac:dyDescent="0.25">
      <c r="A1012" s="19" t="str">
        <f t="shared" si="30"/>
        <v>MEGAGM500</v>
      </c>
      <c r="B1012" s="57" t="s">
        <v>594</v>
      </c>
      <c r="C1012" s="22" t="s">
        <v>30</v>
      </c>
      <c r="D1012" s="22" t="s">
        <v>31</v>
      </c>
      <c r="E1012" s="21">
        <v>111058</v>
      </c>
      <c r="F1012" s="21">
        <v>111058</v>
      </c>
      <c r="H1012" s="58">
        <f t="shared" si="29"/>
        <v>0</v>
      </c>
      <c r="I1012" s="60">
        <v>111058</v>
      </c>
      <c r="L1012">
        <v>105505</v>
      </c>
    </row>
    <row r="1013" spans="1:12" ht="16.5" hidden="1" x14ac:dyDescent="0.25">
      <c r="A1013" s="19" t="str">
        <f t="shared" si="30"/>
        <v>MEGAGTLX250G</v>
      </c>
      <c r="B1013" s="57" t="s">
        <v>594</v>
      </c>
      <c r="C1013" s="22" t="s">
        <v>32</v>
      </c>
      <c r="D1013" s="22" t="s">
        <v>33</v>
      </c>
      <c r="E1013" s="20">
        <v>50182</v>
      </c>
      <c r="F1013" s="20">
        <v>50182</v>
      </c>
      <c r="H1013" s="58">
        <f t="shared" si="29"/>
        <v>0</v>
      </c>
      <c r="I1013" s="60">
        <v>50183</v>
      </c>
      <c r="L1013">
        <v>47674</v>
      </c>
    </row>
    <row r="1014" spans="1:12" ht="16.5" hidden="1" x14ac:dyDescent="0.25">
      <c r="A1014" s="19" t="str">
        <f t="shared" si="30"/>
        <v>MEGAGXD500</v>
      </c>
      <c r="B1014" s="57" t="s">
        <v>594</v>
      </c>
      <c r="C1014" s="22" t="s">
        <v>55</v>
      </c>
      <c r="D1014" s="22" t="s">
        <v>56</v>
      </c>
      <c r="E1014" s="21">
        <v>111606</v>
      </c>
      <c r="F1014" s="21">
        <v>111606</v>
      </c>
      <c r="H1014" s="58">
        <f t="shared" si="29"/>
        <v>0</v>
      </c>
      <c r="I1014" s="60">
        <v>55595</v>
      </c>
      <c r="L1014">
        <v>52816</v>
      </c>
    </row>
    <row r="1015" spans="1:12" ht="16.5" hidden="1" x14ac:dyDescent="0.25">
      <c r="A1015" s="19" t="str">
        <f t="shared" si="30"/>
        <v>MEGAMNH250</v>
      </c>
      <c r="B1015" s="57" t="s">
        <v>594</v>
      </c>
      <c r="C1015" s="22" t="s">
        <v>51</v>
      </c>
      <c r="D1015" s="22" t="s">
        <v>52</v>
      </c>
      <c r="E1015" s="21">
        <v>46000</v>
      </c>
      <c r="F1015" s="21">
        <v>46000</v>
      </c>
      <c r="H1015" s="58">
        <f t="shared" ref="H1015:H1078" si="31">F1015-E1015</f>
        <v>0</v>
      </c>
      <c r="I1015" s="60">
        <v>74250</v>
      </c>
      <c r="L1015">
        <v>70537.5</v>
      </c>
    </row>
    <row r="1016" spans="1:12" ht="16.5" hidden="1" x14ac:dyDescent="0.25">
      <c r="A1016" s="19" t="str">
        <f t="shared" si="30"/>
        <v>MEGAMNH500</v>
      </c>
      <c r="B1016" s="57" t="s">
        <v>594</v>
      </c>
      <c r="C1016" s="22" t="s">
        <v>595</v>
      </c>
      <c r="D1016" s="22" t="s">
        <v>596</v>
      </c>
      <c r="E1016" s="21">
        <v>92000</v>
      </c>
      <c r="F1016" s="21">
        <v>92000</v>
      </c>
      <c r="H1016" s="58">
        <f t="shared" si="31"/>
        <v>0</v>
      </c>
      <c r="I1016" s="60">
        <v>73431</v>
      </c>
      <c r="L1016">
        <v>69759.45</v>
      </c>
    </row>
    <row r="1017" spans="1:12" ht="16.5" hidden="1" x14ac:dyDescent="0.25">
      <c r="A1017" s="19" t="str">
        <f t="shared" si="30"/>
        <v>MEGATH200</v>
      </c>
      <c r="B1017" s="57" t="s">
        <v>594</v>
      </c>
      <c r="C1017" s="22" t="s">
        <v>35</v>
      </c>
      <c r="D1017" s="22" t="s">
        <v>36</v>
      </c>
      <c r="E1017" s="21">
        <v>55595</v>
      </c>
      <c r="F1017" s="21">
        <v>55595</v>
      </c>
      <c r="H1017" s="58">
        <f t="shared" si="31"/>
        <v>0</v>
      </c>
      <c r="I1017" s="60">
        <v>119066</v>
      </c>
      <c r="L1017">
        <v>113112.7</v>
      </c>
    </row>
    <row r="1018" spans="1:12" ht="16.5" hidden="1" x14ac:dyDescent="0.25">
      <c r="A1018" s="19" t="str">
        <f t="shared" si="30"/>
        <v>MEGATH400</v>
      </c>
      <c r="B1018" s="57" t="s">
        <v>594</v>
      </c>
      <c r="C1018" s="22" t="s">
        <v>553</v>
      </c>
      <c r="D1018" s="22" t="s">
        <v>554</v>
      </c>
      <c r="E1018" s="21">
        <v>107205</v>
      </c>
      <c r="F1018" s="21">
        <v>107205</v>
      </c>
      <c r="H1018" s="58">
        <f t="shared" si="31"/>
        <v>0</v>
      </c>
      <c r="I1018" s="60">
        <v>70950</v>
      </c>
      <c r="L1018">
        <v>67402.5</v>
      </c>
    </row>
    <row r="1019" spans="1:12" ht="16.5" hidden="1" x14ac:dyDescent="0.25">
      <c r="A1019" s="19" t="str">
        <f t="shared" si="30"/>
        <v>MINHCAUCGM300</v>
      </c>
      <c r="B1019" s="23" t="s">
        <v>597</v>
      </c>
      <c r="C1019" s="23" t="s">
        <v>27</v>
      </c>
      <c r="D1019" s="23" t="s">
        <v>28</v>
      </c>
      <c r="E1019" s="20">
        <v>73431</v>
      </c>
      <c r="F1019" s="20">
        <v>66088</v>
      </c>
      <c r="H1019" s="58">
        <f t="shared" si="31"/>
        <v>-7343</v>
      </c>
      <c r="I1019" s="60">
        <v>111058</v>
      </c>
      <c r="L1019">
        <v>105505.09999999999</v>
      </c>
    </row>
    <row r="1020" spans="1:12" ht="16.5" hidden="1" x14ac:dyDescent="0.25">
      <c r="A1020" s="19" t="str">
        <f t="shared" si="30"/>
        <v>MINHCAUCGM500</v>
      </c>
      <c r="B1020" s="23" t="s">
        <v>597</v>
      </c>
      <c r="C1020" s="23" t="s">
        <v>547</v>
      </c>
      <c r="D1020" s="23" t="s">
        <v>548</v>
      </c>
      <c r="E1020" s="20">
        <v>119066</v>
      </c>
      <c r="F1020" s="20">
        <v>107159</v>
      </c>
      <c r="H1020" s="58">
        <f t="shared" si="31"/>
        <v>-11907</v>
      </c>
      <c r="I1020" s="60">
        <v>50183</v>
      </c>
      <c r="L1020">
        <v>47673.85</v>
      </c>
    </row>
    <row r="1021" spans="1:12" ht="16.5" hidden="1" x14ac:dyDescent="0.25">
      <c r="A1021" s="19" t="str">
        <f t="shared" si="30"/>
        <v>MINHCAUGM500</v>
      </c>
      <c r="B1021" s="23" t="s">
        <v>597</v>
      </c>
      <c r="C1021" s="23" t="s">
        <v>30</v>
      </c>
      <c r="D1021" s="23" t="s">
        <v>31</v>
      </c>
      <c r="E1021" s="20">
        <v>111058</v>
      </c>
      <c r="F1021" s="20">
        <v>99952</v>
      </c>
      <c r="H1021" s="58">
        <f t="shared" si="31"/>
        <v>-11106</v>
      </c>
      <c r="I1021" s="60">
        <v>46000</v>
      </c>
      <c r="L1021">
        <v>43700</v>
      </c>
    </row>
    <row r="1022" spans="1:12" ht="16.5" hidden="1" x14ac:dyDescent="0.25">
      <c r="A1022" s="19" t="str">
        <f t="shared" si="30"/>
        <v>MINHCAUTH200</v>
      </c>
      <c r="B1022" s="23" t="s">
        <v>597</v>
      </c>
      <c r="C1022" s="23" t="s">
        <v>35</v>
      </c>
      <c r="D1022" s="23" t="s">
        <v>36</v>
      </c>
      <c r="E1022" s="20">
        <v>55595</v>
      </c>
      <c r="F1022" s="20">
        <v>50036</v>
      </c>
      <c r="H1022" s="58">
        <f t="shared" si="31"/>
        <v>-5559</v>
      </c>
      <c r="I1022" s="60">
        <v>55595</v>
      </c>
      <c r="L1022">
        <v>52815.25</v>
      </c>
    </row>
    <row r="1023" spans="1:12" ht="16.5" hidden="1" x14ac:dyDescent="0.25">
      <c r="A1023" s="19" t="str">
        <f t="shared" si="30"/>
        <v>OKONOCGM100</v>
      </c>
      <c r="B1023" s="23" t="s">
        <v>599</v>
      </c>
      <c r="C1023" s="23" t="s">
        <v>556</v>
      </c>
      <c r="D1023" s="23" t="s">
        <v>557</v>
      </c>
      <c r="E1023" s="20">
        <v>24549</v>
      </c>
      <c r="F1023" s="20">
        <v>23322</v>
      </c>
      <c r="H1023" s="58">
        <f t="shared" si="31"/>
        <v>-1227</v>
      </c>
      <c r="I1023" s="60">
        <v>74250</v>
      </c>
      <c r="L1023">
        <v>69052.5</v>
      </c>
    </row>
    <row r="1024" spans="1:12" ht="16.5" hidden="1" x14ac:dyDescent="0.25">
      <c r="A1024" s="19" t="str">
        <f t="shared" si="30"/>
        <v>OKONOCGM300</v>
      </c>
      <c r="B1024" s="23" t="s">
        <v>599</v>
      </c>
      <c r="C1024" s="23" t="s">
        <v>27</v>
      </c>
      <c r="D1024" s="23" t="s">
        <v>28</v>
      </c>
      <c r="E1024" s="20">
        <v>73431</v>
      </c>
      <c r="F1024" s="20">
        <v>69759</v>
      </c>
      <c r="H1024" s="58">
        <f t="shared" si="31"/>
        <v>-3672</v>
      </c>
      <c r="I1024" s="60">
        <v>24549</v>
      </c>
      <c r="L1024">
        <v>22830.57</v>
      </c>
    </row>
    <row r="1025" spans="1:12" ht="16.5" hidden="1" x14ac:dyDescent="0.25">
      <c r="A1025" s="19" t="str">
        <f t="shared" si="30"/>
        <v>OKONOGM500</v>
      </c>
      <c r="B1025" s="23" t="s">
        <v>599</v>
      </c>
      <c r="C1025" s="23" t="s">
        <v>30</v>
      </c>
      <c r="D1025" s="23" t="s">
        <v>31</v>
      </c>
      <c r="E1025" s="20">
        <v>111058</v>
      </c>
      <c r="F1025" s="20">
        <v>105505</v>
      </c>
      <c r="H1025" s="58">
        <f t="shared" si="31"/>
        <v>-5553</v>
      </c>
      <c r="I1025" s="60">
        <v>73431</v>
      </c>
      <c r="L1025">
        <v>68290.83</v>
      </c>
    </row>
    <row r="1026" spans="1:12" ht="16.5" hidden="1" x14ac:dyDescent="0.25">
      <c r="A1026" s="19" t="str">
        <f t="shared" si="30"/>
        <v>OKONOGTLX250G</v>
      </c>
      <c r="B1026" s="23" t="s">
        <v>599</v>
      </c>
      <c r="C1026" s="23" t="s">
        <v>32</v>
      </c>
      <c r="D1026" s="23" t="s">
        <v>33</v>
      </c>
      <c r="E1026" s="20">
        <v>50182</v>
      </c>
      <c r="F1026" s="20">
        <v>47674</v>
      </c>
      <c r="H1026" s="58">
        <f t="shared" si="31"/>
        <v>-2508</v>
      </c>
      <c r="I1026" s="60">
        <v>119066</v>
      </c>
      <c r="L1026">
        <v>110731.38</v>
      </c>
    </row>
    <row r="1027" spans="1:12" ht="16.5" hidden="1" x14ac:dyDescent="0.25">
      <c r="A1027" s="19" t="str">
        <f t="shared" si="30"/>
        <v>OKONOTH200</v>
      </c>
      <c r="B1027" s="22" t="s">
        <v>599</v>
      </c>
      <c r="C1027" s="22" t="s">
        <v>35</v>
      </c>
      <c r="D1027" s="22" t="s">
        <v>36</v>
      </c>
      <c r="E1027" s="21">
        <v>55595</v>
      </c>
      <c r="F1027" s="21">
        <v>52816</v>
      </c>
      <c r="H1027" s="58">
        <f t="shared" si="31"/>
        <v>-2779</v>
      </c>
      <c r="I1027" s="60">
        <v>22500</v>
      </c>
      <c r="L1027">
        <v>20925</v>
      </c>
    </row>
    <row r="1028" spans="1:12" ht="16.5" hidden="1" x14ac:dyDescent="0.25">
      <c r="A1028" s="19" t="str">
        <f t="shared" si="30"/>
        <v>PTMARTCC300</v>
      </c>
      <c r="B1028" s="22" t="s">
        <v>601</v>
      </c>
      <c r="C1028" s="22" t="s">
        <v>39</v>
      </c>
      <c r="D1028" s="22" t="s">
        <v>40</v>
      </c>
      <c r="E1028" s="21">
        <v>74250</v>
      </c>
      <c r="F1028" s="21">
        <v>70537.5</v>
      </c>
      <c r="H1028" s="58">
        <f t="shared" si="31"/>
        <v>-3712.5</v>
      </c>
      <c r="I1028" s="60">
        <v>37500</v>
      </c>
      <c r="L1028">
        <v>34875</v>
      </c>
    </row>
    <row r="1029" spans="1:12" ht="16.5" hidden="1" x14ac:dyDescent="0.25">
      <c r="A1029" s="19" t="str">
        <f t="shared" si="30"/>
        <v>PTMARTCGM300</v>
      </c>
      <c r="B1029" s="22" t="s">
        <v>601</v>
      </c>
      <c r="C1029" s="22" t="s">
        <v>27</v>
      </c>
      <c r="D1029" s="22" t="s">
        <v>28</v>
      </c>
      <c r="E1029" s="21">
        <v>73431</v>
      </c>
      <c r="F1029" s="21">
        <v>69759.45</v>
      </c>
      <c r="H1029" s="58">
        <f t="shared" si="31"/>
        <v>-3671.5500000000029</v>
      </c>
      <c r="I1029" s="60">
        <v>70950</v>
      </c>
      <c r="L1029">
        <v>65983.5</v>
      </c>
    </row>
    <row r="1030" spans="1:12" ht="16.5" hidden="1" x14ac:dyDescent="0.25">
      <c r="A1030" s="19" t="str">
        <f t="shared" si="30"/>
        <v>PTMARTCGM500</v>
      </c>
      <c r="B1030" s="22" t="s">
        <v>601</v>
      </c>
      <c r="C1030" s="22" t="s">
        <v>547</v>
      </c>
      <c r="D1030" s="22" t="s">
        <v>548</v>
      </c>
      <c r="E1030" s="21">
        <v>119066</v>
      </c>
      <c r="F1030" s="21">
        <v>113112.7</v>
      </c>
      <c r="H1030" s="58">
        <f t="shared" si="31"/>
        <v>-5953.3000000000029</v>
      </c>
      <c r="I1030" s="60">
        <v>59400</v>
      </c>
      <c r="L1030">
        <v>46035</v>
      </c>
    </row>
    <row r="1031" spans="1:12" ht="16.5" hidden="1" x14ac:dyDescent="0.25">
      <c r="A1031" s="19" t="str">
        <f t="shared" si="30"/>
        <v>PTMARTCN300</v>
      </c>
      <c r="B1031" s="22" t="s">
        <v>601</v>
      </c>
      <c r="C1031" s="22" t="s">
        <v>41</v>
      </c>
      <c r="D1031" s="22" t="s">
        <v>42</v>
      </c>
      <c r="E1031" s="21">
        <v>70950</v>
      </c>
      <c r="F1031" s="21">
        <v>67402.5</v>
      </c>
      <c r="H1031" s="58">
        <f t="shared" si="31"/>
        <v>-3547.5</v>
      </c>
      <c r="I1031" s="60">
        <v>111058</v>
      </c>
      <c r="L1031">
        <v>103283.94</v>
      </c>
    </row>
    <row r="1032" spans="1:12" ht="16.5" hidden="1" x14ac:dyDescent="0.25">
      <c r="A1032" s="19" t="str">
        <f t="shared" si="30"/>
        <v>PTMARTGM500</v>
      </c>
      <c r="B1032" s="22" t="s">
        <v>601</v>
      </c>
      <c r="C1032" s="22" t="s">
        <v>30</v>
      </c>
      <c r="D1032" s="22" t="s">
        <v>31</v>
      </c>
      <c r="E1032" s="21">
        <v>111058</v>
      </c>
      <c r="F1032" s="21">
        <v>105505.09999999999</v>
      </c>
      <c r="H1032" s="58">
        <f t="shared" si="31"/>
        <v>-5552.9000000000087</v>
      </c>
      <c r="I1032" s="60">
        <v>50183</v>
      </c>
      <c r="L1032">
        <v>46670.19</v>
      </c>
    </row>
    <row r="1033" spans="1:12" ht="16.5" hidden="1" x14ac:dyDescent="0.25">
      <c r="A1033" s="19" t="str">
        <f t="shared" si="30"/>
        <v>PTMARTGTLX250G</v>
      </c>
      <c r="B1033" s="22" t="s">
        <v>601</v>
      </c>
      <c r="C1033" s="22" t="s">
        <v>32</v>
      </c>
      <c r="D1033" s="22" t="s">
        <v>33</v>
      </c>
      <c r="E1033" s="20">
        <v>50182</v>
      </c>
      <c r="F1033" s="21">
        <v>47673.85</v>
      </c>
      <c r="H1033" s="58">
        <f t="shared" si="31"/>
        <v>-2508.1500000000015</v>
      </c>
      <c r="I1033" s="60">
        <v>111606</v>
      </c>
      <c r="L1033">
        <v>103793.58</v>
      </c>
    </row>
    <row r="1034" spans="1:12" ht="16.5" hidden="1" x14ac:dyDescent="0.25">
      <c r="A1034" s="19" t="str">
        <f t="shared" si="30"/>
        <v>PTMARTMNH250</v>
      </c>
      <c r="B1034" s="22" t="s">
        <v>601</v>
      </c>
      <c r="C1034" s="22" t="s">
        <v>51</v>
      </c>
      <c r="D1034" s="22" t="s">
        <v>52</v>
      </c>
      <c r="E1034" s="21">
        <v>46000</v>
      </c>
      <c r="F1034" s="21">
        <v>43700</v>
      </c>
      <c r="H1034" s="58">
        <f t="shared" si="31"/>
        <v>-2300</v>
      </c>
      <c r="I1034" s="60">
        <v>46000</v>
      </c>
      <c r="L1034">
        <v>42780</v>
      </c>
    </row>
    <row r="1035" spans="1:12" ht="16.5" hidden="1" x14ac:dyDescent="0.25">
      <c r="A1035" s="19" t="str">
        <f t="shared" si="30"/>
        <v>PTMARTTH200</v>
      </c>
      <c r="B1035" s="23" t="s">
        <v>601</v>
      </c>
      <c r="C1035" s="23" t="s">
        <v>35</v>
      </c>
      <c r="D1035" s="23" t="s">
        <v>36</v>
      </c>
      <c r="E1035" s="20">
        <v>55595</v>
      </c>
      <c r="F1035" s="20">
        <v>52815.25</v>
      </c>
      <c r="H1035" s="58">
        <f t="shared" si="31"/>
        <v>-2779.75</v>
      </c>
      <c r="I1035" s="60">
        <v>55595</v>
      </c>
      <c r="L1035">
        <v>51703.350000000006</v>
      </c>
    </row>
    <row r="1036" spans="1:12" ht="16.5" hidden="1" x14ac:dyDescent="0.25">
      <c r="A1036" s="19" t="str">
        <f t="shared" si="30"/>
        <v>READYMARTCC300</v>
      </c>
      <c r="B1036" s="23" t="s">
        <v>4813</v>
      </c>
      <c r="C1036" s="23" t="s">
        <v>39</v>
      </c>
      <c r="D1036" s="23" t="s">
        <v>40</v>
      </c>
      <c r="E1036" s="20">
        <v>74250</v>
      </c>
      <c r="F1036" s="20">
        <v>69052.5</v>
      </c>
      <c r="H1036" s="58">
        <f t="shared" si="31"/>
        <v>-5197.5</v>
      </c>
      <c r="I1036" s="60">
        <v>21667</v>
      </c>
      <c r="L1036">
        <v>20150.310000000001</v>
      </c>
    </row>
    <row r="1037" spans="1:12" ht="16.5" hidden="1" x14ac:dyDescent="0.25">
      <c r="A1037" s="19" t="str">
        <f t="shared" si="30"/>
        <v>READYMARTCGM100</v>
      </c>
      <c r="B1037" s="23" t="s">
        <v>4813</v>
      </c>
      <c r="C1037" s="23" t="s">
        <v>556</v>
      </c>
      <c r="D1037" s="23" t="s">
        <v>557</v>
      </c>
      <c r="E1037" s="20">
        <v>24549</v>
      </c>
      <c r="F1037" s="20">
        <v>22830.57</v>
      </c>
      <c r="H1037" s="58">
        <f t="shared" si="31"/>
        <v>-1718.4300000000003</v>
      </c>
      <c r="I1037" s="60">
        <v>36111</v>
      </c>
      <c r="L1037">
        <v>33583.230000000003</v>
      </c>
    </row>
    <row r="1038" spans="1:12" ht="16.5" hidden="1" x14ac:dyDescent="0.25">
      <c r="A1038" s="19" t="str">
        <f t="shared" si="30"/>
        <v>READYMARTCGM300</v>
      </c>
      <c r="B1038" s="23" t="s">
        <v>4813</v>
      </c>
      <c r="C1038" s="23" t="s">
        <v>27</v>
      </c>
      <c r="D1038" s="23" t="s">
        <v>28</v>
      </c>
      <c r="E1038" s="20">
        <v>73431</v>
      </c>
      <c r="F1038" s="20">
        <v>68290.83</v>
      </c>
      <c r="H1038" s="58">
        <f t="shared" si="31"/>
        <v>-5140.1699999999983</v>
      </c>
      <c r="I1038" s="60">
        <v>70000</v>
      </c>
      <c r="L1038">
        <v>65100</v>
      </c>
    </row>
    <row r="1039" spans="1:12" ht="16.5" hidden="1" x14ac:dyDescent="0.25">
      <c r="A1039" s="19" t="str">
        <f t="shared" si="30"/>
        <v>READYMARTCGM500</v>
      </c>
      <c r="B1039" s="23" t="s">
        <v>4813</v>
      </c>
      <c r="C1039" s="23" t="s">
        <v>547</v>
      </c>
      <c r="D1039" s="23" t="s">
        <v>548</v>
      </c>
      <c r="E1039" s="20">
        <v>119066</v>
      </c>
      <c r="F1039" s="20">
        <v>110731.38</v>
      </c>
      <c r="H1039" s="58">
        <f t="shared" si="31"/>
        <v>-8334.6199999999953</v>
      </c>
      <c r="I1039" s="60">
        <v>61050</v>
      </c>
      <c r="L1039">
        <v>46872</v>
      </c>
    </row>
    <row r="1040" spans="1:12" ht="16.5" hidden="1" x14ac:dyDescent="0.25">
      <c r="A1040" s="19" t="str">
        <f t="shared" si="30"/>
        <v>READYMARTCGST150</v>
      </c>
      <c r="B1040" s="23" t="s">
        <v>4813</v>
      </c>
      <c r="C1040" s="23" t="s">
        <v>568</v>
      </c>
      <c r="D1040" s="23" t="s">
        <v>569</v>
      </c>
      <c r="E1040" s="20">
        <v>22500</v>
      </c>
      <c r="F1040" s="20">
        <v>20925</v>
      </c>
      <c r="H1040" s="58">
        <f t="shared" si="31"/>
        <v>-1575</v>
      </c>
      <c r="I1040" s="60">
        <v>73431</v>
      </c>
      <c r="L1040">
        <v>73431</v>
      </c>
    </row>
    <row r="1041" spans="1:12" ht="16.5" hidden="1" x14ac:dyDescent="0.25">
      <c r="A1041" s="19" t="str">
        <f t="shared" si="30"/>
        <v>READYMARTCGST250</v>
      </c>
      <c r="B1041" s="23" t="s">
        <v>4813</v>
      </c>
      <c r="C1041" s="23" t="s">
        <v>603</v>
      </c>
      <c r="D1041" s="23" t="s">
        <v>604</v>
      </c>
      <c r="E1041" s="20">
        <v>37500</v>
      </c>
      <c r="F1041" s="20">
        <v>34875</v>
      </c>
      <c r="H1041" s="58">
        <f t="shared" si="31"/>
        <v>-2625</v>
      </c>
      <c r="I1041" s="60">
        <v>111058</v>
      </c>
      <c r="L1041">
        <v>111058</v>
      </c>
    </row>
    <row r="1042" spans="1:12" ht="16.5" hidden="1" x14ac:dyDescent="0.25">
      <c r="A1042" s="19" t="str">
        <f t="shared" si="30"/>
        <v>READYMARTCN300</v>
      </c>
      <c r="B1042" s="23" t="s">
        <v>4813</v>
      </c>
      <c r="C1042" s="23" t="s">
        <v>41</v>
      </c>
      <c r="D1042" s="23" t="s">
        <v>42</v>
      </c>
      <c r="E1042" s="20">
        <v>70950</v>
      </c>
      <c r="F1042" s="20">
        <v>65983.5</v>
      </c>
      <c r="H1042" s="58">
        <f t="shared" si="31"/>
        <v>-4966.5</v>
      </c>
      <c r="I1042" s="60">
        <v>50183</v>
      </c>
      <c r="L1042">
        <v>50183</v>
      </c>
    </row>
    <row r="1043" spans="1:12" ht="16.5" hidden="1" x14ac:dyDescent="0.25">
      <c r="A1043" s="19" t="str">
        <f t="shared" si="30"/>
        <v>READYMARTGL250</v>
      </c>
      <c r="B1043" s="23" t="s">
        <v>4813</v>
      </c>
      <c r="C1043" s="23" t="s">
        <v>47</v>
      </c>
      <c r="D1043" s="23" t="s">
        <v>48</v>
      </c>
      <c r="E1043" s="20">
        <v>59400</v>
      </c>
      <c r="F1043" s="20">
        <v>46035</v>
      </c>
      <c r="H1043" s="58">
        <f t="shared" si="31"/>
        <v>-13365</v>
      </c>
      <c r="I1043" s="60">
        <v>55595</v>
      </c>
      <c r="L1043">
        <v>55595</v>
      </c>
    </row>
    <row r="1044" spans="1:12" ht="16.5" hidden="1" x14ac:dyDescent="0.25">
      <c r="A1044" s="19" t="str">
        <f t="shared" si="30"/>
        <v>READYMARTGM500</v>
      </c>
      <c r="B1044" s="23" t="s">
        <v>4813</v>
      </c>
      <c r="C1044" s="23" t="s">
        <v>30</v>
      </c>
      <c r="D1044" s="23" t="s">
        <v>31</v>
      </c>
      <c r="E1044" s="20">
        <v>111058</v>
      </c>
      <c r="F1044" s="20">
        <v>103283.94</v>
      </c>
      <c r="H1044" s="58">
        <f t="shared" si="31"/>
        <v>-7774.0599999999977</v>
      </c>
      <c r="I1044" s="60">
        <v>24549</v>
      </c>
      <c r="L1044">
        <v>22340</v>
      </c>
    </row>
    <row r="1045" spans="1:12" ht="16.5" hidden="1" x14ac:dyDescent="0.25">
      <c r="A1045" s="19" t="str">
        <f t="shared" si="30"/>
        <v>READYMARTGTLX250G</v>
      </c>
      <c r="B1045" s="23" t="s">
        <v>4813</v>
      </c>
      <c r="C1045" s="23" t="s">
        <v>32</v>
      </c>
      <c r="D1045" s="23" t="s">
        <v>33</v>
      </c>
      <c r="E1045" s="20">
        <v>50182</v>
      </c>
      <c r="F1045" s="20">
        <v>46670.19</v>
      </c>
      <c r="H1045" s="58">
        <f t="shared" si="31"/>
        <v>-3511.8099999999977</v>
      </c>
      <c r="I1045" s="60">
        <v>111058</v>
      </c>
      <c r="L1045">
        <v>101063</v>
      </c>
    </row>
    <row r="1046" spans="1:12" ht="16.5" hidden="1" x14ac:dyDescent="0.25">
      <c r="A1046" s="19" t="str">
        <f t="shared" si="30"/>
        <v>READYMARTGXD500</v>
      </c>
      <c r="B1046" s="23" t="s">
        <v>4813</v>
      </c>
      <c r="C1046" s="23" t="s">
        <v>55</v>
      </c>
      <c r="D1046" s="23" t="s">
        <v>56</v>
      </c>
      <c r="E1046" s="20">
        <v>111606</v>
      </c>
      <c r="F1046" s="20">
        <v>103793.58</v>
      </c>
      <c r="H1046" s="58">
        <f t="shared" si="31"/>
        <v>-7812.4199999999983</v>
      </c>
      <c r="I1046" s="60">
        <v>73431</v>
      </c>
      <c r="L1046">
        <v>69025</v>
      </c>
    </row>
    <row r="1047" spans="1:12" ht="16.5" hidden="1" x14ac:dyDescent="0.25">
      <c r="A1047" s="19" t="str">
        <f t="shared" si="30"/>
        <v>READYMARTMNH250</v>
      </c>
      <c r="B1047" s="23" t="s">
        <v>4813</v>
      </c>
      <c r="C1047" s="23" t="s">
        <v>51</v>
      </c>
      <c r="D1047" s="23" t="s">
        <v>52</v>
      </c>
      <c r="E1047" s="20">
        <v>46000</v>
      </c>
      <c r="F1047" s="20">
        <v>42780</v>
      </c>
      <c r="H1047" s="58">
        <f t="shared" si="31"/>
        <v>-3220</v>
      </c>
      <c r="I1047" s="60">
        <v>57387</v>
      </c>
      <c r="L1047">
        <v>57387</v>
      </c>
    </row>
    <row r="1048" spans="1:12" ht="16.5" hidden="1" x14ac:dyDescent="0.25">
      <c r="A1048" s="19" t="str">
        <f t="shared" si="30"/>
        <v>READYMARTTH200</v>
      </c>
      <c r="B1048" s="23" t="s">
        <v>4813</v>
      </c>
      <c r="C1048" s="23" t="s">
        <v>35</v>
      </c>
      <c r="D1048" s="23" t="s">
        <v>36</v>
      </c>
      <c r="E1048" s="20">
        <v>55595</v>
      </c>
      <c r="F1048" s="20">
        <v>51703.350000000006</v>
      </c>
      <c r="H1048" s="58">
        <f t="shared" si="31"/>
        <v>-3891.6499999999942</v>
      </c>
      <c r="I1048" s="60">
        <v>50183</v>
      </c>
      <c r="L1048">
        <v>47172</v>
      </c>
    </row>
    <row r="1049" spans="1:12" ht="16.5" hidden="1" x14ac:dyDescent="0.25">
      <c r="A1049" s="19" t="str">
        <f t="shared" si="30"/>
        <v>READYMARTTHST150</v>
      </c>
      <c r="B1049" s="23" t="s">
        <v>4813</v>
      </c>
      <c r="C1049" s="23" t="s">
        <v>570</v>
      </c>
      <c r="D1049" s="23" t="s">
        <v>571</v>
      </c>
      <c r="E1049" s="20">
        <v>21667</v>
      </c>
      <c r="F1049" s="20">
        <v>20150.310000000001</v>
      </c>
      <c r="H1049" s="58">
        <f t="shared" si="31"/>
        <v>-1516.6899999999987</v>
      </c>
      <c r="I1049" s="60">
        <v>55595</v>
      </c>
      <c r="L1049">
        <v>52259</v>
      </c>
    </row>
    <row r="1050" spans="1:12" ht="16.5" hidden="1" x14ac:dyDescent="0.25">
      <c r="A1050" s="19" t="str">
        <f t="shared" si="30"/>
        <v>READYMARTTHST250</v>
      </c>
      <c r="B1050" s="23" t="s">
        <v>4813</v>
      </c>
      <c r="C1050" s="23" t="s">
        <v>605</v>
      </c>
      <c r="D1050" s="23" t="s">
        <v>606</v>
      </c>
      <c r="E1050" s="20">
        <v>36111</v>
      </c>
      <c r="F1050" s="20">
        <v>33583.230000000003</v>
      </c>
      <c r="H1050" s="58">
        <f t="shared" si="31"/>
        <v>-2527.7699999999968</v>
      </c>
      <c r="I1050" s="60">
        <v>74250</v>
      </c>
      <c r="L1050">
        <v>70538</v>
      </c>
    </row>
    <row r="1051" spans="1:12" ht="16.5" hidden="1" x14ac:dyDescent="0.25">
      <c r="A1051" s="19" t="str">
        <f t="shared" si="30"/>
        <v>READYMARTGHK300</v>
      </c>
      <c r="B1051" s="23" t="s">
        <v>4813</v>
      </c>
      <c r="C1051" s="23" t="s">
        <v>558</v>
      </c>
      <c r="D1051" s="23" t="s">
        <v>559</v>
      </c>
      <c r="E1051" s="20">
        <v>70000</v>
      </c>
      <c r="F1051" s="20">
        <v>65100</v>
      </c>
      <c r="H1051" s="58">
        <f t="shared" si="31"/>
        <v>-4900</v>
      </c>
      <c r="I1051" s="60">
        <v>24549</v>
      </c>
      <c r="L1051">
        <v>23322</v>
      </c>
    </row>
    <row r="1052" spans="1:12" ht="16.5" hidden="1" x14ac:dyDescent="0.25">
      <c r="A1052" s="19" t="str">
        <f t="shared" si="30"/>
        <v>READYMARTGSG250</v>
      </c>
      <c r="B1052" s="23" t="s">
        <v>4813</v>
      </c>
      <c r="C1052" s="23" t="s">
        <v>49</v>
      </c>
      <c r="D1052" s="23" t="s">
        <v>50</v>
      </c>
      <c r="E1052" s="20">
        <v>61050</v>
      </c>
      <c r="F1052" s="20">
        <v>46872</v>
      </c>
      <c r="H1052" s="58">
        <f t="shared" si="31"/>
        <v>-14178</v>
      </c>
      <c r="I1052" s="60">
        <v>73431</v>
      </c>
      <c r="L1052">
        <v>69759</v>
      </c>
    </row>
    <row r="1053" spans="1:12" ht="16.5" hidden="1" x14ac:dyDescent="0.25">
      <c r="A1053" s="19" t="str">
        <f t="shared" si="30"/>
        <v>SANHDIEUCGM300</v>
      </c>
      <c r="B1053" s="23" t="s">
        <v>607</v>
      </c>
      <c r="C1053" s="23" t="s">
        <v>27</v>
      </c>
      <c r="D1053" s="23" t="s">
        <v>28</v>
      </c>
      <c r="E1053" s="20">
        <v>73431</v>
      </c>
      <c r="F1053" s="20">
        <v>73431</v>
      </c>
      <c r="H1053" s="58">
        <f t="shared" si="31"/>
        <v>0</v>
      </c>
      <c r="I1053" s="60">
        <v>70950</v>
      </c>
      <c r="L1053">
        <v>67403</v>
      </c>
    </row>
    <row r="1054" spans="1:12" ht="16.5" hidden="1" x14ac:dyDescent="0.25">
      <c r="A1054" s="19" t="str">
        <f t="shared" si="30"/>
        <v>SANHDIEUGM500</v>
      </c>
      <c r="B1054" s="23" t="s">
        <v>607</v>
      </c>
      <c r="C1054" s="23" t="s">
        <v>30</v>
      </c>
      <c r="D1054" s="23" t="s">
        <v>31</v>
      </c>
      <c r="E1054" s="20">
        <v>111058</v>
      </c>
      <c r="F1054" s="20">
        <v>111058</v>
      </c>
      <c r="H1054" s="58">
        <f t="shared" si="31"/>
        <v>0</v>
      </c>
      <c r="I1054" s="60">
        <v>56430</v>
      </c>
      <c r="L1054">
        <v>56430</v>
      </c>
    </row>
    <row r="1055" spans="1:12" ht="16.5" hidden="1" x14ac:dyDescent="0.25">
      <c r="A1055" s="19" t="str">
        <f t="shared" si="30"/>
        <v>SANHDIEUGTLX250G</v>
      </c>
      <c r="B1055" s="23" t="s">
        <v>607</v>
      </c>
      <c r="C1055" s="23" t="s">
        <v>32</v>
      </c>
      <c r="D1055" s="23" t="s">
        <v>33</v>
      </c>
      <c r="E1055" s="20">
        <v>50182</v>
      </c>
      <c r="F1055" s="20">
        <v>50182</v>
      </c>
      <c r="H1055" s="58">
        <f t="shared" si="31"/>
        <v>0</v>
      </c>
      <c r="I1055" s="60">
        <v>111058</v>
      </c>
      <c r="L1055">
        <v>105506</v>
      </c>
    </row>
    <row r="1056" spans="1:12" ht="16.5" hidden="1" x14ac:dyDescent="0.25">
      <c r="A1056" s="19" t="str">
        <f t="shared" si="30"/>
        <v>SANHDIEUTH200</v>
      </c>
      <c r="B1056" s="23" t="s">
        <v>607</v>
      </c>
      <c r="C1056" s="23" t="s">
        <v>35</v>
      </c>
      <c r="D1056" s="23" t="s">
        <v>36</v>
      </c>
      <c r="E1056" s="20">
        <v>55595</v>
      </c>
      <c r="F1056" s="20">
        <v>55595</v>
      </c>
      <c r="H1056" s="58">
        <f t="shared" si="31"/>
        <v>0</v>
      </c>
      <c r="I1056" s="60">
        <v>57998</v>
      </c>
      <c r="L1056">
        <v>57998</v>
      </c>
    </row>
    <row r="1057" spans="1:12" ht="16.5" hidden="1" x14ac:dyDescent="0.25">
      <c r="A1057" s="19" t="str">
        <f t="shared" si="30"/>
        <v>SEVENCGM100</v>
      </c>
      <c r="B1057" s="23" t="s">
        <v>608</v>
      </c>
      <c r="C1057" s="23" t="s">
        <v>556</v>
      </c>
      <c r="D1057" s="23" t="s">
        <v>557</v>
      </c>
      <c r="E1057" s="20">
        <v>24549</v>
      </c>
      <c r="F1057" s="20">
        <v>22340</v>
      </c>
      <c r="H1057" s="58">
        <f t="shared" si="31"/>
        <v>-2209</v>
      </c>
      <c r="I1057" s="60">
        <v>50183</v>
      </c>
      <c r="L1057">
        <v>47672</v>
      </c>
    </row>
    <row r="1058" spans="1:12" ht="16.5" hidden="1" x14ac:dyDescent="0.25">
      <c r="A1058" s="19" t="str">
        <f t="shared" si="30"/>
        <v>SEVENGM500</v>
      </c>
      <c r="B1058" s="23" t="s">
        <v>608</v>
      </c>
      <c r="C1058" s="23" t="s">
        <v>30</v>
      </c>
      <c r="D1058" s="23" t="s">
        <v>31</v>
      </c>
      <c r="E1058" s="20">
        <v>111058</v>
      </c>
      <c r="F1058" s="20">
        <v>101063</v>
      </c>
      <c r="H1058" s="58">
        <f t="shared" si="31"/>
        <v>-9995</v>
      </c>
      <c r="I1058" s="60">
        <v>96890</v>
      </c>
      <c r="L1058">
        <v>96890</v>
      </c>
    </row>
    <row r="1059" spans="1:12" ht="16.5" hidden="1" x14ac:dyDescent="0.25">
      <c r="A1059" s="19" t="str">
        <f t="shared" si="30"/>
        <v>SIBACGM300</v>
      </c>
      <c r="B1059" s="23" t="s">
        <v>609</v>
      </c>
      <c r="C1059" s="23" t="s">
        <v>27</v>
      </c>
      <c r="D1059" s="23" t="s">
        <v>28</v>
      </c>
      <c r="E1059" s="20">
        <v>73431</v>
      </c>
      <c r="F1059" s="20">
        <v>69025</v>
      </c>
      <c r="H1059" s="58">
        <f t="shared" si="31"/>
        <v>-4406</v>
      </c>
      <c r="I1059" s="60">
        <v>46000</v>
      </c>
      <c r="L1059">
        <v>43700</v>
      </c>
    </row>
    <row r="1060" spans="1:12" ht="16.5" hidden="1" x14ac:dyDescent="0.25">
      <c r="A1060" s="19" t="str">
        <f t="shared" si="30"/>
        <v>SIBAGSG250</v>
      </c>
      <c r="B1060" s="23" t="s">
        <v>609</v>
      </c>
      <c r="C1060" s="23" t="s">
        <v>49</v>
      </c>
      <c r="D1060" s="23" t="s">
        <v>50</v>
      </c>
      <c r="E1060" s="20">
        <v>57387</v>
      </c>
      <c r="F1060" s="20">
        <v>57387</v>
      </c>
      <c r="H1060" s="58">
        <f t="shared" si="31"/>
        <v>0</v>
      </c>
      <c r="I1060" s="60">
        <v>55595</v>
      </c>
      <c r="L1060">
        <v>52815</v>
      </c>
    </row>
    <row r="1061" spans="1:12" ht="16.5" hidden="1" x14ac:dyDescent="0.25">
      <c r="A1061" s="19" t="str">
        <f t="shared" si="30"/>
        <v>SIBAGTLX250G</v>
      </c>
      <c r="B1061" s="23" t="s">
        <v>609</v>
      </c>
      <c r="C1061" s="23" t="s">
        <v>32</v>
      </c>
      <c r="D1061" s="23" t="s">
        <v>33</v>
      </c>
      <c r="E1061" s="20">
        <v>50182</v>
      </c>
      <c r="F1061" s="20">
        <v>47172</v>
      </c>
      <c r="H1061" s="58">
        <f t="shared" si="31"/>
        <v>-3010</v>
      </c>
      <c r="I1061" s="60">
        <v>24549</v>
      </c>
      <c r="L1061">
        <v>24549</v>
      </c>
    </row>
    <row r="1062" spans="1:12" ht="16.5" hidden="1" x14ac:dyDescent="0.25">
      <c r="A1062" s="19" t="str">
        <f t="shared" si="30"/>
        <v>SIBATH200</v>
      </c>
      <c r="B1062" s="23" t="s">
        <v>609</v>
      </c>
      <c r="C1062" s="23" t="s">
        <v>35</v>
      </c>
      <c r="D1062" s="23" t="s">
        <v>36</v>
      </c>
      <c r="E1062" s="20">
        <v>55595</v>
      </c>
      <c r="F1062" s="20">
        <v>52259</v>
      </c>
      <c r="H1062" s="58">
        <f t="shared" si="31"/>
        <v>-3336</v>
      </c>
      <c r="I1062" s="60">
        <v>73431</v>
      </c>
      <c r="L1062">
        <v>73431</v>
      </c>
    </row>
    <row r="1063" spans="1:12" ht="16.5" hidden="1" x14ac:dyDescent="0.25">
      <c r="A1063" s="19" t="str">
        <f t="shared" si="30"/>
        <v>SMARTCC300</v>
      </c>
      <c r="B1063" s="23" t="s">
        <v>611</v>
      </c>
      <c r="C1063" s="23" t="s">
        <v>39</v>
      </c>
      <c r="D1063" s="23" t="s">
        <v>40</v>
      </c>
      <c r="E1063" s="20">
        <v>74250</v>
      </c>
      <c r="F1063" s="20">
        <v>70538</v>
      </c>
      <c r="H1063" s="58">
        <f t="shared" si="31"/>
        <v>-3712</v>
      </c>
      <c r="I1063" s="60">
        <v>70950</v>
      </c>
      <c r="L1063">
        <v>70950</v>
      </c>
    </row>
    <row r="1064" spans="1:12" ht="16.5" hidden="1" x14ac:dyDescent="0.25">
      <c r="A1064" s="19" t="str">
        <f t="shared" si="30"/>
        <v>SMARTCGM100</v>
      </c>
      <c r="B1064" s="23" t="s">
        <v>611</v>
      </c>
      <c r="C1064" s="23" t="s">
        <v>556</v>
      </c>
      <c r="D1064" s="23" t="s">
        <v>557</v>
      </c>
      <c r="E1064" s="20">
        <v>24549</v>
      </c>
      <c r="F1064" s="20">
        <v>23322</v>
      </c>
      <c r="H1064" s="58">
        <f t="shared" si="31"/>
        <v>-1227</v>
      </c>
      <c r="I1064" s="60">
        <v>70000</v>
      </c>
      <c r="L1064">
        <v>70000</v>
      </c>
    </row>
    <row r="1065" spans="1:12" ht="16.5" hidden="1" x14ac:dyDescent="0.25">
      <c r="A1065" s="19" t="str">
        <f t="shared" si="30"/>
        <v>SMARTCGM300</v>
      </c>
      <c r="B1065" s="23" t="s">
        <v>611</v>
      </c>
      <c r="C1065" s="23" t="s">
        <v>27</v>
      </c>
      <c r="D1065" s="23" t="s">
        <v>28</v>
      </c>
      <c r="E1065" s="20">
        <v>73431</v>
      </c>
      <c r="F1065" s="20">
        <v>69759</v>
      </c>
      <c r="H1065" s="58">
        <f t="shared" si="31"/>
        <v>-3672</v>
      </c>
      <c r="I1065" s="60">
        <v>49500</v>
      </c>
      <c r="L1065">
        <v>49500</v>
      </c>
    </row>
    <row r="1066" spans="1:12" ht="16.5" hidden="1" x14ac:dyDescent="0.25">
      <c r="A1066" s="19" t="str">
        <f t="shared" si="30"/>
        <v>SMARTCN300</v>
      </c>
      <c r="B1066" s="23" t="s">
        <v>611</v>
      </c>
      <c r="C1066" s="23" t="s">
        <v>41</v>
      </c>
      <c r="D1066" s="23" t="s">
        <v>42</v>
      </c>
      <c r="E1066" s="20">
        <v>70950</v>
      </c>
      <c r="F1066" s="20">
        <v>67403</v>
      </c>
      <c r="H1066" s="58">
        <f t="shared" si="31"/>
        <v>-3547</v>
      </c>
      <c r="I1066" s="60">
        <v>111058</v>
      </c>
      <c r="L1066">
        <v>111058</v>
      </c>
    </row>
    <row r="1067" spans="1:12" ht="16.5" hidden="1" x14ac:dyDescent="0.25">
      <c r="A1067" s="19" t="str">
        <f t="shared" si="30"/>
        <v>SMARTGL250</v>
      </c>
      <c r="B1067" s="23" t="s">
        <v>611</v>
      </c>
      <c r="C1067" s="23" t="s">
        <v>47</v>
      </c>
      <c r="D1067" s="23" t="s">
        <v>48</v>
      </c>
      <c r="E1067" s="20">
        <v>56430</v>
      </c>
      <c r="F1067" s="20">
        <v>56430</v>
      </c>
      <c r="H1067" s="58">
        <f t="shared" si="31"/>
        <v>0</v>
      </c>
      <c r="I1067" s="60">
        <v>50400</v>
      </c>
      <c r="L1067">
        <v>50400</v>
      </c>
    </row>
    <row r="1068" spans="1:12" ht="16.5" hidden="1" x14ac:dyDescent="0.25">
      <c r="A1068" s="19" t="str">
        <f t="shared" si="30"/>
        <v>SMARTGM500</v>
      </c>
      <c r="B1068" s="23" t="s">
        <v>611</v>
      </c>
      <c r="C1068" s="23" t="s">
        <v>30</v>
      </c>
      <c r="D1068" s="23" t="s">
        <v>31</v>
      </c>
      <c r="E1068" s="20">
        <v>111058</v>
      </c>
      <c r="F1068" s="20">
        <v>105506</v>
      </c>
      <c r="H1068" s="58">
        <f t="shared" si="31"/>
        <v>-5552</v>
      </c>
      <c r="I1068" s="60">
        <v>50183</v>
      </c>
      <c r="L1068">
        <v>50182</v>
      </c>
    </row>
    <row r="1069" spans="1:12" ht="16.5" hidden="1" x14ac:dyDescent="0.25">
      <c r="A1069" s="19" t="str">
        <f t="shared" si="30"/>
        <v>SMARTGSG250</v>
      </c>
      <c r="B1069" s="23" t="s">
        <v>611</v>
      </c>
      <c r="C1069" s="23" t="s">
        <v>49</v>
      </c>
      <c r="D1069" s="23" t="s">
        <v>50</v>
      </c>
      <c r="E1069" s="20">
        <v>57998</v>
      </c>
      <c r="F1069" s="20">
        <v>57998</v>
      </c>
      <c r="H1069" s="58">
        <f t="shared" si="31"/>
        <v>0</v>
      </c>
      <c r="I1069" s="60">
        <v>111606</v>
      </c>
      <c r="L1069">
        <v>111606</v>
      </c>
    </row>
    <row r="1070" spans="1:12" ht="16.5" hidden="1" x14ac:dyDescent="0.25">
      <c r="A1070" s="19" t="str">
        <f t="shared" si="30"/>
        <v>SMARTGTLX250G</v>
      </c>
      <c r="B1070" s="23" t="s">
        <v>611</v>
      </c>
      <c r="C1070" s="23" t="s">
        <v>32</v>
      </c>
      <c r="D1070" s="23" t="s">
        <v>33</v>
      </c>
      <c r="E1070" s="20">
        <v>50182</v>
      </c>
      <c r="F1070" s="20">
        <v>47672</v>
      </c>
      <c r="H1070" s="58">
        <f t="shared" si="31"/>
        <v>-2510</v>
      </c>
      <c r="I1070" s="60">
        <v>46000</v>
      </c>
      <c r="L1070">
        <v>46000</v>
      </c>
    </row>
    <row r="1071" spans="1:12" ht="16.5" hidden="1" x14ac:dyDescent="0.25">
      <c r="A1071" s="19" t="str">
        <f t="shared" si="30"/>
        <v>SMARTGTNH500</v>
      </c>
      <c r="B1071" s="23" t="s">
        <v>611</v>
      </c>
      <c r="C1071" s="23" t="s">
        <v>551</v>
      </c>
      <c r="D1071" s="23" t="s">
        <v>552</v>
      </c>
      <c r="E1071" s="20">
        <v>96890</v>
      </c>
      <c r="F1071" s="20">
        <v>96890</v>
      </c>
      <c r="H1071" s="58">
        <f t="shared" si="31"/>
        <v>0</v>
      </c>
      <c r="I1071" s="60">
        <v>55595</v>
      </c>
      <c r="L1071">
        <v>55595</v>
      </c>
    </row>
    <row r="1072" spans="1:12" ht="16.5" hidden="1" x14ac:dyDescent="0.25">
      <c r="A1072" s="19" t="str">
        <f t="shared" si="30"/>
        <v>SMARTMNH250</v>
      </c>
      <c r="B1072" s="23" t="s">
        <v>611</v>
      </c>
      <c r="C1072" s="23" t="s">
        <v>51</v>
      </c>
      <c r="D1072" s="23" t="s">
        <v>52</v>
      </c>
      <c r="E1072" s="20">
        <v>46000</v>
      </c>
      <c r="F1072" s="20">
        <v>43700</v>
      </c>
      <c r="H1072" s="58">
        <f t="shared" si="31"/>
        <v>-2300</v>
      </c>
      <c r="I1072" s="60">
        <v>22500</v>
      </c>
      <c r="L1072">
        <v>20925</v>
      </c>
    </row>
    <row r="1073" spans="1:12" ht="16.5" hidden="1" x14ac:dyDescent="0.25">
      <c r="A1073" s="19" t="str">
        <f t="shared" si="30"/>
        <v>SMARTTH200</v>
      </c>
      <c r="B1073" s="23" t="s">
        <v>611</v>
      </c>
      <c r="C1073" s="23" t="s">
        <v>35</v>
      </c>
      <c r="D1073" s="23" t="s">
        <v>36</v>
      </c>
      <c r="E1073" s="20">
        <v>55595</v>
      </c>
      <c r="F1073" s="20">
        <v>52815</v>
      </c>
      <c r="H1073" s="58">
        <f t="shared" si="31"/>
        <v>-2780</v>
      </c>
      <c r="I1073" s="60">
        <v>111058</v>
      </c>
      <c r="L1073">
        <v>103284</v>
      </c>
    </row>
    <row r="1074" spans="1:12" ht="16.5" hidden="1" x14ac:dyDescent="0.25">
      <c r="A1074" s="19" t="str">
        <f t="shared" si="30"/>
        <v>STCHOHAYCGM100</v>
      </c>
      <c r="B1074" s="23" t="s">
        <v>613</v>
      </c>
      <c r="C1074" s="23" t="s">
        <v>556</v>
      </c>
      <c r="D1074" s="23" t="s">
        <v>557</v>
      </c>
      <c r="E1074" s="20">
        <v>24549</v>
      </c>
      <c r="F1074" s="20">
        <v>24549</v>
      </c>
      <c r="H1074" s="58">
        <f t="shared" si="31"/>
        <v>0</v>
      </c>
      <c r="I1074" s="60">
        <v>50400</v>
      </c>
      <c r="L1074">
        <v>46872</v>
      </c>
    </row>
    <row r="1075" spans="1:12" ht="16.5" hidden="1" x14ac:dyDescent="0.25">
      <c r="A1075" s="19" t="str">
        <f t="shared" si="30"/>
        <v>STCHOHAYCGM300</v>
      </c>
      <c r="B1075" s="23" t="s">
        <v>613</v>
      </c>
      <c r="C1075" s="23" t="s">
        <v>27</v>
      </c>
      <c r="D1075" s="23" t="s">
        <v>28</v>
      </c>
      <c r="E1075" s="20">
        <v>73431</v>
      </c>
      <c r="F1075" s="20">
        <v>73431</v>
      </c>
      <c r="H1075" s="58">
        <f t="shared" si="31"/>
        <v>0</v>
      </c>
      <c r="I1075" s="60">
        <v>111606</v>
      </c>
      <c r="L1075">
        <v>103794</v>
      </c>
    </row>
    <row r="1076" spans="1:12" ht="16.5" hidden="1" x14ac:dyDescent="0.25">
      <c r="A1076" s="19" t="str">
        <f t="shared" si="30"/>
        <v>STCHOHAYCN300</v>
      </c>
      <c r="B1076" s="23" t="s">
        <v>613</v>
      </c>
      <c r="C1076" s="23" t="s">
        <v>41</v>
      </c>
      <c r="D1076" s="23" t="s">
        <v>42</v>
      </c>
      <c r="E1076" s="20">
        <v>70950</v>
      </c>
      <c r="F1076" s="20">
        <v>70950</v>
      </c>
      <c r="H1076" s="58">
        <f t="shared" si="31"/>
        <v>0</v>
      </c>
      <c r="I1076" s="60">
        <v>55595</v>
      </c>
      <c r="L1076">
        <v>51704</v>
      </c>
    </row>
    <row r="1077" spans="1:12" ht="16.5" hidden="1" x14ac:dyDescent="0.25">
      <c r="A1077" s="19" t="str">
        <f t="shared" si="30"/>
        <v>STCHOHAYGHK300</v>
      </c>
      <c r="B1077" s="23" t="s">
        <v>613</v>
      </c>
      <c r="C1077" s="23" t="s">
        <v>558</v>
      </c>
      <c r="D1077" s="23" t="s">
        <v>559</v>
      </c>
      <c r="E1077" s="20">
        <v>70000</v>
      </c>
      <c r="F1077" s="20">
        <v>70000</v>
      </c>
      <c r="H1077" s="58">
        <f t="shared" si="31"/>
        <v>0</v>
      </c>
      <c r="I1077" s="60">
        <v>21667</v>
      </c>
      <c r="L1077">
        <v>20150</v>
      </c>
    </row>
    <row r="1078" spans="1:12" ht="16.5" hidden="1" x14ac:dyDescent="0.25">
      <c r="A1078" s="19" t="str">
        <f t="shared" si="30"/>
        <v>STCHOHAYGL250</v>
      </c>
      <c r="B1078" s="23" t="s">
        <v>613</v>
      </c>
      <c r="C1078" s="23" t="s">
        <v>47</v>
      </c>
      <c r="D1078" s="23" t="s">
        <v>48</v>
      </c>
      <c r="E1078" s="20">
        <v>49500</v>
      </c>
      <c r="F1078" s="20">
        <v>49500</v>
      </c>
      <c r="H1078" s="58">
        <f t="shared" si="31"/>
        <v>0</v>
      </c>
      <c r="I1078" s="60">
        <v>36111</v>
      </c>
      <c r="L1078">
        <v>33583</v>
      </c>
    </row>
    <row r="1079" spans="1:12" ht="16.5" hidden="1" x14ac:dyDescent="0.25">
      <c r="A1079" s="19" t="str">
        <f t="shared" ref="A1079:A1142" si="32">B1079&amp;C1079</f>
        <v>STCHOHAYGM500</v>
      </c>
      <c r="B1079" s="23" t="s">
        <v>613</v>
      </c>
      <c r="C1079" s="23" t="s">
        <v>30</v>
      </c>
      <c r="D1079" s="23" t="s">
        <v>31</v>
      </c>
      <c r="E1079" s="20">
        <v>111058</v>
      </c>
      <c r="F1079" s="20">
        <v>111058</v>
      </c>
      <c r="H1079" s="58">
        <f t="shared" ref="H1079:H1142" si="33">F1079-E1079</f>
        <v>0</v>
      </c>
      <c r="I1079" s="60">
        <v>107205</v>
      </c>
      <c r="L1079">
        <v>98629</v>
      </c>
    </row>
    <row r="1080" spans="1:12" ht="16.5" hidden="1" x14ac:dyDescent="0.25">
      <c r="A1080" s="19" t="str">
        <f t="shared" si="32"/>
        <v>STCHOHAYGSG250</v>
      </c>
      <c r="B1080" s="23" t="s">
        <v>613</v>
      </c>
      <c r="C1080" s="23" t="s">
        <v>49</v>
      </c>
      <c r="D1080" s="23" t="s">
        <v>50</v>
      </c>
      <c r="E1080" s="20">
        <v>50400</v>
      </c>
      <c r="F1080" s="20">
        <v>50400</v>
      </c>
      <c r="H1080" s="58">
        <f t="shared" si="33"/>
        <v>0</v>
      </c>
      <c r="I1080" s="60">
        <v>74250</v>
      </c>
      <c r="L1080">
        <v>67567.5</v>
      </c>
    </row>
    <row r="1081" spans="1:12" ht="16.5" hidden="1" x14ac:dyDescent="0.25">
      <c r="A1081" s="19" t="str">
        <f t="shared" si="32"/>
        <v>STCHOHAYGTLX250G</v>
      </c>
      <c r="B1081" s="23" t="s">
        <v>613</v>
      </c>
      <c r="C1081" s="23" t="s">
        <v>32</v>
      </c>
      <c r="D1081" s="23" t="s">
        <v>33</v>
      </c>
      <c r="E1081" s="20">
        <v>50182</v>
      </c>
      <c r="F1081" s="20">
        <v>50182</v>
      </c>
      <c r="H1081" s="58">
        <f t="shared" si="33"/>
        <v>0</v>
      </c>
      <c r="I1081" s="60">
        <v>24549</v>
      </c>
      <c r="L1081">
        <v>22339.59</v>
      </c>
    </row>
    <row r="1082" spans="1:12" ht="16.5" hidden="1" x14ac:dyDescent="0.25">
      <c r="A1082" s="19" t="str">
        <f t="shared" si="32"/>
        <v>STCHOHAYGXD500</v>
      </c>
      <c r="B1082" s="23" t="s">
        <v>613</v>
      </c>
      <c r="C1082" s="23" t="s">
        <v>55</v>
      </c>
      <c r="D1082" s="23" t="s">
        <v>56</v>
      </c>
      <c r="E1082" s="20">
        <v>111606</v>
      </c>
      <c r="F1082" s="20">
        <v>111606</v>
      </c>
      <c r="H1082" s="58">
        <f t="shared" si="33"/>
        <v>0</v>
      </c>
      <c r="I1082" s="60">
        <v>73431</v>
      </c>
      <c r="L1082">
        <v>66822.210000000006</v>
      </c>
    </row>
    <row r="1083" spans="1:12" ht="16.5" hidden="1" x14ac:dyDescent="0.25">
      <c r="A1083" s="19" t="str">
        <f t="shared" si="32"/>
        <v>STCHOHAYMNH250</v>
      </c>
      <c r="B1083" s="23" t="s">
        <v>613</v>
      </c>
      <c r="C1083" s="23" t="s">
        <v>51</v>
      </c>
      <c r="D1083" s="23" t="s">
        <v>52</v>
      </c>
      <c r="E1083" s="20">
        <v>46000</v>
      </c>
      <c r="F1083" s="20">
        <v>46000</v>
      </c>
      <c r="H1083" s="58">
        <f t="shared" si="33"/>
        <v>0</v>
      </c>
      <c r="I1083" s="60">
        <v>119066</v>
      </c>
      <c r="L1083">
        <v>108350.06</v>
      </c>
    </row>
    <row r="1084" spans="1:12" ht="16.5" hidden="1" x14ac:dyDescent="0.25">
      <c r="A1084" s="19" t="str">
        <f t="shared" si="32"/>
        <v>STCHOHAYTH200</v>
      </c>
      <c r="B1084" s="23" t="s">
        <v>613</v>
      </c>
      <c r="C1084" s="23" t="s">
        <v>35</v>
      </c>
      <c r="D1084" s="23" t="s">
        <v>36</v>
      </c>
      <c r="E1084" s="20">
        <v>55595</v>
      </c>
      <c r="F1084" s="20">
        <v>55595</v>
      </c>
      <c r="H1084" s="58">
        <f t="shared" si="33"/>
        <v>0</v>
      </c>
      <c r="I1084" s="60">
        <v>22500</v>
      </c>
      <c r="L1084">
        <v>20475</v>
      </c>
    </row>
    <row r="1085" spans="1:12" ht="16.5" hidden="1" x14ac:dyDescent="0.25">
      <c r="A1085" s="19" t="str">
        <f t="shared" si="32"/>
        <v>STTHANHCONGCGST150</v>
      </c>
      <c r="B1085" s="23" t="s">
        <v>615</v>
      </c>
      <c r="C1085" s="23" t="s">
        <v>568</v>
      </c>
      <c r="D1085" s="23" t="s">
        <v>569</v>
      </c>
      <c r="E1085" s="20">
        <v>22500</v>
      </c>
      <c r="F1085" s="20">
        <v>20925</v>
      </c>
      <c r="H1085" s="58">
        <f t="shared" si="33"/>
        <v>-1575</v>
      </c>
      <c r="I1085" s="60">
        <v>70950</v>
      </c>
      <c r="L1085">
        <v>64564.5</v>
      </c>
    </row>
    <row r="1086" spans="1:12" ht="16.5" hidden="1" x14ac:dyDescent="0.25">
      <c r="A1086" s="19" t="str">
        <f t="shared" si="32"/>
        <v>STTHANHCONGGM500</v>
      </c>
      <c r="B1086" s="23" t="s">
        <v>615</v>
      </c>
      <c r="C1086" s="23" t="s">
        <v>30</v>
      </c>
      <c r="D1086" s="23" t="s">
        <v>31</v>
      </c>
      <c r="E1086" s="20">
        <v>111058</v>
      </c>
      <c r="F1086" s="20">
        <v>103284</v>
      </c>
      <c r="H1086" s="58">
        <f t="shared" si="33"/>
        <v>-7774</v>
      </c>
      <c r="I1086" s="60">
        <v>70000</v>
      </c>
      <c r="L1086">
        <v>63700</v>
      </c>
    </row>
    <row r="1087" spans="1:12" ht="16.5" hidden="1" x14ac:dyDescent="0.25">
      <c r="A1087" s="19" t="str">
        <f t="shared" si="32"/>
        <v>STTHANHCONGGSG250</v>
      </c>
      <c r="B1087" s="23" t="s">
        <v>615</v>
      </c>
      <c r="C1087" s="23" t="s">
        <v>49</v>
      </c>
      <c r="D1087" s="23" t="s">
        <v>50</v>
      </c>
      <c r="E1087" s="20">
        <v>50400</v>
      </c>
      <c r="F1087" s="20">
        <v>46872</v>
      </c>
      <c r="H1087" s="58">
        <f t="shared" si="33"/>
        <v>-3528</v>
      </c>
      <c r="I1087" s="60">
        <v>59400</v>
      </c>
      <c r="L1087">
        <v>45045</v>
      </c>
    </row>
    <row r="1088" spans="1:12" ht="16.5" hidden="1" x14ac:dyDescent="0.25">
      <c r="A1088" s="19" t="str">
        <f t="shared" si="32"/>
        <v>STTHANHCONGGXD500</v>
      </c>
      <c r="B1088" s="23" t="s">
        <v>615</v>
      </c>
      <c r="C1088" s="23" t="s">
        <v>55</v>
      </c>
      <c r="D1088" s="23" t="s">
        <v>56</v>
      </c>
      <c r="E1088" s="20">
        <v>111606</v>
      </c>
      <c r="F1088" s="20">
        <v>103794</v>
      </c>
      <c r="H1088" s="58">
        <f t="shared" si="33"/>
        <v>-7812</v>
      </c>
      <c r="I1088" s="60">
        <v>94013</v>
      </c>
      <c r="L1088">
        <v>85551.83</v>
      </c>
    </row>
    <row r="1089" spans="1:12" ht="16.5" hidden="1" x14ac:dyDescent="0.25">
      <c r="A1089" s="19" t="str">
        <f t="shared" si="32"/>
        <v>STTHANHCONGTH200</v>
      </c>
      <c r="B1089" s="23" t="s">
        <v>615</v>
      </c>
      <c r="C1089" s="23" t="s">
        <v>35</v>
      </c>
      <c r="D1089" s="23" t="s">
        <v>36</v>
      </c>
      <c r="E1089" s="20">
        <v>55595</v>
      </c>
      <c r="F1089" s="20">
        <v>51704</v>
      </c>
      <c r="H1089" s="58">
        <f t="shared" si="33"/>
        <v>-3891</v>
      </c>
      <c r="I1089" s="60">
        <v>111058</v>
      </c>
      <c r="L1089">
        <v>101062.78</v>
      </c>
    </row>
    <row r="1090" spans="1:12" ht="16.5" hidden="1" x14ac:dyDescent="0.25">
      <c r="A1090" s="19" t="str">
        <f t="shared" si="32"/>
        <v>STTHANHCONGTHST150</v>
      </c>
      <c r="B1090" s="23" t="s">
        <v>615</v>
      </c>
      <c r="C1090" s="23" t="s">
        <v>570</v>
      </c>
      <c r="D1090" s="23" t="s">
        <v>571</v>
      </c>
      <c r="E1090" s="20">
        <v>21667</v>
      </c>
      <c r="F1090" s="20">
        <v>20150</v>
      </c>
      <c r="H1090" s="58">
        <f t="shared" si="33"/>
        <v>-1517</v>
      </c>
      <c r="I1090" s="60">
        <v>61050</v>
      </c>
      <c r="L1090">
        <v>45864</v>
      </c>
    </row>
    <row r="1091" spans="1:12" ht="16.5" hidden="1" x14ac:dyDescent="0.25">
      <c r="A1091" s="19" t="str">
        <f t="shared" si="32"/>
        <v>STTHANHCONGTHST250</v>
      </c>
      <c r="B1091" s="23" t="s">
        <v>615</v>
      </c>
      <c r="C1091" s="23" t="s">
        <v>605</v>
      </c>
      <c r="D1091" s="23" t="s">
        <v>606</v>
      </c>
      <c r="E1091" s="20">
        <v>36111</v>
      </c>
      <c r="F1091" s="20">
        <v>33583</v>
      </c>
      <c r="H1091" s="58">
        <f t="shared" si="33"/>
        <v>-2528</v>
      </c>
      <c r="I1091" s="60">
        <v>50812</v>
      </c>
      <c r="L1091">
        <v>45666.53</v>
      </c>
    </row>
    <row r="1092" spans="1:12" ht="16.5" hidden="1" x14ac:dyDescent="0.25">
      <c r="A1092" s="19" t="str">
        <f t="shared" si="32"/>
        <v>TAEBACKTH400</v>
      </c>
      <c r="B1092" s="23" t="s">
        <v>617</v>
      </c>
      <c r="C1092" s="23" t="s">
        <v>553</v>
      </c>
      <c r="D1092" s="23" t="s">
        <v>554</v>
      </c>
      <c r="E1092" s="20">
        <v>107205</v>
      </c>
      <c r="F1092" s="20">
        <v>98629</v>
      </c>
      <c r="H1092" s="58">
        <f t="shared" si="33"/>
        <v>-8576</v>
      </c>
      <c r="I1092" s="60">
        <v>111606</v>
      </c>
      <c r="L1092">
        <v>101561.46</v>
      </c>
    </row>
    <row r="1093" spans="1:12" ht="16.5" hidden="1" x14ac:dyDescent="0.25">
      <c r="A1093" s="19" t="str">
        <f t="shared" si="32"/>
        <v>TMARTCC300</v>
      </c>
      <c r="B1093" s="23" t="s">
        <v>619</v>
      </c>
      <c r="C1093" s="23" t="s">
        <v>39</v>
      </c>
      <c r="D1093" s="23" t="s">
        <v>40</v>
      </c>
      <c r="E1093" s="20">
        <v>74250</v>
      </c>
      <c r="F1093" s="20">
        <v>67567.5</v>
      </c>
      <c r="H1093" s="58">
        <f t="shared" si="33"/>
        <v>-6682.5</v>
      </c>
      <c r="I1093" s="60">
        <v>46000</v>
      </c>
      <c r="L1093">
        <v>41860</v>
      </c>
    </row>
    <row r="1094" spans="1:12" ht="16.5" hidden="1" x14ac:dyDescent="0.25">
      <c r="A1094" s="19" t="str">
        <f t="shared" si="32"/>
        <v>TMARTCGM100</v>
      </c>
      <c r="B1094" s="23" t="s">
        <v>619</v>
      </c>
      <c r="C1094" s="23" t="s">
        <v>556</v>
      </c>
      <c r="D1094" s="23" t="s">
        <v>557</v>
      </c>
      <c r="E1094" s="20">
        <v>24549</v>
      </c>
      <c r="F1094" s="20">
        <v>22339.59</v>
      </c>
      <c r="H1094" s="58">
        <f t="shared" si="33"/>
        <v>-2209.41</v>
      </c>
      <c r="I1094" s="60">
        <v>55595</v>
      </c>
      <c r="L1094">
        <v>50591.450000000004</v>
      </c>
    </row>
    <row r="1095" spans="1:12" ht="16.5" hidden="1" x14ac:dyDescent="0.25">
      <c r="A1095" s="19" t="str">
        <f t="shared" si="32"/>
        <v>TMARTCGM300</v>
      </c>
      <c r="B1095" s="23" t="s">
        <v>619</v>
      </c>
      <c r="C1095" s="23" t="s">
        <v>27</v>
      </c>
      <c r="D1095" s="23" t="s">
        <v>28</v>
      </c>
      <c r="E1095" s="20">
        <v>73431</v>
      </c>
      <c r="F1095" s="20">
        <v>66822.210000000006</v>
      </c>
      <c r="H1095" s="58">
        <f t="shared" si="33"/>
        <v>-6608.7899999999936</v>
      </c>
      <c r="I1095" s="60">
        <v>107205</v>
      </c>
      <c r="L1095">
        <v>97556.55</v>
      </c>
    </row>
    <row r="1096" spans="1:12" ht="16.5" hidden="1" x14ac:dyDescent="0.25">
      <c r="A1096" s="19" t="str">
        <f t="shared" si="32"/>
        <v>TMARTCGM500</v>
      </c>
      <c r="B1096" s="23" t="s">
        <v>619</v>
      </c>
      <c r="C1096" s="23" t="s">
        <v>547</v>
      </c>
      <c r="D1096" s="23" t="s">
        <v>548</v>
      </c>
      <c r="E1096" s="20">
        <v>119066</v>
      </c>
      <c r="F1096" s="20">
        <v>108350.06</v>
      </c>
      <c r="H1096" s="58">
        <f t="shared" si="33"/>
        <v>-10715.940000000002</v>
      </c>
      <c r="I1096" s="60">
        <v>21667</v>
      </c>
      <c r="L1096">
        <v>19716.97</v>
      </c>
    </row>
    <row r="1097" spans="1:12" ht="16.5" hidden="1" x14ac:dyDescent="0.25">
      <c r="A1097" s="19" t="str">
        <f t="shared" si="32"/>
        <v>TMARTCGST150</v>
      </c>
      <c r="B1097" s="23" t="s">
        <v>619</v>
      </c>
      <c r="C1097" s="23" t="s">
        <v>568</v>
      </c>
      <c r="D1097" s="23" t="s">
        <v>569</v>
      </c>
      <c r="E1097" s="20">
        <v>22500</v>
      </c>
      <c r="F1097" s="20">
        <v>20475</v>
      </c>
      <c r="H1097" s="58">
        <f t="shared" si="33"/>
        <v>-2025</v>
      </c>
      <c r="I1097" s="60">
        <v>73431</v>
      </c>
      <c r="L1097">
        <v>66822.210000000006</v>
      </c>
    </row>
    <row r="1098" spans="1:12" ht="16.5" hidden="1" x14ac:dyDescent="0.25">
      <c r="A1098" s="19" t="str">
        <f t="shared" si="32"/>
        <v>TMARTCN300</v>
      </c>
      <c r="B1098" s="23" t="s">
        <v>619</v>
      </c>
      <c r="C1098" s="23" t="s">
        <v>41</v>
      </c>
      <c r="D1098" s="23" t="s">
        <v>42</v>
      </c>
      <c r="E1098" s="20">
        <v>70950</v>
      </c>
      <c r="F1098" s="20">
        <v>64564.5</v>
      </c>
      <c r="H1098" s="58">
        <f t="shared" si="33"/>
        <v>-6385.5</v>
      </c>
      <c r="I1098" s="60">
        <v>119066</v>
      </c>
      <c r="L1098">
        <v>108350.06</v>
      </c>
    </row>
    <row r="1099" spans="1:12" ht="16.5" hidden="1" x14ac:dyDescent="0.25">
      <c r="A1099" s="19" t="str">
        <f t="shared" si="32"/>
        <v>TMARTGHK300</v>
      </c>
      <c r="B1099" s="23" t="s">
        <v>619</v>
      </c>
      <c r="C1099" s="23" t="s">
        <v>558</v>
      </c>
      <c r="D1099" s="23" t="s">
        <v>559</v>
      </c>
      <c r="E1099" s="20">
        <v>70000</v>
      </c>
      <c r="F1099" s="20">
        <v>63700</v>
      </c>
      <c r="H1099" s="58">
        <f t="shared" si="33"/>
        <v>-6300</v>
      </c>
      <c r="I1099" s="60">
        <v>111058</v>
      </c>
      <c r="L1099">
        <v>101062.78</v>
      </c>
    </row>
    <row r="1100" spans="1:12" ht="16.5" hidden="1" x14ac:dyDescent="0.25">
      <c r="A1100" s="19" t="str">
        <f t="shared" si="32"/>
        <v>TMARTGL250</v>
      </c>
      <c r="B1100" s="23" t="s">
        <v>619</v>
      </c>
      <c r="C1100" s="23" t="s">
        <v>47</v>
      </c>
      <c r="D1100" s="23" t="s">
        <v>48</v>
      </c>
      <c r="E1100" s="20">
        <v>59400</v>
      </c>
      <c r="F1100" s="20">
        <v>45045</v>
      </c>
      <c r="H1100" s="58">
        <f t="shared" si="33"/>
        <v>-14355</v>
      </c>
      <c r="I1100" s="60">
        <v>50183</v>
      </c>
      <c r="L1100">
        <v>45666.53</v>
      </c>
    </row>
    <row r="1101" spans="1:12" ht="16.5" hidden="1" x14ac:dyDescent="0.25">
      <c r="A1101" s="19" t="str">
        <f t="shared" si="32"/>
        <v>TMARTGL500KT</v>
      </c>
      <c r="B1101" s="23" t="s">
        <v>619</v>
      </c>
      <c r="C1101" s="23" t="s">
        <v>549</v>
      </c>
      <c r="D1101" s="23" t="s">
        <v>550</v>
      </c>
      <c r="E1101" s="20">
        <v>94013</v>
      </c>
      <c r="F1101" s="20">
        <v>85551.83</v>
      </c>
      <c r="H1101" s="58">
        <f t="shared" si="33"/>
        <v>-8461.1699999999983</v>
      </c>
      <c r="I1101" s="60">
        <v>46000</v>
      </c>
      <c r="L1101">
        <v>41860</v>
      </c>
    </row>
    <row r="1102" spans="1:12" ht="16.5" hidden="1" x14ac:dyDescent="0.25">
      <c r="A1102" s="19" t="str">
        <f t="shared" si="32"/>
        <v>TMARTGM500</v>
      </c>
      <c r="B1102" s="23" t="s">
        <v>619</v>
      </c>
      <c r="C1102" s="23" t="s">
        <v>30</v>
      </c>
      <c r="D1102" s="23" t="s">
        <v>31</v>
      </c>
      <c r="E1102" s="20">
        <v>111058</v>
      </c>
      <c r="F1102" s="20">
        <v>101062.78</v>
      </c>
      <c r="H1102" s="58">
        <f t="shared" si="33"/>
        <v>-9995.2200000000012</v>
      </c>
      <c r="I1102" s="60">
        <v>55595</v>
      </c>
      <c r="L1102">
        <v>50591.450000000004</v>
      </c>
    </row>
    <row r="1103" spans="1:12" ht="16.5" hidden="1" x14ac:dyDescent="0.25">
      <c r="A1103" s="19" t="str">
        <f t="shared" si="32"/>
        <v>TMARTGSG250</v>
      </c>
      <c r="B1103" s="23" t="s">
        <v>619</v>
      </c>
      <c r="C1103" s="23" t="s">
        <v>49</v>
      </c>
      <c r="D1103" s="23" t="s">
        <v>50</v>
      </c>
      <c r="E1103" s="20">
        <v>61050</v>
      </c>
      <c r="F1103" s="20">
        <v>45864</v>
      </c>
      <c r="H1103" s="58">
        <f t="shared" si="33"/>
        <v>-15186</v>
      </c>
      <c r="I1103" s="60">
        <v>24549</v>
      </c>
      <c r="L1103">
        <v>23321.55</v>
      </c>
    </row>
    <row r="1104" spans="1:12" ht="16.5" hidden="1" x14ac:dyDescent="0.25">
      <c r="A1104" s="19" t="str">
        <f t="shared" si="32"/>
        <v>TMARTGTLX250G</v>
      </c>
      <c r="B1104" s="23" t="s">
        <v>619</v>
      </c>
      <c r="C1104" s="23" t="s">
        <v>32</v>
      </c>
      <c r="D1104" s="23" t="s">
        <v>33</v>
      </c>
      <c r="E1104" s="20">
        <v>50182</v>
      </c>
      <c r="F1104" s="20">
        <v>45666.53</v>
      </c>
      <c r="H1104" s="58">
        <f t="shared" si="33"/>
        <v>-4515.4700000000012</v>
      </c>
      <c r="I1104" s="60">
        <v>73431</v>
      </c>
      <c r="L1104">
        <v>69759.45</v>
      </c>
    </row>
    <row r="1105" spans="1:12" ht="16.5" hidden="1" x14ac:dyDescent="0.25">
      <c r="A1105" s="19" t="str">
        <f t="shared" si="32"/>
        <v>TMARTGXD500</v>
      </c>
      <c r="B1105" s="23" t="s">
        <v>619</v>
      </c>
      <c r="C1105" s="23" t="s">
        <v>55</v>
      </c>
      <c r="D1105" s="23" t="s">
        <v>56</v>
      </c>
      <c r="E1105" s="20">
        <v>111606</v>
      </c>
      <c r="F1105" s="20">
        <v>101561.46</v>
      </c>
      <c r="H1105" s="58">
        <f t="shared" si="33"/>
        <v>-10044.539999999994</v>
      </c>
      <c r="I1105" s="60">
        <v>74250</v>
      </c>
      <c r="L1105">
        <v>74250</v>
      </c>
    </row>
    <row r="1106" spans="1:12" ht="16.5" hidden="1" x14ac:dyDescent="0.25">
      <c r="A1106" s="19" t="str">
        <f t="shared" si="32"/>
        <v>TMARTMNH250</v>
      </c>
      <c r="B1106" s="23" t="s">
        <v>619</v>
      </c>
      <c r="C1106" s="23" t="s">
        <v>51</v>
      </c>
      <c r="D1106" s="23" t="s">
        <v>52</v>
      </c>
      <c r="E1106" s="20">
        <v>46000</v>
      </c>
      <c r="F1106" s="20">
        <v>41860</v>
      </c>
      <c r="H1106" s="58">
        <f t="shared" si="33"/>
        <v>-4140</v>
      </c>
      <c r="I1106" s="60">
        <v>73431</v>
      </c>
      <c r="L1106">
        <v>73431</v>
      </c>
    </row>
    <row r="1107" spans="1:12" ht="16.5" hidden="1" x14ac:dyDescent="0.25">
      <c r="A1107" s="19" t="str">
        <f t="shared" si="32"/>
        <v>TMARTTH200</v>
      </c>
      <c r="B1107" s="23" t="s">
        <v>619</v>
      </c>
      <c r="C1107" s="23" t="s">
        <v>35</v>
      </c>
      <c r="D1107" s="23" t="s">
        <v>36</v>
      </c>
      <c r="E1107" s="20">
        <v>55595</v>
      </c>
      <c r="F1107" s="20">
        <v>50591.450000000004</v>
      </c>
      <c r="H1107" s="58">
        <f t="shared" si="33"/>
        <v>-5003.5499999999956</v>
      </c>
      <c r="I1107" s="60">
        <v>119066</v>
      </c>
      <c r="L1107">
        <v>119066</v>
      </c>
    </row>
    <row r="1108" spans="1:12" ht="16.5" hidden="1" x14ac:dyDescent="0.25">
      <c r="A1108" s="19" t="str">
        <f t="shared" si="32"/>
        <v>TMARTTH400</v>
      </c>
      <c r="B1108" s="23" t="s">
        <v>619</v>
      </c>
      <c r="C1108" s="23" t="s">
        <v>553</v>
      </c>
      <c r="D1108" s="23" t="s">
        <v>554</v>
      </c>
      <c r="E1108" s="20">
        <v>107205</v>
      </c>
      <c r="F1108" s="20">
        <v>97556.55</v>
      </c>
      <c r="H1108" s="58">
        <f t="shared" si="33"/>
        <v>-9648.4499999999971</v>
      </c>
      <c r="I1108" s="60">
        <v>111058</v>
      </c>
      <c r="L1108">
        <v>111058</v>
      </c>
    </row>
    <row r="1109" spans="1:12" ht="16.5" hidden="1" x14ac:dyDescent="0.25">
      <c r="A1109" s="19" t="str">
        <f t="shared" si="32"/>
        <v>TMARTTHST150</v>
      </c>
      <c r="B1109" s="23" t="s">
        <v>619</v>
      </c>
      <c r="C1109" s="23" t="s">
        <v>570</v>
      </c>
      <c r="D1109" s="23" t="s">
        <v>571</v>
      </c>
      <c r="E1109" s="20">
        <v>21667</v>
      </c>
      <c r="F1109" s="20">
        <v>19716.97</v>
      </c>
      <c r="H1109" s="58">
        <f t="shared" si="33"/>
        <v>-1950.0299999999988</v>
      </c>
      <c r="I1109" s="60">
        <v>50183</v>
      </c>
      <c r="L1109">
        <v>50183</v>
      </c>
    </row>
    <row r="1110" spans="1:12" ht="16.5" hidden="1" x14ac:dyDescent="0.25">
      <c r="A1110" s="19" t="str">
        <f t="shared" si="32"/>
        <v>TMARTHATECOCGM300</v>
      </c>
      <c r="B1110" s="23" t="s">
        <v>621</v>
      </c>
      <c r="C1110" s="23" t="s">
        <v>27</v>
      </c>
      <c r="D1110" s="23" t="s">
        <v>28</v>
      </c>
      <c r="E1110" s="20">
        <v>73431</v>
      </c>
      <c r="F1110" s="20">
        <v>66822.210000000006</v>
      </c>
      <c r="H1110" s="58">
        <f t="shared" si="33"/>
        <v>-6608.7899999999936</v>
      </c>
      <c r="I1110" s="60">
        <v>46000</v>
      </c>
      <c r="L1110">
        <v>46000</v>
      </c>
    </row>
    <row r="1111" spans="1:12" ht="16.5" hidden="1" x14ac:dyDescent="0.25">
      <c r="A1111" s="19" t="str">
        <f t="shared" si="32"/>
        <v>TMARTHATECOCGM500</v>
      </c>
      <c r="B1111" s="23" t="s">
        <v>621</v>
      </c>
      <c r="C1111" s="23" t="s">
        <v>547</v>
      </c>
      <c r="D1111" s="23" t="s">
        <v>548</v>
      </c>
      <c r="E1111" s="20">
        <v>119066</v>
      </c>
      <c r="F1111" s="20">
        <v>108350.06</v>
      </c>
      <c r="H1111" s="58">
        <f t="shared" si="33"/>
        <v>-10715.940000000002</v>
      </c>
      <c r="I1111" s="60">
        <v>55595</v>
      </c>
      <c r="L1111">
        <v>55595</v>
      </c>
    </row>
    <row r="1112" spans="1:12" ht="16.5" hidden="1" x14ac:dyDescent="0.25">
      <c r="A1112" s="19" t="str">
        <f t="shared" si="32"/>
        <v>TMARTHATECOGM500</v>
      </c>
      <c r="B1112" s="23" t="s">
        <v>621</v>
      </c>
      <c r="C1112" s="23" t="s">
        <v>30</v>
      </c>
      <c r="D1112" s="23" t="s">
        <v>31</v>
      </c>
      <c r="E1112" s="20">
        <v>111058</v>
      </c>
      <c r="F1112" s="20">
        <v>101062.78</v>
      </c>
      <c r="H1112" s="58">
        <f t="shared" si="33"/>
        <v>-9995.2200000000012</v>
      </c>
      <c r="I1112" s="60">
        <v>74250</v>
      </c>
      <c r="L1112">
        <v>69052.5</v>
      </c>
    </row>
    <row r="1113" spans="1:12" ht="16.5" hidden="1" x14ac:dyDescent="0.25">
      <c r="A1113" s="19" t="str">
        <f t="shared" si="32"/>
        <v>TMARTHATECOGTLX250G</v>
      </c>
      <c r="B1113" s="23" t="s">
        <v>621</v>
      </c>
      <c r="C1113" s="23" t="s">
        <v>32</v>
      </c>
      <c r="D1113" s="23" t="s">
        <v>33</v>
      </c>
      <c r="E1113" s="20">
        <v>50182</v>
      </c>
      <c r="F1113" s="20">
        <v>45666.53</v>
      </c>
      <c r="H1113" s="58">
        <f t="shared" si="33"/>
        <v>-4515.4700000000012</v>
      </c>
      <c r="I1113" s="60">
        <v>73431</v>
      </c>
      <c r="L1113">
        <v>68290.83</v>
      </c>
    </row>
    <row r="1114" spans="1:12" ht="16.5" hidden="1" x14ac:dyDescent="0.25">
      <c r="A1114" s="19" t="str">
        <f t="shared" si="32"/>
        <v>TMARTHATECOMNH250</v>
      </c>
      <c r="B1114" s="23" t="s">
        <v>621</v>
      </c>
      <c r="C1114" s="23" t="s">
        <v>51</v>
      </c>
      <c r="D1114" s="23" t="s">
        <v>52</v>
      </c>
      <c r="E1114" s="20">
        <v>46000</v>
      </c>
      <c r="F1114" s="20">
        <v>41860</v>
      </c>
      <c r="H1114" s="58">
        <f t="shared" si="33"/>
        <v>-4140</v>
      </c>
      <c r="I1114" s="60">
        <v>119066</v>
      </c>
      <c r="L1114">
        <v>110731.38</v>
      </c>
    </row>
    <row r="1115" spans="1:12" ht="16.5" hidden="1" x14ac:dyDescent="0.25">
      <c r="A1115" s="19" t="str">
        <f t="shared" si="32"/>
        <v>TMARTHATECOTH200</v>
      </c>
      <c r="B1115" s="23" t="s">
        <v>621</v>
      </c>
      <c r="C1115" s="23" t="s">
        <v>35</v>
      </c>
      <c r="D1115" s="23" t="s">
        <v>36</v>
      </c>
      <c r="E1115" s="20">
        <v>55595</v>
      </c>
      <c r="F1115" s="20">
        <v>50591.450000000004</v>
      </c>
      <c r="H1115" s="58">
        <f t="shared" si="33"/>
        <v>-5003.5499999999956</v>
      </c>
      <c r="I1115" s="60">
        <v>70950</v>
      </c>
      <c r="L1115">
        <v>65983.5</v>
      </c>
    </row>
    <row r="1116" spans="1:12" ht="16.5" hidden="1" x14ac:dyDescent="0.25">
      <c r="A1116" s="19" t="str">
        <f t="shared" si="32"/>
        <v>TOMITACGM100</v>
      </c>
      <c r="B1116" s="23" t="s">
        <v>623</v>
      </c>
      <c r="C1116" s="23" t="s">
        <v>556</v>
      </c>
      <c r="D1116" s="23" t="s">
        <v>557</v>
      </c>
      <c r="E1116" s="20">
        <v>24549</v>
      </c>
      <c r="F1116" s="20">
        <v>23321.55</v>
      </c>
      <c r="H1116" s="58">
        <f t="shared" si="33"/>
        <v>-1227.4500000000007</v>
      </c>
      <c r="I1116" s="60">
        <v>70000</v>
      </c>
      <c r="L1116">
        <v>65100</v>
      </c>
    </row>
    <row r="1117" spans="1:12" ht="16.5" hidden="1" x14ac:dyDescent="0.25">
      <c r="A1117" s="19" t="str">
        <f t="shared" si="32"/>
        <v>TOMITACGM300</v>
      </c>
      <c r="B1117" s="23" t="s">
        <v>623</v>
      </c>
      <c r="C1117" s="23" t="s">
        <v>27</v>
      </c>
      <c r="D1117" s="23" t="s">
        <v>28</v>
      </c>
      <c r="E1117" s="20">
        <v>73431</v>
      </c>
      <c r="F1117" s="20">
        <v>69759.45</v>
      </c>
      <c r="H1117" s="58">
        <f t="shared" si="33"/>
        <v>-3671.5500000000029</v>
      </c>
      <c r="I1117" s="60">
        <v>111058</v>
      </c>
      <c r="L1117">
        <v>103283.94</v>
      </c>
    </row>
    <row r="1118" spans="1:12" ht="16.5" hidden="1" x14ac:dyDescent="0.25">
      <c r="A1118" s="19" t="str">
        <f t="shared" si="32"/>
        <v>TTMFARMCC300</v>
      </c>
      <c r="B1118" s="23" t="s">
        <v>625</v>
      </c>
      <c r="C1118" s="23" t="s">
        <v>39</v>
      </c>
      <c r="D1118" s="23" t="s">
        <v>40</v>
      </c>
      <c r="E1118" s="20">
        <v>74250</v>
      </c>
      <c r="F1118" s="20">
        <v>74250</v>
      </c>
      <c r="H1118" s="58">
        <f t="shared" si="33"/>
        <v>0</v>
      </c>
      <c r="I1118" s="60">
        <v>50183</v>
      </c>
      <c r="L1118">
        <v>46670.19</v>
      </c>
    </row>
    <row r="1119" spans="1:12" ht="16.5" hidden="1" x14ac:dyDescent="0.25">
      <c r="A1119" s="19" t="str">
        <f t="shared" si="32"/>
        <v>TTMFARMCGM300</v>
      </c>
      <c r="B1119" s="23" t="s">
        <v>625</v>
      </c>
      <c r="C1119" s="23" t="s">
        <v>27</v>
      </c>
      <c r="D1119" s="23" t="s">
        <v>28</v>
      </c>
      <c r="E1119" s="20">
        <v>73431</v>
      </c>
      <c r="F1119" s="20">
        <v>73431</v>
      </c>
      <c r="H1119" s="58">
        <f t="shared" si="33"/>
        <v>0</v>
      </c>
      <c r="I1119" s="60">
        <v>111606</v>
      </c>
      <c r="L1119">
        <v>103793.58</v>
      </c>
    </row>
    <row r="1120" spans="1:12" ht="16.5" hidden="1" x14ac:dyDescent="0.25">
      <c r="A1120" s="19" t="str">
        <f t="shared" si="32"/>
        <v>TTMFARMCGM500</v>
      </c>
      <c r="B1120" s="23" t="s">
        <v>625</v>
      </c>
      <c r="C1120" s="23" t="s">
        <v>547</v>
      </c>
      <c r="D1120" s="23" t="s">
        <v>548</v>
      </c>
      <c r="E1120" s="20">
        <v>119066</v>
      </c>
      <c r="F1120" s="20">
        <v>119066</v>
      </c>
      <c r="H1120" s="58">
        <f t="shared" si="33"/>
        <v>0</v>
      </c>
      <c r="I1120" s="60">
        <v>46000</v>
      </c>
      <c r="L1120">
        <v>42780</v>
      </c>
    </row>
    <row r="1121" spans="1:12" ht="16.5" hidden="1" x14ac:dyDescent="0.25">
      <c r="A1121" s="19" t="str">
        <f t="shared" si="32"/>
        <v>TTMFARMGM500</v>
      </c>
      <c r="B1121" s="23" t="s">
        <v>625</v>
      </c>
      <c r="C1121" s="23" t="s">
        <v>30</v>
      </c>
      <c r="D1121" s="23" t="s">
        <v>31</v>
      </c>
      <c r="E1121" s="20">
        <v>111058</v>
      </c>
      <c r="F1121" s="20">
        <v>111058</v>
      </c>
      <c r="H1121" s="58">
        <f t="shared" si="33"/>
        <v>0</v>
      </c>
      <c r="I1121" s="60">
        <v>55595</v>
      </c>
      <c r="L1121">
        <v>51703.350000000006</v>
      </c>
    </row>
    <row r="1122" spans="1:12" ht="16.5" hidden="1" x14ac:dyDescent="0.25">
      <c r="A1122" s="19" t="str">
        <f t="shared" si="32"/>
        <v>TTMFARMGTLX250G</v>
      </c>
      <c r="B1122" s="23" t="s">
        <v>625</v>
      </c>
      <c r="C1122" s="23" t="s">
        <v>32</v>
      </c>
      <c r="D1122" s="23" t="s">
        <v>33</v>
      </c>
      <c r="E1122" s="20">
        <v>50182</v>
      </c>
      <c r="F1122" s="20">
        <v>50182</v>
      </c>
      <c r="H1122" s="58">
        <f t="shared" si="33"/>
        <v>0</v>
      </c>
      <c r="I1122" s="60">
        <v>74250</v>
      </c>
      <c r="L1122">
        <v>70538</v>
      </c>
    </row>
    <row r="1123" spans="1:12" ht="16.5" hidden="1" x14ac:dyDescent="0.25">
      <c r="A1123" s="19" t="str">
        <f t="shared" si="32"/>
        <v>TTMFARMMNH250</v>
      </c>
      <c r="B1123" s="23" t="s">
        <v>625</v>
      </c>
      <c r="C1123" s="23" t="s">
        <v>51</v>
      </c>
      <c r="D1123" s="23" t="s">
        <v>52</v>
      </c>
      <c r="E1123" s="20">
        <v>46000</v>
      </c>
      <c r="F1123" s="20">
        <v>46000</v>
      </c>
      <c r="H1123" s="58">
        <f t="shared" si="33"/>
        <v>0</v>
      </c>
      <c r="I1123" s="60">
        <v>73431</v>
      </c>
      <c r="L1123">
        <v>69759</v>
      </c>
    </row>
    <row r="1124" spans="1:12" ht="16.5" hidden="1" x14ac:dyDescent="0.25">
      <c r="A1124" s="19" t="str">
        <f t="shared" si="32"/>
        <v>TTMFARMTH200</v>
      </c>
      <c r="B1124" s="23" t="s">
        <v>625</v>
      </c>
      <c r="C1124" s="23" t="s">
        <v>35</v>
      </c>
      <c r="D1124" s="23" t="s">
        <v>36</v>
      </c>
      <c r="E1124" s="20">
        <v>55595</v>
      </c>
      <c r="F1124" s="20">
        <v>55595</v>
      </c>
      <c r="H1124" s="58">
        <f t="shared" si="33"/>
        <v>0</v>
      </c>
      <c r="I1124" s="60">
        <v>70000</v>
      </c>
      <c r="L1124">
        <v>66500</v>
      </c>
    </row>
    <row r="1125" spans="1:12" ht="16.5" hidden="1" x14ac:dyDescent="0.25">
      <c r="A1125" s="19" t="str">
        <f t="shared" si="32"/>
        <v>UNITCC300</v>
      </c>
      <c r="B1125" s="23" t="s">
        <v>627</v>
      </c>
      <c r="C1125" s="23" t="s">
        <v>39</v>
      </c>
      <c r="D1125" s="23" t="s">
        <v>40</v>
      </c>
      <c r="E1125" s="20">
        <v>74250</v>
      </c>
      <c r="F1125" s="20">
        <v>69052.5</v>
      </c>
      <c r="H1125" s="58">
        <f t="shared" si="33"/>
        <v>-5197.5</v>
      </c>
      <c r="I1125" s="60">
        <v>111058</v>
      </c>
      <c r="L1125">
        <v>105505</v>
      </c>
    </row>
    <row r="1126" spans="1:12" ht="16.5" hidden="1" x14ac:dyDescent="0.25">
      <c r="A1126" s="19" t="str">
        <f t="shared" si="32"/>
        <v>UNITCGM300</v>
      </c>
      <c r="B1126" s="23" t="s">
        <v>627</v>
      </c>
      <c r="C1126" s="23" t="s">
        <v>27</v>
      </c>
      <c r="D1126" s="23" t="s">
        <v>28</v>
      </c>
      <c r="E1126" s="20">
        <v>73431</v>
      </c>
      <c r="F1126" s="20">
        <v>68290.83</v>
      </c>
      <c r="H1126" s="58">
        <f t="shared" si="33"/>
        <v>-5140.1699999999983</v>
      </c>
      <c r="I1126" s="60">
        <v>50183</v>
      </c>
      <c r="L1126">
        <v>47673</v>
      </c>
    </row>
    <row r="1127" spans="1:12" ht="16.5" hidden="1" x14ac:dyDescent="0.25">
      <c r="A1127" s="19" t="str">
        <f t="shared" si="32"/>
        <v>UNITCGM500</v>
      </c>
      <c r="B1127" s="23" t="s">
        <v>627</v>
      </c>
      <c r="C1127" s="23" t="s">
        <v>547</v>
      </c>
      <c r="D1127" s="23" t="s">
        <v>548</v>
      </c>
      <c r="E1127" s="20">
        <v>119066</v>
      </c>
      <c r="F1127" s="20">
        <v>110731.38</v>
      </c>
      <c r="H1127" s="58">
        <f t="shared" si="33"/>
        <v>-8334.6199999999953</v>
      </c>
      <c r="I1127" s="60">
        <v>46000</v>
      </c>
      <c r="L1127">
        <v>43700</v>
      </c>
    </row>
    <row r="1128" spans="1:12" ht="16.5" hidden="1" x14ac:dyDescent="0.25">
      <c r="A1128" s="19" t="str">
        <f t="shared" si="32"/>
        <v>UNITCN300</v>
      </c>
      <c r="B1128" s="23" t="s">
        <v>627</v>
      </c>
      <c r="C1128" s="23" t="s">
        <v>41</v>
      </c>
      <c r="D1128" s="23" t="s">
        <v>42</v>
      </c>
      <c r="E1128" s="20">
        <v>70950</v>
      </c>
      <c r="F1128" s="20">
        <v>65983.5</v>
      </c>
      <c r="H1128" s="58">
        <f t="shared" si="33"/>
        <v>-4966.5</v>
      </c>
      <c r="I1128" s="60">
        <v>55595</v>
      </c>
      <c r="L1128">
        <v>52815</v>
      </c>
    </row>
    <row r="1129" spans="1:12" ht="16.5" hidden="1" x14ac:dyDescent="0.25">
      <c r="A1129" s="19" t="str">
        <f t="shared" si="32"/>
        <v>UNITGHK300</v>
      </c>
      <c r="B1129" s="23" t="s">
        <v>627</v>
      </c>
      <c r="C1129" s="23" t="s">
        <v>558</v>
      </c>
      <c r="D1129" s="23" t="s">
        <v>559</v>
      </c>
      <c r="E1129" s="20">
        <v>70000</v>
      </c>
      <c r="F1129" s="20">
        <v>65100</v>
      </c>
      <c r="H1129" s="58">
        <f t="shared" si="33"/>
        <v>-4900</v>
      </c>
      <c r="I1129" s="60">
        <v>24549</v>
      </c>
      <c r="L1129">
        <v>22830.57</v>
      </c>
    </row>
    <row r="1130" spans="1:12" ht="16.5" hidden="1" x14ac:dyDescent="0.25">
      <c r="A1130" s="19" t="str">
        <f t="shared" si="32"/>
        <v>UNITGM500</v>
      </c>
      <c r="B1130" s="23" t="s">
        <v>627</v>
      </c>
      <c r="C1130" s="23" t="s">
        <v>30</v>
      </c>
      <c r="D1130" s="23" t="s">
        <v>31</v>
      </c>
      <c r="E1130" s="20">
        <v>111058</v>
      </c>
      <c r="F1130" s="20">
        <v>103283.94</v>
      </c>
      <c r="H1130" s="58">
        <f t="shared" si="33"/>
        <v>-7774.0599999999977</v>
      </c>
      <c r="I1130" s="60">
        <v>73431</v>
      </c>
      <c r="L1130">
        <v>68290.83</v>
      </c>
    </row>
    <row r="1131" spans="1:12" ht="16.5" hidden="1" x14ac:dyDescent="0.25">
      <c r="A1131" s="19" t="str">
        <f t="shared" si="32"/>
        <v>UNITGTLX250G</v>
      </c>
      <c r="B1131" s="23" t="s">
        <v>627</v>
      </c>
      <c r="C1131" s="23" t="s">
        <v>32</v>
      </c>
      <c r="D1131" s="23" t="s">
        <v>33</v>
      </c>
      <c r="E1131" s="20">
        <v>50182</v>
      </c>
      <c r="F1131" s="20">
        <v>46670.19</v>
      </c>
      <c r="H1131" s="58">
        <f t="shared" si="33"/>
        <v>-3511.8099999999977</v>
      </c>
      <c r="I1131" s="60">
        <v>119066</v>
      </c>
      <c r="L1131">
        <v>110731.38</v>
      </c>
    </row>
    <row r="1132" spans="1:12" ht="16.5" hidden="1" x14ac:dyDescent="0.25">
      <c r="A1132" s="19" t="str">
        <f t="shared" si="32"/>
        <v>UNITGXD500</v>
      </c>
      <c r="B1132" s="23" t="s">
        <v>627</v>
      </c>
      <c r="C1132" s="23" t="s">
        <v>55</v>
      </c>
      <c r="D1132" s="23" t="s">
        <v>56</v>
      </c>
      <c r="E1132" s="20">
        <v>111606</v>
      </c>
      <c r="F1132" s="20">
        <v>103793.58</v>
      </c>
      <c r="H1132" s="58">
        <f t="shared" si="33"/>
        <v>-7812.4199999999983</v>
      </c>
      <c r="I1132" s="60">
        <v>111058</v>
      </c>
      <c r="L1132">
        <v>103283.94</v>
      </c>
    </row>
    <row r="1133" spans="1:12" ht="16.5" hidden="1" x14ac:dyDescent="0.25">
      <c r="A1133" s="19" t="str">
        <f t="shared" si="32"/>
        <v>UNITMNH250</v>
      </c>
      <c r="B1133" s="23" t="s">
        <v>627</v>
      </c>
      <c r="C1133" s="23" t="s">
        <v>51</v>
      </c>
      <c r="D1133" s="23" t="s">
        <v>52</v>
      </c>
      <c r="E1133" s="20">
        <v>46000</v>
      </c>
      <c r="F1133" s="20">
        <v>42780</v>
      </c>
      <c r="H1133" s="58">
        <f t="shared" si="33"/>
        <v>-3220</v>
      </c>
      <c r="I1133" s="60">
        <v>111606</v>
      </c>
      <c r="L1133">
        <v>103793.58</v>
      </c>
    </row>
    <row r="1134" spans="1:12" ht="16.5" hidden="1" x14ac:dyDescent="0.25">
      <c r="A1134" s="19" t="str">
        <f t="shared" si="32"/>
        <v>UNITTH200</v>
      </c>
      <c r="B1134" s="23" t="s">
        <v>627</v>
      </c>
      <c r="C1134" s="23" t="s">
        <v>35</v>
      </c>
      <c r="D1134" s="23" t="s">
        <v>36</v>
      </c>
      <c r="E1134" s="20">
        <v>55595</v>
      </c>
      <c r="F1134" s="20">
        <v>51703.350000000006</v>
      </c>
      <c r="H1134" s="58">
        <f t="shared" si="33"/>
        <v>-3891.6499999999942</v>
      </c>
      <c r="I1134" s="60">
        <v>55595</v>
      </c>
      <c r="L1134">
        <v>51703.350000000006</v>
      </c>
    </row>
    <row r="1135" spans="1:12" ht="16.5" hidden="1" x14ac:dyDescent="0.25">
      <c r="A1135" s="19" t="str">
        <f t="shared" si="32"/>
        <v>VIETYCC300</v>
      </c>
      <c r="B1135" s="23" t="s">
        <v>629</v>
      </c>
      <c r="C1135" s="23" t="s">
        <v>39</v>
      </c>
      <c r="D1135" s="23" t="s">
        <v>40</v>
      </c>
      <c r="E1135" s="20">
        <v>74250</v>
      </c>
      <c r="F1135" s="20">
        <v>70538</v>
      </c>
      <c r="H1135" s="58">
        <f t="shared" si="33"/>
        <v>-3712</v>
      </c>
      <c r="I1135" s="60">
        <v>74250</v>
      </c>
      <c r="L1135">
        <v>74250</v>
      </c>
    </row>
    <row r="1136" spans="1:12" ht="16.5" hidden="1" x14ac:dyDescent="0.25">
      <c r="A1136" s="19" t="str">
        <f t="shared" si="32"/>
        <v>VIETYCGM300</v>
      </c>
      <c r="B1136" s="23" t="s">
        <v>629</v>
      </c>
      <c r="C1136" s="23" t="s">
        <v>27</v>
      </c>
      <c r="D1136" s="23" t="s">
        <v>28</v>
      </c>
      <c r="E1136" s="20">
        <v>73431</v>
      </c>
      <c r="F1136" s="20">
        <v>69759</v>
      </c>
      <c r="H1136" s="58">
        <f t="shared" si="33"/>
        <v>-3672</v>
      </c>
      <c r="I1136" s="60">
        <v>73431</v>
      </c>
      <c r="L1136">
        <v>73431</v>
      </c>
    </row>
    <row r="1137" spans="1:12" ht="16.5" hidden="1" x14ac:dyDescent="0.25">
      <c r="A1137" s="19" t="str">
        <f t="shared" si="32"/>
        <v>VIETYGHK300</v>
      </c>
      <c r="B1137" s="23" t="s">
        <v>629</v>
      </c>
      <c r="C1137" s="23" t="s">
        <v>558</v>
      </c>
      <c r="D1137" s="23" t="s">
        <v>559</v>
      </c>
      <c r="E1137" s="20">
        <v>70000</v>
      </c>
      <c r="F1137" s="20">
        <v>66500</v>
      </c>
      <c r="H1137" s="58">
        <f t="shared" si="33"/>
        <v>-3500</v>
      </c>
      <c r="I1137" s="60">
        <v>111058</v>
      </c>
      <c r="L1137">
        <v>111058</v>
      </c>
    </row>
    <row r="1138" spans="1:12" ht="16.5" hidden="1" x14ac:dyDescent="0.25">
      <c r="A1138" s="19" t="str">
        <f t="shared" si="32"/>
        <v>VIETYGM500</v>
      </c>
      <c r="B1138" s="23" t="s">
        <v>629</v>
      </c>
      <c r="C1138" s="23" t="s">
        <v>30</v>
      </c>
      <c r="D1138" s="23" t="s">
        <v>31</v>
      </c>
      <c r="E1138" s="20">
        <v>111058</v>
      </c>
      <c r="F1138" s="20">
        <v>105505</v>
      </c>
      <c r="H1138" s="58">
        <f t="shared" si="33"/>
        <v>-5553</v>
      </c>
      <c r="I1138" s="60">
        <v>50183</v>
      </c>
      <c r="L1138">
        <v>50183</v>
      </c>
    </row>
    <row r="1139" spans="1:12" ht="16.5" hidden="1" x14ac:dyDescent="0.25">
      <c r="A1139" s="19" t="str">
        <f t="shared" si="32"/>
        <v>VIETYGTLX250G</v>
      </c>
      <c r="B1139" s="23" t="s">
        <v>629</v>
      </c>
      <c r="C1139" s="23" t="s">
        <v>32</v>
      </c>
      <c r="D1139" s="23" t="s">
        <v>33</v>
      </c>
      <c r="E1139" s="20">
        <v>50182</v>
      </c>
      <c r="F1139" s="20">
        <v>47673</v>
      </c>
      <c r="H1139" s="58">
        <f t="shared" si="33"/>
        <v>-2509</v>
      </c>
      <c r="I1139" s="60">
        <v>46000</v>
      </c>
      <c r="L1139">
        <v>46000</v>
      </c>
    </row>
    <row r="1140" spans="1:12" ht="16.5" hidden="1" x14ac:dyDescent="0.25">
      <c r="A1140" s="19" t="str">
        <f t="shared" si="32"/>
        <v>VIETYMNH250</v>
      </c>
      <c r="B1140" s="23" t="s">
        <v>629</v>
      </c>
      <c r="C1140" s="23" t="s">
        <v>51</v>
      </c>
      <c r="D1140" s="23" t="s">
        <v>52</v>
      </c>
      <c r="E1140" s="20">
        <v>46000</v>
      </c>
      <c r="F1140" s="20">
        <v>43700</v>
      </c>
      <c r="H1140" s="58">
        <f t="shared" si="33"/>
        <v>-2300</v>
      </c>
      <c r="I1140" s="60">
        <v>55595</v>
      </c>
      <c r="L1140">
        <v>55595</v>
      </c>
    </row>
    <row r="1141" spans="1:12" ht="16.5" hidden="1" x14ac:dyDescent="0.25">
      <c r="A1141" s="19" t="str">
        <f t="shared" si="32"/>
        <v>VIETYTH200</v>
      </c>
      <c r="B1141" s="23" t="s">
        <v>629</v>
      </c>
      <c r="C1141" s="23" t="s">
        <v>35</v>
      </c>
      <c r="D1141" s="23" t="s">
        <v>36</v>
      </c>
      <c r="E1141" s="20">
        <v>55595</v>
      </c>
      <c r="F1141" s="20">
        <v>52815</v>
      </c>
      <c r="H1141" s="58">
        <f t="shared" si="33"/>
        <v>-2780</v>
      </c>
      <c r="I1141" s="60">
        <v>70950</v>
      </c>
      <c r="L1141">
        <v>70950</v>
      </c>
    </row>
    <row r="1142" spans="1:12" ht="16.5" hidden="1" x14ac:dyDescent="0.25">
      <c r="A1142" s="19" t="str">
        <f t="shared" si="32"/>
        <v>VITALMARTCGM100</v>
      </c>
      <c r="B1142" s="23" t="s">
        <v>631</v>
      </c>
      <c r="C1142" s="23" t="s">
        <v>556</v>
      </c>
      <c r="D1142" s="23" t="s">
        <v>557</v>
      </c>
      <c r="E1142" s="20">
        <v>24549</v>
      </c>
      <c r="F1142" s="20">
        <v>22830.57</v>
      </c>
      <c r="H1142" s="58">
        <f t="shared" si="33"/>
        <v>-1718.4300000000003</v>
      </c>
      <c r="I1142" s="60">
        <v>49500</v>
      </c>
      <c r="L1142">
        <v>49500</v>
      </c>
    </row>
    <row r="1143" spans="1:12" ht="16.5" hidden="1" x14ac:dyDescent="0.25">
      <c r="A1143" s="19" t="str">
        <f t="shared" ref="A1143:A1171" si="34">B1143&amp;C1143</f>
        <v>VITALMARTCGM300</v>
      </c>
      <c r="B1143" s="23" t="s">
        <v>631</v>
      </c>
      <c r="C1143" s="23" t="s">
        <v>27</v>
      </c>
      <c r="D1143" s="23" t="s">
        <v>28</v>
      </c>
      <c r="E1143" s="20">
        <v>73431</v>
      </c>
      <c r="F1143" s="20">
        <v>68290.83</v>
      </c>
      <c r="H1143" s="58">
        <f t="shared" ref="H1143:H1171" si="35">F1143-E1143</f>
        <v>-5140.1699999999983</v>
      </c>
      <c r="I1143" s="60">
        <v>77091</v>
      </c>
      <c r="L1143">
        <v>77091</v>
      </c>
    </row>
    <row r="1144" spans="1:12" ht="16.5" hidden="1" x14ac:dyDescent="0.25">
      <c r="A1144" s="19" t="str">
        <f t="shared" si="34"/>
        <v>VITALMARTCGM500</v>
      </c>
      <c r="B1144" s="23" t="s">
        <v>631</v>
      </c>
      <c r="C1144" s="23" t="s">
        <v>547</v>
      </c>
      <c r="D1144" s="23" t="s">
        <v>548</v>
      </c>
      <c r="E1144" s="20">
        <v>119066</v>
      </c>
      <c r="F1144" s="20">
        <v>110731.38</v>
      </c>
      <c r="H1144" s="58">
        <f t="shared" si="35"/>
        <v>-8334.6199999999953</v>
      </c>
      <c r="I1144" s="60">
        <v>50400</v>
      </c>
      <c r="L1144">
        <v>50400</v>
      </c>
    </row>
    <row r="1145" spans="1:12" ht="16.5" hidden="1" x14ac:dyDescent="0.25">
      <c r="A1145" s="19" t="str">
        <f t="shared" si="34"/>
        <v>VITALMARTGM500</v>
      </c>
      <c r="B1145" s="23" t="s">
        <v>631</v>
      </c>
      <c r="C1145" s="23" t="s">
        <v>30</v>
      </c>
      <c r="D1145" s="23" t="s">
        <v>31</v>
      </c>
      <c r="E1145" s="20">
        <v>111058</v>
      </c>
      <c r="F1145" s="20">
        <v>103283.94</v>
      </c>
      <c r="H1145" s="58">
        <f t="shared" si="35"/>
        <v>-7774.0599999999977</v>
      </c>
      <c r="I1145" s="60">
        <v>81591</v>
      </c>
      <c r="L1145">
        <v>81591</v>
      </c>
    </row>
    <row r="1146" spans="1:12" ht="16.5" hidden="1" x14ac:dyDescent="0.25">
      <c r="A1146" s="19" t="str">
        <f t="shared" si="34"/>
        <v>VITALMARTGXD500</v>
      </c>
      <c r="B1146" s="23" t="s">
        <v>631</v>
      </c>
      <c r="C1146" s="23" t="s">
        <v>55</v>
      </c>
      <c r="D1146" s="23" t="s">
        <v>56</v>
      </c>
      <c r="E1146" s="20">
        <v>111606</v>
      </c>
      <c r="F1146" s="20">
        <v>103793.58</v>
      </c>
      <c r="H1146" s="58">
        <f t="shared" si="35"/>
        <v>-7812.4199999999983</v>
      </c>
      <c r="I1146" s="60">
        <v>111606</v>
      </c>
      <c r="L1146">
        <v>111606</v>
      </c>
    </row>
    <row r="1147" spans="1:12" ht="16.5" hidden="1" x14ac:dyDescent="0.25">
      <c r="A1147" s="19" t="str">
        <f t="shared" si="34"/>
        <v>VITALMARTTH200</v>
      </c>
      <c r="B1147" s="23" t="s">
        <v>631</v>
      </c>
      <c r="C1147" s="23" t="s">
        <v>35</v>
      </c>
      <c r="D1147" s="23" t="s">
        <v>36</v>
      </c>
      <c r="E1147" s="20">
        <v>55595</v>
      </c>
      <c r="F1147" s="20">
        <v>51703.350000000006</v>
      </c>
      <c r="H1147" s="58">
        <f t="shared" si="35"/>
        <v>-3891.6499999999942</v>
      </c>
      <c r="I1147" s="60">
        <v>74250</v>
      </c>
      <c r="L1147">
        <v>74250</v>
      </c>
    </row>
    <row r="1148" spans="1:12" ht="16.5" hidden="1" x14ac:dyDescent="0.25">
      <c r="A1148" s="19" t="str">
        <f t="shared" si="34"/>
        <v>VNPOSTCC300</v>
      </c>
      <c r="B1148" s="23" t="s">
        <v>633</v>
      </c>
      <c r="C1148" s="23" t="s">
        <v>39</v>
      </c>
      <c r="D1148" s="23" t="s">
        <v>40</v>
      </c>
      <c r="E1148" s="20">
        <v>74250</v>
      </c>
      <c r="F1148" s="20">
        <v>74250</v>
      </c>
      <c r="H1148" s="58">
        <f t="shared" si="35"/>
        <v>0</v>
      </c>
      <c r="I1148" s="60">
        <v>73431</v>
      </c>
      <c r="L1148">
        <v>73431</v>
      </c>
    </row>
    <row r="1149" spans="1:12" ht="16.5" hidden="1" x14ac:dyDescent="0.25">
      <c r="A1149" s="19" t="str">
        <f t="shared" si="34"/>
        <v>VNPOSTCGM300</v>
      </c>
      <c r="B1149" s="23" t="s">
        <v>633</v>
      </c>
      <c r="C1149" s="23" t="s">
        <v>27</v>
      </c>
      <c r="D1149" s="23" t="s">
        <v>28</v>
      </c>
      <c r="E1149" s="20">
        <v>73431</v>
      </c>
      <c r="F1149" s="20">
        <v>73431</v>
      </c>
      <c r="H1149" s="58">
        <f t="shared" si="35"/>
        <v>0</v>
      </c>
      <c r="I1149" s="60">
        <v>70950</v>
      </c>
      <c r="L1149">
        <v>70950</v>
      </c>
    </row>
    <row r="1150" spans="1:12" ht="16.5" hidden="1" x14ac:dyDescent="0.25">
      <c r="A1150" s="19" t="str">
        <f t="shared" si="34"/>
        <v>VNPOSTGM500</v>
      </c>
      <c r="B1150" s="23" t="s">
        <v>633</v>
      </c>
      <c r="C1150" s="23" t="s">
        <v>30</v>
      </c>
      <c r="D1150" s="23" t="s">
        <v>31</v>
      </c>
      <c r="E1150" s="20">
        <v>111058</v>
      </c>
      <c r="F1150" s="20">
        <v>111058</v>
      </c>
      <c r="H1150" s="58">
        <f t="shared" si="35"/>
        <v>0</v>
      </c>
      <c r="I1150" s="60">
        <v>59400</v>
      </c>
      <c r="L1150">
        <v>59400</v>
      </c>
    </row>
    <row r="1151" spans="1:12" ht="16.5" hidden="1" x14ac:dyDescent="0.25">
      <c r="A1151" s="19" t="str">
        <f t="shared" si="34"/>
        <v>VNPOSTGTLX250G</v>
      </c>
      <c r="B1151" s="23" t="s">
        <v>633</v>
      </c>
      <c r="C1151" s="23" t="s">
        <v>32</v>
      </c>
      <c r="D1151" s="23" t="s">
        <v>33</v>
      </c>
      <c r="E1151" s="20">
        <v>50182</v>
      </c>
      <c r="F1151" s="20">
        <v>50182</v>
      </c>
      <c r="H1151" s="58">
        <f t="shared" si="35"/>
        <v>0</v>
      </c>
      <c r="I1151" s="60">
        <v>111058</v>
      </c>
      <c r="L1151">
        <v>111058</v>
      </c>
    </row>
    <row r="1152" spans="1:12" ht="16.5" hidden="1" x14ac:dyDescent="0.25">
      <c r="A1152" s="19" t="str">
        <f t="shared" si="34"/>
        <v>VNPOSTMNH250</v>
      </c>
      <c r="B1152" s="23" t="s">
        <v>633</v>
      </c>
      <c r="C1152" s="23" t="s">
        <v>51</v>
      </c>
      <c r="D1152" s="23" t="s">
        <v>52</v>
      </c>
      <c r="E1152" s="20">
        <v>46000</v>
      </c>
      <c r="F1152" s="20">
        <v>46000</v>
      </c>
      <c r="H1152" s="58">
        <f t="shared" si="35"/>
        <v>0</v>
      </c>
      <c r="I1152" s="60">
        <v>61050</v>
      </c>
      <c r="L1152">
        <v>61050</v>
      </c>
    </row>
    <row r="1153" spans="1:12" ht="16.5" hidden="1" x14ac:dyDescent="0.25">
      <c r="A1153" s="19" t="str">
        <f t="shared" si="34"/>
        <v>VNPOSTTH200</v>
      </c>
      <c r="B1153" s="23" t="s">
        <v>633</v>
      </c>
      <c r="C1153" s="23" t="s">
        <v>35</v>
      </c>
      <c r="D1153" s="23" t="s">
        <v>36</v>
      </c>
      <c r="E1153" s="20">
        <v>55595</v>
      </c>
      <c r="F1153" s="20">
        <v>55595</v>
      </c>
      <c r="H1153" s="58">
        <f t="shared" si="35"/>
        <v>0</v>
      </c>
      <c r="I1153" s="60">
        <v>50183</v>
      </c>
      <c r="L1153">
        <v>50183</v>
      </c>
    </row>
    <row r="1154" spans="1:12" ht="16.5" hidden="1" x14ac:dyDescent="0.25">
      <c r="A1154" s="19" t="str">
        <f t="shared" si="34"/>
        <v>VNPOSTCN300</v>
      </c>
      <c r="B1154" s="23" t="s">
        <v>633</v>
      </c>
      <c r="C1154" s="23" t="s">
        <v>41</v>
      </c>
      <c r="D1154" s="23" t="s">
        <v>42</v>
      </c>
      <c r="E1154" s="20">
        <v>70950</v>
      </c>
      <c r="F1154" s="20">
        <v>70950</v>
      </c>
      <c r="H1154" s="58">
        <f t="shared" si="35"/>
        <v>0</v>
      </c>
      <c r="I1154" s="60">
        <v>111606</v>
      </c>
      <c r="L1154">
        <v>111606</v>
      </c>
    </row>
    <row r="1155" spans="1:12" ht="16.5" hidden="1" x14ac:dyDescent="0.25">
      <c r="A1155" s="19" t="str">
        <f t="shared" si="34"/>
        <v>VNPOSTGL250</v>
      </c>
      <c r="B1155" s="23" t="s">
        <v>633</v>
      </c>
      <c r="C1155" s="23" t="s">
        <v>47</v>
      </c>
      <c r="D1155" s="23" t="s">
        <v>48</v>
      </c>
      <c r="E1155" s="20">
        <v>49500</v>
      </c>
      <c r="F1155" s="20">
        <v>49500</v>
      </c>
      <c r="H1155" s="58">
        <f t="shared" si="35"/>
        <v>0</v>
      </c>
      <c r="I1155" s="60">
        <v>46000</v>
      </c>
      <c r="L1155">
        <v>46000</v>
      </c>
    </row>
    <row r="1156" spans="1:12" ht="16.5" hidden="1" x14ac:dyDescent="0.25">
      <c r="A1156" s="19" t="str">
        <f t="shared" si="34"/>
        <v>VNPOSTGL500KT</v>
      </c>
      <c r="B1156" s="23" t="s">
        <v>633</v>
      </c>
      <c r="C1156" s="23" t="s">
        <v>549</v>
      </c>
      <c r="D1156" s="23" t="s">
        <v>550</v>
      </c>
      <c r="E1156" s="20">
        <v>77091</v>
      </c>
      <c r="F1156" s="20">
        <v>77091</v>
      </c>
      <c r="H1156" s="58">
        <f t="shared" si="35"/>
        <v>0</v>
      </c>
      <c r="I1156" s="60">
        <v>55595</v>
      </c>
      <c r="L1156">
        <v>55595</v>
      </c>
    </row>
    <row r="1157" spans="1:12" ht="16.5" hidden="1" x14ac:dyDescent="0.25">
      <c r="A1157" s="19" t="str">
        <f t="shared" si="34"/>
        <v>VNPOSTGSG250</v>
      </c>
      <c r="B1157" s="23" t="s">
        <v>633</v>
      </c>
      <c r="C1157" s="23" t="s">
        <v>49</v>
      </c>
      <c r="D1157" s="23" t="s">
        <v>50</v>
      </c>
      <c r="E1157" s="20">
        <v>50400</v>
      </c>
      <c r="F1157" s="20">
        <v>50400</v>
      </c>
      <c r="H1157" s="58">
        <f t="shared" si="35"/>
        <v>0</v>
      </c>
      <c r="I1157" s="60">
        <v>77091</v>
      </c>
      <c r="L1157">
        <v>77091</v>
      </c>
    </row>
    <row r="1158" spans="1:12" ht="16.5" hidden="1" x14ac:dyDescent="0.25">
      <c r="A1158" s="19" t="str">
        <f t="shared" si="34"/>
        <v>VNPOSTGTNH500</v>
      </c>
      <c r="B1158" s="23" t="s">
        <v>633</v>
      </c>
      <c r="C1158" s="23" t="s">
        <v>551</v>
      </c>
      <c r="D1158" s="23" t="s">
        <v>552</v>
      </c>
      <c r="E1158" s="20">
        <v>81591</v>
      </c>
      <c r="F1158" s="20">
        <v>81591</v>
      </c>
      <c r="H1158" s="58">
        <f t="shared" si="35"/>
        <v>0</v>
      </c>
      <c r="I1158" s="60">
        <v>81591</v>
      </c>
      <c r="L1158">
        <v>81591</v>
      </c>
    </row>
    <row r="1159" spans="1:12" ht="16.5" hidden="1" x14ac:dyDescent="0.25">
      <c r="A1159" s="19" t="str">
        <f t="shared" si="34"/>
        <v>VNPOSTGXD500</v>
      </c>
      <c r="B1159" s="23" t="s">
        <v>633</v>
      </c>
      <c r="C1159" s="23" t="s">
        <v>55</v>
      </c>
      <c r="D1159" s="23" t="s">
        <v>56</v>
      </c>
      <c r="E1159" s="20">
        <v>111606</v>
      </c>
      <c r="F1159" s="20">
        <v>111606</v>
      </c>
      <c r="H1159" s="58">
        <f t="shared" si="35"/>
        <v>0</v>
      </c>
      <c r="I1159" s="60">
        <v>111606</v>
      </c>
      <c r="L1159">
        <v>111606</v>
      </c>
    </row>
    <row r="1160" spans="1:12" ht="16.5" hidden="1" x14ac:dyDescent="0.25">
      <c r="A1160" s="19" t="str">
        <f t="shared" si="34"/>
        <v>WINCC300</v>
      </c>
      <c r="B1160" s="23" t="s">
        <v>635</v>
      </c>
      <c r="C1160" s="23" t="s">
        <v>39</v>
      </c>
      <c r="D1160" s="23" t="s">
        <v>40</v>
      </c>
      <c r="E1160" s="20">
        <v>74250</v>
      </c>
      <c r="F1160" s="20">
        <v>74250</v>
      </c>
      <c r="H1160" s="58">
        <f t="shared" si="35"/>
        <v>0</v>
      </c>
      <c r="I1160" s="60">
        <v>74250</v>
      </c>
      <c r="L1160">
        <v>74250</v>
      </c>
    </row>
    <row r="1161" spans="1:12" ht="16.5" hidden="1" x14ac:dyDescent="0.25">
      <c r="A1161" s="19" t="str">
        <f t="shared" si="34"/>
        <v>WINCGM300</v>
      </c>
      <c r="B1161" s="23" t="s">
        <v>635</v>
      </c>
      <c r="C1161" s="23" t="s">
        <v>27</v>
      </c>
      <c r="D1161" s="23" t="s">
        <v>28</v>
      </c>
      <c r="E1161" s="20">
        <v>73431</v>
      </c>
      <c r="F1161" s="20">
        <v>73431</v>
      </c>
      <c r="H1161" s="58">
        <f t="shared" si="35"/>
        <v>0</v>
      </c>
      <c r="I1161" s="60">
        <v>73431</v>
      </c>
      <c r="L1161">
        <v>73431</v>
      </c>
    </row>
    <row r="1162" spans="1:12" ht="16.5" hidden="1" x14ac:dyDescent="0.25">
      <c r="A1162" s="19" t="str">
        <f t="shared" si="34"/>
        <v>WINCN300</v>
      </c>
      <c r="B1162" s="23" t="s">
        <v>635</v>
      </c>
      <c r="C1162" s="23" t="s">
        <v>41</v>
      </c>
      <c r="D1162" s="23" t="s">
        <v>42</v>
      </c>
      <c r="E1162" s="20">
        <v>70950</v>
      </c>
      <c r="F1162" s="20">
        <v>70950</v>
      </c>
      <c r="H1162" s="58">
        <f t="shared" si="35"/>
        <v>0</v>
      </c>
      <c r="I1162" s="60">
        <v>70950</v>
      </c>
      <c r="L1162">
        <v>70950</v>
      </c>
    </row>
    <row r="1163" spans="1:12" ht="16.5" hidden="1" x14ac:dyDescent="0.25">
      <c r="A1163" s="19" t="str">
        <f t="shared" si="34"/>
        <v>WINGL250</v>
      </c>
      <c r="B1163" s="23" t="s">
        <v>635</v>
      </c>
      <c r="C1163" s="23" t="s">
        <v>47</v>
      </c>
      <c r="D1163" s="23" t="s">
        <v>48</v>
      </c>
      <c r="E1163" s="20">
        <v>59400</v>
      </c>
      <c r="F1163" s="20">
        <v>59400</v>
      </c>
      <c r="H1163" s="58">
        <f t="shared" si="35"/>
        <v>0</v>
      </c>
      <c r="I1163" s="60">
        <v>59400</v>
      </c>
      <c r="L1163">
        <v>59400</v>
      </c>
    </row>
    <row r="1164" spans="1:12" ht="16.5" hidden="1" x14ac:dyDescent="0.25">
      <c r="A1164" s="19" t="str">
        <f t="shared" si="34"/>
        <v>WINGM500</v>
      </c>
      <c r="B1164" s="23" t="s">
        <v>635</v>
      </c>
      <c r="C1164" s="23" t="s">
        <v>30</v>
      </c>
      <c r="D1164" s="23" t="s">
        <v>31</v>
      </c>
      <c r="E1164" s="20">
        <v>111058</v>
      </c>
      <c r="F1164" s="20">
        <v>111058</v>
      </c>
      <c r="H1164" s="58">
        <f t="shared" si="35"/>
        <v>0</v>
      </c>
      <c r="I1164" s="60">
        <v>111058</v>
      </c>
      <c r="L1164">
        <v>111058</v>
      </c>
    </row>
    <row r="1165" spans="1:12" ht="16.5" hidden="1" x14ac:dyDescent="0.25">
      <c r="A1165" s="19" t="str">
        <f t="shared" si="34"/>
        <v>WINGSG250</v>
      </c>
      <c r="B1165" s="23" t="s">
        <v>635</v>
      </c>
      <c r="C1165" s="23" t="s">
        <v>49</v>
      </c>
      <c r="D1165" s="23" t="s">
        <v>50</v>
      </c>
      <c r="E1165" s="20">
        <v>61050</v>
      </c>
      <c r="F1165" s="20">
        <v>61050</v>
      </c>
      <c r="H1165" s="58">
        <f t="shared" si="35"/>
        <v>0</v>
      </c>
      <c r="I1165" s="60">
        <v>61050</v>
      </c>
      <c r="L1165">
        <v>61050</v>
      </c>
    </row>
    <row r="1166" spans="1:12" ht="16.5" hidden="1" x14ac:dyDescent="0.25">
      <c r="A1166" s="19" t="str">
        <f t="shared" si="34"/>
        <v>WINGTLX250G</v>
      </c>
      <c r="B1166" s="23" t="s">
        <v>635</v>
      </c>
      <c r="C1166" s="23" t="s">
        <v>32</v>
      </c>
      <c r="D1166" s="23" t="s">
        <v>33</v>
      </c>
      <c r="E1166" s="20">
        <v>50182</v>
      </c>
      <c r="F1166" s="20">
        <v>50182</v>
      </c>
      <c r="H1166" s="58">
        <f t="shared" si="35"/>
        <v>0</v>
      </c>
      <c r="I1166" s="60">
        <v>50183</v>
      </c>
      <c r="L1166">
        <v>50183</v>
      </c>
    </row>
    <row r="1167" spans="1:12" ht="16.5" hidden="1" x14ac:dyDescent="0.25">
      <c r="A1167" s="19" t="str">
        <f t="shared" si="34"/>
        <v>WINGXD500</v>
      </c>
      <c r="B1167" s="23" t="s">
        <v>635</v>
      </c>
      <c r="C1167" s="23" t="s">
        <v>55</v>
      </c>
      <c r="D1167" s="23" t="s">
        <v>56</v>
      </c>
      <c r="E1167" s="20">
        <v>111606</v>
      </c>
      <c r="F1167" s="20">
        <v>111606</v>
      </c>
      <c r="H1167" s="58">
        <f t="shared" si="35"/>
        <v>0</v>
      </c>
      <c r="I1167" s="60">
        <v>111606</v>
      </c>
      <c r="L1167">
        <v>111606</v>
      </c>
    </row>
    <row r="1168" spans="1:12" ht="16.5" hidden="1" x14ac:dyDescent="0.25">
      <c r="A1168" s="19" t="str">
        <f t="shared" si="34"/>
        <v>WINMNH250</v>
      </c>
      <c r="B1168" s="23" t="s">
        <v>635</v>
      </c>
      <c r="C1168" s="23" t="s">
        <v>51</v>
      </c>
      <c r="D1168" s="23" t="s">
        <v>52</v>
      </c>
      <c r="E1168" s="20">
        <v>46000</v>
      </c>
      <c r="F1168" s="20">
        <v>46000</v>
      </c>
      <c r="H1168" s="58">
        <f t="shared" si="35"/>
        <v>0</v>
      </c>
      <c r="I1168" s="60">
        <v>46000</v>
      </c>
      <c r="L1168">
        <v>46000</v>
      </c>
    </row>
    <row r="1169" spans="1:12" ht="16.5" hidden="1" x14ac:dyDescent="0.25">
      <c r="A1169" s="19" t="str">
        <f t="shared" si="34"/>
        <v>WINTH200</v>
      </c>
      <c r="B1169" s="23" t="s">
        <v>635</v>
      </c>
      <c r="C1169" s="23" t="s">
        <v>35</v>
      </c>
      <c r="D1169" s="23" t="s">
        <v>36</v>
      </c>
      <c r="E1169" s="20">
        <v>55595</v>
      </c>
      <c r="F1169" s="20">
        <v>55595</v>
      </c>
      <c r="H1169" s="58">
        <f t="shared" si="35"/>
        <v>0</v>
      </c>
      <c r="I1169" s="60">
        <v>55595</v>
      </c>
      <c r="L1169">
        <v>55595</v>
      </c>
    </row>
    <row r="1170" spans="1:12" ht="16.5" hidden="1" x14ac:dyDescent="0.25">
      <c r="A1170" s="19" t="str">
        <f t="shared" si="34"/>
        <v>WINGL500KT</v>
      </c>
      <c r="B1170" s="23" t="s">
        <v>635</v>
      </c>
      <c r="C1170" s="23" t="s">
        <v>549</v>
      </c>
      <c r="D1170" s="23" t="s">
        <v>550</v>
      </c>
      <c r="E1170" s="20">
        <v>77091</v>
      </c>
      <c r="F1170" s="20">
        <v>77091</v>
      </c>
      <c r="H1170" s="58">
        <f t="shared" si="35"/>
        <v>0</v>
      </c>
      <c r="I1170" s="60">
        <v>77091</v>
      </c>
      <c r="L1170">
        <v>77091</v>
      </c>
    </row>
    <row r="1171" spans="1:12" ht="16.5" hidden="1" x14ac:dyDescent="0.25">
      <c r="A1171" s="19" t="str">
        <f t="shared" si="34"/>
        <v>WINGTNH500</v>
      </c>
      <c r="B1171" s="23" t="s">
        <v>635</v>
      </c>
      <c r="C1171" s="23" t="s">
        <v>551</v>
      </c>
      <c r="D1171" s="23" t="s">
        <v>552</v>
      </c>
      <c r="E1171" s="20">
        <v>81591</v>
      </c>
      <c r="F1171" s="20">
        <v>81591</v>
      </c>
      <c r="H1171" s="58">
        <f t="shared" si="35"/>
        <v>0</v>
      </c>
      <c r="I1171" s="60">
        <v>81591</v>
      </c>
      <c r="L1171">
        <v>81591</v>
      </c>
    </row>
    <row r="1172" spans="1:12" hidden="1" x14ac:dyDescent="0.25"/>
  </sheetData>
  <autoFilter ref="H5:J524"/>
  <dataValidations xWindow="251" yWindow="721" count="4">
    <dataValidation operator="equal" showInputMessage="1" showErrorMessage="1" errorTitle="MISA SME.NET" error="Ngày chứng từ không được để trống!" promptTitle="MISA SME.NET" prompt="Nhập Số đơn hàng_x000a_Tối đa 20 ký tự." sqref="A1:A99 B8:B20 B1:B6 A102:A1172"/>
    <dataValidation type="list" allowBlank="1" showInputMessage="1" showErrorMessage="1" sqref="G7 G5">
      <formula1>Ma_KH</formula1>
    </dataValidation>
    <dataValidation type="list" allowBlank="1" showInputMessage="1" showErrorMessage="1" sqref="J5">
      <formula1>Ma_NV</formula1>
    </dataValidation>
    <dataValidation type="list" allowBlank="1" showInputMessage="1" showErrorMessage="1" sqref="K5 K15">
      <formula1>MA_VTHH</formula1>
    </dataValidation>
  </dataValidations>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I67"/>
  <sheetViews>
    <sheetView workbookViewId="0">
      <selection activeCell="Y7" sqref="Y7:Y64"/>
    </sheetView>
  </sheetViews>
  <sheetFormatPr defaultRowHeight="15" x14ac:dyDescent="0.25"/>
  <cols>
    <col min="1" max="1" width="10.7109375" customWidth="1"/>
    <col min="2" max="2" width="32.5703125" bestFit="1" customWidth="1"/>
    <col min="3" max="3" width="6.85546875" customWidth="1"/>
    <col min="4" max="4" width="17" bestFit="1" customWidth="1"/>
    <col min="5" max="5" width="15.5703125" customWidth="1"/>
    <col min="6" max="19" width="10.7109375" hidden="1" customWidth="1"/>
    <col min="20" max="35" width="10.7109375" bestFit="1" customWidth="1"/>
  </cols>
  <sheetData>
    <row r="1" spans="1:35" x14ac:dyDescent="0.25">
      <c r="A1" s="33" t="s">
        <v>542</v>
      </c>
      <c r="B1" s="34" t="s">
        <v>2</v>
      </c>
      <c r="C1" s="35" t="s">
        <v>10</v>
      </c>
      <c r="D1" s="44" t="s">
        <v>1828</v>
      </c>
      <c r="E1" s="63" t="s">
        <v>7410</v>
      </c>
      <c r="F1" s="61">
        <v>45901</v>
      </c>
      <c r="G1" s="61">
        <f>F1+1</f>
        <v>45902</v>
      </c>
      <c r="H1" s="61">
        <f t="shared" ref="H1:AI1" si="0">G1+1</f>
        <v>45903</v>
      </c>
      <c r="I1" s="61">
        <f t="shared" si="0"/>
        <v>45904</v>
      </c>
      <c r="J1" s="61">
        <f t="shared" si="0"/>
        <v>45905</v>
      </c>
      <c r="K1" s="61">
        <f t="shared" si="0"/>
        <v>45906</v>
      </c>
      <c r="L1" s="61">
        <f t="shared" si="0"/>
        <v>45907</v>
      </c>
      <c r="M1" s="61">
        <f t="shared" si="0"/>
        <v>45908</v>
      </c>
      <c r="N1" s="61">
        <f t="shared" si="0"/>
        <v>45909</v>
      </c>
      <c r="O1" s="61">
        <f t="shared" si="0"/>
        <v>45910</v>
      </c>
      <c r="P1" s="61">
        <f t="shared" si="0"/>
        <v>45911</v>
      </c>
      <c r="Q1" s="61">
        <f t="shared" si="0"/>
        <v>45912</v>
      </c>
      <c r="R1" s="61">
        <f t="shared" si="0"/>
        <v>45913</v>
      </c>
      <c r="S1" s="61">
        <f t="shared" si="0"/>
        <v>45914</v>
      </c>
      <c r="T1" s="61">
        <f t="shared" si="0"/>
        <v>45915</v>
      </c>
      <c r="U1" s="61">
        <f t="shared" si="0"/>
        <v>45916</v>
      </c>
      <c r="V1" s="61">
        <f t="shared" si="0"/>
        <v>45917</v>
      </c>
      <c r="W1" s="61">
        <f t="shared" si="0"/>
        <v>45918</v>
      </c>
      <c r="X1" s="61">
        <f t="shared" si="0"/>
        <v>45919</v>
      </c>
      <c r="Y1" s="61">
        <f t="shared" si="0"/>
        <v>45920</v>
      </c>
      <c r="Z1" s="61">
        <f t="shared" si="0"/>
        <v>45921</v>
      </c>
      <c r="AA1" s="61">
        <f t="shared" si="0"/>
        <v>45922</v>
      </c>
      <c r="AB1" s="61">
        <f t="shared" si="0"/>
        <v>45923</v>
      </c>
      <c r="AC1" s="61">
        <f t="shared" si="0"/>
        <v>45924</v>
      </c>
      <c r="AD1" s="61">
        <f t="shared" si="0"/>
        <v>45925</v>
      </c>
      <c r="AE1" s="61">
        <f t="shared" si="0"/>
        <v>45926</v>
      </c>
      <c r="AF1" s="61">
        <f t="shared" si="0"/>
        <v>45927</v>
      </c>
      <c r="AG1" s="61">
        <f t="shared" si="0"/>
        <v>45928</v>
      </c>
      <c r="AH1" s="61">
        <f t="shared" si="0"/>
        <v>45929</v>
      </c>
      <c r="AI1" s="61">
        <f t="shared" si="0"/>
        <v>45930</v>
      </c>
    </row>
    <row r="2" spans="1:35" ht="15" hidden="1" customHeight="1" x14ac:dyDescent="0.25">
      <c r="A2" s="29" t="s">
        <v>1704</v>
      </c>
      <c r="B2" s="27" t="s">
        <v>1705</v>
      </c>
      <c r="C2" s="30" t="s">
        <v>29</v>
      </c>
      <c r="D2" t="s">
        <v>1830</v>
      </c>
      <c r="E2" s="62">
        <f t="shared" ref="E2:E33" si="1">SUM(F2:AI2)</f>
        <v>0</v>
      </c>
      <c r="F2" s="59">
        <f>SUMIFS('Đơn đặt hàng'!$R:$R,'Đơn đặt hàng'!$A:$A,F$1,'Đơn đặt hàng'!$K:$K,$A2)</f>
        <v>0</v>
      </c>
      <c r="G2" s="59">
        <f>SUMIFS('Đơn đặt hàng'!$R:$R,'Đơn đặt hàng'!$A:$A,G$1,'Đơn đặt hàng'!$K:$K,$A2)</f>
        <v>0</v>
      </c>
      <c r="H2" s="59">
        <f>SUMIFS('Đơn đặt hàng'!$R:$R,'Đơn đặt hàng'!$A:$A,H$1,'Đơn đặt hàng'!$K:$K,$A2)</f>
        <v>0</v>
      </c>
      <c r="I2" s="59">
        <f>SUMIFS('Đơn đặt hàng'!$R:$R,'Đơn đặt hàng'!$A:$A,I$1,'Đơn đặt hàng'!$K:$K,$A2)</f>
        <v>0</v>
      </c>
      <c r="J2" s="59">
        <f>SUMIFS('Đơn đặt hàng'!$R:$R,'Đơn đặt hàng'!$A:$A,J$1,'Đơn đặt hàng'!$K:$K,$A2)</f>
        <v>0</v>
      </c>
      <c r="K2" s="59">
        <f>SUMIFS('Đơn đặt hàng'!$R:$R,'Đơn đặt hàng'!$A:$A,K$1,'Đơn đặt hàng'!$K:$K,$A2)</f>
        <v>0</v>
      </c>
      <c r="L2" s="59">
        <f>SUMIFS('Đơn đặt hàng'!$R:$R,'Đơn đặt hàng'!$A:$A,L$1,'Đơn đặt hàng'!$K:$K,$A2)</f>
        <v>0</v>
      </c>
      <c r="M2" s="59">
        <f>SUMIFS('Đơn đặt hàng'!$R:$R,'Đơn đặt hàng'!$A:$A,M$1,'Đơn đặt hàng'!$K:$K,$A2)</f>
        <v>0</v>
      </c>
      <c r="N2" s="59">
        <f>SUMIFS('Đơn đặt hàng'!$R:$R,'Đơn đặt hàng'!$A:$A,N$1,'Đơn đặt hàng'!$K:$K,$A2)</f>
        <v>0</v>
      </c>
      <c r="O2" s="59">
        <f>SUMIFS('Đơn đặt hàng'!$R:$R,'Đơn đặt hàng'!$A:$A,O$1,'Đơn đặt hàng'!$K:$K,$A2)</f>
        <v>0</v>
      </c>
      <c r="P2" s="59">
        <f>SUMIFS('Đơn đặt hàng'!$R:$R,'Đơn đặt hàng'!$A:$A,P$1,'Đơn đặt hàng'!$K:$K,$A2)</f>
        <v>0</v>
      </c>
      <c r="Q2" s="59">
        <f>SUMIFS('Đơn đặt hàng'!$R:$R,'Đơn đặt hàng'!$A:$A,Q$1,'Đơn đặt hàng'!$K:$K,$A2)</f>
        <v>0</v>
      </c>
      <c r="R2" s="59">
        <f>SUMIFS('Đơn đặt hàng'!$R:$R,'Đơn đặt hàng'!$A:$A,R$1,'Đơn đặt hàng'!$K:$K,$A2)</f>
        <v>0</v>
      </c>
      <c r="S2" s="59">
        <f>SUMIFS('Đơn đặt hàng'!$R:$R,'Đơn đặt hàng'!$A:$A,S$1,'Đơn đặt hàng'!$K:$K,$A2)</f>
        <v>0</v>
      </c>
      <c r="T2" s="59">
        <f>SUMIFS('Đơn đặt hàng'!$R:$R,'Đơn đặt hàng'!$A:$A,T$1,'Đơn đặt hàng'!$K:$K,$A2)</f>
        <v>0</v>
      </c>
      <c r="U2" s="59">
        <f>SUMIFS('Đơn đặt hàng'!$R:$R,'Đơn đặt hàng'!$A:$A,U$1,'Đơn đặt hàng'!$K:$K,$A2)</f>
        <v>0</v>
      </c>
      <c r="V2" s="59">
        <f>SUMIFS('Đơn đặt hàng'!$R:$R,'Đơn đặt hàng'!$A:$A,V$1,'Đơn đặt hàng'!$K:$K,$A2)</f>
        <v>0</v>
      </c>
      <c r="W2" s="59">
        <f>SUMIFS('Đơn đặt hàng'!$R:$R,'Đơn đặt hàng'!$A:$A,W$1,'Đơn đặt hàng'!$K:$K,$A2)</f>
        <v>0</v>
      </c>
      <c r="X2" s="59">
        <f>SUMIFS('Đơn đặt hàng'!$R:$R,'Đơn đặt hàng'!$A:$A,X$1,'Đơn đặt hàng'!$K:$K,$A2)</f>
        <v>0</v>
      </c>
      <c r="Y2" s="59">
        <f>SUMIFS('Đơn đặt hàng'!$R:$R,'Đơn đặt hàng'!$A:$A,Y$1,'Đơn đặt hàng'!$K:$K,$A2)</f>
        <v>0</v>
      </c>
      <c r="Z2" s="59">
        <f>SUMIFS('Đơn đặt hàng'!$R:$R,'Đơn đặt hàng'!$A:$A,Z$1,'Đơn đặt hàng'!$K:$K,$A2)</f>
        <v>0</v>
      </c>
      <c r="AA2" s="59">
        <f>SUMIFS('Đơn đặt hàng'!$R:$R,'Đơn đặt hàng'!$A:$A,AA$1,'Đơn đặt hàng'!$K:$K,$A2)</f>
        <v>0</v>
      </c>
      <c r="AB2" s="59">
        <f>SUMIFS('Đơn đặt hàng'!$R:$R,'Đơn đặt hàng'!$A:$A,AB$1,'Đơn đặt hàng'!$K:$K,$A2)</f>
        <v>0</v>
      </c>
      <c r="AC2" s="59">
        <f>SUMIFS('Đơn đặt hàng'!$R:$R,'Đơn đặt hàng'!$A:$A,AC$1,'Đơn đặt hàng'!$K:$K,$A2)</f>
        <v>0</v>
      </c>
      <c r="AD2" s="59">
        <f>SUMIFS('Đơn đặt hàng'!$R:$R,'Đơn đặt hàng'!$A:$A,AD$1,'Đơn đặt hàng'!$K:$K,$A2)</f>
        <v>0</v>
      </c>
      <c r="AE2" s="59">
        <f>SUMIFS('Đơn đặt hàng'!$R:$R,'Đơn đặt hàng'!$A:$A,AE$1,'Đơn đặt hàng'!$K:$K,$A2)</f>
        <v>0</v>
      </c>
      <c r="AF2" s="59">
        <f>SUMIFS('Đơn đặt hàng'!$R:$R,'Đơn đặt hàng'!$A:$A,AF$1,'Đơn đặt hàng'!$K:$K,$A2)</f>
        <v>0</v>
      </c>
      <c r="AG2" s="59">
        <f>SUMIFS('Đơn đặt hàng'!$R:$R,'Đơn đặt hàng'!$A:$A,AG$1,'Đơn đặt hàng'!$K:$K,$A2)</f>
        <v>0</v>
      </c>
      <c r="AH2" s="59">
        <f>SUMIFS('Đơn đặt hàng'!$R:$R,'Đơn đặt hàng'!$A:$A,AH$1,'Đơn đặt hàng'!$K:$K,$A2)</f>
        <v>0</v>
      </c>
      <c r="AI2" s="59">
        <f>SUMIFS('Đơn đặt hàng'!$R:$R,'Đơn đặt hàng'!$A:$A,AI$1,'Đơn đặt hàng'!$K:$K,$A2)</f>
        <v>0</v>
      </c>
    </row>
    <row r="3" spans="1:35" ht="15" hidden="1" customHeight="1" x14ac:dyDescent="0.25">
      <c r="A3" s="29" t="s">
        <v>1706</v>
      </c>
      <c r="B3" s="27" t="s">
        <v>1707</v>
      </c>
      <c r="C3" s="30" t="s">
        <v>29</v>
      </c>
      <c r="D3" t="s">
        <v>1830</v>
      </c>
      <c r="E3" s="62">
        <f t="shared" si="1"/>
        <v>0</v>
      </c>
      <c r="F3" s="59">
        <f>SUMIFS('Đơn đặt hàng'!$R:$R,'Đơn đặt hàng'!$A:$A,F$1,'Đơn đặt hàng'!$K:$K,$A3)</f>
        <v>0</v>
      </c>
      <c r="G3" s="59">
        <f>SUMIFS('Đơn đặt hàng'!$R:$R,'Đơn đặt hàng'!$A:$A,G$1,'Đơn đặt hàng'!$K:$K,$A3)</f>
        <v>0</v>
      </c>
      <c r="H3" s="59">
        <f>SUMIFS('Đơn đặt hàng'!$R:$R,'Đơn đặt hàng'!$A:$A,H$1,'Đơn đặt hàng'!$K:$K,$A3)</f>
        <v>0</v>
      </c>
      <c r="I3" s="59">
        <f>SUMIFS('Đơn đặt hàng'!$R:$R,'Đơn đặt hàng'!$A:$A,I$1,'Đơn đặt hàng'!$K:$K,$A3)</f>
        <v>0</v>
      </c>
      <c r="J3" s="59">
        <f>SUMIFS('Đơn đặt hàng'!$R:$R,'Đơn đặt hàng'!$A:$A,J$1,'Đơn đặt hàng'!$K:$K,$A3)</f>
        <v>0</v>
      </c>
      <c r="K3" s="59">
        <f>SUMIFS('Đơn đặt hàng'!$R:$R,'Đơn đặt hàng'!$A:$A,K$1,'Đơn đặt hàng'!$K:$K,$A3)</f>
        <v>0</v>
      </c>
      <c r="L3" s="59">
        <f>SUMIFS('Đơn đặt hàng'!$R:$R,'Đơn đặt hàng'!$A:$A,L$1,'Đơn đặt hàng'!$K:$K,$A3)</f>
        <v>0</v>
      </c>
      <c r="M3" s="59">
        <f>SUMIFS('Đơn đặt hàng'!$R:$R,'Đơn đặt hàng'!$A:$A,M$1,'Đơn đặt hàng'!$K:$K,$A3)</f>
        <v>0</v>
      </c>
      <c r="N3" s="59">
        <f>SUMIFS('Đơn đặt hàng'!$R:$R,'Đơn đặt hàng'!$A:$A,N$1,'Đơn đặt hàng'!$K:$K,$A3)</f>
        <v>0</v>
      </c>
      <c r="O3" s="59">
        <f>SUMIFS('Đơn đặt hàng'!$R:$R,'Đơn đặt hàng'!$A:$A,O$1,'Đơn đặt hàng'!$K:$K,$A3)</f>
        <v>0</v>
      </c>
      <c r="P3" s="59">
        <f>SUMIFS('Đơn đặt hàng'!$R:$R,'Đơn đặt hàng'!$A:$A,P$1,'Đơn đặt hàng'!$K:$K,$A3)</f>
        <v>0</v>
      </c>
      <c r="Q3" s="59">
        <f>SUMIFS('Đơn đặt hàng'!$R:$R,'Đơn đặt hàng'!$A:$A,Q$1,'Đơn đặt hàng'!$K:$K,$A3)</f>
        <v>0</v>
      </c>
      <c r="R3" s="59">
        <f>SUMIFS('Đơn đặt hàng'!$R:$R,'Đơn đặt hàng'!$A:$A,R$1,'Đơn đặt hàng'!$K:$K,$A3)</f>
        <v>0</v>
      </c>
      <c r="S3" s="59">
        <f>SUMIFS('Đơn đặt hàng'!$R:$R,'Đơn đặt hàng'!$A:$A,S$1,'Đơn đặt hàng'!$K:$K,$A3)</f>
        <v>0</v>
      </c>
      <c r="T3" s="59">
        <f>SUMIFS('Đơn đặt hàng'!$R:$R,'Đơn đặt hàng'!$A:$A,T$1,'Đơn đặt hàng'!$K:$K,$A3)</f>
        <v>0</v>
      </c>
      <c r="U3" s="59">
        <f>SUMIFS('Đơn đặt hàng'!$R:$R,'Đơn đặt hàng'!$A:$A,U$1,'Đơn đặt hàng'!$K:$K,$A3)</f>
        <v>0</v>
      </c>
      <c r="V3" s="59">
        <f>SUMIFS('Đơn đặt hàng'!$R:$R,'Đơn đặt hàng'!$A:$A,V$1,'Đơn đặt hàng'!$K:$K,$A3)</f>
        <v>0</v>
      </c>
      <c r="W3" s="59">
        <f>SUMIFS('Đơn đặt hàng'!$R:$R,'Đơn đặt hàng'!$A:$A,W$1,'Đơn đặt hàng'!$K:$K,$A3)</f>
        <v>0</v>
      </c>
      <c r="X3" s="59">
        <f>SUMIFS('Đơn đặt hàng'!$R:$R,'Đơn đặt hàng'!$A:$A,X$1,'Đơn đặt hàng'!$K:$K,$A3)</f>
        <v>0</v>
      </c>
      <c r="Y3" s="59">
        <f>SUMIFS('Đơn đặt hàng'!$R:$R,'Đơn đặt hàng'!$A:$A,Y$1,'Đơn đặt hàng'!$K:$K,$A3)</f>
        <v>0</v>
      </c>
      <c r="Z3" s="59">
        <f>SUMIFS('Đơn đặt hàng'!$R:$R,'Đơn đặt hàng'!$A:$A,Z$1,'Đơn đặt hàng'!$K:$K,$A3)</f>
        <v>0</v>
      </c>
      <c r="AA3" s="59">
        <f>SUMIFS('Đơn đặt hàng'!$R:$R,'Đơn đặt hàng'!$A:$A,AA$1,'Đơn đặt hàng'!$K:$K,$A3)</f>
        <v>0</v>
      </c>
      <c r="AB3" s="59">
        <f>SUMIFS('Đơn đặt hàng'!$R:$R,'Đơn đặt hàng'!$A:$A,AB$1,'Đơn đặt hàng'!$K:$K,$A3)</f>
        <v>0</v>
      </c>
      <c r="AC3" s="59">
        <f>SUMIFS('Đơn đặt hàng'!$R:$R,'Đơn đặt hàng'!$A:$A,AC$1,'Đơn đặt hàng'!$K:$K,$A3)</f>
        <v>0</v>
      </c>
      <c r="AD3" s="59">
        <f>SUMIFS('Đơn đặt hàng'!$R:$R,'Đơn đặt hàng'!$A:$A,AD$1,'Đơn đặt hàng'!$K:$K,$A3)</f>
        <v>0</v>
      </c>
      <c r="AE3" s="59">
        <f>SUMIFS('Đơn đặt hàng'!$R:$R,'Đơn đặt hàng'!$A:$A,AE$1,'Đơn đặt hàng'!$K:$K,$A3)</f>
        <v>0</v>
      </c>
      <c r="AF3" s="59">
        <f>SUMIFS('Đơn đặt hàng'!$R:$R,'Đơn đặt hàng'!$A:$A,AF$1,'Đơn đặt hàng'!$K:$K,$A3)</f>
        <v>0</v>
      </c>
      <c r="AG3" s="59">
        <f>SUMIFS('Đơn đặt hàng'!$R:$R,'Đơn đặt hàng'!$A:$A,AG$1,'Đơn đặt hàng'!$K:$K,$A3)</f>
        <v>0</v>
      </c>
      <c r="AH3" s="59">
        <f>SUMIFS('Đơn đặt hàng'!$R:$R,'Đơn đặt hàng'!$A:$A,AH$1,'Đơn đặt hàng'!$K:$K,$A3)</f>
        <v>0</v>
      </c>
      <c r="AI3" s="59">
        <f>SUMIFS('Đơn đặt hàng'!$R:$R,'Đơn đặt hàng'!$A:$A,AI$1,'Đơn đặt hàng'!$K:$K,$A3)</f>
        <v>0</v>
      </c>
    </row>
    <row r="4" spans="1:35" ht="15" hidden="1" customHeight="1" x14ac:dyDescent="0.25">
      <c r="A4" s="29" t="s">
        <v>1708</v>
      </c>
      <c r="B4" s="27" t="s">
        <v>1709</v>
      </c>
      <c r="C4" s="30" t="s">
        <v>29</v>
      </c>
      <c r="D4" t="s">
        <v>1830</v>
      </c>
      <c r="E4" s="62">
        <f t="shared" si="1"/>
        <v>0</v>
      </c>
      <c r="F4" s="59">
        <f>SUMIFS('Đơn đặt hàng'!$R:$R,'Đơn đặt hàng'!$A:$A,F$1,'Đơn đặt hàng'!$K:$K,$A4)</f>
        <v>0</v>
      </c>
      <c r="G4" s="59">
        <f>SUMIFS('Đơn đặt hàng'!$R:$R,'Đơn đặt hàng'!$A:$A,G$1,'Đơn đặt hàng'!$K:$K,$A4)</f>
        <v>0</v>
      </c>
      <c r="H4" s="59">
        <f>SUMIFS('Đơn đặt hàng'!$R:$R,'Đơn đặt hàng'!$A:$A,H$1,'Đơn đặt hàng'!$K:$K,$A4)</f>
        <v>0</v>
      </c>
      <c r="I4" s="59">
        <f>SUMIFS('Đơn đặt hàng'!$R:$R,'Đơn đặt hàng'!$A:$A,I$1,'Đơn đặt hàng'!$K:$K,$A4)</f>
        <v>0</v>
      </c>
      <c r="J4" s="59">
        <f>SUMIFS('Đơn đặt hàng'!$R:$R,'Đơn đặt hàng'!$A:$A,J$1,'Đơn đặt hàng'!$K:$K,$A4)</f>
        <v>0</v>
      </c>
      <c r="K4" s="59">
        <f>SUMIFS('Đơn đặt hàng'!$R:$R,'Đơn đặt hàng'!$A:$A,K$1,'Đơn đặt hàng'!$K:$K,$A4)</f>
        <v>0</v>
      </c>
      <c r="L4" s="59">
        <f>SUMIFS('Đơn đặt hàng'!$R:$R,'Đơn đặt hàng'!$A:$A,L$1,'Đơn đặt hàng'!$K:$K,$A4)</f>
        <v>0</v>
      </c>
      <c r="M4" s="59">
        <f>SUMIFS('Đơn đặt hàng'!$R:$R,'Đơn đặt hàng'!$A:$A,M$1,'Đơn đặt hàng'!$K:$K,$A4)</f>
        <v>0</v>
      </c>
      <c r="N4" s="59">
        <f>SUMIFS('Đơn đặt hàng'!$R:$R,'Đơn đặt hàng'!$A:$A,N$1,'Đơn đặt hàng'!$K:$K,$A4)</f>
        <v>0</v>
      </c>
      <c r="O4" s="59">
        <f>SUMIFS('Đơn đặt hàng'!$R:$R,'Đơn đặt hàng'!$A:$A,O$1,'Đơn đặt hàng'!$K:$K,$A4)</f>
        <v>0</v>
      </c>
      <c r="P4" s="59">
        <f>SUMIFS('Đơn đặt hàng'!$R:$R,'Đơn đặt hàng'!$A:$A,P$1,'Đơn đặt hàng'!$K:$K,$A4)</f>
        <v>0</v>
      </c>
      <c r="Q4" s="59">
        <f>SUMIFS('Đơn đặt hàng'!$R:$R,'Đơn đặt hàng'!$A:$A,Q$1,'Đơn đặt hàng'!$K:$K,$A4)</f>
        <v>0</v>
      </c>
      <c r="R4" s="59">
        <f>SUMIFS('Đơn đặt hàng'!$R:$R,'Đơn đặt hàng'!$A:$A,R$1,'Đơn đặt hàng'!$K:$K,$A4)</f>
        <v>0</v>
      </c>
      <c r="S4" s="59">
        <f>SUMIFS('Đơn đặt hàng'!$R:$R,'Đơn đặt hàng'!$A:$A,S$1,'Đơn đặt hàng'!$K:$K,$A4)</f>
        <v>0</v>
      </c>
      <c r="T4" s="59">
        <f>SUMIFS('Đơn đặt hàng'!$R:$R,'Đơn đặt hàng'!$A:$A,T$1,'Đơn đặt hàng'!$K:$K,$A4)</f>
        <v>0</v>
      </c>
      <c r="U4" s="59">
        <f>SUMIFS('Đơn đặt hàng'!$R:$R,'Đơn đặt hàng'!$A:$A,U$1,'Đơn đặt hàng'!$K:$K,$A4)</f>
        <v>0</v>
      </c>
      <c r="V4" s="59">
        <f>SUMIFS('Đơn đặt hàng'!$R:$R,'Đơn đặt hàng'!$A:$A,V$1,'Đơn đặt hàng'!$K:$K,$A4)</f>
        <v>0</v>
      </c>
      <c r="W4" s="59">
        <f>SUMIFS('Đơn đặt hàng'!$R:$R,'Đơn đặt hàng'!$A:$A,W$1,'Đơn đặt hàng'!$K:$K,$A4)</f>
        <v>0</v>
      </c>
      <c r="X4" s="59">
        <f>SUMIFS('Đơn đặt hàng'!$R:$R,'Đơn đặt hàng'!$A:$A,X$1,'Đơn đặt hàng'!$K:$K,$A4)</f>
        <v>0</v>
      </c>
      <c r="Y4" s="59">
        <f>SUMIFS('Đơn đặt hàng'!$R:$R,'Đơn đặt hàng'!$A:$A,Y$1,'Đơn đặt hàng'!$K:$K,$A4)</f>
        <v>0</v>
      </c>
      <c r="Z4" s="59">
        <f>SUMIFS('Đơn đặt hàng'!$R:$R,'Đơn đặt hàng'!$A:$A,Z$1,'Đơn đặt hàng'!$K:$K,$A4)</f>
        <v>0</v>
      </c>
      <c r="AA4" s="59">
        <f>SUMIFS('Đơn đặt hàng'!$R:$R,'Đơn đặt hàng'!$A:$A,AA$1,'Đơn đặt hàng'!$K:$K,$A4)</f>
        <v>0</v>
      </c>
      <c r="AB4" s="59">
        <f>SUMIFS('Đơn đặt hàng'!$R:$R,'Đơn đặt hàng'!$A:$A,AB$1,'Đơn đặt hàng'!$K:$K,$A4)</f>
        <v>0</v>
      </c>
      <c r="AC4" s="59">
        <f>SUMIFS('Đơn đặt hàng'!$R:$R,'Đơn đặt hàng'!$A:$A,AC$1,'Đơn đặt hàng'!$K:$K,$A4)</f>
        <v>0</v>
      </c>
      <c r="AD4" s="59">
        <f>SUMIFS('Đơn đặt hàng'!$R:$R,'Đơn đặt hàng'!$A:$A,AD$1,'Đơn đặt hàng'!$K:$K,$A4)</f>
        <v>0</v>
      </c>
      <c r="AE4" s="59">
        <f>SUMIFS('Đơn đặt hàng'!$R:$R,'Đơn đặt hàng'!$A:$A,AE$1,'Đơn đặt hàng'!$K:$K,$A4)</f>
        <v>0</v>
      </c>
      <c r="AF4" s="59">
        <f>SUMIFS('Đơn đặt hàng'!$R:$R,'Đơn đặt hàng'!$A:$A,AF$1,'Đơn đặt hàng'!$K:$K,$A4)</f>
        <v>0</v>
      </c>
      <c r="AG4" s="59">
        <f>SUMIFS('Đơn đặt hàng'!$R:$R,'Đơn đặt hàng'!$A:$A,AG$1,'Đơn đặt hàng'!$K:$K,$A4)</f>
        <v>0</v>
      </c>
      <c r="AH4" s="59">
        <f>SUMIFS('Đơn đặt hàng'!$R:$R,'Đơn đặt hàng'!$A:$A,AH$1,'Đơn đặt hàng'!$K:$K,$A4)</f>
        <v>0</v>
      </c>
      <c r="AI4" s="59">
        <f>SUMIFS('Đơn đặt hàng'!$R:$R,'Đơn đặt hàng'!$A:$A,AI$1,'Đơn đặt hàng'!$K:$K,$A4)</f>
        <v>0</v>
      </c>
    </row>
    <row r="5" spans="1:35" ht="15" hidden="1" customHeight="1" x14ac:dyDescent="0.25">
      <c r="A5" s="29" t="s">
        <v>563</v>
      </c>
      <c r="B5" s="27" t="s">
        <v>564</v>
      </c>
      <c r="C5" s="30" t="s">
        <v>29</v>
      </c>
      <c r="D5" t="s">
        <v>1829</v>
      </c>
      <c r="E5" s="62">
        <f t="shared" si="1"/>
        <v>0</v>
      </c>
      <c r="F5" s="59">
        <f>SUMIFS('Đơn đặt hàng'!$R:$R,'Đơn đặt hàng'!$A:$A,F$1,'Đơn đặt hàng'!$K:$K,$A5)</f>
        <v>0</v>
      </c>
      <c r="G5" s="59">
        <f>SUMIFS('Đơn đặt hàng'!$R:$R,'Đơn đặt hàng'!$A:$A,G$1,'Đơn đặt hàng'!$K:$K,$A5)</f>
        <v>0</v>
      </c>
      <c r="H5" s="59">
        <f>SUMIFS('Đơn đặt hàng'!$R:$R,'Đơn đặt hàng'!$A:$A,H$1,'Đơn đặt hàng'!$K:$K,$A5)</f>
        <v>0</v>
      </c>
      <c r="I5" s="59">
        <f>SUMIFS('Đơn đặt hàng'!$R:$R,'Đơn đặt hàng'!$A:$A,I$1,'Đơn đặt hàng'!$K:$K,$A5)</f>
        <v>0</v>
      </c>
      <c r="J5" s="59">
        <f>SUMIFS('Đơn đặt hàng'!$R:$R,'Đơn đặt hàng'!$A:$A,J$1,'Đơn đặt hàng'!$K:$K,$A5)</f>
        <v>0</v>
      </c>
      <c r="K5" s="59">
        <f>SUMIFS('Đơn đặt hàng'!$R:$R,'Đơn đặt hàng'!$A:$A,K$1,'Đơn đặt hàng'!$K:$K,$A5)</f>
        <v>0</v>
      </c>
      <c r="L5" s="59">
        <f>SUMIFS('Đơn đặt hàng'!$R:$R,'Đơn đặt hàng'!$A:$A,L$1,'Đơn đặt hàng'!$K:$K,$A5)</f>
        <v>0</v>
      </c>
      <c r="M5" s="59">
        <f>SUMIFS('Đơn đặt hàng'!$R:$R,'Đơn đặt hàng'!$A:$A,M$1,'Đơn đặt hàng'!$K:$K,$A5)</f>
        <v>0</v>
      </c>
      <c r="N5" s="59">
        <f>SUMIFS('Đơn đặt hàng'!$R:$R,'Đơn đặt hàng'!$A:$A,N$1,'Đơn đặt hàng'!$K:$K,$A5)</f>
        <v>0</v>
      </c>
      <c r="O5" s="59">
        <f>SUMIFS('Đơn đặt hàng'!$R:$R,'Đơn đặt hàng'!$A:$A,O$1,'Đơn đặt hàng'!$K:$K,$A5)</f>
        <v>0</v>
      </c>
      <c r="P5" s="59">
        <f>SUMIFS('Đơn đặt hàng'!$R:$R,'Đơn đặt hàng'!$A:$A,P$1,'Đơn đặt hàng'!$K:$K,$A5)</f>
        <v>0</v>
      </c>
      <c r="Q5" s="59">
        <f>SUMIFS('Đơn đặt hàng'!$R:$R,'Đơn đặt hàng'!$A:$A,Q$1,'Đơn đặt hàng'!$K:$K,$A5)</f>
        <v>0</v>
      </c>
      <c r="R5" s="59">
        <f>SUMIFS('Đơn đặt hàng'!$R:$R,'Đơn đặt hàng'!$A:$A,R$1,'Đơn đặt hàng'!$K:$K,$A5)</f>
        <v>0</v>
      </c>
      <c r="S5" s="59">
        <f>SUMIFS('Đơn đặt hàng'!$R:$R,'Đơn đặt hàng'!$A:$A,S$1,'Đơn đặt hàng'!$K:$K,$A5)</f>
        <v>0</v>
      </c>
      <c r="T5" s="59">
        <f>SUMIFS('Đơn đặt hàng'!$R:$R,'Đơn đặt hàng'!$A:$A,T$1,'Đơn đặt hàng'!$K:$K,$A5)</f>
        <v>0</v>
      </c>
      <c r="U5" s="59">
        <f>SUMIFS('Đơn đặt hàng'!$R:$R,'Đơn đặt hàng'!$A:$A,U$1,'Đơn đặt hàng'!$K:$K,$A5)</f>
        <v>0</v>
      </c>
      <c r="V5" s="59">
        <f>SUMIFS('Đơn đặt hàng'!$R:$R,'Đơn đặt hàng'!$A:$A,V$1,'Đơn đặt hàng'!$K:$K,$A5)</f>
        <v>0</v>
      </c>
      <c r="W5" s="59">
        <f>SUMIFS('Đơn đặt hàng'!$R:$R,'Đơn đặt hàng'!$A:$A,W$1,'Đơn đặt hàng'!$K:$K,$A5)</f>
        <v>0</v>
      </c>
      <c r="X5" s="59">
        <f>SUMIFS('Đơn đặt hàng'!$R:$R,'Đơn đặt hàng'!$A:$A,X$1,'Đơn đặt hàng'!$K:$K,$A5)</f>
        <v>0</v>
      </c>
      <c r="Y5" s="59">
        <f>SUMIFS('Đơn đặt hàng'!$R:$R,'Đơn đặt hàng'!$A:$A,Y$1,'Đơn đặt hàng'!$K:$K,$A5)</f>
        <v>0</v>
      </c>
      <c r="Z5" s="59">
        <f>SUMIFS('Đơn đặt hàng'!$R:$R,'Đơn đặt hàng'!$A:$A,Z$1,'Đơn đặt hàng'!$K:$K,$A5)</f>
        <v>0</v>
      </c>
      <c r="AA5" s="59">
        <f>SUMIFS('Đơn đặt hàng'!$R:$R,'Đơn đặt hàng'!$A:$A,AA$1,'Đơn đặt hàng'!$K:$K,$A5)</f>
        <v>0</v>
      </c>
      <c r="AB5" s="59">
        <f>SUMIFS('Đơn đặt hàng'!$R:$R,'Đơn đặt hàng'!$A:$A,AB$1,'Đơn đặt hàng'!$K:$K,$A5)</f>
        <v>0</v>
      </c>
      <c r="AC5" s="59">
        <f>SUMIFS('Đơn đặt hàng'!$R:$R,'Đơn đặt hàng'!$A:$A,AC$1,'Đơn đặt hàng'!$K:$K,$A5)</f>
        <v>0</v>
      </c>
      <c r="AD5" s="59">
        <f>SUMIFS('Đơn đặt hàng'!$R:$R,'Đơn đặt hàng'!$A:$A,AD$1,'Đơn đặt hàng'!$K:$K,$A5)</f>
        <v>0</v>
      </c>
      <c r="AE5" s="59">
        <f>SUMIFS('Đơn đặt hàng'!$R:$R,'Đơn đặt hàng'!$A:$A,AE$1,'Đơn đặt hàng'!$K:$K,$A5)</f>
        <v>0</v>
      </c>
      <c r="AF5" s="59">
        <f>SUMIFS('Đơn đặt hàng'!$R:$R,'Đơn đặt hàng'!$A:$A,AF$1,'Đơn đặt hàng'!$K:$K,$A5)</f>
        <v>0</v>
      </c>
      <c r="AG5" s="59">
        <f>SUMIFS('Đơn đặt hàng'!$R:$R,'Đơn đặt hàng'!$A:$A,AG$1,'Đơn đặt hàng'!$K:$K,$A5)</f>
        <v>0</v>
      </c>
      <c r="AH5" s="59">
        <f>SUMIFS('Đơn đặt hàng'!$R:$R,'Đơn đặt hàng'!$A:$A,AH$1,'Đơn đặt hàng'!$K:$K,$A5)</f>
        <v>0</v>
      </c>
      <c r="AI5" s="59">
        <f>SUMIFS('Đơn đặt hàng'!$R:$R,'Đơn đặt hàng'!$A:$A,AI$1,'Đơn đặt hàng'!$K:$K,$A5)</f>
        <v>0</v>
      </c>
    </row>
    <row r="6" spans="1:35" ht="15" hidden="1" customHeight="1" x14ac:dyDescent="0.25">
      <c r="A6" s="29" t="s">
        <v>1710</v>
      </c>
      <c r="B6" s="27" t="s">
        <v>1711</v>
      </c>
      <c r="C6" s="30" t="s">
        <v>29</v>
      </c>
      <c r="D6" t="s">
        <v>1830</v>
      </c>
      <c r="E6" s="62">
        <f t="shared" si="1"/>
        <v>0</v>
      </c>
      <c r="F6" s="59">
        <f>SUMIFS('Đơn đặt hàng'!$R:$R,'Đơn đặt hàng'!$A:$A,F$1,'Đơn đặt hàng'!$K:$K,$A6)</f>
        <v>0</v>
      </c>
      <c r="G6" s="59">
        <f>SUMIFS('Đơn đặt hàng'!$R:$R,'Đơn đặt hàng'!$A:$A,G$1,'Đơn đặt hàng'!$K:$K,$A6)</f>
        <v>0</v>
      </c>
      <c r="H6" s="59">
        <f>SUMIFS('Đơn đặt hàng'!$R:$R,'Đơn đặt hàng'!$A:$A,H$1,'Đơn đặt hàng'!$K:$K,$A6)</f>
        <v>0</v>
      </c>
      <c r="I6" s="59">
        <f>SUMIFS('Đơn đặt hàng'!$R:$R,'Đơn đặt hàng'!$A:$A,I$1,'Đơn đặt hàng'!$K:$K,$A6)</f>
        <v>0</v>
      </c>
      <c r="J6" s="59">
        <f>SUMIFS('Đơn đặt hàng'!$R:$R,'Đơn đặt hàng'!$A:$A,J$1,'Đơn đặt hàng'!$K:$K,$A6)</f>
        <v>0</v>
      </c>
      <c r="K6" s="59">
        <f>SUMIFS('Đơn đặt hàng'!$R:$R,'Đơn đặt hàng'!$A:$A,K$1,'Đơn đặt hàng'!$K:$K,$A6)</f>
        <v>0</v>
      </c>
      <c r="L6" s="59">
        <f>SUMIFS('Đơn đặt hàng'!$R:$R,'Đơn đặt hàng'!$A:$A,L$1,'Đơn đặt hàng'!$K:$K,$A6)</f>
        <v>0</v>
      </c>
      <c r="M6" s="59">
        <f>SUMIFS('Đơn đặt hàng'!$R:$R,'Đơn đặt hàng'!$A:$A,M$1,'Đơn đặt hàng'!$K:$K,$A6)</f>
        <v>0</v>
      </c>
      <c r="N6" s="59">
        <f>SUMIFS('Đơn đặt hàng'!$R:$R,'Đơn đặt hàng'!$A:$A,N$1,'Đơn đặt hàng'!$K:$K,$A6)</f>
        <v>0</v>
      </c>
      <c r="O6" s="59">
        <f>SUMIFS('Đơn đặt hàng'!$R:$R,'Đơn đặt hàng'!$A:$A,O$1,'Đơn đặt hàng'!$K:$K,$A6)</f>
        <v>0</v>
      </c>
      <c r="P6" s="59">
        <f>SUMIFS('Đơn đặt hàng'!$R:$R,'Đơn đặt hàng'!$A:$A,P$1,'Đơn đặt hàng'!$K:$K,$A6)</f>
        <v>0</v>
      </c>
      <c r="Q6" s="59">
        <f>SUMIFS('Đơn đặt hàng'!$R:$R,'Đơn đặt hàng'!$A:$A,Q$1,'Đơn đặt hàng'!$K:$K,$A6)</f>
        <v>0</v>
      </c>
      <c r="R6" s="59">
        <f>SUMIFS('Đơn đặt hàng'!$R:$R,'Đơn đặt hàng'!$A:$A,R$1,'Đơn đặt hàng'!$K:$K,$A6)</f>
        <v>0</v>
      </c>
      <c r="S6" s="59">
        <f>SUMIFS('Đơn đặt hàng'!$R:$R,'Đơn đặt hàng'!$A:$A,S$1,'Đơn đặt hàng'!$K:$K,$A6)</f>
        <v>0</v>
      </c>
      <c r="T6" s="59">
        <f>SUMIFS('Đơn đặt hàng'!$R:$R,'Đơn đặt hàng'!$A:$A,T$1,'Đơn đặt hàng'!$K:$K,$A6)</f>
        <v>0</v>
      </c>
      <c r="U6" s="59">
        <f>SUMIFS('Đơn đặt hàng'!$R:$R,'Đơn đặt hàng'!$A:$A,U$1,'Đơn đặt hàng'!$K:$K,$A6)</f>
        <v>0</v>
      </c>
      <c r="V6" s="59">
        <f>SUMIFS('Đơn đặt hàng'!$R:$R,'Đơn đặt hàng'!$A:$A,V$1,'Đơn đặt hàng'!$K:$K,$A6)</f>
        <v>0</v>
      </c>
      <c r="W6" s="59">
        <f>SUMIFS('Đơn đặt hàng'!$R:$R,'Đơn đặt hàng'!$A:$A,W$1,'Đơn đặt hàng'!$K:$K,$A6)</f>
        <v>0</v>
      </c>
      <c r="X6" s="59">
        <f>SUMIFS('Đơn đặt hàng'!$R:$R,'Đơn đặt hàng'!$A:$A,X$1,'Đơn đặt hàng'!$K:$K,$A6)</f>
        <v>0</v>
      </c>
      <c r="Y6" s="59">
        <f>SUMIFS('Đơn đặt hàng'!$R:$R,'Đơn đặt hàng'!$A:$A,Y$1,'Đơn đặt hàng'!$K:$K,$A6)</f>
        <v>0</v>
      </c>
      <c r="Z6" s="59">
        <f>SUMIFS('Đơn đặt hàng'!$R:$R,'Đơn đặt hàng'!$A:$A,Z$1,'Đơn đặt hàng'!$K:$K,$A6)</f>
        <v>0</v>
      </c>
      <c r="AA6" s="59">
        <f>SUMIFS('Đơn đặt hàng'!$R:$R,'Đơn đặt hàng'!$A:$A,AA$1,'Đơn đặt hàng'!$K:$K,$A6)</f>
        <v>0</v>
      </c>
      <c r="AB6" s="59">
        <f>SUMIFS('Đơn đặt hàng'!$R:$R,'Đơn đặt hàng'!$A:$A,AB$1,'Đơn đặt hàng'!$K:$K,$A6)</f>
        <v>0</v>
      </c>
      <c r="AC6" s="59">
        <f>SUMIFS('Đơn đặt hàng'!$R:$R,'Đơn đặt hàng'!$A:$A,AC$1,'Đơn đặt hàng'!$K:$K,$A6)</f>
        <v>0</v>
      </c>
      <c r="AD6" s="59">
        <f>SUMIFS('Đơn đặt hàng'!$R:$R,'Đơn đặt hàng'!$A:$A,AD$1,'Đơn đặt hàng'!$K:$K,$A6)</f>
        <v>0</v>
      </c>
      <c r="AE6" s="59">
        <f>SUMIFS('Đơn đặt hàng'!$R:$R,'Đơn đặt hàng'!$A:$A,AE$1,'Đơn đặt hàng'!$K:$K,$A6)</f>
        <v>0</v>
      </c>
      <c r="AF6" s="59">
        <f>SUMIFS('Đơn đặt hàng'!$R:$R,'Đơn đặt hàng'!$A:$A,AF$1,'Đơn đặt hàng'!$K:$K,$A6)</f>
        <v>0</v>
      </c>
      <c r="AG6" s="59">
        <f>SUMIFS('Đơn đặt hàng'!$R:$R,'Đơn đặt hàng'!$A:$A,AG$1,'Đơn đặt hàng'!$K:$K,$A6)</f>
        <v>0</v>
      </c>
      <c r="AH6" s="59">
        <f>SUMIFS('Đơn đặt hàng'!$R:$R,'Đơn đặt hàng'!$A:$A,AH$1,'Đơn đặt hàng'!$K:$K,$A6)</f>
        <v>0</v>
      </c>
      <c r="AI6" s="59">
        <f>SUMIFS('Đơn đặt hàng'!$R:$R,'Đơn đặt hàng'!$A:$A,AI$1,'Đơn đặt hàng'!$K:$K,$A6)</f>
        <v>0</v>
      </c>
    </row>
    <row r="7" spans="1:35" ht="14.25" customHeight="1" x14ac:dyDescent="0.25">
      <c r="A7" s="29" t="s">
        <v>39</v>
      </c>
      <c r="B7" s="27" t="s">
        <v>40</v>
      </c>
      <c r="C7" s="30" t="s">
        <v>29</v>
      </c>
      <c r="D7" t="s">
        <v>1829</v>
      </c>
      <c r="E7" s="69">
        <f t="shared" si="1"/>
        <v>296</v>
      </c>
      <c r="F7" s="60">
        <f>SUMIFS('Đơn đặt hàng'!$R:$R,'Đơn đặt hàng'!$D:$D,F$1,'Đơn đặt hàng'!$K:$K,$A7)</f>
        <v>0</v>
      </c>
      <c r="G7" s="60">
        <f>SUMIFS('Đơn đặt hàng'!$R:$R,'Đơn đặt hàng'!$D:$D,G$1,'Đơn đặt hàng'!$K:$K,$A7)</f>
        <v>0</v>
      </c>
      <c r="H7" s="60">
        <f>SUMIFS('Đơn đặt hàng'!$R:$R,'Đơn đặt hàng'!$D:$D,H$1,'Đơn đặt hàng'!$K:$K,$A7)</f>
        <v>0</v>
      </c>
      <c r="I7" s="60">
        <f>SUMIFS('Đơn đặt hàng'!$R:$R,'Đơn đặt hàng'!$D:$D,I$1,'Đơn đặt hàng'!$K:$K,$A7)</f>
        <v>6</v>
      </c>
      <c r="J7" s="60">
        <f>SUMIFS('Đơn đặt hàng'!$R:$R,'Đơn đặt hàng'!$D:$D,J$1,'Đơn đặt hàng'!$K:$K,$A7)</f>
        <v>5</v>
      </c>
      <c r="K7" s="60">
        <f>SUMIFS('Đơn đặt hàng'!$R:$R,'Đơn đặt hàng'!$D:$D,K$1,'Đơn đặt hàng'!$K:$K,$A7)</f>
        <v>17</v>
      </c>
      <c r="L7" s="60">
        <f>SUMIFS('Đơn đặt hàng'!$R:$R,'Đơn đặt hàng'!$D:$D,L$1,'Đơn đặt hàng'!$K:$K,$A7)</f>
        <v>0</v>
      </c>
      <c r="M7" s="60">
        <f>SUMIFS('Đơn đặt hàng'!$R:$R,'Đơn đặt hàng'!$D:$D,M$1,'Đơn đặt hàng'!$K:$K,$A7)</f>
        <v>53</v>
      </c>
      <c r="N7" s="60">
        <f>SUMIFS('Đơn đặt hàng'!$R:$R,'Đơn đặt hàng'!$D:$D,N$1,'Đơn đặt hàng'!$K:$K,$A7)</f>
        <v>39</v>
      </c>
      <c r="O7" s="60">
        <f>SUMIFS('Đơn đặt hàng'!$R:$R,'Đơn đặt hàng'!$D:$D,O$1,'Đơn đặt hàng'!$K:$K,$A7)</f>
        <v>25</v>
      </c>
      <c r="P7" s="60">
        <f>SUMIFS('Đơn đặt hàng'!$R:$R,'Đơn đặt hàng'!$D:$D,P$1,'Đơn đặt hàng'!$K:$K,$A7)</f>
        <v>24</v>
      </c>
      <c r="Q7" s="60">
        <f>SUMIFS('Đơn đặt hàng'!$R:$R,'Đơn đặt hàng'!$D:$D,Q$1,'Đơn đặt hàng'!$K:$K,$A7)</f>
        <v>5</v>
      </c>
      <c r="R7" s="60">
        <f>SUMIFS('Đơn đặt hàng'!$R:$R,'Đơn đặt hàng'!$D:$D,R$1,'Đơn đặt hàng'!$K:$K,$A7)</f>
        <v>19</v>
      </c>
      <c r="S7" s="60">
        <f>SUMIFS('Đơn đặt hàng'!$R:$R,'Đơn đặt hàng'!$D:$D,S$1,'Đơn đặt hàng'!$K:$K,$A7)</f>
        <v>0</v>
      </c>
      <c r="T7" s="60">
        <f>SUMIFS('Đơn đặt hàng'!$R:$R,'Đơn đặt hàng'!$D:$D,T$1,'Đơn đặt hàng'!$K:$K,$A7)</f>
        <v>27</v>
      </c>
      <c r="U7" s="60">
        <f>SUMIFS('Đơn đặt hàng'!$R:$R,'Đơn đặt hàng'!$D:$D,U$1,'Đơn đặt hàng'!$K:$K,$A7)</f>
        <v>19</v>
      </c>
      <c r="V7" s="60">
        <f>SUMIFS('Đơn đặt hàng'!$R:$R,'Đơn đặt hàng'!$D:$D,V$1,'Đơn đặt hàng'!$K:$K,$A7)</f>
        <v>19</v>
      </c>
      <c r="W7" s="60">
        <f>SUMIFS('Đơn đặt hàng'!$R:$R,'Đơn đặt hàng'!$D:$D,W$1,'Đơn đặt hàng'!$K:$K,$A7)</f>
        <v>13</v>
      </c>
      <c r="X7" s="60">
        <f>SUMIFS('Đơn đặt hàng'!$R:$R,'Đơn đặt hàng'!$D:$D,X$1,'Đơn đặt hàng'!$K:$K,$A7)</f>
        <v>22</v>
      </c>
      <c r="Y7" s="60">
        <f>SUMIFS('Đơn đặt hàng'!$R:$R,'Đơn đặt hàng'!$D:$D,Y$1,'Đơn đặt hàng'!$K:$K,$A7)</f>
        <v>3</v>
      </c>
      <c r="Z7" s="60">
        <f>SUMIFS('Đơn đặt hàng'!$R:$R,'Đơn đặt hàng'!$D:$D,Z$1,'Đơn đặt hàng'!$K:$K,$A7)</f>
        <v>0</v>
      </c>
      <c r="AA7" s="60">
        <f>SUMIFS('Đơn đặt hàng'!$R:$R,'Đơn đặt hàng'!$D:$D,AA$1,'Đơn đặt hàng'!$K:$K,$A7)</f>
        <v>0</v>
      </c>
      <c r="AB7" s="60">
        <f>SUMIFS('Đơn đặt hàng'!$R:$R,'Đơn đặt hàng'!$D:$D,AB$1,'Đơn đặt hàng'!$K:$K,$A7)</f>
        <v>0</v>
      </c>
      <c r="AC7" s="60">
        <f>SUMIFS('Đơn đặt hàng'!$R:$R,'Đơn đặt hàng'!$D:$D,AC$1,'Đơn đặt hàng'!$K:$K,$A7)</f>
        <v>0</v>
      </c>
      <c r="AD7" s="60">
        <f>SUMIFS('Đơn đặt hàng'!$R:$R,'Đơn đặt hàng'!$D:$D,AD$1,'Đơn đặt hàng'!$K:$K,$A7)</f>
        <v>0</v>
      </c>
      <c r="AE7" s="60">
        <f>SUMIFS('Đơn đặt hàng'!$R:$R,'Đơn đặt hàng'!$D:$D,AE$1,'Đơn đặt hàng'!$K:$K,$A7)</f>
        <v>0</v>
      </c>
      <c r="AF7" s="60">
        <f>SUMIFS('Đơn đặt hàng'!$R:$R,'Đơn đặt hàng'!$D:$D,AF$1,'Đơn đặt hàng'!$K:$K,$A7)</f>
        <v>0</v>
      </c>
      <c r="AG7" s="60">
        <f>SUMIFS('Đơn đặt hàng'!$R:$R,'Đơn đặt hàng'!$D:$D,AG$1,'Đơn đặt hàng'!$K:$K,$A7)</f>
        <v>0</v>
      </c>
      <c r="AH7" s="60">
        <f>SUMIFS('Đơn đặt hàng'!$R:$R,'Đơn đặt hàng'!$D:$D,AH$1,'Đơn đặt hàng'!$K:$K,$A7)</f>
        <v>0</v>
      </c>
      <c r="AI7" s="60">
        <f>SUMIFS('Đơn đặt hàng'!$R:$R,'Đơn đặt hàng'!$D:$D,AI$1,'Đơn đặt hàng'!$K:$K,$A7)</f>
        <v>0</v>
      </c>
    </row>
    <row r="8" spans="1:35" ht="15" hidden="1" customHeight="1" x14ac:dyDescent="0.25">
      <c r="A8" s="29" t="s">
        <v>1712</v>
      </c>
      <c r="B8" s="27" t="s">
        <v>1713</v>
      </c>
      <c r="C8" s="30" t="s">
        <v>1788</v>
      </c>
      <c r="D8" t="s">
        <v>1829</v>
      </c>
      <c r="E8" s="62">
        <f t="shared" si="1"/>
        <v>0</v>
      </c>
      <c r="F8" s="60">
        <f>SUMIFS('Đơn đặt hàng'!$R:$R,'Đơn đặt hàng'!$D:$D,F$1,'Đơn đặt hàng'!$K:$K,$A8)</f>
        <v>0</v>
      </c>
      <c r="G8" s="60">
        <f>SUMIFS('Đơn đặt hàng'!$R:$R,'Đơn đặt hàng'!$D:$D,G$1,'Đơn đặt hàng'!$K:$K,$A8)</f>
        <v>0</v>
      </c>
      <c r="H8" s="60">
        <f>SUMIFS('Đơn đặt hàng'!$R:$R,'Đơn đặt hàng'!$D:$D,H$1,'Đơn đặt hàng'!$K:$K,$A8)</f>
        <v>0</v>
      </c>
      <c r="I8" s="60">
        <f>SUMIFS('Đơn đặt hàng'!$R:$R,'Đơn đặt hàng'!$D:$D,I$1,'Đơn đặt hàng'!$K:$K,$A8)</f>
        <v>0</v>
      </c>
      <c r="J8" s="60">
        <f>SUMIFS('Đơn đặt hàng'!$R:$R,'Đơn đặt hàng'!$D:$D,J$1,'Đơn đặt hàng'!$K:$K,$A8)</f>
        <v>0</v>
      </c>
      <c r="K8" s="60">
        <f>SUMIFS('Đơn đặt hàng'!$R:$R,'Đơn đặt hàng'!$D:$D,K$1,'Đơn đặt hàng'!$K:$K,$A8)</f>
        <v>0</v>
      </c>
      <c r="L8" s="60">
        <f>SUMIFS('Đơn đặt hàng'!$R:$R,'Đơn đặt hàng'!$D:$D,L$1,'Đơn đặt hàng'!$K:$K,$A8)</f>
        <v>0</v>
      </c>
      <c r="M8" s="60">
        <f>SUMIFS('Đơn đặt hàng'!$R:$R,'Đơn đặt hàng'!$D:$D,M$1,'Đơn đặt hàng'!$K:$K,$A8)</f>
        <v>0</v>
      </c>
      <c r="N8" s="60">
        <f>SUMIFS('Đơn đặt hàng'!$R:$R,'Đơn đặt hàng'!$D:$D,N$1,'Đơn đặt hàng'!$K:$K,$A8)</f>
        <v>0</v>
      </c>
      <c r="O8" s="60">
        <f>SUMIFS('Đơn đặt hàng'!$R:$R,'Đơn đặt hàng'!$D:$D,O$1,'Đơn đặt hàng'!$K:$K,$A8)</f>
        <v>0</v>
      </c>
      <c r="P8" s="60">
        <f>SUMIFS('Đơn đặt hàng'!$R:$R,'Đơn đặt hàng'!$D:$D,P$1,'Đơn đặt hàng'!$K:$K,$A8)</f>
        <v>0</v>
      </c>
      <c r="Q8" s="60">
        <f>SUMIFS('Đơn đặt hàng'!$R:$R,'Đơn đặt hàng'!$D:$D,Q$1,'Đơn đặt hàng'!$K:$K,$A8)</f>
        <v>0</v>
      </c>
      <c r="R8" s="60">
        <f>SUMIFS('Đơn đặt hàng'!$R:$R,'Đơn đặt hàng'!$D:$D,R$1,'Đơn đặt hàng'!$K:$K,$A8)</f>
        <v>0</v>
      </c>
      <c r="S8" s="60">
        <f>SUMIFS('Đơn đặt hàng'!$R:$R,'Đơn đặt hàng'!$D:$D,S$1,'Đơn đặt hàng'!$K:$K,$A8)</f>
        <v>0</v>
      </c>
      <c r="T8" s="60">
        <f>SUMIFS('Đơn đặt hàng'!$R:$R,'Đơn đặt hàng'!$D:$D,T$1,'Đơn đặt hàng'!$K:$K,$A8)</f>
        <v>0</v>
      </c>
      <c r="U8" s="60">
        <f>SUMIFS('Đơn đặt hàng'!$R:$R,'Đơn đặt hàng'!$D:$D,U$1,'Đơn đặt hàng'!$K:$K,$A8)</f>
        <v>0</v>
      </c>
      <c r="V8" s="60">
        <f>SUMIFS('Đơn đặt hàng'!$R:$R,'Đơn đặt hàng'!$D:$D,V$1,'Đơn đặt hàng'!$K:$K,$A8)</f>
        <v>0</v>
      </c>
      <c r="W8" s="60">
        <f>SUMIFS('Đơn đặt hàng'!$R:$R,'Đơn đặt hàng'!$D:$D,W$1,'Đơn đặt hàng'!$K:$K,$A8)</f>
        <v>0</v>
      </c>
      <c r="X8" s="60">
        <f>SUMIFS('Đơn đặt hàng'!$R:$R,'Đơn đặt hàng'!$D:$D,X$1,'Đơn đặt hàng'!$K:$K,$A8)</f>
        <v>0</v>
      </c>
      <c r="Y8" s="60">
        <f>SUMIFS('Đơn đặt hàng'!$R:$R,'Đơn đặt hàng'!$D:$D,Y$1,'Đơn đặt hàng'!$K:$K,$A8)</f>
        <v>0</v>
      </c>
      <c r="Z8" s="60">
        <f>SUMIFS('Đơn đặt hàng'!$R:$R,'Đơn đặt hàng'!$D:$D,Z$1,'Đơn đặt hàng'!$K:$K,$A8)</f>
        <v>0</v>
      </c>
      <c r="AA8" s="60">
        <f>SUMIFS('Đơn đặt hàng'!$R:$R,'Đơn đặt hàng'!$D:$D,AA$1,'Đơn đặt hàng'!$K:$K,$A8)</f>
        <v>0</v>
      </c>
      <c r="AB8" s="60">
        <f>SUMIFS('Đơn đặt hàng'!$R:$R,'Đơn đặt hàng'!$D:$D,AB$1,'Đơn đặt hàng'!$K:$K,$A8)</f>
        <v>0</v>
      </c>
      <c r="AC8" s="60">
        <f>SUMIFS('Đơn đặt hàng'!$R:$R,'Đơn đặt hàng'!$D:$D,AC$1,'Đơn đặt hàng'!$K:$K,$A8)</f>
        <v>0</v>
      </c>
      <c r="AD8" s="60">
        <f>SUMIFS('Đơn đặt hàng'!$R:$R,'Đơn đặt hàng'!$D:$D,AD$1,'Đơn đặt hàng'!$K:$K,$A8)</f>
        <v>0</v>
      </c>
      <c r="AE8" s="60">
        <f>SUMIFS('Đơn đặt hàng'!$R:$R,'Đơn đặt hàng'!$D:$D,AE$1,'Đơn đặt hàng'!$K:$K,$A8)</f>
        <v>0</v>
      </c>
      <c r="AF8" s="60">
        <f>SUMIFS('Đơn đặt hàng'!$R:$R,'Đơn đặt hàng'!$D:$D,AF$1,'Đơn đặt hàng'!$K:$K,$A8)</f>
        <v>0</v>
      </c>
      <c r="AG8" s="60">
        <f>SUMIFS('Đơn đặt hàng'!$R:$R,'Đơn đặt hàng'!$D:$D,AG$1,'Đơn đặt hàng'!$K:$K,$A8)</f>
        <v>0</v>
      </c>
      <c r="AH8" s="60">
        <f>SUMIFS('Đơn đặt hàng'!$R:$R,'Đơn đặt hàng'!$D:$D,AH$1,'Đơn đặt hàng'!$K:$K,$A8)</f>
        <v>0</v>
      </c>
      <c r="AI8" s="60">
        <f>SUMIFS('Đơn đặt hàng'!$R:$R,'Đơn đặt hàng'!$D:$D,AI$1,'Đơn đặt hàng'!$K:$K,$A8)</f>
        <v>0</v>
      </c>
    </row>
    <row r="9" spans="1:35" ht="13.5" customHeight="1" x14ac:dyDescent="0.25">
      <c r="A9" s="29" t="s">
        <v>556</v>
      </c>
      <c r="B9" s="27" t="s">
        <v>557</v>
      </c>
      <c r="C9" s="30" t="s">
        <v>1788</v>
      </c>
      <c r="D9" t="s">
        <v>1829</v>
      </c>
      <c r="E9" s="69">
        <f t="shared" si="1"/>
        <v>2922</v>
      </c>
      <c r="F9" s="60">
        <f>SUMIFS('Đơn đặt hàng'!$R:$R,'Đơn đặt hàng'!$D:$D,F$1,'Đơn đặt hàng'!$K:$K,$A9)</f>
        <v>0</v>
      </c>
      <c r="G9" s="60">
        <f>SUMIFS('Đơn đặt hàng'!$R:$R,'Đơn đặt hàng'!$D:$D,G$1,'Đơn đặt hàng'!$K:$K,$A9)</f>
        <v>0</v>
      </c>
      <c r="H9" s="60">
        <f>SUMIFS('Đơn đặt hàng'!$R:$R,'Đơn đặt hàng'!$D:$D,H$1,'Đơn đặt hàng'!$K:$K,$A9)</f>
        <v>0</v>
      </c>
      <c r="I9" s="60">
        <f>SUMIFS('Đơn đặt hàng'!$R:$R,'Đơn đặt hàng'!$D:$D,I$1,'Đơn đặt hàng'!$K:$K,$A9)</f>
        <v>179</v>
      </c>
      <c r="J9" s="60">
        <f>SUMIFS('Đơn đặt hàng'!$R:$R,'Đơn đặt hàng'!$D:$D,J$1,'Đơn đặt hàng'!$K:$K,$A9)</f>
        <v>486</v>
      </c>
      <c r="K9" s="60">
        <f>SUMIFS('Đơn đặt hàng'!$R:$R,'Đơn đặt hàng'!$D:$D,K$1,'Đơn đặt hàng'!$K:$K,$A9)</f>
        <v>96</v>
      </c>
      <c r="L9" s="60">
        <f>SUMIFS('Đơn đặt hàng'!$R:$R,'Đơn đặt hàng'!$D:$D,L$1,'Đơn đặt hàng'!$K:$K,$A9)</f>
        <v>0</v>
      </c>
      <c r="M9" s="60">
        <f>SUMIFS('Đơn đặt hàng'!$R:$R,'Đơn đặt hàng'!$D:$D,M$1,'Đơn đặt hàng'!$K:$K,$A9)</f>
        <v>402</v>
      </c>
      <c r="N9" s="60">
        <f>SUMIFS('Đơn đặt hàng'!$R:$R,'Đơn đặt hàng'!$D:$D,N$1,'Đơn đặt hàng'!$K:$K,$A9)</f>
        <v>281</v>
      </c>
      <c r="O9" s="60">
        <f>SUMIFS('Đơn đặt hàng'!$R:$R,'Đơn đặt hàng'!$D:$D,O$1,'Đơn đặt hàng'!$K:$K,$A9)</f>
        <v>10</v>
      </c>
      <c r="P9" s="60">
        <f>SUMIFS('Đơn đặt hàng'!$R:$R,'Đơn đặt hàng'!$D:$D,P$1,'Đơn đặt hàng'!$K:$K,$A9)</f>
        <v>289</v>
      </c>
      <c r="Q9" s="60">
        <f>SUMIFS('Đơn đặt hàng'!$R:$R,'Đơn đặt hàng'!$D:$D,Q$1,'Đơn đặt hàng'!$K:$K,$A9)</f>
        <v>88</v>
      </c>
      <c r="R9" s="60">
        <f>SUMIFS('Đơn đặt hàng'!$R:$R,'Đơn đặt hàng'!$D:$D,R$1,'Đơn đặt hàng'!$K:$K,$A9)</f>
        <v>54</v>
      </c>
      <c r="S9" s="60">
        <f>SUMIFS('Đơn đặt hàng'!$R:$R,'Đơn đặt hàng'!$D:$D,S$1,'Đơn đặt hàng'!$K:$K,$A9)</f>
        <v>0</v>
      </c>
      <c r="T9" s="60">
        <f>SUMIFS('Đơn đặt hàng'!$R:$R,'Đơn đặt hàng'!$D:$D,T$1,'Đơn đặt hàng'!$K:$K,$A9)</f>
        <v>211</v>
      </c>
      <c r="U9" s="60">
        <f>SUMIFS('Đơn đặt hàng'!$R:$R,'Đơn đặt hàng'!$D:$D,U$1,'Đơn đặt hàng'!$K:$K,$A9)</f>
        <v>255</v>
      </c>
      <c r="V9" s="60">
        <f>SUMIFS('Đơn đặt hàng'!$R:$R,'Đơn đặt hàng'!$D:$D,V$1,'Đơn đặt hàng'!$K:$K,$A9)</f>
        <v>15</v>
      </c>
      <c r="W9" s="60">
        <f>SUMIFS('Đơn đặt hàng'!$R:$R,'Đơn đặt hàng'!$D:$D,W$1,'Đơn đặt hàng'!$K:$K,$A9)</f>
        <v>198</v>
      </c>
      <c r="X9" s="60">
        <f>SUMIFS('Đơn đặt hàng'!$R:$R,'Đơn đặt hàng'!$D:$D,X$1,'Đơn đặt hàng'!$K:$K,$A9)</f>
        <v>332</v>
      </c>
      <c r="Y9" s="60">
        <f>SUMIFS('Đơn đặt hàng'!$R:$R,'Đơn đặt hàng'!$D:$D,Y$1,'Đơn đặt hàng'!$K:$K,$A9)</f>
        <v>26</v>
      </c>
      <c r="Z9" s="60">
        <f>SUMIFS('Đơn đặt hàng'!$R:$R,'Đơn đặt hàng'!$D:$D,Z$1,'Đơn đặt hàng'!$K:$K,$A9)</f>
        <v>0</v>
      </c>
      <c r="AA9" s="60">
        <f>SUMIFS('Đơn đặt hàng'!$R:$R,'Đơn đặt hàng'!$D:$D,AA$1,'Đơn đặt hàng'!$K:$K,$A9)</f>
        <v>0</v>
      </c>
      <c r="AB9" s="60">
        <f>SUMIFS('Đơn đặt hàng'!$R:$R,'Đơn đặt hàng'!$D:$D,AB$1,'Đơn đặt hàng'!$K:$K,$A9)</f>
        <v>0</v>
      </c>
      <c r="AC9" s="60">
        <f>SUMIFS('Đơn đặt hàng'!$R:$R,'Đơn đặt hàng'!$D:$D,AC$1,'Đơn đặt hàng'!$K:$K,$A9)</f>
        <v>0</v>
      </c>
      <c r="AD9" s="60">
        <f>SUMIFS('Đơn đặt hàng'!$R:$R,'Đơn đặt hàng'!$D:$D,AD$1,'Đơn đặt hàng'!$K:$K,$A9)</f>
        <v>0</v>
      </c>
      <c r="AE9" s="60">
        <f>SUMIFS('Đơn đặt hàng'!$R:$R,'Đơn đặt hàng'!$D:$D,AE$1,'Đơn đặt hàng'!$K:$K,$A9)</f>
        <v>0</v>
      </c>
      <c r="AF9" s="60">
        <f>SUMIFS('Đơn đặt hàng'!$R:$R,'Đơn đặt hàng'!$D:$D,AF$1,'Đơn đặt hàng'!$K:$K,$A9)</f>
        <v>0</v>
      </c>
      <c r="AG9" s="60">
        <f>SUMIFS('Đơn đặt hàng'!$R:$R,'Đơn đặt hàng'!$D:$D,AG$1,'Đơn đặt hàng'!$K:$K,$A9)</f>
        <v>0</v>
      </c>
      <c r="AH9" s="60">
        <f>SUMIFS('Đơn đặt hàng'!$R:$R,'Đơn đặt hàng'!$D:$D,AH$1,'Đơn đặt hàng'!$K:$K,$A9)</f>
        <v>0</v>
      </c>
      <c r="AI9" s="60">
        <f>SUMIFS('Đơn đặt hàng'!$R:$R,'Đơn đặt hàng'!$D:$D,AI$1,'Đơn đặt hàng'!$K:$K,$A9)</f>
        <v>0</v>
      </c>
    </row>
    <row r="10" spans="1:35" ht="15" hidden="1" customHeight="1" x14ac:dyDescent="0.25">
      <c r="A10" s="29" t="s">
        <v>1714</v>
      </c>
      <c r="B10" s="27" t="s">
        <v>1715</v>
      </c>
      <c r="C10" s="30" t="s">
        <v>1788</v>
      </c>
      <c r="D10" t="s">
        <v>1829</v>
      </c>
      <c r="E10" s="62">
        <f t="shared" si="1"/>
        <v>0</v>
      </c>
      <c r="F10" s="60">
        <f>SUMIFS('Đơn đặt hàng'!$R:$R,'Đơn đặt hàng'!$D:$D,F$1,'Đơn đặt hàng'!$K:$K,$A10)</f>
        <v>0</v>
      </c>
      <c r="G10" s="60">
        <f>SUMIFS('Đơn đặt hàng'!$R:$R,'Đơn đặt hàng'!$D:$D,G$1,'Đơn đặt hàng'!$K:$K,$A10)</f>
        <v>0</v>
      </c>
      <c r="H10" s="60">
        <f>SUMIFS('Đơn đặt hàng'!$R:$R,'Đơn đặt hàng'!$D:$D,H$1,'Đơn đặt hàng'!$K:$K,$A10)</f>
        <v>0</v>
      </c>
      <c r="I10" s="60">
        <f>SUMIFS('Đơn đặt hàng'!$R:$R,'Đơn đặt hàng'!$D:$D,I$1,'Đơn đặt hàng'!$K:$K,$A10)</f>
        <v>0</v>
      </c>
      <c r="J10" s="60">
        <f>SUMIFS('Đơn đặt hàng'!$R:$R,'Đơn đặt hàng'!$D:$D,J$1,'Đơn đặt hàng'!$K:$K,$A10)</f>
        <v>0</v>
      </c>
      <c r="K10" s="60">
        <f>SUMIFS('Đơn đặt hàng'!$R:$R,'Đơn đặt hàng'!$D:$D,K$1,'Đơn đặt hàng'!$K:$K,$A10)</f>
        <v>0</v>
      </c>
      <c r="L10" s="60">
        <f>SUMIFS('Đơn đặt hàng'!$R:$R,'Đơn đặt hàng'!$D:$D,L$1,'Đơn đặt hàng'!$K:$K,$A10)</f>
        <v>0</v>
      </c>
      <c r="M10" s="60">
        <f>SUMIFS('Đơn đặt hàng'!$R:$R,'Đơn đặt hàng'!$D:$D,M$1,'Đơn đặt hàng'!$K:$K,$A10)</f>
        <v>0</v>
      </c>
      <c r="N10" s="60">
        <f>SUMIFS('Đơn đặt hàng'!$R:$R,'Đơn đặt hàng'!$D:$D,N$1,'Đơn đặt hàng'!$K:$K,$A10)</f>
        <v>0</v>
      </c>
      <c r="O10" s="60">
        <f>SUMIFS('Đơn đặt hàng'!$R:$R,'Đơn đặt hàng'!$D:$D,O$1,'Đơn đặt hàng'!$K:$K,$A10)</f>
        <v>0</v>
      </c>
      <c r="P10" s="60">
        <f>SUMIFS('Đơn đặt hàng'!$R:$R,'Đơn đặt hàng'!$D:$D,P$1,'Đơn đặt hàng'!$K:$K,$A10)</f>
        <v>0</v>
      </c>
      <c r="Q10" s="60">
        <f>SUMIFS('Đơn đặt hàng'!$R:$R,'Đơn đặt hàng'!$D:$D,Q$1,'Đơn đặt hàng'!$K:$K,$A10)</f>
        <v>0</v>
      </c>
      <c r="R10" s="60">
        <f>SUMIFS('Đơn đặt hàng'!$R:$R,'Đơn đặt hàng'!$D:$D,R$1,'Đơn đặt hàng'!$K:$K,$A10)</f>
        <v>0</v>
      </c>
      <c r="S10" s="60">
        <f>SUMIFS('Đơn đặt hàng'!$R:$R,'Đơn đặt hàng'!$D:$D,S$1,'Đơn đặt hàng'!$K:$K,$A10)</f>
        <v>0</v>
      </c>
      <c r="T10" s="60">
        <f>SUMIFS('Đơn đặt hàng'!$R:$R,'Đơn đặt hàng'!$D:$D,T$1,'Đơn đặt hàng'!$K:$K,$A10)</f>
        <v>0</v>
      </c>
      <c r="U10" s="60">
        <f>SUMIFS('Đơn đặt hàng'!$R:$R,'Đơn đặt hàng'!$D:$D,U$1,'Đơn đặt hàng'!$K:$K,$A10)</f>
        <v>0</v>
      </c>
      <c r="V10" s="60">
        <f>SUMIFS('Đơn đặt hàng'!$R:$R,'Đơn đặt hàng'!$D:$D,V$1,'Đơn đặt hàng'!$K:$K,$A10)</f>
        <v>0</v>
      </c>
      <c r="W10" s="60">
        <f>SUMIFS('Đơn đặt hàng'!$R:$R,'Đơn đặt hàng'!$D:$D,W$1,'Đơn đặt hàng'!$K:$K,$A10)</f>
        <v>0</v>
      </c>
      <c r="X10" s="60">
        <f>SUMIFS('Đơn đặt hàng'!$R:$R,'Đơn đặt hàng'!$D:$D,X$1,'Đơn đặt hàng'!$K:$K,$A10)</f>
        <v>0</v>
      </c>
      <c r="Y10" s="60">
        <f>SUMIFS('Đơn đặt hàng'!$R:$R,'Đơn đặt hàng'!$D:$D,Y$1,'Đơn đặt hàng'!$K:$K,$A10)</f>
        <v>0</v>
      </c>
      <c r="Z10" s="60">
        <f>SUMIFS('Đơn đặt hàng'!$R:$R,'Đơn đặt hàng'!$D:$D,Z$1,'Đơn đặt hàng'!$K:$K,$A10)</f>
        <v>0</v>
      </c>
      <c r="AA10" s="60">
        <f>SUMIFS('Đơn đặt hàng'!$R:$R,'Đơn đặt hàng'!$D:$D,AA$1,'Đơn đặt hàng'!$K:$K,$A10)</f>
        <v>0</v>
      </c>
      <c r="AB10" s="60">
        <f>SUMIFS('Đơn đặt hàng'!$R:$R,'Đơn đặt hàng'!$D:$D,AB$1,'Đơn đặt hàng'!$K:$K,$A10)</f>
        <v>0</v>
      </c>
      <c r="AC10" s="60">
        <f>SUMIFS('Đơn đặt hàng'!$R:$R,'Đơn đặt hàng'!$D:$D,AC$1,'Đơn đặt hàng'!$K:$K,$A10)</f>
        <v>0</v>
      </c>
      <c r="AD10" s="60">
        <f>SUMIFS('Đơn đặt hàng'!$R:$R,'Đơn đặt hàng'!$D:$D,AD$1,'Đơn đặt hàng'!$K:$K,$A10)</f>
        <v>0</v>
      </c>
      <c r="AE10" s="60">
        <f>SUMIFS('Đơn đặt hàng'!$R:$R,'Đơn đặt hàng'!$D:$D,AE$1,'Đơn đặt hàng'!$K:$K,$A10)</f>
        <v>0</v>
      </c>
      <c r="AF10" s="60">
        <f>SUMIFS('Đơn đặt hàng'!$R:$R,'Đơn đặt hàng'!$D:$D,AF$1,'Đơn đặt hàng'!$K:$K,$A10)</f>
        <v>0</v>
      </c>
      <c r="AG10" s="60">
        <f>SUMIFS('Đơn đặt hàng'!$R:$R,'Đơn đặt hàng'!$D:$D,AG$1,'Đơn đặt hàng'!$K:$K,$A10)</f>
        <v>0</v>
      </c>
      <c r="AH10" s="60">
        <f>SUMIFS('Đơn đặt hàng'!$R:$R,'Đơn đặt hàng'!$D:$D,AH$1,'Đơn đặt hàng'!$K:$K,$A10)</f>
        <v>0</v>
      </c>
      <c r="AI10" s="60">
        <f>SUMIFS('Đơn đặt hàng'!$R:$R,'Đơn đặt hàng'!$D:$D,AI$1,'Đơn đặt hàng'!$K:$K,$A10)</f>
        <v>0</v>
      </c>
    </row>
    <row r="11" spans="1:35" ht="13.5" customHeight="1" x14ac:dyDescent="0.25">
      <c r="A11" s="29" t="s">
        <v>27</v>
      </c>
      <c r="B11" s="27" t="s">
        <v>28</v>
      </c>
      <c r="C11" s="30" t="s">
        <v>29</v>
      </c>
      <c r="D11" t="s">
        <v>1829</v>
      </c>
      <c r="E11" s="69">
        <f t="shared" si="1"/>
        <v>4249</v>
      </c>
      <c r="F11" s="60">
        <f>SUMIFS('Đơn đặt hàng'!$R:$R,'Đơn đặt hàng'!$D:$D,F$1,'Đơn đặt hàng'!$K:$K,$A11)</f>
        <v>0</v>
      </c>
      <c r="G11" s="60">
        <f>SUMIFS('Đơn đặt hàng'!$R:$R,'Đơn đặt hàng'!$D:$D,G$1,'Đơn đặt hàng'!$K:$K,$A11)</f>
        <v>0</v>
      </c>
      <c r="H11" s="60">
        <f>SUMIFS('Đơn đặt hàng'!$R:$R,'Đơn đặt hàng'!$D:$D,H$1,'Đơn đặt hàng'!$K:$K,$A11)</f>
        <v>100</v>
      </c>
      <c r="I11" s="60">
        <f>SUMIFS('Đơn đặt hàng'!$R:$R,'Đơn đặt hàng'!$D:$D,I$1,'Đơn đặt hàng'!$K:$K,$A11)</f>
        <v>352</v>
      </c>
      <c r="J11" s="60">
        <f>SUMIFS('Đơn đặt hàng'!$R:$R,'Đơn đặt hàng'!$D:$D,J$1,'Đơn đặt hàng'!$K:$K,$A11)</f>
        <v>592</v>
      </c>
      <c r="K11" s="60">
        <f>SUMIFS('Đơn đặt hàng'!$R:$R,'Đơn đặt hàng'!$D:$D,K$1,'Đơn đặt hàng'!$K:$K,$A11)</f>
        <v>193</v>
      </c>
      <c r="L11" s="60">
        <f>SUMIFS('Đơn đặt hàng'!$R:$R,'Đơn đặt hàng'!$D:$D,L$1,'Đơn đặt hàng'!$K:$K,$A11)</f>
        <v>0</v>
      </c>
      <c r="M11" s="60">
        <f>SUMIFS('Đơn đặt hàng'!$R:$R,'Đơn đặt hàng'!$D:$D,M$1,'Đơn đặt hàng'!$K:$K,$A11)</f>
        <v>250</v>
      </c>
      <c r="N11" s="60">
        <f>SUMIFS('Đơn đặt hàng'!$R:$R,'Đơn đặt hàng'!$D:$D,N$1,'Đơn đặt hàng'!$K:$K,$A11)</f>
        <v>332</v>
      </c>
      <c r="O11" s="60">
        <f>SUMIFS('Đơn đặt hàng'!$R:$R,'Đơn đặt hàng'!$D:$D,O$1,'Đơn đặt hàng'!$K:$K,$A11)</f>
        <v>122</v>
      </c>
      <c r="P11" s="60">
        <f>SUMIFS('Đơn đặt hàng'!$R:$R,'Đơn đặt hàng'!$D:$D,P$1,'Đơn đặt hàng'!$K:$K,$A11)</f>
        <v>193</v>
      </c>
      <c r="Q11" s="60">
        <f>SUMIFS('Đơn đặt hàng'!$R:$R,'Đơn đặt hàng'!$D:$D,Q$1,'Đơn đặt hàng'!$K:$K,$A11)</f>
        <v>173</v>
      </c>
      <c r="R11" s="60">
        <f>SUMIFS('Đơn đặt hàng'!$R:$R,'Đơn đặt hàng'!$D:$D,R$1,'Đơn đặt hàng'!$K:$K,$A11)</f>
        <v>192</v>
      </c>
      <c r="S11" s="60">
        <f>SUMIFS('Đơn đặt hàng'!$R:$R,'Đơn đặt hàng'!$D:$D,S$1,'Đơn đặt hàng'!$K:$K,$A11)</f>
        <v>0</v>
      </c>
      <c r="T11" s="60">
        <f>SUMIFS('Đơn đặt hàng'!$R:$R,'Đơn đặt hàng'!$D:$D,T$1,'Đơn đặt hàng'!$K:$K,$A11)</f>
        <v>544</v>
      </c>
      <c r="U11" s="60">
        <f>SUMIFS('Đơn đặt hàng'!$R:$R,'Đơn đặt hàng'!$D:$D,U$1,'Đơn đặt hàng'!$K:$K,$A11)</f>
        <v>169</v>
      </c>
      <c r="V11" s="60">
        <f>SUMIFS('Đơn đặt hàng'!$R:$R,'Đơn đặt hàng'!$D:$D,V$1,'Đơn đặt hàng'!$K:$K,$A11)</f>
        <v>159</v>
      </c>
      <c r="W11" s="60">
        <f>SUMIFS('Đơn đặt hàng'!$R:$R,'Đơn đặt hàng'!$D:$D,W$1,'Đơn đặt hàng'!$K:$K,$A11)</f>
        <v>128</v>
      </c>
      <c r="X11" s="60">
        <f>SUMIFS('Đơn đặt hàng'!$R:$R,'Đơn đặt hàng'!$D:$D,X$1,'Đơn đặt hàng'!$K:$K,$A11)</f>
        <v>572</v>
      </c>
      <c r="Y11" s="60">
        <f>SUMIFS('Đơn đặt hàng'!$R:$R,'Đơn đặt hàng'!$D:$D,Y$1,'Đơn đặt hàng'!$K:$K,$A11)</f>
        <v>178</v>
      </c>
      <c r="Z11" s="60">
        <f>SUMIFS('Đơn đặt hàng'!$R:$R,'Đơn đặt hàng'!$D:$D,Z$1,'Đơn đặt hàng'!$K:$K,$A11)</f>
        <v>0</v>
      </c>
      <c r="AA11" s="60">
        <f>SUMIFS('Đơn đặt hàng'!$R:$R,'Đơn đặt hàng'!$D:$D,AA$1,'Đơn đặt hàng'!$K:$K,$A11)</f>
        <v>0</v>
      </c>
      <c r="AB11" s="60">
        <f>SUMIFS('Đơn đặt hàng'!$R:$R,'Đơn đặt hàng'!$D:$D,AB$1,'Đơn đặt hàng'!$K:$K,$A11)</f>
        <v>0</v>
      </c>
      <c r="AC11" s="60">
        <f>SUMIFS('Đơn đặt hàng'!$R:$R,'Đơn đặt hàng'!$D:$D,AC$1,'Đơn đặt hàng'!$K:$K,$A11)</f>
        <v>0</v>
      </c>
      <c r="AD11" s="60">
        <f>SUMIFS('Đơn đặt hàng'!$R:$R,'Đơn đặt hàng'!$D:$D,AD$1,'Đơn đặt hàng'!$K:$K,$A11)</f>
        <v>0</v>
      </c>
      <c r="AE11" s="60">
        <f>SUMIFS('Đơn đặt hàng'!$R:$R,'Đơn đặt hàng'!$D:$D,AE$1,'Đơn đặt hàng'!$K:$K,$A11)</f>
        <v>0</v>
      </c>
      <c r="AF11" s="60">
        <f>SUMIFS('Đơn đặt hàng'!$R:$R,'Đơn đặt hàng'!$D:$D,AF$1,'Đơn đặt hàng'!$K:$K,$A11)</f>
        <v>0</v>
      </c>
      <c r="AG11" s="60">
        <f>SUMIFS('Đơn đặt hàng'!$R:$R,'Đơn đặt hàng'!$D:$D,AG$1,'Đơn đặt hàng'!$K:$K,$A11)</f>
        <v>0</v>
      </c>
      <c r="AH11" s="60">
        <f>SUMIFS('Đơn đặt hàng'!$R:$R,'Đơn đặt hàng'!$D:$D,AH$1,'Đơn đặt hàng'!$K:$K,$A11)</f>
        <v>0</v>
      </c>
      <c r="AI11" s="60">
        <f>SUMIFS('Đơn đặt hàng'!$R:$R,'Đơn đặt hàng'!$D:$D,AI$1,'Đơn đặt hàng'!$K:$K,$A11)</f>
        <v>0</v>
      </c>
    </row>
    <row r="12" spans="1:35" ht="15" hidden="1" customHeight="1" x14ac:dyDescent="0.25">
      <c r="A12" s="29" t="s">
        <v>1716</v>
      </c>
      <c r="B12" s="27" t="s">
        <v>1717</v>
      </c>
      <c r="C12" s="30" t="s">
        <v>1788</v>
      </c>
      <c r="D12" t="s">
        <v>1829</v>
      </c>
      <c r="E12" s="62">
        <f t="shared" si="1"/>
        <v>0</v>
      </c>
      <c r="F12" s="60">
        <f>SUMIFS('Đơn đặt hàng'!$R:$R,'Đơn đặt hàng'!$D:$D,F$1,'Đơn đặt hàng'!$K:$K,$A12)</f>
        <v>0</v>
      </c>
      <c r="G12" s="60">
        <f>SUMIFS('Đơn đặt hàng'!$R:$R,'Đơn đặt hàng'!$D:$D,G$1,'Đơn đặt hàng'!$K:$K,$A12)</f>
        <v>0</v>
      </c>
      <c r="H12" s="60">
        <f>SUMIFS('Đơn đặt hàng'!$R:$R,'Đơn đặt hàng'!$D:$D,H$1,'Đơn đặt hàng'!$K:$K,$A12)</f>
        <v>0</v>
      </c>
      <c r="I12" s="60">
        <f>SUMIFS('Đơn đặt hàng'!$R:$R,'Đơn đặt hàng'!$D:$D,I$1,'Đơn đặt hàng'!$K:$K,$A12)</f>
        <v>0</v>
      </c>
      <c r="J12" s="60">
        <f>SUMIFS('Đơn đặt hàng'!$R:$R,'Đơn đặt hàng'!$D:$D,J$1,'Đơn đặt hàng'!$K:$K,$A12)</f>
        <v>0</v>
      </c>
      <c r="K12" s="60">
        <f>SUMIFS('Đơn đặt hàng'!$R:$R,'Đơn đặt hàng'!$D:$D,K$1,'Đơn đặt hàng'!$K:$K,$A12)</f>
        <v>0</v>
      </c>
      <c r="L12" s="60">
        <f>SUMIFS('Đơn đặt hàng'!$R:$R,'Đơn đặt hàng'!$D:$D,L$1,'Đơn đặt hàng'!$K:$K,$A12)</f>
        <v>0</v>
      </c>
      <c r="M12" s="60">
        <f>SUMIFS('Đơn đặt hàng'!$R:$R,'Đơn đặt hàng'!$D:$D,M$1,'Đơn đặt hàng'!$K:$K,$A12)</f>
        <v>0</v>
      </c>
      <c r="N12" s="60">
        <f>SUMIFS('Đơn đặt hàng'!$R:$R,'Đơn đặt hàng'!$D:$D,N$1,'Đơn đặt hàng'!$K:$K,$A12)</f>
        <v>0</v>
      </c>
      <c r="O12" s="60">
        <f>SUMIFS('Đơn đặt hàng'!$R:$R,'Đơn đặt hàng'!$D:$D,O$1,'Đơn đặt hàng'!$K:$K,$A12)</f>
        <v>0</v>
      </c>
      <c r="P12" s="60">
        <f>SUMIFS('Đơn đặt hàng'!$R:$R,'Đơn đặt hàng'!$D:$D,P$1,'Đơn đặt hàng'!$K:$K,$A12)</f>
        <v>0</v>
      </c>
      <c r="Q12" s="60">
        <f>SUMIFS('Đơn đặt hàng'!$R:$R,'Đơn đặt hàng'!$D:$D,Q$1,'Đơn đặt hàng'!$K:$K,$A12)</f>
        <v>0</v>
      </c>
      <c r="R12" s="60">
        <f>SUMIFS('Đơn đặt hàng'!$R:$R,'Đơn đặt hàng'!$D:$D,R$1,'Đơn đặt hàng'!$K:$K,$A12)</f>
        <v>0</v>
      </c>
      <c r="S12" s="60">
        <f>SUMIFS('Đơn đặt hàng'!$R:$R,'Đơn đặt hàng'!$D:$D,S$1,'Đơn đặt hàng'!$K:$K,$A12)</f>
        <v>0</v>
      </c>
      <c r="T12" s="60">
        <f>SUMIFS('Đơn đặt hàng'!$R:$R,'Đơn đặt hàng'!$D:$D,T$1,'Đơn đặt hàng'!$K:$K,$A12)</f>
        <v>0</v>
      </c>
      <c r="U12" s="60">
        <f>SUMIFS('Đơn đặt hàng'!$R:$R,'Đơn đặt hàng'!$D:$D,U$1,'Đơn đặt hàng'!$K:$K,$A12)</f>
        <v>0</v>
      </c>
      <c r="V12" s="60">
        <f>SUMIFS('Đơn đặt hàng'!$R:$R,'Đơn đặt hàng'!$D:$D,V$1,'Đơn đặt hàng'!$K:$K,$A12)</f>
        <v>0</v>
      </c>
      <c r="W12" s="60">
        <f>SUMIFS('Đơn đặt hàng'!$R:$R,'Đơn đặt hàng'!$D:$D,W$1,'Đơn đặt hàng'!$K:$K,$A12)</f>
        <v>0</v>
      </c>
      <c r="X12" s="60">
        <f>SUMIFS('Đơn đặt hàng'!$R:$R,'Đơn đặt hàng'!$D:$D,X$1,'Đơn đặt hàng'!$K:$K,$A12)</f>
        <v>0</v>
      </c>
      <c r="Y12" s="60">
        <f>SUMIFS('Đơn đặt hàng'!$R:$R,'Đơn đặt hàng'!$D:$D,Y$1,'Đơn đặt hàng'!$K:$K,$A12)</f>
        <v>0</v>
      </c>
      <c r="Z12" s="60">
        <f>SUMIFS('Đơn đặt hàng'!$R:$R,'Đơn đặt hàng'!$D:$D,Z$1,'Đơn đặt hàng'!$K:$K,$A12)</f>
        <v>0</v>
      </c>
      <c r="AA12" s="60">
        <f>SUMIFS('Đơn đặt hàng'!$R:$R,'Đơn đặt hàng'!$D:$D,AA$1,'Đơn đặt hàng'!$K:$K,$A12)</f>
        <v>0</v>
      </c>
      <c r="AB12" s="60">
        <f>SUMIFS('Đơn đặt hàng'!$R:$R,'Đơn đặt hàng'!$D:$D,AB$1,'Đơn đặt hàng'!$K:$K,$A12)</f>
        <v>0</v>
      </c>
      <c r="AC12" s="60">
        <f>SUMIFS('Đơn đặt hàng'!$R:$R,'Đơn đặt hàng'!$D:$D,AC$1,'Đơn đặt hàng'!$K:$K,$A12)</f>
        <v>0</v>
      </c>
      <c r="AD12" s="60">
        <f>SUMIFS('Đơn đặt hàng'!$R:$R,'Đơn đặt hàng'!$D:$D,AD$1,'Đơn đặt hàng'!$K:$K,$A12)</f>
        <v>0</v>
      </c>
      <c r="AE12" s="60">
        <f>SUMIFS('Đơn đặt hàng'!$R:$R,'Đơn đặt hàng'!$D:$D,AE$1,'Đơn đặt hàng'!$K:$K,$A12)</f>
        <v>0</v>
      </c>
      <c r="AF12" s="60">
        <f>SUMIFS('Đơn đặt hàng'!$R:$R,'Đơn đặt hàng'!$D:$D,AF$1,'Đơn đặt hàng'!$K:$K,$A12)</f>
        <v>0</v>
      </c>
      <c r="AG12" s="60">
        <f>SUMIFS('Đơn đặt hàng'!$R:$R,'Đơn đặt hàng'!$D:$D,AG$1,'Đơn đặt hàng'!$K:$K,$A12)</f>
        <v>0</v>
      </c>
      <c r="AH12" s="60">
        <f>SUMIFS('Đơn đặt hàng'!$R:$R,'Đơn đặt hàng'!$D:$D,AH$1,'Đơn đặt hàng'!$K:$K,$A12)</f>
        <v>0</v>
      </c>
      <c r="AI12" s="60">
        <f>SUMIFS('Đơn đặt hàng'!$R:$R,'Đơn đặt hàng'!$D:$D,AI$1,'Đơn đặt hàng'!$K:$K,$A12)</f>
        <v>0</v>
      </c>
    </row>
    <row r="13" spans="1:35" ht="13.5" customHeight="1" x14ac:dyDescent="0.25">
      <c r="A13" s="29" t="s">
        <v>547</v>
      </c>
      <c r="B13" s="27" t="s">
        <v>548</v>
      </c>
      <c r="C13" s="30" t="s">
        <v>29</v>
      </c>
      <c r="D13" t="s">
        <v>1829</v>
      </c>
      <c r="E13" s="69">
        <f t="shared" si="1"/>
        <v>566</v>
      </c>
      <c r="F13" s="60">
        <f>SUMIFS('Đơn đặt hàng'!$R:$R,'Đơn đặt hàng'!$D:$D,F$1,'Đơn đặt hàng'!$K:$K,$A13)</f>
        <v>0</v>
      </c>
      <c r="G13" s="60">
        <f>SUMIFS('Đơn đặt hàng'!$R:$R,'Đơn đặt hàng'!$D:$D,G$1,'Đơn đặt hàng'!$K:$K,$A13)</f>
        <v>0</v>
      </c>
      <c r="H13" s="60">
        <f>SUMIFS('Đơn đặt hàng'!$R:$R,'Đơn đặt hàng'!$D:$D,H$1,'Đơn đặt hàng'!$K:$K,$A13)</f>
        <v>45</v>
      </c>
      <c r="I13" s="60">
        <f>SUMIFS('Đơn đặt hàng'!$R:$R,'Đơn đặt hàng'!$D:$D,I$1,'Đơn đặt hàng'!$K:$K,$A13)</f>
        <v>64</v>
      </c>
      <c r="J13" s="60">
        <f>SUMIFS('Đơn đặt hàng'!$R:$R,'Đơn đặt hàng'!$D:$D,J$1,'Đơn đặt hàng'!$K:$K,$A13)</f>
        <v>30</v>
      </c>
      <c r="K13" s="60">
        <f>SUMIFS('Đơn đặt hàng'!$R:$R,'Đơn đặt hàng'!$D:$D,K$1,'Đơn đặt hàng'!$K:$K,$A13)</f>
        <v>26</v>
      </c>
      <c r="L13" s="60">
        <f>SUMIFS('Đơn đặt hàng'!$R:$R,'Đơn đặt hàng'!$D:$D,L$1,'Đơn đặt hàng'!$K:$K,$A13)</f>
        <v>0</v>
      </c>
      <c r="M13" s="60">
        <f>SUMIFS('Đơn đặt hàng'!$R:$R,'Đơn đặt hàng'!$D:$D,M$1,'Đơn đặt hàng'!$K:$K,$A13)</f>
        <v>46</v>
      </c>
      <c r="N13" s="60">
        <f>SUMIFS('Đơn đặt hàng'!$R:$R,'Đơn đặt hàng'!$D:$D,N$1,'Đơn đặt hàng'!$K:$K,$A13)</f>
        <v>43</v>
      </c>
      <c r="O13" s="60">
        <f>SUMIFS('Đơn đặt hàng'!$R:$R,'Đơn đặt hàng'!$D:$D,O$1,'Đơn đặt hàng'!$K:$K,$A13)</f>
        <v>11</v>
      </c>
      <c r="P13" s="60">
        <f>SUMIFS('Đơn đặt hàng'!$R:$R,'Đơn đặt hàng'!$D:$D,P$1,'Đơn đặt hàng'!$K:$K,$A13)</f>
        <v>28</v>
      </c>
      <c r="Q13" s="60">
        <f>SUMIFS('Đơn đặt hàng'!$R:$R,'Đơn đặt hàng'!$D:$D,Q$1,'Đơn đặt hàng'!$K:$K,$A13)</f>
        <v>6</v>
      </c>
      <c r="R13" s="60">
        <f>SUMIFS('Đơn đặt hàng'!$R:$R,'Đơn đặt hàng'!$D:$D,R$1,'Đơn đặt hàng'!$K:$K,$A13)</f>
        <v>23</v>
      </c>
      <c r="S13" s="60">
        <f>SUMIFS('Đơn đặt hàng'!$R:$R,'Đơn đặt hàng'!$D:$D,S$1,'Đơn đặt hàng'!$K:$K,$A13)</f>
        <v>0</v>
      </c>
      <c r="T13" s="60">
        <f>SUMIFS('Đơn đặt hàng'!$R:$R,'Đơn đặt hàng'!$D:$D,T$1,'Đơn đặt hàng'!$K:$K,$A13)</f>
        <v>63</v>
      </c>
      <c r="U13" s="60">
        <f>SUMIFS('Đơn đặt hàng'!$R:$R,'Đơn đặt hàng'!$D:$D,U$1,'Đơn đặt hàng'!$K:$K,$A13)</f>
        <v>36</v>
      </c>
      <c r="V13" s="60">
        <f>SUMIFS('Đơn đặt hàng'!$R:$R,'Đơn đặt hàng'!$D:$D,V$1,'Đơn đặt hàng'!$K:$K,$A13)</f>
        <v>24</v>
      </c>
      <c r="W13" s="60">
        <f>SUMIFS('Đơn đặt hàng'!$R:$R,'Đơn đặt hàng'!$D:$D,W$1,'Đơn đặt hàng'!$K:$K,$A13)</f>
        <v>22</v>
      </c>
      <c r="X13" s="60">
        <f>SUMIFS('Đơn đặt hàng'!$R:$R,'Đơn đặt hàng'!$D:$D,X$1,'Đơn đặt hàng'!$K:$K,$A13)</f>
        <v>43</v>
      </c>
      <c r="Y13" s="60">
        <f>SUMIFS('Đơn đặt hàng'!$R:$R,'Đơn đặt hàng'!$D:$D,Y$1,'Đơn đặt hàng'!$K:$K,$A13)</f>
        <v>56</v>
      </c>
      <c r="Z13" s="60">
        <f>SUMIFS('Đơn đặt hàng'!$R:$R,'Đơn đặt hàng'!$D:$D,Z$1,'Đơn đặt hàng'!$K:$K,$A13)</f>
        <v>0</v>
      </c>
      <c r="AA13" s="60">
        <f>SUMIFS('Đơn đặt hàng'!$R:$R,'Đơn đặt hàng'!$D:$D,AA$1,'Đơn đặt hàng'!$K:$K,$A13)</f>
        <v>0</v>
      </c>
      <c r="AB13" s="60">
        <f>SUMIFS('Đơn đặt hàng'!$R:$R,'Đơn đặt hàng'!$D:$D,AB$1,'Đơn đặt hàng'!$K:$K,$A13)</f>
        <v>0</v>
      </c>
      <c r="AC13" s="60">
        <f>SUMIFS('Đơn đặt hàng'!$R:$R,'Đơn đặt hàng'!$D:$D,AC$1,'Đơn đặt hàng'!$K:$K,$A13)</f>
        <v>0</v>
      </c>
      <c r="AD13" s="60">
        <f>SUMIFS('Đơn đặt hàng'!$R:$R,'Đơn đặt hàng'!$D:$D,AD$1,'Đơn đặt hàng'!$K:$K,$A13)</f>
        <v>0</v>
      </c>
      <c r="AE13" s="60">
        <f>SUMIFS('Đơn đặt hàng'!$R:$R,'Đơn đặt hàng'!$D:$D,AE$1,'Đơn đặt hàng'!$K:$K,$A13)</f>
        <v>0</v>
      </c>
      <c r="AF13" s="60">
        <f>SUMIFS('Đơn đặt hàng'!$R:$R,'Đơn đặt hàng'!$D:$D,AF$1,'Đơn đặt hàng'!$K:$K,$A13)</f>
        <v>0</v>
      </c>
      <c r="AG13" s="60">
        <f>SUMIFS('Đơn đặt hàng'!$R:$R,'Đơn đặt hàng'!$D:$D,AG$1,'Đơn đặt hàng'!$K:$K,$A13)</f>
        <v>0</v>
      </c>
      <c r="AH13" s="60">
        <f>SUMIFS('Đơn đặt hàng'!$R:$R,'Đơn đặt hàng'!$D:$D,AH$1,'Đơn đặt hàng'!$K:$K,$A13)</f>
        <v>0</v>
      </c>
      <c r="AI13" s="60">
        <f>SUMIFS('Đơn đặt hàng'!$R:$R,'Đơn đặt hàng'!$D:$D,AI$1,'Đơn đặt hàng'!$K:$K,$A13)</f>
        <v>0</v>
      </c>
    </row>
    <row r="14" spans="1:35" ht="15" hidden="1" customHeight="1" x14ac:dyDescent="0.25">
      <c r="A14" s="29" t="s">
        <v>1718</v>
      </c>
      <c r="B14" s="27" t="s">
        <v>1719</v>
      </c>
      <c r="C14" s="30" t="s">
        <v>1788</v>
      </c>
      <c r="D14" t="s">
        <v>1829</v>
      </c>
      <c r="E14" s="62">
        <f t="shared" si="1"/>
        <v>0</v>
      </c>
      <c r="F14" s="60">
        <f>SUMIFS('Đơn đặt hàng'!$R:$R,'Đơn đặt hàng'!$D:$D,F$1,'Đơn đặt hàng'!$K:$K,$A14)</f>
        <v>0</v>
      </c>
      <c r="G14" s="60">
        <f>SUMIFS('Đơn đặt hàng'!$R:$R,'Đơn đặt hàng'!$D:$D,G$1,'Đơn đặt hàng'!$K:$K,$A14)</f>
        <v>0</v>
      </c>
      <c r="H14" s="60">
        <f>SUMIFS('Đơn đặt hàng'!$R:$R,'Đơn đặt hàng'!$D:$D,H$1,'Đơn đặt hàng'!$K:$K,$A14)</f>
        <v>0</v>
      </c>
      <c r="I14" s="60">
        <f>SUMIFS('Đơn đặt hàng'!$R:$R,'Đơn đặt hàng'!$D:$D,I$1,'Đơn đặt hàng'!$K:$K,$A14)</f>
        <v>0</v>
      </c>
      <c r="J14" s="60">
        <f>SUMIFS('Đơn đặt hàng'!$R:$R,'Đơn đặt hàng'!$D:$D,J$1,'Đơn đặt hàng'!$K:$K,$A14)</f>
        <v>0</v>
      </c>
      <c r="K14" s="60">
        <f>SUMIFS('Đơn đặt hàng'!$R:$R,'Đơn đặt hàng'!$D:$D,K$1,'Đơn đặt hàng'!$K:$K,$A14)</f>
        <v>0</v>
      </c>
      <c r="L14" s="60">
        <f>SUMIFS('Đơn đặt hàng'!$R:$R,'Đơn đặt hàng'!$D:$D,L$1,'Đơn đặt hàng'!$K:$K,$A14)</f>
        <v>0</v>
      </c>
      <c r="M14" s="60">
        <f>SUMIFS('Đơn đặt hàng'!$R:$R,'Đơn đặt hàng'!$D:$D,M$1,'Đơn đặt hàng'!$K:$K,$A14)</f>
        <v>0</v>
      </c>
      <c r="N14" s="60">
        <f>SUMIFS('Đơn đặt hàng'!$R:$R,'Đơn đặt hàng'!$D:$D,N$1,'Đơn đặt hàng'!$K:$K,$A14)</f>
        <v>0</v>
      </c>
      <c r="O14" s="60">
        <f>SUMIFS('Đơn đặt hàng'!$R:$R,'Đơn đặt hàng'!$D:$D,O$1,'Đơn đặt hàng'!$K:$K,$A14)</f>
        <v>0</v>
      </c>
      <c r="P14" s="60">
        <f>SUMIFS('Đơn đặt hàng'!$R:$R,'Đơn đặt hàng'!$D:$D,P$1,'Đơn đặt hàng'!$K:$K,$A14)</f>
        <v>0</v>
      </c>
      <c r="Q14" s="60">
        <f>SUMIFS('Đơn đặt hàng'!$R:$R,'Đơn đặt hàng'!$D:$D,Q$1,'Đơn đặt hàng'!$K:$K,$A14)</f>
        <v>0</v>
      </c>
      <c r="R14" s="60">
        <f>SUMIFS('Đơn đặt hàng'!$R:$R,'Đơn đặt hàng'!$D:$D,R$1,'Đơn đặt hàng'!$K:$K,$A14)</f>
        <v>0</v>
      </c>
      <c r="S14" s="60">
        <f>SUMIFS('Đơn đặt hàng'!$R:$R,'Đơn đặt hàng'!$D:$D,S$1,'Đơn đặt hàng'!$K:$K,$A14)</f>
        <v>0</v>
      </c>
      <c r="T14" s="60">
        <f>SUMIFS('Đơn đặt hàng'!$R:$R,'Đơn đặt hàng'!$D:$D,T$1,'Đơn đặt hàng'!$K:$K,$A14)</f>
        <v>0</v>
      </c>
      <c r="U14" s="60">
        <f>SUMIFS('Đơn đặt hàng'!$R:$R,'Đơn đặt hàng'!$D:$D,U$1,'Đơn đặt hàng'!$K:$K,$A14)</f>
        <v>0</v>
      </c>
      <c r="V14" s="60">
        <f>SUMIFS('Đơn đặt hàng'!$R:$R,'Đơn đặt hàng'!$D:$D,V$1,'Đơn đặt hàng'!$K:$K,$A14)</f>
        <v>0</v>
      </c>
      <c r="W14" s="60">
        <f>SUMIFS('Đơn đặt hàng'!$R:$R,'Đơn đặt hàng'!$D:$D,W$1,'Đơn đặt hàng'!$K:$K,$A14)</f>
        <v>0</v>
      </c>
      <c r="X14" s="60">
        <f>SUMIFS('Đơn đặt hàng'!$R:$R,'Đơn đặt hàng'!$D:$D,X$1,'Đơn đặt hàng'!$K:$K,$A14)</f>
        <v>0</v>
      </c>
      <c r="Y14" s="60">
        <f>SUMIFS('Đơn đặt hàng'!$R:$R,'Đơn đặt hàng'!$D:$D,Y$1,'Đơn đặt hàng'!$K:$K,$A14)</f>
        <v>0</v>
      </c>
      <c r="Z14" s="60">
        <f>SUMIFS('Đơn đặt hàng'!$R:$R,'Đơn đặt hàng'!$D:$D,Z$1,'Đơn đặt hàng'!$K:$K,$A14)</f>
        <v>0</v>
      </c>
      <c r="AA14" s="60">
        <f>SUMIFS('Đơn đặt hàng'!$R:$R,'Đơn đặt hàng'!$D:$D,AA$1,'Đơn đặt hàng'!$K:$K,$A14)</f>
        <v>0</v>
      </c>
      <c r="AB14" s="60">
        <f>SUMIFS('Đơn đặt hàng'!$R:$R,'Đơn đặt hàng'!$D:$D,AB$1,'Đơn đặt hàng'!$K:$K,$A14)</f>
        <v>0</v>
      </c>
      <c r="AC14" s="60">
        <f>SUMIFS('Đơn đặt hàng'!$R:$R,'Đơn đặt hàng'!$D:$D,AC$1,'Đơn đặt hàng'!$K:$K,$A14)</f>
        <v>0</v>
      </c>
      <c r="AD14" s="60">
        <f>SUMIFS('Đơn đặt hàng'!$R:$R,'Đơn đặt hàng'!$D:$D,AD$1,'Đơn đặt hàng'!$K:$K,$A14)</f>
        <v>0</v>
      </c>
      <c r="AE14" s="60">
        <f>SUMIFS('Đơn đặt hàng'!$R:$R,'Đơn đặt hàng'!$D:$D,AE$1,'Đơn đặt hàng'!$K:$K,$A14)</f>
        <v>0</v>
      </c>
      <c r="AF14" s="60">
        <f>SUMIFS('Đơn đặt hàng'!$R:$R,'Đơn đặt hàng'!$D:$D,AF$1,'Đơn đặt hàng'!$K:$K,$A14)</f>
        <v>0</v>
      </c>
      <c r="AG14" s="60">
        <f>SUMIFS('Đơn đặt hàng'!$R:$R,'Đơn đặt hàng'!$D:$D,AG$1,'Đơn đặt hàng'!$K:$K,$A14)</f>
        <v>0</v>
      </c>
      <c r="AH14" s="60">
        <f>SUMIFS('Đơn đặt hàng'!$R:$R,'Đơn đặt hàng'!$D:$D,AH$1,'Đơn đặt hàng'!$K:$K,$A14)</f>
        <v>0</v>
      </c>
      <c r="AI14" s="60">
        <f>SUMIFS('Đơn đặt hàng'!$R:$R,'Đơn đặt hàng'!$D:$D,AI$1,'Đơn đặt hàng'!$K:$K,$A14)</f>
        <v>0</v>
      </c>
    </row>
    <row r="15" spans="1:35" ht="15" hidden="1" customHeight="1" x14ac:dyDescent="0.25">
      <c r="A15" s="29" t="s">
        <v>1720</v>
      </c>
      <c r="B15" s="27" t="s">
        <v>1721</v>
      </c>
      <c r="C15" s="30" t="s">
        <v>29</v>
      </c>
      <c r="D15" t="s">
        <v>1829</v>
      </c>
      <c r="E15" s="62">
        <f t="shared" si="1"/>
        <v>0</v>
      </c>
      <c r="F15" s="60">
        <f>SUMIFS('Đơn đặt hàng'!$R:$R,'Đơn đặt hàng'!$D:$D,F$1,'Đơn đặt hàng'!$K:$K,$A15)</f>
        <v>0</v>
      </c>
      <c r="G15" s="60">
        <f>SUMIFS('Đơn đặt hàng'!$R:$R,'Đơn đặt hàng'!$D:$D,G$1,'Đơn đặt hàng'!$K:$K,$A15)</f>
        <v>0</v>
      </c>
      <c r="H15" s="60">
        <f>SUMIFS('Đơn đặt hàng'!$R:$R,'Đơn đặt hàng'!$D:$D,H$1,'Đơn đặt hàng'!$K:$K,$A15)</f>
        <v>0</v>
      </c>
      <c r="I15" s="60">
        <f>SUMIFS('Đơn đặt hàng'!$R:$R,'Đơn đặt hàng'!$D:$D,I$1,'Đơn đặt hàng'!$K:$K,$A15)</f>
        <v>0</v>
      </c>
      <c r="J15" s="60">
        <f>SUMIFS('Đơn đặt hàng'!$R:$R,'Đơn đặt hàng'!$D:$D,J$1,'Đơn đặt hàng'!$K:$K,$A15)</f>
        <v>0</v>
      </c>
      <c r="K15" s="60">
        <f>SUMIFS('Đơn đặt hàng'!$R:$R,'Đơn đặt hàng'!$D:$D,K$1,'Đơn đặt hàng'!$K:$K,$A15)</f>
        <v>0</v>
      </c>
      <c r="L15" s="60">
        <f>SUMIFS('Đơn đặt hàng'!$R:$R,'Đơn đặt hàng'!$D:$D,L$1,'Đơn đặt hàng'!$K:$K,$A15)</f>
        <v>0</v>
      </c>
      <c r="M15" s="60">
        <f>SUMIFS('Đơn đặt hàng'!$R:$R,'Đơn đặt hàng'!$D:$D,M$1,'Đơn đặt hàng'!$K:$K,$A15)</f>
        <v>0</v>
      </c>
      <c r="N15" s="60">
        <f>SUMIFS('Đơn đặt hàng'!$R:$R,'Đơn đặt hàng'!$D:$D,N$1,'Đơn đặt hàng'!$K:$K,$A15)</f>
        <v>0</v>
      </c>
      <c r="O15" s="60">
        <f>SUMIFS('Đơn đặt hàng'!$R:$R,'Đơn đặt hàng'!$D:$D,O$1,'Đơn đặt hàng'!$K:$K,$A15)</f>
        <v>0</v>
      </c>
      <c r="P15" s="60">
        <f>SUMIFS('Đơn đặt hàng'!$R:$R,'Đơn đặt hàng'!$D:$D,P$1,'Đơn đặt hàng'!$K:$K,$A15)</f>
        <v>0</v>
      </c>
      <c r="Q15" s="60">
        <f>SUMIFS('Đơn đặt hàng'!$R:$R,'Đơn đặt hàng'!$D:$D,Q$1,'Đơn đặt hàng'!$K:$K,$A15)</f>
        <v>0</v>
      </c>
      <c r="R15" s="60">
        <f>SUMIFS('Đơn đặt hàng'!$R:$R,'Đơn đặt hàng'!$D:$D,R$1,'Đơn đặt hàng'!$K:$K,$A15)</f>
        <v>0</v>
      </c>
      <c r="S15" s="60">
        <f>SUMIFS('Đơn đặt hàng'!$R:$R,'Đơn đặt hàng'!$D:$D,S$1,'Đơn đặt hàng'!$K:$K,$A15)</f>
        <v>0</v>
      </c>
      <c r="T15" s="60">
        <f>SUMIFS('Đơn đặt hàng'!$R:$R,'Đơn đặt hàng'!$D:$D,T$1,'Đơn đặt hàng'!$K:$K,$A15)</f>
        <v>0</v>
      </c>
      <c r="U15" s="60">
        <f>SUMIFS('Đơn đặt hàng'!$R:$R,'Đơn đặt hàng'!$D:$D,U$1,'Đơn đặt hàng'!$K:$K,$A15)</f>
        <v>0</v>
      </c>
      <c r="V15" s="60">
        <f>SUMIFS('Đơn đặt hàng'!$R:$R,'Đơn đặt hàng'!$D:$D,V$1,'Đơn đặt hàng'!$K:$K,$A15)</f>
        <v>0</v>
      </c>
      <c r="W15" s="60">
        <f>SUMIFS('Đơn đặt hàng'!$R:$R,'Đơn đặt hàng'!$D:$D,W$1,'Đơn đặt hàng'!$K:$K,$A15)</f>
        <v>0</v>
      </c>
      <c r="X15" s="60">
        <f>SUMIFS('Đơn đặt hàng'!$R:$R,'Đơn đặt hàng'!$D:$D,X$1,'Đơn đặt hàng'!$K:$K,$A15)</f>
        <v>0</v>
      </c>
      <c r="Y15" s="60">
        <f>SUMIFS('Đơn đặt hàng'!$R:$R,'Đơn đặt hàng'!$D:$D,Y$1,'Đơn đặt hàng'!$K:$K,$A15)</f>
        <v>0</v>
      </c>
      <c r="Z15" s="60">
        <f>SUMIFS('Đơn đặt hàng'!$R:$R,'Đơn đặt hàng'!$D:$D,Z$1,'Đơn đặt hàng'!$K:$K,$A15)</f>
        <v>0</v>
      </c>
      <c r="AA15" s="60">
        <f>SUMIFS('Đơn đặt hàng'!$R:$R,'Đơn đặt hàng'!$D:$D,AA$1,'Đơn đặt hàng'!$K:$K,$A15)</f>
        <v>0</v>
      </c>
      <c r="AB15" s="60">
        <f>SUMIFS('Đơn đặt hàng'!$R:$R,'Đơn đặt hàng'!$D:$D,AB$1,'Đơn đặt hàng'!$K:$K,$A15)</f>
        <v>0</v>
      </c>
      <c r="AC15" s="60">
        <f>SUMIFS('Đơn đặt hàng'!$R:$R,'Đơn đặt hàng'!$D:$D,AC$1,'Đơn đặt hàng'!$K:$K,$A15)</f>
        <v>0</v>
      </c>
      <c r="AD15" s="60">
        <f>SUMIFS('Đơn đặt hàng'!$R:$R,'Đơn đặt hàng'!$D:$D,AD$1,'Đơn đặt hàng'!$K:$K,$A15)</f>
        <v>0</v>
      </c>
      <c r="AE15" s="60">
        <f>SUMIFS('Đơn đặt hàng'!$R:$R,'Đơn đặt hàng'!$D:$D,AE$1,'Đơn đặt hàng'!$K:$K,$A15)</f>
        <v>0</v>
      </c>
      <c r="AF15" s="60">
        <f>SUMIFS('Đơn đặt hàng'!$R:$R,'Đơn đặt hàng'!$D:$D,AF$1,'Đơn đặt hàng'!$K:$K,$A15)</f>
        <v>0</v>
      </c>
      <c r="AG15" s="60">
        <f>SUMIFS('Đơn đặt hàng'!$R:$R,'Đơn đặt hàng'!$D:$D,AG$1,'Đơn đặt hàng'!$K:$K,$A15)</f>
        <v>0</v>
      </c>
      <c r="AH15" s="60">
        <f>SUMIFS('Đơn đặt hàng'!$R:$R,'Đơn đặt hàng'!$D:$D,AH$1,'Đơn đặt hàng'!$K:$K,$A15)</f>
        <v>0</v>
      </c>
      <c r="AI15" s="60">
        <f>SUMIFS('Đơn đặt hàng'!$R:$R,'Đơn đặt hàng'!$D:$D,AI$1,'Đơn đặt hàng'!$K:$K,$A15)</f>
        <v>0</v>
      </c>
    </row>
    <row r="16" spans="1:35" ht="13.5" customHeight="1" x14ac:dyDescent="0.25">
      <c r="A16" s="29" t="s">
        <v>568</v>
      </c>
      <c r="B16" s="27" t="s">
        <v>569</v>
      </c>
      <c r="C16" s="30" t="s">
        <v>29</v>
      </c>
      <c r="D16" t="s">
        <v>1829</v>
      </c>
      <c r="E16" s="69">
        <f t="shared" si="1"/>
        <v>189</v>
      </c>
      <c r="F16" s="60">
        <f>SUMIFS('Đơn đặt hàng'!$R:$R,'Đơn đặt hàng'!$D:$D,F$1,'Đơn đặt hàng'!$K:$K,$A16)</f>
        <v>0</v>
      </c>
      <c r="G16" s="60">
        <f>SUMIFS('Đơn đặt hàng'!$R:$R,'Đơn đặt hàng'!$D:$D,G$1,'Đơn đặt hàng'!$K:$K,$A16)</f>
        <v>0</v>
      </c>
      <c r="H16" s="60">
        <f>SUMIFS('Đơn đặt hàng'!$R:$R,'Đơn đặt hàng'!$D:$D,H$1,'Đơn đặt hàng'!$K:$K,$A16)</f>
        <v>0</v>
      </c>
      <c r="I16" s="60">
        <f>SUMIFS('Đơn đặt hàng'!$R:$R,'Đơn đặt hàng'!$D:$D,I$1,'Đơn đặt hàng'!$K:$K,$A16)</f>
        <v>3</v>
      </c>
      <c r="J16" s="60">
        <f>SUMIFS('Đơn đặt hàng'!$R:$R,'Đơn đặt hàng'!$D:$D,J$1,'Đơn đặt hàng'!$K:$K,$A16)</f>
        <v>14</v>
      </c>
      <c r="K16" s="60">
        <f>SUMIFS('Đơn đặt hàng'!$R:$R,'Đơn đặt hàng'!$D:$D,K$1,'Đơn đặt hàng'!$K:$K,$A16)</f>
        <v>12</v>
      </c>
      <c r="L16" s="60">
        <f>SUMIFS('Đơn đặt hàng'!$R:$R,'Đơn đặt hàng'!$D:$D,L$1,'Đơn đặt hàng'!$K:$K,$A16)</f>
        <v>0</v>
      </c>
      <c r="M16" s="60">
        <f>SUMIFS('Đơn đặt hàng'!$R:$R,'Đơn đặt hàng'!$D:$D,M$1,'Đơn đặt hàng'!$K:$K,$A16)</f>
        <v>33</v>
      </c>
      <c r="N16" s="60">
        <f>SUMIFS('Đơn đặt hàng'!$R:$R,'Đơn đặt hàng'!$D:$D,N$1,'Đơn đặt hàng'!$K:$K,$A16)</f>
        <v>15</v>
      </c>
      <c r="O16" s="60">
        <f>SUMIFS('Đơn đặt hàng'!$R:$R,'Đơn đặt hàng'!$D:$D,O$1,'Đơn đặt hàng'!$K:$K,$A16)</f>
        <v>20</v>
      </c>
      <c r="P16" s="60">
        <f>SUMIFS('Đơn đặt hàng'!$R:$R,'Đơn đặt hàng'!$D:$D,P$1,'Đơn đặt hàng'!$K:$K,$A16)</f>
        <v>41</v>
      </c>
      <c r="Q16" s="60">
        <f>SUMIFS('Đơn đặt hàng'!$R:$R,'Đơn đặt hàng'!$D:$D,Q$1,'Đơn đặt hàng'!$K:$K,$A16)</f>
        <v>3</v>
      </c>
      <c r="R16" s="60">
        <f>SUMIFS('Đơn đặt hàng'!$R:$R,'Đơn đặt hàng'!$D:$D,R$1,'Đơn đặt hàng'!$K:$K,$A16)</f>
        <v>6</v>
      </c>
      <c r="S16" s="60">
        <f>SUMIFS('Đơn đặt hàng'!$R:$R,'Đơn đặt hàng'!$D:$D,S$1,'Đơn đặt hàng'!$K:$K,$A16)</f>
        <v>0</v>
      </c>
      <c r="T16" s="60">
        <f>SUMIFS('Đơn đặt hàng'!$R:$R,'Đơn đặt hàng'!$D:$D,T$1,'Đơn đặt hàng'!$K:$K,$A16)</f>
        <v>0</v>
      </c>
      <c r="U16" s="60">
        <f>SUMIFS('Đơn đặt hàng'!$R:$R,'Đơn đặt hàng'!$D:$D,U$1,'Đơn đặt hàng'!$K:$K,$A16)</f>
        <v>5</v>
      </c>
      <c r="V16" s="60">
        <f>SUMIFS('Đơn đặt hàng'!$R:$R,'Đơn đặt hàng'!$D:$D,V$1,'Đơn đặt hàng'!$K:$K,$A16)</f>
        <v>5</v>
      </c>
      <c r="W16" s="60">
        <f>SUMIFS('Đơn đặt hàng'!$R:$R,'Đơn đặt hàng'!$D:$D,W$1,'Đơn đặt hàng'!$K:$K,$A16)</f>
        <v>26</v>
      </c>
      <c r="X16" s="60">
        <f>SUMIFS('Đơn đặt hàng'!$R:$R,'Đơn đặt hàng'!$D:$D,X$1,'Đơn đặt hàng'!$K:$K,$A16)</f>
        <v>3</v>
      </c>
      <c r="Y16" s="60">
        <f>SUMIFS('Đơn đặt hàng'!$R:$R,'Đơn đặt hàng'!$D:$D,Y$1,'Đơn đặt hàng'!$K:$K,$A16)</f>
        <v>3</v>
      </c>
      <c r="Z16" s="60">
        <f>SUMIFS('Đơn đặt hàng'!$R:$R,'Đơn đặt hàng'!$D:$D,Z$1,'Đơn đặt hàng'!$K:$K,$A16)</f>
        <v>0</v>
      </c>
      <c r="AA16" s="60">
        <f>SUMIFS('Đơn đặt hàng'!$R:$R,'Đơn đặt hàng'!$D:$D,AA$1,'Đơn đặt hàng'!$K:$K,$A16)</f>
        <v>0</v>
      </c>
      <c r="AB16" s="60">
        <f>SUMIFS('Đơn đặt hàng'!$R:$R,'Đơn đặt hàng'!$D:$D,AB$1,'Đơn đặt hàng'!$K:$K,$A16)</f>
        <v>0</v>
      </c>
      <c r="AC16" s="60">
        <f>SUMIFS('Đơn đặt hàng'!$R:$R,'Đơn đặt hàng'!$D:$D,AC$1,'Đơn đặt hàng'!$K:$K,$A16)</f>
        <v>0</v>
      </c>
      <c r="AD16" s="60">
        <f>SUMIFS('Đơn đặt hàng'!$R:$R,'Đơn đặt hàng'!$D:$D,AD$1,'Đơn đặt hàng'!$K:$K,$A16)</f>
        <v>0</v>
      </c>
      <c r="AE16" s="60">
        <f>SUMIFS('Đơn đặt hàng'!$R:$R,'Đơn đặt hàng'!$D:$D,AE$1,'Đơn đặt hàng'!$K:$K,$A16)</f>
        <v>0</v>
      </c>
      <c r="AF16" s="60">
        <f>SUMIFS('Đơn đặt hàng'!$R:$R,'Đơn đặt hàng'!$D:$D,AF$1,'Đơn đặt hàng'!$K:$K,$A16)</f>
        <v>0</v>
      </c>
      <c r="AG16" s="60">
        <f>SUMIFS('Đơn đặt hàng'!$R:$R,'Đơn đặt hàng'!$D:$D,AG$1,'Đơn đặt hàng'!$K:$K,$A16)</f>
        <v>0</v>
      </c>
      <c r="AH16" s="60">
        <f>SUMIFS('Đơn đặt hàng'!$R:$R,'Đơn đặt hàng'!$D:$D,AH$1,'Đơn đặt hàng'!$K:$K,$A16)</f>
        <v>0</v>
      </c>
      <c r="AI16" s="60">
        <f>SUMIFS('Đơn đặt hàng'!$R:$R,'Đơn đặt hàng'!$D:$D,AI$1,'Đơn đặt hàng'!$K:$K,$A16)</f>
        <v>0</v>
      </c>
    </row>
    <row r="17" spans="1:35" ht="15" hidden="1" customHeight="1" x14ac:dyDescent="0.25">
      <c r="A17" s="29" t="s">
        <v>1722</v>
      </c>
      <c r="B17" s="27" t="s">
        <v>1723</v>
      </c>
      <c r="C17" s="30" t="s">
        <v>1788</v>
      </c>
      <c r="D17" t="s">
        <v>1829</v>
      </c>
      <c r="E17" s="62">
        <f t="shared" si="1"/>
        <v>0</v>
      </c>
      <c r="F17" s="60">
        <f>SUMIFS('Đơn đặt hàng'!$R:$R,'Đơn đặt hàng'!$D:$D,F$1,'Đơn đặt hàng'!$K:$K,$A17)</f>
        <v>0</v>
      </c>
      <c r="G17" s="60">
        <f>SUMIFS('Đơn đặt hàng'!$R:$R,'Đơn đặt hàng'!$D:$D,G$1,'Đơn đặt hàng'!$K:$K,$A17)</f>
        <v>0</v>
      </c>
      <c r="H17" s="60">
        <f>SUMIFS('Đơn đặt hàng'!$R:$R,'Đơn đặt hàng'!$D:$D,H$1,'Đơn đặt hàng'!$K:$K,$A17)</f>
        <v>0</v>
      </c>
      <c r="I17" s="60">
        <f>SUMIFS('Đơn đặt hàng'!$R:$R,'Đơn đặt hàng'!$D:$D,I$1,'Đơn đặt hàng'!$K:$K,$A17)</f>
        <v>0</v>
      </c>
      <c r="J17" s="60">
        <f>SUMIFS('Đơn đặt hàng'!$R:$R,'Đơn đặt hàng'!$D:$D,J$1,'Đơn đặt hàng'!$K:$K,$A17)</f>
        <v>0</v>
      </c>
      <c r="K17" s="60">
        <f>SUMIFS('Đơn đặt hàng'!$R:$R,'Đơn đặt hàng'!$D:$D,K$1,'Đơn đặt hàng'!$K:$K,$A17)</f>
        <v>0</v>
      </c>
      <c r="L17" s="60">
        <f>SUMIFS('Đơn đặt hàng'!$R:$R,'Đơn đặt hàng'!$D:$D,L$1,'Đơn đặt hàng'!$K:$K,$A17)</f>
        <v>0</v>
      </c>
      <c r="M17" s="60">
        <f>SUMIFS('Đơn đặt hàng'!$R:$R,'Đơn đặt hàng'!$D:$D,M$1,'Đơn đặt hàng'!$K:$K,$A17)</f>
        <v>0</v>
      </c>
      <c r="N17" s="60">
        <f>SUMIFS('Đơn đặt hàng'!$R:$R,'Đơn đặt hàng'!$D:$D,N$1,'Đơn đặt hàng'!$K:$K,$A17)</f>
        <v>0</v>
      </c>
      <c r="O17" s="60">
        <f>SUMIFS('Đơn đặt hàng'!$R:$R,'Đơn đặt hàng'!$D:$D,O$1,'Đơn đặt hàng'!$K:$K,$A17)</f>
        <v>0</v>
      </c>
      <c r="P17" s="60">
        <f>SUMIFS('Đơn đặt hàng'!$R:$R,'Đơn đặt hàng'!$D:$D,P$1,'Đơn đặt hàng'!$K:$K,$A17)</f>
        <v>0</v>
      </c>
      <c r="Q17" s="60">
        <f>SUMIFS('Đơn đặt hàng'!$R:$R,'Đơn đặt hàng'!$D:$D,Q$1,'Đơn đặt hàng'!$K:$K,$A17)</f>
        <v>0</v>
      </c>
      <c r="R17" s="60">
        <f>SUMIFS('Đơn đặt hàng'!$R:$R,'Đơn đặt hàng'!$D:$D,R$1,'Đơn đặt hàng'!$K:$K,$A17)</f>
        <v>0</v>
      </c>
      <c r="S17" s="60">
        <f>SUMIFS('Đơn đặt hàng'!$R:$R,'Đơn đặt hàng'!$D:$D,S$1,'Đơn đặt hàng'!$K:$K,$A17)</f>
        <v>0</v>
      </c>
      <c r="T17" s="60">
        <f>SUMIFS('Đơn đặt hàng'!$R:$R,'Đơn đặt hàng'!$D:$D,T$1,'Đơn đặt hàng'!$K:$K,$A17)</f>
        <v>0</v>
      </c>
      <c r="U17" s="60">
        <f>SUMIFS('Đơn đặt hàng'!$R:$R,'Đơn đặt hàng'!$D:$D,U$1,'Đơn đặt hàng'!$K:$K,$A17)</f>
        <v>0</v>
      </c>
      <c r="V17" s="60">
        <f>SUMIFS('Đơn đặt hàng'!$R:$R,'Đơn đặt hàng'!$D:$D,V$1,'Đơn đặt hàng'!$K:$K,$A17)</f>
        <v>0</v>
      </c>
      <c r="W17" s="60">
        <f>SUMIFS('Đơn đặt hàng'!$R:$R,'Đơn đặt hàng'!$D:$D,W$1,'Đơn đặt hàng'!$K:$K,$A17)</f>
        <v>0</v>
      </c>
      <c r="X17" s="60">
        <f>SUMIFS('Đơn đặt hàng'!$R:$R,'Đơn đặt hàng'!$D:$D,X$1,'Đơn đặt hàng'!$K:$K,$A17)</f>
        <v>0</v>
      </c>
      <c r="Y17" s="60">
        <f>SUMIFS('Đơn đặt hàng'!$R:$R,'Đơn đặt hàng'!$D:$D,Y$1,'Đơn đặt hàng'!$K:$K,$A17)</f>
        <v>0</v>
      </c>
      <c r="Z17" s="60">
        <f>SUMIFS('Đơn đặt hàng'!$R:$R,'Đơn đặt hàng'!$D:$D,Z$1,'Đơn đặt hàng'!$K:$K,$A17)</f>
        <v>0</v>
      </c>
      <c r="AA17" s="60">
        <f>SUMIFS('Đơn đặt hàng'!$R:$R,'Đơn đặt hàng'!$D:$D,AA$1,'Đơn đặt hàng'!$K:$K,$A17)</f>
        <v>0</v>
      </c>
      <c r="AB17" s="60">
        <f>SUMIFS('Đơn đặt hàng'!$R:$R,'Đơn đặt hàng'!$D:$D,AB$1,'Đơn đặt hàng'!$K:$K,$A17)</f>
        <v>0</v>
      </c>
      <c r="AC17" s="60">
        <f>SUMIFS('Đơn đặt hàng'!$R:$R,'Đơn đặt hàng'!$D:$D,AC$1,'Đơn đặt hàng'!$K:$K,$A17)</f>
        <v>0</v>
      </c>
      <c r="AD17" s="60">
        <f>SUMIFS('Đơn đặt hàng'!$R:$R,'Đơn đặt hàng'!$D:$D,AD$1,'Đơn đặt hàng'!$K:$K,$A17)</f>
        <v>0</v>
      </c>
      <c r="AE17" s="60">
        <f>SUMIFS('Đơn đặt hàng'!$R:$R,'Đơn đặt hàng'!$D:$D,AE$1,'Đơn đặt hàng'!$K:$K,$A17)</f>
        <v>0</v>
      </c>
      <c r="AF17" s="60">
        <f>SUMIFS('Đơn đặt hàng'!$R:$R,'Đơn đặt hàng'!$D:$D,AF$1,'Đơn đặt hàng'!$K:$K,$A17)</f>
        <v>0</v>
      </c>
      <c r="AG17" s="60">
        <f>SUMIFS('Đơn đặt hàng'!$R:$R,'Đơn đặt hàng'!$D:$D,AG$1,'Đơn đặt hàng'!$K:$K,$A17)</f>
        <v>0</v>
      </c>
      <c r="AH17" s="60">
        <f>SUMIFS('Đơn đặt hàng'!$R:$R,'Đơn đặt hàng'!$D:$D,AH$1,'Đơn đặt hàng'!$K:$K,$A17)</f>
        <v>0</v>
      </c>
      <c r="AI17" s="60">
        <f>SUMIFS('Đơn đặt hàng'!$R:$R,'Đơn đặt hàng'!$D:$D,AI$1,'Đơn đặt hàng'!$K:$K,$A17)</f>
        <v>0</v>
      </c>
    </row>
    <row r="18" spans="1:35" ht="12.75" customHeight="1" x14ac:dyDescent="0.25">
      <c r="A18" s="29" t="s">
        <v>603</v>
      </c>
      <c r="B18" s="27" t="s">
        <v>604</v>
      </c>
      <c r="C18" s="30" t="s">
        <v>1789</v>
      </c>
      <c r="D18" t="s">
        <v>1829</v>
      </c>
      <c r="E18" s="62">
        <f t="shared" si="1"/>
        <v>5</v>
      </c>
      <c r="F18" s="60">
        <f>SUMIFS('Đơn đặt hàng'!$R:$R,'Đơn đặt hàng'!$D:$D,F$1,'Đơn đặt hàng'!$K:$K,$A18)</f>
        <v>0</v>
      </c>
      <c r="G18" s="60">
        <f>SUMIFS('Đơn đặt hàng'!$R:$R,'Đơn đặt hàng'!$D:$D,G$1,'Đơn đặt hàng'!$K:$K,$A18)</f>
        <v>0</v>
      </c>
      <c r="H18" s="60">
        <f>SUMIFS('Đơn đặt hàng'!$R:$R,'Đơn đặt hàng'!$D:$D,H$1,'Đơn đặt hàng'!$K:$K,$A18)</f>
        <v>0</v>
      </c>
      <c r="I18" s="60">
        <f>SUMIFS('Đơn đặt hàng'!$R:$R,'Đơn đặt hàng'!$D:$D,I$1,'Đơn đặt hàng'!$K:$K,$A18)</f>
        <v>0</v>
      </c>
      <c r="J18" s="60">
        <f>SUMIFS('Đơn đặt hàng'!$R:$R,'Đơn đặt hàng'!$D:$D,J$1,'Đơn đặt hàng'!$K:$K,$A18)</f>
        <v>0</v>
      </c>
      <c r="K18" s="60">
        <f>SUMIFS('Đơn đặt hàng'!$R:$R,'Đơn đặt hàng'!$D:$D,K$1,'Đơn đặt hàng'!$K:$K,$A18)</f>
        <v>0</v>
      </c>
      <c r="L18" s="60">
        <f>SUMIFS('Đơn đặt hàng'!$R:$R,'Đơn đặt hàng'!$D:$D,L$1,'Đơn đặt hàng'!$K:$K,$A18)</f>
        <v>0</v>
      </c>
      <c r="M18" s="60">
        <f>SUMIFS('Đơn đặt hàng'!$R:$R,'Đơn đặt hàng'!$D:$D,M$1,'Đơn đặt hàng'!$K:$K,$A18)</f>
        <v>0</v>
      </c>
      <c r="N18" s="60">
        <f>SUMIFS('Đơn đặt hàng'!$R:$R,'Đơn đặt hàng'!$D:$D,N$1,'Đơn đặt hàng'!$K:$K,$A18)</f>
        <v>0</v>
      </c>
      <c r="O18" s="60">
        <f>SUMIFS('Đơn đặt hàng'!$R:$R,'Đơn đặt hàng'!$D:$D,O$1,'Đơn đặt hàng'!$K:$K,$A18)</f>
        <v>0</v>
      </c>
      <c r="P18" s="60">
        <f>SUMIFS('Đơn đặt hàng'!$R:$R,'Đơn đặt hàng'!$D:$D,P$1,'Đơn đặt hàng'!$K:$K,$A18)</f>
        <v>0</v>
      </c>
      <c r="Q18" s="60">
        <f>SUMIFS('Đơn đặt hàng'!$R:$R,'Đơn đặt hàng'!$D:$D,Q$1,'Đơn đặt hàng'!$K:$K,$A18)</f>
        <v>0</v>
      </c>
      <c r="R18" s="60">
        <f>SUMIFS('Đơn đặt hàng'!$R:$R,'Đơn đặt hàng'!$D:$D,R$1,'Đơn đặt hàng'!$K:$K,$A18)</f>
        <v>0</v>
      </c>
      <c r="S18" s="60">
        <f>SUMIFS('Đơn đặt hàng'!$R:$R,'Đơn đặt hàng'!$D:$D,S$1,'Đơn đặt hàng'!$K:$K,$A18)</f>
        <v>0</v>
      </c>
      <c r="T18" s="60">
        <f>SUMIFS('Đơn đặt hàng'!$R:$R,'Đơn đặt hàng'!$D:$D,T$1,'Đơn đặt hàng'!$K:$K,$A18)</f>
        <v>0</v>
      </c>
      <c r="U18" s="60">
        <f>SUMIFS('Đơn đặt hàng'!$R:$R,'Đơn đặt hàng'!$D:$D,U$1,'Đơn đặt hàng'!$K:$K,$A18)</f>
        <v>5</v>
      </c>
      <c r="V18" s="60">
        <f>SUMIFS('Đơn đặt hàng'!$R:$R,'Đơn đặt hàng'!$D:$D,V$1,'Đơn đặt hàng'!$K:$K,$A18)</f>
        <v>0</v>
      </c>
      <c r="W18" s="60">
        <f>SUMIFS('Đơn đặt hàng'!$R:$R,'Đơn đặt hàng'!$D:$D,W$1,'Đơn đặt hàng'!$K:$K,$A18)</f>
        <v>0</v>
      </c>
      <c r="X18" s="60">
        <f>SUMIFS('Đơn đặt hàng'!$R:$R,'Đơn đặt hàng'!$D:$D,X$1,'Đơn đặt hàng'!$K:$K,$A18)</f>
        <v>0</v>
      </c>
      <c r="Y18" s="60">
        <f>SUMIFS('Đơn đặt hàng'!$R:$R,'Đơn đặt hàng'!$D:$D,Y$1,'Đơn đặt hàng'!$K:$K,$A18)</f>
        <v>0</v>
      </c>
      <c r="Z18" s="60">
        <f>SUMIFS('Đơn đặt hàng'!$R:$R,'Đơn đặt hàng'!$D:$D,Z$1,'Đơn đặt hàng'!$K:$K,$A18)</f>
        <v>0</v>
      </c>
      <c r="AA18" s="60">
        <f>SUMIFS('Đơn đặt hàng'!$R:$R,'Đơn đặt hàng'!$D:$D,AA$1,'Đơn đặt hàng'!$K:$K,$A18)</f>
        <v>0</v>
      </c>
      <c r="AB18" s="60">
        <f>SUMIFS('Đơn đặt hàng'!$R:$R,'Đơn đặt hàng'!$D:$D,AB$1,'Đơn đặt hàng'!$K:$K,$A18)</f>
        <v>0</v>
      </c>
      <c r="AC18" s="60">
        <f>SUMIFS('Đơn đặt hàng'!$R:$R,'Đơn đặt hàng'!$D:$D,AC$1,'Đơn đặt hàng'!$K:$K,$A18)</f>
        <v>0</v>
      </c>
      <c r="AD18" s="60">
        <f>SUMIFS('Đơn đặt hàng'!$R:$R,'Đơn đặt hàng'!$D:$D,AD$1,'Đơn đặt hàng'!$K:$K,$A18)</f>
        <v>0</v>
      </c>
      <c r="AE18" s="60">
        <f>SUMIFS('Đơn đặt hàng'!$R:$R,'Đơn đặt hàng'!$D:$D,AE$1,'Đơn đặt hàng'!$K:$K,$A18)</f>
        <v>0</v>
      </c>
      <c r="AF18" s="60">
        <f>SUMIFS('Đơn đặt hàng'!$R:$R,'Đơn đặt hàng'!$D:$D,AF$1,'Đơn đặt hàng'!$K:$K,$A18)</f>
        <v>0</v>
      </c>
      <c r="AG18" s="60">
        <f>SUMIFS('Đơn đặt hàng'!$R:$R,'Đơn đặt hàng'!$D:$D,AG$1,'Đơn đặt hàng'!$K:$K,$A18)</f>
        <v>0</v>
      </c>
      <c r="AH18" s="60">
        <f>SUMIFS('Đơn đặt hàng'!$R:$R,'Đơn đặt hàng'!$D:$D,AH$1,'Đơn đặt hàng'!$K:$K,$A18)</f>
        <v>0</v>
      </c>
      <c r="AI18" s="60">
        <f>SUMIFS('Đơn đặt hàng'!$R:$R,'Đơn đặt hàng'!$D:$D,AI$1,'Đơn đặt hàng'!$K:$K,$A18)</f>
        <v>0</v>
      </c>
    </row>
    <row r="19" spans="1:35" ht="13.5" customHeight="1" x14ac:dyDescent="0.25">
      <c r="A19" s="29" t="s">
        <v>1724</v>
      </c>
      <c r="B19" s="27" t="s">
        <v>1725</v>
      </c>
      <c r="C19" s="30" t="s">
        <v>1789</v>
      </c>
      <c r="D19" t="s">
        <v>1829</v>
      </c>
      <c r="E19" s="69">
        <f t="shared" si="1"/>
        <v>20</v>
      </c>
      <c r="F19" s="60">
        <f>SUMIFS('Đơn đặt hàng'!$R:$R,'Đơn đặt hàng'!$D:$D,F$1,'Đơn đặt hàng'!$K:$K,$A19)</f>
        <v>0</v>
      </c>
      <c r="G19" s="60">
        <f>SUMIFS('Đơn đặt hàng'!$R:$R,'Đơn đặt hàng'!$D:$D,G$1,'Đơn đặt hàng'!$K:$K,$A19)</f>
        <v>0</v>
      </c>
      <c r="H19" s="60">
        <f>SUMIFS('Đơn đặt hàng'!$R:$R,'Đơn đặt hàng'!$D:$D,H$1,'Đơn đặt hàng'!$K:$K,$A19)</f>
        <v>0</v>
      </c>
      <c r="I19" s="60">
        <f>SUMIFS('Đơn đặt hàng'!$R:$R,'Đơn đặt hàng'!$D:$D,I$1,'Đơn đặt hàng'!$K:$K,$A19)</f>
        <v>10</v>
      </c>
      <c r="J19" s="60">
        <f>SUMIFS('Đơn đặt hàng'!$R:$R,'Đơn đặt hàng'!$D:$D,J$1,'Đơn đặt hàng'!$K:$K,$A19)</f>
        <v>0</v>
      </c>
      <c r="K19" s="60">
        <f>SUMIFS('Đơn đặt hàng'!$R:$R,'Đơn đặt hàng'!$D:$D,K$1,'Đơn đặt hàng'!$K:$K,$A19)</f>
        <v>0</v>
      </c>
      <c r="L19" s="60">
        <f>SUMIFS('Đơn đặt hàng'!$R:$R,'Đơn đặt hàng'!$D:$D,L$1,'Đơn đặt hàng'!$K:$K,$A19)</f>
        <v>0</v>
      </c>
      <c r="M19" s="60">
        <f>SUMIFS('Đơn đặt hàng'!$R:$R,'Đơn đặt hàng'!$D:$D,M$1,'Đơn đặt hàng'!$K:$K,$A19)</f>
        <v>5</v>
      </c>
      <c r="N19" s="60">
        <f>SUMIFS('Đơn đặt hàng'!$R:$R,'Đơn đặt hàng'!$D:$D,N$1,'Đơn đặt hàng'!$K:$K,$A19)</f>
        <v>0</v>
      </c>
      <c r="O19" s="60">
        <f>SUMIFS('Đơn đặt hàng'!$R:$R,'Đơn đặt hàng'!$D:$D,O$1,'Đơn đặt hàng'!$K:$K,$A19)</f>
        <v>0</v>
      </c>
      <c r="P19" s="60">
        <f>SUMIFS('Đơn đặt hàng'!$R:$R,'Đơn đặt hàng'!$D:$D,P$1,'Đơn đặt hàng'!$K:$K,$A19)</f>
        <v>5</v>
      </c>
      <c r="Q19" s="60">
        <f>SUMIFS('Đơn đặt hàng'!$R:$R,'Đơn đặt hàng'!$D:$D,Q$1,'Đơn đặt hàng'!$K:$K,$A19)</f>
        <v>0</v>
      </c>
      <c r="R19" s="60">
        <f>SUMIFS('Đơn đặt hàng'!$R:$R,'Đơn đặt hàng'!$D:$D,R$1,'Đơn đặt hàng'!$K:$K,$A19)</f>
        <v>0</v>
      </c>
      <c r="S19" s="60">
        <f>SUMIFS('Đơn đặt hàng'!$R:$R,'Đơn đặt hàng'!$D:$D,S$1,'Đơn đặt hàng'!$K:$K,$A19)</f>
        <v>0</v>
      </c>
      <c r="T19" s="60">
        <f>SUMIFS('Đơn đặt hàng'!$R:$R,'Đơn đặt hàng'!$D:$D,T$1,'Đơn đặt hàng'!$K:$K,$A19)</f>
        <v>0</v>
      </c>
      <c r="U19" s="60">
        <f>SUMIFS('Đơn đặt hàng'!$R:$R,'Đơn đặt hàng'!$D:$D,U$1,'Đơn đặt hàng'!$K:$K,$A19)</f>
        <v>0</v>
      </c>
      <c r="V19" s="60">
        <f>SUMIFS('Đơn đặt hàng'!$R:$R,'Đơn đặt hàng'!$D:$D,V$1,'Đơn đặt hàng'!$K:$K,$A19)</f>
        <v>0</v>
      </c>
      <c r="W19" s="60">
        <f>SUMIFS('Đơn đặt hàng'!$R:$R,'Đơn đặt hàng'!$D:$D,W$1,'Đơn đặt hàng'!$K:$K,$A19)</f>
        <v>0</v>
      </c>
      <c r="X19" s="60">
        <f>SUMIFS('Đơn đặt hàng'!$R:$R,'Đơn đặt hàng'!$D:$D,X$1,'Đơn đặt hàng'!$K:$K,$A19)</f>
        <v>0</v>
      </c>
      <c r="Y19" s="60">
        <f>SUMIFS('Đơn đặt hàng'!$R:$R,'Đơn đặt hàng'!$D:$D,Y$1,'Đơn đặt hàng'!$K:$K,$A19)</f>
        <v>0</v>
      </c>
      <c r="Z19" s="60">
        <f>SUMIFS('Đơn đặt hàng'!$R:$R,'Đơn đặt hàng'!$D:$D,Z$1,'Đơn đặt hàng'!$K:$K,$A19)</f>
        <v>0</v>
      </c>
      <c r="AA19" s="60">
        <f>SUMIFS('Đơn đặt hàng'!$R:$R,'Đơn đặt hàng'!$D:$D,AA$1,'Đơn đặt hàng'!$K:$K,$A19)</f>
        <v>0</v>
      </c>
      <c r="AB19" s="60">
        <f>SUMIFS('Đơn đặt hàng'!$R:$R,'Đơn đặt hàng'!$D:$D,AB$1,'Đơn đặt hàng'!$K:$K,$A19)</f>
        <v>0</v>
      </c>
      <c r="AC19" s="60">
        <f>SUMIFS('Đơn đặt hàng'!$R:$R,'Đơn đặt hàng'!$D:$D,AC$1,'Đơn đặt hàng'!$K:$K,$A19)</f>
        <v>0</v>
      </c>
      <c r="AD19" s="60">
        <f>SUMIFS('Đơn đặt hàng'!$R:$R,'Đơn đặt hàng'!$D:$D,AD$1,'Đơn đặt hàng'!$K:$K,$A19)</f>
        <v>0</v>
      </c>
      <c r="AE19" s="60">
        <f>SUMIFS('Đơn đặt hàng'!$R:$R,'Đơn đặt hàng'!$D:$D,AE$1,'Đơn đặt hàng'!$K:$K,$A19)</f>
        <v>0</v>
      </c>
      <c r="AF19" s="60">
        <f>SUMIFS('Đơn đặt hàng'!$R:$R,'Đơn đặt hàng'!$D:$D,AF$1,'Đơn đặt hàng'!$K:$K,$A19)</f>
        <v>0</v>
      </c>
      <c r="AG19" s="60">
        <f>SUMIFS('Đơn đặt hàng'!$R:$R,'Đơn đặt hàng'!$D:$D,AG$1,'Đơn đặt hàng'!$K:$K,$A19)</f>
        <v>0</v>
      </c>
      <c r="AH19" s="60">
        <f>SUMIFS('Đơn đặt hàng'!$R:$R,'Đơn đặt hàng'!$D:$D,AH$1,'Đơn đặt hàng'!$K:$K,$A19)</f>
        <v>0</v>
      </c>
      <c r="AI19" s="60">
        <f>SUMIFS('Đơn đặt hàng'!$R:$R,'Đơn đặt hàng'!$D:$D,AI$1,'Đơn đặt hàng'!$K:$K,$A19)</f>
        <v>0</v>
      </c>
    </row>
    <row r="20" spans="1:35" ht="15" hidden="1" customHeight="1" x14ac:dyDescent="0.25">
      <c r="A20" s="29" t="s">
        <v>1726</v>
      </c>
      <c r="B20" s="27" t="s">
        <v>1727</v>
      </c>
      <c r="C20" s="30" t="s">
        <v>1789</v>
      </c>
      <c r="D20" t="s">
        <v>1829</v>
      </c>
      <c r="E20" s="62">
        <f t="shared" si="1"/>
        <v>0</v>
      </c>
      <c r="F20" s="60">
        <f>SUMIFS('Đơn đặt hàng'!$R:$R,'Đơn đặt hàng'!$D:$D,F$1,'Đơn đặt hàng'!$K:$K,$A20)</f>
        <v>0</v>
      </c>
      <c r="G20" s="60">
        <f>SUMIFS('Đơn đặt hàng'!$R:$R,'Đơn đặt hàng'!$D:$D,G$1,'Đơn đặt hàng'!$K:$K,$A20)</f>
        <v>0</v>
      </c>
      <c r="H20" s="60">
        <f>SUMIFS('Đơn đặt hàng'!$R:$R,'Đơn đặt hàng'!$D:$D,H$1,'Đơn đặt hàng'!$K:$K,$A20)</f>
        <v>0</v>
      </c>
      <c r="I20" s="60">
        <f>SUMIFS('Đơn đặt hàng'!$R:$R,'Đơn đặt hàng'!$D:$D,I$1,'Đơn đặt hàng'!$K:$K,$A20)</f>
        <v>0</v>
      </c>
      <c r="J20" s="60">
        <f>SUMIFS('Đơn đặt hàng'!$R:$R,'Đơn đặt hàng'!$D:$D,J$1,'Đơn đặt hàng'!$K:$K,$A20)</f>
        <v>0</v>
      </c>
      <c r="K20" s="60">
        <f>SUMIFS('Đơn đặt hàng'!$R:$R,'Đơn đặt hàng'!$D:$D,K$1,'Đơn đặt hàng'!$K:$K,$A20)</f>
        <v>0</v>
      </c>
      <c r="L20" s="60">
        <f>SUMIFS('Đơn đặt hàng'!$R:$R,'Đơn đặt hàng'!$D:$D,L$1,'Đơn đặt hàng'!$K:$K,$A20)</f>
        <v>0</v>
      </c>
      <c r="M20" s="60">
        <f>SUMIFS('Đơn đặt hàng'!$R:$R,'Đơn đặt hàng'!$D:$D,M$1,'Đơn đặt hàng'!$K:$K,$A20)</f>
        <v>0</v>
      </c>
      <c r="N20" s="60">
        <f>SUMIFS('Đơn đặt hàng'!$R:$R,'Đơn đặt hàng'!$D:$D,N$1,'Đơn đặt hàng'!$K:$K,$A20)</f>
        <v>0</v>
      </c>
      <c r="O20" s="60">
        <f>SUMIFS('Đơn đặt hàng'!$R:$R,'Đơn đặt hàng'!$D:$D,O$1,'Đơn đặt hàng'!$K:$K,$A20)</f>
        <v>0</v>
      </c>
      <c r="P20" s="60">
        <f>SUMIFS('Đơn đặt hàng'!$R:$R,'Đơn đặt hàng'!$D:$D,P$1,'Đơn đặt hàng'!$K:$K,$A20)</f>
        <v>0</v>
      </c>
      <c r="Q20" s="60">
        <f>SUMIFS('Đơn đặt hàng'!$R:$R,'Đơn đặt hàng'!$D:$D,Q$1,'Đơn đặt hàng'!$K:$K,$A20)</f>
        <v>0</v>
      </c>
      <c r="R20" s="60">
        <f>SUMIFS('Đơn đặt hàng'!$R:$R,'Đơn đặt hàng'!$D:$D,R$1,'Đơn đặt hàng'!$K:$K,$A20)</f>
        <v>0</v>
      </c>
      <c r="S20" s="60">
        <f>SUMIFS('Đơn đặt hàng'!$R:$R,'Đơn đặt hàng'!$D:$D,S$1,'Đơn đặt hàng'!$K:$K,$A20)</f>
        <v>0</v>
      </c>
      <c r="T20" s="60">
        <f>SUMIFS('Đơn đặt hàng'!$R:$R,'Đơn đặt hàng'!$D:$D,T$1,'Đơn đặt hàng'!$K:$K,$A20)</f>
        <v>0</v>
      </c>
      <c r="U20" s="60">
        <f>SUMIFS('Đơn đặt hàng'!$R:$R,'Đơn đặt hàng'!$D:$D,U$1,'Đơn đặt hàng'!$K:$K,$A20)</f>
        <v>0</v>
      </c>
      <c r="V20" s="60">
        <f>SUMIFS('Đơn đặt hàng'!$R:$R,'Đơn đặt hàng'!$D:$D,V$1,'Đơn đặt hàng'!$K:$K,$A20)</f>
        <v>0</v>
      </c>
      <c r="W20" s="60">
        <f>SUMIFS('Đơn đặt hàng'!$R:$R,'Đơn đặt hàng'!$D:$D,W$1,'Đơn đặt hàng'!$K:$K,$A20)</f>
        <v>0</v>
      </c>
      <c r="X20" s="60">
        <f>SUMIFS('Đơn đặt hàng'!$R:$R,'Đơn đặt hàng'!$D:$D,X$1,'Đơn đặt hàng'!$K:$K,$A20)</f>
        <v>0</v>
      </c>
      <c r="Y20" s="60">
        <f>SUMIFS('Đơn đặt hàng'!$R:$R,'Đơn đặt hàng'!$D:$D,Y$1,'Đơn đặt hàng'!$K:$K,$A20)</f>
        <v>0</v>
      </c>
      <c r="Z20" s="60">
        <f>SUMIFS('Đơn đặt hàng'!$R:$R,'Đơn đặt hàng'!$D:$D,Z$1,'Đơn đặt hàng'!$K:$K,$A20)</f>
        <v>0</v>
      </c>
      <c r="AA20" s="60">
        <f>SUMIFS('Đơn đặt hàng'!$R:$R,'Đơn đặt hàng'!$D:$D,AA$1,'Đơn đặt hàng'!$K:$K,$A20)</f>
        <v>0</v>
      </c>
      <c r="AB20" s="60">
        <f>SUMIFS('Đơn đặt hàng'!$R:$R,'Đơn đặt hàng'!$D:$D,AB$1,'Đơn đặt hàng'!$K:$K,$A20)</f>
        <v>0</v>
      </c>
      <c r="AC20" s="60">
        <f>SUMIFS('Đơn đặt hàng'!$R:$R,'Đơn đặt hàng'!$D:$D,AC$1,'Đơn đặt hàng'!$K:$K,$A20)</f>
        <v>0</v>
      </c>
      <c r="AD20" s="60">
        <f>SUMIFS('Đơn đặt hàng'!$R:$R,'Đơn đặt hàng'!$D:$D,AD$1,'Đơn đặt hàng'!$K:$K,$A20)</f>
        <v>0</v>
      </c>
      <c r="AE20" s="60">
        <f>SUMIFS('Đơn đặt hàng'!$R:$R,'Đơn đặt hàng'!$D:$D,AE$1,'Đơn đặt hàng'!$K:$K,$A20)</f>
        <v>0</v>
      </c>
      <c r="AF20" s="60">
        <f>SUMIFS('Đơn đặt hàng'!$R:$R,'Đơn đặt hàng'!$D:$D,AF$1,'Đơn đặt hàng'!$K:$K,$A20)</f>
        <v>0</v>
      </c>
      <c r="AG20" s="60">
        <f>SUMIFS('Đơn đặt hàng'!$R:$R,'Đơn đặt hàng'!$D:$D,AG$1,'Đơn đặt hàng'!$K:$K,$A20)</f>
        <v>0</v>
      </c>
      <c r="AH20" s="60">
        <f>SUMIFS('Đơn đặt hàng'!$R:$R,'Đơn đặt hàng'!$D:$D,AH$1,'Đơn đặt hàng'!$K:$K,$A20)</f>
        <v>0</v>
      </c>
      <c r="AI20" s="60">
        <f>SUMIFS('Đơn đặt hàng'!$R:$R,'Đơn đặt hàng'!$D:$D,AI$1,'Đơn đặt hàng'!$K:$K,$A20)</f>
        <v>0</v>
      </c>
    </row>
    <row r="21" spans="1:35" ht="15" hidden="1" customHeight="1" x14ac:dyDescent="0.25">
      <c r="A21" s="29" t="s">
        <v>1728</v>
      </c>
      <c r="B21" s="27" t="s">
        <v>1729</v>
      </c>
      <c r="C21" s="30" t="s">
        <v>29</v>
      </c>
      <c r="D21" t="s">
        <v>1829</v>
      </c>
      <c r="E21" s="62">
        <f t="shared" si="1"/>
        <v>0</v>
      </c>
      <c r="F21" s="60">
        <f>SUMIFS('Đơn đặt hàng'!$R:$R,'Đơn đặt hàng'!$D:$D,F$1,'Đơn đặt hàng'!$K:$K,$A21)</f>
        <v>0</v>
      </c>
      <c r="G21" s="60">
        <f>SUMIFS('Đơn đặt hàng'!$R:$R,'Đơn đặt hàng'!$D:$D,G$1,'Đơn đặt hàng'!$K:$K,$A21)</f>
        <v>0</v>
      </c>
      <c r="H21" s="60">
        <f>SUMIFS('Đơn đặt hàng'!$R:$R,'Đơn đặt hàng'!$D:$D,H$1,'Đơn đặt hàng'!$K:$K,$A21)</f>
        <v>0</v>
      </c>
      <c r="I21" s="60">
        <f>SUMIFS('Đơn đặt hàng'!$R:$R,'Đơn đặt hàng'!$D:$D,I$1,'Đơn đặt hàng'!$K:$K,$A21)</f>
        <v>0</v>
      </c>
      <c r="J21" s="60">
        <f>SUMIFS('Đơn đặt hàng'!$R:$R,'Đơn đặt hàng'!$D:$D,J$1,'Đơn đặt hàng'!$K:$K,$A21)</f>
        <v>0</v>
      </c>
      <c r="K21" s="60">
        <f>SUMIFS('Đơn đặt hàng'!$R:$R,'Đơn đặt hàng'!$D:$D,K$1,'Đơn đặt hàng'!$K:$K,$A21)</f>
        <v>0</v>
      </c>
      <c r="L21" s="60">
        <f>SUMIFS('Đơn đặt hàng'!$R:$R,'Đơn đặt hàng'!$D:$D,L$1,'Đơn đặt hàng'!$K:$K,$A21)</f>
        <v>0</v>
      </c>
      <c r="M21" s="60">
        <f>SUMIFS('Đơn đặt hàng'!$R:$R,'Đơn đặt hàng'!$D:$D,M$1,'Đơn đặt hàng'!$K:$K,$A21)</f>
        <v>0</v>
      </c>
      <c r="N21" s="60">
        <f>SUMIFS('Đơn đặt hàng'!$R:$R,'Đơn đặt hàng'!$D:$D,N$1,'Đơn đặt hàng'!$K:$K,$A21)</f>
        <v>0</v>
      </c>
      <c r="O21" s="60">
        <f>SUMIFS('Đơn đặt hàng'!$R:$R,'Đơn đặt hàng'!$D:$D,O$1,'Đơn đặt hàng'!$K:$K,$A21)</f>
        <v>0</v>
      </c>
      <c r="P21" s="60">
        <f>SUMIFS('Đơn đặt hàng'!$R:$R,'Đơn đặt hàng'!$D:$D,P$1,'Đơn đặt hàng'!$K:$K,$A21)</f>
        <v>0</v>
      </c>
      <c r="Q21" s="60">
        <f>SUMIFS('Đơn đặt hàng'!$R:$R,'Đơn đặt hàng'!$D:$D,Q$1,'Đơn đặt hàng'!$K:$K,$A21)</f>
        <v>0</v>
      </c>
      <c r="R21" s="60">
        <f>SUMIFS('Đơn đặt hàng'!$R:$R,'Đơn đặt hàng'!$D:$D,R$1,'Đơn đặt hàng'!$K:$K,$A21)</f>
        <v>0</v>
      </c>
      <c r="S21" s="60">
        <f>SUMIFS('Đơn đặt hàng'!$R:$R,'Đơn đặt hàng'!$D:$D,S$1,'Đơn đặt hàng'!$K:$K,$A21)</f>
        <v>0</v>
      </c>
      <c r="T21" s="60">
        <f>SUMIFS('Đơn đặt hàng'!$R:$R,'Đơn đặt hàng'!$D:$D,T$1,'Đơn đặt hàng'!$K:$K,$A21)</f>
        <v>0</v>
      </c>
      <c r="U21" s="60">
        <f>SUMIFS('Đơn đặt hàng'!$R:$R,'Đơn đặt hàng'!$D:$D,U$1,'Đơn đặt hàng'!$K:$K,$A21)</f>
        <v>0</v>
      </c>
      <c r="V21" s="60">
        <f>SUMIFS('Đơn đặt hàng'!$R:$R,'Đơn đặt hàng'!$D:$D,V$1,'Đơn đặt hàng'!$K:$K,$A21)</f>
        <v>0</v>
      </c>
      <c r="W21" s="60">
        <f>SUMIFS('Đơn đặt hàng'!$R:$R,'Đơn đặt hàng'!$D:$D,W$1,'Đơn đặt hàng'!$K:$K,$A21)</f>
        <v>0</v>
      </c>
      <c r="X21" s="60">
        <f>SUMIFS('Đơn đặt hàng'!$R:$R,'Đơn đặt hàng'!$D:$D,X$1,'Đơn đặt hàng'!$K:$K,$A21)</f>
        <v>0</v>
      </c>
      <c r="Y21" s="60">
        <f>SUMIFS('Đơn đặt hàng'!$R:$R,'Đơn đặt hàng'!$D:$D,Y$1,'Đơn đặt hàng'!$K:$K,$A21)</f>
        <v>0</v>
      </c>
      <c r="Z21" s="60">
        <f>SUMIFS('Đơn đặt hàng'!$R:$R,'Đơn đặt hàng'!$D:$D,Z$1,'Đơn đặt hàng'!$K:$K,$A21)</f>
        <v>0</v>
      </c>
      <c r="AA21" s="60">
        <f>SUMIFS('Đơn đặt hàng'!$R:$R,'Đơn đặt hàng'!$D:$D,AA$1,'Đơn đặt hàng'!$K:$K,$A21)</f>
        <v>0</v>
      </c>
      <c r="AB21" s="60">
        <f>SUMIFS('Đơn đặt hàng'!$R:$R,'Đơn đặt hàng'!$D:$D,AB$1,'Đơn đặt hàng'!$K:$K,$A21)</f>
        <v>0</v>
      </c>
      <c r="AC21" s="60">
        <f>SUMIFS('Đơn đặt hàng'!$R:$R,'Đơn đặt hàng'!$D:$D,AC$1,'Đơn đặt hàng'!$K:$K,$A21)</f>
        <v>0</v>
      </c>
      <c r="AD21" s="60">
        <f>SUMIFS('Đơn đặt hàng'!$R:$R,'Đơn đặt hàng'!$D:$D,AD$1,'Đơn đặt hàng'!$K:$K,$A21)</f>
        <v>0</v>
      </c>
      <c r="AE21" s="60">
        <f>SUMIFS('Đơn đặt hàng'!$R:$R,'Đơn đặt hàng'!$D:$D,AE$1,'Đơn đặt hàng'!$K:$K,$A21)</f>
        <v>0</v>
      </c>
      <c r="AF21" s="60">
        <f>SUMIFS('Đơn đặt hàng'!$R:$R,'Đơn đặt hàng'!$D:$D,AF$1,'Đơn đặt hàng'!$K:$K,$A21)</f>
        <v>0</v>
      </c>
      <c r="AG21" s="60">
        <f>SUMIFS('Đơn đặt hàng'!$R:$R,'Đơn đặt hàng'!$D:$D,AG$1,'Đơn đặt hàng'!$K:$K,$A21)</f>
        <v>0</v>
      </c>
      <c r="AH21" s="60">
        <f>SUMIFS('Đơn đặt hàng'!$R:$R,'Đơn đặt hàng'!$D:$D,AH$1,'Đơn đặt hàng'!$K:$K,$A21)</f>
        <v>0</v>
      </c>
      <c r="AI21" s="60">
        <f>SUMIFS('Đơn đặt hàng'!$R:$R,'Đơn đặt hàng'!$D:$D,AI$1,'Đơn đặt hàng'!$K:$K,$A21)</f>
        <v>0</v>
      </c>
    </row>
    <row r="22" spans="1:35" ht="15" hidden="1" customHeight="1" x14ac:dyDescent="0.25">
      <c r="A22" s="29" t="s">
        <v>1730</v>
      </c>
      <c r="B22" s="27" t="s">
        <v>1731</v>
      </c>
      <c r="C22" s="30" t="s">
        <v>1788</v>
      </c>
      <c r="D22" t="s">
        <v>1829</v>
      </c>
      <c r="E22" s="62">
        <f t="shared" si="1"/>
        <v>0</v>
      </c>
      <c r="F22" s="60">
        <f>SUMIFS('Đơn đặt hàng'!$R:$R,'Đơn đặt hàng'!$D:$D,F$1,'Đơn đặt hàng'!$K:$K,$A22)</f>
        <v>0</v>
      </c>
      <c r="G22" s="60">
        <f>SUMIFS('Đơn đặt hàng'!$R:$R,'Đơn đặt hàng'!$D:$D,G$1,'Đơn đặt hàng'!$K:$K,$A22)</f>
        <v>0</v>
      </c>
      <c r="H22" s="60">
        <f>SUMIFS('Đơn đặt hàng'!$R:$R,'Đơn đặt hàng'!$D:$D,H$1,'Đơn đặt hàng'!$K:$K,$A22)</f>
        <v>0</v>
      </c>
      <c r="I22" s="60">
        <f>SUMIFS('Đơn đặt hàng'!$R:$R,'Đơn đặt hàng'!$D:$D,I$1,'Đơn đặt hàng'!$K:$K,$A22)</f>
        <v>0</v>
      </c>
      <c r="J22" s="60">
        <f>SUMIFS('Đơn đặt hàng'!$R:$R,'Đơn đặt hàng'!$D:$D,J$1,'Đơn đặt hàng'!$K:$K,$A22)</f>
        <v>0</v>
      </c>
      <c r="K22" s="60">
        <f>SUMIFS('Đơn đặt hàng'!$R:$R,'Đơn đặt hàng'!$D:$D,K$1,'Đơn đặt hàng'!$K:$K,$A22)</f>
        <v>0</v>
      </c>
      <c r="L22" s="60">
        <f>SUMIFS('Đơn đặt hàng'!$R:$R,'Đơn đặt hàng'!$D:$D,L$1,'Đơn đặt hàng'!$K:$K,$A22)</f>
        <v>0</v>
      </c>
      <c r="M22" s="60">
        <f>SUMIFS('Đơn đặt hàng'!$R:$R,'Đơn đặt hàng'!$D:$D,M$1,'Đơn đặt hàng'!$K:$K,$A22)</f>
        <v>0</v>
      </c>
      <c r="N22" s="60">
        <f>SUMIFS('Đơn đặt hàng'!$R:$R,'Đơn đặt hàng'!$D:$D,N$1,'Đơn đặt hàng'!$K:$K,$A22)</f>
        <v>0</v>
      </c>
      <c r="O22" s="60">
        <f>SUMIFS('Đơn đặt hàng'!$R:$R,'Đơn đặt hàng'!$D:$D,O$1,'Đơn đặt hàng'!$K:$K,$A22)</f>
        <v>0</v>
      </c>
      <c r="P22" s="60">
        <f>SUMIFS('Đơn đặt hàng'!$R:$R,'Đơn đặt hàng'!$D:$D,P$1,'Đơn đặt hàng'!$K:$K,$A22)</f>
        <v>0</v>
      </c>
      <c r="Q22" s="60">
        <f>SUMIFS('Đơn đặt hàng'!$R:$R,'Đơn đặt hàng'!$D:$D,Q$1,'Đơn đặt hàng'!$K:$K,$A22)</f>
        <v>0</v>
      </c>
      <c r="R22" s="60">
        <f>SUMIFS('Đơn đặt hàng'!$R:$R,'Đơn đặt hàng'!$D:$D,R$1,'Đơn đặt hàng'!$K:$K,$A22)</f>
        <v>0</v>
      </c>
      <c r="S22" s="60">
        <f>SUMIFS('Đơn đặt hàng'!$R:$R,'Đơn đặt hàng'!$D:$D,S$1,'Đơn đặt hàng'!$K:$K,$A22)</f>
        <v>0</v>
      </c>
      <c r="T22" s="60">
        <f>SUMIFS('Đơn đặt hàng'!$R:$R,'Đơn đặt hàng'!$D:$D,T$1,'Đơn đặt hàng'!$K:$K,$A22)</f>
        <v>0</v>
      </c>
      <c r="U22" s="60">
        <f>SUMIFS('Đơn đặt hàng'!$R:$R,'Đơn đặt hàng'!$D:$D,U$1,'Đơn đặt hàng'!$K:$K,$A22)</f>
        <v>0</v>
      </c>
      <c r="V22" s="60">
        <f>SUMIFS('Đơn đặt hàng'!$R:$R,'Đơn đặt hàng'!$D:$D,V$1,'Đơn đặt hàng'!$K:$K,$A22)</f>
        <v>0</v>
      </c>
      <c r="W22" s="60">
        <f>SUMIFS('Đơn đặt hàng'!$R:$R,'Đơn đặt hàng'!$D:$D,W$1,'Đơn đặt hàng'!$K:$K,$A22)</f>
        <v>0</v>
      </c>
      <c r="X22" s="60">
        <f>SUMIFS('Đơn đặt hàng'!$R:$R,'Đơn đặt hàng'!$D:$D,X$1,'Đơn đặt hàng'!$K:$K,$A22)</f>
        <v>0</v>
      </c>
      <c r="Y22" s="60">
        <f>SUMIFS('Đơn đặt hàng'!$R:$R,'Đơn đặt hàng'!$D:$D,Y$1,'Đơn đặt hàng'!$K:$K,$A22)</f>
        <v>0</v>
      </c>
      <c r="Z22" s="60">
        <f>SUMIFS('Đơn đặt hàng'!$R:$R,'Đơn đặt hàng'!$D:$D,Z$1,'Đơn đặt hàng'!$K:$K,$A22)</f>
        <v>0</v>
      </c>
      <c r="AA22" s="60">
        <f>SUMIFS('Đơn đặt hàng'!$R:$R,'Đơn đặt hàng'!$D:$D,AA$1,'Đơn đặt hàng'!$K:$K,$A22)</f>
        <v>0</v>
      </c>
      <c r="AB22" s="60">
        <f>SUMIFS('Đơn đặt hàng'!$R:$R,'Đơn đặt hàng'!$D:$D,AB$1,'Đơn đặt hàng'!$K:$K,$A22)</f>
        <v>0</v>
      </c>
      <c r="AC22" s="60">
        <f>SUMIFS('Đơn đặt hàng'!$R:$R,'Đơn đặt hàng'!$D:$D,AC$1,'Đơn đặt hàng'!$K:$K,$A22)</f>
        <v>0</v>
      </c>
      <c r="AD22" s="60">
        <f>SUMIFS('Đơn đặt hàng'!$R:$R,'Đơn đặt hàng'!$D:$D,AD$1,'Đơn đặt hàng'!$K:$K,$A22)</f>
        <v>0</v>
      </c>
      <c r="AE22" s="60">
        <f>SUMIFS('Đơn đặt hàng'!$R:$R,'Đơn đặt hàng'!$D:$D,AE$1,'Đơn đặt hàng'!$K:$K,$A22)</f>
        <v>0</v>
      </c>
      <c r="AF22" s="60">
        <f>SUMIFS('Đơn đặt hàng'!$R:$R,'Đơn đặt hàng'!$D:$D,AF$1,'Đơn đặt hàng'!$K:$K,$A22)</f>
        <v>0</v>
      </c>
      <c r="AG22" s="60">
        <f>SUMIFS('Đơn đặt hàng'!$R:$R,'Đơn đặt hàng'!$D:$D,AG$1,'Đơn đặt hàng'!$K:$K,$A22)</f>
        <v>0</v>
      </c>
      <c r="AH22" s="60">
        <f>SUMIFS('Đơn đặt hàng'!$R:$R,'Đơn đặt hàng'!$D:$D,AH$1,'Đơn đặt hàng'!$K:$K,$A22)</f>
        <v>0</v>
      </c>
      <c r="AI22" s="60">
        <f>SUMIFS('Đơn đặt hàng'!$R:$R,'Đơn đặt hàng'!$D:$D,AI$1,'Đơn đặt hàng'!$K:$K,$A22)</f>
        <v>0</v>
      </c>
    </row>
    <row r="23" spans="1:35" ht="15" hidden="1" customHeight="1" x14ac:dyDescent="0.25">
      <c r="A23" s="29" t="s">
        <v>1732</v>
      </c>
      <c r="B23" s="27" t="s">
        <v>1733</v>
      </c>
      <c r="C23" s="30" t="s">
        <v>1788</v>
      </c>
      <c r="D23" t="s">
        <v>1829</v>
      </c>
      <c r="E23" s="62">
        <f t="shared" si="1"/>
        <v>0</v>
      </c>
      <c r="F23" s="60">
        <f>SUMIFS('Đơn đặt hàng'!$R:$R,'Đơn đặt hàng'!$D:$D,F$1,'Đơn đặt hàng'!$K:$K,$A23)</f>
        <v>0</v>
      </c>
      <c r="G23" s="60">
        <f>SUMIFS('Đơn đặt hàng'!$R:$R,'Đơn đặt hàng'!$D:$D,G$1,'Đơn đặt hàng'!$K:$K,$A23)</f>
        <v>0</v>
      </c>
      <c r="H23" s="60">
        <f>SUMIFS('Đơn đặt hàng'!$R:$R,'Đơn đặt hàng'!$D:$D,H$1,'Đơn đặt hàng'!$K:$K,$A23)</f>
        <v>0</v>
      </c>
      <c r="I23" s="60">
        <f>SUMIFS('Đơn đặt hàng'!$R:$R,'Đơn đặt hàng'!$D:$D,I$1,'Đơn đặt hàng'!$K:$K,$A23)</f>
        <v>0</v>
      </c>
      <c r="J23" s="60">
        <f>SUMIFS('Đơn đặt hàng'!$R:$R,'Đơn đặt hàng'!$D:$D,J$1,'Đơn đặt hàng'!$K:$K,$A23)</f>
        <v>0</v>
      </c>
      <c r="K23" s="60">
        <f>SUMIFS('Đơn đặt hàng'!$R:$R,'Đơn đặt hàng'!$D:$D,K$1,'Đơn đặt hàng'!$K:$K,$A23)</f>
        <v>0</v>
      </c>
      <c r="L23" s="60">
        <f>SUMIFS('Đơn đặt hàng'!$R:$R,'Đơn đặt hàng'!$D:$D,L$1,'Đơn đặt hàng'!$K:$K,$A23)</f>
        <v>0</v>
      </c>
      <c r="M23" s="60">
        <f>SUMIFS('Đơn đặt hàng'!$R:$R,'Đơn đặt hàng'!$D:$D,M$1,'Đơn đặt hàng'!$K:$K,$A23)</f>
        <v>0</v>
      </c>
      <c r="N23" s="60">
        <f>SUMIFS('Đơn đặt hàng'!$R:$R,'Đơn đặt hàng'!$D:$D,N$1,'Đơn đặt hàng'!$K:$K,$A23)</f>
        <v>0</v>
      </c>
      <c r="O23" s="60">
        <f>SUMIFS('Đơn đặt hàng'!$R:$R,'Đơn đặt hàng'!$D:$D,O$1,'Đơn đặt hàng'!$K:$K,$A23)</f>
        <v>0</v>
      </c>
      <c r="P23" s="60">
        <f>SUMIFS('Đơn đặt hàng'!$R:$R,'Đơn đặt hàng'!$D:$D,P$1,'Đơn đặt hàng'!$K:$K,$A23)</f>
        <v>0</v>
      </c>
      <c r="Q23" s="60">
        <f>SUMIFS('Đơn đặt hàng'!$R:$R,'Đơn đặt hàng'!$D:$D,Q$1,'Đơn đặt hàng'!$K:$K,$A23)</f>
        <v>0</v>
      </c>
      <c r="R23" s="60">
        <f>SUMIFS('Đơn đặt hàng'!$R:$R,'Đơn đặt hàng'!$D:$D,R$1,'Đơn đặt hàng'!$K:$K,$A23)</f>
        <v>0</v>
      </c>
      <c r="S23" s="60">
        <f>SUMIFS('Đơn đặt hàng'!$R:$R,'Đơn đặt hàng'!$D:$D,S$1,'Đơn đặt hàng'!$K:$K,$A23)</f>
        <v>0</v>
      </c>
      <c r="T23" s="60">
        <f>SUMIFS('Đơn đặt hàng'!$R:$R,'Đơn đặt hàng'!$D:$D,T$1,'Đơn đặt hàng'!$K:$K,$A23)</f>
        <v>0</v>
      </c>
      <c r="U23" s="60">
        <f>SUMIFS('Đơn đặt hàng'!$R:$R,'Đơn đặt hàng'!$D:$D,U$1,'Đơn đặt hàng'!$K:$K,$A23)</f>
        <v>0</v>
      </c>
      <c r="V23" s="60">
        <f>SUMIFS('Đơn đặt hàng'!$R:$R,'Đơn đặt hàng'!$D:$D,V$1,'Đơn đặt hàng'!$K:$K,$A23)</f>
        <v>0</v>
      </c>
      <c r="W23" s="60">
        <f>SUMIFS('Đơn đặt hàng'!$R:$R,'Đơn đặt hàng'!$D:$D,W$1,'Đơn đặt hàng'!$K:$K,$A23)</f>
        <v>0</v>
      </c>
      <c r="X23" s="60">
        <f>SUMIFS('Đơn đặt hàng'!$R:$R,'Đơn đặt hàng'!$D:$D,X$1,'Đơn đặt hàng'!$K:$K,$A23)</f>
        <v>0</v>
      </c>
      <c r="Y23" s="60">
        <f>SUMIFS('Đơn đặt hàng'!$R:$R,'Đơn đặt hàng'!$D:$D,Y$1,'Đơn đặt hàng'!$K:$K,$A23)</f>
        <v>0</v>
      </c>
      <c r="Z23" s="60">
        <f>SUMIFS('Đơn đặt hàng'!$R:$R,'Đơn đặt hàng'!$D:$D,Z$1,'Đơn đặt hàng'!$K:$K,$A23)</f>
        <v>0</v>
      </c>
      <c r="AA23" s="60">
        <f>SUMIFS('Đơn đặt hàng'!$R:$R,'Đơn đặt hàng'!$D:$D,AA$1,'Đơn đặt hàng'!$K:$K,$A23)</f>
        <v>0</v>
      </c>
      <c r="AB23" s="60">
        <f>SUMIFS('Đơn đặt hàng'!$R:$R,'Đơn đặt hàng'!$D:$D,AB$1,'Đơn đặt hàng'!$K:$K,$A23)</f>
        <v>0</v>
      </c>
      <c r="AC23" s="60">
        <f>SUMIFS('Đơn đặt hàng'!$R:$R,'Đơn đặt hàng'!$D:$D,AC$1,'Đơn đặt hàng'!$K:$K,$A23)</f>
        <v>0</v>
      </c>
      <c r="AD23" s="60">
        <f>SUMIFS('Đơn đặt hàng'!$R:$R,'Đơn đặt hàng'!$D:$D,AD$1,'Đơn đặt hàng'!$K:$K,$A23)</f>
        <v>0</v>
      </c>
      <c r="AE23" s="60">
        <f>SUMIFS('Đơn đặt hàng'!$R:$R,'Đơn đặt hàng'!$D:$D,AE$1,'Đơn đặt hàng'!$K:$K,$A23)</f>
        <v>0</v>
      </c>
      <c r="AF23" s="60">
        <f>SUMIFS('Đơn đặt hàng'!$R:$R,'Đơn đặt hàng'!$D:$D,AF$1,'Đơn đặt hàng'!$K:$K,$A23)</f>
        <v>0</v>
      </c>
      <c r="AG23" s="60">
        <f>SUMIFS('Đơn đặt hàng'!$R:$R,'Đơn đặt hàng'!$D:$D,AG$1,'Đơn đặt hàng'!$K:$K,$A23)</f>
        <v>0</v>
      </c>
      <c r="AH23" s="60">
        <f>SUMIFS('Đơn đặt hàng'!$R:$R,'Đơn đặt hàng'!$D:$D,AH$1,'Đơn đặt hàng'!$K:$K,$A23)</f>
        <v>0</v>
      </c>
      <c r="AI23" s="60">
        <f>SUMIFS('Đơn đặt hàng'!$R:$R,'Đơn đặt hàng'!$D:$D,AI$1,'Đơn đặt hàng'!$K:$K,$A23)</f>
        <v>0</v>
      </c>
    </row>
    <row r="24" spans="1:35" ht="15" hidden="1" customHeight="1" x14ac:dyDescent="0.25">
      <c r="A24" s="29" t="s">
        <v>1734</v>
      </c>
      <c r="B24" s="27" t="s">
        <v>1735</v>
      </c>
      <c r="C24" s="30" t="s">
        <v>1789</v>
      </c>
      <c r="D24" t="s">
        <v>1829</v>
      </c>
      <c r="E24" s="62">
        <f t="shared" si="1"/>
        <v>0</v>
      </c>
      <c r="F24" s="60">
        <f>SUMIFS('Đơn đặt hàng'!$R:$R,'Đơn đặt hàng'!$D:$D,F$1,'Đơn đặt hàng'!$K:$K,$A24)</f>
        <v>0</v>
      </c>
      <c r="G24" s="60">
        <f>SUMIFS('Đơn đặt hàng'!$R:$R,'Đơn đặt hàng'!$D:$D,G$1,'Đơn đặt hàng'!$K:$K,$A24)</f>
        <v>0</v>
      </c>
      <c r="H24" s="60">
        <f>SUMIFS('Đơn đặt hàng'!$R:$R,'Đơn đặt hàng'!$D:$D,H$1,'Đơn đặt hàng'!$K:$K,$A24)</f>
        <v>0</v>
      </c>
      <c r="I24" s="60">
        <f>SUMIFS('Đơn đặt hàng'!$R:$R,'Đơn đặt hàng'!$D:$D,I$1,'Đơn đặt hàng'!$K:$K,$A24)</f>
        <v>0</v>
      </c>
      <c r="J24" s="60">
        <f>SUMIFS('Đơn đặt hàng'!$R:$R,'Đơn đặt hàng'!$D:$D,J$1,'Đơn đặt hàng'!$K:$K,$A24)</f>
        <v>0</v>
      </c>
      <c r="K24" s="60">
        <f>SUMIFS('Đơn đặt hàng'!$R:$R,'Đơn đặt hàng'!$D:$D,K$1,'Đơn đặt hàng'!$K:$K,$A24)</f>
        <v>0</v>
      </c>
      <c r="L24" s="60">
        <f>SUMIFS('Đơn đặt hàng'!$R:$R,'Đơn đặt hàng'!$D:$D,L$1,'Đơn đặt hàng'!$K:$K,$A24)</f>
        <v>0</v>
      </c>
      <c r="M24" s="60">
        <f>SUMIFS('Đơn đặt hàng'!$R:$R,'Đơn đặt hàng'!$D:$D,M$1,'Đơn đặt hàng'!$K:$K,$A24)</f>
        <v>0</v>
      </c>
      <c r="N24" s="60">
        <f>SUMIFS('Đơn đặt hàng'!$R:$R,'Đơn đặt hàng'!$D:$D,N$1,'Đơn đặt hàng'!$K:$K,$A24)</f>
        <v>0</v>
      </c>
      <c r="O24" s="60">
        <f>SUMIFS('Đơn đặt hàng'!$R:$R,'Đơn đặt hàng'!$D:$D,O$1,'Đơn đặt hàng'!$K:$K,$A24)</f>
        <v>0</v>
      </c>
      <c r="P24" s="60">
        <f>SUMIFS('Đơn đặt hàng'!$R:$R,'Đơn đặt hàng'!$D:$D,P$1,'Đơn đặt hàng'!$K:$K,$A24)</f>
        <v>0</v>
      </c>
      <c r="Q24" s="60">
        <f>SUMIFS('Đơn đặt hàng'!$R:$R,'Đơn đặt hàng'!$D:$D,Q$1,'Đơn đặt hàng'!$K:$K,$A24)</f>
        <v>0</v>
      </c>
      <c r="R24" s="60">
        <f>SUMIFS('Đơn đặt hàng'!$R:$R,'Đơn đặt hàng'!$D:$D,R$1,'Đơn đặt hàng'!$K:$K,$A24)</f>
        <v>0</v>
      </c>
      <c r="S24" s="60">
        <f>SUMIFS('Đơn đặt hàng'!$R:$R,'Đơn đặt hàng'!$D:$D,S$1,'Đơn đặt hàng'!$K:$K,$A24)</f>
        <v>0</v>
      </c>
      <c r="T24" s="60">
        <f>SUMIFS('Đơn đặt hàng'!$R:$R,'Đơn đặt hàng'!$D:$D,T$1,'Đơn đặt hàng'!$K:$K,$A24)</f>
        <v>0</v>
      </c>
      <c r="U24" s="60">
        <f>SUMIFS('Đơn đặt hàng'!$R:$R,'Đơn đặt hàng'!$D:$D,U$1,'Đơn đặt hàng'!$K:$K,$A24)</f>
        <v>0</v>
      </c>
      <c r="V24" s="60">
        <f>SUMIFS('Đơn đặt hàng'!$R:$R,'Đơn đặt hàng'!$D:$D,V$1,'Đơn đặt hàng'!$K:$K,$A24)</f>
        <v>0</v>
      </c>
      <c r="W24" s="60">
        <f>SUMIFS('Đơn đặt hàng'!$R:$R,'Đơn đặt hàng'!$D:$D,W$1,'Đơn đặt hàng'!$K:$K,$A24)</f>
        <v>0</v>
      </c>
      <c r="X24" s="60">
        <f>SUMIFS('Đơn đặt hàng'!$R:$R,'Đơn đặt hàng'!$D:$D,X$1,'Đơn đặt hàng'!$K:$K,$A24)</f>
        <v>0</v>
      </c>
      <c r="Y24" s="60">
        <f>SUMIFS('Đơn đặt hàng'!$R:$R,'Đơn đặt hàng'!$D:$D,Y$1,'Đơn đặt hàng'!$K:$K,$A24)</f>
        <v>0</v>
      </c>
      <c r="Z24" s="60">
        <f>SUMIFS('Đơn đặt hàng'!$R:$R,'Đơn đặt hàng'!$D:$D,Z$1,'Đơn đặt hàng'!$K:$K,$A24)</f>
        <v>0</v>
      </c>
      <c r="AA24" s="60">
        <f>SUMIFS('Đơn đặt hàng'!$R:$R,'Đơn đặt hàng'!$D:$D,AA$1,'Đơn đặt hàng'!$K:$K,$A24)</f>
        <v>0</v>
      </c>
      <c r="AB24" s="60">
        <f>SUMIFS('Đơn đặt hàng'!$R:$R,'Đơn đặt hàng'!$D:$D,AB$1,'Đơn đặt hàng'!$K:$K,$A24)</f>
        <v>0</v>
      </c>
      <c r="AC24" s="60">
        <f>SUMIFS('Đơn đặt hàng'!$R:$R,'Đơn đặt hàng'!$D:$D,AC$1,'Đơn đặt hàng'!$K:$K,$A24)</f>
        <v>0</v>
      </c>
      <c r="AD24" s="60">
        <f>SUMIFS('Đơn đặt hàng'!$R:$R,'Đơn đặt hàng'!$D:$D,AD$1,'Đơn đặt hàng'!$K:$K,$A24)</f>
        <v>0</v>
      </c>
      <c r="AE24" s="60">
        <f>SUMIFS('Đơn đặt hàng'!$R:$R,'Đơn đặt hàng'!$D:$D,AE$1,'Đơn đặt hàng'!$K:$K,$A24)</f>
        <v>0</v>
      </c>
      <c r="AF24" s="60">
        <f>SUMIFS('Đơn đặt hàng'!$R:$R,'Đơn đặt hàng'!$D:$D,AF$1,'Đơn đặt hàng'!$K:$K,$A24)</f>
        <v>0</v>
      </c>
      <c r="AG24" s="60">
        <f>SUMIFS('Đơn đặt hàng'!$R:$R,'Đơn đặt hàng'!$D:$D,AG$1,'Đơn đặt hàng'!$K:$K,$A24)</f>
        <v>0</v>
      </c>
      <c r="AH24" s="60">
        <f>SUMIFS('Đơn đặt hàng'!$R:$R,'Đơn đặt hàng'!$D:$D,AH$1,'Đơn đặt hàng'!$K:$K,$A24)</f>
        <v>0</v>
      </c>
      <c r="AI24" s="60">
        <f>SUMIFS('Đơn đặt hàng'!$R:$R,'Đơn đặt hàng'!$D:$D,AI$1,'Đơn đặt hàng'!$K:$K,$A24)</f>
        <v>0</v>
      </c>
    </row>
    <row r="25" spans="1:35" ht="15" hidden="1" customHeight="1" x14ac:dyDescent="0.25">
      <c r="A25" s="29" t="s">
        <v>1736</v>
      </c>
      <c r="B25" s="27" t="s">
        <v>1737</v>
      </c>
      <c r="C25" s="30" t="s">
        <v>1789</v>
      </c>
      <c r="D25" t="s">
        <v>1829</v>
      </c>
      <c r="E25" s="62">
        <f t="shared" si="1"/>
        <v>0</v>
      </c>
      <c r="F25" s="60">
        <f>SUMIFS('Đơn đặt hàng'!$R:$R,'Đơn đặt hàng'!$D:$D,F$1,'Đơn đặt hàng'!$K:$K,$A25)</f>
        <v>0</v>
      </c>
      <c r="G25" s="60">
        <f>SUMIFS('Đơn đặt hàng'!$R:$R,'Đơn đặt hàng'!$D:$D,G$1,'Đơn đặt hàng'!$K:$K,$A25)</f>
        <v>0</v>
      </c>
      <c r="H25" s="60">
        <f>SUMIFS('Đơn đặt hàng'!$R:$R,'Đơn đặt hàng'!$D:$D,H$1,'Đơn đặt hàng'!$K:$K,$A25)</f>
        <v>0</v>
      </c>
      <c r="I25" s="60">
        <f>SUMIFS('Đơn đặt hàng'!$R:$R,'Đơn đặt hàng'!$D:$D,I$1,'Đơn đặt hàng'!$K:$K,$A25)</f>
        <v>0</v>
      </c>
      <c r="J25" s="60">
        <f>SUMIFS('Đơn đặt hàng'!$R:$R,'Đơn đặt hàng'!$D:$D,J$1,'Đơn đặt hàng'!$K:$K,$A25)</f>
        <v>0</v>
      </c>
      <c r="K25" s="60">
        <f>SUMIFS('Đơn đặt hàng'!$R:$R,'Đơn đặt hàng'!$D:$D,K$1,'Đơn đặt hàng'!$K:$K,$A25)</f>
        <v>0</v>
      </c>
      <c r="L25" s="60">
        <f>SUMIFS('Đơn đặt hàng'!$R:$R,'Đơn đặt hàng'!$D:$D,L$1,'Đơn đặt hàng'!$K:$K,$A25)</f>
        <v>0</v>
      </c>
      <c r="M25" s="60">
        <f>SUMIFS('Đơn đặt hàng'!$R:$R,'Đơn đặt hàng'!$D:$D,M$1,'Đơn đặt hàng'!$K:$K,$A25)</f>
        <v>0</v>
      </c>
      <c r="N25" s="60">
        <f>SUMIFS('Đơn đặt hàng'!$R:$R,'Đơn đặt hàng'!$D:$D,N$1,'Đơn đặt hàng'!$K:$K,$A25)</f>
        <v>0</v>
      </c>
      <c r="O25" s="60">
        <f>SUMIFS('Đơn đặt hàng'!$R:$R,'Đơn đặt hàng'!$D:$D,O$1,'Đơn đặt hàng'!$K:$K,$A25)</f>
        <v>0</v>
      </c>
      <c r="P25" s="60">
        <f>SUMIFS('Đơn đặt hàng'!$R:$R,'Đơn đặt hàng'!$D:$D,P$1,'Đơn đặt hàng'!$K:$K,$A25)</f>
        <v>0</v>
      </c>
      <c r="Q25" s="60">
        <f>SUMIFS('Đơn đặt hàng'!$R:$R,'Đơn đặt hàng'!$D:$D,Q$1,'Đơn đặt hàng'!$K:$K,$A25)</f>
        <v>0</v>
      </c>
      <c r="R25" s="60">
        <f>SUMIFS('Đơn đặt hàng'!$R:$R,'Đơn đặt hàng'!$D:$D,R$1,'Đơn đặt hàng'!$K:$K,$A25)</f>
        <v>0</v>
      </c>
      <c r="S25" s="60">
        <f>SUMIFS('Đơn đặt hàng'!$R:$R,'Đơn đặt hàng'!$D:$D,S$1,'Đơn đặt hàng'!$K:$K,$A25)</f>
        <v>0</v>
      </c>
      <c r="T25" s="60">
        <f>SUMIFS('Đơn đặt hàng'!$R:$R,'Đơn đặt hàng'!$D:$D,T$1,'Đơn đặt hàng'!$K:$K,$A25)</f>
        <v>0</v>
      </c>
      <c r="U25" s="60">
        <f>SUMIFS('Đơn đặt hàng'!$R:$R,'Đơn đặt hàng'!$D:$D,U$1,'Đơn đặt hàng'!$K:$K,$A25)</f>
        <v>0</v>
      </c>
      <c r="V25" s="60">
        <f>SUMIFS('Đơn đặt hàng'!$R:$R,'Đơn đặt hàng'!$D:$D,V$1,'Đơn đặt hàng'!$K:$K,$A25)</f>
        <v>0</v>
      </c>
      <c r="W25" s="60">
        <f>SUMIFS('Đơn đặt hàng'!$R:$R,'Đơn đặt hàng'!$D:$D,W$1,'Đơn đặt hàng'!$K:$K,$A25)</f>
        <v>0</v>
      </c>
      <c r="X25" s="60">
        <f>SUMIFS('Đơn đặt hàng'!$R:$R,'Đơn đặt hàng'!$D:$D,X$1,'Đơn đặt hàng'!$K:$K,$A25)</f>
        <v>0</v>
      </c>
      <c r="Y25" s="60">
        <f>SUMIFS('Đơn đặt hàng'!$R:$R,'Đơn đặt hàng'!$D:$D,Y$1,'Đơn đặt hàng'!$K:$K,$A25)</f>
        <v>0</v>
      </c>
      <c r="Z25" s="60">
        <f>SUMIFS('Đơn đặt hàng'!$R:$R,'Đơn đặt hàng'!$D:$D,Z$1,'Đơn đặt hàng'!$K:$K,$A25)</f>
        <v>0</v>
      </c>
      <c r="AA25" s="60">
        <f>SUMIFS('Đơn đặt hàng'!$R:$R,'Đơn đặt hàng'!$D:$D,AA$1,'Đơn đặt hàng'!$K:$K,$A25)</f>
        <v>0</v>
      </c>
      <c r="AB25" s="60">
        <f>SUMIFS('Đơn đặt hàng'!$R:$R,'Đơn đặt hàng'!$D:$D,AB$1,'Đơn đặt hàng'!$K:$K,$A25)</f>
        <v>0</v>
      </c>
      <c r="AC25" s="60">
        <f>SUMIFS('Đơn đặt hàng'!$R:$R,'Đơn đặt hàng'!$D:$D,AC$1,'Đơn đặt hàng'!$K:$K,$A25)</f>
        <v>0</v>
      </c>
      <c r="AD25" s="60">
        <f>SUMIFS('Đơn đặt hàng'!$R:$R,'Đơn đặt hàng'!$D:$D,AD$1,'Đơn đặt hàng'!$K:$K,$A25)</f>
        <v>0</v>
      </c>
      <c r="AE25" s="60">
        <f>SUMIFS('Đơn đặt hàng'!$R:$R,'Đơn đặt hàng'!$D:$D,AE$1,'Đơn đặt hàng'!$K:$K,$A25)</f>
        <v>0</v>
      </c>
      <c r="AF25" s="60">
        <f>SUMIFS('Đơn đặt hàng'!$R:$R,'Đơn đặt hàng'!$D:$D,AF$1,'Đơn đặt hàng'!$K:$K,$A25)</f>
        <v>0</v>
      </c>
      <c r="AG25" s="60">
        <f>SUMIFS('Đơn đặt hàng'!$R:$R,'Đơn đặt hàng'!$D:$D,AG$1,'Đơn đặt hàng'!$K:$K,$A25)</f>
        <v>0</v>
      </c>
      <c r="AH25" s="60">
        <f>SUMIFS('Đơn đặt hàng'!$R:$R,'Đơn đặt hàng'!$D:$D,AH$1,'Đơn đặt hàng'!$K:$K,$A25)</f>
        <v>0</v>
      </c>
      <c r="AI25" s="60">
        <f>SUMIFS('Đơn đặt hàng'!$R:$R,'Đơn đặt hàng'!$D:$D,AI$1,'Đơn đặt hàng'!$K:$K,$A25)</f>
        <v>0</v>
      </c>
    </row>
    <row r="26" spans="1:35" ht="15" hidden="1" customHeight="1" x14ac:dyDescent="0.25">
      <c r="A26" s="29" t="s">
        <v>1738</v>
      </c>
      <c r="B26" s="27" t="s">
        <v>1739</v>
      </c>
      <c r="C26" s="30" t="s">
        <v>29</v>
      </c>
      <c r="D26" t="s">
        <v>1829</v>
      </c>
      <c r="E26" s="62">
        <f t="shared" si="1"/>
        <v>0</v>
      </c>
      <c r="F26" s="60">
        <f>SUMIFS('Đơn đặt hàng'!$R:$R,'Đơn đặt hàng'!$D:$D,F$1,'Đơn đặt hàng'!$K:$K,$A26)</f>
        <v>0</v>
      </c>
      <c r="G26" s="60">
        <f>SUMIFS('Đơn đặt hàng'!$R:$R,'Đơn đặt hàng'!$D:$D,G$1,'Đơn đặt hàng'!$K:$K,$A26)</f>
        <v>0</v>
      </c>
      <c r="H26" s="60">
        <f>SUMIFS('Đơn đặt hàng'!$R:$R,'Đơn đặt hàng'!$D:$D,H$1,'Đơn đặt hàng'!$K:$K,$A26)</f>
        <v>0</v>
      </c>
      <c r="I26" s="60">
        <f>SUMIFS('Đơn đặt hàng'!$R:$R,'Đơn đặt hàng'!$D:$D,I$1,'Đơn đặt hàng'!$K:$K,$A26)</f>
        <v>0</v>
      </c>
      <c r="J26" s="60">
        <f>SUMIFS('Đơn đặt hàng'!$R:$R,'Đơn đặt hàng'!$D:$D,J$1,'Đơn đặt hàng'!$K:$K,$A26)</f>
        <v>0</v>
      </c>
      <c r="K26" s="60">
        <f>SUMIFS('Đơn đặt hàng'!$R:$R,'Đơn đặt hàng'!$D:$D,K$1,'Đơn đặt hàng'!$K:$K,$A26)</f>
        <v>0</v>
      </c>
      <c r="L26" s="60">
        <f>SUMIFS('Đơn đặt hàng'!$R:$R,'Đơn đặt hàng'!$D:$D,L$1,'Đơn đặt hàng'!$K:$K,$A26)</f>
        <v>0</v>
      </c>
      <c r="M26" s="60">
        <f>SUMIFS('Đơn đặt hàng'!$R:$R,'Đơn đặt hàng'!$D:$D,M$1,'Đơn đặt hàng'!$K:$K,$A26)</f>
        <v>0</v>
      </c>
      <c r="N26" s="60">
        <f>SUMIFS('Đơn đặt hàng'!$R:$R,'Đơn đặt hàng'!$D:$D,N$1,'Đơn đặt hàng'!$K:$K,$A26)</f>
        <v>0</v>
      </c>
      <c r="O26" s="60">
        <f>SUMIFS('Đơn đặt hàng'!$R:$R,'Đơn đặt hàng'!$D:$D,O$1,'Đơn đặt hàng'!$K:$K,$A26)</f>
        <v>0</v>
      </c>
      <c r="P26" s="60">
        <f>SUMIFS('Đơn đặt hàng'!$R:$R,'Đơn đặt hàng'!$D:$D,P$1,'Đơn đặt hàng'!$K:$K,$A26)</f>
        <v>0</v>
      </c>
      <c r="Q26" s="60">
        <f>SUMIFS('Đơn đặt hàng'!$R:$R,'Đơn đặt hàng'!$D:$D,Q$1,'Đơn đặt hàng'!$K:$K,$A26)</f>
        <v>0</v>
      </c>
      <c r="R26" s="60">
        <f>SUMIFS('Đơn đặt hàng'!$R:$R,'Đơn đặt hàng'!$D:$D,R$1,'Đơn đặt hàng'!$K:$K,$A26)</f>
        <v>0</v>
      </c>
      <c r="S26" s="60">
        <f>SUMIFS('Đơn đặt hàng'!$R:$R,'Đơn đặt hàng'!$D:$D,S$1,'Đơn đặt hàng'!$K:$K,$A26)</f>
        <v>0</v>
      </c>
      <c r="T26" s="60">
        <f>SUMIFS('Đơn đặt hàng'!$R:$R,'Đơn đặt hàng'!$D:$D,T$1,'Đơn đặt hàng'!$K:$K,$A26)</f>
        <v>0</v>
      </c>
      <c r="U26" s="60">
        <f>SUMIFS('Đơn đặt hàng'!$R:$R,'Đơn đặt hàng'!$D:$D,U$1,'Đơn đặt hàng'!$K:$K,$A26)</f>
        <v>0</v>
      </c>
      <c r="V26" s="60">
        <f>SUMIFS('Đơn đặt hàng'!$R:$R,'Đơn đặt hàng'!$D:$D,V$1,'Đơn đặt hàng'!$K:$K,$A26)</f>
        <v>0</v>
      </c>
      <c r="W26" s="60">
        <f>SUMIFS('Đơn đặt hàng'!$R:$R,'Đơn đặt hàng'!$D:$D,W$1,'Đơn đặt hàng'!$K:$K,$A26)</f>
        <v>0</v>
      </c>
      <c r="X26" s="60">
        <f>SUMIFS('Đơn đặt hàng'!$R:$R,'Đơn đặt hàng'!$D:$D,X$1,'Đơn đặt hàng'!$K:$K,$A26)</f>
        <v>0</v>
      </c>
      <c r="Y26" s="60">
        <f>SUMIFS('Đơn đặt hàng'!$R:$R,'Đơn đặt hàng'!$D:$D,Y$1,'Đơn đặt hàng'!$K:$K,$A26)</f>
        <v>0</v>
      </c>
      <c r="Z26" s="60">
        <f>SUMIFS('Đơn đặt hàng'!$R:$R,'Đơn đặt hàng'!$D:$D,Z$1,'Đơn đặt hàng'!$K:$K,$A26)</f>
        <v>0</v>
      </c>
      <c r="AA26" s="60">
        <f>SUMIFS('Đơn đặt hàng'!$R:$R,'Đơn đặt hàng'!$D:$D,AA$1,'Đơn đặt hàng'!$K:$K,$A26)</f>
        <v>0</v>
      </c>
      <c r="AB26" s="60">
        <f>SUMIFS('Đơn đặt hàng'!$R:$R,'Đơn đặt hàng'!$D:$D,AB$1,'Đơn đặt hàng'!$K:$K,$A26)</f>
        <v>0</v>
      </c>
      <c r="AC26" s="60">
        <f>SUMIFS('Đơn đặt hàng'!$R:$R,'Đơn đặt hàng'!$D:$D,AC$1,'Đơn đặt hàng'!$K:$K,$A26)</f>
        <v>0</v>
      </c>
      <c r="AD26" s="60">
        <f>SUMIFS('Đơn đặt hàng'!$R:$R,'Đơn đặt hàng'!$D:$D,AD$1,'Đơn đặt hàng'!$K:$K,$A26)</f>
        <v>0</v>
      </c>
      <c r="AE26" s="60">
        <f>SUMIFS('Đơn đặt hàng'!$R:$R,'Đơn đặt hàng'!$D:$D,AE$1,'Đơn đặt hàng'!$K:$K,$A26)</f>
        <v>0</v>
      </c>
      <c r="AF26" s="60">
        <f>SUMIFS('Đơn đặt hàng'!$R:$R,'Đơn đặt hàng'!$D:$D,AF$1,'Đơn đặt hàng'!$K:$K,$A26)</f>
        <v>0</v>
      </c>
      <c r="AG26" s="60">
        <f>SUMIFS('Đơn đặt hàng'!$R:$R,'Đơn đặt hàng'!$D:$D,AG$1,'Đơn đặt hàng'!$K:$K,$A26)</f>
        <v>0</v>
      </c>
      <c r="AH26" s="60">
        <f>SUMIFS('Đơn đặt hàng'!$R:$R,'Đơn đặt hàng'!$D:$D,AH$1,'Đơn đặt hàng'!$K:$K,$A26)</f>
        <v>0</v>
      </c>
      <c r="AI26" s="60">
        <f>SUMIFS('Đơn đặt hàng'!$R:$R,'Đơn đặt hàng'!$D:$D,AI$1,'Đơn đặt hàng'!$K:$K,$A26)</f>
        <v>0</v>
      </c>
    </row>
    <row r="27" spans="1:35" ht="13.5" customHeight="1" x14ac:dyDescent="0.25">
      <c r="A27" s="29" t="s">
        <v>41</v>
      </c>
      <c r="B27" s="27" t="s">
        <v>42</v>
      </c>
      <c r="C27" s="30" t="s">
        <v>29</v>
      </c>
      <c r="D27" t="s">
        <v>1829</v>
      </c>
      <c r="E27" s="69">
        <f t="shared" si="1"/>
        <v>157</v>
      </c>
      <c r="F27" s="60">
        <f>SUMIFS('Đơn đặt hàng'!$R:$R,'Đơn đặt hàng'!$D:$D,F$1,'Đơn đặt hàng'!$K:$K,$A27)</f>
        <v>0</v>
      </c>
      <c r="G27" s="60">
        <f>SUMIFS('Đơn đặt hàng'!$R:$R,'Đơn đặt hàng'!$D:$D,G$1,'Đơn đặt hàng'!$K:$K,$A27)</f>
        <v>0</v>
      </c>
      <c r="H27" s="60">
        <f>SUMIFS('Đơn đặt hàng'!$R:$R,'Đơn đặt hàng'!$D:$D,H$1,'Đơn đặt hàng'!$K:$K,$A27)</f>
        <v>0</v>
      </c>
      <c r="I27" s="60">
        <f>SUMIFS('Đơn đặt hàng'!$R:$R,'Đơn đặt hàng'!$D:$D,I$1,'Đơn đặt hàng'!$K:$K,$A27)</f>
        <v>13</v>
      </c>
      <c r="J27" s="60">
        <f>SUMIFS('Đơn đặt hàng'!$R:$R,'Đơn đặt hàng'!$D:$D,J$1,'Đơn đặt hàng'!$K:$K,$A27)</f>
        <v>0</v>
      </c>
      <c r="K27" s="60">
        <f>SUMIFS('Đơn đặt hàng'!$R:$R,'Đơn đặt hàng'!$D:$D,K$1,'Đơn đặt hàng'!$K:$K,$A27)</f>
        <v>21</v>
      </c>
      <c r="L27" s="60">
        <f>SUMIFS('Đơn đặt hàng'!$R:$R,'Đơn đặt hàng'!$D:$D,L$1,'Đơn đặt hàng'!$K:$K,$A27)</f>
        <v>0</v>
      </c>
      <c r="M27" s="60">
        <f>SUMIFS('Đơn đặt hàng'!$R:$R,'Đơn đặt hàng'!$D:$D,M$1,'Đơn đặt hàng'!$K:$K,$A27)</f>
        <v>44</v>
      </c>
      <c r="N27" s="60">
        <f>SUMIFS('Đơn đặt hàng'!$R:$R,'Đơn đặt hàng'!$D:$D,N$1,'Đơn đặt hàng'!$K:$K,$A27)</f>
        <v>21</v>
      </c>
      <c r="O27" s="60">
        <f>SUMIFS('Đơn đặt hàng'!$R:$R,'Đơn đặt hàng'!$D:$D,O$1,'Đơn đặt hàng'!$K:$K,$A27)</f>
        <v>23</v>
      </c>
      <c r="P27" s="60">
        <f>SUMIFS('Đơn đặt hàng'!$R:$R,'Đơn đặt hàng'!$D:$D,P$1,'Đơn đặt hàng'!$K:$K,$A27)</f>
        <v>0</v>
      </c>
      <c r="Q27" s="60">
        <f>SUMIFS('Đơn đặt hàng'!$R:$R,'Đơn đặt hàng'!$D:$D,Q$1,'Đơn đặt hàng'!$K:$K,$A27)</f>
        <v>0</v>
      </c>
      <c r="R27" s="60">
        <f>SUMIFS('Đơn đặt hàng'!$R:$R,'Đơn đặt hàng'!$D:$D,R$1,'Đơn đặt hàng'!$K:$K,$A27)</f>
        <v>5</v>
      </c>
      <c r="S27" s="60">
        <f>SUMIFS('Đơn đặt hàng'!$R:$R,'Đơn đặt hàng'!$D:$D,S$1,'Đơn đặt hàng'!$K:$K,$A27)</f>
        <v>0</v>
      </c>
      <c r="T27" s="60">
        <f>SUMIFS('Đơn đặt hàng'!$R:$R,'Đơn đặt hàng'!$D:$D,T$1,'Đơn đặt hàng'!$K:$K,$A27)</f>
        <v>3</v>
      </c>
      <c r="U27" s="60">
        <f>SUMIFS('Đơn đặt hàng'!$R:$R,'Đơn đặt hàng'!$D:$D,U$1,'Đơn đặt hàng'!$K:$K,$A27)</f>
        <v>10</v>
      </c>
      <c r="V27" s="60">
        <f>SUMIFS('Đơn đặt hàng'!$R:$R,'Đơn đặt hàng'!$D:$D,V$1,'Đơn đặt hàng'!$K:$K,$A27)</f>
        <v>4</v>
      </c>
      <c r="W27" s="60">
        <f>SUMIFS('Đơn đặt hàng'!$R:$R,'Đơn đặt hàng'!$D:$D,W$1,'Đơn đặt hàng'!$K:$K,$A27)</f>
        <v>11</v>
      </c>
      <c r="X27" s="60">
        <f>SUMIFS('Đơn đặt hàng'!$R:$R,'Đơn đặt hàng'!$D:$D,X$1,'Đơn đặt hàng'!$K:$K,$A27)</f>
        <v>2</v>
      </c>
      <c r="Y27" s="60">
        <f>SUMIFS('Đơn đặt hàng'!$R:$R,'Đơn đặt hàng'!$D:$D,Y$1,'Đơn đặt hàng'!$K:$K,$A27)</f>
        <v>0</v>
      </c>
      <c r="Z27" s="60">
        <f>SUMIFS('Đơn đặt hàng'!$R:$R,'Đơn đặt hàng'!$D:$D,Z$1,'Đơn đặt hàng'!$K:$K,$A27)</f>
        <v>0</v>
      </c>
      <c r="AA27" s="60">
        <f>SUMIFS('Đơn đặt hàng'!$R:$R,'Đơn đặt hàng'!$D:$D,AA$1,'Đơn đặt hàng'!$K:$K,$A27)</f>
        <v>0</v>
      </c>
      <c r="AB27" s="60">
        <f>SUMIFS('Đơn đặt hàng'!$R:$R,'Đơn đặt hàng'!$D:$D,AB$1,'Đơn đặt hàng'!$K:$K,$A27)</f>
        <v>0</v>
      </c>
      <c r="AC27" s="60">
        <f>SUMIFS('Đơn đặt hàng'!$R:$R,'Đơn đặt hàng'!$D:$D,AC$1,'Đơn đặt hàng'!$K:$K,$A27)</f>
        <v>0</v>
      </c>
      <c r="AD27" s="60">
        <f>SUMIFS('Đơn đặt hàng'!$R:$R,'Đơn đặt hàng'!$D:$D,AD$1,'Đơn đặt hàng'!$K:$K,$A27)</f>
        <v>0</v>
      </c>
      <c r="AE27" s="60">
        <f>SUMIFS('Đơn đặt hàng'!$R:$R,'Đơn đặt hàng'!$D:$D,AE$1,'Đơn đặt hàng'!$K:$K,$A27)</f>
        <v>0</v>
      </c>
      <c r="AF27" s="60">
        <f>SUMIFS('Đơn đặt hàng'!$R:$R,'Đơn đặt hàng'!$D:$D,AF$1,'Đơn đặt hàng'!$K:$K,$A27)</f>
        <v>0</v>
      </c>
      <c r="AG27" s="60">
        <f>SUMIFS('Đơn đặt hàng'!$R:$R,'Đơn đặt hàng'!$D:$D,AG$1,'Đơn đặt hàng'!$K:$K,$A27)</f>
        <v>0</v>
      </c>
      <c r="AH27" s="60">
        <f>SUMIFS('Đơn đặt hàng'!$R:$R,'Đơn đặt hàng'!$D:$D,AH$1,'Đơn đặt hàng'!$K:$K,$A27)</f>
        <v>0</v>
      </c>
      <c r="AI27" s="60">
        <f>SUMIFS('Đơn đặt hàng'!$R:$R,'Đơn đặt hàng'!$D:$D,AI$1,'Đơn đặt hàng'!$K:$K,$A27)</f>
        <v>0</v>
      </c>
    </row>
    <row r="28" spans="1:35" ht="15" hidden="1" customHeight="1" x14ac:dyDescent="0.25">
      <c r="A28" s="29" t="s">
        <v>1740</v>
      </c>
      <c r="B28" s="27" t="s">
        <v>1741</v>
      </c>
      <c r="C28" s="30" t="s">
        <v>29</v>
      </c>
      <c r="D28" t="s">
        <v>1829</v>
      </c>
      <c r="E28" s="62">
        <f t="shared" si="1"/>
        <v>0</v>
      </c>
      <c r="F28" s="60">
        <f>SUMIFS('Đơn đặt hàng'!$R:$R,'Đơn đặt hàng'!$D:$D,F$1,'Đơn đặt hàng'!$K:$K,$A28)</f>
        <v>0</v>
      </c>
      <c r="G28" s="60">
        <f>SUMIFS('Đơn đặt hàng'!$R:$R,'Đơn đặt hàng'!$D:$D,G$1,'Đơn đặt hàng'!$K:$K,$A28)</f>
        <v>0</v>
      </c>
      <c r="H28" s="60">
        <f>SUMIFS('Đơn đặt hàng'!$R:$R,'Đơn đặt hàng'!$D:$D,H$1,'Đơn đặt hàng'!$K:$K,$A28)</f>
        <v>0</v>
      </c>
      <c r="I28" s="60">
        <f>SUMIFS('Đơn đặt hàng'!$R:$R,'Đơn đặt hàng'!$D:$D,I$1,'Đơn đặt hàng'!$K:$K,$A28)</f>
        <v>0</v>
      </c>
      <c r="J28" s="60">
        <f>SUMIFS('Đơn đặt hàng'!$R:$R,'Đơn đặt hàng'!$D:$D,J$1,'Đơn đặt hàng'!$K:$K,$A28)</f>
        <v>0</v>
      </c>
      <c r="K28" s="60">
        <f>SUMIFS('Đơn đặt hàng'!$R:$R,'Đơn đặt hàng'!$D:$D,K$1,'Đơn đặt hàng'!$K:$K,$A28)</f>
        <v>0</v>
      </c>
      <c r="L28" s="60">
        <f>SUMIFS('Đơn đặt hàng'!$R:$R,'Đơn đặt hàng'!$D:$D,L$1,'Đơn đặt hàng'!$K:$K,$A28)</f>
        <v>0</v>
      </c>
      <c r="M28" s="60">
        <f>SUMIFS('Đơn đặt hàng'!$R:$R,'Đơn đặt hàng'!$D:$D,M$1,'Đơn đặt hàng'!$K:$K,$A28)</f>
        <v>0</v>
      </c>
      <c r="N28" s="60">
        <f>SUMIFS('Đơn đặt hàng'!$R:$R,'Đơn đặt hàng'!$D:$D,N$1,'Đơn đặt hàng'!$K:$K,$A28)</f>
        <v>0</v>
      </c>
      <c r="O28" s="60">
        <f>SUMIFS('Đơn đặt hàng'!$R:$R,'Đơn đặt hàng'!$D:$D,O$1,'Đơn đặt hàng'!$K:$K,$A28)</f>
        <v>0</v>
      </c>
      <c r="P28" s="60">
        <f>SUMIFS('Đơn đặt hàng'!$R:$R,'Đơn đặt hàng'!$D:$D,P$1,'Đơn đặt hàng'!$K:$K,$A28)</f>
        <v>0</v>
      </c>
      <c r="Q28" s="60">
        <f>SUMIFS('Đơn đặt hàng'!$R:$R,'Đơn đặt hàng'!$D:$D,Q$1,'Đơn đặt hàng'!$K:$K,$A28)</f>
        <v>0</v>
      </c>
      <c r="R28" s="60">
        <f>SUMIFS('Đơn đặt hàng'!$R:$R,'Đơn đặt hàng'!$D:$D,R$1,'Đơn đặt hàng'!$K:$K,$A28)</f>
        <v>0</v>
      </c>
      <c r="S28" s="60">
        <f>SUMIFS('Đơn đặt hàng'!$R:$R,'Đơn đặt hàng'!$D:$D,S$1,'Đơn đặt hàng'!$K:$K,$A28)</f>
        <v>0</v>
      </c>
      <c r="T28" s="60">
        <f>SUMIFS('Đơn đặt hàng'!$R:$R,'Đơn đặt hàng'!$D:$D,T$1,'Đơn đặt hàng'!$K:$K,$A28)</f>
        <v>0</v>
      </c>
      <c r="U28" s="60">
        <f>SUMIFS('Đơn đặt hàng'!$R:$R,'Đơn đặt hàng'!$D:$D,U$1,'Đơn đặt hàng'!$K:$K,$A28)</f>
        <v>0</v>
      </c>
      <c r="V28" s="60">
        <f>SUMIFS('Đơn đặt hàng'!$R:$R,'Đơn đặt hàng'!$D:$D,V$1,'Đơn đặt hàng'!$K:$K,$A28)</f>
        <v>0</v>
      </c>
      <c r="W28" s="60">
        <f>SUMIFS('Đơn đặt hàng'!$R:$R,'Đơn đặt hàng'!$D:$D,W$1,'Đơn đặt hàng'!$K:$K,$A28)</f>
        <v>0</v>
      </c>
      <c r="X28" s="60">
        <f>SUMIFS('Đơn đặt hàng'!$R:$R,'Đơn đặt hàng'!$D:$D,X$1,'Đơn đặt hàng'!$K:$K,$A28)</f>
        <v>0</v>
      </c>
      <c r="Y28" s="60">
        <f>SUMIFS('Đơn đặt hàng'!$R:$R,'Đơn đặt hàng'!$D:$D,Y$1,'Đơn đặt hàng'!$K:$K,$A28)</f>
        <v>0</v>
      </c>
      <c r="Z28" s="60">
        <f>SUMIFS('Đơn đặt hàng'!$R:$R,'Đơn đặt hàng'!$D:$D,Z$1,'Đơn đặt hàng'!$K:$K,$A28)</f>
        <v>0</v>
      </c>
      <c r="AA28" s="60">
        <f>SUMIFS('Đơn đặt hàng'!$R:$R,'Đơn đặt hàng'!$D:$D,AA$1,'Đơn đặt hàng'!$K:$K,$A28)</f>
        <v>0</v>
      </c>
      <c r="AB28" s="60">
        <f>SUMIFS('Đơn đặt hàng'!$R:$R,'Đơn đặt hàng'!$D:$D,AB$1,'Đơn đặt hàng'!$K:$K,$A28)</f>
        <v>0</v>
      </c>
      <c r="AC28" s="60">
        <f>SUMIFS('Đơn đặt hàng'!$R:$R,'Đơn đặt hàng'!$D:$D,AC$1,'Đơn đặt hàng'!$K:$K,$A28)</f>
        <v>0</v>
      </c>
      <c r="AD28" s="60">
        <f>SUMIFS('Đơn đặt hàng'!$R:$R,'Đơn đặt hàng'!$D:$D,AD$1,'Đơn đặt hàng'!$K:$K,$A28)</f>
        <v>0</v>
      </c>
      <c r="AE28" s="60">
        <f>SUMIFS('Đơn đặt hàng'!$R:$R,'Đơn đặt hàng'!$D:$D,AE$1,'Đơn đặt hàng'!$K:$K,$A28)</f>
        <v>0</v>
      </c>
      <c r="AF28" s="60">
        <f>SUMIFS('Đơn đặt hàng'!$R:$R,'Đơn đặt hàng'!$D:$D,AF$1,'Đơn đặt hàng'!$K:$K,$A28)</f>
        <v>0</v>
      </c>
      <c r="AG28" s="60">
        <f>SUMIFS('Đơn đặt hàng'!$R:$R,'Đơn đặt hàng'!$D:$D,AG$1,'Đơn đặt hàng'!$K:$K,$A28)</f>
        <v>0</v>
      </c>
      <c r="AH28" s="60">
        <f>SUMIFS('Đơn đặt hàng'!$R:$R,'Đơn đặt hàng'!$D:$D,AH$1,'Đơn đặt hàng'!$K:$K,$A28)</f>
        <v>0</v>
      </c>
      <c r="AI28" s="60">
        <f>SUMIFS('Đơn đặt hàng'!$R:$R,'Đơn đặt hàng'!$D:$D,AI$1,'Đơn đặt hàng'!$K:$K,$A28)</f>
        <v>0</v>
      </c>
    </row>
    <row r="29" spans="1:35" ht="15" hidden="1" customHeight="1" x14ac:dyDescent="0.25">
      <c r="A29" s="29" t="s">
        <v>1742</v>
      </c>
      <c r="B29" s="27" t="s">
        <v>1743</v>
      </c>
      <c r="C29" s="30" t="s">
        <v>1788</v>
      </c>
      <c r="D29" t="s">
        <v>1829</v>
      </c>
      <c r="E29" s="62">
        <f t="shared" si="1"/>
        <v>0</v>
      </c>
      <c r="F29" s="60">
        <f>SUMIFS('Đơn đặt hàng'!$R:$R,'Đơn đặt hàng'!$D:$D,F$1,'Đơn đặt hàng'!$K:$K,$A29)</f>
        <v>0</v>
      </c>
      <c r="G29" s="60">
        <f>SUMIFS('Đơn đặt hàng'!$R:$R,'Đơn đặt hàng'!$D:$D,G$1,'Đơn đặt hàng'!$K:$K,$A29)</f>
        <v>0</v>
      </c>
      <c r="H29" s="60">
        <f>SUMIFS('Đơn đặt hàng'!$R:$R,'Đơn đặt hàng'!$D:$D,H$1,'Đơn đặt hàng'!$K:$K,$A29)</f>
        <v>0</v>
      </c>
      <c r="I29" s="60">
        <f>SUMIFS('Đơn đặt hàng'!$R:$R,'Đơn đặt hàng'!$D:$D,I$1,'Đơn đặt hàng'!$K:$K,$A29)</f>
        <v>0</v>
      </c>
      <c r="J29" s="60">
        <f>SUMIFS('Đơn đặt hàng'!$R:$R,'Đơn đặt hàng'!$D:$D,J$1,'Đơn đặt hàng'!$K:$K,$A29)</f>
        <v>0</v>
      </c>
      <c r="K29" s="60">
        <f>SUMIFS('Đơn đặt hàng'!$R:$R,'Đơn đặt hàng'!$D:$D,K$1,'Đơn đặt hàng'!$K:$K,$A29)</f>
        <v>0</v>
      </c>
      <c r="L29" s="60">
        <f>SUMIFS('Đơn đặt hàng'!$R:$R,'Đơn đặt hàng'!$D:$D,L$1,'Đơn đặt hàng'!$K:$K,$A29)</f>
        <v>0</v>
      </c>
      <c r="M29" s="60">
        <f>SUMIFS('Đơn đặt hàng'!$R:$R,'Đơn đặt hàng'!$D:$D,M$1,'Đơn đặt hàng'!$K:$K,$A29)</f>
        <v>0</v>
      </c>
      <c r="N29" s="60">
        <f>SUMIFS('Đơn đặt hàng'!$R:$R,'Đơn đặt hàng'!$D:$D,N$1,'Đơn đặt hàng'!$K:$K,$A29)</f>
        <v>0</v>
      </c>
      <c r="O29" s="60">
        <f>SUMIFS('Đơn đặt hàng'!$R:$R,'Đơn đặt hàng'!$D:$D,O$1,'Đơn đặt hàng'!$K:$K,$A29)</f>
        <v>0</v>
      </c>
      <c r="P29" s="60">
        <f>SUMIFS('Đơn đặt hàng'!$R:$R,'Đơn đặt hàng'!$D:$D,P$1,'Đơn đặt hàng'!$K:$K,$A29)</f>
        <v>0</v>
      </c>
      <c r="Q29" s="60">
        <f>SUMIFS('Đơn đặt hàng'!$R:$R,'Đơn đặt hàng'!$D:$D,Q$1,'Đơn đặt hàng'!$K:$K,$A29)</f>
        <v>0</v>
      </c>
      <c r="R29" s="60">
        <f>SUMIFS('Đơn đặt hàng'!$R:$R,'Đơn đặt hàng'!$D:$D,R$1,'Đơn đặt hàng'!$K:$K,$A29)</f>
        <v>0</v>
      </c>
      <c r="S29" s="60">
        <f>SUMIFS('Đơn đặt hàng'!$R:$R,'Đơn đặt hàng'!$D:$D,S$1,'Đơn đặt hàng'!$K:$K,$A29)</f>
        <v>0</v>
      </c>
      <c r="T29" s="60">
        <f>SUMIFS('Đơn đặt hàng'!$R:$R,'Đơn đặt hàng'!$D:$D,T$1,'Đơn đặt hàng'!$K:$K,$A29)</f>
        <v>0</v>
      </c>
      <c r="U29" s="60">
        <f>SUMIFS('Đơn đặt hàng'!$R:$R,'Đơn đặt hàng'!$D:$D,U$1,'Đơn đặt hàng'!$K:$K,$A29)</f>
        <v>0</v>
      </c>
      <c r="V29" s="60">
        <f>SUMIFS('Đơn đặt hàng'!$R:$R,'Đơn đặt hàng'!$D:$D,V$1,'Đơn đặt hàng'!$K:$K,$A29)</f>
        <v>0</v>
      </c>
      <c r="W29" s="60">
        <f>SUMIFS('Đơn đặt hàng'!$R:$R,'Đơn đặt hàng'!$D:$D,W$1,'Đơn đặt hàng'!$K:$K,$A29)</f>
        <v>0</v>
      </c>
      <c r="X29" s="60">
        <f>SUMIFS('Đơn đặt hàng'!$R:$R,'Đơn đặt hàng'!$D:$D,X$1,'Đơn đặt hàng'!$K:$K,$A29)</f>
        <v>0</v>
      </c>
      <c r="Y29" s="60">
        <f>SUMIFS('Đơn đặt hàng'!$R:$R,'Đơn đặt hàng'!$D:$D,Y$1,'Đơn đặt hàng'!$K:$K,$A29)</f>
        <v>0</v>
      </c>
      <c r="Z29" s="60">
        <f>SUMIFS('Đơn đặt hàng'!$R:$R,'Đơn đặt hàng'!$D:$D,Z$1,'Đơn đặt hàng'!$K:$K,$A29)</f>
        <v>0</v>
      </c>
      <c r="AA29" s="60">
        <f>SUMIFS('Đơn đặt hàng'!$R:$R,'Đơn đặt hàng'!$D:$D,AA$1,'Đơn đặt hàng'!$K:$K,$A29)</f>
        <v>0</v>
      </c>
      <c r="AB29" s="60">
        <f>SUMIFS('Đơn đặt hàng'!$R:$R,'Đơn đặt hàng'!$D:$D,AB$1,'Đơn đặt hàng'!$K:$K,$A29)</f>
        <v>0</v>
      </c>
      <c r="AC29" s="60">
        <f>SUMIFS('Đơn đặt hàng'!$R:$R,'Đơn đặt hàng'!$D:$D,AC$1,'Đơn đặt hàng'!$K:$K,$A29)</f>
        <v>0</v>
      </c>
      <c r="AD29" s="60">
        <f>SUMIFS('Đơn đặt hàng'!$R:$R,'Đơn đặt hàng'!$D:$D,AD$1,'Đơn đặt hàng'!$K:$K,$A29)</f>
        <v>0</v>
      </c>
      <c r="AE29" s="60">
        <f>SUMIFS('Đơn đặt hàng'!$R:$R,'Đơn đặt hàng'!$D:$D,AE$1,'Đơn đặt hàng'!$K:$K,$A29)</f>
        <v>0</v>
      </c>
      <c r="AF29" s="60">
        <f>SUMIFS('Đơn đặt hàng'!$R:$R,'Đơn đặt hàng'!$D:$D,AF$1,'Đơn đặt hàng'!$K:$K,$A29)</f>
        <v>0</v>
      </c>
      <c r="AG29" s="60">
        <f>SUMIFS('Đơn đặt hàng'!$R:$R,'Đơn đặt hàng'!$D:$D,AG$1,'Đơn đặt hàng'!$K:$K,$A29)</f>
        <v>0</v>
      </c>
      <c r="AH29" s="60">
        <f>SUMIFS('Đơn đặt hàng'!$R:$R,'Đơn đặt hàng'!$D:$D,AH$1,'Đơn đặt hàng'!$K:$K,$A29)</f>
        <v>0</v>
      </c>
      <c r="AI29" s="60">
        <f>SUMIFS('Đơn đặt hàng'!$R:$R,'Đơn đặt hàng'!$D:$D,AI$1,'Đơn đặt hàng'!$K:$K,$A29)</f>
        <v>0</v>
      </c>
    </row>
    <row r="30" spans="1:35" ht="15" hidden="1" customHeight="1" x14ac:dyDescent="0.25">
      <c r="A30" s="29" t="s">
        <v>1744</v>
      </c>
      <c r="B30" s="27" t="s">
        <v>1745</v>
      </c>
      <c r="C30" s="30" t="s">
        <v>1790</v>
      </c>
      <c r="D30" t="s">
        <v>1829</v>
      </c>
      <c r="E30" s="62">
        <f t="shared" si="1"/>
        <v>0</v>
      </c>
      <c r="F30" s="60">
        <f>SUMIFS('Đơn đặt hàng'!$R:$R,'Đơn đặt hàng'!$D:$D,F$1,'Đơn đặt hàng'!$K:$K,$A30)</f>
        <v>0</v>
      </c>
      <c r="G30" s="60">
        <f>SUMIFS('Đơn đặt hàng'!$R:$R,'Đơn đặt hàng'!$D:$D,G$1,'Đơn đặt hàng'!$K:$K,$A30)</f>
        <v>0</v>
      </c>
      <c r="H30" s="60">
        <f>SUMIFS('Đơn đặt hàng'!$R:$R,'Đơn đặt hàng'!$D:$D,H$1,'Đơn đặt hàng'!$K:$K,$A30)</f>
        <v>0</v>
      </c>
      <c r="I30" s="60">
        <f>SUMIFS('Đơn đặt hàng'!$R:$R,'Đơn đặt hàng'!$D:$D,I$1,'Đơn đặt hàng'!$K:$K,$A30)</f>
        <v>0</v>
      </c>
      <c r="J30" s="60">
        <f>SUMIFS('Đơn đặt hàng'!$R:$R,'Đơn đặt hàng'!$D:$D,J$1,'Đơn đặt hàng'!$K:$K,$A30)</f>
        <v>0</v>
      </c>
      <c r="K30" s="60">
        <f>SUMIFS('Đơn đặt hàng'!$R:$R,'Đơn đặt hàng'!$D:$D,K$1,'Đơn đặt hàng'!$K:$K,$A30)</f>
        <v>0</v>
      </c>
      <c r="L30" s="60">
        <f>SUMIFS('Đơn đặt hàng'!$R:$R,'Đơn đặt hàng'!$D:$D,L$1,'Đơn đặt hàng'!$K:$K,$A30)</f>
        <v>0</v>
      </c>
      <c r="M30" s="60">
        <f>SUMIFS('Đơn đặt hàng'!$R:$R,'Đơn đặt hàng'!$D:$D,M$1,'Đơn đặt hàng'!$K:$K,$A30)</f>
        <v>0</v>
      </c>
      <c r="N30" s="60">
        <f>SUMIFS('Đơn đặt hàng'!$R:$R,'Đơn đặt hàng'!$D:$D,N$1,'Đơn đặt hàng'!$K:$K,$A30)</f>
        <v>0</v>
      </c>
      <c r="O30" s="60">
        <f>SUMIFS('Đơn đặt hàng'!$R:$R,'Đơn đặt hàng'!$D:$D,O$1,'Đơn đặt hàng'!$K:$K,$A30)</f>
        <v>0</v>
      </c>
      <c r="P30" s="60">
        <f>SUMIFS('Đơn đặt hàng'!$R:$R,'Đơn đặt hàng'!$D:$D,P$1,'Đơn đặt hàng'!$K:$K,$A30)</f>
        <v>0</v>
      </c>
      <c r="Q30" s="60">
        <f>SUMIFS('Đơn đặt hàng'!$R:$R,'Đơn đặt hàng'!$D:$D,Q$1,'Đơn đặt hàng'!$K:$K,$A30)</f>
        <v>0</v>
      </c>
      <c r="R30" s="60">
        <f>SUMIFS('Đơn đặt hàng'!$R:$R,'Đơn đặt hàng'!$D:$D,R$1,'Đơn đặt hàng'!$K:$K,$A30)</f>
        <v>0</v>
      </c>
      <c r="S30" s="60">
        <f>SUMIFS('Đơn đặt hàng'!$R:$R,'Đơn đặt hàng'!$D:$D,S$1,'Đơn đặt hàng'!$K:$K,$A30)</f>
        <v>0</v>
      </c>
      <c r="T30" s="60">
        <f>SUMIFS('Đơn đặt hàng'!$R:$R,'Đơn đặt hàng'!$D:$D,T$1,'Đơn đặt hàng'!$K:$K,$A30)</f>
        <v>0</v>
      </c>
      <c r="U30" s="60">
        <f>SUMIFS('Đơn đặt hàng'!$R:$R,'Đơn đặt hàng'!$D:$D,U$1,'Đơn đặt hàng'!$K:$K,$A30)</f>
        <v>0</v>
      </c>
      <c r="V30" s="60">
        <f>SUMIFS('Đơn đặt hàng'!$R:$R,'Đơn đặt hàng'!$D:$D,V$1,'Đơn đặt hàng'!$K:$K,$A30)</f>
        <v>0</v>
      </c>
      <c r="W30" s="60">
        <f>SUMIFS('Đơn đặt hàng'!$R:$R,'Đơn đặt hàng'!$D:$D,W$1,'Đơn đặt hàng'!$K:$K,$A30)</f>
        <v>0</v>
      </c>
      <c r="X30" s="60">
        <f>SUMIFS('Đơn đặt hàng'!$R:$R,'Đơn đặt hàng'!$D:$D,X$1,'Đơn đặt hàng'!$K:$K,$A30)</f>
        <v>0</v>
      </c>
      <c r="Y30" s="60">
        <f>SUMIFS('Đơn đặt hàng'!$R:$R,'Đơn đặt hàng'!$D:$D,Y$1,'Đơn đặt hàng'!$K:$K,$A30)</f>
        <v>0</v>
      </c>
      <c r="Z30" s="60">
        <f>SUMIFS('Đơn đặt hàng'!$R:$R,'Đơn đặt hàng'!$D:$D,Z$1,'Đơn đặt hàng'!$K:$K,$A30)</f>
        <v>0</v>
      </c>
      <c r="AA30" s="60">
        <f>SUMIFS('Đơn đặt hàng'!$R:$R,'Đơn đặt hàng'!$D:$D,AA$1,'Đơn đặt hàng'!$K:$K,$A30)</f>
        <v>0</v>
      </c>
      <c r="AB30" s="60">
        <f>SUMIFS('Đơn đặt hàng'!$R:$R,'Đơn đặt hàng'!$D:$D,AB$1,'Đơn đặt hàng'!$K:$K,$A30)</f>
        <v>0</v>
      </c>
      <c r="AC30" s="60">
        <f>SUMIFS('Đơn đặt hàng'!$R:$R,'Đơn đặt hàng'!$D:$D,AC$1,'Đơn đặt hàng'!$K:$K,$A30)</f>
        <v>0</v>
      </c>
      <c r="AD30" s="60">
        <f>SUMIFS('Đơn đặt hàng'!$R:$R,'Đơn đặt hàng'!$D:$D,AD$1,'Đơn đặt hàng'!$K:$K,$A30)</f>
        <v>0</v>
      </c>
      <c r="AE30" s="60">
        <f>SUMIFS('Đơn đặt hàng'!$R:$R,'Đơn đặt hàng'!$D:$D,AE$1,'Đơn đặt hàng'!$K:$K,$A30)</f>
        <v>0</v>
      </c>
      <c r="AF30" s="60">
        <f>SUMIFS('Đơn đặt hàng'!$R:$R,'Đơn đặt hàng'!$D:$D,AF$1,'Đơn đặt hàng'!$K:$K,$A30)</f>
        <v>0</v>
      </c>
      <c r="AG30" s="60">
        <f>SUMIFS('Đơn đặt hàng'!$R:$R,'Đơn đặt hàng'!$D:$D,AG$1,'Đơn đặt hàng'!$K:$K,$A30)</f>
        <v>0</v>
      </c>
      <c r="AH30" s="60">
        <f>SUMIFS('Đơn đặt hàng'!$R:$R,'Đơn đặt hàng'!$D:$D,AH$1,'Đơn đặt hàng'!$K:$K,$A30)</f>
        <v>0</v>
      </c>
      <c r="AI30" s="60">
        <f>SUMIFS('Đơn đặt hàng'!$R:$R,'Đơn đặt hàng'!$D:$D,AI$1,'Đơn đặt hàng'!$K:$K,$A30)</f>
        <v>0</v>
      </c>
    </row>
    <row r="31" spans="1:35" ht="15" hidden="1" customHeight="1" x14ac:dyDescent="0.25">
      <c r="A31" s="29" t="s">
        <v>1746</v>
      </c>
      <c r="B31" s="27" t="s">
        <v>1747</v>
      </c>
      <c r="C31" s="30" t="s">
        <v>29</v>
      </c>
      <c r="D31" t="s">
        <v>1829</v>
      </c>
      <c r="E31" s="62">
        <f t="shared" si="1"/>
        <v>0</v>
      </c>
      <c r="F31" s="60">
        <f>SUMIFS('Đơn đặt hàng'!$R:$R,'Đơn đặt hàng'!$D:$D,F$1,'Đơn đặt hàng'!$K:$K,$A31)</f>
        <v>0</v>
      </c>
      <c r="G31" s="60">
        <f>SUMIFS('Đơn đặt hàng'!$R:$R,'Đơn đặt hàng'!$D:$D,G$1,'Đơn đặt hàng'!$K:$K,$A31)</f>
        <v>0</v>
      </c>
      <c r="H31" s="60">
        <f>SUMIFS('Đơn đặt hàng'!$R:$R,'Đơn đặt hàng'!$D:$D,H$1,'Đơn đặt hàng'!$K:$K,$A31)</f>
        <v>0</v>
      </c>
      <c r="I31" s="60">
        <f>SUMIFS('Đơn đặt hàng'!$R:$R,'Đơn đặt hàng'!$D:$D,I$1,'Đơn đặt hàng'!$K:$K,$A31)</f>
        <v>0</v>
      </c>
      <c r="J31" s="60">
        <f>SUMIFS('Đơn đặt hàng'!$R:$R,'Đơn đặt hàng'!$D:$D,J$1,'Đơn đặt hàng'!$K:$K,$A31)</f>
        <v>0</v>
      </c>
      <c r="K31" s="60">
        <f>SUMIFS('Đơn đặt hàng'!$R:$R,'Đơn đặt hàng'!$D:$D,K$1,'Đơn đặt hàng'!$K:$K,$A31)</f>
        <v>0</v>
      </c>
      <c r="L31" s="60">
        <f>SUMIFS('Đơn đặt hàng'!$R:$R,'Đơn đặt hàng'!$D:$D,L$1,'Đơn đặt hàng'!$K:$K,$A31)</f>
        <v>0</v>
      </c>
      <c r="M31" s="60">
        <f>SUMIFS('Đơn đặt hàng'!$R:$R,'Đơn đặt hàng'!$D:$D,M$1,'Đơn đặt hàng'!$K:$K,$A31)</f>
        <v>0</v>
      </c>
      <c r="N31" s="60">
        <f>SUMIFS('Đơn đặt hàng'!$R:$R,'Đơn đặt hàng'!$D:$D,N$1,'Đơn đặt hàng'!$K:$K,$A31)</f>
        <v>0</v>
      </c>
      <c r="O31" s="60">
        <f>SUMIFS('Đơn đặt hàng'!$R:$R,'Đơn đặt hàng'!$D:$D,O$1,'Đơn đặt hàng'!$K:$K,$A31)</f>
        <v>0</v>
      </c>
      <c r="P31" s="60">
        <f>SUMIFS('Đơn đặt hàng'!$R:$R,'Đơn đặt hàng'!$D:$D,P$1,'Đơn đặt hàng'!$K:$K,$A31)</f>
        <v>0</v>
      </c>
      <c r="Q31" s="60">
        <f>SUMIFS('Đơn đặt hàng'!$R:$R,'Đơn đặt hàng'!$D:$D,Q$1,'Đơn đặt hàng'!$K:$K,$A31)</f>
        <v>0</v>
      </c>
      <c r="R31" s="60">
        <f>SUMIFS('Đơn đặt hàng'!$R:$R,'Đơn đặt hàng'!$D:$D,R$1,'Đơn đặt hàng'!$K:$K,$A31)</f>
        <v>0</v>
      </c>
      <c r="S31" s="60">
        <f>SUMIFS('Đơn đặt hàng'!$R:$R,'Đơn đặt hàng'!$D:$D,S$1,'Đơn đặt hàng'!$K:$K,$A31)</f>
        <v>0</v>
      </c>
      <c r="T31" s="60">
        <f>SUMIFS('Đơn đặt hàng'!$R:$R,'Đơn đặt hàng'!$D:$D,T$1,'Đơn đặt hàng'!$K:$K,$A31)</f>
        <v>0</v>
      </c>
      <c r="U31" s="60">
        <f>SUMIFS('Đơn đặt hàng'!$R:$R,'Đơn đặt hàng'!$D:$D,U$1,'Đơn đặt hàng'!$K:$K,$A31)</f>
        <v>0</v>
      </c>
      <c r="V31" s="60">
        <f>SUMIFS('Đơn đặt hàng'!$R:$R,'Đơn đặt hàng'!$D:$D,V$1,'Đơn đặt hàng'!$K:$K,$A31)</f>
        <v>0</v>
      </c>
      <c r="W31" s="60">
        <f>SUMIFS('Đơn đặt hàng'!$R:$R,'Đơn đặt hàng'!$D:$D,W$1,'Đơn đặt hàng'!$K:$K,$A31)</f>
        <v>0</v>
      </c>
      <c r="X31" s="60">
        <f>SUMIFS('Đơn đặt hàng'!$R:$R,'Đơn đặt hàng'!$D:$D,X$1,'Đơn đặt hàng'!$K:$K,$A31)</f>
        <v>0</v>
      </c>
      <c r="Y31" s="60">
        <f>SUMIFS('Đơn đặt hàng'!$R:$R,'Đơn đặt hàng'!$D:$D,Y$1,'Đơn đặt hàng'!$K:$K,$A31)</f>
        <v>0</v>
      </c>
      <c r="Z31" s="60">
        <f>SUMIFS('Đơn đặt hàng'!$R:$R,'Đơn đặt hàng'!$D:$D,Z$1,'Đơn đặt hàng'!$K:$K,$A31)</f>
        <v>0</v>
      </c>
      <c r="AA31" s="60">
        <f>SUMIFS('Đơn đặt hàng'!$R:$R,'Đơn đặt hàng'!$D:$D,AA$1,'Đơn đặt hàng'!$K:$K,$A31)</f>
        <v>0</v>
      </c>
      <c r="AB31" s="60">
        <f>SUMIFS('Đơn đặt hàng'!$R:$R,'Đơn đặt hàng'!$D:$D,AB$1,'Đơn đặt hàng'!$K:$K,$A31)</f>
        <v>0</v>
      </c>
      <c r="AC31" s="60">
        <f>SUMIFS('Đơn đặt hàng'!$R:$R,'Đơn đặt hàng'!$D:$D,AC$1,'Đơn đặt hàng'!$K:$K,$A31)</f>
        <v>0</v>
      </c>
      <c r="AD31" s="60">
        <f>SUMIFS('Đơn đặt hàng'!$R:$R,'Đơn đặt hàng'!$D:$D,AD$1,'Đơn đặt hàng'!$K:$K,$A31)</f>
        <v>0</v>
      </c>
      <c r="AE31" s="60">
        <f>SUMIFS('Đơn đặt hàng'!$R:$R,'Đơn đặt hàng'!$D:$D,AE$1,'Đơn đặt hàng'!$K:$K,$A31)</f>
        <v>0</v>
      </c>
      <c r="AF31" s="60">
        <f>SUMIFS('Đơn đặt hàng'!$R:$R,'Đơn đặt hàng'!$D:$D,AF$1,'Đơn đặt hàng'!$K:$K,$A31)</f>
        <v>0</v>
      </c>
      <c r="AG31" s="60">
        <f>SUMIFS('Đơn đặt hàng'!$R:$R,'Đơn đặt hàng'!$D:$D,AG$1,'Đơn đặt hàng'!$K:$K,$A31)</f>
        <v>0</v>
      </c>
      <c r="AH31" s="60">
        <f>SUMIFS('Đơn đặt hàng'!$R:$R,'Đơn đặt hàng'!$D:$D,AH$1,'Đơn đặt hàng'!$K:$K,$A31)</f>
        <v>0</v>
      </c>
      <c r="AI31" s="60">
        <f>SUMIFS('Đơn đặt hàng'!$R:$R,'Đơn đặt hàng'!$D:$D,AI$1,'Đơn đặt hàng'!$K:$K,$A31)</f>
        <v>0</v>
      </c>
    </row>
    <row r="32" spans="1:35" ht="15" hidden="1" customHeight="1" x14ac:dyDescent="0.25">
      <c r="A32" s="29" t="s">
        <v>565</v>
      </c>
      <c r="B32" s="27" t="s">
        <v>566</v>
      </c>
      <c r="C32" s="30" t="s">
        <v>29</v>
      </c>
      <c r="D32" t="s">
        <v>1829</v>
      </c>
      <c r="E32" s="62">
        <f t="shared" si="1"/>
        <v>0</v>
      </c>
      <c r="F32" s="60">
        <f>SUMIFS('Đơn đặt hàng'!$R:$R,'Đơn đặt hàng'!$D:$D,F$1,'Đơn đặt hàng'!$K:$K,$A32)</f>
        <v>0</v>
      </c>
      <c r="G32" s="60">
        <f>SUMIFS('Đơn đặt hàng'!$R:$R,'Đơn đặt hàng'!$D:$D,G$1,'Đơn đặt hàng'!$K:$K,$A32)</f>
        <v>0</v>
      </c>
      <c r="H32" s="60">
        <f>SUMIFS('Đơn đặt hàng'!$R:$R,'Đơn đặt hàng'!$D:$D,H$1,'Đơn đặt hàng'!$K:$K,$A32)</f>
        <v>0</v>
      </c>
      <c r="I32" s="60">
        <f>SUMIFS('Đơn đặt hàng'!$R:$R,'Đơn đặt hàng'!$D:$D,I$1,'Đơn đặt hàng'!$K:$K,$A32)</f>
        <v>0</v>
      </c>
      <c r="J32" s="60">
        <f>SUMIFS('Đơn đặt hàng'!$R:$R,'Đơn đặt hàng'!$D:$D,J$1,'Đơn đặt hàng'!$K:$K,$A32)</f>
        <v>0</v>
      </c>
      <c r="K32" s="60">
        <f>SUMIFS('Đơn đặt hàng'!$R:$R,'Đơn đặt hàng'!$D:$D,K$1,'Đơn đặt hàng'!$K:$K,$A32)</f>
        <v>0</v>
      </c>
      <c r="L32" s="60">
        <f>SUMIFS('Đơn đặt hàng'!$R:$R,'Đơn đặt hàng'!$D:$D,L$1,'Đơn đặt hàng'!$K:$K,$A32)</f>
        <v>0</v>
      </c>
      <c r="M32" s="60">
        <f>SUMIFS('Đơn đặt hàng'!$R:$R,'Đơn đặt hàng'!$D:$D,M$1,'Đơn đặt hàng'!$K:$K,$A32)</f>
        <v>0</v>
      </c>
      <c r="N32" s="60">
        <f>SUMIFS('Đơn đặt hàng'!$R:$R,'Đơn đặt hàng'!$D:$D,N$1,'Đơn đặt hàng'!$K:$K,$A32)</f>
        <v>0</v>
      </c>
      <c r="O32" s="60">
        <f>SUMIFS('Đơn đặt hàng'!$R:$R,'Đơn đặt hàng'!$D:$D,O$1,'Đơn đặt hàng'!$K:$K,$A32)</f>
        <v>0</v>
      </c>
      <c r="P32" s="60">
        <f>SUMIFS('Đơn đặt hàng'!$R:$R,'Đơn đặt hàng'!$D:$D,P$1,'Đơn đặt hàng'!$K:$K,$A32)</f>
        <v>0</v>
      </c>
      <c r="Q32" s="60">
        <f>SUMIFS('Đơn đặt hàng'!$R:$R,'Đơn đặt hàng'!$D:$D,Q$1,'Đơn đặt hàng'!$K:$K,$A32)</f>
        <v>0</v>
      </c>
      <c r="R32" s="60">
        <f>SUMIFS('Đơn đặt hàng'!$R:$R,'Đơn đặt hàng'!$D:$D,R$1,'Đơn đặt hàng'!$K:$K,$A32)</f>
        <v>0</v>
      </c>
      <c r="S32" s="60">
        <f>SUMIFS('Đơn đặt hàng'!$R:$R,'Đơn đặt hàng'!$D:$D,S$1,'Đơn đặt hàng'!$K:$K,$A32)</f>
        <v>0</v>
      </c>
      <c r="T32" s="60">
        <f>SUMIFS('Đơn đặt hàng'!$R:$R,'Đơn đặt hàng'!$D:$D,T$1,'Đơn đặt hàng'!$K:$K,$A32)</f>
        <v>0</v>
      </c>
      <c r="U32" s="60">
        <f>SUMIFS('Đơn đặt hàng'!$R:$R,'Đơn đặt hàng'!$D:$D,U$1,'Đơn đặt hàng'!$K:$K,$A32)</f>
        <v>0</v>
      </c>
      <c r="V32" s="60">
        <f>SUMIFS('Đơn đặt hàng'!$R:$R,'Đơn đặt hàng'!$D:$D,V$1,'Đơn đặt hàng'!$K:$K,$A32)</f>
        <v>0</v>
      </c>
      <c r="W32" s="60">
        <f>SUMIFS('Đơn đặt hàng'!$R:$R,'Đơn đặt hàng'!$D:$D,W$1,'Đơn đặt hàng'!$K:$K,$A32)</f>
        <v>0</v>
      </c>
      <c r="X32" s="60">
        <f>SUMIFS('Đơn đặt hàng'!$R:$R,'Đơn đặt hàng'!$D:$D,X$1,'Đơn đặt hàng'!$K:$K,$A32)</f>
        <v>0</v>
      </c>
      <c r="Y32" s="60">
        <f>SUMIFS('Đơn đặt hàng'!$R:$R,'Đơn đặt hàng'!$D:$D,Y$1,'Đơn đặt hàng'!$K:$K,$A32)</f>
        <v>0</v>
      </c>
      <c r="Z32" s="60">
        <f>SUMIFS('Đơn đặt hàng'!$R:$R,'Đơn đặt hàng'!$D:$D,Z$1,'Đơn đặt hàng'!$K:$K,$A32)</f>
        <v>0</v>
      </c>
      <c r="AA32" s="60">
        <f>SUMIFS('Đơn đặt hàng'!$R:$R,'Đơn đặt hàng'!$D:$D,AA$1,'Đơn đặt hàng'!$K:$K,$A32)</f>
        <v>0</v>
      </c>
      <c r="AB32" s="60">
        <f>SUMIFS('Đơn đặt hàng'!$R:$R,'Đơn đặt hàng'!$D:$D,AB$1,'Đơn đặt hàng'!$K:$K,$A32)</f>
        <v>0</v>
      </c>
      <c r="AC32" s="60">
        <f>SUMIFS('Đơn đặt hàng'!$R:$R,'Đơn đặt hàng'!$D:$D,AC$1,'Đơn đặt hàng'!$K:$K,$A32)</f>
        <v>0</v>
      </c>
      <c r="AD32" s="60">
        <f>SUMIFS('Đơn đặt hàng'!$R:$R,'Đơn đặt hàng'!$D:$D,AD$1,'Đơn đặt hàng'!$K:$K,$A32)</f>
        <v>0</v>
      </c>
      <c r="AE32" s="60">
        <f>SUMIFS('Đơn đặt hàng'!$R:$R,'Đơn đặt hàng'!$D:$D,AE$1,'Đơn đặt hàng'!$K:$K,$A32)</f>
        <v>0</v>
      </c>
      <c r="AF32" s="60">
        <f>SUMIFS('Đơn đặt hàng'!$R:$R,'Đơn đặt hàng'!$D:$D,AF$1,'Đơn đặt hàng'!$K:$K,$A32)</f>
        <v>0</v>
      </c>
      <c r="AG32" s="60">
        <f>SUMIFS('Đơn đặt hàng'!$R:$R,'Đơn đặt hàng'!$D:$D,AG$1,'Đơn đặt hàng'!$K:$K,$A32)</f>
        <v>0</v>
      </c>
      <c r="AH32" s="60">
        <f>SUMIFS('Đơn đặt hàng'!$R:$R,'Đơn đặt hàng'!$D:$D,AH$1,'Đơn đặt hàng'!$K:$K,$A32)</f>
        <v>0</v>
      </c>
      <c r="AI32" s="60">
        <f>SUMIFS('Đơn đặt hàng'!$R:$R,'Đơn đặt hàng'!$D:$D,AI$1,'Đơn đặt hàng'!$K:$K,$A32)</f>
        <v>0</v>
      </c>
    </row>
    <row r="33" spans="1:35" ht="15" hidden="1" customHeight="1" x14ac:dyDescent="0.25">
      <c r="A33" s="29" t="s">
        <v>1748</v>
      </c>
      <c r="B33" s="27" t="s">
        <v>1749</v>
      </c>
      <c r="C33" s="30" t="s">
        <v>1788</v>
      </c>
      <c r="D33" t="s">
        <v>1829</v>
      </c>
      <c r="E33" s="62">
        <f t="shared" si="1"/>
        <v>0</v>
      </c>
      <c r="F33" s="60">
        <f>SUMIFS('Đơn đặt hàng'!$R:$R,'Đơn đặt hàng'!$D:$D,F$1,'Đơn đặt hàng'!$K:$K,$A33)</f>
        <v>0</v>
      </c>
      <c r="G33" s="60">
        <f>SUMIFS('Đơn đặt hàng'!$R:$R,'Đơn đặt hàng'!$D:$D,G$1,'Đơn đặt hàng'!$K:$K,$A33)</f>
        <v>0</v>
      </c>
      <c r="H33" s="60">
        <f>SUMIFS('Đơn đặt hàng'!$R:$R,'Đơn đặt hàng'!$D:$D,H$1,'Đơn đặt hàng'!$K:$K,$A33)</f>
        <v>0</v>
      </c>
      <c r="I33" s="60">
        <f>SUMIFS('Đơn đặt hàng'!$R:$R,'Đơn đặt hàng'!$D:$D,I$1,'Đơn đặt hàng'!$K:$K,$A33)</f>
        <v>0</v>
      </c>
      <c r="J33" s="60">
        <f>SUMIFS('Đơn đặt hàng'!$R:$R,'Đơn đặt hàng'!$D:$D,J$1,'Đơn đặt hàng'!$K:$K,$A33)</f>
        <v>0</v>
      </c>
      <c r="K33" s="60">
        <f>SUMIFS('Đơn đặt hàng'!$R:$R,'Đơn đặt hàng'!$D:$D,K$1,'Đơn đặt hàng'!$K:$K,$A33)</f>
        <v>0</v>
      </c>
      <c r="L33" s="60">
        <f>SUMIFS('Đơn đặt hàng'!$R:$R,'Đơn đặt hàng'!$D:$D,L$1,'Đơn đặt hàng'!$K:$K,$A33)</f>
        <v>0</v>
      </c>
      <c r="M33" s="60">
        <f>SUMIFS('Đơn đặt hàng'!$R:$R,'Đơn đặt hàng'!$D:$D,M$1,'Đơn đặt hàng'!$K:$K,$A33)</f>
        <v>0</v>
      </c>
      <c r="N33" s="60">
        <f>SUMIFS('Đơn đặt hàng'!$R:$R,'Đơn đặt hàng'!$D:$D,N$1,'Đơn đặt hàng'!$K:$K,$A33)</f>
        <v>0</v>
      </c>
      <c r="O33" s="60">
        <f>SUMIFS('Đơn đặt hàng'!$R:$R,'Đơn đặt hàng'!$D:$D,O$1,'Đơn đặt hàng'!$K:$K,$A33)</f>
        <v>0</v>
      </c>
      <c r="P33" s="60">
        <f>SUMIFS('Đơn đặt hàng'!$R:$R,'Đơn đặt hàng'!$D:$D,P$1,'Đơn đặt hàng'!$K:$K,$A33)</f>
        <v>0</v>
      </c>
      <c r="Q33" s="60">
        <f>SUMIFS('Đơn đặt hàng'!$R:$R,'Đơn đặt hàng'!$D:$D,Q$1,'Đơn đặt hàng'!$K:$K,$A33)</f>
        <v>0</v>
      </c>
      <c r="R33" s="60">
        <f>SUMIFS('Đơn đặt hàng'!$R:$R,'Đơn đặt hàng'!$D:$D,R$1,'Đơn đặt hàng'!$K:$K,$A33)</f>
        <v>0</v>
      </c>
      <c r="S33" s="60">
        <f>SUMIFS('Đơn đặt hàng'!$R:$R,'Đơn đặt hàng'!$D:$D,S$1,'Đơn đặt hàng'!$K:$K,$A33)</f>
        <v>0</v>
      </c>
      <c r="T33" s="60">
        <f>SUMIFS('Đơn đặt hàng'!$R:$R,'Đơn đặt hàng'!$D:$D,T$1,'Đơn đặt hàng'!$K:$K,$A33)</f>
        <v>0</v>
      </c>
      <c r="U33" s="60">
        <f>SUMIFS('Đơn đặt hàng'!$R:$R,'Đơn đặt hàng'!$D:$D,U$1,'Đơn đặt hàng'!$K:$K,$A33)</f>
        <v>0</v>
      </c>
      <c r="V33" s="60">
        <f>SUMIFS('Đơn đặt hàng'!$R:$R,'Đơn đặt hàng'!$D:$D,V$1,'Đơn đặt hàng'!$K:$K,$A33)</f>
        <v>0</v>
      </c>
      <c r="W33" s="60">
        <f>SUMIFS('Đơn đặt hàng'!$R:$R,'Đơn đặt hàng'!$D:$D,W$1,'Đơn đặt hàng'!$K:$K,$A33)</f>
        <v>0</v>
      </c>
      <c r="X33" s="60">
        <f>SUMIFS('Đơn đặt hàng'!$R:$R,'Đơn đặt hàng'!$D:$D,X$1,'Đơn đặt hàng'!$K:$K,$A33)</f>
        <v>0</v>
      </c>
      <c r="Y33" s="60">
        <f>SUMIFS('Đơn đặt hàng'!$R:$R,'Đơn đặt hàng'!$D:$D,Y$1,'Đơn đặt hàng'!$K:$K,$A33)</f>
        <v>0</v>
      </c>
      <c r="Z33" s="60">
        <f>SUMIFS('Đơn đặt hàng'!$R:$R,'Đơn đặt hàng'!$D:$D,Z$1,'Đơn đặt hàng'!$K:$K,$A33)</f>
        <v>0</v>
      </c>
      <c r="AA33" s="60">
        <f>SUMIFS('Đơn đặt hàng'!$R:$R,'Đơn đặt hàng'!$D:$D,AA$1,'Đơn đặt hàng'!$K:$K,$A33)</f>
        <v>0</v>
      </c>
      <c r="AB33" s="60">
        <f>SUMIFS('Đơn đặt hàng'!$R:$R,'Đơn đặt hàng'!$D:$D,AB$1,'Đơn đặt hàng'!$K:$K,$A33)</f>
        <v>0</v>
      </c>
      <c r="AC33" s="60">
        <f>SUMIFS('Đơn đặt hàng'!$R:$R,'Đơn đặt hàng'!$D:$D,AC$1,'Đơn đặt hàng'!$K:$K,$A33)</f>
        <v>0</v>
      </c>
      <c r="AD33" s="60">
        <f>SUMIFS('Đơn đặt hàng'!$R:$R,'Đơn đặt hàng'!$D:$D,AD$1,'Đơn đặt hàng'!$K:$K,$A33)</f>
        <v>0</v>
      </c>
      <c r="AE33" s="60">
        <f>SUMIFS('Đơn đặt hàng'!$R:$R,'Đơn đặt hàng'!$D:$D,AE$1,'Đơn đặt hàng'!$K:$K,$A33)</f>
        <v>0</v>
      </c>
      <c r="AF33" s="60">
        <f>SUMIFS('Đơn đặt hàng'!$R:$R,'Đơn đặt hàng'!$D:$D,AF$1,'Đơn đặt hàng'!$K:$K,$A33)</f>
        <v>0</v>
      </c>
      <c r="AG33" s="60">
        <f>SUMIFS('Đơn đặt hàng'!$R:$R,'Đơn đặt hàng'!$D:$D,AG$1,'Đơn đặt hàng'!$K:$K,$A33)</f>
        <v>0</v>
      </c>
      <c r="AH33" s="60">
        <f>SUMIFS('Đơn đặt hàng'!$R:$R,'Đơn đặt hàng'!$D:$D,AH$1,'Đơn đặt hàng'!$K:$K,$A33)</f>
        <v>0</v>
      </c>
      <c r="AI33" s="60">
        <f>SUMIFS('Đơn đặt hàng'!$R:$R,'Đơn đặt hàng'!$D:$D,AI$1,'Đơn đặt hàng'!$K:$K,$A33)</f>
        <v>0</v>
      </c>
    </row>
    <row r="34" spans="1:35" ht="13.5" customHeight="1" x14ac:dyDescent="0.25">
      <c r="A34" s="29" t="s">
        <v>558</v>
      </c>
      <c r="B34" s="27" t="s">
        <v>559</v>
      </c>
      <c r="C34" s="30" t="s">
        <v>29</v>
      </c>
      <c r="D34" t="s">
        <v>1829</v>
      </c>
      <c r="E34" s="69">
        <f t="shared" ref="E34:E65" si="2">SUM(F34:AI34)</f>
        <v>332</v>
      </c>
      <c r="F34" s="60">
        <f>SUMIFS('Đơn đặt hàng'!$R:$R,'Đơn đặt hàng'!$D:$D,F$1,'Đơn đặt hàng'!$K:$K,$A34)</f>
        <v>0</v>
      </c>
      <c r="G34" s="60">
        <f>SUMIFS('Đơn đặt hàng'!$R:$R,'Đơn đặt hàng'!$D:$D,G$1,'Đơn đặt hàng'!$K:$K,$A34)</f>
        <v>0</v>
      </c>
      <c r="H34" s="60">
        <f>SUMIFS('Đơn đặt hàng'!$R:$R,'Đơn đặt hàng'!$D:$D,H$1,'Đơn đặt hàng'!$K:$K,$A34)</f>
        <v>0</v>
      </c>
      <c r="I34" s="60">
        <f>SUMIFS('Đơn đặt hàng'!$R:$R,'Đơn đặt hàng'!$D:$D,I$1,'Đơn đặt hàng'!$K:$K,$A34)</f>
        <v>3</v>
      </c>
      <c r="J34" s="60">
        <f>SUMIFS('Đơn đặt hàng'!$R:$R,'Đơn đặt hàng'!$D:$D,J$1,'Đơn đặt hàng'!$K:$K,$A34)</f>
        <v>53</v>
      </c>
      <c r="K34" s="60">
        <f>SUMIFS('Đơn đặt hàng'!$R:$R,'Đơn đặt hàng'!$D:$D,K$1,'Đơn đặt hàng'!$K:$K,$A34)</f>
        <v>38</v>
      </c>
      <c r="L34" s="60">
        <f>SUMIFS('Đơn đặt hàng'!$R:$R,'Đơn đặt hàng'!$D:$D,L$1,'Đơn đặt hàng'!$K:$K,$A34)</f>
        <v>0</v>
      </c>
      <c r="M34" s="60">
        <f>SUMIFS('Đơn đặt hàng'!$R:$R,'Đơn đặt hàng'!$D:$D,M$1,'Đơn đặt hàng'!$K:$K,$A34)</f>
        <v>50</v>
      </c>
      <c r="N34" s="60">
        <f>SUMIFS('Đơn đặt hàng'!$R:$R,'Đơn đặt hàng'!$D:$D,N$1,'Đơn đặt hàng'!$K:$K,$A34)</f>
        <v>70</v>
      </c>
      <c r="O34" s="60">
        <f>SUMIFS('Đơn đặt hàng'!$R:$R,'Đơn đặt hàng'!$D:$D,O$1,'Đơn đặt hàng'!$K:$K,$A34)</f>
        <v>10</v>
      </c>
      <c r="P34" s="60">
        <f>SUMIFS('Đơn đặt hàng'!$R:$R,'Đơn đặt hàng'!$D:$D,P$1,'Đơn đặt hàng'!$K:$K,$A34)</f>
        <v>11</v>
      </c>
      <c r="Q34" s="60">
        <f>SUMIFS('Đơn đặt hàng'!$R:$R,'Đơn đặt hàng'!$D:$D,Q$1,'Đơn đặt hàng'!$K:$K,$A34)</f>
        <v>8</v>
      </c>
      <c r="R34" s="60">
        <f>SUMIFS('Đơn đặt hàng'!$R:$R,'Đơn đặt hàng'!$D:$D,R$1,'Đơn đặt hàng'!$K:$K,$A34)</f>
        <v>9</v>
      </c>
      <c r="S34" s="60">
        <f>SUMIFS('Đơn đặt hàng'!$R:$R,'Đơn đặt hàng'!$D:$D,S$1,'Đơn đặt hàng'!$K:$K,$A34)</f>
        <v>0</v>
      </c>
      <c r="T34" s="60">
        <f>SUMIFS('Đơn đặt hàng'!$R:$R,'Đơn đặt hàng'!$D:$D,T$1,'Đơn đặt hàng'!$K:$K,$A34)</f>
        <v>22</v>
      </c>
      <c r="U34" s="60">
        <f>SUMIFS('Đơn đặt hàng'!$R:$R,'Đơn đặt hàng'!$D:$D,U$1,'Đơn đặt hàng'!$K:$K,$A34)</f>
        <v>9</v>
      </c>
      <c r="V34" s="60">
        <f>SUMIFS('Đơn đặt hàng'!$R:$R,'Đơn đặt hàng'!$D:$D,V$1,'Đơn đặt hàng'!$K:$K,$A34)</f>
        <v>13</v>
      </c>
      <c r="W34" s="60">
        <f>SUMIFS('Đơn đặt hàng'!$R:$R,'Đơn đặt hàng'!$D:$D,W$1,'Đơn đặt hàng'!$K:$K,$A34)</f>
        <v>6</v>
      </c>
      <c r="X34" s="60">
        <f>SUMIFS('Đơn đặt hàng'!$R:$R,'Đơn đặt hàng'!$D:$D,X$1,'Đơn đặt hàng'!$K:$K,$A34)</f>
        <v>18</v>
      </c>
      <c r="Y34" s="60">
        <f>SUMIFS('Đơn đặt hàng'!$R:$R,'Đơn đặt hàng'!$D:$D,Y$1,'Đơn đặt hàng'!$K:$K,$A34)</f>
        <v>12</v>
      </c>
      <c r="Z34" s="60">
        <f>SUMIFS('Đơn đặt hàng'!$R:$R,'Đơn đặt hàng'!$D:$D,Z$1,'Đơn đặt hàng'!$K:$K,$A34)</f>
        <v>0</v>
      </c>
      <c r="AA34" s="60">
        <f>SUMIFS('Đơn đặt hàng'!$R:$R,'Đơn đặt hàng'!$D:$D,AA$1,'Đơn đặt hàng'!$K:$K,$A34)</f>
        <v>0</v>
      </c>
      <c r="AB34" s="60">
        <f>SUMIFS('Đơn đặt hàng'!$R:$R,'Đơn đặt hàng'!$D:$D,AB$1,'Đơn đặt hàng'!$K:$K,$A34)</f>
        <v>0</v>
      </c>
      <c r="AC34" s="60">
        <f>SUMIFS('Đơn đặt hàng'!$R:$R,'Đơn đặt hàng'!$D:$D,AC$1,'Đơn đặt hàng'!$K:$K,$A34)</f>
        <v>0</v>
      </c>
      <c r="AD34" s="60">
        <f>SUMIFS('Đơn đặt hàng'!$R:$R,'Đơn đặt hàng'!$D:$D,AD$1,'Đơn đặt hàng'!$K:$K,$A34)</f>
        <v>0</v>
      </c>
      <c r="AE34" s="60">
        <f>SUMIFS('Đơn đặt hàng'!$R:$R,'Đơn đặt hàng'!$D:$D,AE$1,'Đơn đặt hàng'!$K:$K,$A34)</f>
        <v>0</v>
      </c>
      <c r="AF34" s="60">
        <f>SUMIFS('Đơn đặt hàng'!$R:$R,'Đơn đặt hàng'!$D:$D,AF$1,'Đơn đặt hàng'!$K:$K,$A34)</f>
        <v>0</v>
      </c>
      <c r="AG34" s="60">
        <f>SUMIFS('Đơn đặt hàng'!$R:$R,'Đơn đặt hàng'!$D:$D,AG$1,'Đơn đặt hàng'!$K:$K,$A34)</f>
        <v>0</v>
      </c>
      <c r="AH34" s="60">
        <f>SUMIFS('Đơn đặt hàng'!$R:$R,'Đơn đặt hàng'!$D:$D,AH$1,'Đơn đặt hàng'!$K:$K,$A34)</f>
        <v>0</v>
      </c>
      <c r="AI34" s="60">
        <f>SUMIFS('Đơn đặt hàng'!$R:$R,'Đơn đặt hàng'!$D:$D,AI$1,'Đơn đặt hàng'!$K:$K,$A34)</f>
        <v>0</v>
      </c>
    </row>
    <row r="35" spans="1:35" ht="15" hidden="1" customHeight="1" x14ac:dyDescent="0.25">
      <c r="A35" s="29" t="s">
        <v>1750</v>
      </c>
      <c r="B35" s="27" t="s">
        <v>1751</v>
      </c>
      <c r="C35" s="30" t="s">
        <v>1788</v>
      </c>
      <c r="D35" t="s">
        <v>1829</v>
      </c>
      <c r="E35" s="62">
        <f t="shared" si="2"/>
        <v>0</v>
      </c>
      <c r="F35" s="60">
        <f>SUMIFS('Đơn đặt hàng'!$R:$R,'Đơn đặt hàng'!$D:$D,F$1,'Đơn đặt hàng'!$K:$K,$A35)</f>
        <v>0</v>
      </c>
      <c r="G35" s="60">
        <f>SUMIFS('Đơn đặt hàng'!$R:$R,'Đơn đặt hàng'!$D:$D,G$1,'Đơn đặt hàng'!$K:$K,$A35)</f>
        <v>0</v>
      </c>
      <c r="H35" s="60">
        <f>SUMIFS('Đơn đặt hàng'!$R:$R,'Đơn đặt hàng'!$D:$D,H$1,'Đơn đặt hàng'!$K:$K,$A35)</f>
        <v>0</v>
      </c>
      <c r="I35" s="60">
        <f>SUMIFS('Đơn đặt hàng'!$R:$R,'Đơn đặt hàng'!$D:$D,I$1,'Đơn đặt hàng'!$K:$K,$A35)</f>
        <v>0</v>
      </c>
      <c r="J35" s="60">
        <f>SUMIFS('Đơn đặt hàng'!$R:$R,'Đơn đặt hàng'!$D:$D,J$1,'Đơn đặt hàng'!$K:$K,$A35)</f>
        <v>0</v>
      </c>
      <c r="K35" s="60">
        <f>SUMIFS('Đơn đặt hàng'!$R:$R,'Đơn đặt hàng'!$D:$D,K$1,'Đơn đặt hàng'!$K:$K,$A35)</f>
        <v>0</v>
      </c>
      <c r="L35" s="60">
        <f>SUMIFS('Đơn đặt hàng'!$R:$R,'Đơn đặt hàng'!$D:$D,L$1,'Đơn đặt hàng'!$K:$K,$A35)</f>
        <v>0</v>
      </c>
      <c r="M35" s="60">
        <f>SUMIFS('Đơn đặt hàng'!$R:$R,'Đơn đặt hàng'!$D:$D,M$1,'Đơn đặt hàng'!$K:$K,$A35)</f>
        <v>0</v>
      </c>
      <c r="N35" s="60">
        <f>SUMIFS('Đơn đặt hàng'!$R:$R,'Đơn đặt hàng'!$D:$D,N$1,'Đơn đặt hàng'!$K:$K,$A35)</f>
        <v>0</v>
      </c>
      <c r="O35" s="60">
        <f>SUMIFS('Đơn đặt hàng'!$R:$R,'Đơn đặt hàng'!$D:$D,O$1,'Đơn đặt hàng'!$K:$K,$A35)</f>
        <v>0</v>
      </c>
      <c r="P35" s="60">
        <f>SUMIFS('Đơn đặt hàng'!$R:$R,'Đơn đặt hàng'!$D:$D,P$1,'Đơn đặt hàng'!$K:$K,$A35)</f>
        <v>0</v>
      </c>
      <c r="Q35" s="60">
        <f>SUMIFS('Đơn đặt hàng'!$R:$R,'Đơn đặt hàng'!$D:$D,Q$1,'Đơn đặt hàng'!$K:$K,$A35)</f>
        <v>0</v>
      </c>
      <c r="R35" s="60">
        <f>SUMIFS('Đơn đặt hàng'!$R:$R,'Đơn đặt hàng'!$D:$D,R$1,'Đơn đặt hàng'!$K:$K,$A35)</f>
        <v>0</v>
      </c>
      <c r="S35" s="60">
        <f>SUMIFS('Đơn đặt hàng'!$R:$R,'Đơn đặt hàng'!$D:$D,S$1,'Đơn đặt hàng'!$K:$K,$A35)</f>
        <v>0</v>
      </c>
      <c r="T35" s="60">
        <f>SUMIFS('Đơn đặt hàng'!$R:$R,'Đơn đặt hàng'!$D:$D,T$1,'Đơn đặt hàng'!$K:$K,$A35)</f>
        <v>0</v>
      </c>
      <c r="U35" s="60">
        <f>SUMIFS('Đơn đặt hàng'!$R:$R,'Đơn đặt hàng'!$D:$D,U$1,'Đơn đặt hàng'!$K:$K,$A35)</f>
        <v>0</v>
      </c>
      <c r="V35" s="60">
        <f>SUMIFS('Đơn đặt hàng'!$R:$R,'Đơn đặt hàng'!$D:$D,V$1,'Đơn đặt hàng'!$K:$K,$A35)</f>
        <v>0</v>
      </c>
      <c r="W35" s="60">
        <f>SUMIFS('Đơn đặt hàng'!$R:$R,'Đơn đặt hàng'!$D:$D,W$1,'Đơn đặt hàng'!$K:$K,$A35)</f>
        <v>0</v>
      </c>
      <c r="X35" s="60">
        <f>SUMIFS('Đơn đặt hàng'!$R:$R,'Đơn đặt hàng'!$D:$D,X$1,'Đơn đặt hàng'!$K:$K,$A35)</f>
        <v>0</v>
      </c>
      <c r="Y35" s="60">
        <f>SUMIFS('Đơn đặt hàng'!$R:$R,'Đơn đặt hàng'!$D:$D,Y$1,'Đơn đặt hàng'!$K:$K,$A35)</f>
        <v>0</v>
      </c>
      <c r="Z35" s="60">
        <f>SUMIFS('Đơn đặt hàng'!$R:$R,'Đơn đặt hàng'!$D:$D,Z$1,'Đơn đặt hàng'!$K:$K,$A35)</f>
        <v>0</v>
      </c>
      <c r="AA35" s="60">
        <f>SUMIFS('Đơn đặt hàng'!$R:$R,'Đơn đặt hàng'!$D:$D,AA$1,'Đơn đặt hàng'!$K:$K,$A35)</f>
        <v>0</v>
      </c>
      <c r="AB35" s="60">
        <f>SUMIFS('Đơn đặt hàng'!$R:$R,'Đơn đặt hàng'!$D:$D,AB$1,'Đơn đặt hàng'!$K:$K,$A35)</f>
        <v>0</v>
      </c>
      <c r="AC35" s="60">
        <f>SUMIFS('Đơn đặt hàng'!$R:$R,'Đơn đặt hàng'!$D:$D,AC$1,'Đơn đặt hàng'!$K:$K,$A35)</f>
        <v>0</v>
      </c>
      <c r="AD35" s="60">
        <f>SUMIFS('Đơn đặt hàng'!$R:$R,'Đơn đặt hàng'!$D:$D,AD$1,'Đơn đặt hàng'!$K:$K,$A35)</f>
        <v>0</v>
      </c>
      <c r="AE35" s="60">
        <f>SUMIFS('Đơn đặt hàng'!$R:$R,'Đơn đặt hàng'!$D:$D,AE$1,'Đơn đặt hàng'!$K:$K,$A35)</f>
        <v>0</v>
      </c>
      <c r="AF35" s="60">
        <f>SUMIFS('Đơn đặt hàng'!$R:$R,'Đơn đặt hàng'!$D:$D,AF$1,'Đơn đặt hàng'!$K:$K,$A35)</f>
        <v>0</v>
      </c>
      <c r="AG35" s="60">
        <f>SUMIFS('Đơn đặt hàng'!$R:$R,'Đơn đặt hàng'!$D:$D,AG$1,'Đơn đặt hàng'!$K:$K,$A35)</f>
        <v>0</v>
      </c>
      <c r="AH35" s="60">
        <f>SUMIFS('Đơn đặt hàng'!$R:$R,'Đơn đặt hàng'!$D:$D,AH$1,'Đơn đặt hàng'!$K:$K,$A35)</f>
        <v>0</v>
      </c>
      <c r="AI35" s="60">
        <f>SUMIFS('Đơn đặt hàng'!$R:$R,'Đơn đặt hàng'!$D:$D,AI$1,'Đơn đặt hàng'!$K:$K,$A35)</f>
        <v>0</v>
      </c>
    </row>
    <row r="36" spans="1:35" ht="13.5" customHeight="1" x14ac:dyDescent="0.25">
      <c r="A36" s="29" t="s">
        <v>47</v>
      </c>
      <c r="B36" s="27" t="s">
        <v>48</v>
      </c>
      <c r="C36" s="30" t="s">
        <v>29</v>
      </c>
      <c r="D36" t="s">
        <v>1829</v>
      </c>
      <c r="E36" s="69">
        <f t="shared" si="2"/>
        <v>66</v>
      </c>
      <c r="F36" s="60">
        <f>SUMIFS('Đơn đặt hàng'!$R:$R,'Đơn đặt hàng'!$D:$D,F$1,'Đơn đặt hàng'!$K:$K,$A36)</f>
        <v>0</v>
      </c>
      <c r="G36" s="60">
        <f>SUMIFS('Đơn đặt hàng'!$R:$R,'Đơn đặt hàng'!$D:$D,G$1,'Đơn đặt hàng'!$K:$K,$A36)</f>
        <v>0</v>
      </c>
      <c r="H36" s="60">
        <f>SUMIFS('Đơn đặt hàng'!$R:$R,'Đơn đặt hàng'!$D:$D,H$1,'Đơn đặt hàng'!$K:$K,$A36)</f>
        <v>0</v>
      </c>
      <c r="I36" s="60">
        <f>SUMIFS('Đơn đặt hàng'!$R:$R,'Đơn đặt hàng'!$D:$D,I$1,'Đơn đặt hàng'!$K:$K,$A36)</f>
        <v>11</v>
      </c>
      <c r="J36" s="60">
        <f>SUMIFS('Đơn đặt hàng'!$R:$R,'Đơn đặt hàng'!$D:$D,J$1,'Đơn đặt hàng'!$K:$K,$A36)</f>
        <v>0</v>
      </c>
      <c r="K36" s="60">
        <f>SUMIFS('Đơn đặt hàng'!$R:$R,'Đơn đặt hàng'!$D:$D,K$1,'Đơn đặt hàng'!$K:$K,$A36)</f>
        <v>10</v>
      </c>
      <c r="L36" s="60">
        <f>SUMIFS('Đơn đặt hàng'!$R:$R,'Đơn đặt hàng'!$D:$D,L$1,'Đơn đặt hàng'!$K:$K,$A36)</f>
        <v>0</v>
      </c>
      <c r="M36" s="60">
        <f>SUMIFS('Đơn đặt hàng'!$R:$R,'Đơn đặt hàng'!$D:$D,M$1,'Đơn đặt hàng'!$K:$K,$A36)</f>
        <v>0</v>
      </c>
      <c r="N36" s="60">
        <f>SUMIFS('Đơn đặt hàng'!$R:$R,'Đơn đặt hàng'!$D:$D,N$1,'Đơn đặt hàng'!$K:$K,$A36)</f>
        <v>5</v>
      </c>
      <c r="O36" s="60">
        <f>SUMIFS('Đơn đặt hàng'!$R:$R,'Đơn đặt hàng'!$D:$D,O$1,'Đơn đặt hàng'!$K:$K,$A36)</f>
        <v>0</v>
      </c>
      <c r="P36" s="60">
        <f>SUMIFS('Đơn đặt hàng'!$R:$R,'Đơn đặt hàng'!$D:$D,P$1,'Đơn đặt hàng'!$K:$K,$A36)</f>
        <v>0</v>
      </c>
      <c r="Q36" s="60">
        <f>SUMIFS('Đơn đặt hàng'!$R:$R,'Đơn đặt hàng'!$D:$D,Q$1,'Đơn đặt hàng'!$K:$K,$A36)</f>
        <v>0</v>
      </c>
      <c r="R36" s="60">
        <f>SUMIFS('Đơn đặt hàng'!$R:$R,'Đơn đặt hàng'!$D:$D,R$1,'Đơn đặt hàng'!$K:$K,$A36)</f>
        <v>0</v>
      </c>
      <c r="S36" s="60">
        <f>SUMIFS('Đơn đặt hàng'!$R:$R,'Đơn đặt hàng'!$D:$D,S$1,'Đơn đặt hàng'!$K:$K,$A36)</f>
        <v>0</v>
      </c>
      <c r="T36" s="60">
        <f>SUMIFS('Đơn đặt hàng'!$R:$R,'Đơn đặt hàng'!$D:$D,T$1,'Đơn đặt hàng'!$K:$K,$A36)</f>
        <v>2</v>
      </c>
      <c r="U36" s="60">
        <f>SUMIFS('Đơn đặt hàng'!$R:$R,'Đơn đặt hàng'!$D:$D,U$1,'Đơn đặt hàng'!$K:$K,$A36)</f>
        <v>3</v>
      </c>
      <c r="V36" s="60">
        <f>SUMIFS('Đơn đặt hàng'!$R:$R,'Đơn đặt hàng'!$D:$D,V$1,'Đơn đặt hàng'!$K:$K,$A36)</f>
        <v>0</v>
      </c>
      <c r="W36" s="60">
        <f>SUMIFS('Đơn đặt hàng'!$R:$R,'Đơn đặt hàng'!$D:$D,W$1,'Đơn đặt hàng'!$K:$K,$A36)</f>
        <v>18</v>
      </c>
      <c r="X36" s="60">
        <f>SUMIFS('Đơn đặt hàng'!$R:$R,'Đơn đặt hàng'!$D:$D,X$1,'Đơn đặt hàng'!$K:$K,$A36)</f>
        <v>15</v>
      </c>
      <c r="Y36" s="60">
        <f>SUMIFS('Đơn đặt hàng'!$R:$R,'Đơn đặt hàng'!$D:$D,Y$1,'Đơn đặt hàng'!$K:$K,$A36)</f>
        <v>2</v>
      </c>
      <c r="Z36" s="60">
        <f>SUMIFS('Đơn đặt hàng'!$R:$R,'Đơn đặt hàng'!$D:$D,Z$1,'Đơn đặt hàng'!$K:$K,$A36)</f>
        <v>0</v>
      </c>
      <c r="AA36" s="60">
        <f>SUMIFS('Đơn đặt hàng'!$R:$R,'Đơn đặt hàng'!$D:$D,AA$1,'Đơn đặt hàng'!$K:$K,$A36)</f>
        <v>0</v>
      </c>
      <c r="AB36" s="60">
        <f>SUMIFS('Đơn đặt hàng'!$R:$R,'Đơn đặt hàng'!$D:$D,AB$1,'Đơn đặt hàng'!$K:$K,$A36)</f>
        <v>0</v>
      </c>
      <c r="AC36" s="60">
        <f>SUMIFS('Đơn đặt hàng'!$R:$R,'Đơn đặt hàng'!$D:$D,AC$1,'Đơn đặt hàng'!$K:$K,$A36)</f>
        <v>0</v>
      </c>
      <c r="AD36" s="60">
        <f>SUMIFS('Đơn đặt hàng'!$R:$R,'Đơn đặt hàng'!$D:$D,AD$1,'Đơn đặt hàng'!$K:$K,$A36)</f>
        <v>0</v>
      </c>
      <c r="AE36" s="60">
        <f>SUMIFS('Đơn đặt hàng'!$R:$R,'Đơn đặt hàng'!$D:$D,AE$1,'Đơn đặt hàng'!$K:$K,$A36)</f>
        <v>0</v>
      </c>
      <c r="AF36" s="60">
        <f>SUMIFS('Đơn đặt hàng'!$R:$R,'Đơn đặt hàng'!$D:$D,AF$1,'Đơn đặt hàng'!$K:$K,$A36)</f>
        <v>0</v>
      </c>
      <c r="AG36" s="60">
        <f>SUMIFS('Đơn đặt hàng'!$R:$R,'Đơn đặt hàng'!$D:$D,AG$1,'Đơn đặt hàng'!$K:$K,$A36)</f>
        <v>0</v>
      </c>
      <c r="AH36" s="60">
        <f>SUMIFS('Đơn đặt hàng'!$R:$R,'Đơn đặt hàng'!$D:$D,AH$1,'Đơn đặt hàng'!$K:$K,$A36)</f>
        <v>0</v>
      </c>
      <c r="AI36" s="60">
        <f>SUMIFS('Đơn đặt hàng'!$R:$R,'Đơn đặt hàng'!$D:$D,AI$1,'Đơn đặt hàng'!$K:$K,$A36)</f>
        <v>0</v>
      </c>
    </row>
    <row r="37" spans="1:35" ht="15" hidden="1" customHeight="1" x14ac:dyDescent="0.25">
      <c r="A37" s="29" t="s">
        <v>1752</v>
      </c>
      <c r="B37" s="27" t="s">
        <v>1753</v>
      </c>
      <c r="C37" s="30" t="s">
        <v>29</v>
      </c>
      <c r="D37" t="s">
        <v>1829</v>
      </c>
      <c r="E37" s="62">
        <f t="shared" si="2"/>
        <v>0</v>
      </c>
      <c r="F37" s="60">
        <f>SUMIFS('Đơn đặt hàng'!$R:$R,'Đơn đặt hàng'!$D:$D,F$1,'Đơn đặt hàng'!$K:$K,$A37)</f>
        <v>0</v>
      </c>
      <c r="G37" s="60">
        <f>SUMIFS('Đơn đặt hàng'!$R:$R,'Đơn đặt hàng'!$D:$D,G$1,'Đơn đặt hàng'!$K:$K,$A37)</f>
        <v>0</v>
      </c>
      <c r="H37" s="60">
        <f>SUMIFS('Đơn đặt hàng'!$R:$R,'Đơn đặt hàng'!$D:$D,H$1,'Đơn đặt hàng'!$K:$K,$A37)</f>
        <v>0</v>
      </c>
      <c r="I37" s="60">
        <f>SUMIFS('Đơn đặt hàng'!$R:$R,'Đơn đặt hàng'!$D:$D,I$1,'Đơn đặt hàng'!$K:$K,$A37)</f>
        <v>0</v>
      </c>
      <c r="J37" s="60">
        <f>SUMIFS('Đơn đặt hàng'!$R:$R,'Đơn đặt hàng'!$D:$D,J$1,'Đơn đặt hàng'!$K:$K,$A37)</f>
        <v>0</v>
      </c>
      <c r="K37" s="60">
        <f>SUMIFS('Đơn đặt hàng'!$R:$R,'Đơn đặt hàng'!$D:$D,K$1,'Đơn đặt hàng'!$K:$K,$A37)</f>
        <v>0</v>
      </c>
      <c r="L37" s="60">
        <f>SUMIFS('Đơn đặt hàng'!$R:$R,'Đơn đặt hàng'!$D:$D,L$1,'Đơn đặt hàng'!$K:$K,$A37)</f>
        <v>0</v>
      </c>
      <c r="M37" s="60">
        <f>SUMIFS('Đơn đặt hàng'!$R:$R,'Đơn đặt hàng'!$D:$D,M$1,'Đơn đặt hàng'!$K:$K,$A37)</f>
        <v>0</v>
      </c>
      <c r="N37" s="60">
        <f>SUMIFS('Đơn đặt hàng'!$R:$R,'Đơn đặt hàng'!$D:$D,N$1,'Đơn đặt hàng'!$K:$K,$A37)</f>
        <v>0</v>
      </c>
      <c r="O37" s="60">
        <f>SUMIFS('Đơn đặt hàng'!$R:$R,'Đơn đặt hàng'!$D:$D,O$1,'Đơn đặt hàng'!$K:$K,$A37)</f>
        <v>0</v>
      </c>
      <c r="P37" s="60">
        <f>SUMIFS('Đơn đặt hàng'!$R:$R,'Đơn đặt hàng'!$D:$D,P$1,'Đơn đặt hàng'!$K:$K,$A37)</f>
        <v>0</v>
      </c>
      <c r="Q37" s="60">
        <f>SUMIFS('Đơn đặt hàng'!$R:$R,'Đơn đặt hàng'!$D:$D,Q$1,'Đơn đặt hàng'!$K:$K,$A37)</f>
        <v>0</v>
      </c>
      <c r="R37" s="60">
        <f>SUMIFS('Đơn đặt hàng'!$R:$R,'Đơn đặt hàng'!$D:$D,R$1,'Đơn đặt hàng'!$K:$K,$A37)</f>
        <v>0</v>
      </c>
      <c r="S37" s="60">
        <f>SUMIFS('Đơn đặt hàng'!$R:$R,'Đơn đặt hàng'!$D:$D,S$1,'Đơn đặt hàng'!$K:$K,$A37)</f>
        <v>0</v>
      </c>
      <c r="T37" s="60">
        <f>SUMIFS('Đơn đặt hàng'!$R:$R,'Đơn đặt hàng'!$D:$D,T$1,'Đơn đặt hàng'!$K:$K,$A37)</f>
        <v>0</v>
      </c>
      <c r="U37" s="60">
        <f>SUMIFS('Đơn đặt hàng'!$R:$R,'Đơn đặt hàng'!$D:$D,U$1,'Đơn đặt hàng'!$K:$K,$A37)</f>
        <v>0</v>
      </c>
      <c r="V37" s="60">
        <f>SUMIFS('Đơn đặt hàng'!$R:$R,'Đơn đặt hàng'!$D:$D,V$1,'Đơn đặt hàng'!$K:$K,$A37)</f>
        <v>0</v>
      </c>
      <c r="W37" s="60">
        <f>SUMIFS('Đơn đặt hàng'!$R:$R,'Đơn đặt hàng'!$D:$D,W$1,'Đơn đặt hàng'!$K:$K,$A37)</f>
        <v>0</v>
      </c>
      <c r="X37" s="60">
        <f>SUMIFS('Đơn đặt hàng'!$R:$R,'Đơn đặt hàng'!$D:$D,X$1,'Đơn đặt hàng'!$K:$K,$A37)</f>
        <v>0</v>
      </c>
      <c r="Y37" s="60">
        <f>SUMIFS('Đơn đặt hàng'!$R:$R,'Đơn đặt hàng'!$D:$D,Y$1,'Đơn đặt hàng'!$K:$K,$A37)</f>
        <v>0</v>
      </c>
      <c r="Z37" s="60">
        <f>SUMIFS('Đơn đặt hàng'!$R:$R,'Đơn đặt hàng'!$D:$D,Z$1,'Đơn đặt hàng'!$K:$K,$A37)</f>
        <v>0</v>
      </c>
      <c r="AA37" s="60">
        <f>SUMIFS('Đơn đặt hàng'!$R:$R,'Đơn đặt hàng'!$D:$D,AA$1,'Đơn đặt hàng'!$K:$K,$A37)</f>
        <v>0</v>
      </c>
      <c r="AB37" s="60">
        <f>SUMIFS('Đơn đặt hàng'!$R:$R,'Đơn đặt hàng'!$D:$D,AB$1,'Đơn đặt hàng'!$K:$K,$A37)</f>
        <v>0</v>
      </c>
      <c r="AC37" s="60">
        <f>SUMIFS('Đơn đặt hàng'!$R:$R,'Đơn đặt hàng'!$D:$D,AC$1,'Đơn đặt hàng'!$K:$K,$A37)</f>
        <v>0</v>
      </c>
      <c r="AD37" s="60">
        <f>SUMIFS('Đơn đặt hàng'!$R:$R,'Đơn đặt hàng'!$D:$D,AD$1,'Đơn đặt hàng'!$K:$K,$A37)</f>
        <v>0</v>
      </c>
      <c r="AE37" s="60">
        <f>SUMIFS('Đơn đặt hàng'!$R:$R,'Đơn đặt hàng'!$D:$D,AE$1,'Đơn đặt hàng'!$K:$K,$A37)</f>
        <v>0</v>
      </c>
      <c r="AF37" s="60">
        <f>SUMIFS('Đơn đặt hàng'!$R:$R,'Đơn đặt hàng'!$D:$D,AF$1,'Đơn đặt hàng'!$K:$K,$A37)</f>
        <v>0</v>
      </c>
      <c r="AG37" s="60">
        <f>SUMIFS('Đơn đặt hàng'!$R:$R,'Đơn đặt hàng'!$D:$D,AG$1,'Đơn đặt hàng'!$K:$K,$A37)</f>
        <v>0</v>
      </c>
      <c r="AH37" s="60">
        <f>SUMIFS('Đơn đặt hàng'!$R:$R,'Đơn đặt hàng'!$D:$D,AH$1,'Đơn đặt hàng'!$K:$K,$A37)</f>
        <v>0</v>
      </c>
      <c r="AI37" s="60">
        <f>SUMIFS('Đơn đặt hàng'!$R:$R,'Đơn đặt hàng'!$D:$D,AI$1,'Đơn đặt hàng'!$K:$K,$A37)</f>
        <v>0</v>
      </c>
    </row>
    <row r="38" spans="1:35" ht="15" hidden="1" customHeight="1" x14ac:dyDescent="0.25">
      <c r="A38" s="29" t="s">
        <v>549</v>
      </c>
      <c r="B38" s="27" t="s">
        <v>550</v>
      </c>
      <c r="C38" s="30" t="s">
        <v>29</v>
      </c>
      <c r="D38" t="s">
        <v>1829</v>
      </c>
      <c r="E38" s="62">
        <f t="shared" si="2"/>
        <v>0</v>
      </c>
      <c r="F38" s="60">
        <f>SUMIFS('Đơn đặt hàng'!$R:$R,'Đơn đặt hàng'!$D:$D,F$1,'Đơn đặt hàng'!$K:$K,$A38)</f>
        <v>0</v>
      </c>
      <c r="G38" s="60">
        <f>SUMIFS('Đơn đặt hàng'!$R:$R,'Đơn đặt hàng'!$D:$D,G$1,'Đơn đặt hàng'!$K:$K,$A38)</f>
        <v>0</v>
      </c>
      <c r="H38" s="60">
        <f>SUMIFS('Đơn đặt hàng'!$R:$R,'Đơn đặt hàng'!$D:$D,H$1,'Đơn đặt hàng'!$K:$K,$A38)</f>
        <v>0</v>
      </c>
      <c r="I38" s="60">
        <f>SUMIFS('Đơn đặt hàng'!$R:$R,'Đơn đặt hàng'!$D:$D,I$1,'Đơn đặt hàng'!$K:$K,$A38)</f>
        <v>0</v>
      </c>
      <c r="J38" s="60">
        <f>SUMIFS('Đơn đặt hàng'!$R:$R,'Đơn đặt hàng'!$D:$D,J$1,'Đơn đặt hàng'!$K:$K,$A38)</f>
        <v>0</v>
      </c>
      <c r="K38" s="60">
        <f>SUMIFS('Đơn đặt hàng'!$R:$R,'Đơn đặt hàng'!$D:$D,K$1,'Đơn đặt hàng'!$K:$K,$A38)</f>
        <v>0</v>
      </c>
      <c r="L38" s="60">
        <f>SUMIFS('Đơn đặt hàng'!$R:$R,'Đơn đặt hàng'!$D:$D,L$1,'Đơn đặt hàng'!$K:$K,$A38)</f>
        <v>0</v>
      </c>
      <c r="M38" s="60">
        <f>SUMIFS('Đơn đặt hàng'!$R:$R,'Đơn đặt hàng'!$D:$D,M$1,'Đơn đặt hàng'!$K:$K,$A38)</f>
        <v>0</v>
      </c>
      <c r="N38" s="60">
        <f>SUMIFS('Đơn đặt hàng'!$R:$R,'Đơn đặt hàng'!$D:$D,N$1,'Đơn đặt hàng'!$K:$K,$A38)</f>
        <v>0</v>
      </c>
      <c r="O38" s="60">
        <f>SUMIFS('Đơn đặt hàng'!$R:$R,'Đơn đặt hàng'!$D:$D,O$1,'Đơn đặt hàng'!$K:$K,$A38)</f>
        <v>0</v>
      </c>
      <c r="P38" s="60">
        <f>SUMIFS('Đơn đặt hàng'!$R:$R,'Đơn đặt hàng'!$D:$D,P$1,'Đơn đặt hàng'!$K:$K,$A38)</f>
        <v>0</v>
      </c>
      <c r="Q38" s="60">
        <f>SUMIFS('Đơn đặt hàng'!$R:$R,'Đơn đặt hàng'!$D:$D,Q$1,'Đơn đặt hàng'!$K:$K,$A38)</f>
        <v>0</v>
      </c>
      <c r="R38" s="60">
        <f>SUMIFS('Đơn đặt hàng'!$R:$R,'Đơn đặt hàng'!$D:$D,R$1,'Đơn đặt hàng'!$K:$K,$A38)</f>
        <v>0</v>
      </c>
      <c r="S38" s="60">
        <f>SUMIFS('Đơn đặt hàng'!$R:$R,'Đơn đặt hàng'!$D:$D,S$1,'Đơn đặt hàng'!$K:$K,$A38)</f>
        <v>0</v>
      </c>
      <c r="T38" s="60">
        <f>SUMIFS('Đơn đặt hàng'!$R:$R,'Đơn đặt hàng'!$D:$D,T$1,'Đơn đặt hàng'!$K:$K,$A38)</f>
        <v>0</v>
      </c>
      <c r="U38" s="60">
        <f>SUMIFS('Đơn đặt hàng'!$R:$R,'Đơn đặt hàng'!$D:$D,U$1,'Đơn đặt hàng'!$K:$K,$A38)</f>
        <v>0</v>
      </c>
      <c r="V38" s="60">
        <f>SUMIFS('Đơn đặt hàng'!$R:$R,'Đơn đặt hàng'!$D:$D,V$1,'Đơn đặt hàng'!$K:$K,$A38)</f>
        <v>0</v>
      </c>
      <c r="W38" s="60">
        <f>SUMIFS('Đơn đặt hàng'!$R:$R,'Đơn đặt hàng'!$D:$D,W$1,'Đơn đặt hàng'!$K:$K,$A38)</f>
        <v>0</v>
      </c>
      <c r="X38" s="60">
        <f>SUMIFS('Đơn đặt hàng'!$R:$R,'Đơn đặt hàng'!$D:$D,X$1,'Đơn đặt hàng'!$K:$K,$A38)</f>
        <v>0</v>
      </c>
      <c r="Y38" s="60">
        <f>SUMIFS('Đơn đặt hàng'!$R:$R,'Đơn đặt hàng'!$D:$D,Y$1,'Đơn đặt hàng'!$K:$K,$A38)</f>
        <v>0</v>
      </c>
      <c r="Z38" s="60">
        <f>SUMIFS('Đơn đặt hàng'!$R:$R,'Đơn đặt hàng'!$D:$D,Z$1,'Đơn đặt hàng'!$K:$K,$A38)</f>
        <v>0</v>
      </c>
      <c r="AA38" s="60">
        <f>SUMIFS('Đơn đặt hàng'!$R:$R,'Đơn đặt hàng'!$D:$D,AA$1,'Đơn đặt hàng'!$K:$K,$A38)</f>
        <v>0</v>
      </c>
      <c r="AB38" s="60">
        <f>SUMIFS('Đơn đặt hàng'!$R:$R,'Đơn đặt hàng'!$D:$D,AB$1,'Đơn đặt hàng'!$K:$K,$A38)</f>
        <v>0</v>
      </c>
      <c r="AC38" s="60">
        <f>SUMIFS('Đơn đặt hàng'!$R:$R,'Đơn đặt hàng'!$D:$D,AC$1,'Đơn đặt hàng'!$K:$K,$A38)</f>
        <v>0</v>
      </c>
      <c r="AD38" s="60">
        <f>SUMIFS('Đơn đặt hàng'!$R:$R,'Đơn đặt hàng'!$D:$D,AD$1,'Đơn đặt hàng'!$K:$K,$A38)</f>
        <v>0</v>
      </c>
      <c r="AE38" s="60">
        <f>SUMIFS('Đơn đặt hàng'!$R:$R,'Đơn đặt hàng'!$D:$D,AE$1,'Đơn đặt hàng'!$K:$K,$A38)</f>
        <v>0</v>
      </c>
      <c r="AF38" s="60">
        <f>SUMIFS('Đơn đặt hàng'!$R:$R,'Đơn đặt hàng'!$D:$D,AF$1,'Đơn đặt hàng'!$K:$K,$A38)</f>
        <v>0</v>
      </c>
      <c r="AG38" s="60">
        <f>SUMIFS('Đơn đặt hàng'!$R:$R,'Đơn đặt hàng'!$D:$D,AG$1,'Đơn đặt hàng'!$K:$K,$A38)</f>
        <v>0</v>
      </c>
      <c r="AH38" s="60">
        <f>SUMIFS('Đơn đặt hàng'!$R:$R,'Đơn đặt hàng'!$D:$D,AH$1,'Đơn đặt hàng'!$K:$K,$A38)</f>
        <v>0</v>
      </c>
      <c r="AI38" s="60">
        <f>SUMIFS('Đơn đặt hàng'!$R:$R,'Đơn đặt hàng'!$D:$D,AI$1,'Đơn đặt hàng'!$K:$K,$A38)</f>
        <v>0</v>
      </c>
    </row>
    <row r="39" spans="1:35" ht="15" hidden="1" customHeight="1" x14ac:dyDescent="0.25">
      <c r="A39" s="29" t="s">
        <v>1754</v>
      </c>
      <c r="B39" s="27" t="s">
        <v>1755</v>
      </c>
      <c r="C39" s="30" t="s">
        <v>29</v>
      </c>
      <c r="D39" t="s">
        <v>1829</v>
      </c>
      <c r="E39" s="62">
        <f t="shared" si="2"/>
        <v>0</v>
      </c>
      <c r="F39" s="60">
        <f>SUMIFS('Đơn đặt hàng'!$R:$R,'Đơn đặt hàng'!$D:$D,F$1,'Đơn đặt hàng'!$K:$K,$A39)</f>
        <v>0</v>
      </c>
      <c r="G39" s="60">
        <f>SUMIFS('Đơn đặt hàng'!$R:$R,'Đơn đặt hàng'!$D:$D,G$1,'Đơn đặt hàng'!$K:$K,$A39)</f>
        <v>0</v>
      </c>
      <c r="H39" s="60">
        <f>SUMIFS('Đơn đặt hàng'!$R:$R,'Đơn đặt hàng'!$D:$D,H$1,'Đơn đặt hàng'!$K:$K,$A39)</f>
        <v>0</v>
      </c>
      <c r="I39" s="60">
        <f>SUMIFS('Đơn đặt hàng'!$R:$R,'Đơn đặt hàng'!$D:$D,I$1,'Đơn đặt hàng'!$K:$K,$A39)</f>
        <v>0</v>
      </c>
      <c r="J39" s="60">
        <f>SUMIFS('Đơn đặt hàng'!$R:$R,'Đơn đặt hàng'!$D:$D,J$1,'Đơn đặt hàng'!$K:$K,$A39)</f>
        <v>0</v>
      </c>
      <c r="K39" s="60">
        <f>SUMIFS('Đơn đặt hàng'!$R:$R,'Đơn đặt hàng'!$D:$D,K$1,'Đơn đặt hàng'!$K:$K,$A39)</f>
        <v>0</v>
      </c>
      <c r="L39" s="60">
        <f>SUMIFS('Đơn đặt hàng'!$R:$R,'Đơn đặt hàng'!$D:$D,L$1,'Đơn đặt hàng'!$K:$K,$A39)</f>
        <v>0</v>
      </c>
      <c r="M39" s="60">
        <f>SUMIFS('Đơn đặt hàng'!$R:$R,'Đơn đặt hàng'!$D:$D,M$1,'Đơn đặt hàng'!$K:$K,$A39)</f>
        <v>0</v>
      </c>
      <c r="N39" s="60">
        <f>SUMIFS('Đơn đặt hàng'!$R:$R,'Đơn đặt hàng'!$D:$D,N$1,'Đơn đặt hàng'!$K:$K,$A39)</f>
        <v>0</v>
      </c>
      <c r="O39" s="60">
        <f>SUMIFS('Đơn đặt hàng'!$R:$R,'Đơn đặt hàng'!$D:$D,O$1,'Đơn đặt hàng'!$K:$K,$A39)</f>
        <v>0</v>
      </c>
      <c r="P39" s="60">
        <f>SUMIFS('Đơn đặt hàng'!$R:$R,'Đơn đặt hàng'!$D:$D,P$1,'Đơn đặt hàng'!$K:$K,$A39)</f>
        <v>0</v>
      </c>
      <c r="Q39" s="60">
        <f>SUMIFS('Đơn đặt hàng'!$R:$R,'Đơn đặt hàng'!$D:$D,Q$1,'Đơn đặt hàng'!$K:$K,$A39)</f>
        <v>0</v>
      </c>
      <c r="R39" s="60">
        <f>SUMIFS('Đơn đặt hàng'!$R:$R,'Đơn đặt hàng'!$D:$D,R$1,'Đơn đặt hàng'!$K:$K,$A39)</f>
        <v>0</v>
      </c>
      <c r="S39" s="60">
        <f>SUMIFS('Đơn đặt hàng'!$R:$R,'Đơn đặt hàng'!$D:$D,S$1,'Đơn đặt hàng'!$K:$K,$A39)</f>
        <v>0</v>
      </c>
      <c r="T39" s="60">
        <f>SUMIFS('Đơn đặt hàng'!$R:$R,'Đơn đặt hàng'!$D:$D,T$1,'Đơn đặt hàng'!$K:$K,$A39)</f>
        <v>0</v>
      </c>
      <c r="U39" s="60">
        <f>SUMIFS('Đơn đặt hàng'!$R:$R,'Đơn đặt hàng'!$D:$D,U$1,'Đơn đặt hàng'!$K:$K,$A39)</f>
        <v>0</v>
      </c>
      <c r="V39" s="60">
        <f>SUMIFS('Đơn đặt hàng'!$R:$R,'Đơn đặt hàng'!$D:$D,V$1,'Đơn đặt hàng'!$K:$K,$A39)</f>
        <v>0</v>
      </c>
      <c r="W39" s="60">
        <f>SUMIFS('Đơn đặt hàng'!$R:$R,'Đơn đặt hàng'!$D:$D,W$1,'Đơn đặt hàng'!$K:$K,$A39)</f>
        <v>0</v>
      </c>
      <c r="X39" s="60">
        <f>SUMIFS('Đơn đặt hàng'!$R:$R,'Đơn đặt hàng'!$D:$D,X$1,'Đơn đặt hàng'!$K:$K,$A39)</f>
        <v>0</v>
      </c>
      <c r="Y39" s="60">
        <f>SUMIFS('Đơn đặt hàng'!$R:$R,'Đơn đặt hàng'!$D:$D,Y$1,'Đơn đặt hàng'!$K:$K,$A39)</f>
        <v>0</v>
      </c>
      <c r="Z39" s="60">
        <f>SUMIFS('Đơn đặt hàng'!$R:$R,'Đơn đặt hàng'!$D:$D,Z$1,'Đơn đặt hàng'!$K:$K,$A39)</f>
        <v>0</v>
      </c>
      <c r="AA39" s="60">
        <f>SUMIFS('Đơn đặt hàng'!$R:$R,'Đơn đặt hàng'!$D:$D,AA$1,'Đơn đặt hàng'!$K:$K,$A39)</f>
        <v>0</v>
      </c>
      <c r="AB39" s="60">
        <f>SUMIFS('Đơn đặt hàng'!$R:$R,'Đơn đặt hàng'!$D:$D,AB$1,'Đơn đặt hàng'!$K:$K,$A39)</f>
        <v>0</v>
      </c>
      <c r="AC39" s="60">
        <f>SUMIFS('Đơn đặt hàng'!$R:$R,'Đơn đặt hàng'!$D:$D,AC$1,'Đơn đặt hàng'!$K:$K,$A39)</f>
        <v>0</v>
      </c>
      <c r="AD39" s="60">
        <f>SUMIFS('Đơn đặt hàng'!$R:$R,'Đơn đặt hàng'!$D:$D,AD$1,'Đơn đặt hàng'!$K:$K,$A39)</f>
        <v>0</v>
      </c>
      <c r="AE39" s="60">
        <f>SUMIFS('Đơn đặt hàng'!$R:$R,'Đơn đặt hàng'!$D:$D,AE$1,'Đơn đặt hàng'!$K:$K,$A39)</f>
        <v>0</v>
      </c>
      <c r="AF39" s="60">
        <f>SUMIFS('Đơn đặt hàng'!$R:$R,'Đơn đặt hàng'!$D:$D,AF$1,'Đơn đặt hàng'!$K:$K,$A39)</f>
        <v>0</v>
      </c>
      <c r="AG39" s="60">
        <f>SUMIFS('Đơn đặt hàng'!$R:$R,'Đơn đặt hàng'!$D:$D,AG$1,'Đơn đặt hàng'!$K:$K,$A39)</f>
        <v>0</v>
      </c>
      <c r="AH39" s="60">
        <f>SUMIFS('Đơn đặt hàng'!$R:$R,'Đơn đặt hàng'!$D:$D,AH$1,'Đơn đặt hàng'!$K:$K,$A39)</f>
        <v>0</v>
      </c>
      <c r="AI39" s="60">
        <f>SUMIFS('Đơn đặt hàng'!$R:$R,'Đơn đặt hàng'!$D:$D,AI$1,'Đơn đặt hàng'!$K:$K,$A39)</f>
        <v>0</v>
      </c>
    </row>
    <row r="40" spans="1:35" ht="15" hidden="1" customHeight="1" x14ac:dyDescent="0.25">
      <c r="A40" s="29" t="s">
        <v>1756</v>
      </c>
      <c r="B40" s="27" t="s">
        <v>1757</v>
      </c>
      <c r="C40" s="30" t="s">
        <v>1788</v>
      </c>
      <c r="D40" t="s">
        <v>1829</v>
      </c>
      <c r="E40" s="62">
        <f t="shared" si="2"/>
        <v>0</v>
      </c>
      <c r="F40" s="60">
        <f>SUMIFS('Đơn đặt hàng'!$R:$R,'Đơn đặt hàng'!$D:$D,F$1,'Đơn đặt hàng'!$K:$K,$A40)</f>
        <v>0</v>
      </c>
      <c r="G40" s="60">
        <f>SUMIFS('Đơn đặt hàng'!$R:$R,'Đơn đặt hàng'!$D:$D,G$1,'Đơn đặt hàng'!$K:$K,$A40)</f>
        <v>0</v>
      </c>
      <c r="H40" s="60">
        <f>SUMIFS('Đơn đặt hàng'!$R:$R,'Đơn đặt hàng'!$D:$D,H$1,'Đơn đặt hàng'!$K:$K,$A40)</f>
        <v>0</v>
      </c>
      <c r="I40" s="60">
        <f>SUMIFS('Đơn đặt hàng'!$R:$R,'Đơn đặt hàng'!$D:$D,I$1,'Đơn đặt hàng'!$K:$K,$A40)</f>
        <v>0</v>
      </c>
      <c r="J40" s="60">
        <f>SUMIFS('Đơn đặt hàng'!$R:$R,'Đơn đặt hàng'!$D:$D,J$1,'Đơn đặt hàng'!$K:$K,$A40)</f>
        <v>0</v>
      </c>
      <c r="K40" s="60">
        <f>SUMIFS('Đơn đặt hàng'!$R:$R,'Đơn đặt hàng'!$D:$D,K$1,'Đơn đặt hàng'!$K:$K,$A40)</f>
        <v>0</v>
      </c>
      <c r="L40" s="60">
        <f>SUMIFS('Đơn đặt hàng'!$R:$R,'Đơn đặt hàng'!$D:$D,L$1,'Đơn đặt hàng'!$K:$K,$A40)</f>
        <v>0</v>
      </c>
      <c r="M40" s="60">
        <f>SUMIFS('Đơn đặt hàng'!$R:$R,'Đơn đặt hàng'!$D:$D,M$1,'Đơn đặt hàng'!$K:$K,$A40)</f>
        <v>0</v>
      </c>
      <c r="N40" s="60">
        <f>SUMIFS('Đơn đặt hàng'!$R:$R,'Đơn đặt hàng'!$D:$D,N$1,'Đơn đặt hàng'!$K:$K,$A40)</f>
        <v>0</v>
      </c>
      <c r="O40" s="60">
        <f>SUMIFS('Đơn đặt hàng'!$R:$R,'Đơn đặt hàng'!$D:$D,O$1,'Đơn đặt hàng'!$K:$K,$A40)</f>
        <v>0</v>
      </c>
      <c r="P40" s="60">
        <f>SUMIFS('Đơn đặt hàng'!$R:$R,'Đơn đặt hàng'!$D:$D,P$1,'Đơn đặt hàng'!$K:$K,$A40)</f>
        <v>0</v>
      </c>
      <c r="Q40" s="60">
        <f>SUMIFS('Đơn đặt hàng'!$R:$R,'Đơn đặt hàng'!$D:$D,Q$1,'Đơn đặt hàng'!$K:$K,$A40)</f>
        <v>0</v>
      </c>
      <c r="R40" s="60">
        <f>SUMIFS('Đơn đặt hàng'!$R:$R,'Đơn đặt hàng'!$D:$D,R$1,'Đơn đặt hàng'!$K:$K,$A40)</f>
        <v>0</v>
      </c>
      <c r="S40" s="60">
        <f>SUMIFS('Đơn đặt hàng'!$R:$R,'Đơn đặt hàng'!$D:$D,S$1,'Đơn đặt hàng'!$K:$K,$A40)</f>
        <v>0</v>
      </c>
      <c r="T40" s="60">
        <f>SUMIFS('Đơn đặt hàng'!$R:$R,'Đơn đặt hàng'!$D:$D,T$1,'Đơn đặt hàng'!$K:$K,$A40)</f>
        <v>0</v>
      </c>
      <c r="U40" s="60">
        <f>SUMIFS('Đơn đặt hàng'!$R:$R,'Đơn đặt hàng'!$D:$D,U$1,'Đơn đặt hàng'!$K:$K,$A40)</f>
        <v>0</v>
      </c>
      <c r="V40" s="60">
        <f>SUMIFS('Đơn đặt hàng'!$R:$R,'Đơn đặt hàng'!$D:$D,V$1,'Đơn đặt hàng'!$K:$K,$A40)</f>
        <v>0</v>
      </c>
      <c r="W40" s="60">
        <f>SUMIFS('Đơn đặt hàng'!$R:$R,'Đơn đặt hàng'!$D:$D,W$1,'Đơn đặt hàng'!$K:$K,$A40)</f>
        <v>0</v>
      </c>
      <c r="X40" s="60">
        <f>SUMIFS('Đơn đặt hàng'!$R:$R,'Đơn đặt hàng'!$D:$D,X$1,'Đơn đặt hàng'!$K:$K,$A40)</f>
        <v>0</v>
      </c>
      <c r="Y40" s="60">
        <f>SUMIFS('Đơn đặt hàng'!$R:$R,'Đơn đặt hàng'!$D:$D,Y$1,'Đơn đặt hàng'!$K:$K,$A40)</f>
        <v>0</v>
      </c>
      <c r="Z40" s="60">
        <f>SUMIFS('Đơn đặt hàng'!$R:$R,'Đơn đặt hàng'!$D:$D,Z$1,'Đơn đặt hàng'!$K:$K,$A40)</f>
        <v>0</v>
      </c>
      <c r="AA40" s="60">
        <f>SUMIFS('Đơn đặt hàng'!$R:$R,'Đơn đặt hàng'!$D:$D,AA$1,'Đơn đặt hàng'!$K:$K,$A40)</f>
        <v>0</v>
      </c>
      <c r="AB40" s="60">
        <f>SUMIFS('Đơn đặt hàng'!$R:$R,'Đơn đặt hàng'!$D:$D,AB$1,'Đơn đặt hàng'!$K:$K,$A40)</f>
        <v>0</v>
      </c>
      <c r="AC40" s="60">
        <f>SUMIFS('Đơn đặt hàng'!$R:$R,'Đơn đặt hàng'!$D:$D,AC$1,'Đơn đặt hàng'!$K:$K,$A40)</f>
        <v>0</v>
      </c>
      <c r="AD40" s="60">
        <f>SUMIFS('Đơn đặt hàng'!$R:$R,'Đơn đặt hàng'!$D:$D,AD$1,'Đơn đặt hàng'!$K:$K,$A40)</f>
        <v>0</v>
      </c>
      <c r="AE40" s="60">
        <f>SUMIFS('Đơn đặt hàng'!$R:$R,'Đơn đặt hàng'!$D:$D,AE$1,'Đơn đặt hàng'!$K:$K,$A40)</f>
        <v>0</v>
      </c>
      <c r="AF40" s="60">
        <f>SUMIFS('Đơn đặt hàng'!$R:$R,'Đơn đặt hàng'!$D:$D,AF$1,'Đơn đặt hàng'!$K:$K,$A40)</f>
        <v>0</v>
      </c>
      <c r="AG40" s="60">
        <f>SUMIFS('Đơn đặt hàng'!$R:$R,'Đơn đặt hàng'!$D:$D,AG$1,'Đơn đặt hàng'!$K:$K,$A40)</f>
        <v>0</v>
      </c>
      <c r="AH40" s="60">
        <f>SUMIFS('Đơn đặt hàng'!$R:$R,'Đơn đặt hàng'!$D:$D,AH$1,'Đơn đặt hàng'!$K:$K,$A40)</f>
        <v>0</v>
      </c>
      <c r="AI40" s="60">
        <f>SUMIFS('Đơn đặt hàng'!$R:$R,'Đơn đặt hàng'!$D:$D,AI$1,'Đơn đặt hàng'!$K:$K,$A40)</f>
        <v>0</v>
      </c>
    </row>
    <row r="41" spans="1:35" ht="13.5" customHeight="1" x14ac:dyDescent="0.25">
      <c r="A41" s="29" t="s">
        <v>30</v>
      </c>
      <c r="B41" s="27" t="s">
        <v>31</v>
      </c>
      <c r="C41" s="30" t="s">
        <v>29</v>
      </c>
      <c r="D41" t="s">
        <v>1829</v>
      </c>
      <c r="E41" s="69">
        <f t="shared" si="2"/>
        <v>2115</v>
      </c>
      <c r="F41" s="60">
        <f>SUMIFS('Đơn đặt hàng'!$R:$R,'Đơn đặt hàng'!$D:$D,F$1,'Đơn đặt hàng'!$K:$K,$A41)</f>
        <v>0</v>
      </c>
      <c r="G41" s="60">
        <f>SUMIFS('Đơn đặt hàng'!$R:$R,'Đơn đặt hàng'!$D:$D,G$1,'Đơn đặt hàng'!$K:$K,$A41)</f>
        <v>0</v>
      </c>
      <c r="H41" s="60">
        <f>SUMIFS('Đơn đặt hàng'!$R:$R,'Đơn đặt hàng'!$D:$D,H$1,'Đơn đặt hàng'!$K:$K,$A41)</f>
        <v>25</v>
      </c>
      <c r="I41" s="60">
        <f>SUMIFS('Đơn đặt hàng'!$R:$R,'Đơn đặt hàng'!$D:$D,I$1,'Đơn đặt hàng'!$K:$K,$A41)</f>
        <v>151</v>
      </c>
      <c r="J41" s="60">
        <f>SUMIFS('Đơn đặt hàng'!$R:$R,'Đơn đặt hàng'!$D:$D,J$1,'Đơn đặt hàng'!$K:$K,$A41)</f>
        <v>311</v>
      </c>
      <c r="K41" s="60">
        <f>SUMIFS('Đơn đặt hàng'!$R:$R,'Đơn đặt hàng'!$D:$D,K$1,'Đơn đặt hàng'!$K:$K,$A41)</f>
        <v>93</v>
      </c>
      <c r="L41" s="60">
        <f>SUMIFS('Đơn đặt hàng'!$R:$R,'Đơn đặt hàng'!$D:$D,L$1,'Đơn đặt hàng'!$K:$K,$A41)</f>
        <v>0</v>
      </c>
      <c r="M41" s="60">
        <f>SUMIFS('Đơn đặt hàng'!$R:$R,'Đơn đặt hàng'!$D:$D,M$1,'Đơn đặt hàng'!$K:$K,$A41)</f>
        <v>110</v>
      </c>
      <c r="N41" s="60">
        <f>SUMIFS('Đơn đặt hàng'!$R:$R,'Đơn đặt hàng'!$D:$D,N$1,'Đơn đặt hàng'!$K:$K,$A41)</f>
        <v>161</v>
      </c>
      <c r="O41" s="60">
        <f>SUMIFS('Đơn đặt hàng'!$R:$R,'Đơn đặt hàng'!$D:$D,O$1,'Đơn đặt hàng'!$K:$K,$A41)</f>
        <v>49</v>
      </c>
      <c r="P41" s="60">
        <f>SUMIFS('Đơn đặt hàng'!$R:$R,'Đơn đặt hàng'!$D:$D,P$1,'Đơn đặt hàng'!$K:$K,$A41)</f>
        <v>255</v>
      </c>
      <c r="Q41" s="60">
        <f>SUMIFS('Đơn đặt hàng'!$R:$R,'Đơn đặt hàng'!$D:$D,Q$1,'Đơn đặt hàng'!$K:$K,$A41)</f>
        <v>183</v>
      </c>
      <c r="R41" s="60">
        <f>SUMIFS('Đơn đặt hàng'!$R:$R,'Đơn đặt hàng'!$D:$D,R$1,'Đơn đặt hàng'!$K:$K,$A41)</f>
        <v>84</v>
      </c>
      <c r="S41" s="60">
        <f>SUMIFS('Đơn đặt hàng'!$R:$R,'Đơn đặt hàng'!$D:$D,S$1,'Đơn đặt hàng'!$K:$K,$A41)</f>
        <v>0</v>
      </c>
      <c r="T41" s="60">
        <f>SUMIFS('Đơn đặt hàng'!$R:$R,'Đơn đặt hàng'!$D:$D,T$1,'Đơn đặt hàng'!$K:$K,$A41)</f>
        <v>316</v>
      </c>
      <c r="U41" s="60">
        <f>SUMIFS('Đơn đặt hàng'!$R:$R,'Đơn đặt hàng'!$D:$D,U$1,'Đơn đặt hàng'!$K:$K,$A41)</f>
        <v>64</v>
      </c>
      <c r="V41" s="60">
        <f>SUMIFS('Đơn đặt hàng'!$R:$R,'Đơn đặt hàng'!$D:$D,V$1,'Đơn đặt hàng'!$K:$K,$A41)</f>
        <v>82</v>
      </c>
      <c r="W41" s="60">
        <f>SUMIFS('Đơn đặt hàng'!$R:$R,'Đơn đặt hàng'!$D:$D,W$1,'Đơn đặt hàng'!$K:$K,$A41)</f>
        <v>48</v>
      </c>
      <c r="X41" s="60">
        <f>SUMIFS('Đơn đặt hàng'!$R:$R,'Đơn đặt hàng'!$D:$D,X$1,'Đơn đặt hàng'!$K:$K,$A41)</f>
        <v>136</v>
      </c>
      <c r="Y41" s="60">
        <f>SUMIFS('Đơn đặt hàng'!$R:$R,'Đơn đặt hàng'!$D:$D,Y$1,'Đơn đặt hàng'!$K:$K,$A41)</f>
        <v>47</v>
      </c>
      <c r="Z41" s="60">
        <f>SUMIFS('Đơn đặt hàng'!$R:$R,'Đơn đặt hàng'!$D:$D,Z$1,'Đơn đặt hàng'!$K:$K,$A41)</f>
        <v>0</v>
      </c>
      <c r="AA41" s="60">
        <f>SUMIFS('Đơn đặt hàng'!$R:$R,'Đơn đặt hàng'!$D:$D,AA$1,'Đơn đặt hàng'!$K:$K,$A41)</f>
        <v>0</v>
      </c>
      <c r="AB41" s="60">
        <f>SUMIFS('Đơn đặt hàng'!$R:$R,'Đơn đặt hàng'!$D:$D,AB$1,'Đơn đặt hàng'!$K:$K,$A41)</f>
        <v>0</v>
      </c>
      <c r="AC41" s="60">
        <f>SUMIFS('Đơn đặt hàng'!$R:$R,'Đơn đặt hàng'!$D:$D,AC$1,'Đơn đặt hàng'!$K:$K,$A41)</f>
        <v>0</v>
      </c>
      <c r="AD41" s="60">
        <f>SUMIFS('Đơn đặt hàng'!$R:$R,'Đơn đặt hàng'!$D:$D,AD$1,'Đơn đặt hàng'!$K:$K,$A41)</f>
        <v>0</v>
      </c>
      <c r="AE41" s="60">
        <f>SUMIFS('Đơn đặt hàng'!$R:$R,'Đơn đặt hàng'!$D:$D,AE$1,'Đơn đặt hàng'!$K:$K,$A41)</f>
        <v>0</v>
      </c>
      <c r="AF41" s="60">
        <f>SUMIFS('Đơn đặt hàng'!$R:$R,'Đơn đặt hàng'!$D:$D,AF$1,'Đơn đặt hàng'!$K:$K,$A41)</f>
        <v>0</v>
      </c>
      <c r="AG41" s="60">
        <f>SUMIFS('Đơn đặt hàng'!$R:$R,'Đơn đặt hàng'!$D:$D,AG$1,'Đơn đặt hàng'!$K:$K,$A41)</f>
        <v>0</v>
      </c>
      <c r="AH41" s="60">
        <f>SUMIFS('Đơn đặt hàng'!$R:$R,'Đơn đặt hàng'!$D:$D,AH$1,'Đơn đặt hàng'!$K:$K,$A41)</f>
        <v>0</v>
      </c>
      <c r="AI41" s="60">
        <f>SUMIFS('Đơn đặt hàng'!$R:$R,'Đơn đặt hàng'!$D:$D,AI$1,'Đơn đặt hàng'!$K:$K,$A41)</f>
        <v>0</v>
      </c>
    </row>
    <row r="42" spans="1:35" ht="15" hidden="1" customHeight="1" x14ac:dyDescent="0.25">
      <c r="A42" s="29" t="s">
        <v>1758</v>
      </c>
      <c r="B42" s="27" t="s">
        <v>1759</v>
      </c>
      <c r="C42" s="30" t="s">
        <v>1788</v>
      </c>
      <c r="D42" t="s">
        <v>1829</v>
      </c>
      <c r="E42" s="62">
        <f t="shared" si="2"/>
        <v>0</v>
      </c>
      <c r="F42" s="60">
        <f>SUMIFS('Đơn đặt hàng'!$R:$R,'Đơn đặt hàng'!$D:$D,F$1,'Đơn đặt hàng'!$K:$K,$A42)</f>
        <v>0</v>
      </c>
      <c r="G42" s="60">
        <f>SUMIFS('Đơn đặt hàng'!$R:$R,'Đơn đặt hàng'!$D:$D,G$1,'Đơn đặt hàng'!$K:$K,$A42)</f>
        <v>0</v>
      </c>
      <c r="H42" s="60">
        <f>SUMIFS('Đơn đặt hàng'!$R:$R,'Đơn đặt hàng'!$D:$D,H$1,'Đơn đặt hàng'!$K:$K,$A42)</f>
        <v>0</v>
      </c>
      <c r="I42" s="60">
        <f>SUMIFS('Đơn đặt hàng'!$R:$R,'Đơn đặt hàng'!$D:$D,I$1,'Đơn đặt hàng'!$K:$K,$A42)</f>
        <v>0</v>
      </c>
      <c r="J42" s="60">
        <f>SUMIFS('Đơn đặt hàng'!$R:$R,'Đơn đặt hàng'!$D:$D,J$1,'Đơn đặt hàng'!$K:$K,$A42)</f>
        <v>0</v>
      </c>
      <c r="K42" s="60">
        <f>SUMIFS('Đơn đặt hàng'!$R:$R,'Đơn đặt hàng'!$D:$D,K$1,'Đơn đặt hàng'!$K:$K,$A42)</f>
        <v>0</v>
      </c>
      <c r="L42" s="60">
        <f>SUMIFS('Đơn đặt hàng'!$R:$R,'Đơn đặt hàng'!$D:$D,L$1,'Đơn đặt hàng'!$K:$K,$A42)</f>
        <v>0</v>
      </c>
      <c r="M42" s="60">
        <f>SUMIFS('Đơn đặt hàng'!$R:$R,'Đơn đặt hàng'!$D:$D,M$1,'Đơn đặt hàng'!$K:$K,$A42)</f>
        <v>0</v>
      </c>
      <c r="N42" s="60">
        <f>SUMIFS('Đơn đặt hàng'!$R:$R,'Đơn đặt hàng'!$D:$D,N$1,'Đơn đặt hàng'!$K:$K,$A42)</f>
        <v>0</v>
      </c>
      <c r="O42" s="60">
        <f>SUMIFS('Đơn đặt hàng'!$R:$R,'Đơn đặt hàng'!$D:$D,O$1,'Đơn đặt hàng'!$K:$K,$A42)</f>
        <v>0</v>
      </c>
      <c r="P42" s="60">
        <f>SUMIFS('Đơn đặt hàng'!$R:$R,'Đơn đặt hàng'!$D:$D,P$1,'Đơn đặt hàng'!$K:$K,$A42)</f>
        <v>0</v>
      </c>
      <c r="Q42" s="60">
        <f>SUMIFS('Đơn đặt hàng'!$R:$R,'Đơn đặt hàng'!$D:$D,Q$1,'Đơn đặt hàng'!$K:$K,$A42)</f>
        <v>0</v>
      </c>
      <c r="R42" s="60">
        <f>SUMIFS('Đơn đặt hàng'!$R:$R,'Đơn đặt hàng'!$D:$D,R$1,'Đơn đặt hàng'!$K:$K,$A42)</f>
        <v>0</v>
      </c>
      <c r="S42" s="60">
        <f>SUMIFS('Đơn đặt hàng'!$R:$R,'Đơn đặt hàng'!$D:$D,S$1,'Đơn đặt hàng'!$K:$K,$A42)</f>
        <v>0</v>
      </c>
      <c r="T42" s="60">
        <f>SUMIFS('Đơn đặt hàng'!$R:$R,'Đơn đặt hàng'!$D:$D,T$1,'Đơn đặt hàng'!$K:$K,$A42)</f>
        <v>0</v>
      </c>
      <c r="U42" s="60">
        <f>SUMIFS('Đơn đặt hàng'!$R:$R,'Đơn đặt hàng'!$D:$D,U$1,'Đơn đặt hàng'!$K:$K,$A42)</f>
        <v>0</v>
      </c>
      <c r="V42" s="60">
        <f>SUMIFS('Đơn đặt hàng'!$R:$R,'Đơn đặt hàng'!$D:$D,V$1,'Đơn đặt hàng'!$K:$K,$A42)</f>
        <v>0</v>
      </c>
      <c r="W42" s="60">
        <f>SUMIFS('Đơn đặt hàng'!$R:$R,'Đơn đặt hàng'!$D:$D,W$1,'Đơn đặt hàng'!$K:$K,$A42)</f>
        <v>0</v>
      </c>
      <c r="X42" s="60">
        <f>SUMIFS('Đơn đặt hàng'!$R:$R,'Đơn đặt hàng'!$D:$D,X$1,'Đơn đặt hàng'!$K:$K,$A42)</f>
        <v>0</v>
      </c>
      <c r="Y42" s="60">
        <f>SUMIFS('Đơn đặt hàng'!$R:$R,'Đơn đặt hàng'!$D:$D,Y$1,'Đơn đặt hàng'!$K:$K,$A42)</f>
        <v>0</v>
      </c>
      <c r="Z42" s="60">
        <f>SUMIFS('Đơn đặt hàng'!$R:$R,'Đơn đặt hàng'!$D:$D,Z$1,'Đơn đặt hàng'!$K:$K,$A42)</f>
        <v>0</v>
      </c>
      <c r="AA42" s="60">
        <f>SUMIFS('Đơn đặt hàng'!$R:$R,'Đơn đặt hàng'!$D:$D,AA$1,'Đơn đặt hàng'!$K:$K,$A42)</f>
        <v>0</v>
      </c>
      <c r="AB42" s="60">
        <f>SUMIFS('Đơn đặt hàng'!$R:$R,'Đơn đặt hàng'!$D:$D,AB$1,'Đơn đặt hàng'!$K:$K,$A42)</f>
        <v>0</v>
      </c>
      <c r="AC42" s="60">
        <f>SUMIFS('Đơn đặt hàng'!$R:$R,'Đơn đặt hàng'!$D:$D,AC$1,'Đơn đặt hàng'!$K:$K,$A42)</f>
        <v>0</v>
      </c>
      <c r="AD42" s="60">
        <f>SUMIFS('Đơn đặt hàng'!$R:$R,'Đơn đặt hàng'!$D:$D,AD$1,'Đơn đặt hàng'!$K:$K,$A42)</f>
        <v>0</v>
      </c>
      <c r="AE42" s="60">
        <f>SUMIFS('Đơn đặt hàng'!$R:$R,'Đơn đặt hàng'!$D:$D,AE$1,'Đơn đặt hàng'!$K:$K,$A42)</f>
        <v>0</v>
      </c>
      <c r="AF42" s="60">
        <f>SUMIFS('Đơn đặt hàng'!$R:$R,'Đơn đặt hàng'!$D:$D,AF$1,'Đơn đặt hàng'!$K:$K,$A42)</f>
        <v>0</v>
      </c>
      <c r="AG42" s="60">
        <f>SUMIFS('Đơn đặt hàng'!$R:$R,'Đơn đặt hàng'!$D:$D,AG$1,'Đơn đặt hàng'!$K:$K,$A42)</f>
        <v>0</v>
      </c>
      <c r="AH42" s="60">
        <f>SUMIFS('Đơn đặt hàng'!$R:$R,'Đơn đặt hàng'!$D:$D,AH$1,'Đơn đặt hàng'!$K:$K,$A42)</f>
        <v>0</v>
      </c>
      <c r="AI42" s="60">
        <f>SUMIFS('Đơn đặt hàng'!$R:$R,'Đơn đặt hàng'!$D:$D,AI$1,'Đơn đặt hàng'!$K:$K,$A42)</f>
        <v>0</v>
      </c>
    </row>
    <row r="43" spans="1:35" ht="15" hidden="1" customHeight="1" x14ac:dyDescent="0.25">
      <c r="A43" s="29" t="s">
        <v>1760</v>
      </c>
      <c r="B43" s="27" t="s">
        <v>1761</v>
      </c>
      <c r="C43" s="30" t="s">
        <v>29</v>
      </c>
      <c r="D43" t="s">
        <v>1829</v>
      </c>
      <c r="E43" s="62">
        <f t="shared" si="2"/>
        <v>0</v>
      </c>
      <c r="F43" s="60">
        <f>SUMIFS('Đơn đặt hàng'!$R:$R,'Đơn đặt hàng'!$D:$D,F$1,'Đơn đặt hàng'!$K:$K,$A43)</f>
        <v>0</v>
      </c>
      <c r="G43" s="60">
        <f>SUMIFS('Đơn đặt hàng'!$R:$R,'Đơn đặt hàng'!$D:$D,G$1,'Đơn đặt hàng'!$K:$K,$A43)</f>
        <v>0</v>
      </c>
      <c r="H43" s="60">
        <f>SUMIFS('Đơn đặt hàng'!$R:$R,'Đơn đặt hàng'!$D:$D,H$1,'Đơn đặt hàng'!$K:$K,$A43)</f>
        <v>0</v>
      </c>
      <c r="I43" s="60">
        <f>SUMIFS('Đơn đặt hàng'!$R:$R,'Đơn đặt hàng'!$D:$D,I$1,'Đơn đặt hàng'!$K:$K,$A43)</f>
        <v>0</v>
      </c>
      <c r="J43" s="60">
        <f>SUMIFS('Đơn đặt hàng'!$R:$R,'Đơn đặt hàng'!$D:$D,J$1,'Đơn đặt hàng'!$K:$K,$A43)</f>
        <v>0</v>
      </c>
      <c r="K43" s="60">
        <f>SUMIFS('Đơn đặt hàng'!$R:$R,'Đơn đặt hàng'!$D:$D,K$1,'Đơn đặt hàng'!$K:$K,$A43)</f>
        <v>0</v>
      </c>
      <c r="L43" s="60">
        <f>SUMIFS('Đơn đặt hàng'!$R:$R,'Đơn đặt hàng'!$D:$D,L$1,'Đơn đặt hàng'!$K:$K,$A43)</f>
        <v>0</v>
      </c>
      <c r="M43" s="60">
        <f>SUMIFS('Đơn đặt hàng'!$R:$R,'Đơn đặt hàng'!$D:$D,M$1,'Đơn đặt hàng'!$K:$K,$A43)</f>
        <v>0</v>
      </c>
      <c r="N43" s="60">
        <f>SUMIFS('Đơn đặt hàng'!$R:$R,'Đơn đặt hàng'!$D:$D,N$1,'Đơn đặt hàng'!$K:$K,$A43)</f>
        <v>0</v>
      </c>
      <c r="O43" s="60">
        <f>SUMIFS('Đơn đặt hàng'!$R:$R,'Đơn đặt hàng'!$D:$D,O$1,'Đơn đặt hàng'!$K:$K,$A43)</f>
        <v>0</v>
      </c>
      <c r="P43" s="60">
        <f>SUMIFS('Đơn đặt hàng'!$R:$R,'Đơn đặt hàng'!$D:$D,P$1,'Đơn đặt hàng'!$K:$K,$A43)</f>
        <v>0</v>
      </c>
      <c r="Q43" s="60">
        <f>SUMIFS('Đơn đặt hàng'!$R:$R,'Đơn đặt hàng'!$D:$D,Q$1,'Đơn đặt hàng'!$K:$K,$A43)</f>
        <v>0</v>
      </c>
      <c r="R43" s="60">
        <f>SUMIFS('Đơn đặt hàng'!$R:$R,'Đơn đặt hàng'!$D:$D,R$1,'Đơn đặt hàng'!$K:$K,$A43)</f>
        <v>0</v>
      </c>
      <c r="S43" s="60">
        <f>SUMIFS('Đơn đặt hàng'!$R:$R,'Đơn đặt hàng'!$D:$D,S$1,'Đơn đặt hàng'!$K:$K,$A43)</f>
        <v>0</v>
      </c>
      <c r="T43" s="60">
        <f>SUMIFS('Đơn đặt hàng'!$R:$R,'Đơn đặt hàng'!$D:$D,T$1,'Đơn đặt hàng'!$K:$K,$A43)</f>
        <v>0</v>
      </c>
      <c r="U43" s="60">
        <f>SUMIFS('Đơn đặt hàng'!$R:$R,'Đơn đặt hàng'!$D:$D,U$1,'Đơn đặt hàng'!$K:$K,$A43)</f>
        <v>0</v>
      </c>
      <c r="V43" s="60">
        <f>SUMIFS('Đơn đặt hàng'!$R:$R,'Đơn đặt hàng'!$D:$D,V$1,'Đơn đặt hàng'!$K:$K,$A43)</f>
        <v>0</v>
      </c>
      <c r="W43" s="60">
        <f>SUMIFS('Đơn đặt hàng'!$R:$R,'Đơn đặt hàng'!$D:$D,W$1,'Đơn đặt hàng'!$K:$K,$A43)</f>
        <v>0</v>
      </c>
      <c r="X43" s="60">
        <f>SUMIFS('Đơn đặt hàng'!$R:$R,'Đơn đặt hàng'!$D:$D,X$1,'Đơn đặt hàng'!$K:$K,$A43)</f>
        <v>0</v>
      </c>
      <c r="Y43" s="60">
        <f>SUMIFS('Đơn đặt hàng'!$R:$R,'Đơn đặt hàng'!$D:$D,Y$1,'Đơn đặt hàng'!$K:$K,$A43)</f>
        <v>0</v>
      </c>
      <c r="Z43" s="60">
        <f>SUMIFS('Đơn đặt hàng'!$R:$R,'Đơn đặt hàng'!$D:$D,Z$1,'Đơn đặt hàng'!$K:$K,$A43)</f>
        <v>0</v>
      </c>
      <c r="AA43" s="60">
        <f>SUMIFS('Đơn đặt hàng'!$R:$R,'Đơn đặt hàng'!$D:$D,AA$1,'Đơn đặt hàng'!$K:$K,$A43)</f>
        <v>0</v>
      </c>
      <c r="AB43" s="60">
        <f>SUMIFS('Đơn đặt hàng'!$R:$R,'Đơn đặt hàng'!$D:$D,AB$1,'Đơn đặt hàng'!$K:$K,$A43)</f>
        <v>0</v>
      </c>
      <c r="AC43" s="60">
        <f>SUMIFS('Đơn đặt hàng'!$R:$R,'Đơn đặt hàng'!$D:$D,AC$1,'Đơn đặt hàng'!$K:$K,$A43)</f>
        <v>0</v>
      </c>
      <c r="AD43" s="60">
        <f>SUMIFS('Đơn đặt hàng'!$R:$R,'Đơn đặt hàng'!$D:$D,AD$1,'Đơn đặt hàng'!$K:$K,$A43)</f>
        <v>0</v>
      </c>
      <c r="AE43" s="60">
        <f>SUMIFS('Đơn đặt hàng'!$R:$R,'Đơn đặt hàng'!$D:$D,AE$1,'Đơn đặt hàng'!$K:$K,$A43)</f>
        <v>0</v>
      </c>
      <c r="AF43" s="60">
        <f>SUMIFS('Đơn đặt hàng'!$R:$R,'Đơn đặt hàng'!$D:$D,AF$1,'Đơn đặt hàng'!$K:$K,$A43)</f>
        <v>0</v>
      </c>
      <c r="AG43" s="60">
        <f>SUMIFS('Đơn đặt hàng'!$R:$R,'Đơn đặt hàng'!$D:$D,AG$1,'Đơn đặt hàng'!$K:$K,$A43)</f>
        <v>0</v>
      </c>
      <c r="AH43" s="60">
        <f>SUMIFS('Đơn đặt hàng'!$R:$R,'Đơn đặt hàng'!$D:$D,AH$1,'Đơn đặt hàng'!$K:$K,$A43)</f>
        <v>0</v>
      </c>
      <c r="AI43" s="60">
        <f>SUMIFS('Đơn đặt hàng'!$R:$R,'Đơn đặt hàng'!$D:$D,AI$1,'Đơn đặt hàng'!$K:$K,$A43)</f>
        <v>0</v>
      </c>
    </row>
    <row r="44" spans="1:35" x14ac:dyDescent="0.25">
      <c r="A44" s="29" t="s">
        <v>49</v>
      </c>
      <c r="B44" s="27" t="s">
        <v>50</v>
      </c>
      <c r="C44" s="30" t="s">
        <v>29</v>
      </c>
      <c r="D44" t="s">
        <v>1829</v>
      </c>
      <c r="E44" s="69">
        <f t="shared" si="2"/>
        <v>49</v>
      </c>
      <c r="F44" s="60">
        <f>SUMIFS('Đơn đặt hàng'!$R:$R,'Đơn đặt hàng'!$D:$D,F$1,'Đơn đặt hàng'!$K:$K,$A44)</f>
        <v>0</v>
      </c>
      <c r="G44" s="60">
        <f>SUMIFS('Đơn đặt hàng'!$R:$R,'Đơn đặt hàng'!$D:$D,G$1,'Đơn đặt hàng'!$K:$K,$A44)</f>
        <v>0</v>
      </c>
      <c r="H44" s="60">
        <f>SUMIFS('Đơn đặt hàng'!$R:$R,'Đơn đặt hàng'!$D:$D,H$1,'Đơn đặt hàng'!$K:$K,$A44)</f>
        <v>0</v>
      </c>
      <c r="I44" s="60">
        <f>SUMIFS('Đơn đặt hàng'!$R:$R,'Đơn đặt hàng'!$D:$D,I$1,'Đơn đặt hàng'!$K:$K,$A44)</f>
        <v>10</v>
      </c>
      <c r="J44" s="60">
        <f>SUMIFS('Đơn đặt hàng'!$R:$R,'Đơn đặt hàng'!$D:$D,J$1,'Đơn đặt hàng'!$K:$K,$A44)</f>
        <v>0</v>
      </c>
      <c r="K44" s="60">
        <f>SUMIFS('Đơn đặt hàng'!$R:$R,'Đơn đặt hàng'!$D:$D,K$1,'Đơn đặt hàng'!$K:$K,$A44)</f>
        <v>15</v>
      </c>
      <c r="L44" s="60">
        <f>SUMIFS('Đơn đặt hàng'!$R:$R,'Đơn đặt hàng'!$D:$D,L$1,'Đơn đặt hàng'!$K:$K,$A44)</f>
        <v>0</v>
      </c>
      <c r="M44" s="60">
        <f>SUMIFS('Đơn đặt hàng'!$R:$R,'Đơn đặt hàng'!$D:$D,M$1,'Đơn đặt hàng'!$K:$K,$A44)</f>
        <v>0</v>
      </c>
      <c r="N44" s="60">
        <f>SUMIFS('Đơn đặt hàng'!$R:$R,'Đơn đặt hàng'!$D:$D,N$1,'Đơn đặt hàng'!$K:$K,$A44)</f>
        <v>3</v>
      </c>
      <c r="O44" s="60">
        <f>SUMIFS('Đơn đặt hàng'!$R:$R,'Đơn đặt hàng'!$D:$D,O$1,'Đơn đặt hàng'!$K:$K,$A44)</f>
        <v>0</v>
      </c>
      <c r="P44" s="60">
        <f>SUMIFS('Đơn đặt hàng'!$R:$R,'Đơn đặt hàng'!$D:$D,P$1,'Đơn đặt hàng'!$K:$K,$A44)</f>
        <v>0</v>
      </c>
      <c r="Q44" s="60">
        <f>SUMIFS('Đơn đặt hàng'!$R:$R,'Đơn đặt hàng'!$D:$D,Q$1,'Đơn đặt hàng'!$K:$K,$A44)</f>
        <v>0</v>
      </c>
      <c r="R44" s="60">
        <f>SUMIFS('Đơn đặt hàng'!$R:$R,'Đơn đặt hàng'!$D:$D,R$1,'Đơn đặt hàng'!$K:$K,$A44)</f>
        <v>5</v>
      </c>
      <c r="S44" s="60">
        <f>SUMIFS('Đơn đặt hàng'!$R:$R,'Đơn đặt hàng'!$D:$D,S$1,'Đơn đặt hàng'!$K:$K,$A44)</f>
        <v>0</v>
      </c>
      <c r="T44" s="60">
        <f>SUMIFS('Đơn đặt hàng'!$R:$R,'Đơn đặt hàng'!$D:$D,T$1,'Đơn đặt hàng'!$K:$K,$A44)</f>
        <v>6</v>
      </c>
      <c r="U44" s="60">
        <f>SUMIFS('Đơn đặt hàng'!$R:$R,'Đơn đặt hàng'!$D:$D,U$1,'Đơn đặt hàng'!$K:$K,$A44)</f>
        <v>3</v>
      </c>
      <c r="V44" s="60">
        <f>SUMIFS('Đơn đặt hàng'!$R:$R,'Đơn đặt hàng'!$D:$D,V$1,'Đơn đặt hàng'!$K:$K,$A44)</f>
        <v>2</v>
      </c>
      <c r="W44" s="60">
        <f>SUMIFS('Đơn đặt hàng'!$R:$R,'Đơn đặt hàng'!$D:$D,W$1,'Đơn đặt hàng'!$K:$K,$A44)</f>
        <v>0</v>
      </c>
      <c r="X44" s="60">
        <f>SUMIFS('Đơn đặt hàng'!$R:$R,'Đơn đặt hàng'!$D:$D,X$1,'Đơn đặt hàng'!$K:$K,$A44)</f>
        <v>0</v>
      </c>
      <c r="Y44" s="60">
        <f>SUMIFS('Đơn đặt hàng'!$R:$R,'Đơn đặt hàng'!$D:$D,Y$1,'Đơn đặt hàng'!$K:$K,$A44)</f>
        <v>5</v>
      </c>
      <c r="Z44" s="60">
        <f>SUMIFS('Đơn đặt hàng'!$R:$R,'Đơn đặt hàng'!$D:$D,Z$1,'Đơn đặt hàng'!$K:$K,$A44)</f>
        <v>0</v>
      </c>
      <c r="AA44" s="60">
        <f>SUMIFS('Đơn đặt hàng'!$R:$R,'Đơn đặt hàng'!$D:$D,AA$1,'Đơn đặt hàng'!$K:$K,$A44)</f>
        <v>0</v>
      </c>
      <c r="AB44" s="60">
        <f>SUMIFS('Đơn đặt hàng'!$R:$R,'Đơn đặt hàng'!$D:$D,AB$1,'Đơn đặt hàng'!$K:$K,$A44)</f>
        <v>0</v>
      </c>
      <c r="AC44" s="60">
        <f>SUMIFS('Đơn đặt hàng'!$R:$R,'Đơn đặt hàng'!$D:$D,AC$1,'Đơn đặt hàng'!$K:$K,$A44)</f>
        <v>0</v>
      </c>
      <c r="AD44" s="60">
        <f>SUMIFS('Đơn đặt hàng'!$R:$R,'Đơn đặt hàng'!$D:$D,AD$1,'Đơn đặt hàng'!$K:$K,$A44)</f>
        <v>0</v>
      </c>
      <c r="AE44" s="60">
        <f>SUMIFS('Đơn đặt hàng'!$R:$R,'Đơn đặt hàng'!$D:$D,AE$1,'Đơn đặt hàng'!$K:$K,$A44)</f>
        <v>0</v>
      </c>
      <c r="AF44" s="60">
        <f>SUMIFS('Đơn đặt hàng'!$R:$R,'Đơn đặt hàng'!$D:$D,AF$1,'Đơn đặt hàng'!$K:$K,$A44)</f>
        <v>0</v>
      </c>
      <c r="AG44" s="60">
        <f>SUMIFS('Đơn đặt hàng'!$R:$R,'Đơn đặt hàng'!$D:$D,AG$1,'Đơn đặt hàng'!$K:$K,$A44)</f>
        <v>0</v>
      </c>
      <c r="AH44" s="60">
        <f>SUMIFS('Đơn đặt hàng'!$R:$R,'Đơn đặt hàng'!$D:$D,AH$1,'Đơn đặt hàng'!$K:$K,$A44)</f>
        <v>0</v>
      </c>
      <c r="AI44" s="60">
        <f>SUMIFS('Đơn đặt hàng'!$R:$R,'Đơn đặt hàng'!$D:$D,AI$1,'Đơn đặt hàng'!$K:$K,$A44)</f>
        <v>0</v>
      </c>
    </row>
    <row r="45" spans="1:35" ht="15" hidden="1" customHeight="1" x14ac:dyDescent="0.25">
      <c r="A45" s="29" t="s">
        <v>686</v>
      </c>
      <c r="B45" s="27" t="s">
        <v>687</v>
      </c>
      <c r="C45" s="30" t="s">
        <v>1790</v>
      </c>
      <c r="D45" t="s">
        <v>1829</v>
      </c>
      <c r="E45" s="62">
        <f t="shared" si="2"/>
        <v>0</v>
      </c>
      <c r="F45" s="60">
        <f>SUMIFS('Đơn đặt hàng'!$R:$R,'Đơn đặt hàng'!$D:$D,F$1,'Đơn đặt hàng'!$K:$K,$A45)</f>
        <v>0</v>
      </c>
      <c r="G45" s="60">
        <f>SUMIFS('Đơn đặt hàng'!$R:$R,'Đơn đặt hàng'!$D:$D,G$1,'Đơn đặt hàng'!$K:$K,$A45)</f>
        <v>0</v>
      </c>
      <c r="H45" s="60">
        <f>SUMIFS('Đơn đặt hàng'!$R:$R,'Đơn đặt hàng'!$D:$D,H$1,'Đơn đặt hàng'!$K:$K,$A45)</f>
        <v>0</v>
      </c>
      <c r="I45" s="60">
        <f>SUMIFS('Đơn đặt hàng'!$R:$R,'Đơn đặt hàng'!$D:$D,I$1,'Đơn đặt hàng'!$K:$K,$A45)</f>
        <v>0</v>
      </c>
      <c r="J45" s="60">
        <f>SUMIFS('Đơn đặt hàng'!$R:$R,'Đơn đặt hàng'!$D:$D,J$1,'Đơn đặt hàng'!$K:$K,$A45)</f>
        <v>0</v>
      </c>
      <c r="K45" s="60">
        <f>SUMIFS('Đơn đặt hàng'!$R:$R,'Đơn đặt hàng'!$D:$D,K$1,'Đơn đặt hàng'!$K:$K,$A45)</f>
        <v>0</v>
      </c>
      <c r="L45" s="60">
        <f>SUMIFS('Đơn đặt hàng'!$R:$R,'Đơn đặt hàng'!$D:$D,L$1,'Đơn đặt hàng'!$K:$K,$A45)</f>
        <v>0</v>
      </c>
      <c r="M45" s="60">
        <f>SUMIFS('Đơn đặt hàng'!$R:$R,'Đơn đặt hàng'!$D:$D,M$1,'Đơn đặt hàng'!$K:$K,$A45)</f>
        <v>0</v>
      </c>
      <c r="N45" s="60">
        <f>SUMIFS('Đơn đặt hàng'!$R:$R,'Đơn đặt hàng'!$D:$D,N$1,'Đơn đặt hàng'!$K:$K,$A45)</f>
        <v>0</v>
      </c>
      <c r="O45" s="60">
        <f>SUMIFS('Đơn đặt hàng'!$R:$R,'Đơn đặt hàng'!$D:$D,O$1,'Đơn đặt hàng'!$K:$K,$A45)</f>
        <v>0</v>
      </c>
      <c r="P45" s="60">
        <f>SUMIFS('Đơn đặt hàng'!$R:$R,'Đơn đặt hàng'!$D:$D,P$1,'Đơn đặt hàng'!$K:$K,$A45)</f>
        <v>0</v>
      </c>
      <c r="Q45" s="60">
        <f>SUMIFS('Đơn đặt hàng'!$R:$R,'Đơn đặt hàng'!$D:$D,Q$1,'Đơn đặt hàng'!$K:$K,$A45)</f>
        <v>0</v>
      </c>
      <c r="R45" s="60">
        <f>SUMIFS('Đơn đặt hàng'!$R:$R,'Đơn đặt hàng'!$D:$D,R$1,'Đơn đặt hàng'!$K:$K,$A45)</f>
        <v>0</v>
      </c>
      <c r="S45" s="60">
        <f>SUMIFS('Đơn đặt hàng'!$R:$R,'Đơn đặt hàng'!$D:$D,S$1,'Đơn đặt hàng'!$K:$K,$A45)</f>
        <v>0</v>
      </c>
      <c r="T45" s="60">
        <f>SUMIFS('Đơn đặt hàng'!$R:$R,'Đơn đặt hàng'!$D:$D,T$1,'Đơn đặt hàng'!$K:$K,$A45)</f>
        <v>0</v>
      </c>
      <c r="U45" s="60">
        <f>SUMIFS('Đơn đặt hàng'!$R:$R,'Đơn đặt hàng'!$D:$D,U$1,'Đơn đặt hàng'!$K:$K,$A45)</f>
        <v>0</v>
      </c>
      <c r="V45" s="60">
        <f>SUMIFS('Đơn đặt hàng'!$R:$R,'Đơn đặt hàng'!$D:$D,V$1,'Đơn đặt hàng'!$K:$K,$A45)</f>
        <v>0</v>
      </c>
      <c r="W45" s="60">
        <f>SUMIFS('Đơn đặt hàng'!$R:$R,'Đơn đặt hàng'!$D:$D,W$1,'Đơn đặt hàng'!$K:$K,$A45)</f>
        <v>0</v>
      </c>
      <c r="X45" s="60">
        <f>SUMIFS('Đơn đặt hàng'!$R:$R,'Đơn đặt hàng'!$D:$D,X$1,'Đơn đặt hàng'!$K:$K,$A45)</f>
        <v>0</v>
      </c>
      <c r="Y45" s="60">
        <f>SUMIFS('Đơn đặt hàng'!$R:$R,'Đơn đặt hàng'!$D:$D,Y$1,'Đơn đặt hàng'!$K:$K,$A45)</f>
        <v>0</v>
      </c>
      <c r="Z45" s="60">
        <f>SUMIFS('Đơn đặt hàng'!$R:$R,'Đơn đặt hàng'!$D:$D,Z$1,'Đơn đặt hàng'!$K:$K,$A45)</f>
        <v>0</v>
      </c>
      <c r="AA45" s="60">
        <f>SUMIFS('Đơn đặt hàng'!$R:$R,'Đơn đặt hàng'!$D:$D,AA$1,'Đơn đặt hàng'!$K:$K,$A45)</f>
        <v>0</v>
      </c>
      <c r="AB45" s="60">
        <f>SUMIFS('Đơn đặt hàng'!$R:$R,'Đơn đặt hàng'!$D:$D,AB$1,'Đơn đặt hàng'!$K:$K,$A45)</f>
        <v>0</v>
      </c>
      <c r="AC45" s="60">
        <f>SUMIFS('Đơn đặt hàng'!$R:$R,'Đơn đặt hàng'!$D:$D,AC$1,'Đơn đặt hàng'!$K:$K,$A45)</f>
        <v>0</v>
      </c>
      <c r="AD45" s="60">
        <f>SUMIFS('Đơn đặt hàng'!$R:$R,'Đơn đặt hàng'!$D:$D,AD$1,'Đơn đặt hàng'!$K:$K,$A45)</f>
        <v>0</v>
      </c>
      <c r="AE45" s="60">
        <f>SUMIFS('Đơn đặt hàng'!$R:$R,'Đơn đặt hàng'!$D:$D,AE$1,'Đơn đặt hàng'!$K:$K,$A45)</f>
        <v>0</v>
      </c>
      <c r="AF45" s="60">
        <f>SUMIFS('Đơn đặt hàng'!$R:$R,'Đơn đặt hàng'!$D:$D,AF$1,'Đơn đặt hàng'!$K:$K,$A45)</f>
        <v>0</v>
      </c>
      <c r="AG45" s="60">
        <f>SUMIFS('Đơn đặt hàng'!$R:$R,'Đơn đặt hàng'!$D:$D,AG$1,'Đơn đặt hàng'!$K:$K,$A45)</f>
        <v>0</v>
      </c>
      <c r="AH45" s="60">
        <f>SUMIFS('Đơn đặt hàng'!$R:$R,'Đơn đặt hàng'!$D:$D,AH$1,'Đơn đặt hàng'!$K:$K,$A45)</f>
        <v>0</v>
      </c>
      <c r="AI45" s="60">
        <f>SUMIFS('Đơn đặt hàng'!$R:$R,'Đơn đặt hàng'!$D:$D,AI$1,'Đơn đặt hàng'!$K:$K,$A45)</f>
        <v>0</v>
      </c>
    </row>
    <row r="46" spans="1:35" ht="15" hidden="1" customHeight="1" x14ac:dyDescent="0.25">
      <c r="A46" s="29" t="s">
        <v>1762</v>
      </c>
      <c r="B46" s="27" t="s">
        <v>1763</v>
      </c>
      <c r="C46" s="30" t="s">
        <v>29</v>
      </c>
      <c r="D46" t="s">
        <v>1829</v>
      </c>
      <c r="E46" s="62">
        <f t="shared" si="2"/>
        <v>0</v>
      </c>
      <c r="F46" s="60">
        <f>SUMIFS('Đơn đặt hàng'!$R:$R,'Đơn đặt hàng'!$D:$D,F$1,'Đơn đặt hàng'!$K:$K,$A46)</f>
        <v>0</v>
      </c>
      <c r="G46" s="60">
        <f>SUMIFS('Đơn đặt hàng'!$R:$R,'Đơn đặt hàng'!$D:$D,G$1,'Đơn đặt hàng'!$K:$K,$A46)</f>
        <v>0</v>
      </c>
      <c r="H46" s="60">
        <f>SUMIFS('Đơn đặt hàng'!$R:$R,'Đơn đặt hàng'!$D:$D,H$1,'Đơn đặt hàng'!$K:$K,$A46)</f>
        <v>0</v>
      </c>
      <c r="I46" s="60">
        <f>SUMIFS('Đơn đặt hàng'!$R:$R,'Đơn đặt hàng'!$D:$D,I$1,'Đơn đặt hàng'!$K:$K,$A46)</f>
        <v>0</v>
      </c>
      <c r="J46" s="60">
        <f>SUMIFS('Đơn đặt hàng'!$R:$R,'Đơn đặt hàng'!$D:$D,J$1,'Đơn đặt hàng'!$K:$K,$A46)</f>
        <v>0</v>
      </c>
      <c r="K46" s="60">
        <f>SUMIFS('Đơn đặt hàng'!$R:$R,'Đơn đặt hàng'!$D:$D,K$1,'Đơn đặt hàng'!$K:$K,$A46)</f>
        <v>0</v>
      </c>
      <c r="L46" s="60">
        <f>SUMIFS('Đơn đặt hàng'!$R:$R,'Đơn đặt hàng'!$D:$D,L$1,'Đơn đặt hàng'!$K:$K,$A46)</f>
        <v>0</v>
      </c>
      <c r="M46" s="60">
        <f>SUMIFS('Đơn đặt hàng'!$R:$R,'Đơn đặt hàng'!$D:$D,M$1,'Đơn đặt hàng'!$K:$K,$A46)</f>
        <v>0</v>
      </c>
      <c r="N46" s="60">
        <f>SUMIFS('Đơn đặt hàng'!$R:$R,'Đơn đặt hàng'!$D:$D,N$1,'Đơn đặt hàng'!$K:$K,$A46)</f>
        <v>0</v>
      </c>
      <c r="O46" s="60">
        <f>SUMIFS('Đơn đặt hàng'!$R:$R,'Đơn đặt hàng'!$D:$D,O$1,'Đơn đặt hàng'!$K:$K,$A46)</f>
        <v>0</v>
      </c>
      <c r="P46" s="60">
        <f>SUMIFS('Đơn đặt hàng'!$R:$R,'Đơn đặt hàng'!$D:$D,P$1,'Đơn đặt hàng'!$K:$K,$A46)</f>
        <v>0</v>
      </c>
      <c r="Q46" s="60">
        <f>SUMIFS('Đơn đặt hàng'!$R:$R,'Đơn đặt hàng'!$D:$D,Q$1,'Đơn đặt hàng'!$K:$K,$A46)</f>
        <v>0</v>
      </c>
      <c r="R46" s="60">
        <f>SUMIFS('Đơn đặt hàng'!$R:$R,'Đơn đặt hàng'!$D:$D,R$1,'Đơn đặt hàng'!$K:$K,$A46)</f>
        <v>0</v>
      </c>
      <c r="S46" s="60">
        <f>SUMIFS('Đơn đặt hàng'!$R:$R,'Đơn đặt hàng'!$D:$D,S$1,'Đơn đặt hàng'!$K:$K,$A46)</f>
        <v>0</v>
      </c>
      <c r="T46" s="60">
        <f>SUMIFS('Đơn đặt hàng'!$R:$R,'Đơn đặt hàng'!$D:$D,T$1,'Đơn đặt hàng'!$K:$K,$A46)</f>
        <v>0</v>
      </c>
      <c r="U46" s="60">
        <f>SUMIFS('Đơn đặt hàng'!$R:$R,'Đơn đặt hàng'!$D:$D,U$1,'Đơn đặt hàng'!$K:$K,$A46)</f>
        <v>0</v>
      </c>
      <c r="V46" s="60">
        <f>SUMIFS('Đơn đặt hàng'!$R:$R,'Đơn đặt hàng'!$D:$D,V$1,'Đơn đặt hàng'!$K:$K,$A46)</f>
        <v>0</v>
      </c>
      <c r="W46" s="60">
        <f>SUMIFS('Đơn đặt hàng'!$R:$R,'Đơn đặt hàng'!$D:$D,W$1,'Đơn đặt hàng'!$K:$K,$A46)</f>
        <v>0</v>
      </c>
      <c r="X46" s="60">
        <f>SUMIFS('Đơn đặt hàng'!$R:$R,'Đơn đặt hàng'!$D:$D,X$1,'Đơn đặt hàng'!$K:$K,$A46)</f>
        <v>0</v>
      </c>
      <c r="Y46" s="60">
        <f>SUMIFS('Đơn đặt hàng'!$R:$R,'Đơn đặt hàng'!$D:$D,Y$1,'Đơn đặt hàng'!$K:$K,$A46)</f>
        <v>0</v>
      </c>
      <c r="Z46" s="60">
        <f>SUMIFS('Đơn đặt hàng'!$R:$R,'Đơn đặt hàng'!$D:$D,Z$1,'Đơn đặt hàng'!$K:$K,$A46)</f>
        <v>0</v>
      </c>
      <c r="AA46" s="60">
        <f>SUMIFS('Đơn đặt hàng'!$R:$R,'Đơn đặt hàng'!$D:$D,AA$1,'Đơn đặt hàng'!$K:$K,$A46)</f>
        <v>0</v>
      </c>
      <c r="AB46" s="60">
        <f>SUMIFS('Đơn đặt hàng'!$R:$R,'Đơn đặt hàng'!$D:$D,AB$1,'Đơn đặt hàng'!$K:$K,$A46)</f>
        <v>0</v>
      </c>
      <c r="AC46" s="60">
        <f>SUMIFS('Đơn đặt hàng'!$R:$R,'Đơn đặt hàng'!$D:$D,AC$1,'Đơn đặt hàng'!$K:$K,$A46)</f>
        <v>0</v>
      </c>
      <c r="AD46" s="60">
        <f>SUMIFS('Đơn đặt hàng'!$R:$R,'Đơn đặt hàng'!$D:$D,AD$1,'Đơn đặt hàng'!$K:$K,$A46)</f>
        <v>0</v>
      </c>
      <c r="AE46" s="60">
        <f>SUMIFS('Đơn đặt hàng'!$R:$R,'Đơn đặt hàng'!$D:$D,AE$1,'Đơn đặt hàng'!$K:$K,$A46)</f>
        <v>0</v>
      </c>
      <c r="AF46" s="60">
        <f>SUMIFS('Đơn đặt hàng'!$R:$R,'Đơn đặt hàng'!$D:$D,AF$1,'Đơn đặt hàng'!$K:$K,$A46)</f>
        <v>0</v>
      </c>
      <c r="AG46" s="60">
        <f>SUMIFS('Đơn đặt hàng'!$R:$R,'Đơn đặt hàng'!$D:$D,AG$1,'Đơn đặt hàng'!$K:$K,$A46)</f>
        <v>0</v>
      </c>
      <c r="AH46" s="60">
        <f>SUMIFS('Đơn đặt hàng'!$R:$R,'Đơn đặt hàng'!$D:$D,AH$1,'Đơn đặt hàng'!$K:$K,$A46)</f>
        <v>0</v>
      </c>
      <c r="AI46" s="60">
        <f>SUMIFS('Đơn đặt hàng'!$R:$R,'Đơn đặt hàng'!$D:$D,AI$1,'Đơn đặt hàng'!$K:$K,$A46)</f>
        <v>0</v>
      </c>
    </row>
    <row r="47" spans="1:35" ht="15" hidden="1" customHeight="1" x14ac:dyDescent="0.25">
      <c r="A47" s="29" t="s">
        <v>1764</v>
      </c>
      <c r="B47" s="27" t="s">
        <v>1765</v>
      </c>
      <c r="C47" s="30" t="s">
        <v>29</v>
      </c>
      <c r="D47" t="s">
        <v>1829</v>
      </c>
      <c r="E47" s="62">
        <f t="shared" si="2"/>
        <v>0</v>
      </c>
      <c r="F47" s="60">
        <f>SUMIFS('Đơn đặt hàng'!$R:$R,'Đơn đặt hàng'!$D:$D,F$1,'Đơn đặt hàng'!$K:$K,$A47)</f>
        <v>0</v>
      </c>
      <c r="G47" s="60">
        <f>SUMIFS('Đơn đặt hàng'!$R:$R,'Đơn đặt hàng'!$D:$D,G$1,'Đơn đặt hàng'!$K:$K,$A47)</f>
        <v>0</v>
      </c>
      <c r="H47" s="60">
        <f>SUMIFS('Đơn đặt hàng'!$R:$R,'Đơn đặt hàng'!$D:$D,H$1,'Đơn đặt hàng'!$K:$K,$A47)</f>
        <v>0</v>
      </c>
      <c r="I47" s="60">
        <f>SUMIFS('Đơn đặt hàng'!$R:$R,'Đơn đặt hàng'!$D:$D,I$1,'Đơn đặt hàng'!$K:$K,$A47)</f>
        <v>0</v>
      </c>
      <c r="J47" s="60">
        <f>SUMIFS('Đơn đặt hàng'!$R:$R,'Đơn đặt hàng'!$D:$D,J$1,'Đơn đặt hàng'!$K:$K,$A47)</f>
        <v>0</v>
      </c>
      <c r="K47" s="60">
        <f>SUMIFS('Đơn đặt hàng'!$R:$R,'Đơn đặt hàng'!$D:$D,K$1,'Đơn đặt hàng'!$K:$K,$A47)</f>
        <v>0</v>
      </c>
      <c r="L47" s="60">
        <f>SUMIFS('Đơn đặt hàng'!$R:$R,'Đơn đặt hàng'!$D:$D,L$1,'Đơn đặt hàng'!$K:$K,$A47)</f>
        <v>0</v>
      </c>
      <c r="M47" s="60">
        <f>SUMIFS('Đơn đặt hàng'!$R:$R,'Đơn đặt hàng'!$D:$D,M$1,'Đơn đặt hàng'!$K:$K,$A47)</f>
        <v>0</v>
      </c>
      <c r="N47" s="60">
        <f>SUMIFS('Đơn đặt hàng'!$R:$R,'Đơn đặt hàng'!$D:$D,N$1,'Đơn đặt hàng'!$K:$K,$A47)</f>
        <v>0</v>
      </c>
      <c r="O47" s="60">
        <f>SUMIFS('Đơn đặt hàng'!$R:$R,'Đơn đặt hàng'!$D:$D,O$1,'Đơn đặt hàng'!$K:$K,$A47)</f>
        <v>0</v>
      </c>
      <c r="P47" s="60">
        <f>SUMIFS('Đơn đặt hàng'!$R:$R,'Đơn đặt hàng'!$D:$D,P$1,'Đơn đặt hàng'!$K:$K,$A47)</f>
        <v>0</v>
      </c>
      <c r="Q47" s="60">
        <f>SUMIFS('Đơn đặt hàng'!$R:$R,'Đơn đặt hàng'!$D:$D,Q$1,'Đơn đặt hàng'!$K:$K,$A47)</f>
        <v>0</v>
      </c>
      <c r="R47" s="60">
        <f>SUMIFS('Đơn đặt hàng'!$R:$R,'Đơn đặt hàng'!$D:$D,R$1,'Đơn đặt hàng'!$K:$K,$A47)</f>
        <v>0</v>
      </c>
      <c r="S47" s="60">
        <f>SUMIFS('Đơn đặt hàng'!$R:$R,'Đơn đặt hàng'!$D:$D,S$1,'Đơn đặt hàng'!$K:$K,$A47)</f>
        <v>0</v>
      </c>
      <c r="T47" s="60">
        <f>SUMIFS('Đơn đặt hàng'!$R:$R,'Đơn đặt hàng'!$D:$D,T$1,'Đơn đặt hàng'!$K:$K,$A47)</f>
        <v>0</v>
      </c>
      <c r="U47" s="60">
        <f>SUMIFS('Đơn đặt hàng'!$R:$R,'Đơn đặt hàng'!$D:$D,U$1,'Đơn đặt hàng'!$K:$K,$A47)</f>
        <v>0</v>
      </c>
      <c r="V47" s="60">
        <f>SUMIFS('Đơn đặt hàng'!$R:$R,'Đơn đặt hàng'!$D:$D,V$1,'Đơn đặt hàng'!$K:$K,$A47)</f>
        <v>0</v>
      </c>
      <c r="W47" s="60">
        <f>SUMIFS('Đơn đặt hàng'!$R:$R,'Đơn đặt hàng'!$D:$D,W$1,'Đơn đặt hàng'!$K:$K,$A47)</f>
        <v>0</v>
      </c>
      <c r="X47" s="60">
        <f>SUMIFS('Đơn đặt hàng'!$R:$R,'Đơn đặt hàng'!$D:$D,X$1,'Đơn đặt hàng'!$K:$K,$A47)</f>
        <v>0</v>
      </c>
      <c r="Y47" s="60">
        <f>SUMIFS('Đơn đặt hàng'!$R:$R,'Đơn đặt hàng'!$D:$D,Y$1,'Đơn đặt hàng'!$K:$K,$A47)</f>
        <v>0</v>
      </c>
      <c r="Z47" s="60">
        <f>SUMIFS('Đơn đặt hàng'!$R:$R,'Đơn đặt hàng'!$D:$D,Z$1,'Đơn đặt hàng'!$K:$K,$A47)</f>
        <v>0</v>
      </c>
      <c r="AA47" s="60">
        <f>SUMIFS('Đơn đặt hàng'!$R:$R,'Đơn đặt hàng'!$D:$D,AA$1,'Đơn đặt hàng'!$K:$K,$A47)</f>
        <v>0</v>
      </c>
      <c r="AB47" s="60">
        <f>SUMIFS('Đơn đặt hàng'!$R:$R,'Đơn đặt hàng'!$D:$D,AB$1,'Đơn đặt hàng'!$K:$K,$A47)</f>
        <v>0</v>
      </c>
      <c r="AC47" s="60">
        <f>SUMIFS('Đơn đặt hàng'!$R:$R,'Đơn đặt hàng'!$D:$D,AC$1,'Đơn đặt hàng'!$K:$K,$A47)</f>
        <v>0</v>
      </c>
      <c r="AD47" s="60">
        <f>SUMIFS('Đơn đặt hàng'!$R:$R,'Đơn đặt hàng'!$D:$D,AD$1,'Đơn đặt hàng'!$K:$K,$A47)</f>
        <v>0</v>
      </c>
      <c r="AE47" s="60">
        <f>SUMIFS('Đơn đặt hàng'!$R:$R,'Đơn đặt hàng'!$D:$D,AE$1,'Đơn đặt hàng'!$K:$K,$A47)</f>
        <v>0</v>
      </c>
      <c r="AF47" s="60">
        <f>SUMIFS('Đơn đặt hàng'!$R:$R,'Đơn đặt hàng'!$D:$D,AF$1,'Đơn đặt hàng'!$K:$K,$A47)</f>
        <v>0</v>
      </c>
      <c r="AG47" s="60">
        <f>SUMIFS('Đơn đặt hàng'!$R:$R,'Đơn đặt hàng'!$D:$D,AG$1,'Đơn đặt hàng'!$K:$K,$A47)</f>
        <v>0</v>
      </c>
      <c r="AH47" s="60">
        <f>SUMIFS('Đơn đặt hàng'!$R:$R,'Đơn đặt hàng'!$D:$D,AH$1,'Đơn đặt hàng'!$K:$K,$A47)</f>
        <v>0</v>
      </c>
      <c r="AI47" s="60">
        <f>SUMIFS('Đơn đặt hàng'!$R:$R,'Đơn đặt hàng'!$D:$D,AI$1,'Đơn đặt hàng'!$K:$K,$A47)</f>
        <v>0</v>
      </c>
    </row>
    <row r="48" spans="1:35" x14ac:dyDescent="0.25">
      <c r="A48" s="29" t="s">
        <v>32</v>
      </c>
      <c r="B48" s="27" t="s">
        <v>33</v>
      </c>
      <c r="C48" s="30" t="s">
        <v>29</v>
      </c>
      <c r="D48" t="s">
        <v>1829</v>
      </c>
      <c r="E48" s="69">
        <f t="shared" si="2"/>
        <v>870</v>
      </c>
      <c r="F48" s="60">
        <f>SUMIFS('Đơn đặt hàng'!$R:$R,'Đơn đặt hàng'!$D:$D,F$1,'Đơn đặt hàng'!$K:$K,$A48)</f>
        <v>0</v>
      </c>
      <c r="G48" s="60">
        <f>SUMIFS('Đơn đặt hàng'!$R:$R,'Đơn đặt hàng'!$D:$D,G$1,'Đơn đặt hàng'!$K:$K,$A48)</f>
        <v>0</v>
      </c>
      <c r="H48" s="60">
        <f>SUMIFS('Đơn đặt hàng'!$R:$R,'Đơn đặt hàng'!$D:$D,H$1,'Đơn đặt hàng'!$K:$K,$A48)</f>
        <v>23</v>
      </c>
      <c r="I48" s="60">
        <f>SUMIFS('Đơn đặt hàng'!$R:$R,'Đơn đặt hàng'!$D:$D,I$1,'Đơn đặt hàng'!$K:$K,$A48)</f>
        <v>33</v>
      </c>
      <c r="J48" s="60">
        <f>SUMIFS('Đơn đặt hàng'!$R:$R,'Đơn đặt hàng'!$D:$D,J$1,'Đơn đặt hàng'!$K:$K,$A48)</f>
        <v>117</v>
      </c>
      <c r="K48" s="60">
        <f>SUMIFS('Đơn đặt hàng'!$R:$R,'Đơn đặt hàng'!$D:$D,K$1,'Đơn đặt hàng'!$K:$K,$A48)</f>
        <v>36</v>
      </c>
      <c r="L48" s="60">
        <f>SUMIFS('Đơn đặt hàng'!$R:$R,'Đơn đặt hàng'!$D:$D,L$1,'Đơn đặt hàng'!$K:$K,$A48)</f>
        <v>0</v>
      </c>
      <c r="M48" s="60">
        <f>SUMIFS('Đơn đặt hàng'!$R:$R,'Đơn đặt hàng'!$D:$D,M$1,'Đơn đặt hàng'!$K:$K,$A48)</f>
        <v>75</v>
      </c>
      <c r="N48" s="60">
        <f>SUMIFS('Đơn đặt hàng'!$R:$R,'Đơn đặt hàng'!$D:$D,N$1,'Đơn đặt hàng'!$K:$K,$A48)</f>
        <v>109</v>
      </c>
      <c r="O48" s="60">
        <f>SUMIFS('Đơn đặt hàng'!$R:$R,'Đơn đặt hàng'!$D:$D,O$1,'Đơn đặt hàng'!$K:$K,$A48)</f>
        <v>29</v>
      </c>
      <c r="P48" s="60">
        <f>SUMIFS('Đơn đặt hàng'!$R:$R,'Đơn đặt hàng'!$D:$D,P$1,'Đơn đặt hàng'!$K:$K,$A48)</f>
        <v>62</v>
      </c>
      <c r="Q48" s="60">
        <f>SUMIFS('Đơn đặt hàng'!$R:$R,'Đơn đặt hàng'!$D:$D,Q$1,'Đơn đặt hàng'!$K:$K,$A48)</f>
        <v>10</v>
      </c>
      <c r="R48" s="60">
        <f>SUMIFS('Đơn đặt hàng'!$R:$R,'Đơn đặt hàng'!$D:$D,R$1,'Đơn đặt hàng'!$K:$K,$A48)</f>
        <v>40</v>
      </c>
      <c r="S48" s="60">
        <f>SUMIFS('Đơn đặt hàng'!$R:$R,'Đơn đặt hàng'!$D:$D,S$1,'Đơn đặt hàng'!$K:$K,$A48)</f>
        <v>0</v>
      </c>
      <c r="T48" s="60">
        <f>SUMIFS('Đơn đặt hàng'!$R:$R,'Đơn đặt hàng'!$D:$D,T$1,'Đơn đặt hàng'!$K:$K,$A48)</f>
        <v>106</v>
      </c>
      <c r="U48" s="60">
        <f>SUMIFS('Đơn đặt hàng'!$R:$R,'Đơn đặt hàng'!$D:$D,U$1,'Đơn đặt hàng'!$K:$K,$A48)</f>
        <v>34</v>
      </c>
      <c r="V48" s="60">
        <f>SUMIFS('Đơn đặt hàng'!$R:$R,'Đơn đặt hàng'!$D:$D,V$1,'Đơn đặt hàng'!$K:$K,$A48)</f>
        <v>36</v>
      </c>
      <c r="W48" s="60">
        <f>SUMIFS('Đơn đặt hàng'!$R:$R,'Đơn đặt hàng'!$D:$D,W$1,'Đơn đặt hàng'!$K:$K,$A48)</f>
        <v>36</v>
      </c>
      <c r="X48" s="60">
        <f>SUMIFS('Đơn đặt hàng'!$R:$R,'Đơn đặt hàng'!$D:$D,X$1,'Đơn đặt hàng'!$K:$K,$A48)</f>
        <v>118</v>
      </c>
      <c r="Y48" s="60">
        <f>SUMIFS('Đơn đặt hàng'!$R:$R,'Đơn đặt hàng'!$D:$D,Y$1,'Đơn đặt hàng'!$K:$K,$A48)</f>
        <v>6</v>
      </c>
      <c r="Z48" s="60">
        <f>SUMIFS('Đơn đặt hàng'!$R:$R,'Đơn đặt hàng'!$D:$D,Z$1,'Đơn đặt hàng'!$K:$K,$A48)</f>
        <v>0</v>
      </c>
      <c r="AA48" s="60">
        <f>SUMIFS('Đơn đặt hàng'!$R:$R,'Đơn đặt hàng'!$D:$D,AA$1,'Đơn đặt hàng'!$K:$K,$A48)</f>
        <v>0</v>
      </c>
      <c r="AB48" s="60">
        <f>SUMIFS('Đơn đặt hàng'!$R:$R,'Đơn đặt hàng'!$D:$D,AB$1,'Đơn đặt hàng'!$K:$K,$A48)</f>
        <v>0</v>
      </c>
      <c r="AC48" s="60">
        <f>SUMIFS('Đơn đặt hàng'!$R:$R,'Đơn đặt hàng'!$D:$D,AC$1,'Đơn đặt hàng'!$K:$K,$A48)</f>
        <v>0</v>
      </c>
      <c r="AD48" s="60">
        <f>SUMIFS('Đơn đặt hàng'!$R:$R,'Đơn đặt hàng'!$D:$D,AD$1,'Đơn đặt hàng'!$K:$K,$A48)</f>
        <v>0</v>
      </c>
      <c r="AE48" s="60">
        <f>SUMIFS('Đơn đặt hàng'!$R:$R,'Đơn đặt hàng'!$D:$D,AE$1,'Đơn đặt hàng'!$K:$K,$A48)</f>
        <v>0</v>
      </c>
      <c r="AF48" s="60">
        <f>SUMIFS('Đơn đặt hàng'!$R:$R,'Đơn đặt hàng'!$D:$D,AF$1,'Đơn đặt hàng'!$K:$K,$A48)</f>
        <v>0</v>
      </c>
      <c r="AG48" s="60">
        <f>SUMIFS('Đơn đặt hàng'!$R:$R,'Đơn đặt hàng'!$D:$D,AG$1,'Đơn đặt hàng'!$K:$K,$A48)</f>
        <v>0</v>
      </c>
      <c r="AH48" s="60">
        <f>SUMIFS('Đơn đặt hàng'!$R:$R,'Đơn đặt hàng'!$D:$D,AH$1,'Đơn đặt hàng'!$K:$K,$A48)</f>
        <v>0</v>
      </c>
      <c r="AI48" s="60">
        <f>SUMIFS('Đơn đặt hàng'!$R:$R,'Đơn đặt hàng'!$D:$D,AI$1,'Đơn đặt hàng'!$K:$K,$A48)</f>
        <v>0</v>
      </c>
    </row>
    <row r="49" spans="1:35" ht="15" hidden="1" customHeight="1" x14ac:dyDescent="0.25">
      <c r="A49" s="29" t="s">
        <v>1766</v>
      </c>
      <c r="B49" s="27" t="s">
        <v>1767</v>
      </c>
      <c r="C49" s="30" t="s">
        <v>29</v>
      </c>
      <c r="D49" t="s">
        <v>1829</v>
      </c>
      <c r="E49" s="62">
        <f t="shared" si="2"/>
        <v>0</v>
      </c>
      <c r="F49" s="60">
        <f>SUMIFS('Đơn đặt hàng'!$R:$R,'Đơn đặt hàng'!$D:$D,F$1,'Đơn đặt hàng'!$K:$K,$A49)</f>
        <v>0</v>
      </c>
      <c r="G49" s="60">
        <f>SUMIFS('Đơn đặt hàng'!$R:$R,'Đơn đặt hàng'!$D:$D,G$1,'Đơn đặt hàng'!$K:$K,$A49)</f>
        <v>0</v>
      </c>
      <c r="H49" s="60">
        <f>SUMIFS('Đơn đặt hàng'!$R:$R,'Đơn đặt hàng'!$D:$D,H$1,'Đơn đặt hàng'!$K:$K,$A49)</f>
        <v>0</v>
      </c>
      <c r="I49" s="60">
        <f>SUMIFS('Đơn đặt hàng'!$R:$R,'Đơn đặt hàng'!$D:$D,I$1,'Đơn đặt hàng'!$K:$K,$A49)</f>
        <v>0</v>
      </c>
      <c r="J49" s="60">
        <f>SUMIFS('Đơn đặt hàng'!$R:$R,'Đơn đặt hàng'!$D:$D,J$1,'Đơn đặt hàng'!$K:$K,$A49)</f>
        <v>0</v>
      </c>
      <c r="K49" s="60">
        <f>SUMIFS('Đơn đặt hàng'!$R:$R,'Đơn đặt hàng'!$D:$D,K$1,'Đơn đặt hàng'!$K:$K,$A49)</f>
        <v>0</v>
      </c>
      <c r="L49" s="60">
        <f>SUMIFS('Đơn đặt hàng'!$R:$R,'Đơn đặt hàng'!$D:$D,L$1,'Đơn đặt hàng'!$K:$K,$A49)</f>
        <v>0</v>
      </c>
      <c r="M49" s="60">
        <f>SUMIFS('Đơn đặt hàng'!$R:$R,'Đơn đặt hàng'!$D:$D,M$1,'Đơn đặt hàng'!$K:$K,$A49)</f>
        <v>0</v>
      </c>
      <c r="N49" s="60">
        <f>SUMIFS('Đơn đặt hàng'!$R:$R,'Đơn đặt hàng'!$D:$D,N$1,'Đơn đặt hàng'!$K:$K,$A49)</f>
        <v>0</v>
      </c>
      <c r="O49" s="60">
        <f>SUMIFS('Đơn đặt hàng'!$R:$R,'Đơn đặt hàng'!$D:$D,O$1,'Đơn đặt hàng'!$K:$K,$A49)</f>
        <v>0</v>
      </c>
      <c r="P49" s="60">
        <f>SUMIFS('Đơn đặt hàng'!$R:$R,'Đơn đặt hàng'!$D:$D,P$1,'Đơn đặt hàng'!$K:$K,$A49)</f>
        <v>0</v>
      </c>
      <c r="Q49" s="60">
        <f>SUMIFS('Đơn đặt hàng'!$R:$R,'Đơn đặt hàng'!$D:$D,Q$1,'Đơn đặt hàng'!$K:$K,$A49)</f>
        <v>0</v>
      </c>
      <c r="R49" s="60">
        <f>SUMIFS('Đơn đặt hàng'!$R:$R,'Đơn đặt hàng'!$D:$D,R$1,'Đơn đặt hàng'!$K:$K,$A49)</f>
        <v>0</v>
      </c>
      <c r="S49" s="60">
        <f>SUMIFS('Đơn đặt hàng'!$R:$R,'Đơn đặt hàng'!$D:$D,S$1,'Đơn đặt hàng'!$K:$K,$A49)</f>
        <v>0</v>
      </c>
      <c r="T49" s="60">
        <f>SUMIFS('Đơn đặt hàng'!$R:$R,'Đơn đặt hàng'!$D:$D,T$1,'Đơn đặt hàng'!$K:$K,$A49)</f>
        <v>0</v>
      </c>
      <c r="U49" s="60">
        <f>SUMIFS('Đơn đặt hàng'!$R:$R,'Đơn đặt hàng'!$D:$D,U$1,'Đơn đặt hàng'!$K:$K,$A49)</f>
        <v>0</v>
      </c>
      <c r="V49" s="60">
        <f>SUMIFS('Đơn đặt hàng'!$R:$R,'Đơn đặt hàng'!$D:$D,V$1,'Đơn đặt hàng'!$K:$K,$A49)</f>
        <v>0</v>
      </c>
      <c r="W49" s="60">
        <f>SUMIFS('Đơn đặt hàng'!$R:$R,'Đơn đặt hàng'!$D:$D,W$1,'Đơn đặt hàng'!$K:$K,$A49)</f>
        <v>0</v>
      </c>
      <c r="X49" s="60">
        <f>SUMIFS('Đơn đặt hàng'!$R:$R,'Đơn đặt hàng'!$D:$D,X$1,'Đơn đặt hàng'!$K:$K,$A49)</f>
        <v>0</v>
      </c>
      <c r="Y49" s="60">
        <f>SUMIFS('Đơn đặt hàng'!$R:$R,'Đơn đặt hàng'!$D:$D,Y$1,'Đơn đặt hàng'!$K:$K,$A49)</f>
        <v>0</v>
      </c>
      <c r="Z49" s="60">
        <f>SUMIFS('Đơn đặt hàng'!$R:$R,'Đơn đặt hàng'!$D:$D,Z$1,'Đơn đặt hàng'!$K:$K,$A49)</f>
        <v>0</v>
      </c>
      <c r="AA49" s="60">
        <f>SUMIFS('Đơn đặt hàng'!$R:$R,'Đơn đặt hàng'!$D:$D,AA$1,'Đơn đặt hàng'!$K:$K,$A49)</f>
        <v>0</v>
      </c>
      <c r="AB49" s="60">
        <f>SUMIFS('Đơn đặt hàng'!$R:$R,'Đơn đặt hàng'!$D:$D,AB$1,'Đơn đặt hàng'!$K:$K,$A49)</f>
        <v>0</v>
      </c>
      <c r="AC49" s="60">
        <f>SUMIFS('Đơn đặt hàng'!$R:$R,'Đơn đặt hàng'!$D:$D,AC$1,'Đơn đặt hàng'!$K:$K,$A49)</f>
        <v>0</v>
      </c>
      <c r="AD49" s="60">
        <f>SUMIFS('Đơn đặt hàng'!$R:$R,'Đơn đặt hàng'!$D:$D,AD$1,'Đơn đặt hàng'!$K:$K,$A49)</f>
        <v>0</v>
      </c>
      <c r="AE49" s="60">
        <f>SUMIFS('Đơn đặt hàng'!$R:$R,'Đơn đặt hàng'!$D:$D,AE$1,'Đơn đặt hàng'!$K:$K,$A49)</f>
        <v>0</v>
      </c>
      <c r="AF49" s="60">
        <f>SUMIFS('Đơn đặt hàng'!$R:$R,'Đơn đặt hàng'!$D:$D,AF$1,'Đơn đặt hàng'!$K:$K,$A49)</f>
        <v>0</v>
      </c>
      <c r="AG49" s="60">
        <f>SUMIFS('Đơn đặt hàng'!$R:$R,'Đơn đặt hàng'!$D:$D,AG$1,'Đơn đặt hàng'!$K:$K,$A49)</f>
        <v>0</v>
      </c>
      <c r="AH49" s="60">
        <f>SUMIFS('Đơn đặt hàng'!$R:$R,'Đơn đặt hàng'!$D:$D,AH$1,'Đơn đặt hàng'!$K:$K,$A49)</f>
        <v>0</v>
      </c>
      <c r="AI49" s="60">
        <f>SUMIFS('Đơn đặt hàng'!$R:$R,'Đơn đặt hàng'!$D:$D,AI$1,'Đơn đặt hàng'!$K:$K,$A49)</f>
        <v>0</v>
      </c>
    </row>
    <row r="50" spans="1:35" ht="15" hidden="1" customHeight="1" x14ac:dyDescent="0.25">
      <c r="A50" s="29" t="s">
        <v>551</v>
      </c>
      <c r="B50" s="27" t="s">
        <v>552</v>
      </c>
      <c r="C50" s="30" t="s">
        <v>29</v>
      </c>
      <c r="D50" t="s">
        <v>1829</v>
      </c>
      <c r="E50" s="62">
        <f t="shared" si="2"/>
        <v>0</v>
      </c>
      <c r="F50" s="60">
        <f>SUMIFS('Đơn đặt hàng'!$R:$R,'Đơn đặt hàng'!$D:$D,F$1,'Đơn đặt hàng'!$K:$K,$A50)</f>
        <v>0</v>
      </c>
      <c r="G50" s="60">
        <f>SUMIFS('Đơn đặt hàng'!$R:$R,'Đơn đặt hàng'!$D:$D,G$1,'Đơn đặt hàng'!$K:$K,$A50)</f>
        <v>0</v>
      </c>
      <c r="H50" s="60">
        <f>SUMIFS('Đơn đặt hàng'!$R:$R,'Đơn đặt hàng'!$D:$D,H$1,'Đơn đặt hàng'!$K:$K,$A50)</f>
        <v>0</v>
      </c>
      <c r="I50" s="60">
        <f>SUMIFS('Đơn đặt hàng'!$R:$R,'Đơn đặt hàng'!$D:$D,I$1,'Đơn đặt hàng'!$K:$K,$A50)</f>
        <v>0</v>
      </c>
      <c r="J50" s="60">
        <f>SUMIFS('Đơn đặt hàng'!$R:$R,'Đơn đặt hàng'!$D:$D,J$1,'Đơn đặt hàng'!$K:$K,$A50)</f>
        <v>0</v>
      </c>
      <c r="K50" s="60">
        <f>SUMIFS('Đơn đặt hàng'!$R:$R,'Đơn đặt hàng'!$D:$D,K$1,'Đơn đặt hàng'!$K:$K,$A50)</f>
        <v>0</v>
      </c>
      <c r="L50" s="60">
        <f>SUMIFS('Đơn đặt hàng'!$R:$R,'Đơn đặt hàng'!$D:$D,L$1,'Đơn đặt hàng'!$K:$K,$A50)</f>
        <v>0</v>
      </c>
      <c r="M50" s="60">
        <f>SUMIFS('Đơn đặt hàng'!$R:$R,'Đơn đặt hàng'!$D:$D,M$1,'Đơn đặt hàng'!$K:$K,$A50)</f>
        <v>0</v>
      </c>
      <c r="N50" s="60">
        <f>SUMIFS('Đơn đặt hàng'!$R:$R,'Đơn đặt hàng'!$D:$D,N$1,'Đơn đặt hàng'!$K:$K,$A50)</f>
        <v>0</v>
      </c>
      <c r="O50" s="60">
        <f>SUMIFS('Đơn đặt hàng'!$R:$R,'Đơn đặt hàng'!$D:$D,O$1,'Đơn đặt hàng'!$K:$K,$A50)</f>
        <v>0</v>
      </c>
      <c r="P50" s="60">
        <f>SUMIFS('Đơn đặt hàng'!$R:$R,'Đơn đặt hàng'!$D:$D,P$1,'Đơn đặt hàng'!$K:$K,$A50)</f>
        <v>0</v>
      </c>
      <c r="Q50" s="60">
        <f>SUMIFS('Đơn đặt hàng'!$R:$R,'Đơn đặt hàng'!$D:$D,Q$1,'Đơn đặt hàng'!$K:$K,$A50)</f>
        <v>0</v>
      </c>
      <c r="R50" s="60">
        <f>SUMIFS('Đơn đặt hàng'!$R:$R,'Đơn đặt hàng'!$D:$D,R$1,'Đơn đặt hàng'!$K:$K,$A50)</f>
        <v>0</v>
      </c>
      <c r="S50" s="60">
        <f>SUMIFS('Đơn đặt hàng'!$R:$R,'Đơn đặt hàng'!$D:$D,S$1,'Đơn đặt hàng'!$K:$K,$A50)</f>
        <v>0</v>
      </c>
      <c r="T50" s="60">
        <f>SUMIFS('Đơn đặt hàng'!$R:$R,'Đơn đặt hàng'!$D:$D,T$1,'Đơn đặt hàng'!$K:$K,$A50)</f>
        <v>0</v>
      </c>
      <c r="U50" s="60">
        <f>SUMIFS('Đơn đặt hàng'!$R:$R,'Đơn đặt hàng'!$D:$D,U$1,'Đơn đặt hàng'!$K:$K,$A50)</f>
        <v>0</v>
      </c>
      <c r="V50" s="60">
        <f>SUMIFS('Đơn đặt hàng'!$R:$R,'Đơn đặt hàng'!$D:$D,V$1,'Đơn đặt hàng'!$K:$K,$A50)</f>
        <v>0</v>
      </c>
      <c r="W50" s="60">
        <f>SUMIFS('Đơn đặt hàng'!$R:$R,'Đơn đặt hàng'!$D:$D,W$1,'Đơn đặt hàng'!$K:$K,$A50)</f>
        <v>0</v>
      </c>
      <c r="X50" s="60">
        <f>SUMIFS('Đơn đặt hàng'!$R:$R,'Đơn đặt hàng'!$D:$D,X$1,'Đơn đặt hàng'!$K:$K,$A50)</f>
        <v>0</v>
      </c>
      <c r="Y50" s="60">
        <f>SUMIFS('Đơn đặt hàng'!$R:$R,'Đơn đặt hàng'!$D:$D,Y$1,'Đơn đặt hàng'!$K:$K,$A50)</f>
        <v>0</v>
      </c>
      <c r="Z50" s="60">
        <f>SUMIFS('Đơn đặt hàng'!$R:$R,'Đơn đặt hàng'!$D:$D,Z$1,'Đơn đặt hàng'!$K:$K,$A50)</f>
        <v>0</v>
      </c>
      <c r="AA50" s="60">
        <f>SUMIFS('Đơn đặt hàng'!$R:$R,'Đơn đặt hàng'!$D:$D,AA$1,'Đơn đặt hàng'!$K:$K,$A50)</f>
        <v>0</v>
      </c>
      <c r="AB50" s="60">
        <f>SUMIFS('Đơn đặt hàng'!$R:$R,'Đơn đặt hàng'!$D:$D,AB$1,'Đơn đặt hàng'!$K:$K,$A50)</f>
        <v>0</v>
      </c>
      <c r="AC50" s="60">
        <f>SUMIFS('Đơn đặt hàng'!$R:$R,'Đơn đặt hàng'!$D:$D,AC$1,'Đơn đặt hàng'!$K:$K,$A50)</f>
        <v>0</v>
      </c>
      <c r="AD50" s="60">
        <f>SUMIFS('Đơn đặt hàng'!$R:$R,'Đơn đặt hàng'!$D:$D,AD$1,'Đơn đặt hàng'!$K:$K,$A50)</f>
        <v>0</v>
      </c>
      <c r="AE50" s="60">
        <f>SUMIFS('Đơn đặt hàng'!$R:$R,'Đơn đặt hàng'!$D:$D,AE$1,'Đơn đặt hàng'!$K:$K,$A50)</f>
        <v>0</v>
      </c>
      <c r="AF50" s="60">
        <f>SUMIFS('Đơn đặt hàng'!$R:$R,'Đơn đặt hàng'!$D:$D,AF$1,'Đơn đặt hàng'!$K:$K,$A50)</f>
        <v>0</v>
      </c>
      <c r="AG50" s="60">
        <f>SUMIFS('Đơn đặt hàng'!$R:$R,'Đơn đặt hàng'!$D:$D,AG$1,'Đơn đặt hàng'!$K:$K,$A50)</f>
        <v>0</v>
      </c>
      <c r="AH50" s="60">
        <f>SUMIFS('Đơn đặt hàng'!$R:$R,'Đơn đặt hàng'!$D:$D,AH$1,'Đơn đặt hàng'!$K:$K,$A50)</f>
        <v>0</v>
      </c>
      <c r="AI50" s="60">
        <f>SUMIFS('Đơn đặt hàng'!$R:$R,'Đơn đặt hàng'!$D:$D,AI$1,'Đơn đặt hàng'!$K:$K,$A50)</f>
        <v>0</v>
      </c>
    </row>
    <row r="51" spans="1:35" ht="15" hidden="1" customHeight="1" x14ac:dyDescent="0.25">
      <c r="A51" s="29" t="s">
        <v>1768</v>
      </c>
      <c r="B51" s="27" t="s">
        <v>1769</v>
      </c>
      <c r="C51" s="30" t="s">
        <v>29</v>
      </c>
      <c r="D51" t="s">
        <v>1829</v>
      </c>
      <c r="E51" s="62">
        <f t="shared" si="2"/>
        <v>0</v>
      </c>
      <c r="F51" s="60">
        <f>SUMIFS('Đơn đặt hàng'!$R:$R,'Đơn đặt hàng'!$D:$D,F$1,'Đơn đặt hàng'!$K:$K,$A51)</f>
        <v>0</v>
      </c>
      <c r="G51" s="60">
        <f>SUMIFS('Đơn đặt hàng'!$R:$R,'Đơn đặt hàng'!$D:$D,G$1,'Đơn đặt hàng'!$K:$K,$A51)</f>
        <v>0</v>
      </c>
      <c r="H51" s="60">
        <f>SUMIFS('Đơn đặt hàng'!$R:$R,'Đơn đặt hàng'!$D:$D,H$1,'Đơn đặt hàng'!$K:$K,$A51)</f>
        <v>0</v>
      </c>
      <c r="I51" s="60">
        <f>SUMIFS('Đơn đặt hàng'!$R:$R,'Đơn đặt hàng'!$D:$D,I$1,'Đơn đặt hàng'!$K:$K,$A51)</f>
        <v>0</v>
      </c>
      <c r="J51" s="60">
        <f>SUMIFS('Đơn đặt hàng'!$R:$R,'Đơn đặt hàng'!$D:$D,J$1,'Đơn đặt hàng'!$K:$K,$A51)</f>
        <v>0</v>
      </c>
      <c r="K51" s="60">
        <f>SUMIFS('Đơn đặt hàng'!$R:$R,'Đơn đặt hàng'!$D:$D,K$1,'Đơn đặt hàng'!$K:$K,$A51)</f>
        <v>0</v>
      </c>
      <c r="L51" s="60">
        <f>SUMIFS('Đơn đặt hàng'!$R:$R,'Đơn đặt hàng'!$D:$D,L$1,'Đơn đặt hàng'!$K:$K,$A51)</f>
        <v>0</v>
      </c>
      <c r="M51" s="60">
        <f>SUMIFS('Đơn đặt hàng'!$R:$R,'Đơn đặt hàng'!$D:$D,M$1,'Đơn đặt hàng'!$K:$K,$A51)</f>
        <v>0</v>
      </c>
      <c r="N51" s="60">
        <f>SUMIFS('Đơn đặt hàng'!$R:$R,'Đơn đặt hàng'!$D:$D,N$1,'Đơn đặt hàng'!$K:$K,$A51)</f>
        <v>0</v>
      </c>
      <c r="O51" s="60">
        <f>SUMIFS('Đơn đặt hàng'!$R:$R,'Đơn đặt hàng'!$D:$D,O$1,'Đơn đặt hàng'!$K:$K,$A51)</f>
        <v>0</v>
      </c>
      <c r="P51" s="60">
        <f>SUMIFS('Đơn đặt hàng'!$R:$R,'Đơn đặt hàng'!$D:$D,P$1,'Đơn đặt hàng'!$K:$K,$A51)</f>
        <v>0</v>
      </c>
      <c r="Q51" s="60">
        <f>SUMIFS('Đơn đặt hàng'!$R:$R,'Đơn đặt hàng'!$D:$D,Q$1,'Đơn đặt hàng'!$K:$K,$A51)</f>
        <v>0</v>
      </c>
      <c r="R51" s="60">
        <f>SUMIFS('Đơn đặt hàng'!$R:$R,'Đơn đặt hàng'!$D:$D,R$1,'Đơn đặt hàng'!$K:$K,$A51)</f>
        <v>0</v>
      </c>
      <c r="S51" s="60">
        <f>SUMIFS('Đơn đặt hàng'!$R:$R,'Đơn đặt hàng'!$D:$D,S$1,'Đơn đặt hàng'!$K:$K,$A51)</f>
        <v>0</v>
      </c>
      <c r="T51" s="60">
        <f>SUMIFS('Đơn đặt hàng'!$R:$R,'Đơn đặt hàng'!$D:$D,T$1,'Đơn đặt hàng'!$K:$K,$A51)</f>
        <v>0</v>
      </c>
      <c r="U51" s="60">
        <f>SUMIFS('Đơn đặt hàng'!$R:$R,'Đơn đặt hàng'!$D:$D,U$1,'Đơn đặt hàng'!$K:$K,$A51)</f>
        <v>0</v>
      </c>
      <c r="V51" s="60">
        <f>SUMIFS('Đơn đặt hàng'!$R:$R,'Đơn đặt hàng'!$D:$D,V$1,'Đơn đặt hàng'!$K:$K,$A51)</f>
        <v>0</v>
      </c>
      <c r="W51" s="60">
        <f>SUMIFS('Đơn đặt hàng'!$R:$R,'Đơn đặt hàng'!$D:$D,W$1,'Đơn đặt hàng'!$K:$K,$A51)</f>
        <v>0</v>
      </c>
      <c r="X51" s="60">
        <f>SUMIFS('Đơn đặt hàng'!$R:$R,'Đơn đặt hàng'!$D:$D,X$1,'Đơn đặt hàng'!$K:$K,$A51)</f>
        <v>0</v>
      </c>
      <c r="Y51" s="60">
        <f>SUMIFS('Đơn đặt hàng'!$R:$R,'Đơn đặt hàng'!$D:$D,Y$1,'Đơn đặt hàng'!$K:$K,$A51)</f>
        <v>0</v>
      </c>
      <c r="Z51" s="60">
        <f>SUMIFS('Đơn đặt hàng'!$R:$R,'Đơn đặt hàng'!$D:$D,Z$1,'Đơn đặt hàng'!$K:$K,$A51)</f>
        <v>0</v>
      </c>
      <c r="AA51" s="60">
        <f>SUMIFS('Đơn đặt hàng'!$R:$R,'Đơn đặt hàng'!$D:$D,AA$1,'Đơn đặt hàng'!$K:$K,$A51)</f>
        <v>0</v>
      </c>
      <c r="AB51" s="60">
        <f>SUMIFS('Đơn đặt hàng'!$R:$R,'Đơn đặt hàng'!$D:$D,AB$1,'Đơn đặt hàng'!$K:$K,$A51)</f>
        <v>0</v>
      </c>
      <c r="AC51" s="60">
        <f>SUMIFS('Đơn đặt hàng'!$R:$R,'Đơn đặt hàng'!$D:$D,AC$1,'Đơn đặt hàng'!$K:$K,$A51)</f>
        <v>0</v>
      </c>
      <c r="AD51" s="60">
        <f>SUMIFS('Đơn đặt hàng'!$R:$R,'Đơn đặt hàng'!$D:$D,AD$1,'Đơn đặt hàng'!$K:$K,$A51)</f>
        <v>0</v>
      </c>
      <c r="AE51" s="60">
        <f>SUMIFS('Đơn đặt hàng'!$R:$R,'Đơn đặt hàng'!$D:$D,AE$1,'Đơn đặt hàng'!$K:$K,$A51)</f>
        <v>0</v>
      </c>
      <c r="AF51" s="60">
        <f>SUMIFS('Đơn đặt hàng'!$R:$R,'Đơn đặt hàng'!$D:$D,AF$1,'Đơn đặt hàng'!$K:$K,$A51)</f>
        <v>0</v>
      </c>
      <c r="AG51" s="60">
        <f>SUMIFS('Đơn đặt hàng'!$R:$R,'Đơn đặt hàng'!$D:$D,AG$1,'Đơn đặt hàng'!$K:$K,$A51)</f>
        <v>0</v>
      </c>
      <c r="AH51" s="60">
        <f>SUMIFS('Đơn đặt hàng'!$R:$R,'Đơn đặt hàng'!$D:$D,AH$1,'Đơn đặt hàng'!$K:$K,$A51)</f>
        <v>0</v>
      </c>
      <c r="AI51" s="60">
        <f>SUMIFS('Đơn đặt hàng'!$R:$R,'Đơn đặt hàng'!$D:$D,AI$1,'Đơn đặt hàng'!$K:$K,$A51)</f>
        <v>0</v>
      </c>
    </row>
    <row r="52" spans="1:35" ht="15" hidden="1" customHeight="1" x14ac:dyDescent="0.25">
      <c r="A52" s="29" t="s">
        <v>1770</v>
      </c>
      <c r="B52" s="27" t="s">
        <v>1771</v>
      </c>
      <c r="C52" s="30" t="s">
        <v>1788</v>
      </c>
      <c r="D52" t="s">
        <v>1829</v>
      </c>
      <c r="E52" s="62">
        <f t="shared" si="2"/>
        <v>0</v>
      </c>
      <c r="F52" s="60">
        <f>SUMIFS('Đơn đặt hàng'!$R:$R,'Đơn đặt hàng'!$D:$D,F$1,'Đơn đặt hàng'!$K:$K,$A52)</f>
        <v>0</v>
      </c>
      <c r="G52" s="60">
        <f>SUMIFS('Đơn đặt hàng'!$R:$R,'Đơn đặt hàng'!$D:$D,G$1,'Đơn đặt hàng'!$K:$K,$A52)</f>
        <v>0</v>
      </c>
      <c r="H52" s="60">
        <f>SUMIFS('Đơn đặt hàng'!$R:$R,'Đơn đặt hàng'!$D:$D,H$1,'Đơn đặt hàng'!$K:$K,$A52)</f>
        <v>0</v>
      </c>
      <c r="I52" s="60">
        <f>SUMIFS('Đơn đặt hàng'!$R:$R,'Đơn đặt hàng'!$D:$D,I$1,'Đơn đặt hàng'!$K:$K,$A52)</f>
        <v>0</v>
      </c>
      <c r="J52" s="60">
        <f>SUMIFS('Đơn đặt hàng'!$R:$R,'Đơn đặt hàng'!$D:$D,J$1,'Đơn đặt hàng'!$K:$K,$A52)</f>
        <v>0</v>
      </c>
      <c r="K52" s="60">
        <f>SUMIFS('Đơn đặt hàng'!$R:$R,'Đơn đặt hàng'!$D:$D,K$1,'Đơn đặt hàng'!$K:$K,$A52)</f>
        <v>0</v>
      </c>
      <c r="L52" s="60">
        <f>SUMIFS('Đơn đặt hàng'!$R:$R,'Đơn đặt hàng'!$D:$D,L$1,'Đơn đặt hàng'!$K:$K,$A52)</f>
        <v>0</v>
      </c>
      <c r="M52" s="60">
        <f>SUMIFS('Đơn đặt hàng'!$R:$R,'Đơn đặt hàng'!$D:$D,M$1,'Đơn đặt hàng'!$K:$K,$A52)</f>
        <v>0</v>
      </c>
      <c r="N52" s="60">
        <f>SUMIFS('Đơn đặt hàng'!$R:$R,'Đơn đặt hàng'!$D:$D,N$1,'Đơn đặt hàng'!$K:$K,$A52)</f>
        <v>0</v>
      </c>
      <c r="O52" s="60">
        <f>SUMIFS('Đơn đặt hàng'!$R:$R,'Đơn đặt hàng'!$D:$D,O$1,'Đơn đặt hàng'!$K:$K,$A52)</f>
        <v>0</v>
      </c>
      <c r="P52" s="60">
        <f>SUMIFS('Đơn đặt hàng'!$R:$R,'Đơn đặt hàng'!$D:$D,P$1,'Đơn đặt hàng'!$K:$K,$A52)</f>
        <v>0</v>
      </c>
      <c r="Q52" s="60">
        <f>SUMIFS('Đơn đặt hàng'!$R:$R,'Đơn đặt hàng'!$D:$D,Q$1,'Đơn đặt hàng'!$K:$K,$A52)</f>
        <v>0</v>
      </c>
      <c r="R52" s="60">
        <f>SUMIFS('Đơn đặt hàng'!$R:$R,'Đơn đặt hàng'!$D:$D,R$1,'Đơn đặt hàng'!$K:$K,$A52)</f>
        <v>0</v>
      </c>
      <c r="S52" s="60">
        <f>SUMIFS('Đơn đặt hàng'!$R:$R,'Đơn đặt hàng'!$D:$D,S$1,'Đơn đặt hàng'!$K:$K,$A52)</f>
        <v>0</v>
      </c>
      <c r="T52" s="60">
        <f>SUMIFS('Đơn đặt hàng'!$R:$R,'Đơn đặt hàng'!$D:$D,T$1,'Đơn đặt hàng'!$K:$K,$A52)</f>
        <v>0</v>
      </c>
      <c r="U52" s="60">
        <f>SUMIFS('Đơn đặt hàng'!$R:$R,'Đơn đặt hàng'!$D:$D,U$1,'Đơn đặt hàng'!$K:$K,$A52)</f>
        <v>0</v>
      </c>
      <c r="V52" s="60">
        <f>SUMIFS('Đơn đặt hàng'!$R:$R,'Đơn đặt hàng'!$D:$D,V$1,'Đơn đặt hàng'!$K:$K,$A52)</f>
        <v>0</v>
      </c>
      <c r="W52" s="60">
        <f>SUMIFS('Đơn đặt hàng'!$R:$R,'Đơn đặt hàng'!$D:$D,W$1,'Đơn đặt hàng'!$K:$K,$A52)</f>
        <v>0</v>
      </c>
      <c r="X52" s="60">
        <f>SUMIFS('Đơn đặt hàng'!$R:$R,'Đơn đặt hàng'!$D:$D,X$1,'Đơn đặt hàng'!$K:$K,$A52)</f>
        <v>0</v>
      </c>
      <c r="Y52" s="60">
        <f>SUMIFS('Đơn đặt hàng'!$R:$R,'Đơn đặt hàng'!$D:$D,Y$1,'Đơn đặt hàng'!$K:$K,$A52)</f>
        <v>0</v>
      </c>
      <c r="Z52" s="60">
        <f>SUMIFS('Đơn đặt hàng'!$R:$R,'Đơn đặt hàng'!$D:$D,Z$1,'Đơn đặt hàng'!$K:$K,$A52)</f>
        <v>0</v>
      </c>
      <c r="AA52" s="60">
        <f>SUMIFS('Đơn đặt hàng'!$R:$R,'Đơn đặt hàng'!$D:$D,AA$1,'Đơn đặt hàng'!$K:$K,$A52)</f>
        <v>0</v>
      </c>
      <c r="AB52" s="60">
        <f>SUMIFS('Đơn đặt hàng'!$R:$R,'Đơn đặt hàng'!$D:$D,AB$1,'Đơn đặt hàng'!$K:$K,$A52)</f>
        <v>0</v>
      </c>
      <c r="AC52" s="60">
        <f>SUMIFS('Đơn đặt hàng'!$R:$R,'Đơn đặt hàng'!$D:$D,AC$1,'Đơn đặt hàng'!$K:$K,$A52)</f>
        <v>0</v>
      </c>
      <c r="AD52" s="60">
        <f>SUMIFS('Đơn đặt hàng'!$R:$R,'Đơn đặt hàng'!$D:$D,AD$1,'Đơn đặt hàng'!$K:$K,$A52)</f>
        <v>0</v>
      </c>
      <c r="AE52" s="60">
        <f>SUMIFS('Đơn đặt hàng'!$R:$R,'Đơn đặt hàng'!$D:$D,AE$1,'Đơn đặt hàng'!$K:$K,$A52)</f>
        <v>0</v>
      </c>
      <c r="AF52" s="60">
        <f>SUMIFS('Đơn đặt hàng'!$R:$R,'Đơn đặt hàng'!$D:$D,AF$1,'Đơn đặt hàng'!$K:$K,$A52)</f>
        <v>0</v>
      </c>
      <c r="AG52" s="60">
        <f>SUMIFS('Đơn đặt hàng'!$R:$R,'Đơn đặt hàng'!$D:$D,AG$1,'Đơn đặt hàng'!$K:$K,$A52)</f>
        <v>0</v>
      </c>
      <c r="AH52" s="60">
        <f>SUMIFS('Đơn đặt hàng'!$R:$R,'Đơn đặt hàng'!$D:$D,AH$1,'Đơn đặt hàng'!$K:$K,$A52)</f>
        <v>0</v>
      </c>
      <c r="AI52" s="60">
        <f>SUMIFS('Đơn đặt hàng'!$R:$R,'Đơn đặt hàng'!$D:$D,AI$1,'Đơn đặt hàng'!$K:$K,$A52)</f>
        <v>0</v>
      </c>
    </row>
    <row r="53" spans="1:35" x14ac:dyDescent="0.25">
      <c r="A53" s="29" t="s">
        <v>55</v>
      </c>
      <c r="B53" s="27" t="s">
        <v>56</v>
      </c>
      <c r="C53" s="30" t="s">
        <v>29</v>
      </c>
      <c r="D53" t="s">
        <v>1829</v>
      </c>
      <c r="E53" s="69">
        <f t="shared" si="2"/>
        <v>143</v>
      </c>
      <c r="F53" s="60">
        <f>SUMIFS('Đơn đặt hàng'!$R:$R,'Đơn đặt hàng'!$D:$D,F$1,'Đơn đặt hàng'!$K:$K,$A53)</f>
        <v>0</v>
      </c>
      <c r="G53" s="60">
        <f>SUMIFS('Đơn đặt hàng'!$R:$R,'Đơn đặt hàng'!$D:$D,G$1,'Đơn đặt hàng'!$K:$K,$A53)</f>
        <v>0</v>
      </c>
      <c r="H53" s="60">
        <f>SUMIFS('Đơn đặt hàng'!$R:$R,'Đơn đặt hàng'!$D:$D,H$1,'Đơn đặt hàng'!$K:$K,$A53)</f>
        <v>0</v>
      </c>
      <c r="I53" s="60">
        <f>SUMIFS('Đơn đặt hàng'!$R:$R,'Đơn đặt hàng'!$D:$D,I$1,'Đơn đặt hàng'!$K:$K,$A53)</f>
        <v>19</v>
      </c>
      <c r="J53" s="60">
        <f>SUMIFS('Đơn đặt hàng'!$R:$R,'Đơn đặt hàng'!$D:$D,J$1,'Đơn đặt hàng'!$K:$K,$A53)</f>
        <v>22</v>
      </c>
      <c r="K53" s="60">
        <f>SUMIFS('Đơn đặt hàng'!$R:$R,'Đơn đặt hàng'!$D:$D,K$1,'Đơn đặt hàng'!$K:$K,$A53)</f>
        <v>9</v>
      </c>
      <c r="L53" s="60">
        <f>SUMIFS('Đơn đặt hàng'!$R:$R,'Đơn đặt hàng'!$D:$D,L$1,'Đơn đặt hàng'!$K:$K,$A53)</f>
        <v>0</v>
      </c>
      <c r="M53" s="60">
        <f>SUMIFS('Đơn đặt hàng'!$R:$R,'Đơn đặt hàng'!$D:$D,M$1,'Đơn đặt hàng'!$K:$K,$A53)</f>
        <v>17</v>
      </c>
      <c r="N53" s="60">
        <f>SUMIFS('Đơn đặt hàng'!$R:$R,'Đơn đặt hàng'!$D:$D,N$1,'Đơn đặt hàng'!$K:$K,$A53)</f>
        <v>9</v>
      </c>
      <c r="O53" s="60">
        <f>SUMIFS('Đơn đặt hàng'!$R:$R,'Đơn đặt hàng'!$D:$D,O$1,'Đơn đặt hàng'!$K:$K,$A53)</f>
        <v>6</v>
      </c>
      <c r="P53" s="60">
        <f>SUMIFS('Đơn đặt hàng'!$R:$R,'Đơn đặt hàng'!$D:$D,P$1,'Đơn đặt hàng'!$K:$K,$A53)</f>
        <v>14</v>
      </c>
      <c r="Q53" s="60">
        <f>SUMIFS('Đơn đặt hàng'!$R:$R,'Đơn đặt hàng'!$D:$D,Q$1,'Đơn đặt hàng'!$K:$K,$A53)</f>
        <v>12</v>
      </c>
      <c r="R53" s="60">
        <f>SUMIFS('Đơn đặt hàng'!$R:$R,'Đơn đặt hàng'!$D:$D,R$1,'Đơn đặt hàng'!$K:$K,$A53)</f>
        <v>7</v>
      </c>
      <c r="S53" s="60">
        <f>SUMIFS('Đơn đặt hàng'!$R:$R,'Đơn đặt hàng'!$D:$D,S$1,'Đơn đặt hàng'!$K:$K,$A53)</f>
        <v>0</v>
      </c>
      <c r="T53" s="60">
        <f>SUMIFS('Đơn đặt hàng'!$R:$R,'Đơn đặt hàng'!$D:$D,T$1,'Đơn đặt hàng'!$K:$K,$A53)</f>
        <v>2</v>
      </c>
      <c r="U53" s="60">
        <f>SUMIFS('Đơn đặt hàng'!$R:$R,'Đơn đặt hàng'!$D:$D,U$1,'Đơn đặt hàng'!$K:$K,$A53)</f>
        <v>0</v>
      </c>
      <c r="V53" s="60">
        <f>SUMIFS('Đơn đặt hàng'!$R:$R,'Đơn đặt hàng'!$D:$D,V$1,'Đơn đặt hàng'!$K:$K,$A53)</f>
        <v>7</v>
      </c>
      <c r="W53" s="60">
        <f>SUMIFS('Đơn đặt hàng'!$R:$R,'Đơn đặt hàng'!$D:$D,W$1,'Đơn đặt hàng'!$K:$K,$A53)</f>
        <v>9</v>
      </c>
      <c r="X53" s="60">
        <f>SUMIFS('Đơn đặt hàng'!$R:$R,'Đơn đặt hàng'!$D:$D,X$1,'Đơn đặt hàng'!$K:$K,$A53)</f>
        <v>5</v>
      </c>
      <c r="Y53" s="60">
        <f>SUMIFS('Đơn đặt hàng'!$R:$R,'Đơn đặt hàng'!$D:$D,Y$1,'Đơn đặt hàng'!$K:$K,$A53)</f>
        <v>5</v>
      </c>
      <c r="Z53" s="60">
        <f>SUMIFS('Đơn đặt hàng'!$R:$R,'Đơn đặt hàng'!$D:$D,Z$1,'Đơn đặt hàng'!$K:$K,$A53)</f>
        <v>0</v>
      </c>
      <c r="AA53" s="60">
        <f>SUMIFS('Đơn đặt hàng'!$R:$R,'Đơn đặt hàng'!$D:$D,AA$1,'Đơn đặt hàng'!$K:$K,$A53)</f>
        <v>0</v>
      </c>
      <c r="AB53" s="60">
        <f>SUMIFS('Đơn đặt hàng'!$R:$R,'Đơn đặt hàng'!$D:$D,AB$1,'Đơn đặt hàng'!$K:$K,$A53)</f>
        <v>0</v>
      </c>
      <c r="AC53" s="60">
        <f>SUMIFS('Đơn đặt hàng'!$R:$R,'Đơn đặt hàng'!$D:$D,AC$1,'Đơn đặt hàng'!$K:$K,$A53)</f>
        <v>0</v>
      </c>
      <c r="AD53" s="60">
        <f>SUMIFS('Đơn đặt hàng'!$R:$R,'Đơn đặt hàng'!$D:$D,AD$1,'Đơn đặt hàng'!$K:$K,$A53)</f>
        <v>0</v>
      </c>
      <c r="AE53" s="60">
        <f>SUMIFS('Đơn đặt hàng'!$R:$R,'Đơn đặt hàng'!$D:$D,AE$1,'Đơn đặt hàng'!$K:$K,$A53)</f>
        <v>0</v>
      </c>
      <c r="AF53" s="60">
        <f>SUMIFS('Đơn đặt hàng'!$R:$R,'Đơn đặt hàng'!$D:$D,AF$1,'Đơn đặt hàng'!$K:$K,$A53)</f>
        <v>0</v>
      </c>
      <c r="AG53" s="60">
        <f>SUMIFS('Đơn đặt hàng'!$R:$R,'Đơn đặt hàng'!$D:$D,AG$1,'Đơn đặt hàng'!$K:$K,$A53)</f>
        <v>0</v>
      </c>
      <c r="AH53" s="60">
        <f>SUMIFS('Đơn đặt hàng'!$R:$R,'Đơn đặt hàng'!$D:$D,AH$1,'Đơn đặt hàng'!$K:$K,$A53)</f>
        <v>0</v>
      </c>
      <c r="AI53" s="60">
        <f>SUMIFS('Đơn đặt hàng'!$R:$R,'Đơn đặt hàng'!$D:$D,AI$1,'Đơn đặt hàng'!$K:$K,$A53)</f>
        <v>0</v>
      </c>
    </row>
    <row r="54" spans="1:35" ht="15" hidden="1" customHeight="1" x14ac:dyDescent="0.25">
      <c r="A54" s="29" t="s">
        <v>1772</v>
      </c>
      <c r="B54" s="27" t="s">
        <v>1773</v>
      </c>
      <c r="C54" s="30" t="s">
        <v>1788</v>
      </c>
      <c r="D54" t="s">
        <v>1829</v>
      </c>
      <c r="E54" s="62">
        <f t="shared" si="2"/>
        <v>0</v>
      </c>
      <c r="F54" s="60">
        <f>SUMIFS('Đơn đặt hàng'!$R:$R,'Đơn đặt hàng'!$D:$D,F$1,'Đơn đặt hàng'!$K:$K,$A54)</f>
        <v>0</v>
      </c>
      <c r="G54" s="60">
        <f>SUMIFS('Đơn đặt hàng'!$R:$R,'Đơn đặt hàng'!$D:$D,G$1,'Đơn đặt hàng'!$K:$K,$A54)</f>
        <v>0</v>
      </c>
      <c r="H54" s="60">
        <f>SUMIFS('Đơn đặt hàng'!$R:$R,'Đơn đặt hàng'!$D:$D,H$1,'Đơn đặt hàng'!$K:$K,$A54)</f>
        <v>0</v>
      </c>
      <c r="I54" s="60">
        <f>SUMIFS('Đơn đặt hàng'!$R:$R,'Đơn đặt hàng'!$D:$D,I$1,'Đơn đặt hàng'!$K:$K,$A54)</f>
        <v>0</v>
      </c>
      <c r="J54" s="60">
        <f>SUMIFS('Đơn đặt hàng'!$R:$R,'Đơn đặt hàng'!$D:$D,J$1,'Đơn đặt hàng'!$K:$K,$A54)</f>
        <v>0</v>
      </c>
      <c r="K54" s="60">
        <f>SUMIFS('Đơn đặt hàng'!$R:$R,'Đơn đặt hàng'!$D:$D,K$1,'Đơn đặt hàng'!$K:$K,$A54)</f>
        <v>0</v>
      </c>
      <c r="L54" s="60">
        <f>SUMIFS('Đơn đặt hàng'!$R:$R,'Đơn đặt hàng'!$D:$D,L$1,'Đơn đặt hàng'!$K:$K,$A54)</f>
        <v>0</v>
      </c>
      <c r="M54" s="60">
        <f>SUMIFS('Đơn đặt hàng'!$R:$R,'Đơn đặt hàng'!$D:$D,M$1,'Đơn đặt hàng'!$K:$K,$A54)</f>
        <v>0</v>
      </c>
      <c r="N54" s="60">
        <f>SUMIFS('Đơn đặt hàng'!$R:$R,'Đơn đặt hàng'!$D:$D,N$1,'Đơn đặt hàng'!$K:$K,$A54)</f>
        <v>0</v>
      </c>
      <c r="O54" s="60">
        <f>SUMIFS('Đơn đặt hàng'!$R:$R,'Đơn đặt hàng'!$D:$D,O$1,'Đơn đặt hàng'!$K:$K,$A54)</f>
        <v>0</v>
      </c>
      <c r="P54" s="60">
        <f>SUMIFS('Đơn đặt hàng'!$R:$R,'Đơn đặt hàng'!$D:$D,P$1,'Đơn đặt hàng'!$K:$K,$A54)</f>
        <v>0</v>
      </c>
      <c r="Q54" s="60">
        <f>SUMIFS('Đơn đặt hàng'!$R:$R,'Đơn đặt hàng'!$D:$D,Q$1,'Đơn đặt hàng'!$K:$K,$A54)</f>
        <v>0</v>
      </c>
      <c r="R54" s="60">
        <f>SUMIFS('Đơn đặt hàng'!$R:$R,'Đơn đặt hàng'!$D:$D,R$1,'Đơn đặt hàng'!$K:$K,$A54)</f>
        <v>0</v>
      </c>
      <c r="S54" s="60">
        <f>SUMIFS('Đơn đặt hàng'!$R:$R,'Đơn đặt hàng'!$D:$D,S$1,'Đơn đặt hàng'!$K:$K,$A54)</f>
        <v>0</v>
      </c>
      <c r="T54" s="60">
        <f>SUMIFS('Đơn đặt hàng'!$R:$R,'Đơn đặt hàng'!$D:$D,T$1,'Đơn đặt hàng'!$K:$K,$A54)</f>
        <v>0</v>
      </c>
      <c r="U54" s="60">
        <f>SUMIFS('Đơn đặt hàng'!$R:$R,'Đơn đặt hàng'!$D:$D,U$1,'Đơn đặt hàng'!$K:$K,$A54)</f>
        <v>0</v>
      </c>
      <c r="V54" s="60">
        <f>SUMIFS('Đơn đặt hàng'!$R:$R,'Đơn đặt hàng'!$D:$D,V$1,'Đơn đặt hàng'!$K:$K,$A54)</f>
        <v>0</v>
      </c>
      <c r="W54" s="60">
        <f>SUMIFS('Đơn đặt hàng'!$R:$R,'Đơn đặt hàng'!$D:$D,W$1,'Đơn đặt hàng'!$K:$K,$A54)</f>
        <v>0</v>
      </c>
      <c r="X54" s="60">
        <f>SUMIFS('Đơn đặt hàng'!$R:$R,'Đơn đặt hàng'!$D:$D,X$1,'Đơn đặt hàng'!$K:$K,$A54)</f>
        <v>0</v>
      </c>
      <c r="Y54" s="60">
        <f>SUMIFS('Đơn đặt hàng'!$R:$R,'Đơn đặt hàng'!$D:$D,Y$1,'Đơn đặt hàng'!$K:$K,$A54)</f>
        <v>0</v>
      </c>
      <c r="Z54" s="60">
        <f>SUMIFS('Đơn đặt hàng'!$R:$R,'Đơn đặt hàng'!$D:$D,Z$1,'Đơn đặt hàng'!$K:$K,$A54)</f>
        <v>0</v>
      </c>
      <c r="AA54" s="60">
        <f>SUMIFS('Đơn đặt hàng'!$R:$R,'Đơn đặt hàng'!$D:$D,AA$1,'Đơn đặt hàng'!$K:$K,$A54)</f>
        <v>0</v>
      </c>
      <c r="AB54" s="60">
        <f>SUMIFS('Đơn đặt hàng'!$R:$R,'Đơn đặt hàng'!$D:$D,AB$1,'Đơn đặt hàng'!$K:$K,$A54)</f>
        <v>0</v>
      </c>
      <c r="AC54" s="60">
        <f>SUMIFS('Đơn đặt hàng'!$R:$R,'Đơn đặt hàng'!$D:$D,AC$1,'Đơn đặt hàng'!$K:$K,$A54)</f>
        <v>0</v>
      </c>
      <c r="AD54" s="60">
        <f>SUMIFS('Đơn đặt hàng'!$R:$R,'Đơn đặt hàng'!$D:$D,AD$1,'Đơn đặt hàng'!$K:$K,$A54)</f>
        <v>0</v>
      </c>
      <c r="AE54" s="60">
        <f>SUMIFS('Đơn đặt hàng'!$R:$R,'Đơn đặt hàng'!$D:$D,AE$1,'Đơn đặt hàng'!$K:$K,$A54)</f>
        <v>0</v>
      </c>
      <c r="AF54" s="60">
        <f>SUMIFS('Đơn đặt hàng'!$R:$R,'Đơn đặt hàng'!$D:$D,AF$1,'Đơn đặt hàng'!$K:$K,$A54)</f>
        <v>0</v>
      </c>
      <c r="AG54" s="60">
        <f>SUMIFS('Đơn đặt hàng'!$R:$R,'Đơn đặt hàng'!$D:$D,AG$1,'Đơn đặt hàng'!$K:$K,$A54)</f>
        <v>0</v>
      </c>
      <c r="AH54" s="60">
        <f>SUMIFS('Đơn đặt hàng'!$R:$R,'Đơn đặt hàng'!$D:$D,AH$1,'Đơn đặt hàng'!$K:$K,$A54)</f>
        <v>0</v>
      </c>
      <c r="AI54" s="60">
        <f>SUMIFS('Đơn đặt hàng'!$R:$R,'Đơn đặt hàng'!$D:$D,AI$1,'Đơn đặt hàng'!$K:$K,$A54)</f>
        <v>0</v>
      </c>
    </row>
    <row r="55" spans="1:35" ht="15" hidden="1" customHeight="1" x14ac:dyDescent="0.25">
      <c r="A55" s="29" t="s">
        <v>1774</v>
      </c>
      <c r="B55" s="27" t="s">
        <v>1775</v>
      </c>
      <c r="C55" s="30" t="s">
        <v>29</v>
      </c>
      <c r="D55" t="s">
        <v>1829</v>
      </c>
      <c r="E55" s="62">
        <f t="shared" si="2"/>
        <v>0</v>
      </c>
      <c r="F55" s="60">
        <f>SUMIFS('Đơn đặt hàng'!$R:$R,'Đơn đặt hàng'!$D:$D,F$1,'Đơn đặt hàng'!$K:$K,$A55)</f>
        <v>0</v>
      </c>
      <c r="G55" s="60">
        <f>SUMIFS('Đơn đặt hàng'!$R:$R,'Đơn đặt hàng'!$D:$D,G$1,'Đơn đặt hàng'!$K:$K,$A55)</f>
        <v>0</v>
      </c>
      <c r="H55" s="60">
        <f>SUMIFS('Đơn đặt hàng'!$R:$R,'Đơn đặt hàng'!$D:$D,H$1,'Đơn đặt hàng'!$K:$K,$A55)</f>
        <v>0</v>
      </c>
      <c r="I55" s="60">
        <f>SUMIFS('Đơn đặt hàng'!$R:$R,'Đơn đặt hàng'!$D:$D,I$1,'Đơn đặt hàng'!$K:$K,$A55)</f>
        <v>0</v>
      </c>
      <c r="J55" s="60">
        <f>SUMIFS('Đơn đặt hàng'!$R:$R,'Đơn đặt hàng'!$D:$D,J$1,'Đơn đặt hàng'!$K:$K,$A55)</f>
        <v>0</v>
      </c>
      <c r="K55" s="60">
        <f>SUMIFS('Đơn đặt hàng'!$R:$R,'Đơn đặt hàng'!$D:$D,K$1,'Đơn đặt hàng'!$K:$K,$A55)</f>
        <v>0</v>
      </c>
      <c r="L55" s="60">
        <f>SUMIFS('Đơn đặt hàng'!$R:$R,'Đơn đặt hàng'!$D:$D,L$1,'Đơn đặt hàng'!$K:$K,$A55)</f>
        <v>0</v>
      </c>
      <c r="M55" s="60">
        <f>SUMIFS('Đơn đặt hàng'!$R:$R,'Đơn đặt hàng'!$D:$D,M$1,'Đơn đặt hàng'!$K:$K,$A55)</f>
        <v>0</v>
      </c>
      <c r="N55" s="60">
        <f>SUMIFS('Đơn đặt hàng'!$R:$R,'Đơn đặt hàng'!$D:$D,N$1,'Đơn đặt hàng'!$K:$K,$A55)</f>
        <v>0</v>
      </c>
      <c r="O55" s="60">
        <f>SUMIFS('Đơn đặt hàng'!$R:$R,'Đơn đặt hàng'!$D:$D,O$1,'Đơn đặt hàng'!$K:$K,$A55)</f>
        <v>0</v>
      </c>
      <c r="P55" s="60">
        <f>SUMIFS('Đơn đặt hàng'!$R:$R,'Đơn đặt hàng'!$D:$D,P$1,'Đơn đặt hàng'!$K:$K,$A55)</f>
        <v>0</v>
      </c>
      <c r="Q55" s="60">
        <f>SUMIFS('Đơn đặt hàng'!$R:$R,'Đơn đặt hàng'!$D:$D,Q$1,'Đơn đặt hàng'!$K:$K,$A55)</f>
        <v>0</v>
      </c>
      <c r="R55" s="60">
        <f>SUMIFS('Đơn đặt hàng'!$R:$R,'Đơn đặt hàng'!$D:$D,R$1,'Đơn đặt hàng'!$K:$K,$A55)</f>
        <v>0</v>
      </c>
      <c r="S55" s="60">
        <f>SUMIFS('Đơn đặt hàng'!$R:$R,'Đơn đặt hàng'!$D:$D,S$1,'Đơn đặt hàng'!$K:$K,$A55)</f>
        <v>0</v>
      </c>
      <c r="T55" s="60">
        <f>SUMIFS('Đơn đặt hàng'!$R:$R,'Đơn đặt hàng'!$D:$D,T$1,'Đơn đặt hàng'!$K:$K,$A55)</f>
        <v>0</v>
      </c>
      <c r="U55" s="60">
        <f>SUMIFS('Đơn đặt hàng'!$R:$R,'Đơn đặt hàng'!$D:$D,U$1,'Đơn đặt hàng'!$K:$K,$A55)</f>
        <v>0</v>
      </c>
      <c r="V55" s="60">
        <f>SUMIFS('Đơn đặt hàng'!$R:$R,'Đơn đặt hàng'!$D:$D,V$1,'Đơn đặt hàng'!$K:$K,$A55)</f>
        <v>0</v>
      </c>
      <c r="W55" s="60">
        <f>SUMIFS('Đơn đặt hàng'!$R:$R,'Đơn đặt hàng'!$D:$D,W$1,'Đơn đặt hàng'!$K:$K,$A55)</f>
        <v>0</v>
      </c>
      <c r="X55" s="60">
        <f>SUMIFS('Đơn đặt hàng'!$R:$R,'Đơn đặt hàng'!$D:$D,X$1,'Đơn đặt hàng'!$K:$K,$A55)</f>
        <v>0</v>
      </c>
      <c r="Y55" s="60">
        <f>SUMIFS('Đơn đặt hàng'!$R:$R,'Đơn đặt hàng'!$D:$D,Y$1,'Đơn đặt hàng'!$K:$K,$A55)</f>
        <v>0</v>
      </c>
      <c r="Z55" s="60">
        <f>SUMIFS('Đơn đặt hàng'!$R:$R,'Đơn đặt hàng'!$D:$D,Z$1,'Đơn đặt hàng'!$K:$K,$A55)</f>
        <v>0</v>
      </c>
      <c r="AA55" s="60">
        <f>SUMIFS('Đơn đặt hàng'!$R:$R,'Đơn đặt hàng'!$D:$D,AA$1,'Đơn đặt hàng'!$K:$K,$A55)</f>
        <v>0</v>
      </c>
      <c r="AB55" s="60">
        <f>SUMIFS('Đơn đặt hàng'!$R:$R,'Đơn đặt hàng'!$D:$D,AB$1,'Đơn đặt hàng'!$K:$K,$A55)</f>
        <v>0</v>
      </c>
      <c r="AC55" s="60">
        <f>SUMIFS('Đơn đặt hàng'!$R:$R,'Đơn đặt hàng'!$D:$D,AC$1,'Đơn đặt hàng'!$K:$K,$A55)</f>
        <v>0</v>
      </c>
      <c r="AD55" s="60">
        <f>SUMIFS('Đơn đặt hàng'!$R:$R,'Đơn đặt hàng'!$D:$D,AD$1,'Đơn đặt hàng'!$K:$K,$A55)</f>
        <v>0</v>
      </c>
      <c r="AE55" s="60">
        <f>SUMIFS('Đơn đặt hàng'!$R:$R,'Đơn đặt hàng'!$D:$D,AE$1,'Đơn đặt hàng'!$K:$K,$A55)</f>
        <v>0</v>
      </c>
      <c r="AF55" s="60">
        <f>SUMIFS('Đơn đặt hàng'!$R:$R,'Đơn đặt hàng'!$D:$D,AF$1,'Đơn đặt hàng'!$K:$K,$A55)</f>
        <v>0</v>
      </c>
      <c r="AG55" s="60">
        <f>SUMIFS('Đơn đặt hàng'!$R:$R,'Đơn đặt hàng'!$D:$D,AG$1,'Đơn đặt hàng'!$K:$K,$A55)</f>
        <v>0</v>
      </c>
      <c r="AH55" s="60">
        <f>SUMIFS('Đơn đặt hàng'!$R:$R,'Đơn đặt hàng'!$D:$D,AH$1,'Đơn đặt hàng'!$K:$K,$A55)</f>
        <v>0</v>
      </c>
      <c r="AI55" s="60">
        <f>SUMIFS('Đơn đặt hàng'!$R:$R,'Đơn đặt hàng'!$D:$D,AI$1,'Đơn đặt hàng'!$K:$K,$A55)</f>
        <v>0</v>
      </c>
    </row>
    <row r="56" spans="1:35" x14ac:dyDescent="0.25">
      <c r="A56" s="29" t="s">
        <v>1776</v>
      </c>
      <c r="B56" s="27" t="s">
        <v>1777</v>
      </c>
      <c r="C56" s="30" t="s">
        <v>1788</v>
      </c>
      <c r="D56" t="s">
        <v>1829</v>
      </c>
      <c r="E56" s="62">
        <f t="shared" si="2"/>
        <v>5</v>
      </c>
      <c r="F56" s="60">
        <f>SUMIFS('Đơn đặt hàng'!$R:$R,'Đơn đặt hàng'!$D:$D,F$1,'Đơn đặt hàng'!$K:$K,$A56)</f>
        <v>0</v>
      </c>
      <c r="G56" s="60">
        <f>SUMIFS('Đơn đặt hàng'!$R:$R,'Đơn đặt hàng'!$D:$D,G$1,'Đơn đặt hàng'!$K:$K,$A56)</f>
        <v>0</v>
      </c>
      <c r="H56" s="60">
        <f>SUMIFS('Đơn đặt hàng'!$R:$R,'Đơn đặt hàng'!$D:$D,H$1,'Đơn đặt hàng'!$K:$K,$A56)</f>
        <v>0</v>
      </c>
      <c r="I56" s="60">
        <f>SUMIFS('Đơn đặt hàng'!$R:$R,'Đơn đặt hàng'!$D:$D,I$1,'Đơn đặt hàng'!$K:$K,$A56)</f>
        <v>0</v>
      </c>
      <c r="J56" s="60">
        <f>SUMIFS('Đơn đặt hàng'!$R:$R,'Đơn đặt hàng'!$D:$D,J$1,'Đơn đặt hàng'!$K:$K,$A56)</f>
        <v>0</v>
      </c>
      <c r="K56" s="60">
        <f>SUMIFS('Đơn đặt hàng'!$R:$R,'Đơn đặt hàng'!$D:$D,K$1,'Đơn đặt hàng'!$K:$K,$A56)</f>
        <v>0</v>
      </c>
      <c r="L56" s="60">
        <f>SUMIFS('Đơn đặt hàng'!$R:$R,'Đơn đặt hàng'!$D:$D,L$1,'Đơn đặt hàng'!$K:$K,$A56)</f>
        <v>0</v>
      </c>
      <c r="M56" s="60">
        <f>SUMIFS('Đơn đặt hàng'!$R:$R,'Đơn đặt hàng'!$D:$D,M$1,'Đơn đặt hàng'!$K:$K,$A56)</f>
        <v>0</v>
      </c>
      <c r="N56" s="60">
        <f>SUMIFS('Đơn đặt hàng'!$R:$R,'Đơn đặt hàng'!$D:$D,N$1,'Đơn đặt hàng'!$K:$K,$A56)</f>
        <v>0</v>
      </c>
      <c r="O56" s="60">
        <f>SUMIFS('Đơn đặt hàng'!$R:$R,'Đơn đặt hàng'!$D:$D,O$1,'Đơn đặt hàng'!$K:$K,$A56)</f>
        <v>0</v>
      </c>
      <c r="P56" s="60">
        <f>SUMIFS('Đơn đặt hàng'!$R:$R,'Đơn đặt hàng'!$D:$D,P$1,'Đơn đặt hàng'!$K:$K,$A56)</f>
        <v>0</v>
      </c>
      <c r="Q56" s="60">
        <f>SUMIFS('Đơn đặt hàng'!$R:$R,'Đơn đặt hàng'!$D:$D,Q$1,'Đơn đặt hàng'!$K:$K,$A56)</f>
        <v>0</v>
      </c>
      <c r="R56" s="60">
        <f>SUMIFS('Đơn đặt hàng'!$R:$R,'Đơn đặt hàng'!$D:$D,R$1,'Đơn đặt hàng'!$K:$K,$A56)</f>
        <v>0</v>
      </c>
      <c r="S56" s="60">
        <f>SUMIFS('Đơn đặt hàng'!$R:$R,'Đơn đặt hàng'!$D:$D,S$1,'Đơn đặt hàng'!$K:$K,$A56)</f>
        <v>0</v>
      </c>
      <c r="T56" s="60">
        <f>SUMIFS('Đơn đặt hàng'!$R:$R,'Đơn đặt hàng'!$D:$D,T$1,'Đơn đặt hàng'!$K:$K,$A56)</f>
        <v>5</v>
      </c>
      <c r="U56" s="60">
        <f>SUMIFS('Đơn đặt hàng'!$R:$R,'Đơn đặt hàng'!$D:$D,U$1,'Đơn đặt hàng'!$K:$K,$A56)</f>
        <v>0</v>
      </c>
      <c r="V56" s="60">
        <f>SUMIFS('Đơn đặt hàng'!$R:$R,'Đơn đặt hàng'!$D:$D,V$1,'Đơn đặt hàng'!$K:$K,$A56)</f>
        <v>0</v>
      </c>
      <c r="W56" s="60">
        <f>SUMIFS('Đơn đặt hàng'!$R:$R,'Đơn đặt hàng'!$D:$D,W$1,'Đơn đặt hàng'!$K:$K,$A56)</f>
        <v>0</v>
      </c>
      <c r="X56" s="60">
        <f>SUMIFS('Đơn đặt hàng'!$R:$R,'Đơn đặt hàng'!$D:$D,X$1,'Đơn đặt hàng'!$K:$K,$A56)</f>
        <v>0</v>
      </c>
      <c r="Y56" s="60">
        <f>SUMIFS('Đơn đặt hàng'!$R:$R,'Đơn đặt hàng'!$D:$D,Y$1,'Đơn đặt hàng'!$K:$K,$A56)</f>
        <v>0</v>
      </c>
      <c r="Z56" s="60">
        <f>SUMIFS('Đơn đặt hàng'!$R:$R,'Đơn đặt hàng'!$D:$D,Z$1,'Đơn đặt hàng'!$K:$K,$A56)</f>
        <v>0</v>
      </c>
      <c r="AA56" s="60">
        <f>SUMIFS('Đơn đặt hàng'!$R:$R,'Đơn đặt hàng'!$D:$D,AA$1,'Đơn đặt hàng'!$K:$K,$A56)</f>
        <v>0</v>
      </c>
      <c r="AB56" s="60">
        <f>SUMIFS('Đơn đặt hàng'!$R:$R,'Đơn đặt hàng'!$D:$D,AB$1,'Đơn đặt hàng'!$K:$K,$A56)</f>
        <v>0</v>
      </c>
      <c r="AC56" s="60">
        <f>SUMIFS('Đơn đặt hàng'!$R:$R,'Đơn đặt hàng'!$D:$D,AC$1,'Đơn đặt hàng'!$K:$K,$A56)</f>
        <v>0</v>
      </c>
      <c r="AD56" s="60">
        <f>SUMIFS('Đơn đặt hàng'!$R:$R,'Đơn đặt hàng'!$D:$D,AD$1,'Đơn đặt hàng'!$K:$K,$A56)</f>
        <v>0</v>
      </c>
      <c r="AE56" s="60">
        <f>SUMIFS('Đơn đặt hàng'!$R:$R,'Đơn đặt hàng'!$D:$D,AE$1,'Đơn đặt hàng'!$K:$K,$A56)</f>
        <v>0</v>
      </c>
      <c r="AF56" s="60">
        <f>SUMIFS('Đơn đặt hàng'!$R:$R,'Đơn đặt hàng'!$D:$D,AF$1,'Đơn đặt hàng'!$K:$K,$A56)</f>
        <v>0</v>
      </c>
      <c r="AG56" s="60">
        <f>SUMIFS('Đơn đặt hàng'!$R:$R,'Đơn đặt hàng'!$D:$D,AG$1,'Đơn đặt hàng'!$K:$K,$A56)</f>
        <v>0</v>
      </c>
      <c r="AH56" s="60">
        <f>SUMIFS('Đơn đặt hàng'!$R:$R,'Đơn đặt hàng'!$D:$D,AH$1,'Đơn đặt hàng'!$K:$K,$A56)</f>
        <v>0</v>
      </c>
      <c r="AI56" s="60">
        <f>SUMIFS('Đơn đặt hàng'!$R:$R,'Đơn đặt hàng'!$D:$D,AI$1,'Đơn đặt hàng'!$K:$K,$A56)</f>
        <v>0</v>
      </c>
    </row>
    <row r="57" spans="1:35" x14ac:dyDescent="0.25">
      <c r="A57" s="29" t="s">
        <v>51</v>
      </c>
      <c r="B57" s="27" t="s">
        <v>52</v>
      </c>
      <c r="C57" s="30" t="s">
        <v>29</v>
      </c>
      <c r="D57" t="s">
        <v>1829</v>
      </c>
      <c r="E57" s="69">
        <f t="shared" si="2"/>
        <v>577</v>
      </c>
      <c r="F57" s="60">
        <f>SUMIFS('Đơn đặt hàng'!$R:$R,'Đơn đặt hàng'!$D:$D,F$1,'Đơn đặt hàng'!$K:$K,$A57)</f>
        <v>0</v>
      </c>
      <c r="G57" s="60">
        <f>SUMIFS('Đơn đặt hàng'!$R:$R,'Đơn đặt hàng'!$D:$D,G$1,'Đơn đặt hàng'!$K:$K,$A57)</f>
        <v>0</v>
      </c>
      <c r="H57" s="60">
        <f>SUMIFS('Đơn đặt hàng'!$R:$R,'Đơn đặt hàng'!$D:$D,H$1,'Đơn đặt hàng'!$K:$K,$A57)</f>
        <v>10</v>
      </c>
      <c r="I57" s="60">
        <f>SUMIFS('Đơn đặt hàng'!$R:$R,'Đơn đặt hàng'!$D:$D,I$1,'Đơn đặt hàng'!$K:$K,$A57)</f>
        <v>44</v>
      </c>
      <c r="J57" s="60">
        <f>SUMIFS('Đơn đặt hàng'!$R:$R,'Đơn đặt hàng'!$D:$D,J$1,'Đơn đặt hàng'!$K:$K,$A57)</f>
        <v>34</v>
      </c>
      <c r="K57" s="60">
        <f>SUMIFS('Đơn đặt hàng'!$R:$R,'Đơn đặt hàng'!$D:$D,K$1,'Đơn đặt hàng'!$K:$K,$A57)</f>
        <v>31</v>
      </c>
      <c r="L57" s="60">
        <f>SUMIFS('Đơn đặt hàng'!$R:$R,'Đơn đặt hàng'!$D:$D,L$1,'Đơn đặt hàng'!$K:$K,$A57)</f>
        <v>0</v>
      </c>
      <c r="M57" s="60">
        <f>SUMIFS('Đơn đặt hàng'!$R:$R,'Đơn đặt hàng'!$D:$D,M$1,'Đơn đặt hàng'!$K:$K,$A57)</f>
        <v>46</v>
      </c>
      <c r="N57" s="60">
        <f>SUMIFS('Đơn đặt hàng'!$R:$R,'Đơn đặt hàng'!$D:$D,N$1,'Đơn đặt hàng'!$K:$K,$A57)</f>
        <v>69</v>
      </c>
      <c r="O57" s="60">
        <f>SUMIFS('Đơn đặt hàng'!$R:$R,'Đơn đặt hàng'!$D:$D,O$1,'Đơn đặt hàng'!$K:$K,$A57)</f>
        <v>31</v>
      </c>
      <c r="P57" s="60">
        <f>SUMIFS('Đơn đặt hàng'!$R:$R,'Đơn đặt hàng'!$D:$D,P$1,'Đơn đặt hàng'!$K:$K,$A57)</f>
        <v>30</v>
      </c>
      <c r="Q57" s="60">
        <f>SUMIFS('Đơn đặt hàng'!$R:$R,'Đơn đặt hàng'!$D:$D,Q$1,'Đơn đặt hàng'!$K:$K,$A57)</f>
        <v>14</v>
      </c>
      <c r="R57" s="60">
        <f>SUMIFS('Đơn đặt hàng'!$R:$R,'Đơn đặt hàng'!$D:$D,R$1,'Đơn đặt hàng'!$K:$K,$A57)</f>
        <v>23</v>
      </c>
      <c r="S57" s="60">
        <f>SUMIFS('Đơn đặt hàng'!$R:$R,'Đơn đặt hàng'!$D:$D,S$1,'Đơn đặt hàng'!$K:$K,$A57)</f>
        <v>0</v>
      </c>
      <c r="T57" s="60">
        <f>SUMIFS('Đơn đặt hàng'!$R:$R,'Đơn đặt hàng'!$D:$D,T$1,'Đơn đặt hàng'!$K:$K,$A57)</f>
        <v>79</v>
      </c>
      <c r="U57" s="60">
        <f>SUMIFS('Đơn đặt hàng'!$R:$R,'Đơn đặt hàng'!$D:$D,U$1,'Đơn đặt hàng'!$K:$K,$A57)</f>
        <v>26</v>
      </c>
      <c r="V57" s="60">
        <f>SUMIFS('Đơn đặt hàng'!$R:$R,'Đơn đặt hàng'!$D:$D,V$1,'Đơn đặt hàng'!$K:$K,$A57)</f>
        <v>8</v>
      </c>
      <c r="W57" s="60">
        <f>SUMIFS('Đơn đặt hàng'!$R:$R,'Đơn đặt hàng'!$D:$D,W$1,'Đơn đặt hàng'!$K:$K,$A57)</f>
        <v>44</v>
      </c>
      <c r="X57" s="60">
        <f>SUMIFS('Đơn đặt hàng'!$R:$R,'Đơn đặt hàng'!$D:$D,X$1,'Đơn đặt hàng'!$K:$K,$A57)</f>
        <v>66</v>
      </c>
      <c r="Y57" s="60">
        <f>SUMIFS('Đơn đặt hàng'!$R:$R,'Đơn đặt hàng'!$D:$D,Y$1,'Đơn đặt hàng'!$K:$K,$A57)</f>
        <v>22</v>
      </c>
      <c r="Z57" s="60">
        <f>SUMIFS('Đơn đặt hàng'!$R:$R,'Đơn đặt hàng'!$D:$D,Z$1,'Đơn đặt hàng'!$K:$K,$A57)</f>
        <v>0</v>
      </c>
      <c r="AA57" s="60">
        <f>SUMIFS('Đơn đặt hàng'!$R:$R,'Đơn đặt hàng'!$D:$D,AA$1,'Đơn đặt hàng'!$K:$K,$A57)</f>
        <v>0</v>
      </c>
      <c r="AB57" s="60">
        <f>SUMIFS('Đơn đặt hàng'!$R:$R,'Đơn đặt hàng'!$D:$D,AB$1,'Đơn đặt hàng'!$K:$K,$A57)</f>
        <v>0</v>
      </c>
      <c r="AC57" s="60">
        <f>SUMIFS('Đơn đặt hàng'!$R:$R,'Đơn đặt hàng'!$D:$D,AC$1,'Đơn đặt hàng'!$K:$K,$A57)</f>
        <v>0</v>
      </c>
      <c r="AD57" s="60">
        <f>SUMIFS('Đơn đặt hàng'!$R:$R,'Đơn đặt hàng'!$D:$D,AD$1,'Đơn đặt hàng'!$K:$K,$A57)</f>
        <v>0</v>
      </c>
      <c r="AE57" s="60">
        <f>SUMIFS('Đơn đặt hàng'!$R:$R,'Đơn đặt hàng'!$D:$D,AE$1,'Đơn đặt hàng'!$K:$K,$A57)</f>
        <v>0</v>
      </c>
      <c r="AF57" s="60">
        <f>SUMIFS('Đơn đặt hàng'!$R:$R,'Đơn đặt hàng'!$D:$D,AF$1,'Đơn đặt hàng'!$K:$K,$A57)</f>
        <v>0</v>
      </c>
      <c r="AG57" s="60">
        <f>SUMIFS('Đơn đặt hàng'!$R:$R,'Đơn đặt hàng'!$D:$D,AG$1,'Đơn đặt hàng'!$K:$K,$A57)</f>
        <v>0</v>
      </c>
      <c r="AH57" s="60">
        <f>SUMIFS('Đơn đặt hàng'!$R:$R,'Đơn đặt hàng'!$D:$D,AH$1,'Đơn đặt hàng'!$K:$K,$A57)</f>
        <v>0</v>
      </c>
      <c r="AI57" s="60">
        <f>SUMIFS('Đơn đặt hàng'!$R:$R,'Đơn đặt hàng'!$D:$D,AI$1,'Đơn đặt hàng'!$K:$K,$A57)</f>
        <v>0</v>
      </c>
    </row>
    <row r="58" spans="1:35" ht="15" hidden="1" customHeight="1" x14ac:dyDescent="0.25">
      <c r="A58" s="29" t="s">
        <v>1778</v>
      </c>
      <c r="B58" s="27" t="s">
        <v>1779</v>
      </c>
      <c r="C58" s="30" t="s">
        <v>1788</v>
      </c>
      <c r="D58" t="s">
        <v>1829</v>
      </c>
      <c r="E58" s="62">
        <f t="shared" si="2"/>
        <v>0</v>
      </c>
      <c r="F58" s="60">
        <f>SUMIFS('Đơn đặt hàng'!$R:$R,'Đơn đặt hàng'!$D:$D,F$1,'Đơn đặt hàng'!$K:$K,$A58)</f>
        <v>0</v>
      </c>
      <c r="G58" s="60">
        <f>SUMIFS('Đơn đặt hàng'!$R:$R,'Đơn đặt hàng'!$D:$D,G$1,'Đơn đặt hàng'!$K:$K,$A58)</f>
        <v>0</v>
      </c>
      <c r="H58" s="60">
        <f>SUMIFS('Đơn đặt hàng'!$R:$R,'Đơn đặt hàng'!$D:$D,H$1,'Đơn đặt hàng'!$K:$K,$A58)</f>
        <v>0</v>
      </c>
      <c r="I58" s="60">
        <f>SUMIFS('Đơn đặt hàng'!$R:$R,'Đơn đặt hàng'!$D:$D,I$1,'Đơn đặt hàng'!$K:$K,$A58)</f>
        <v>0</v>
      </c>
      <c r="J58" s="60">
        <f>SUMIFS('Đơn đặt hàng'!$R:$R,'Đơn đặt hàng'!$D:$D,J$1,'Đơn đặt hàng'!$K:$K,$A58)</f>
        <v>0</v>
      </c>
      <c r="K58" s="60">
        <f>SUMIFS('Đơn đặt hàng'!$R:$R,'Đơn đặt hàng'!$D:$D,K$1,'Đơn đặt hàng'!$K:$K,$A58)</f>
        <v>0</v>
      </c>
      <c r="L58" s="60">
        <f>SUMIFS('Đơn đặt hàng'!$R:$R,'Đơn đặt hàng'!$D:$D,L$1,'Đơn đặt hàng'!$K:$K,$A58)</f>
        <v>0</v>
      </c>
      <c r="M58" s="60">
        <f>SUMIFS('Đơn đặt hàng'!$R:$R,'Đơn đặt hàng'!$D:$D,M$1,'Đơn đặt hàng'!$K:$K,$A58)</f>
        <v>0</v>
      </c>
      <c r="N58" s="60">
        <f>SUMIFS('Đơn đặt hàng'!$R:$R,'Đơn đặt hàng'!$D:$D,N$1,'Đơn đặt hàng'!$K:$K,$A58)</f>
        <v>0</v>
      </c>
      <c r="O58" s="60">
        <f>SUMIFS('Đơn đặt hàng'!$R:$R,'Đơn đặt hàng'!$D:$D,O$1,'Đơn đặt hàng'!$K:$K,$A58)</f>
        <v>0</v>
      </c>
      <c r="P58" s="60">
        <f>SUMIFS('Đơn đặt hàng'!$R:$R,'Đơn đặt hàng'!$D:$D,P$1,'Đơn đặt hàng'!$K:$K,$A58)</f>
        <v>0</v>
      </c>
      <c r="Q58" s="60">
        <f>SUMIFS('Đơn đặt hàng'!$R:$R,'Đơn đặt hàng'!$D:$D,Q$1,'Đơn đặt hàng'!$K:$K,$A58)</f>
        <v>0</v>
      </c>
      <c r="R58" s="60">
        <f>SUMIFS('Đơn đặt hàng'!$R:$R,'Đơn đặt hàng'!$D:$D,R$1,'Đơn đặt hàng'!$K:$K,$A58)</f>
        <v>0</v>
      </c>
      <c r="S58" s="60">
        <f>SUMIFS('Đơn đặt hàng'!$R:$R,'Đơn đặt hàng'!$D:$D,S$1,'Đơn đặt hàng'!$K:$K,$A58)</f>
        <v>0</v>
      </c>
      <c r="T58" s="60">
        <f>SUMIFS('Đơn đặt hàng'!$R:$R,'Đơn đặt hàng'!$D:$D,T$1,'Đơn đặt hàng'!$K:$K,$A58)</f>
        <v>0</v>
      </c>
      <c r="U58" s="60">
        <f>SUMIFS('Đơn đặt hàng'!$R:$R,'Đơn đặt hàng'!$D:$D,U$1,'Đơn đặt hàng'!$K:$K,$A58)</f>
        <v>0</v>
      </c>
      <c r="V58" s="60">
        <f>SUMIFS('Đơn đặt hàng'!$R:$R,'Đơn đặt hàng'!$D:$D,V$1,'Đơn đặt hàng'!$K:$K,$A58)</f>
        <v>0</v>
      </c>
      <c r="W58" s="60">
        <f>SUMIFS('Đơn đặt hàng'!$R:$R,'Đơn đặt hàng'!$D:$D,W$1,'Đơn đặt hàng'!$K:$K,$A58)</f>
        <v>0</v>
      </c>
      <c r="X58" s="60">
        <f>SUMIFS('Đơn đặt hàng'!$R:$R,'Đơn đặt hàng'!$D:$D,X$1,'Đơn đặt hàng'!$K:$K,$A58)</f>
        <v>0</v>
      </c>
      <c r="Y58" s="60">
        <f>SUMIFS('Đơn đặt hàng'!$R:$R,'Đơn đặt hàng'!$D:$D,Y$1,'Đơn đặt hàng'!$K:$K,$A58)</f>
        <v>0</v>
      </c>
      <c r="Z58" s="60">
        <f>SUMIFS('Đơn đặt hàng'!$R:$R,'Đơn đặt hàng'!$D:$D,Z$1,'Đơn đặt hàng'!$K:$K,$A58)</f>
        <v>0</v>
      </c>
      <c r="AA58" s="60">
        <f>SUMIFS('Đơn đặt hàng'!$R:$R,'Đơn đặt hàng'!$D:$D,AA$1,'Đơn đặt hàng'!$K:$K,$A58)</f>
        <v>0</v>
      </c>
      <c r="AB58" s="60">
        <f>SUMIFS('Đơn đặt hàng'!$R:$R,'Đơn đặt hàng'!$D:$D,AB$1,'Đơn đặt hàng'!$K:$K,$A58)</f>
        <v>0</v>
      </c>
      <c r="AC58" s="60">
        <f>SUMIFS('Đơn đặt hàng'!$R:$R,'Đơn đặt hàng'!$D:$D,AC$1,'Đơn đặt hàng'!$K:$K,$A58)</f>
        <v>0</v>
      </c>
      <c r="AD58" s="60">
        <f>SUMIFS('Đơn đặt hàng'!$R:$R,'Đơn đặt hàng'!$D:$D,AD$1,'Đơn đặt hàng'!$K:$K,$A58)</f>
        <v>0</v>
      </c>
      <c r="AE58" s="60">
        <f>SUMIFS('Đơn đặt hàng'!$R:$R,'Đơn đặt hàng'!$D:$D,AE$1,'Đơn đặt hàng'!$K:$K,$A58)</f>
        <v>0</v>
      </c>
      <c r="AF58" s="60">
        <f>SUMIFS('Đơn đặt hàng'!$R:$R,'Đơn đặt hàng'!$D:$D,AF$1,'Đơn đặt hàng'!$K:$K,$A58)</f>
        <v>0</v>
      </c>
      <c r="AG58" s="60">
        <f>SUMIFS('Đơn đặt hàng'!$R:$R,'Đơn đặt hàng'!$D:$D,AG$1,'Đơn đặt hàng'!$K:$K,$A58)</f>
        <v>0</v>
      </c>
      <c r="AH58" s="60">
        <f>SUMIFS('Đơn đặt hàng'!$R:$R,'Đơn đặt hàng'!$D:$D,AH$1,'Đơn đặt hàng'!$K:$K,$A58)</f>
        <v>0</v>
      </c>
      <c r="AI58" s="60">
        <f>SUMIFS('Đơn đặt hàng'!$R:$R,'Đơn đặt hàng'!$D:$D,AI$1,'Đơn đặt hàng'!$K:$K,$A58)</f>
        <v>0</v>
      </c>
    </row>
    <row r="59" spans="1:35" x14ac:dyDescent="0.25">
      <c r="A59" s="29" t="s">
        <v>595</v>
      </c>
      <c r="B59" s="27" t="s">
        <v>596</v>
      </c>
      <c r="C59" s="30" t="s">
        <v>29</v>
      </c>
      <c r="D59" t="s">
        <v>1829</v>
      </c>
      <c r="E59" s="69">
        <f t="shared" si="2"/>
        <v>5</v>
      </c>
      <c r="F59" s="60">
        <f>SUMIFS('Đơn đặt hàng'!$R:$R,'Đơn đặt hàng'!$D:$D,F$1,'Đơn đặt hàng'!$K:$K,$A59)</f>
        <v>0</v>
      </c>
      <c r="G59" s="60">
        <f>SUMIFS('Đơn đặt hàng'!$R:$R,'Đơn đặt hàng'!$D:$D,G$1,'Đơn đặt hàng'!$K:$K,$A59)</f>
        <v>0</v>
      </c>
      <c r="H59" s="60">
        <f>SUMIFS('Đơn đặt hàng'!$R:$R,'Đơn đặt hàng'!$D:$D,H$1,'Đơn đặt hàng'!$K:$K,$A59)</f>
        <v>0</v>
      </c>
      <c r="I59" s="60">
        <f>SUMIFS('Đơn đặt hàng'!$R:$R,'Đơn đặt hàng'!$D:$D,I$1,'Đơn đặt hàng'!$K:$K,$A59)</f>
        <v>0</v>
      </c>
      <c r="J59" s="60">
        <f>SUMIFS('Đơn đặt hàng'!$R:$R,'Đơn đặt hàng'!$D:$D,J$1,'Đơn đặt hàng'!$K:$K,$A59)</f>
        <v>0</v>
      </c>
      <c r="K59" s="60">
        <f>SUMIFS('Đơn đặt hàng'!$R:$R,'Đơn đặt hàng'!$D:$D,K$1,'Đơn đặt hàng'!$K:$K,$A59)</f>
        <v>0</v>
      </c>
      <c r="L59" s="60">
        <f>SUMIFS('Đơn đặt hàng'!$R:$R,'Đơn đặt hàng'!$D:$D,L$1,'Đơn đặt hàng'!$K:$K,$A59)</f>
        <v>0</v>
      </c>
      <c r="M59" s="60">
        <f>SUMIFS('Đơn đặt hàng'!$R:$R,'Đơn đặt hàng'!$D:$D,M$1,'Đơn đặt hàng'!$K:$K,$A59)</f>
        <v>0</v>
      </c>
      <c r="N59" s="60">
        <f>SUMIFS('Đơn đặt hàng'!$R:$R,'Đơn đặt hàng'!$D:$D,N$1,'Đơn đặt hàng'!$K:$K,$A59)</f>
        <v>0</v>
      </c>
      <c r="O59" s="60">
        <f>SUMIFS('Đơn đặt hàng'!$R:$R,'Đơn đặt hàng'!$D:$D,O$1,'Đơn đặt hàng'!$K:$K,$A59)</f>
        <v>0</v>
      </c>
      <c r="P59" s="60">
        <f>SUMIFS('Đơn đặt hàng'!$R:$R,'Đơn đặt hàng'!$D:$D,P$1,'Đơn đặt hàng'!$K:$K,$A59)</f>
        <v>0</v>
      </c>
      <c r="Q59" s="60">
        <f>SUMIFS('Đơn đặt hàng'!$R:$R,'Đơn đặt hàng'!$D:$D,Q$1,'Đơn đặt hàng'!$K:$K,$A59)</f>
        <v>5</v>
      </c>
      <c r="R59" s="60">
        <f>SUMIFS('Đơn đặt hàng'!$R:$R,'Đơn đặt hàng'!$D:$D,R$1,'Đơn đặt hàng'!$K:$K,$A59)</f>
        <v>0</v>
      </c>
      <c r="S59" s="60">
        <f>SUMIFS('Đơn đặt hàng'!$R:$R,'Đơn đặt hàng'!$D:$D,S$1,'Đơn đặt hàng'!$K:$K,$A59)</f>
        <v>0</v>
      </c>
      <c r="T59" s="60">
        <f>SUMIFS('Đơn đặt hàng'!$R:$R,'Đơn đặt hàng'!$D:$D,T$1,'Đơn đặt hàng'!$K:$K,$A59)</f>
        <v>0</v>
      </c>
      <c r="U59" s="60">
        <f>SUMIFS('Đơn đặt hàng'!$R:$R,'Đơn đặt hàng'!$D:$D,U$1,'Đơn đặt hàng'!$K:$K,$A59)</f>
        <v>0</v>
      </c>
      <c r="V59" s="60">
        <f>SUMIFS('Đơn đặt hàng'!$R:$R,'Đơn đặt hàng'!$D:$D,V$1,'Đơn đặt hàng'!$K:$K,$A59)</f>
        <v>0</v>
      </c>
      <c r="W59" s="60">
        <f>SUMIFS('Đơn đặt hàng'!$R:$R,'Đơn đặt hàng'!$D:$D,W$1,'Đơn đặt hàng'!$K:$K,$A59)</f>
        <v>0</v>
      </c>
      <c r="X59" s="60">
        <f>SUMIFS('Đơn đặt hàng'!$R:$R,'Đơn đặt hàng'!$D:$D,X$1,'Đơn đặt hàng'!$K:$K,$A59)</f>
        <v>0</v>
      </c>
      <c r="Y59" s="60">
        <f>SUMIFS('Đơn đặt hàng'!$R:$R,'Đơn đặt hàng'!$D:$D,Y$1,'Đơn đặt hàng'!$K:$K,$A59)</f>
        <v>0</v>
      </c>
      <c r="Z59" s="60">
        <f>SUMIFS('Đơn đặt hàng'!$R:$R,'Đơn đặt hàng'!$D:$D,Z$1,'Đơn đặt hàng'!$K:$K,$A59)</f>
        <v>0</v>
      </c>
      <c r="AA59" s="60">
        <f>SUMIFS('Đơn đặt hàng'!$R:$R,'Đơn đặt hàng'!$D:$D,AA$1,'Đơn đặt hàng'!$K:$K,$A59)</f>
        <v>0</v>
      </c>
      <c r="AB59" s="60">
        <f>SUMIFS('Đơn đặt hàng'!$R:$R,'Đơn đặt hàng'!$D:$D,AB$1,'Đơn đặt hàng'!$K:$K,$A59)</f>
        <v>0</v>
      </c>
      <c r="AC59" s="60">
        <f>SUMIFS('Đơn đặt hàng'!$R:$R,'Đơn đặt hàng'!$D:$D,AC$1,'Đơn đặt hàng'!$K:$K,$A59)</f>
        <v>0</v>
      </c>
      <c r="AD59" s="60">
        <f>SUMIFS('Đơn đặt hàng'!$R:$R,'Đơn đặt hàng'!$D:$D,AD$1,'Đơn đặt hàng'!$K:$K,$A59)</f>
        <v>0</v>
      </c>
      <c r="AE59" s="60">
        <f>SUMIFS('Đơn đặt hàng'!$R:$R,'Đơn đặt hàng'!$D:$D,AE$1,'Đơn đặt hàng'!$K:$K,$A59)</f>
        <v>0</v>
      </c>
      <c r="AF59" s="60">
        <f>SUMIFS('Đơn đặt hàng'!$R:$R,'Đơn đặt hàng'!$D:$D,AF$1,'Đơn đặt hàng'!$K:$K,$A59)</f>
        <v>0</v>
      </c>
      <c r="AG59" s="60">
        <f>SUMIFS('Đơn đặt hàng'!$R:$R,'Đơn đặt hàng'!$D:$D,AG$1,'Đơn đặt hàng'!$K:$K,$A59)</f>
        <v>0</v>
      </c>
      <c r="AH59" s="60">
        <f>SUMIFS('Đơn đặt hàng'!$R:$R,'Đơn đặt hàng'!$D:$D,AH$1,'Đơn đặt hàng'!$K:$K,$A59)</f>
        <v>0</v>
      </c>
      <c r="AI59" s="60">
        <f>SUMIFS('Đơn đặt hàng'!$R:$R,'Đơn đặt hàng'!$D:$D,AI$1,'Đơn đặt hàng'!$K:$K,$A59)</f>
        <v>0</v>
      </c>
    </row>
    <row r="60" spans="1:35" ht="15" hidden="1" customHeight="1" x14ac:dyDescent="0.25">
      <c r="A60" s="29" t="s">
        <v>1780</v>
      </c>
      <c r="B60" s="27" t="s">
        <v>1781</v>
      </c>
      <c r="C60" s="30" t="s">
        <v>29</v>
      </c>
      <c r="D60" t="s">
        <v>1829</v>
      </c>
      <c r="E60" s="62">
        <f t="shared" si="2"/>
        <v>0</v>
      </c>
      <c r="F60" s="60">
        <f>SUMIFS('Đơn đặt hàng'!$R:$R,'Đơn đặt hàng'!$D:$D,F$1,'Đơn đặt hàng'!$K:$K,$A60)</f>
        <v>0</v>
      </c>
      <c r="G60" s="60">
        <f>SUMIFS('Đơn đặt hàng'!$R:$R,'Đơn đặt hàng'!$D:$D,G$1,'Đơn đặt hàng'!$K:$K,$A60)</f>
        <v>0</v>
      </c>
      <c r="H60" s="60">
        <f>SUMIFS('Đơn đặt hàng'!$R:$R,'Đơn đặt hàng'!$D:$D,H$1,'Đơn đặt hàng'!$K:$K,$A60)</f>
        <v>0</v>
      </c>
      <c r="I60" s="60">
        <f>SUMIFS('Đơn đặt hàng'!$R:$R,'Đơn đặt hàng'!$D:$D,I$1,'Đơn đặt hàng'!$K:$K,$A60)</f>
        <v>0</v>
      </c>
      <c r="J60" s="60">
        <f>SUMIFS('Đơn đặt hàng'!$R:$R,'Đơn đặt hàng'!$D:$D,J$1,'Đơn đặt hàng'!$K:$K,$A60)</f>
        <v>0</v>
      </c>
      <c r="K60" s="60">
        <f>SUMIFS('Đơn đặt hàng'!$R:$R,'Đơn đặt hàng'!$D:$D,K$1,'Đơn đặt hàng'!$K:$K,$A60)</f>
        <v>0</v>
      </c>
      <c r="L60" s="60">
        <f>SUMIFS('Đơn đặt hàng'!$R:$R,'Đơn đặt hàng'!$D:$D,L$1,'Đơn đặt hàng'!$K:$K,$A60)</f>
        <v>0</v>
      </c>
      <c r="M60" s="60">
        <f>SUMIFS('Đơn đặt hàng'!$R:$R,'Đơn đặt hàng'!$D:$D,M$1,'Đơn đặt hàng'!$K:$K,$A60)</f>
        <v>0</v>
      </c>
      <c r="N60" s="60">
        <f>SUMIFS('Đơn đặt hàng'!$R:$R,'Đơn đặt hàng'!$D:$D,N$1,'Đơn đặt hàng'!$K:$K,$A60)</f>
        <v>0</v>
      </c>
      <c r="O60" s="60">
        <f>SUMIFS('Đơn đặt hàng'!$R:$R,'Đơn đặt hàng'!$D:$D,O$1,'Đơn đặt hàng'!$K:$K,$A60)</f>
        <v>0</v>
      </c>
      <c r="P60" s="60">
        <f>SUMIFS('Đơn đặt hàng'!$R:$R,'Đơn đặt hàng'!$D:$D,P$1,'Đơn đặt hàng'!$K:$K,$A60)</f>
        <v>0</v>
      </c>
      <c r="Q60" s="60">
        <f>SUMIFS('Đơn đặt hàng'!$R:$R,'Đơn đặt hàng'!$D:$D,Q$1,'Đơn đặt hàng'!$K:$K,$A60)</f>
        <v>0</v>
      </c>
      <c r="R60" s="60">
        <f>SUMIFS('Đơn đặt hàng'!$R:$R,'Đơn đặt hàng'!$D:$D,R$1,'Đơn đặt hàng'!$K:$K,$A60)</f>
        <v>0</v>
      </c>
      <c r="S60" s="60">
        <f>SUMIFS('Đơn đặt hàng'!$R:$R,'Đơn đặt hàng'!$D:$D,S$1,'Đơn đặt hàng'!$K:$K,$A60)</f>
        <v>0</v>
      </c>
      <c r="T60" s="60">
        <f>SUMIFS('Đơn đặt hàng'!$R:$R,'Đơn đặt hàng'!$D:$D,T$1,'Đơn đặt hàng'!$K:$K,$A60)</f>
        <v>0</v>
      </c>
      <c r="U60" s="60">
        <f>SUMIFS('Đơn đặt hàng'!$R:$R,'Đơn đặt hàng'!$D:$D,U$1,'Đơn đặt hàng'!$K:$K,$A60)</f>
        <v>0</v>
      </c>
      <c r="V60" s="60">
        <f>SUMIFS('Đơn đặt hàng'!$R:$R,'Đơn đặt hàng'!$D:$D,V$1,'Đơn đặt hàng'!$K:$K,$A60)</f>
        <v>0</v>
      </c>
      <c r="W60" s="60">
        <f>SUMIFS('Đơn đặt hàng'!$R:$R,'Đơn đặt hàng'!$D:$D,W$1,'Đơn đặt hàng'!$K:$K,$A60)</f>
        <v>0</v>
      </c>
      <c r="X60" s="60">
        <f>SUMIFS('Đơn đặt hàng'!$R:$R,'Đơn đặt hàng'!$D:$D,X$1,'Đơn đặt hàng'!$K:$K,$A60)</f>
        <v>0</v>
      </c>
      <c r="Y60" s="60">
        <f>SUMIFS('Đơn đặt hàng'!$R:$R,'Đơn đặt hàng'!$D:$D,Y$1,'Đơn đặt hàng'!$K:$K,$A60)</f>
        <v>0</v>
      </c>
      <c r="Z60" s="60">
        <f>SUMIFS('Đơn đặt hàng'!$R:$R,'Đơn đặt hàng'!$D:$D,Z$1,'Đơn đặt hàng'!$K:$K,$A60)</f>
        <v>0</v>
      </c>
      <c r="AA60" s="60">
        <f>SUMIFS('Đơn đặt hàng'!$R:$R,'Đơn đặt hàng'!$D:$D,AA$1,'Đơn đặt hàng'!$K:$K,$A60)</f>
        <v>0</v>
      </c>
      <c r="AB60" s="60">
        <f>SUMIFS('Đơn đặt hàng'!$R:$R,'Đơn đặt hàng'!$D:$D,AB$1,'Đơn đặt hàng'!$K:$K,$A60)</f>
        <v>0</v>
      </c>
      <c r="AC60" s="60">
        <f>SUMIFS('Đơn đặt hàng'!$R:$R,'Đơn đặt hàng'!$D:$D,AC$1,'Đơn đặt hàng'!$K:$K,$A60)</f>
        <v>0</v>
      </c>
      <c r="AD60" s="60">
        <f>SUMIFS('Đơn đặt hàng'!$R:$R,'Đơn đặt hàng'!$D:$D,AD$1,'Đơn đặt hàng'!$K:$K,$A60)</f>
        <v>0</v>
      </c>
      <c r="AE60" s="60">
        <f>SUMIFS('Đơn đặt hàng'!$R:$R,'Đơn đặt hàng'!$D:$D,AE$1,'Đơn đặt hàng'!$K:$K,$A60)</f>
        <v>0</v>
      </c>
      <c r="AF60" s="60">
        <f>SUMIFS('Đơn đặt hàng'!$R:$R,'Đơn đặt hàng'!$D:$D,AF$1,'Đơn đặt hàng'!$K:$K,$A60)</f>
        <v>0</v>
      </c>
      <c r="AG60" s="60">
        <f>SUMIFS('Đơn đặt hàng'!$R:$R,'Đơn đặt hàng'!$D:$D,AG$1,'Đơn đặt hàng'!$K:$K,$A60)</f>
        <v>0</v>
      </c>
      <c r="AH60" s="60">
        <f>SUMIFS('Đơn đặt hàng'!$R:$R,'Đơn đặt hàng'!$D:$D,AH$1,'Đơn đặt hàng'!$K:$K,$A60)</f>
        <v>0</v>
      </c>
      <c r="AI60" s="60">
        <f>SUMIFS('Đơn đặt hàng'!$R:$R,'Đơn đặt hàng'!$D:$D,AI$1,'Đơn đặt hàng'!$K:$K,$A60)</f>
        <v>0</v>
      </c>
    </row>
    <row r="61" spans="1:35" x14ac:dyDescent="0.25">
      <c r="A61" s="29" t="s">
        <v>35</v>
      </c>
      <c r="B61" s="27" t="s">
        <v>36</v>
      </c>
      <c r="C61" s="30" t="s">
        <v>29</v>
      </c>
      <c r="D61" t="s">
        <v>1829</v>
      </c>
      <c r="E61" s="69">
        <f t="shared" si="2"/>
        <v>510</v>
      </c>
      <c r="F61" s="60">
        <f>SUMIFS('Đơn đặt hàng'!$R:$R,'Đơn đặt hàng'!$D:$D,F$1,'Đơn đặt hàng'!$K:$K,$A61)</f>
        <v>0</v>
      </c>
      <c r="G61" s="60">
        <f>SUMIFS('Đơn đặt hàng'!$R:$R,'Đơn đặt hàng'!$D:$D,G$1,'Đơn đặt hàng'!$K:$K,$A61)</f>
        <v>0</v>
      </c>
      <c r="H61" s="60">
        <f>SUMIFS('Đơn đặt hàng'!$R:$R,'Đơn đặt hàng'!$D:$D,H$1,'Đơn đặt hàng'!$K:$K,$A61)</f>
        <v>0</v>
      </c>
      <c r="I61" s="60">
        <f>SUMIFS('Đơn đặt hàng'!$R:$R,'Đơn đặt hàng'!$D:$D,I$1,'Đơn đặt hàng'!$K:$K,$A61)</f>
        <v>24</v>
      </c>
      <c r="J61" s="60">
        <f>SUMIFS('Đơn đặt hàng'!$R:$R,'Đơn đặt hàng'!$D:$D,J$1,'Đơn đặt hàng'!$K:$K,$A61)</f>
        <v>91</v>
      </c>
      <c r="K61" s="60">
        <f>SUMIFS('Đơn đặt hàng'!$R:$R,'Đơn đặt hàng'!$D:$D,K$1,'Đơn đặt hàng'!$K:$K,$A61)</f>
        <v>17</v>
      </c>
      <c r="L61" s="60">
        <f>SUMIFS('Đơn đặt hàng'!$R:$R,'Đơn đặt hàng'!$D:$D,L$1,'Đơn đặt hàng'!$K:$K,$A61)</f>
        <v>0</v>
      </c>
      <c r="M61" s="60">
        <f>SUMIFS('Đơn đặt hàng'!$R:$R,'Đơn đặt hàng'!$D:$D,M$1,'Đơn đặt hàng'!$K:$K,$A61)</f>
        <v>43</v>
      </c>
      <c r="N61" s="60">
        <f>SUMIFS('Đơn đặt hàng'!$R:$R,'Đơn đặt hàng'!$D:$D,N$1,'Đơn đặt hàng'!$K:$K,$A61)</f>
        <v>46</v>
      </c>
      <c r="O61" s="60">
        <f>SUMIFS('Đơn đặt hàng'!$R:$R,'Đơn đặt hàng'!$D:$D,O$1,'Đơn đặt hàng'!$K:$K,$A61)</f>
        <v>24</v>
      </c>
      <c r="P61" s="60">
        <f>SUMIFS('Đơn đặt hàng'!$R:$R,'Đơn đặt hàng'!$D:$D,P$1,'Đơn đặt hàng'!$K:$K,$A61)</f>
        <v>39</v>
      </c>
      <c r="Q61" s="60">
        <f>SUMIFS('Đơn đặt hàng'!$R:$R,'Đơn đặt hàng'!$D:$D,Q$1,'Đơn đặt hàng'!$K:$K,$A61)</f>
        <v>17</v>
      </c>
      <c r="R61" s="60">
        <f>SUMIFS('Đơn đặt hàng'!$R:$R,'Đơn đặt hàng'!$D:$D,R$1,'Đơn đặt hàng'!$K:$K,$A61)</f>
        <v>38</v>
      </c>
      <c r="S61" s="60">
        <f>SUMIFS('Đơn đặt hàng'!$R:$R,'Đơn đặt hàng'!$D:$D,S$1,'Đơn đặt hàng'!$K:$K,$A61)</f>
        <v>0</v>
      </c>
      <c r="T61" s="60">
        <f>SUMIFS('Đơn đặt hàng'!$R:$R,'Đơn đặt hàng'!$D:$D,T$1,'Đơn đặt hàng'!$K:$K,$A61)</f>
        <v>99</v>
      </c>
      <c r="U61" s="60">
        <f>SUMIFS('Đơn đặt hàng'!$R:$R,'Đơn đặt hàng'!$D:$D,U$1,'Đơn đặt hàng'!$K:$K,$A61)</f>
        <v>6</v>
      </c>
      <c r="V61" s="60">
        <f>SUMIFS('Đơn đặt hàng'!$R:$R,'Đơn đặt hàng'!$D:$D,V$1,'Đơn đặt hàng'!$K:$K,$A61)</f>
        <v>6</v>
      </c>
      <c r="W61" s="60">
        <f>SUMIFS('Đơn đặt hàng'!$R:$R,'Đơn đặt hàng'!$D:$D,W$1,'Đơn đặt hàng'!$K:$K,$A61)</f>
        <v>14</v>
      </c>
      <c r="X61" s="60">
        <f>SUMIFS('Đơn đặt hàng'!$R:$R,'Đơn đặt hàng'!$D:$D,X$1,'Đơn đặt hàng'!$K:$K,$A61)</f>
        <v>28</v>
      </c>
      <c r="Y61" s="60">
        <f>SUMIFS('Đơn đặt hàng'!$R:$R,'Đơn đặt hàng'!$D:$D,Y$1,'Đơn đặt hàng'!$K:$K,$A61)</f>
        <v>18</v>
      </c>
      <c r="Z61" s="60">
        <f>SUMIFS('Đơn đặt hàng'!$R:$R,'Đơn đặt hàng'!$D:$D,Z$1,'Đơn đặt hàng'!$K:$K,$A61)</f>
        <v>0</v>
      </c>
      <c r="AA61" s="60">
        <f>SUMIFS('Đơn đặt hàng'!$R:$R,'Đơn đặt hàng'!$D:$D,AA$1,'Đơn đặt hàng'!$K:$K,$A61)</f>
        <v>0</v>
      </c>
      <c r="AB61" s="60">
        <f>SUMIFS('Đơn đặt hàng'!$R:$R,'Đơn đặt hàng'!$D:$D,AB$1,'Đơn đặt hàng'!$K:$K,$A61)</f>
        <v>0</v>
      </c>
      <c r="AC61" s="60">
        <f>SUMIFS('Đơn đặt hàng'!$R:$R,'Đơn đặt hàng'!$D:$D,AC$1,'Đơn đặt hàng'!$K:$K,$A61)</f>
        <v>0</v>
      </c>
      <c r="AD61" s="60">
        <f>SUMIFS('Đơn đặt hàng'!$R:$R,'Đơn đặt hàng'!$D:$D,AD$1,'Đơn đặt hàng'!$K:$K,$A61)</f>
        <v>0</v>
      </c>
      <c r="AE61" s="60">
        <f>SUMIFS('Đơn đặt hàng'!$R:$R,'Đơn đặt hàng'!$D:$D,AE$1,'Đơn đặt hàng'!$K:$K,$A61)</f>
        <v>0</v>
      </c>
      <c r="AF61" s="60">
        <f>SUMIFS('Đơn đặt hàng'!$R:$R,'Đơn đặt hàng'!$D:$D,AF$1,'Đơn đặt hàng'!$K:$K,$A61)</f>
        <v>0</v>
      </c>
      <c r="AG61" s="60">
        <f>SUMIFS('Đơn đặt hàng'!$R:$R,'Đơn đặt hàng'!$D:$D,AG$1,'Đơn đặt hàng'!$K:$K,$A61)</f>
        <v>0</v>
      </c>
      <c r="AH61" s="60">
        <f>SUMIFS('Đơn đặt hàng'!$R:$R,'Đơn đặt hàng'!$D:$D,AH$1,'Đơn đặt hàng'!$K:$K,$A61)</f>
        <v>0</v>
      </c>
      <c r="AI61" s="60">
        <f>SUMIFS('Đơn đặt hàng'!$R:$R,'Đơn đặt hàng'!$D:$D,AI$1,'Đơn đặt hàng'!$K:$K,$A61)</f>
        <v>0</v>
      </c>
    </row>
    <row r="62" spans="1:35" ht="15" hidden="1" customHeight="1" x14ac:dyDescent="0.25">
      <c r="A62" s="29" t="s">
        <v>1782</v>
      </c>
      <c r="B62" s="27" t="s">
        <v>1783</v>
      </c>
      <c r="C62" s="30" t="s">
        <v>1788</v>
      </c>
      <c r="D62" t="s">
        <v>1829</v>
      </c>
      <c r="E62" s="62">
        <f t="shared" si="2"/>
        <v>0</v>
      </c>
      <c r="F62" s="60">
        <f>SUMIFS('Đơn đặt hàng'!$R:$R,'Đơn đặt hàng'!$D:$D,F$1,'Đơn đặt hàng'!$K:$K,$A62)</f>
        <v>0</v>
      </c>
      <c r="G62" s="60">
        <f>SUMIFS('Đơn đặt hàng'!$R:$R,'Đơn đặt hàng'!$D:$D,G$1,'Đơn đặt hàng'!$K:$K,$A62)</f>
        <v>0</v>
      </c>
      <c r="H62" s="60">
        <f>SUMIFS('Đơn đặt hàng'!$R:$R,'Đơn đặt hàng'!$D:$D,H$1,'Đơn đặt hàng'!$K:$K,$A62)</f>
        <v>0</v>
      </c>
      <c r="I62" s="60">
        <f>SUMIFS('Đơn đặt hàng'!$R:$R,'Đơn đặt hàng'!$D:$D,I$1,'Đơn đặt hàng'!$K:$K,$A62)</f>
        <v>0</v>
      </c>
      <c r="J62" s="60">
        <f>SUMIFS('Đơn đặt hàng'!$R:$R,'Đơn đặt hàng'!$D:$D,J$1,'Đơn đặt hàng'!$K:$K,$A62)</f>
        <v>0</v>
      </c>
      <c r="K62" s="60">
        <f>SUMIFS('Đơn đặt hàng'!$R:$R,'Đơn đặt hàng'!$D:$D,K$1,'Đơn đặt hàng'!$K:$K,$A62)</f>
        <v>0</v>
      </c>
      <c r="L62" s="60">
        <f>SUMIFS('Đơn đặt hàng'!$R:$R,'Đơn đặt hàng'!$D:$D,L$1,'Đơn đặt hàng'!$K:$K,$A62)</f>
        <v>0</v>
      </c>
      <c r="M62" s="60">
        <f>SUMIFS('Đơn đặt hàng'!$R:$R,'Đơn đặt hàng'!$D:$D,M$1,'Đơn đặt hàng'!$K:$K,$A62)</f>
        <v>0</v>
      </c>
      <c r="N62" s="60">
        <f>SUMIFS('Đơn đặt hàng'!$R:$R,'Đơn đặt hàng'!$D:$D,N$1,'Đơn đặt hàng'!$K:$K,$A62)</f>
        <v>0</v>
      </c>
      <c r="O62" s="60">
        <f>SUMIFS('Đơn đặt hàng'!$R:$R,'Đơn đặt hàng'!$D:$D,O$1,'Đơn đặt hàng'!$K:$K,$A62)</f>
        <v>0</v>
      </c>
      <c r="P62" s="60">
        <f>SUMIFS('Đơn đặt hàng'!$R:$R,'Đơn đặt hàng'!$D:$D,P$1,'Đơn đặt hàng'!$K:$K,$A62)</f>
        <v>0</v>
      </c>
      <c r="Q62" s="60">
        <f>SUMIFS('Đơn đặt hàng'!$R:$R,'Đơn đặt hàng'!$D:$D,Q$1,'Đơn đặt hàng'!$K:$K,$A62)</f>
        <v>0</v>
      </c>
      <c r="R62" s="60">
        <f>SUMIFS('Đơn đặt hàng'!$R:$R,'Đơn đặt hàng'!$D:$D,R$1,'Đơn đặt hàng'!$K:$K,$A62)</f>
        <v>0</v>
      </c>
      <c r="S62" s="60">
        <f>SUMIFS('Đơn đặt hàng'!$R:$R,'Đơn đặt hàng'!$D:$D,S$1,'Đơn đặt hàng'!$K:$K,$A62)</f>
        <v>0</v>
      </c>
      <c r="T62" s="60">
        <f>SUMIFS('Đơn đặt hàng'!$R:$R,'Đơn đặt hàng'!$D:$D,T$1,'Đơn đặt hàng'!$K:$K,$A62)</f>
        <v>0</v>
      </c>
      <c r="U62" s="60">
        <f>SUMIFS('Đơn đặt hàng'!$R:$R,'Đơn đặt hàng'!$D:$D,U$1,'Đơn đặt hàng'!$K:$K,$A62)</f>
        <v>0</v>
      </c>
      <c r="V62" s="60">
        <f>SUMIFS('Đơn đặt hàng'!$R:$R,'Đơn đặt hàng'!$D:$D,V$1,'Đơn đặt hàng'!$K:$K,$A62)</f>
        <v>0</v>
      </c>
      <c r="W62" s="60">
        <f>SUMIFS('Đơn đặt hàng'!$R:$R,'Đơn đặt hàng'!$D:$D,W$1,'Đơn đặt hàng'!$K:$K,$A62)</f>
        <v>0</v>
      </c>
      <c r="X62" s="60">
        <f>SUMIFS('Đơn đặt hàng'!$R:$R,'Đơn đặt hàng'!$D:$D,X$1,'Đơn đặt hàng'!$K:$K,$A62)</f>
        <v>0</v>
      </c>
      <c r="Y62" s="60">
        <f>SUMIFS('Đơn đặt hàng'!$R:$R,'Đơn đặt hàng'!$D:$D,Y$1,'Đơn đặt hàng'!$K:$K,$A62)</f>
        <v>0</v>
      </c>
      <c r="Z62" s="60">
        <f>SUMIFS('Đơn đặt hàng'!$R:$R,'Đơn đặt hàng'!$D:$D,Z$1,'Đơn đặt hàng'!$K:$K,$A62)</f>
        <v>0</v>
      </c>
      <c r="AA62" s="60">
        <f>SUMIFS('Đơn đặt hàng'!$R:$R,'Đơn đặt hàng'!$D:$D,AA$1,'Đơn đặt hàng'!$K:$K,$A62)</f>
        <v>0</v>
      </c>
      <c r="AB62" s="60">
        <f>SUMIFS('Đơn đặt hàng'!$R:$R,'Đơn đặt hàng'!$D:$D,AB$1,'Đơn đặt hàng'!$K:$K,$A62)</f>
        <v>0</v>
      </c>
      <c r="AC62" s="60">
        <f>SUMIFS('Đơn đặt hàng'!$R:$R,'Đơn đặt hàng'!$D:$D,AC$1,'Đơn đặt hàng'!$K:$K,$A62)</f>
        <v>0</v>
      </c>
      <c r="AD62" s="60">
        <f>SUMIFS('Đơn đặt hàng'!$R:$R,'Đơn đặt hàng'!$D:$D,AD$1,'Đơn đặt hàng'!$K:$K,$A62)</f>
        <v>0</v>
      </c>
      <c r="AE62" s="60">
        <f>SUMIFS('Đơn đặt hàng'!$R:$R,'Đơn đặt hàng'!$D:$D,AE$1,'Đơn đặt hàng'!$K:$K,$A62)</f>
        <v>0</v>
      </c>
      <c r="AF62" s="60">
        <f>SUMIFS('Đơn đặt hàng'!$R:$R,'Đơn đặt hàng'!$D:$D,AF$1,'Đơn đặt hàng'!$K:$K,$A62)</f>
        <v>0</v>
      </c>
      <c r="AG62" s="60">
        <f>SUMIFS('Đơn đặt hàng'!$R:$R,'Đơn đặt hàng'!$D:$D,AG$1,'Đơn đặt hàng'!$K:$K,$A62)</f>
        <v>0</v>
      </c>
      <c r="AH62" s="60">
        <f>SUMIFS('Đơn đặt hàng'!$R:$R,'Đơn đặt hàng'!$D:$D,AH$1,'Đơn đặt hàng'!$K:$K,$A62)</f>
        <v>0</v>
      </c>
      <c r="AI62" s="60">
        <f>SUMIFS('Đơn đặt hàng'!$R:$R,'Đơn đặt hàng'!$D:$D,AI$1,'Đơn đặt hàng'!$K:$K,$A62)</f>
        <v>0</v>
      </c>
    </row>
    <row r="63" spans="1:35" x14ac:dyDescent="0.25">
      <c r="A63" s="29" t="s">
        <v>553</v>
      </c>
      <c r="B63" s="27" t="s">
        <v>554</v>
      </c>
      <c r="C63" s="30" t="s">
        <v>29</v>
      </c>
      <c r="D63" t="s">
        <v>1829</v>
      </c>
      <c r="E63" s="69">
        <f t="shared" si="2"/>
        <v>15</v>
      </c>
      <c r="F63" s="60">
        <f>SUMIFS('Đơn đặt hàng'!$R:$R,'Đơn đặt hàng'!$D:$D,F$1,'Đơn đặt hàng'!$K:$K,$A63)</f>
        <v>0</v>
      </c>
      <c r="G63" s="60">
        <f>SUMIFS('Đơn đặt hàng'!$R:$R,'Đơn đặt hàng'!$D:$D,G$1,'Đơn đặt hàng'!$K:$K,$A63)</f>
        <v>0</v>
      </c>
      <c r="H63" s="60">
        <f>SUMIFS('Đơn đặt hàng'!$R:$R,'Đơn đặt hàng'!$D:$D,H$1,'Đơn đặt hàng'!$K:$K,$A63)</f>
        <v>0</v>
      </c>
      <c r="I63" s="60">
        <f>SUMIFS('Đơn đặt hàng'!$R:$R,'Đơn đặt hàng'!$D:$D,I$1,'Đơn đặt hàng'!$K:$K,$A63)</f>
        <v>0</v>
      </c>
      <c r="J63" s="60">
        <f>SUMIFS('Đơn đặt hàng'!$R:$R,'Đơn đặt hàng'!$D:$D,J$1,'Đơn đặt hàng'!$K:$K,$A63)</f>
        <v>0</v>
      </c>
      <c r="K63" s="60">
        <f>SUMIFS('Đơn đặt hàng'!$R:$R,'Đơn đặt hàng'!$D:$D,K$1,'Đơn đặt hàng'!$K:$K,$A63)</f>
        <v>0</v>
      </c>
      <c r="L63" s="60">
        <f>SUMIFS('Đơn đặt hàng'!$R:$R,'Đơn đặt hàng'!$D:$D,L$1,'Đơn đặt hàng'!$K:$K,$A63)</f>
        <v>0</v>
      </c>
      <c r="M63" s="60">
        <f>SUMIFS('Đơn đặt hàng'!$R:$R,'Đơn đặt hàng'!$D:$D,M$1,'Đơn đặt hàng'!$K:$K,$A63)</f>
        <v>0</v>
      </c>
      <c r="N63" s="60">
        <f>SUMIFS('Đơn đặt hàng'!$R:$R,'Đơn đặt hàng'!$D:$D,N$1,'Đơn đặt hàng'!$K:$K,$A63)</f>
        <v>5</v>
      </c>
      <c r="O63" s="60">
        <f>SUMIFS('Đơn đặt hàng'!$R:$R,'Đơn đặt hàng'!$D:$D,O$1,'Đơn đặt hàng'!$K:$K,$A63)</f>
        <v>0</v>
      </c>
      <c r="P63" s="60">
        <f>SUMIFS('Đơn đặt hàng'!$R:$R,'Đơn đặt hàng'!$D:$D,P$1,'Đơn đặt hàng'!$K:$K,$A63)</f>
        <v>0</v>
      </c>
      <c r="Q63" s="60">
        <f>SUMIFS('Đơn đặt hàng'!$R:$R,'Đơn đặt hàng'!$D:$D,Q$1,'Đơn đặt hàng'!$K:$K,$A63)</f>
        <v>5</v>
      </c>
      <c r="R63" s="60">
        <f>SUMIFS('Đơn đặt hàng'!$R:$R,'Đơn đặt hàng'!$D:$D,R$1,'Đơn đặt hàng'!$K:$K,$A63)</f>
        <v>0</v>
      </c>
      <c r="S63" s="60">
        <f>SUMIFS('Đơn đặt hàng'!$R:$R,'Đơn đặt hàng'!$D:$D,S$1,'Đơn đặt hàng'!$K:$K,$A63)</f>
        <v>0</v>
      </c>
      <c r="T63" s="60">
        <f>SUMIFS('Đơn đặt hàng'!$R:$R,'Đơn đặt hàng'!$D:$D,T$1,'Đơn đặt hàng'!$K:$K,$A63)</f>
        <v>0</v>
      </c>
      <c r="U63" s="60">
        <f>SUMIFS('Đơn đặt hàng'!$R:$R,'Đơn đặt hàng'!$D:$D,U$1,'Đơn đặt hàng'!$K:$K,$A63)</f>
        <v>0</v>
      </c>
      <c r="V63" s="60">
        <f>SUMIFS('Đơn đặt hàng'!$R:$R,'Đơn đặt hàng'!$D:$D,V$1,'Đơn đặt hàng'!$K:$K,$A63)</f>
        <v>0</v>
      </c>
      <c r="W63" s="60">
        <f>SUMIFS('Đơn đặt hàng'!$R:$R,'Đơn đặt hàng'!$D:$D,W$1,'Đơn đặt hàng'!$K:$K,$A63)</f>
        <v>5</v>
      </c>
      <c r="X63" s="60">
        <f>SUMIFS('Đơn đặt hàng'!$R:$R,'Đơn đặt hàng'!$D:$D,X$1,'Đơn đặt hàng'!$K:$K,$A63)</f>
        <v>0</v>
      </c>
      <c r="Y63" s="60">
        <f>SUMIFS('Đơn đặt hàng'!$R:$R,'Đơn đặt hàng'!$D:$D,Y$1,'Đơn đặt hàng'!$K:$K,$A63)</f>
        <v>0</v>
      </c>
      <c r="Z63" s="60">
        <f>SUMIFS('Đơn đặt hàng'!$R:$R,'Đơn đặt hàng'!$D:$D,Z$1,'Đơn đặt hàng'!$K:$K,$A63)</f>
        <v>0</v>
      </c>
      <c r="AA63" s="60">
        <f>SUMIFS('Đơn đặt hàng'!$R:$R,'Đơn đặt hàng'!$D:$D,AA$1,'Đơn đặt hàng'!$K:$K,$A63)</f>
        <v>0</v>
      </c>
      <c r="AB63" s="60">
        <f>SUMIFS('Đơn đặt hàng'!$R:$R,'Đơn đặt hàng'!$D:$D,AB$1,'Đơn đặt hàng'!$K:$K,$A63)</f>
        <v>0</v>
      </c>
      <c r="AC63" s="60">
        <f>SUMIFS('Đơn đặt hàng'!$R:$R,'Đơn đặt hàng'!$D:$D,AC$1,'Đơn đặt hàng'!$K:$K,$A63)</f>
        <v>0</v>
      </c>
      <c r="AD63" s="60">
        <f>SUMIFS('Đơn đặt hàng'!$R:$R,'Đơn đặt hàng'!$D:$D,AD$1,'Đơn đặt hàng'!$K:$K,$A63)</f>
        <v>0</v>
      </c>
      <c r="AE63" s="60">
        <f>SUMIFS('Đơn đặt hàng'!$R:$R,'Đơn đặt hàng'!$D:$D,AE$1,'Đơn đặt hàng'!$K:$K,$A63)</f>
        <v>0</v>
      </c>
      <c r="AF63" s="60">
        <f>SUMIFS('Đơn đặt hàng'!$R:$R,'Đơn đặt hàng'!$D:$D,AF$1,'Đơn đặt hàng'!$K:$K,$A63)</f>
        <v>0</v>
      </c>
      <c r="AG63" s="60">
        <f>SUMIFS('Đơn đặt hàng'!$R:$R,'Đơn đặt hàng'!$D:$D,AG$1,'Đơn đặt hàng'!$K:$K,$A63)</f>
        <v>0</v>
      </c>
      <c r="AH63" s="60">
        <f>SUMIFS('Đơn đặt hàng'!$R:$R,'Đơn đặt hàng'!$D:$D,AH$1,'Đơn đặt hàng'!$K:$K,$A63)</f>
        <v>0</v>
      </c>
      <c r="AI63" s="60">
        <f>SUMIFS('Đơn đặt hàng'!$R:$R,'Đơn đặt hàng'!$D:$D,AI$1,'Đơn đặt hàng'!$K:$K,$A63)</f>
        <v>0</v>
      </c>
    </row>
    <row r="64" spans="1:35" x14ac:dyDescent="0.25">
      <c r="A64" s="29" t="s">
        <v>570</v>
      </c>
      <c r="B64" s="27" t="s">
        <v>571</v>
      </c>
      <c r="C64" s="30" t="s">
        <v>29</v>
      </c>
      <c r="D64" t="s">
        <v>1829</v>
      </c>
      <c r="E64" s="69">
        <f t="shared" si="2"/>
        <v>253</v>
      </c>
      <c r="F64" s="60">
        <f>SUMIFS('Đơn đặt hàng'!$R:$R,'Đơn đặt hàng'!$D:$D,F$1,'Đơn đặt hàng'!$K:$K,$A64)</f>
        <v>0</v>
      </c>
      <c r="G64" s="60">
        <f>SUMIFS('Đơn đặt hàng'!$R:$R,'Đơn đặt hàng'!$D:$D,G$1,'Đơn đặt hàng'!$K:$K,$A64)</f>
        <v>0</v>
      </c>
      <c r="H64" s="60">
        <f>SUMIFS('Đơn đặt hàng'!$R:$R,'Đơn đặt hàng'!$D:$D,H$1,'Đơn đặt hàng'!$K:$K,$A64)</f>
        <v>0</v>
      </c>
      <c r="I64" s="60">
        <f>SUMIFS('Đơn đặt hàng'!$R:$R,'Đơn đặt hàng'!$D:$D,I$1,'Đơn đặt hàng'!$K:$K,$A64)</f>
        <v>3</v>
      </c>
      <c r="J64" s="60">
        <f>SUMIFS('Đơn đặt hàng'!$R:$R,'Đơn đặt hàng'!$D:$D,J$1,'Đơn đặt hàng'!$K:$K,$A64)</f>
        <v>22</v>
      </c>
      <c r="K64" s="60">
        <f>SUMIFS('Đơn đặt hàng'!$R:$R,'Đơn đặt hàng'!$D:$D,K$1,'Đơn đặt hàng'!$K:$K,$A64)</f>
        <v>26</v>
      </c>
      <c r="L64" s="60">
        <f>SUMIFS('Đơn đặt hàng'!$R:$R,'Đơn đặt hàng'!$D:$D,L$1,'Đơn đặt hàng'!$K:$K,$A64)</f>
        <v>0</v>
      </c>
      <c r="M64" s="60">
        <f>SUMIFS('Đơn đặt hàng'!$R:$R,'Đơn đặt hàng'!$D:$D,M$1,'Đơn đặt hàng'!$K:$K,$A64)</f>
        <v>30</v>
      </c>
      <c r="N64" s="60">
        <f>SUMIFS('Đơn đặt hàng'!$R:$R,'Đơn đặt hàng'!$D:$D,N$1,'Đơn đặt hàng'!$K:$K,$A64)</f>
        <v>21</v>
      </c>
      <c r="O64" s="60">
        <f>SUMIFS('Đơn đặt hàng'!$R:$R,'Đơn đặt hàng'!$D:$D,O$1,'Đơn đặt hàng'!$K:$K,$A64)</f>
        <v>8</v>
      </c>
      <c r="P64" s="60">
        <f>SUMIFS('Đơn đặt hàng'!$R:$R,'Đơn đặt hàng'!$D:$D,P$1,'Đơn đặt hàng'!$K:$K,$A64)</f>
        <v>49</v>
      </c>
      <c r="Q64" s="60">
        <f>SUMIFS('Đơn đặt hàng'!$R:$R,'Đơn đặt hàng'!$D:$D,Q$1,'Đơn đặt hàng'!$K:$K,$A64)</f>
        <v>7</v>
      </c>
      <c r="R64" s="60">
        <f>SUMIFS('Đơn đặt hàng'!$R:$R,'Đơn đặt hàng'!$D:$D,R$1,'Đơn đặt hàng'!$K:$K,$A64)</f>
        <v>3</v>
      </c>
      <c r="S64" s="60">
        <f>SUMIFS('Đơn đặt hàng'!$R:$R,'Đơn đặt hàng'!$D:$D,S$1,'Đơn đặt hàng'!$K:$K,$A64)</f>
        <v>0</v>
      </c>
      <c r="T64" s="60">
        <f>SUMIFS('Đơn đặt hàng'!$R:$R,'Đơn đặt hàng'!$D:$D,T$1,'Đơn đặt hàng'!$K:$K,$A64)</f>
        <v>3</v>
      </c>
      <c r="U64" s="60">
        <f>SUMIFS('Đơn đặt hàng'!$R:$R,'Đơn đặt hàng'!$D:$D,U$1,'Đơn đặt hàng'!$K:$K,$A64)</f>
        <v>18</v>
      </c>
      <c r="V64" s="60">
        <f>SUMIFS('Đơn đặt hàng'!$R:$R,'Đơn đặt hàng'!$D:$D,V$1,'Đơn đặt hàng'!$K:$K,$A64)</f>
        <v>5</v>
      </c>
      <c r="W64" s="60">
        <f>SUMIFS('Đơn đặt hàng'!$R:$R,'Đơn đặt hàng'!$D:$D,W$1,'Đơn đặt hàng'!$K:$K,$A64)</f>
        <v>29</v>
      </c>
      <c r="X64" s="60">
        <f>SUMIFS('Đơn đặt hàng'!$R:$R,'Đơn đặt hàng'!$D:$D,X$1,'Đơn đặt hàng'!$K:$K,$A64)</f>
        <v>26</v>
      </c>
      <c r="Y64" s="60">
        <f>SUMIFS('Đơn đặt hàng'!$R:$R,'Đơn đặt hàng'!$D:$D,Y$1,'Đơn đặt hàng'!$K:$K,$A64)</f>
        <v>3</v>
      </c>
      <c r="Z64" s="60">
        <f>SUMIFS('Đơn đặt hàng'!$R:$R,'Đơn đặt hàng'!$D:$D,Z$1,'Đơn đặt hàng'!$K:$K,$A64)</f>
        <v>0</v>
      </c>
      <c r="AA64" s="60">
        <f>SUMIFS('Đơn đặt hàng'!$R:$R,'Đơn đặt hàng'!$D:$D,AA$1,'Đơn đặt hàng'!$K:$K,$A64)</f>
        <v>0</v>
      </c>
      <c r="AB64" s="60">
        <f>SUMIFS('Đơn đặt hàng'!$R:$R,'Đơn đặt hàng'!$D:$D,AB$1,'Đơn đặt hàng'!$K:$K,$A64)</f>
        <v>0</v>
      </c>
      <c r="AC64" s="60">
        <f>SUMIFS('Đơn đặt hàng'!$R:$R,'Đơn đặt hàng'!$D:$D,AC$1,'Đơn đặt hàng'!$K:$K,$A64)</f>
        <v>0</v>
      </c>
      <c r="AD64" s="60">
        <f>SUMIFS('Đơn đặt hàng'!$R:$R,'Đơn đặt hàng'!$D:$D,AD$1,'Đơn đặt hàng'!$K:$K,$A64)</f>
        <v>0</v>
      </c>
      <c r="AE64" s="60">
        <f>SUMIFS('Đơn đặt hàng'!$R:$R,'Đơn đặt hàng'!$D:$D,AE$1,'Đơn đặt hàng'!$K:$K,$A64)</f>
        <v>0</v>
      </c>
      <c r="AF64" s="60">
        <f>SUMIFS('Đơn đặt hàng'!$R:$R,'Đơn đặt hàng'!$D:$D,AF$1,'Đơn đặt hàng'!$K:$K,$A64)</f>
        <v>0</v>
      </c>
      <c r="AG64" s="60">
        <f>SUMIFS('Đơn đặt hàng'!$R:$R,'Đơn đặt hàng'!$D:$D,AG$1,'Đơn đặt hàng'!$K:$K,$A64)</f>
        <v>0</v>
      </c>
      <c r="AH64" s="60">
        <f>SUMIFS('Đơn đặt hàng'!$R:$R,'Đơn đặt hàng'!$D:$D,AH$1,'Đơn đặt hàng'!$K:$K,$A64)</f>
        <v>0</v>
      </c>
      <c r="AI64" s="60">
        <f>SUMIFS('Đơn đặt hàng'!$R:$R,'Đơn đặt hàng'!$D:$D,AI$1,'Đơn đặt hàng'!$K:$K,$A64)</f>
        <v>0</v>
      </c>
    </row>
    <row r="65" spans="1:35" ht="15" hidden="1" customHeight="1" x14ac:dyDescent="0.25">
      <c r="A65" s="29" t="s">
        <v>605</v>
      </c>
      <c r="B65" s="27" t="s">
        <v>606</v>
      </c>
      <c r="C65" s="30" t="s">
        <v>1789</v>
      </c>
      <c r="D65" t="s">
        <v>1829</v>
      </c>
      <c r="E65" s="62">
        <f t="shared" si="2"/>
        <v>0</v>
      </c>
      <c r="F65" s="60">
        <f>SUMIFS('Đơn đặt hàng'!$R:$R,'Đơn đặt hàng'!$D:$D,F$1,'Đơn đặt hàng'!$K:$K,$A65)</f>
        <v>0</v>
      </c>
      <c r="G65" s="60">
        <f>SUMIFS('Đơn đặt hàng'!$R:$R,'Đơn đặt hàng'!$D:$D,G$1,'Đơn đặt hàng'!$K:$K,$A65)</f>
        <v>0</v>
      </c>
      <c r="H65" s="60">
        <f>SUMIFS('Đơn đặt hàng'!$R:$R,'Đơn đặt hàng'!$D:$D,H$1,'Đơn đặt hàng'!$K:$K,$A65)</f>
        <v>0</v>
      </c>
      <c r="I65" s="60">
        <f>SUMIFS('Đơn đặt hàng'!$R:$R,'Đơn đặt hàng'!$D:$D,I$1,'Đơn đặt hàng'!$K:$K,$A65)</f>
        <v>0</v>
      </c>
      <c r="J65" s="60">
        <f>SUMIFS('Đơn đặt hàng'!$R:$R,'Đơn đặt hàng'!$D:$D,J$1,'Đơn đặt hàng'!$K:$K,$A65)</f>
        <v>0</v>
      </c>
      <c r="K65" s="60">
        <f>SUMIFS('Đơn đặt hàng'!$R:$R,'Đơn đặt hàng'!$D:$D,K$1,'Đơn đặt hàng'!$K:$K,$A65)</f>
        <v>0</v>
      </c>
      <c r="L65" s="60">
        <f>SUMIFS('Đơn đặt hàng'!$R:$R,'Đơn đặt hàng'!$D:$D,L$1,'Đơn đặt hàng'!$K:$K,$A65)</f>
        <v>0</v>
      </c>
      <c r="M65" s="60">
        <f>SUMIFS('Đơn đặt hàng'!$R:$R,'Đơn đặt hàng'!$D:$D,M$1,'Đơn đặt hàng'!$K:$K,$A65)</f>
        <v>0</v>
      </c>
      <c r="N65" s="60">
        <f>SUMIFS('Đơn đặt hàng'!$R:$R,'Đơn đặt hàng'!$D:$D,N$1,'Đơn đặt hàng'!$K:$K,$A65)</f>
        <v>0</v>
      </c>
      <c r="O65" s="60">
        <f>SUMIFS('Đơn đặt hàng'!$R:$R,'Đơn đặt hàng'!$D:$D,O$1,'Đơn đặt hàng'!$K:$K,$A65)</f>
        <v>0</v>
      </c>
      <c r="P65" s="60">
        <f>SUMIFS('Đơn đặt hàng'!$R:$R,'Đơn đặt hàng'!$D:$D,P$1,'Đơn đặt hàng'!$K:$K,$A65)</f>
        <v>0</v>
      </c>
      <c r="Q65" s="60">
        <f>SUMIFS('Đơn đặt hàng'!$R:$R,'Đơn đặt hàng'!$D:$D,Q$1,'Đơn đặt hàng'!$K:$K,$A65)</f>
        <v>0</v>
      </c>
      <c r="R65" s="60">
        <f>SUMIFS('Đơn đặt hàng'!$R:$R,'Đơn đặt hàng'!$D:$D,R$1,'Đơn đặt hàng'!$K:$K,$A65)</f>
        <v>0</v>
      </c>
      <c r="S65" s="60">
        <f>SUMIFS('Đơn đặt hàng'!$R:$R,'Đơn đặt hàng'!$D:$D,S$1,'Đơn đặt hàng'!$K:$K,$A65)</f>
        <v>0</v>
      </c>
      <c r="T65" s="60">
        <f>SUMIFS('Đơn đặt hàng'!$R:$R,'Đơn đặt hàng'!$D:$D,T$1,'Đơn đặt hàng'!$K:$K,$A65)</f>
        <v>0</v>
      </c>
      <c r="U65" s="60">
        <f>SUMIFS('Đơn đặt hàng'!$R:$R,'Đơn đặt hàng'!$D:$D,U$1,'Đơn đặt hàng'!$K:$K,$A65)</f>
        <v>0</v>
      </c>
      <c r="V65" s="60">
        <f>SUMIFS('Đơn đặt hàng'!$R:$R,'Đơn đặt hàng'!$D:$D,V$1,'Đơn đặt hàng'!$K:$K,$A65)</f>
        <v>0</v>
      </c>
      <c r="W65" s="60">
        <f>SUMIFS('Đơn đặt hàng'!$R:$R,'Đơn đặt hàng'!$D:$D,W$1,'Đơn đặt hàng'!$K:$K,$A65)</f>
        <v>0</v>
      </c>
      <c r="X65" s="60">
        <f>SUMIFS('Đơn đặt hàng'!$R:$R,'Đơn đặt hàng'!$D:$D,X$1,'Đơn đặt hàng'!$K:$K,$A65)</f>
        <v>0</v>
      </c>
      <c r="Y65" s="60">
        <f>SUMIFS('Đơn đặt hàng'!$R:$R,'Đơn đặt hàng'!$D:$D,Y$1,'Đơn đặt hàng'!$K:$K,$A65)</f>
        <v>0</v>
      </c>
      <c r="Z65" s="60">
        <f>SUMIFS('Đơn đặt hàng'!$R:$R,'Đơn đặt hàng'!$D:$D,Z$1,'Đơn đặt hàng'!$K:$K,$A65)</f>
        <v>0</v>
      </c>
      <c r="AA65" s="60">
        <f>SUMIFS('Đơn đặt hàng'!$R:$R,'Đơn đặt hàng'!$D:$D,AA$1,'Đơn đặt hàng'!$K:$K,$A65)</f>
        <v>0</v>
      </c>
      <c r="AB65" s="60">
        <f>SUMIFS('Đơn đặt hàng'!$R:$R,'Đơn đặt hàng'!$D:$D,AB$1,'Đơn đặt hàng'!$K:$K,$A65)</f>
        <v>0</v>
      </c>
      <c r="AC65" s="60">
        <f>SUMIFS('Đơn đặt hàng'!$R:$R,'Đơn đặt hàng'!$D:$D,AC$1,'Đơn đặt hàng'!$K:$K,$A65)</f>
        <v>0</v>
      </c>
      <c r="AD65" s="60">
        <f>SUMIFS('Đơn đặt hàng'!$R:$R,'Đơn đặt hàng'!$D:$D,AD$1,'Đơn đặt hàng'!$K:$K,$A65)</f>
        <v>0</v>
      </c>
      <c r="AE65" s="60">
        <f>SUMIFS('Đơn đặt hàng'!$R:$R,'Đơn đặt hàng'!$D:$D,AE$1,'Đơn đặt hàng'!$K:$K,$A65)</f>
        <v>0</v>
      </c>
      <c r="AF65" s="60">
        <f>SUMIFS('Đơn đặt hàng'!$R:$R,'Đơn đặt hàng'!$D:$D,AF$1,'Đơn đặt hàng'!$K:$K,$A65)</f>
        <v>0</v>
      </c>
      <c r="AG65" s="60">
        <f>SUMIFS('Đơn đặt hàng'!$R:$R,'Đơn đặt hàng'!$D:$D,AG$1,'Đơn đặt hàng'!$K:$K,$A65)</f>
        <v>0</v>
      </c>
      <c r="AH65" s="60">
        <f>SUMIFS('Đơn đặt hàng'!$R:$R,'Đơn đặt hàng'!$D:$D,AH$1,'Đơn đặt hàng'!$K:$K,$A65)</f>
        <v>0</v>
      </c>
      <c r="AI65" s="60">
        <f>SUMIFS('Đơn đặt hàng'!$R:$R,'Đơn đặt hàng'!$D:$D,AI$1,'Đơn đặt hàng'!$K:$K,$A65)</f>
        <v>0</v>
      </c>
    </row>
    <row r="66" spans="1:35" x14ac:dyDescent="0.25">
      <c r="A66" s="29" t="s">
        <v>1784</v>
      </c>
      <c r="B66" s="27" t="s">
        <v>1785</v>
      </c>
      <c r="C66" s="30" t="s">
        <v>1789</v>
      </c>
      <c r="D66" t="s">
        <v>1829</v>
      </c>
      <c r="E66" s="69">
        <f t="shared" ref="E66:E67" si="3">SUM(F66:AI66)</f>
        <v>30</v>
      </c>
      <c r="F66" s="60">
        <f>SUMIFS('Đơn đặt hàng'!$R:$R,'Đơn đặt hàng'!$D:$D,F$1,'Đơn đặt hàng'!$K:$K,$A66)</f>
        <v>0</v>
      </c>
      <c r="G66" s="60">
        <f>SUMIFS('Đơn đặt hàng'!$R:$R,'Đơn đặt hàng'!$D:$D,G$1,'Đơn đặt hàng'!$K:$K,$A66)</f>
        <v>0</v>
      </c>
      <c r="H66" s="60">
        <f>SUMIFS('Đơn đặt hàng'!$R:$R,'Đơn đặt hàng'!$D:$D,H$1,'Đơn đặt hàng'!$K:$K,$A66)</f>
        <v>0</v>
      </c>
      <c r="I66" s="60">
        <f>SUMIFS('Đơn đặt hàng'!$R:$R,'Đơn đặt hàng'!$D:$D,I$1,'Đơn đặt hàng'!$K:$K,$A66)</f>
        <v>10</v>
      </c>
      <c r="J66" s="60">
        <f>SUMIFS('Đơn đặt hàng'!$R:$R,'Đơn đặt hàng'!$D:$D,J$1,'Đơn đặt hàng'!$K:$K,$A66)</f>
        <v>0</v>
      </c>
      <c r="K66" s="60">
        <f>SUMIFS('Đơn đặt hàng'!$R:$R,'Đơn đặt hàng'!$D:$D,K$1,'Đơn đặt hàng'!$K:$K,$A66)</f>
        <v>0</v>
      </c>
      <c r="L66" s="60">
        <f>SUMIFS('Đơn đặt hàng'!$R:$R,'Đơn đặt hàng'!$D:$D,L$1,'Đơn đặt hàng'!$K:$K,$A66)</f>
        <v>0</v>
      </c>
      <c r="M66" s="60">
        <f>SUMIFS('Đơn đặt hàng'!$R:$R,'Đơn đặt hàng'!$D:$D,M$1,'Đơn đặt hàng'!$K:$K,$A66)</f>
        <v>5</v>
      </c>
      <c r="N66" s="60">
        <f>SUMIFS('Đơn đặt hàng'!$R:$R,'Đơn đặt hàng'!$D:$D,N$1,'Đơn đặt hàng'!$K:$K,$A66)</f>
        <v>0</v>
      </c>
      <c r="O66" s="60">
        <f>SUMIFS('Đơn đặt hàng'!$R:$R,'Đơn đặt hàng'!$D:$D,O$1,'Đơn đặt hàng'!$K:$K,$A66)</f>
        <v>0</v>
      </c>
      <c r="P66" s="60">
        <f>SUMIFS('Đơn đặt hàng'!$R:$R,'Đơn đặt hàng'!$D:$D,P$1,'Đơn đặt hàng'!$K:$K,$A66)</f>
        <v>5</v>
      </c>
      <c r="Q66" s="60">
        <f>SUMIFS('Đơn đặt hàng'!$R:$R,'Đơn đặt hàng'!$D:$D,Q$1,'Đơn đặt hàng'!$K:$K,$A66)</f>
        <v>0</v>
      </c>
      <c r="R66" s="60">
        <f>SUMIFS('Đơn đặt hàng'!$R:$R,'Đơn đặt hàng'!$D:$D,R$1,'Đơn đặt hàng'!$K:$K,$A66)</f>
        <v>0</v>
      </c>
      <c r="S66" s="60">
        <f>SUMIFS('Đơn đặt hàng'!$R:$R,'Đơn đặt hàng'!$D:$D,S$1,'Đơn đặt hàng'!$K:$K,$A66)</f>
        <v>0</v>
      </c>
      <c r="T66" s="60">
        <f>SUMIFS('Đơn đặt hàng'!$R:$R,'Đơn đặt hàng'!$D:$D,T$1,'Đơn đặt hàng'!$K:$K,$A66)</f>
        <v>0</v>
      </c>
      <c r="U66" s="60">
        <f>SUMIFS('Đơn đặt hàng'!$R:$R,'Đơn đặt hàng'!$D:$D,U$1,'Đơn đặt hàng'!$K:$K,$A66)</f>
        <v>0</v>
      </c>
      <c r="V66" s="60">
        <f>SUMIFS('Đơn đặt hàng'!$R:$R,'Đơn đặt hàng'!$D:$D,V$1,'Đơn đặt hàng'!$K:$K,$A66)</f>
        <v>0</v>
      </c>
      <c r="W66" s="60">
        <f>SUMIFS('Đơn đặt hàng'!$R:$R,'Đơn đặt hàng'!$D:$D,W$1,'Đơn đặt hàng'!$K:$K,$A66)</f>
        <v>0</v>
      </c>
      <c r="X66" s="60">
        <f>SUMIFS('Đơn đặt hàng'!$R:$R,'Đơn đặt hàng'!$D:$D,X$1,'Đơn đặt hàng'!$K:$K,$A66)</f>
        <v>10</v>
      </c>
      <c r="Y66" s="60">
        <f>SUMIFS('Đơn đặt hàng'!$R:$R,'Đơn đặt hàng'!$D:$D,Y$1,'Đơn đặt hàng'!$K:$K,$A66)</f>
        <v>0</v>
      </c>
      <c r="Z66" s="60">
        <f>SUMIFS('Đơn đặt hàng'!$R:$R,'Đơn đặt hàng'!$D:$D,Z$1,'Đơn đặt hàng'!$K:$K,$A66)</f>
        <v>0</v>
      </c>
      <c r="AA66" s="60">
        <f>SUMIFS('Đơn đặt hàng'!$R:$R,'Đơn đặt hàng'!$D:$D,AA$1,'Đơn đặt hàng'!$K:$K,$A66)</f>
        <v>0</v>
      </c>
      <c r="AB66" s="60">
        <f>SUMIFS('Đơn đặt hàng'!$R:$R,'Đơn đặt hàng'!$D:$D,AB$1,'Đơn đặt hàng'!$K:$K,$A66)</f>
        <v>0</v>
      </c>
      <c r="AC66" s="60">
        <f>SUMIFS('Đơn đặt hàng'!$R:$R,'Đơn đặt hàng'!$D:$D,AC$1,'Đơn đặt hàng'!$K:$K,$A66)</f>
        <v>0</v>
      </c>
      <c r="AD66" s="60">
        <f>SUMIFS('Đơn đặt hàng'!$R:$R,'Đơn đặt hàng'!$D:$D,AD$1,'Đơn đặt hàng'!$K:$K,$A66)</f>
        <v>0</v>
      </c>
      <c r="AE66" s="60">
        <f>SUMIFS('Đơn đặt hàng'!$R:$R,'Đơn đặt hàng'!$D:$D,AE$1,'Đơn đặt hàng'!$K:$K,$A66)</f>
        <v>0</v>
      </c>
      <c r="AF66" s="60">
        <f>SUMIFS('Đơn đặt hàng'!$R:$R,'Đơn đặt hàng'!$D:$D,AF$1,'Đơn đặt hàng'!$K:$K,$A66)</f>
        <v>0</v>
      </c>
      <c r="AG66" s="60">
        <f>SUMIFS('Đơn đặt hàng'!$R:$R,'Đơn đặt hàng'!$D:$D,AG$1,'Đơn đặt hàng'!$K:$K,$A66)</f>
        <v>0</v>
      </c>
      <c r="AH66" s="60">
        <f>SUMIFS('Đơn đặt hàng'!$R:$R,'Đơn đặt hàng'!$D:$D,AH$1,'Đơn đặt hàng'!$K:$K,$A66)</f>
        <v>0</v>
      </c>
      <c r="AI66" s="60">
        <f>SUMIFS('Đơn đặt hàng'!$R:$R,'Đơn đặt hàng'!$D:$D,AI$1,'Đơn đặt hàng'!$K:$K,$A66)</f>
        <v>0</v>
      </c>
    </row>
    <row r="67" spans="1:35" ht="15" hidden="1" customHeight="1" x14ac:dyDescent="0.25">
      <c r="A67" s="31" t="s">
        <v>1786</v>
      </c>
      <c r="B67" s="26" t="s">
        <v>1787</v>
      </c>
      <c r="C67" s="32" t="s">
        <v>29</v>
      </c>
      <c r="D67" t="s">
        <v>1829</v>
      </c>
      <c r="E67" s="62">
        <f t="shared" si="3"/>
        <v>0</v>
      </c>
      <c r="F67" s="59">
        <f>SUMIFS('Đơn đặt hàng'!$R:$R,'Đơn đặt hàng'!$A:$A,F$1,'Đơn đặt hàng'!$K:$K,$A67)</f>
        <v>0</v>
      </c>
      <c r="G67" s="59">
        <f>SUMIFS('Đơn đặt hàng'!$R:$R,'Đơn đặt hàng'!$A:$A,G$1,'Đơn đặt hàng'!$K:$K,$A67)</f>
        <v>0</v>
      </c>
      <c r="H67" s="59">
        <f>SUMIFS('Đơn đặt hàng'!$R:$R,'Đơn đặt hàng'!$A:$A,H$1,'Đơn đặt hàng'!$K:$K,$A67)</f>
        <v>0</v>
      </c>
      <c r="I67" s="59">
        <f>SUMIFS('Đơn đặt hàng'!$R:$R,'Đơn đặt hàng'!$A:$A,I$1,'Đơn đặt hàng'!$K:$K,$A67)</f>
        <v>0</v>
      </c>
      <c r="J67" s="59">
        <f>SUMIFS('Đơn đặt hàng'!$R:$R,'Đơn đặt hàng'!$A:$A,J$1,'Đơn đặt hàng'!$K:$K,$A67)</f>
        <v>0</v>
      </c>
      <c r="K67" s="59">
        <f>SUMIFS('Đơn đặt hàng'!$R:$R,'Đơn đặt hàng'!$A:$A,K$1,'Đơn đặt hàng'!$K:$K,$A67)</f>
        <v>0</v>
      </c>
      <c r="L67" s="59">
        <f>SUMIFS('Đơn đặt hàng'!$R:$R,'Đơn đặt hàng'!$A:$A,L$1,'Đơn đặt hàng'!$K:$K,$A67)</f>
        <v>0</v>
      </c>
      <c r="M67" s="59">
        <f>SUMIFS('Đơn đặt hàng'!$R:$R,'Đơn đặt hàng'!$A:$A,M$1,'Đơn đặt hàng'!$K:$K,$A67)</f>
        <v>0</v>
      </c>
      <c r="N67" s="59">
        <f>SUMIFS('Đơn đặt hàng'!$R:$R,'Đơn đặt hàng'!$A:$A,N$1,'Đơn đặt hàng'!$K:$K,$A67)</f>
        <v>0</v>
      </c>
      <c r="O67" s="59">
        <f>SUMIFS('Đơn đặt hàng'!$R:$R,'Đơn đặt hàng'!$A:$A,O$1,'Đơn đặt hàng'!$K:$K,$A67)</f>
        <v>0</v>
      </c>
      <c r="P67" s="59">
        <f>SUMIFS('Đơn đặt hàng'!$R:$R,'Đơn đặt hàng'!$A:$A,P$1,'Đơn đặt hàng'!$K:$K,$A67)</f>
        <v>0</v>
      </c>
      <c r="Q67" s="59">
        <f>SUMIFS('Đơn đặt hàng'!$R:$R,'Đơn đặt hàng'!$A:$A,Q$1,'Đơn đặt hàng'!$K:$K,$A67)</f>
        <v>0</v>
      </c>
      <c r="R67" s="59">
        <f>SUMIFS('Đơn đặt hàng'!$R:$R,'Đơn đặt hàng'!$A:$A,R$1,'Đơn đặt hàng'!$K:$K,$A67)</f>
        <v>0</v>
      </c>
      <c r="S67" s="59">
        <f>SUMIFS('Đơn đặt hàng'!$R:$R,'Đơn đặt hàng'!$A:$A,S$1,'Đơn đặt hàng'!$K:$K,$A67)</f>
        <v>0</v>
      </c>
      <c r="T67" s="59">
        <f>SUMIFS('Đơn đặt hàng'!$R:$R,'Đơn đặt hàng'!$A:$A,T$1,'Đơn đặt hàng'!$K:$K,$A67)</f>
        <v>0</v>
      </c>
      <c r="U67" s="59">
        <f>SUMIFS('Đơn đặt hàng'!$R:$R,'Đơn đặt hàng'!$A:$A,U$1,'Đơn đặt hàng'!$K:$K,$A67)</f>
        <v>0</v>
      </c>
      <c r="V67" s="59">
        <f>SUMIFS('Đơn đặt hàng'!$R:$R,'Đơn đặt hàng'!$A:$A,V$1,'Đơn đặt hàng'!$K:$K,$A67)</f>
        <v>0</v>
      </c>
      <c r="W67" s="59">
        <f>SUMIFS('Đơn đặt hàng'!$R:$R,'Đơn đặt hàng'!$A:$A,W$1,'Đơn đặt hàng'!$K:$K,$A67)</f>
        <v>0</v>
      </c>
      <c r="X67" s="59">
        <f>SUMIFS('Đơn đặt hàng'!$R:$R,'Đơn đặt hàng'!$A:$A,X$1,'Đơn đặt hàng'!$K:$K,$A67)</f>
        <v>0</v>
      </c>
      <c r="Y67" s="59">
        <f>SUMIFS('Đơn đặt hàng'!$R:$R,'Đơn đặt hàng'!$A:$A,Y$1,'Đơn đặt hàng'!$K:$K,$A67)</f>
        <v>0</v>
      </c>
      <c r="Z67" s="59">
        <f>SUMIFS('Đơn đặt hàng'!$R:$R,'Đơn đặt hàng'!$A:$A,Z$1,'Đơn đặt hàng'!$K:$K,$A67)</f>
        <v>0</v>
      </c>
      <c r="AA67" s="59">
        <f>SUMIFS('Đơn đặt hàng'!$R:$R,'Đơn đặt hàng'!$A:$A,AA$1,'Đơn đặt hàng'!$K:$K,$A67)</f>
        <v>0</v>
      </c>
      <c r="AB67" s="59">
        <f>SUMIFS('Đơn đặt hàng'!$R:$R,'Đơn đặt hàng'!$A:$A,AB$1,'Đơn đặt hàng'!$K:$K,$A67)</f>
        <v>0</v>
      </c>
      <c r="AC67" s="59">
        <f>SUMIFS('Đơn đặt hàng'!$R:$R,'Đơn đặt hàng'!$A:$A,AC$1,'Đơn đặt hàng'!$K:$K,$A67)</f>
        <v>0</v>
      </c>
      <c r="AD67" s="59">
        <f>SUMIFS('Đơn đặt hàng'!$R:$R,'Đơn đặt hàng'!$A:$A,AD$1,'Đơn đặt hàng'!$K:$K,$A67)</f>
        <v>0</v>
      </c>
      <c r="AE67" s="59">
        <f>SUMIFS('Đơn đặt hàng'!$R:$R,'Đơn đặt hàng'!$A:$A,AE$1,'Đơn đặt hàng'!$K:$K,$A67)</f>
        <v>0</v>
      </c>
      <c r="AF67" s="59">
        <f>SUMIFS('Đơn đặt hàng'!$R:$R,'Đơn đặt hàng'!$A:$A,AF$1,'Đơn đặt hàng'!$K:$K,$A67)</f>
        <v>0</v>
      </c>
      <c r="AG67" s="59">
        <f>SUMIFS('Đơn đặt hàng'!$R:$R,'Đơn đặt hàng'!$A:$A,AG$1,'Đơn đặt hàng'!$K:$K,$A67)</f>
        <v>0</v>
      </c>
      <c r="AH67" s="59">
        <f>SUMIFS('Đơn đặt hàng'!$R:$R,'Đơn đặt hàng'!$A:$A,AH$1,'Đơn đặt hàng'!$K:$K,$A67)</f>
        <v>0</v>
      </c>
      <c r="AI67" s="59">
        <f>SUMIFS('Đơn đặt hàng'!$R:$R,'Đơn đặt hàng'!$A:$A,AI$1,'Đơn đặt hàng'!$K:$K,$A67)</f>
        <v>0</v>
      </c>
    </row>
  </sheetData>
  <phoneticPr fontId="17" type="noConversion"/>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E14"/>
  <sheetViews>
    <sheetView workbookViewId="0">
      <selection activeCell="I17" sqref="I17"/>
    </sheetView>
  </sheetViews>
  <sheetFormatPr defaultRowHeight="15" x14ac:dyDescent="0.25"/>
  <cols>
    <col min="2" max="2" width="27.42578125" customWidth="1"/>
  </cols>
  <sheetData>
    <row r="1" spans="1:5" ht="21" x14ac:dyDescent="0.25">
      <c r="A1" s="39" t="s">
        <v>1791</v>
      </c>
      <c r="B1" s="39" t="s">
        <v>1792</v>
      </c>
      <c r="C1" s="39" t="s">
        <v>1793</v>
      </c>
      <c r="D1" s="39" t="s">
        <v>1794</v>
      </c>
      <c r="E1" s="39" t="s">
        <v>1795</v>
      </c>
    </row>
    <row r="2" spans="1:5" x14ac:dyDescent="0.25">
      <c r="A2" s="40" t="s">
        <v>1796</v>
      </c>
      <c r="B2" s="40" t="s">
        <v>1797</v>
      </c>
      <c r="C2" s="40" t="s">
        <v>1798</v>
      </c>
      <c r="D2" s="40" t="s">
        <v>1799</v>
      </c>
      <c r="E2" s="40" t="s">
        <v>1800</v>
      </c>
    </row>
    <row r="3" spans="1:5" x14ac:dyDescent="0.25">
      <c r="A3" s="40" t="s">
        <v>1801</v>
      </c>
      <c r="B3" s="40" t="s">
        <v>1802</v>
      </c>
      <c r="C3" s="40" t="s">
        <v>1798</v>
      </c>
      <c r="D3" s="40" t="s">
        <v>1803</v>
      </c>
      <c r="E3" s="40" t="s">
        <v>1800</v>
      </c>
    </row>
    <row r="4" spans="1:5" x14ac:dyDescent="0.25">
      <c r="A4" s="40" t="s">
        <v>76</v>
      </c>
      <c r="B4" s="40" t="s">
        <v>1804</v>
      </c>
      <c r="C4" s="40" t="s">
        <v>1798</v>
      </c>
      <c r="D4" s="40" t="s">
        <v>1805</v>
      </c>
      <c r="E4" s="40" t="s">
        <v>1800</v>
      </c>
    </row>
    <row r="5" spans="1:5" x14ac:dyDescent="0.25">
      <c r="A5" s="40" t="s">
        <v>75</v>
      </c>
      <c r="B5" s="40" t="s">
        <v>1806</v>
      </c>
      <c r="C5" s="40" t="s">
        <v>1798</v>
      </c>
      <c r="D5" s="40" t="s">
        <v>1805</v>
      </c>
      <c r="E5" s="40" t="s">
        <v>1800</v>
      </c>
    </row>
    <row r="6" spans="1:5" x14ac:dyDescent="0.25">
      <c r="A6" s="40" t="s">
        <v>1807</v>
      </c>
      <c r="B6" s="40" t="s">
        <v>1808</v>
      </c>
      <c r="C6" s="40" t="s">
        <v>1798</v>
      </c>
      <c r="D6" s="40" t="s">
        <v>1805</v>
      </c>
      <c r="E6" s="40" t="s">
        <v>1800</v>
      </c>
    </row>
    <row r="7" spans="1:5" x14ac:dyDescent="0.25">
      <c r="A7" s="40" t="s">
        <v>1809</v>
      </c>
      <c r="B7" s="40" t="s">
        <v>1810</v>
      </c>
      <c r="C7" s="40" t="s">
        <v>1798</v>
      </c>
      <c r="D7" s="40" t="s">
        <v>1805</v>
      </c>
      <c r="E7" s="40" t="s">
        <v>1800</v>
      </c>
    </row>
    <row r="8" spans="1:5" x14ac:dyDescent="0.25">
      <c r="A8" s="40" t="s">
        <v>1811</v>
      </c>
      <c r="B8" s="40" t="s">
        <v>1812</v>
      </c>
      <c r="C8" s="40" t="s">
        <v>1798</v>
      </c>
      <c r="D8" s="40" t="s">
        <v>1805</v>
      </c>
      <c r="E8" s="40" t="s">
        <v>1800</v>
      </c>
    </row>
    <row r="9" spans="1:5" x14ac:dyDescent="0.25">
      <c r="A9" s="40" t="s">
        <v>1813</v>
      </c>
      <c r="B9" s="40" t="s">
        <v>1814</v>
      </c>
      <c r="C9" s="40" t="s">
        <v>1798</v>
      </c>
      <c r="D9" s="40" t="s">
        <v>1805</v>
      </c>
      <c r="E9" s="40" t="s">
        <v>1800</v>
      </c>
    </row>
    <row r="10" spans="1:5" x14ac:dyDescent="0.25">
      <c r="A10" s="40" t="s">
        <v>1815</v>
      </c>
      <c r="B10" s="40" t="s">
        <v>1816</v>
      </c>
      <c r="C10" s="40" t="s">
        <v>1798</v>
      </c>
      <c r="D10" s="40" t="s">
        <v>1805</v>
      </c>
      <c r="E10" s="40" t="s">
        <v>1800</v>
      </c>
    </row>
    <row r="11" spans="1:5" x14ac:dyDescent="0.25">
      <c r="A11" s="40" t="s">
        <v>1817</v>
      </c>
      <c r="B11" s="40" t="s">
        <v>1818</v>
      </c>
      <c r="C11" s="40" t="s">
        <v>1798</v>
      </c>
      <c r="D11" s="40" t="s">
        <v>1805</v>
      </c>
      <c r="E11" s="40" t="s">
        <v>1819</v>
      </c>
    </row>
    <row r="12" spans="1:5" x14ac:dyDescent="0.25">
      <c r="A12" s="40" t="s">
        <v>1820</v>
      </c>
      <c r="B12" s="40" t="s">
        <v>1821</v>
      </c>
      <c r="C12" s="40" t="s">
        <v>1798</v>
      </c>
      <c r="D12" s="40" t="s">
        <v>1822</v>
      </c>
      <c r="E12" s="40" t="s">
        <v>1819</v>
      </c>
    </row>
    <row r="13" spans="1:5" x14ac:dyDescent="0.25">
      <c r="A13" s="40" t="s">
        <v>1823</v>
      </c>
      <c r="B13" s="40" t="s">
        <v>1824</v>
      </c>
      <c r="C13" s="40" t="s">
        <v>1798</v>
      </c>
      <c r="D13" s="40" t="s">
        <v>1805</v>
      </c>
      <c r="E13" s="40" t="s">
        <v>1819</v>
      </c>
    </row>
    <row r="14" spans="1:5" x14ac:dyDescent="0.25">
      <c r="A14" s="41" t="s">
        <v>1825</v>
      </c>
      <c r="B14" s="41" t="s">
        <v>1826</v>
      </c>
      <c r="C14" s="41" t="s">
        <v>1798</v>
      </c>
      <c r="D14" s="41" t="s">
        <v>1805</v>
      </c>
      <c r="E14" s="41" t="s">
        <v>1819</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R2380"/>
  <sheetViews>
    <sheetView topLeftCell="A712" workbookViewId="0">
      <selection activeCell="A731" sqref="A731"/>
    </sheetView>
  </sheetViews>
  <sheetFormatPr defaultRowHeight="15" x14ac:dyDescent="0.25"/>
  <cols>
    <col min="1" max="1" width="14.140625" customWidth="1"/>
    <col min="2" max="2" width="18.5703125" bestFit="1" customWidth="1"/>
    <col min="3" max="3" width="10.140625" customWidth="1"/>
    <col min="4" max="4" width="11.85546875" customWidth="1"/>
    <col min="5" max="5" width="20.5703125" bestFit="1" customWidth="1"/>
  </cols>
  <sheetData>
    <row r="1" spans="1:18" ht="21" x14ac:dyDescent="0.25">
      <c r="A1" s="45" t="s">
        <v>1831</v>
      </c>
      <c r="B1" s="45" t="s">
        <v>16</v>
      </c>
      <c r="C1" s="45" t="s">
        <v>0</v>
      </c>
      <c r="D1" s="45" t="s">
        <v>1832</v>
      </c>
      <c r="E1" s="45" t="s">
        <v>1833</v>
      </c>
      <c r="F1" s="46" t="s">
        <v>1834</v>
      </c>
      <c r="G1" s="46" t="s">
        <v>1835</v>
      </c>
      <c r="H1" s="46" t="s">
        <v>1792</v>
      </c>
      <c r="I1" s="46" t="s">
        <v>1836</v>
      </c>
      <c r="J1" s="46" t="s">
        <v>1837</v>
      </c>
      <c r="K1" s="46" t="s">
        <v>22</v>
      </c>
      <c r="L1" s="46" t="s">
        <v>1838</v>
      </c>
      <c r="M1" s="46" t="s">
        <v>1839</v>
      </c>
      <c r="N1" s="47" t="s">
        <v>1840</v>
      </c>
      <c r="O1" s="46" t="s">
        <v>1841</v>
      </c>
      <c r="P1" s="46" t="s">
        <v>1842</v>
      </c>
      <c r="Q1" s="46" t="s">
        <v>1843</v>
      </c>
      <c r="R1" s="46" t="s">
        <v>1844</v>
      </c>
    </row>
    <row r="2" spans="1:18" x14ac:dyDescent="0.25">
      <c r="A2" s="48" t="s">
        <v>1845</v>
      </c>
      <c r="B2" s="48" t="s">
        <v>1846</v>
      </c>
      <c r="C2" s="48" t="s">
        <v>1847</v>
      </c>
      <c r="D2" s="48" t="s">
        <v>1848</v>
      </c>
      <c r="E2" s="48" t="s">
        <v>1849</v>
      </c>
      <c r="F2" s="48"/>
      <c r="G2" s="48" t="s">
        <v>1809</v>
      </c>
      <c r="H2" s="48" t="s">
        <v>1810</v>
      </c>
      <c r="I2" s="48" t="s">
        <v>1850</v>
      </c>
      <c r="J2" s="48" t="s">
        <v>1846</v>
      </c>
      <c r="K2" s="48"/>
      <c r="L2" s="48" t="s">
        <v>1847</v>
      </c>
      <c r="M2" s="48" t="s">
        <v>1851</v>
      </c>
      <c r="N2" s="49">
        <v>60</v>
      </c>
      <c r="O2" s="50" t="b">
        <v>0</v>
      </c>
      <c r="P2" s="48" t="s">
        <v>1852</v>
      </c>
      <c r="Q2" t="s">
        <v>1853</v>
      </c>
      <c r="R2" t="s">
        <v>1854</v>
      </c>
    </row>
    <row r="3" spans="1:18" x14ac:dyDescent="0.25">
      <c r="A3" s="48" t="s">
        <v>1855</v>
      </c>
      <c r="B3" s="48" t="s">
        <v>1856</v>
      </c>
      <c r="C3" s="48"/>
      <c r="D3" s="48" t="s">
        <v>1848</v>
      </c>
      <c r="E3" s="48" t="s">
        <v>1849</v>
      </c>
      <c r="F3" s="48"/>
      <c r="G3" s="48" t="s">
        <v>1809</v>
      </c>
      <c r="H3" s="48" t="s">
        <v>1810</v>
      </c>
      <c r="I3" s="48" t="s">
        <v>1857</v>
      </c>
      <c r="J3" s="48"/>
      <c r="K3" s="48"/>
      <c r="L3" s="48" t="s">
        <v>1858</v>
      </c>
      <c r="M3" s="48" t="s">
        <v>1859</v>
      </c>
      <c r="N3" s="49">
        <v>60</v>
      </c>
      <c r="O3" s="50" t="b">
        <v>0</v>
      </c>
      <c r="P3" s="48" t="s">
        <v>1852</v>
      </c>
      <c r="Q3" t="s">
        <v>1853</v>
      </c>
      <c r="R3" t="s">
        <v>1854</v>
      </c>
    </row>
    <row r="4" spans="1:18" x14ac:dyDescent="0.25">
      <c r="A4" s="48" t="s">
        <v>1860</v>
      </c>
      <c r="B4" s="48" t="s">
        <v>1861</v>
      </c>
      <c r="C4" s="48" t="s">
        <v>1847</v>
      </c>
      <c r="D4" s="48" t="s">
        <v>1848</v>
      </c>
      <c r="E4" s="48" t="s">
        <v>1862</v>
      </c>
      <c r="F4" s="48"/>
      <c r="G4" s="48" t="s">
        <v>75</v>
      </c>
      <c r="H4" s="48" t="s">
        <v>1806</v>
      </c>
      <c r="I4" s="48" t="s">
        <v>1850</v>
      </c>
      <c r="J4" s="48" t="s">
        <v>1861</v>
      </c>
      <c r="K4" s="48" t="s">
        <v>1863</v>
      </c>
      <c r="L4" s="48" t="s">
        <v>1847</v>
      </c>
      <c r="M4" s="48" t="s">
        <v>1863</v>
      </c>
      <c r="N4" s="49">
        <v>60</v>
      </c>
      <c r="O4" s="50" t="b">
        <v>0</v>
      </c>
      <c r="P4" s="48" t="s">
        <v>1852</v>
      </c>
      <c r="Q4" t="s">
        <v>1853</v>
      </c>
      <c r="R4" t="s">
        <v>1854</v>
      </c>
    </row>
    <row r="5" spans="1:18" x14ac:dyDescent="0.25">
      <c r="A5" s="48" t="s">
        <v>1864</v>
      </c>
      <c r="B5" s="48" t="s">
        <v>1865</v>
      </c>
      <c r="C5" s="48" t="s">
        <v>1847</v>
      </c>
      <c r="D5" s="48" t="s">
        <v>1866</v>
      </c>
      <c r="E5" s="48"/>
      <c r="F5" s="48"/>
      <c r="G5" s="48" t="s">
        <v>1811</v>
      </c>
      <c r="H5" s="48" t="s">
        <v>1812</v>
      </c>
      <c r="I5" s="48" t="s">
        <v>1867</v>
      </c>
      <c r="J5" s="48" t="s">
        <v>1865</v>
      </c>
      <c r="K5" s="48" t="s">
        <v>1868</v>
      </c>
      <c r="L5" s="48" t="s">
        <v>1847</v>
      </c>
      <c r="M5" s="48" t="s">
        <v>1868</v>
      </c>
      <c r="N5" s="49">
        <v>60</v>
      </c>
      <c r="O5" s="50" t="b">
        <v>0</v>
      </c>
      <c r="P5" s="48" t="s">
        <v>1852</v>
      </c>
      <c r="Q5" t="s">
        <v>1853</v>
      </c>
      <c r="R5" t="s">
        <v>1854</v>
      </c>
    </row>
    <row r="6" spans="1:18" x14ac:dyDescent="0.25">
      <c r="A6" s="48" t="s">
        <v>1869</v>
      </c>
      <c r="B6" s="48" t="s">
        <v>1870</v>
      </c>
      <c r="C6" s="48"/>
      <c r="D6" s="48" t="s">
        <v>1866</v>
      </c>
      <c r="E6" s="48"/>
      <c r="F6" s="48"/>
      <c r="G6" s="48" t="s">
        <v>1811</v>
      </c>
      <c r="H6" s="48" t="s">
        <v>1812</v>
      </c>
      <c r="I6" s="48" t="s">
        <v>1867</v>
      </c>
      <c r="J6" s="48"/>
      <c r="K6" s="48"/>
      <c r="L6" s="48" t="s">
        <v>1871</v>
      </c>
      <c r="M6" s="48" t="s">
        <v>1872</v>
      </c>
      <c r="N6" s="49">
        <v>60</v>
      </c>
      <c r="O6" s="50" t="b">
        <v>0</v>
      </c>
      <c r="P6" s="48" t="s">
        <v>1852</v>
      </c>
      <c r="Q6" t="s">
        <v>1853</v>
      </c>
      <c r="R6" t="s">
        <v>1854</v>
      </c>
    </row>
    <row r="7" spans="1:18" x14ac:dyDescent="0.25">
      <c r="A7" s="48" t="s">
        <v>1873</v>
      </c>
      <c r="B7" s="48" t="s">
        <v>1874</v>
      </c>
      <c r="C7" s="48"/>
      <c r="D7" s="48" t="s">
        <v>1848</v>
      </c>
      <c r="E7" s="48"/>
      <c r="F7" s="48" t="s">
        <v>1875</v>
      </c>
      <c r="G7" s="48" t="s">
        <v>76</v>
      </c>
      <c r="H7" s="48" t="s">
        <v>1804</v>
      </c>
      <c r="I7" s="48" t="s">
        <v>1876</v>
      </c>
      <c r="J7" s="48"/>
      <c r="K7" s="48"/>
      <c r="L7" s="48" t="s">
        <v>1877</v>
      </c>
      <c r="M7" s="48" t="s">
        <v>1878</v>
      </c>
      <c r="N7" s="49">
        <v>60</v>
      </c>
      <c r="O7" s="50" t="b">
        <v>0</v>
      </c>
      <c r="P7" s="48" t="s">
        <v>1852</v>
      </c>
      <c r="Q7" t="s">
        <v>1853</v>
      </c>
      <c r="R7" t="s">
        <v>1879</v>
      </c>
    </row>
    <row r="8" spans="1:18" x14ac:dyDescent="0.25">
      <c r="A8" s="48" t="s">
        <v>1880</v>
      </c>
      <c r="B8" s="48" t="s">
        <v>1881</v>
      </c>
      <c r="C8" s="48"/>
      <c r="D8" s="48" t="s">
        <v>1848</v>
      </c>
      <c r="E8" s="48"/>
      <c r="F8" s="48"/>
      <c r="G8" s="48" t="s">
        <v>76</v>
      </c>
      <c r="H8" s="48" t="s">
        <v>1804</v>
      </c>
      <c r="I8" s="48" t="s">
        <v>1882</v>
      </c>
      <c r="J8" s="48"/>
      <c r="K8" s="48"/>
      <c r="L8" s="48" t="s">
        <v>1883</v>
      </c>
      <c r="M8" s="48" t="s">
        <v>1884</v>
      </c>
      <c r="N8" s="49"/>
      <c r="O8" s="50" t="b">
        <v>1</v>
      </c>
      <c r="P8" s="48" t="s">
        <v>1852</v>
      </c>
      <c r="Q8" t="s">
        <v>1853</v>
      </c>
      <c r="R8" s="48" t="s">
        <v>1880</v>
      </c>
    </row>
    <row r="9" spans="1:18" x14ac:dyDescent="0.25">
      <c r="A9" s="48" t="s">
        <v>1885</v>
      </c>
      <c r="B9" s="48" t="s">
        <v>1886</v>
      </c>
      <c r="C9" s="48" t="s">
        <v>1887</v>
      </c>
      <c r="D9" s="48" t="s">
        <v>1848</v>
      </c>
      <c r="E9" s="48" t="s">
        <v>1888</v>
      </c>
      <c r="F9" s="48"/>
      <c r="G9" s="48" t="s">
        <v>1809</v>
      </c>
      <c r="H9" s="48" t="s">
        <v>1810</v>
      </c>
      <c r="I9" s="48" t="s">
        <v>1882</v>
      </c>
      <c r="J9" s="48"/>
      <c r="K9" s="48"/>
      <c r="L9" s="48" t="s">
        <v>1889</v>
      </c>
      <c r="M9" s="48" t="s">
        <v>1890</v>
      </c>
      <c r="N9" s="49"/>
      <c r="O9" s="50" t="b">
        <v>0</v>
      </c>
      <c r="P9" s="48" t="s">
        <v>1852</v>
      </c>
      <c r="Q9" t="s">
        <v>1853</v>
      </c>
      <c r="R9" s="48" t="s">
        <v>1885</v>
      </c>
    </row>
    <row r="10" spans="1:18" x14ac:dyDescent="0.25">
      <c r="A10" s="48" t="s">
        <v>1891</v>
      </c>
      <c r="B10" s="48" t="s">
        <v>1892</v>
      </c>
      <c r="C10" s="48"/>
      <c r="D10" s="48" t="s">
        <v>1893</v>
      </c>
      <c r="E10" s="48"/>
      <c r="F10" s="48"/>
      <c r="G10" s="48"/>
      <c r="H10" s="48"/>
      <c r="I10" s="48"/>
      <c r="J10" s="48"/>
      <c r="K10" s="48"/>
      <c r="L10" s="48" t="s">
        <v>1894</v>
      </c>
      <c r="M10" s="48" t="s">
        <v>1895</v>
      </c>
      <c r="N10" s="49"/>
      <c r="O10" s="50" t="b">
        <v>0</v>
      </c>
      <c r="P10" s="48" t="s">
        <v>1852</v>
      </c>
      <c r="Q10" t="s">
        <v>1853</v>
      </c>
      <c r="R10" s="48" t="s">
        <v>1891</v>
      </c>
    </row>
    <row r="11" spans="1:18" x14ac:dyDescent="0.25">
      <c r="A11" s="48" t="s">
        <v>1896</v>
      </c>
      <c r="B11" s="48" t="s">
        <v>1897</v>
      </c>
      <c r="C11" s="48"/>
      <c r="D11" s="48" t="s">
        <v>1848</v>
      </c>
      <c r="E11" s="48"/>
      <c r="F11" s="48"/>
      <c r="G11" s="48"/>
      <c r="H11" s="48"/>
      <c r="I11" s="48" t="s">
        <v>1898</v>
      </c>
      <c r="J11" s="48"/>
      <c r="K11" s="48"/>
      <c r="L11" s="48" t="s">
        <v>1899</v>
      </c>
      <c r="M11" s="48" t="s">
        <v>1900</v>
      </c>
      <c r="N11" s="49">
        <v>60</v>
      </c>
      <c r="O11" s="50" t="b">
        <v>0</v>
      </c>
      <c r="P11" s="48" t="s">
        <v>1852</v>
      </c>
      <c r="Q11" t="s">
        <v>1853</v>
      </c>
      <c r="R11" s="48" t="s">
        <v>1896</v>
      </c>
    </row>
    <row r="12" spans="1:18" x14ac:dyDescent="0.25">
      <c r="A12" s="48" t="s">
        <v>545</v>
      </c>
      <c r="B12" s="48" t="s">
        <v>546</v>
      </c>
      <c r="C12" s="48"/>
      <c r="D12" s="48" t="s">
        <v>1848</v>
      </c>
      <c r="E12" s="48"/>
      <c r="F12" s="48"/>
      <c r="G12" s="48"/>
      <c r="H12" s="48"/>
      <c r="I12" s="48" t="s">
        <v>1898</v>
      </c>
      <c r="J12" s="48" t="s">
        <v>1847</v>
      </c>
      <c r="K12" s="48"/>
      <c r="L12" s="48" t="s">
        <v>1901</v>
      </c>
      <c r="M12" s="48" t="s">
        <v>1902</v>
      </c>
      <c r="N12" s="49">
        <v>60</v>
      </c>
      <c r="O12" s="50" t="b">
        <v>0</v>
      </c>
      <c r="P12" s="48" t="s">
        <v>1852</v>
      </c>
      <c r="Q12" t="s">
        <v>1853</v>
      </c>
      <c r="R12" s="48" t="s">
        <v>1896</v>
      </c>
    </row>
    <row r="13" spans="1:18" x14ac:dyDescent="0.25">
      <c r="A13" s="48" t="s">
        <v>1903</v>
      </c>
      <c r="B13" s="48" t="s">
        <v>1904</v>
      </c>
      <c r="C13" s="48" t="s">
        <v>1847</v>
      </c>
      <c r="D13" s="48" t="s">
        <v>1848</v>
      </c>
      <c r="E13" s="48" t="s">
        <v>1849</v>
      </c>
      <c r="F13" s="48"/>
      <c r="G13" s="48" t="s">
        <v>1813</v>
      </c>
      <c r="H13" s="48" t="s">
        <v>1814</v>
      </c>
      <c r="I13" s="48" t="s">
        <v>1905</v>
      </c>
      <c r="J13" s="48" t="s">
        <v>1906</v>
      </c>
      <c r="K13" s="48" t="s">
        <v>1907</v>
      </c>
      <c r="L13" s="48" t="s">
        <v>1847</v>
      </c>
      <c r="M13" s="48" t="s">
        <v>1908</v>
      </c>
      <c r="N13" s="49">
        <v>60</v>
      </c>
      <c r="O13" s="50" t="b">
        <v>0</v>
      </c>
      <c r="P13" s="48" t="s">
        <v>1852</v>
      </c>
      <c r="Q13" t="s">
        <v>1853</v>
      </c>
      <c r="R13" s="48" t="s">
        <v>1896</v>
      </c>
    </row>
    <row r="14" spans="1:18" x14ac:dyDescent="0.25">
      <c r="A14" s="48" t="s">
        <v>1909</v>
      </c>
      <c r="B14" s="48" t="s">
        <v>1910</v>
      </c>
      <c r="C14" s="48" t="s">
        <v>1847</v>
      </c>
      <c r="D14" s="48" t="s">
        <v>1848</v>
      </c>
      <c r="E14" s="48" t="s">
        <v>1911</v>
      </c>
      <c r="F14" s="48"/>
      <c r="G14" s="48" t="s">
        <v>1813</v>
      </c>
      <c r="H14" s="48" t="s">
        <v>1814</v>
      </c>
      <c r="I14" s="48" t="s">
        <v>1905</v>
      </c>
      <c r="J14" s="48" t="s">
        <v>1912</v>
      </c>
      <c r="K14" s="48" t="s">
        <v>1913</v>
      </c>
      <c r="L14" s="48" t="s">
        <v>1847</v>
      </c>
      <c r="M14" s="48" t="s">
        <v>1913</v>
      </c>
      <c r="N14" s="49">
        <v>60</v>
      </c>
      <c r="O14" s="50" t="b">
        <v>0</v>
      </c>
      <c r="P14" s="48" t="s">
        <v>1852</v>
      </c>
      <c r="Q14" t="s">
        <v>1853</v>
      </c>
      <c r="R14" s="48" t="s">
        <v>1896</v>
      </c>
    </row>
    <row r="15" spans="1:18" x14ac:dyDescent="0.25">
      <c r="A15" s="48" t="s">
        <v>1914</v>
      </c>
      <c r="B15" s="48" t="s">
        <v>1915</v>
      </c>
      <c r="C15" s="48" t="s">
        <v>1847</v>
      </c>
      <c r="D15" s="48" t="s">
        <v>1848</v>
      </c>
      <c r="E15" s="48" t="s">
        <v>1916</v>
      </c>
      <c r="F15" s="48"/>
      <c r="G15" s="48" t="s">
        <v>1813</v>
      </c>
      <c r="H15" s="48" t="s">
        <v>1814</v>
      </c>
      <c r="I15" s="48" t="s">
        <v>1905</v>
      </c>
      <c r="J15" s="48" t="s">
        <v>1915</v>
      </c>
      <c r="K15" s="48" t="s">
        <v>1917</v>
      </c>
      <c r="L15" s="48" t="s">
        <v>1847</v>
      </c>
      <c r="M15" s="48" t="s">
        <v>1917</v>
      </c>
      <c r="N15" s="49">
        <v>60</v>
      </c>
      <c r="O15" s="50" t="b">
        <v>0</v>
      </c>
      <c r="P15" s="48" t="s">
        <v>1852</v>
      </c>
      <c r="Q15" t="s">
        <v>1853</v>
      </c>
      <c r="R15" s="48" t="s">
        <v>1896</v>
      </c>
    </row>
    <row r="16" spans="1:18" x14ac:dyDescent="0.25">
      <c r="A16" s="48" t="s">
        <v>1918</v>
      </c>
      <c r="B16" s="48" t="s">
        <v>1919</v>
      </c>
      <c r="C16" s="48"/>
      <c r="D16" s="48" t="s">
        <v>1920</v>
      </c>
      <c r="E16" s="48"/>
      <c r="F16" s="48"/>
      <c r="G16" s="48"/>
      <c r="H16" s="48"/>
      <c r="I16" s="48" t="s">
        <v>1905</v>
      </c>
      <c r="J16" s="48" t="s">
        <v>1921</v>
      </c>
      <c r="K16" s="48" t="s">
        <v>1922</v>
      </c>
      <c r="L16" s="48" t="s">
        <v>1847</v>
      </c>
      <c r="M16" s="48" t="s">
        <v>1922</v>
      </c>
      <c r="N16" s="49">
        <v>60</v>
      </c>
      <c r="O16" s="50" t="b">
        <v>0</v>
      </c>
      <c r="P16" s="48" t="s">
        <v>1852</v>
      </c>
      <c r="Q16" t="s">
        <v>1853</v>
      </c>
      <c r="R16" s="48" t="s">
        <v>1896</v>
      </c>
    </row>
    <row r="17" spans="1:18" x14ac:dyDescent="0.25">
      <c r="A17" s="48" t="s">
        <v>1923</v>
      </c>
      <c r="B17" s="48" t="s">
        <v>1924</v>
      </c>
      <c r="C17" s="48" t="s">
        <v>1847</v>
      </c>
      <c r="D17" s="48" t="s">
        <v>1848</v>
      </c>
      <c r="E17" s="48" t="s">
        <v>1888</v>
      </c>
      <c r="F17" s="48"/>
      <c r="G17" s="48" t="s">
        <v>1813</v>
      </c>
      <c r="H17" s="48" t="s">
        <v>1814</v>
      </c>
      <c r="I17" s="48" t="s">
        <v>1905</v>
      </c>
      <c r="J17" s="48" t="s">
        <v>1924</v>
      </c>
      <c r="K17" s="48" t="s">
        <v>1925</v>
      </c>
      <c r="L17" s="48" t="s">
        <v>1847</v>
      </c>
      <c r="M17" s="48" t="s">
        <v>1925</v>
      </c>
      <c r="N17" s="49">
        <v>60</v>
      </c>
      <c r="O17" s="50" t="b">
        <v>0</v>
      </c>
      <c r="P17" s="48" t="s">
        <v>1852</v>
      </c>
      <c r="Q17" t="s">
        <v>1853</v>
      </c>
      <c r="R17" s="48" t="s">
        <v>1896</v>
      </c>
    </row>
    <row r="18" spans="1:18" x14ac:dyDescent="0.25">
      <c r="A18" s="48" t="s">
        <v>1926</v>
      </c>
      <c r="B18" s="48" t="s">
        <v>1927</v>
      </c>
      <c r="C18" s="48"/>
      <c r="D18" s="48" t="s">
        <v>1866</v>
      </c>
      <c r="E18" s="48"/>
      <c r="F18" s="48"/>
      <c r="G18" s="48"/>
      <c r="H18" s="48"/>
      <c r="I18" s="48" t="s">
        <v>1905</v>
      </c>
      <c r="J18" s="48" t="s">
        <v>1928</v>
      </c>
      <c r="K18" s="48" t="s">
        <v>1929</v>
      </c>
      <c r="L18" s="48" t="s">
        <v>1847</v>
      </c>
      <c r="M18" s="48" t="s">
        <v>1929</v>
      </c>
      <c r="N18" s="49">
        <v>60</v>
      </c>
      <c r="O18" s="50" t="b">
        <v>0</v>
      </c>
      <c r="P18" s="48" t="s">
        <v>1852</v>
      </c>
      <c r="Q18" t="s">
        <v>1853</v>
      </c>
      <c r="R18" s="48" t="s">
        <v>1896</v>
      </c>
    </row>
    <row r="19" spans="1:18" x14ac:dyDescent="0.25">
      <c r="A19" s="48" t="s">
        <v>1930</v>
      </c>
      <c r="B19" s="48" t="s">
        <v>1931</v>
      </c>
      <c r="C19" s="48"/>
      <c r="D19" s="48" t="s">
        <v>1932</v>
      </c>
      <c r="E19" s="48"/>
      <c r="F19" s="48"/>
      <c r="G19" s="48"/>
      <c r="H19" s="48"/>
      <c r="I19" s="48" t="s">
        <v>1905</v>
      </c>
      <c r="J19" s="48" t="s">
        <v>1933</v>
      </c>
      <c r="K19" s="48" t="s">
        <v>1934</v>
      </c>
      <c r="L19" s="48" t="s">
        <v>1847</v>
      </c>
      <c r="M19" s="48" t="s">
        <v>1934</v>
      </c>
      <c r="N19" s="49">
        <v>60</v>
      </c>
      <c r="O19" s="50" t="b">
        <v>0</v>
      </c>
      <c r="P19" s="48" t="s">
        <v>1852</v>
      </c>
      <c r="Q19" t="s">
        <v>1853</v>
      </c>
      <c r="R19" s="48" t="s">
        <v>1896</v>
      </c>
    </row>
    <row r="20" spans="1:18" x14ac:dyDescent="0.25">
      <c r="A20" s="48" t="s">
        <v>1935</v>
      </c>
      <c r="B20" s="48" t="s">
        <v>1936</v>
      </c>
      <c r="C20" s="48" t="s">
        <v>1937</v>
      </c>
      <c r="D20" s="48" t="s">
        <v>1866</v>
      </c>
      <c r="E20" s="48"/>
      <c r="F20" s="48"/>
      <c r="G20" s="48"/>
      <c r="H20" s="48"/>
      <c r="I20" s="48" t="s">
        <v>1905</v>
      </c>
      <c r="J20" s="48" t="s">
        <v>1936</v>
      </c>
      <c r="K20" s="48" t="s">
        <v>1938</v>
      </c>
      <c r="L20" s="48" t="s">
        <v>1847</v>
      </c>
      <c r="M20" s="48" t="s">
        <v>1938</v>
      </c>
      <c r="N20" s="49">
        <v>60</v>
      </c>
      <c r="O20" s="50" t="b">
        <v>0</v>
      </c>
      <c r="P20" s="48" t="s">
        <v>1852</v>
      </c>
      <c r="Q20" t="s">
        <v>1853</v>
      </c>
      <c r="R20" s="48" t="s">
        <v>1896</v>
      </c>
    </row>
    <row r="21" spans="1:18" x14ac:dyDescent="0.25">
      <c r="A21" s="48" t="s">
        <v>1939</v>
      </c>
      <c r="B21" s="48" t="s">
        <v>1940</v>
      </c>
      <c r="C21" s="48"/>
      <c r="D21" s="48" t="s">
        <v>1848</v>
      </c>
      <c r="E21" s="48" t="s">
        <v>1941</v>
      </c>
      <c r="F21" s="48"/>
      <c r="G21" s="48" t="s">
        <v>76</v>
      </c>
      <c r="H21" s="48" t="s">
        <v>1804</v>
      </c>
      <c r="I21" s="48" t="s">
        <v>1905</v>
      </c>
      <c r="J21" s="48" t="s">
        <v>1942</v>
      </c>
      <c r="K21" s="48" t="s">
        <v>1943</v>
      </c>
      <c r="L21" s="48" t="s">
        <v>1847</v>
      </c>
      <c r="M21" s="48" t="s">
        <v>1943</v>
      </c>
      <c r="N21" s="49">
        <v>60</v>
      </c>
      <c r="O21" s="50" t="b">
        <v>0</v>
      </c>
      <c r="P21" s="48" t="s">
        <v>1852</v>
      </c>
      <c r="Q21" t="s">
        <v>1853</v>
      </c>
      <c r="R21" s="48" t="s">
        <v>1896</v>
      </c>
    </row>
    <row r="22" spans="1:18" x14ac:dyDescent="0.25">
      <c r="A22" s="48" t="s">
        <v>1944</v>
      </c>
      <c r="B22" s="48" t="s">
        <v>1945</v>
      </c>
      <c r="C22" s="48" t="s">
        <v>1847</v>
      </c>
      <c r="D22" s="48" t="s">
        <v>1848</v>
      </c>
      <c r="E22" s="48" t="s">
        <v>1941</v>
      </c>
      <c r="F22" s="48"/>
      <c r="G22" s="48" t="s">
        <v>76</v>
      </c>
      <c r="H22" s="48" t="s">
        <v>1804</v>
      </c>
      <c r="I22" s="48" t="s">
        <v>1905</v>
      </c>
      <c r="J22" s="48" t="s">
        <v>1945</v>
      </c>
      <c r="K22" s="48" t="s">
        <v>1946</v>
      </c>
      <c r="L22" s="48" t="s">
        <v>1847</v>
      </c>
      <c r="M22" s="48" t="s">
        <v>1947</v>
      </c>
      <c r="N22" s="49">
        <v>60</v>
      </c>
      <c r="O22" s="50" t="b">
        <v>0</v>
      </c>
      <c r="P22" s="48" t="s">
        <v>1852</v>
      </c>
      <c r="Q22" t="s">
        <v>1853</v>
      </c>
      <c r="R22" s="48" t="s">
        <v>1896</v>
      </c>
    </row>
    <row r="23" spans="1:18" x14ac:dyDescent="0.25">
      <c r="A23" s="48" t="s">
        <v>1948</v>
      </c>
      <c r="B23" s="48" t="s">
        <v>1949</v>
      </c>
      <c r="C23" s="48" t="s">
        <v>1847</v>
      </c>
      <c r="D23" s="48" t="s">
        <v>1848</v>
      </c>
      <c r="E23" s="48" t="s">
        <v>1941</v>
      </c>
      <c r="F23" s="48"/>
      <c r="G23" s="48" t="s">
        <v>76</v>
      </c>
      <c r="H23" s="48" t="s">
        <v>1804</v>
      </c>
      <c r="I23" s="48" t="s">
        <v>1905</v>
      </c>
      <c r="J23" s="48" t="s">
        <v>1949</v>
      </c>
      <c r="K23" s="48" t="s">
        <v>1950</v>
      </c>
      <c r="L23" s="48" t="s">
        <v>1847</v>
      </c>
      <c r="M23" s="48" t="s">
        <v>1950</v>
      </c>
      <c r="N23" s="49">
        <v>60</v>
      </c>
      <c r="O23" s="50" t="b">
        <v>0</v>
      </c>
      <c r="P23" s="48" t="s">
        <v>1852</v>
      </c>
      <c r="Q23" t="s">
        <v>1853</v>
      </c>
      <c r="R23" s="48" t="s">
        <v>1896</v>
      </c>
    </row>
    <row r="24" spans="1:18" x14ac:dyDescent="0.25">
      <c r="A24" s="48" t="s">
        <v>1951</v>
      </c>
      <c r="B24" s="48" t="s">
        <v>1952</v>
      </c>
      <c r="C24" s="48" t="s">
        <v>1847</v>
      </c>
      <c r="D24" s="48" t="s">
        <v>1848</v>
      </c>
      <c r="E24" s="48" t="s">
        <v>1941</v>
      </c>
      <c r="F24" s="48"/>
      <c r="G24" s="48" t="s">
        <v>76</v>
      </c>
      <c r="H24" s="48" t="s">
        <v>1804</v>
      </c>
      <c r="I24" s="48" t="s">
        <v>1905</v>
      </c>
      <c r="J24" s="48" t="s">
        <v>1952</v>
      </c>
      <c r="K24" s="48" t="s">
        <v>1953</v>
      </c>
      <c r="L24" s="48" t="s">
        <v>1847</v>
      </c>
      <c r="M24" s="48" t="s">
        <v>1953</v>
      </c>
      <c r="N24" s="49">
        <v>60</v>
      </c>
      <c r="O24" s="50" t="b">
        <v>0</v>
      </c>
      <c r="P24" s="48" t="s">
        <v>1852</v>
      </c>
      <c r="Q24" t="s">
        <v>1853</v>
      </c>
      <c r="R24" s="48" t="s">
        <v>1896</v>
      </c>
    </row>
    <row r="25" spans="1:18" x14ac:dyDescent="0.25">
      <c r="A25" s="48" t="s">
        <v>1954</v>
      </c>
      <c r="B25" s="48" t="s">
        <v>1955</v>
      </c>
      <c r="C25" s="48" t="s">
        <v>1847</v>
      </c>
      <c r="D25" s="48" t="s">
        <v>1848</v>
      </c>
      <c r="E25" s="48" t="s">
        <v>1956</v>
      </c>
      <c r="F25" s="48"/>
      <c r="G25" s="48" t="s">
        <v>75</v>
      </c>
      <c r="H25" s="48" t="s">
        <v>1806</v>
      </c>
      <c r="I25" s="48" t="s">
        <v>1905</v>
      </c>
      <c r="J25" s="48" t="s">
        <v>1955</v>
      </c>
      <c r="K25" s="48" t="s">
        <v>1957</v>
      </c>
      <c r="L25" s="48" t="s">
        <v>1847</v>
      </c>
      <c r="M25" s="48" t="s">
        <v>1957</v>
      </c>
      <c r="N25" s="49">
        <v>60</v>
      </c>
      <c r="O25" s="50" t="b">
        <v>0</v>
      </c>
      <c r="P25" s="48" t="s">
        <v>1852</v>
      </c>
      <c r="Q25" t="s">
        <v>1853</v>
      </c>
      <c r="R25" s="48" t="s">
        <v>1896</v>
      </c>
    </row>
    <row r="26" spans="1:18" x14ac:dyDescent="0.25">
      <c r="A26" s="48" t="s">
        <v>1958</v>
      </c>
      <c r="B26" s="48" t="s">
        <v>1959</v>
      </c>
      <c r="C26" s="48" t="s">
        <v>1847</v>
      </c>
      <c r="D26" s="48" t="s">
        <v>1848</v>
      </c>
      <c r="E26" s="48" t="s">
        <v>1960</v>
      </c>
      <c r="F26" s="48"/>
      <c r="G26" s="48" t="s">
        <v>76</v>
      </c>
      <c r="H26" s="48" t="s">
        <v>1804</v>
      </c>
      <c r="I26" s="48" t="s">
        <v>1905</v>
      </c>
      <c r="J26" s="48" t="s">
        <v>1961</v>
      </c>
      <c r="K26" s="48" t="s">
        <v>1962</v>
      </c>
      <c r="L26" s="48" t="s">
        <v>1847</v>
      </c>
      <c r="M26" s="48" t="s">
        <v>1962</v>
      </c>
      <c r="N26" s="49">
        <v>60</v>
      </c>
      <c r="O26" s="50" t="b">
        <v>0</v>
      </c>
      <c r="P26" s="48" t="s">
        <v>1852</v>
      </c>
      <c r="Q26" t="s">
        <v>1853</v>
      </c>
      <c r="R26" s="48" t="s">
        <v>1896</v>
      </c>
    </row>
    <row r="27" spans="1:18" x14ac:dyDescent="0.25">
      <c r="A27" s="48" t="s">
        <v>1963</v>
      </c>
      <c r="B27" s="48" t="s">
        <v>1964</v>
      </c>
      <c r="C27" s="48" t="s">
        <v>1847</v>
      </c>
      <c r="D27" s="48" t="s">
        <v>1848</v>
      </c>
      <c r="E27" s="48" t="s">
        <v>1916</v>
      </c>
      <c r="F27" s="48"/>
      <c r="G27" s="48" t="s">
        <v>1813</v>
      </c>
      <c r="H27" s="48" t="s">
        <v>1814</v>
      </c>
      <c r="I27" s="48" t="s">
        <v>1898</v>
      </c>
      <c r="J27" s="48" t="s">
        <v>1964</v>
      </c>
      <c r="K27" s="48" t="s">
        <v>1965</v>
      </c>
      <c r="L27" s="48" t="s">
        <v>1847</v>
      </c>
      <c r="M27" s="48" t="s">
        <v>1965</v>
      </c>
      <c r="N27" s="49">
        <v>60</v>
      </c>
      <c r="O27" s="50" t="b">
        <v>0</v>
      </c>
      <c r="P27" s="48" t="s">
        <v>1852</v>
      </c>
      <c r="Q27" t="s">
        <v>1853</v>
      </c>
      <c r="R27" s="48" t="s">
        <v>1896</v>
      </c>
    </row>
    <row r="28" spans="1:18" x14ac:dyDescent="0.25">
      <c r="A28" s="48" t="s">
        <v>1966</v>
      </c>
      <c r="B28" s="48" t="s">
        <v>1967</v>
      </c>
      <c r="C28" s="48" t="s">
        <v>1847</v>
      </c>
      <c r="D28" s="48" t="s">
        <v>1848</v>
      </c>
      <c r="E28" s="48" t="s">
        <v>1968</v>
      </c>
      <c r="F28" s="48"/>
      <c r="G28" s="48" t="s">
        <v>75</v>
      </c>
      <c r="H28" s="48" t="s">
        <v>1806</v>
      </c>
      <c r="I28" s="48" t="s">
        <v>1905</v>
      </c>
      <c r="J28" s="48" t="s">
        <v>1969</v>
      </c>
      <c r="K28" s="48" t="s">
        <v>1970</v>
      </c>
      <c r="L28" s="48" t="s">
        <v>1847</v>
      </c>
      <c r="M28" s="48" t="s">
        <v>1970</v>
      </c>
      <c r="N28" s="49">
        <v>60</v>
      </c>
      <c r="O28" s="50" t="b">
        <v>0</v>
      </c>
      <c r="P28" s="48" t="s">
        <v>1852</v>
      </c>
      <c r="Q28" t="s">
        <v>1853</v>
      </c>
      <c r="R28" s="48" t="s">
        <v>1896</v>
      </c>
    </row>
    <row r="29" spans="1:18" x14ac:dyDescent="0.25">
      <c r="A29" s="48" t="s">
        <v>1971</v>
      </c>
      <c r="B29" s="48" t="s">
        <v>1972</v>
      </c>
      <c r="C29" s="48" t="s">
        <v>1847</v>
      </c>
      <c r="D29" s="48" t="s">
        <v>1848</v>
      </c>
      <c r="E29" s="48" t="s">
        <v>1968</v>
      </c>
      <c r="F29" s="48"/>
      <c r="G29" s="48" t="s">
        <v>75</v>
      </c>
      <c r="H29" s="48" t="s">
        <v>1806</v>
      </c>
      <c r="I29" s="48" t="s">
        <v>1898</v>
      </c>
      <c r="J29" s="48" t="s">
        <v>1973</v>
      </c>
      <c r="K29" s="48" t="s">
        <v>1974</v>
      </c>
      <c r="L29" s="48" t="s">
        <v>1847</v>
      </c>
      <c r="M29" s="48" t="s">
        <v>1974</v>
      </c>
      <c r="N29" s="49">
        <v>60</v>
      </c>
      <c r="O29" s="50" t="b">
        <v>0</v>
      </c>
      <c r="P29" s="48" t="s">
        <v>1852</v>
      </c>
      <c r="Q29" t="s">
        <v>1853</v>
      </c>
      <c r="R29" s="48" t="s">
        <v>1896</v>
      </c>
    </row>
    <row r="30" spans="1:18" x14ac:dyDescent="0.25">
      <c r="A30" s="48" t="s">
        <v>1975</v>
      </c>
      <c r="B30" s="48" t="s">
        <v>1976</v>
      </c>
      <c r="C30" s="48" t="s">
        <v>1847</v>
      </c>
      <c r="D30" s="48" t="s">
        <v>1848</v>
      </c>
      <c r="E30" s="48" t="s">
        <v>1888</v>
      </c>
      <c r="F30" s="48"/>
      <c r="G30" s="48" t="s">
        <v>1813</v>
      </c>
      <c r="H30" s="48" t="s">
        <v>1814</v>
      </c>
      <c r="I30" s="48" t="s">
        <v>1898</v>
      </c>
      <c r="J30" s="48" t="s">
        <v>1976</v>
      </c>
      <c r="K30" s="48" t="s">
        <v>1977</v>
      </c>
      <c r="L30" s="48" t="s">
        <v>1847</v>
      </c>
      <c r="M30" s="48" t="s">
        <v>1977</v>
      </c>
      <c r="N30" s="49">
        <v>60</v>
      </c>
      <c r="O30" s="50" t="b">
        <v>0</v>
      </c>
      <c r="P30" s="48" t="s">
        <v>1852</v>
      </c>
      <c r="Q30" t="s">
        <v>1853</v>
      </c>
      <c r="R30" s="48" t="s">
        <v>1896</v>
      </c>
    </row>
    <row r="31" spans="1:18" x14ac:dyDescent="0.25">
      <c r="A31" s="48" t="s">
        <v>1978</v>
      </c>
      <c r="B31" s="48" t="s">
        <v>1979</v>
      </c>
      <c r="C31" s="48"/>
      <c r="D31" s="48" t="s">
        <v>1848</v>
      </c>
      <c r="E31" s="48" t="s">
        <v>1862</v>
      </c>
      <c r="F31" s="48" t="s">
        <v>1980</v>
      </c>
      <c r="G31" s="48" t="s">
        <v>75</v>
      </c>
      <c r="H31" s="48" t="s">
        <v>1806</v>
      </c>
      <c r="I31" s="48" t="s">
        <v>1905</v>
      </c>
      <c r="J31" s="48" t="s">
        <v>1981</v>
      </c>
      <c r="K31" s="48" t="s">
        <v>1982</v>
      </c>
      <c r="L31" s="48" t="s">
        <v>1847</v>
      </c>
      <c r="M31" s="48" t="s">
        <v>1982</v>
      </c>
      <c r="N31" s="49">
        <v>60</v>
      </c>
      <c r="O31" s="50" t="b">
        <v>0</v>
      </c>
      <c r="P31" s="48" t="s">
        <v>1852</v>
      </c>
      <c r="Q31" t="s">
        <v>1853</v>
      </c>
      <c r="R31" s="48" t="s">
        <v>1896</v>
      </c>
    </row>
    <row r="32" spans="1:18" x14ac:dyDescent="0.25">
      <c r="A32" s="48" t="s">
        <v>1983</v>
      </c>
      <c r="B32" s="48" t="s">
        <v>1984</v>
      </c>
      <c r="C32" s="48" t="s">
        <v>1847</v>
      </c>
      <c r="D32" s="48" t="s">
        <v>1848</v>
      </c>
      <c r="E32" s="48" t="s">
        <v>1985</v>
      </c>
      <c r="F32" s="48"/>
      <c r="G32" s="48" t="s">
        <v>1813</v>
      </c>
      <c r="H32" s="48" t="s">
        <v>1814</v>
      </c>
      <c r="I32" s="48" t="s">
        <v>1898</v>
      </c>
      <c r="J32" s="48" t="s">
        <v>1984</v>
      </c>
      <c r="K32" s="48" t="s">
        <v>1986</v>
      </c>
      <c r="L32" s="48" t="s">
        <v>1847</v>
      </c>
      <c r="M32" s="48" t="s">
        <v>1987</v>
      </c>
      <c r="N32" s="49">
        <v>60</v>
      </c>
      <c r="O32" s="50" t="b">
        <v>0</v>
      </c>
      <c r="P32" s="48" t="s">
        <v>1852</v>
      </c>
      <c r="Q32" t="s">
        <v>1853</v>
      </c>
      <c r="R32" s="48" t="s">
        <v>1896</v>
      </c>
    </row>
    <row r="33" spans="1:18" x14ac:dyDescent="0.25">
      <c r="A33" s="48" t="s">
        <v>1988</v>
      </c>
      <c r="B33" s="48" t="s">
        <v>1989</v>
      </c>
      <c r="C33" s="48" t="s">
        <v>1847</v>
      </c>
      <c r="D33" s="48" t="s">
        <v>1848</v>
      </c>
      <c r="E33" s="48" t="s">
        <v>1985</v>
      </c>
      <c r="F33" s="48"/>
      <c r="G33" s="48" t="s">
        <v>1813</v>
      </c>
      <c r="H33" s="48" t="s">
        <v>1814</v>
      </c>
      <c r="I33" s="48" t="s">
        <v>1905</v>
      </c>
      <c r="J33" s="48" t="s">
        <v>1989</v>
      </c>
      <c r="K33" s="48" t="s">
        <v>1990</v>
      </c>
      <c r="L33" s="48" t="s">
        <v>1847</v>
      </c>
      <c r="M33" s="48" t="s">
        <v>1990</v>
      </c>
      <c r="N33" s="49">
        <v>60</v>
      </c>
      <c r="O33" s="50" t="b">
        <v>0</v>
      </c>
      <c r="P33" s="48" t="s">
        <v>1852</v>
      </c>
      <c r="Q33" t="s">
        <v>1853</v>
      </c>
      <c r="R33" s="48" t="s">
        <v>1896</v>
      </c>
    </row>
    <row r="34" spans="1:18" x14ac:dyDescent="0.25">
      <c r="A34" s="48" t="s">
        <v>1991</v>
      </c>
      <c r="B34" s="48" t="s">
        <v>1992</v>
      </c>
      <c r="C34" s="48"/>
      <c r="D34" s="48" t="s">
        <v>1848</v>
      </c>
      <c r="E34" s="48" t="s">
        <v>1862</v>
      </c>
      <c r="F34" s="48" t="s">
        <v>1993</v>
      </c>
      <c r="G34" s="48" t="s">
        <v>75</v>
      </c>
      <c r="H34" s="48" t="s">
        <v>1806</v>
      </c>
      <c r="I34" s="48" t="s">
        <v>1905</v>
      </c>
      <c r="J34" s="48" t="s">
        <v>1994</v>
      </c>
      <c r="K34" s="48" t="s">
        <v>1995</v>
      </c>
      <c r="L34" s="48" t="s">
        <v>1847</v>
      </c>
      <c r="M34" s="48" t="s">
        <v>1995</v>
      </c>
      <c r="N34" s="49">
        <v>60</v>
      </c>
      <c r="O34" s="50" t="b">
        <v>0</v>
      </c>
      <c r="P34" s="48" t="s">
        <v>1852</v>
      </c>
      <c r="Q34" t="s">
        <v>1853</v>
      </c>
      <c r="R34" s="48" t="s">
        <v>1896</v>
      </c>
    </row>
    <row r="35" spans="1:18" x14ac:dyDescent="0.25">
      <c r="A35" s="48" t="s">
        <v>1996</v>
      </c>
      <c r="B35" s="48" t="s">
        <v>1997</v>
      </c>
      <c r="C35" s="48" t="s">
        <v>1847</v>
      </c>
      <c r="D35" s="48" t="s">
        <v>1848</v>
      </c>
      <c r="E35" s="48" t="s">
        <v>1916</v>
      </c>
      <c r="F35" s="48"/>
      <c r="G35" s="48" t="s">
        <v>1813</v>
      </c>
      <c r="H35" s="48" t="s">
        <v>1814</v>
      </c>
      <c r="I35" s="48" t="s">
        <v>1905</v>
      </c>
      <c r="J35" s="48" t="s">
        <v>1997</v>
      </c>
      <c r="K35" s="48" t="s">
        <v>1998</v>
      </c>
      <c r="L35" s="48" t="s">
        <v>1847</v>
      </c>
      <c r="M35" s="48" t="s">
        <v>1998</v>
      </c>
      <c r="N35" s="49">
        <v>60</v>
      </c>
      <c r="O35" s="50" t="b">
        <v>0</v>
      </c>
      <c r="P35" s="48" t="s">
        <v>1852</v>
      </c>
      <c r="Q35" t="s">
        <v>1853</v>
      </c>
      <c r="R35" s="48" t="s">
        <v>1896</v>
      </c>
    </row>
    <row r="36" spans="1:18" x14ac:dyDescent="0.25">
      <c r="A36" s="48" t="s">
        <v>1999</v>
      </c>
      <c r="B36" s="48" t="s">
        <v>2000</v>
      </c>
      <c r="C36" s="48" t="s">
        <v>1847</v>
      </c>
      <c r="D36" s="48" t="s">
        <v>1848</v>
      </c>
      <c r="E36" s="48" t="s">
        <v>2001</v>
      </c>
      <c r="F36" s="48"/>
      <c r="G36" s="48" t="s">
        <v>1809</v>
      </c>
      <c r="H36" s="48" t="s">
        <v>1810</v>
      </c>
      <c r="I36" s="48" t="s">
        <v>1905</v>
      </c>
      <c r="J36" s="48" t="s">
        <v>2000</v>
      </c>
      <c r="K36" s="48" t="s">
        <v>2002</v>
      </c>
      <c r="L36" s="48" t="s">
        <v>1847</v>
      </c>
      <c r="M36" s="48" t="s">
        <v>2002</v>
      </c>
      <c r="N36" s="49">
        <v>60</v>
      </c>
      <c r="O36" s="50" t="b">
        <v>0</v>
      </c>
      <c r="P36" s="48" t="s">
        <v>1852</v>
      </c>
      <c r="Q36" t="s">
        <v>1853</v>
      </c>
      <c r="R36" s="48" t="s">
        <v>1896</v>
      </c>
    </row>
    <row r="37" spans="1:18" x14ac:dyDescent="0.25">
      <c r="A37" s="48" t="s">
        <v>2003</v>
      </c>
      <c r="B37" s="48" t="s">
        <v>2004</v>
      </c>
      <c r="C37" s="48" t="s">
        <v>1847</v>
      </c>
      <c r="D37" s="48" t="s">
        <v>1848</v>
      </c>
      <c r="E37" s="48" t="s">
        <v>1960</v>
      </c>
      <c r="F37" s="48"/>
      <c r="G37" s="48" t="s">
        <v>1809</v>
      </c>
      <c r="H37" s="48" t="s">
        <v>1810</v>
      </c>
      <c r="I37" s="48" t="s">
        <v>1905</v>
      </c>
      <c r="J37" s="48" t="s">
        <v>2004</v>
      </c>
      <c r="K37" s="48" t="s">
        <v>2005</v>
      </c>
      <c r="L37" s="48" t="s">
        <v>1847</v>
      </c>
      <c r="M37" s="48" t="s">
        <v>2005</v>
      </c>
      <c r="N37" s="49">
        <v>60</v>
      </c>
      <c r="O37" s="50" t="b">
        <v>0</v>
      </c>
      <c r="P37" s="48" t="s">
        <v>1852</v>
      </c>
      <c r="Q37" t="s">
        <v>1853</v>
      </c>
      <c r="R37" s="48" t="s">
        <v>1896</v>
      </c>
    </row>
    <row r="38" spans="1:18" x14ac:dyDescent="0.25">
      <c r="A38" s="48" t="s">
        <v>2006</v>
      </c>
      <c r="B38" s="48" t="s">
        <v>2007</v>
      </c>
      <c r="C38" s="48" t="s">
        <v>1847</v>
      </c>
      <c r="D38" s="48" t="s">
        <v>1848</v>
      </c>
      <c r="E38" s="48" t="s">
        <v>1960</v>
      </c>
      <c r="F38" s="48"/>
      <c r="G38" s="48" t="s">
        <v>76</v>
      </c>
      <c r="H38" s="48" t="s">
        <v>1804</v>
      </c>
      <c r="I38" s="48" t="s">
        <v>1905</v>
      </c>
      <c r="J38" s="48" t="s">
        <v>2007</v>
      </c>
      <c r="K38" s="48" t="s">
        <v>2008</v>
      </c>
      <c r="L38" s="48" t="s">
        <v>1847</v>
      </c>
      <c r="M38" s="48" t="s">
        <v>2008</v>
      </c>
      <c r="N38" s="49">
        <v>60</v>
      </c>
      <c r="O38" s="50" t="b">
        <v>0</v>
      </c>
      <c r="P38" s="48" t="s">
        <v>1852</v>
      </c>
      <c r="Q38" t="s">
        <v>1853</v>
      </c>
      <c r="R38" s="48" t="s">
        <v>1896</v>
      </c>
    </row>
    <row r="39" spans="1:18" x14ac:dyDescent="0.25">
      <c r="A39" s="48" t="s">
        <v>2009</v>
      </c>
      <c r="B39" s="48" t="s">
        <v>2010</v>
      </c>
      <c r="C39" s="48" t="s">
        <v>1847</v>
      </c>
      <c r="D39" s="48" t="s">
        <v>1848</v>
      </c>
      <c r="E39" s="48" t="s">
        <v>1985</v>
      </c>
      <c r="F39" s="48"/>
      <c r="G39" s="48" t="s">
        <v>1813</v>
      </c>
      <c r="H39" s="48" t="s">
        <v>1814</v>
      </c>
      <c r="I39" s="48" t="s">
        <v>1905</v>
      </c>
      <c r="J39" s="48" t="s">
        <v>2010</v>
      </c>
      <c r="K39" s="48" t="s">
        <v>2011</v>
      </c>
      <c r="L39" s="48" t="s">
        <v>1847</v>
      </c>
      <c r="M39" s="48" t="s">
        <v>2011</v>
      </c>
      <c r="N39" s="49">
        <v>60</v>
      </c>
      <c r="O39" s="50" t="b">
        <v>0</v>
      </c>
      <c r="P39" s="48" t="s">
        <v>1852</v>
      </c>
      <c r="Q39" t="s">
        <v>1853</v>
      </c>
      <c r="R39" s="48" t="s">
        <v>1896</v>
      </c>
    </row>
    <row r="40" spans="1:18" x14ac:dyDescent="0.25">
      <c r="A40" s="48" t="s">
        <v>2012</v>
      </c>
      <c r="B40" s="48" t="s">
        <v>2013</v>
      </c>
      <c r="C40" s="48" t="s">
        <v>1847</v>
      </c>
      <c r="D40" s="48" t="s">
        <v>1848</v>
      </c>
      <c r="E40" s="48" t="s">
        <v>1911</v>
      </c>
      <c r="F40" s="48"/>
      <c r="G40" s="48" t="s">
        <v>1813</v>
      </c>
      <c r="H40" s="48" t="s">
        <v>1814</v>
      </c>
      <c r="I40" s="48" t="s">
        <v>1905</v>
      </c>
      <c r="J40" s="48" t="s">
        <v>2013</v>
      </c>
      <c r="K40" s="48" t="s">
        <v>2014</v>
      </c>
      <c r="L40" s="48" t="s">
        <v>1847</v>
      </c>
      <c r="M40" s="48" t="s">
        <v>2014</v>
      </c>
      <c r="N40" s="49">
        <v>60</v>
      </c>
      <c r="O40" s="50" t="b">
        <v>0</v>
      </c>
      <c r="P40" s="48" t="s">
        <v>1852</v>
      </c>
      <c r="Q40" t="s">
        <v>1853</v>
      </c>
      <c r="R40" s="48" t="s">
        <v>1896</v>
      </c>
    </row>
    <row r="41" spans="1:18" x14ac:dyDescent="0.25">
      <c r="A41" s="48" t="s">
        <v>2015</v>
      </c>
      <c r="B41" s="48" t="s">
        <v>2016</v>
      </c>
      <c r="C41" s="48" t="s">
        <v>1847</v>
      </c>
      <c r="D41" s="48" t="s">
        <v>1848</v>
      </c>
      <c r="E41" s="48" t="s">
        <v>1916</v>
      </c>
      <c r="F41" s="48"/>
      <c r="G41" s="48" t="s">
        <v>1813</v>
      </c>
      <c r="H41" s="48" t="s">
        <v>1814</v>
      </c>
      <c r="I41" s="48" t="s">
        <v>1905</v>
      </c>
      <c r="J41" s="48" t="s">
        <v>2016</v>
      </c>
      <c r="K41" s="48" t="s">
        <v>2017</v>
      </c>
      <c r="L41" s="48" t="s">
        <v>1847</v>
      </c>
      <c r="M41" s="48" t="s">
        <v>2017</v>
      </c>
      <c r="N41" s="49">
        <v>60</v>
      </c>
      <c r="O41" s="50" t="b">
        <v>0</v>
      </c>
      <c r="P41" s="48" t="s">
        <v>1852</v>
      </c>
      <c r="Q41" t="s">
        <v>1853</v>
      </c>
      <c r="R41" s="48" t="s">
        <v>1896</v>
      </c>
    </row>
    <row r="42" spans="1:18" x14ac:dyDescent="0.25">
      <c r="A42" s="48" t="s">
        <v>2018</v>
      </c>
      <c r="B42" s="48" t="s">
        <v>2019</v>
      </c>
      <c r="C42" s="48" t="s">
        <v>1847</v>
      </c>
      <c r="D42" s="48" t="s">
        <v>1848</v>
      </c>
      <c r="E42" s="48" t="s">
        <v>1941</v>
      </c>
      <c r="F42" s="48"/>
      <c r="G42" s="48" t="s">
        <v>76</v>
      </c>
      <c r="H42" s="48" t="s">
        <v>1804</v>
      </c>
      <c r="I42" s="48" t="s">
        <v>1905</v>
      </c>
      <c r="J42" s="48" t="s">
        <v>2020</v>
      </c>
      <c r="K42" s="48" t="s">
        <v>2021</v>
      </c>
      <c r="L42" s="48" t="s">
        <v>1847</v>
      </c>
      <c r="M42" s="48" t="s">
        <v>2021</v>
      </c>
      <c r="N42" s="49">
        <v>60</v>
      </c>
      <c r="O42" s="50" t="b">
        <v>0</v>
      </c>
      <c r="P42" s="48" t="s">
        <v>1852</v>
      </c>
      <c r="Q42" t="s">
        <v>1853</v>
      </c>
      <c r="R42" s="48" t="s">
        <v>1896</v>
      </c>
    </row>
    <row r="43" spans="1:18" x14ac:dyDescent="0.25">
      <c r="A43" s="48" t="s">
        <v>2022</v>
      </c>
      <c r="B43" s="48" t="s">
        <v>2023</v>
      </c>
      <c r="C43" s="48" t="s">
        <v>1847</v>
      </c>
      <c r="D43" s="48" t="s">
        <v>1848</v>
      </c>
      <c r="E43" s="48" t="s">
        <v>1916</v>
      </c>
      <c r="F43" s="48"/>
      <c r="G43" s="48" t="s">
        <v>1813</v>
      </c>
      <c r="H43" s="48" t="s">
        <v>1814</v>
      </c>
      <c r="I43" s="48" t="s">
        <v>1905</v>
      </c>
      <c r="J43" s="48" t="s">
        <v>2024</v>
      </c>
      <c r="K43" s="48" t="s">
        <v>2025</v>
      </c>
      <c r="L43" s="48" t="s">
        <v>1847</v>
      </c>
      <c r="M43" s="48" t="s">
        <v>2025</v>
      </c>
      <c r="N43" s="49">
        <v>60</v>
      </c>
      <c r="O43" s="50" t="b">
        <v>0</v>
      </c>
      <c r="P43" s="48" t="s">
        <v>1852</v>
      </c>
      <c r="Q43" t="s">
        <v>1853</v>
      </c>
      <c r="R43" s="48" t="s">
        <v>1896</v>
      </c>
    </row>
    <row r="44" spans="1:18" x14ac:dyDescent="0.25">
      <c r="A44" s="48" t="s">
        <v>2026</v>
      </c>
      <c r="B44" s="48" t="s">
        <v>2027</v>
      </c>
      <c r="C44" s="48" t="s">
        <v>1847</v>
      </c>
      <c r="D44" s="48" t="s">
        <v>1848</v>
      </c>
      <c r="E44" s="48" t="s">
        <v>1960</v>
      </c>
      <c r="F44" s="48"/>
      <c r="G44" s="48" t="s">
        <v>76</v>
      </c>
      <c r="H44" s="48" t="s">
        <v>1804</v>
      </c>
      <c r="I44" s="48" t="s">
        <v>1905</v>
      </c>
      <c r="J44" s="48" t="s">
        <v>2027</v>
      </c>
      <c r="K44" s="48" t="s">
        <v>2027</v>
      </c>
      <c r="L44" s="48" t="s">
        <v>1847</v>
      </c>
      <c r="M44" s="48" t="s">
        <v>2027</v>
      </c>
      <c r="N44" s="49">
        <v>60</v>
      </c>
      <c r="O44" s="50" t="b">
        <v>0</v>
      </c>
      <c r="P44" s="48" t="s">
        <v>1852</v>
      </c>
      <c r="Q44" t="s">
        <v>1853</v>
      </c>
      <c r="R44" s="48" t="s">
        <v>1896</v>
      </c>
    </row>
    <row r="45" spans="1:18" x14ac:dyDescent="0.25">
      <c r="A45" s="48" t="s">
        <v>2028</v>
      </c>
      <c r="B45" s="48" t="s">
        <v>2029</v>
      </c>
      <c r="C45" s="48" t="s">
        <v>1847</v>
      </c>
      <c r="D45" s="48" t="s">
        <v>1848</v>
      </c>
      <c r="E45" s="48" t="s">
        <v>1849</v>
      </c>
      <c r="F45" s="48"/>
      <c r="G45" s="48" t="s">
        <v>76</v>
      </c>
      <c r="H45" s="48" t="s">
        <v>1804</v>
      </c>
      <c r="I45" s="48" t="s">
        <v>1905</v>
      </c>
      <c r="J45" s="48" t="s">
        <v>2029</v>
      </c>
      <c r="K45" s="48" t="s">
        <v>2029</v>
      </c>
      <c r="L45" s="48" t="s">
        <v>1847</v>
      </c>
      <c r="M45" s="48" t="s">
        <v>2029</v>
      </c>
      <c r="N45" s="49">
        <v>60</v>
      </c>
      <c r="O45" s="50" t="b">
        <v>0</v>
      </c>
      <c r="P45" s="48" t="s">
        <v>1852</v>
      </c>
      <c r="Q45" t="s">
        <v>1853</v>
      </c>
      <c r="R45" s="48" t="s">
        <v>1896</v>
      </c>
    </row>
    <row r="46" spans="1:18" x14ac:dyDescent="0.25">
      <c r="A46" s="48" t="s">
        <v>2030</v>
      </c>
      <c r="B46" s="48" t="s">
        <v>2031</v>
      </c>
      <c r="C46" s="48" t="s">
        <v>1847</v>
      </c>
      <c r="D46" s="48" t="s">
        <v>1848</v>
      </c>
      <c r="E46" s="48" t="s">
        <v>1960</v>
      </c>
      <c r="F46" s="48"/>
      <c r="G46" s="48" t="s">
        <v>76</v>
      </c>
      <c r="H46" s="48" t="s">
        <v>1804</v>
      </c>
      <c r="I46" s="48" t="s">
        <v>1905</v>
      </c>
      <c r="J46" s="48" t="s">
        <v>2032</v>
      </c>
      <c r="K46" s="48" t="s">
        <v>2033</v>
      </c>
      <c r="L46" s="48" t="s">
        <v>1847</v>
      </c>
      <c r="M46" s="48" t="s">
        <v>2033</v>
      </c>
      <c r="N46" s="49">
        <v>60</v>
      </c>
      <c r="O46" s="50" t="b">
        <v>0</v>
      </c>
      <c r="P46" s="48" t="s">
        <v>1852</v>
      </c>
      <c r="Q46" t="s">
        <v>1853</v>
      </c>
      <c r="R46" s="48" t="s">
        <v>1896</v>
      </c>
    </row>
    <row r="47" spans="1:18" x14ac:dyDescent="0.25">
      <c r="A47" s="48" t="s">
        <v>2034</v>
      </c>
      <c r="B47" s="48" t="s">
        <v>2035</v>
      </c>
      <c r="C47" s="48" t="s">
        <v>1847</v>
      </c>
      <c r="D47" s="48" t="s">
        <v>1848</v>
      </c>
      <c r="E47" s="48" t="s">
        <v>1916</v>
      </c>
      <c r="F47" s="48"/>
      <c r="G47" s="48" t="s">
        <v>1813</v>
      </c>
      <c r="H47" s="48" t="s">
        <v>1814</v>
      </c>
      <c r="I47" s="48" t="s">
        <v>1905</v>
      </c>
      <c r="J47" s="48" t="s">
        <v>2036</v>
      </c>
      <c r="K47" s="48" t="s">
        <v>2037</v>
      </c>
      <c r="L47" s="48" t="s">
        <v>1847</v>
      </c>
      <c r="M47" s="48" t="s">
        <v>2037</v>
      </c>
      <c r="N47" s="49">
        <v>60</v>
      </c>
      <c r="O47" s="50" t="b">
        <v>0</v>
      </c>
      <c r="P47" s="48" t="s">
        <v>1852</v>
      </c>
      <c r="Q47" t="s">
        <v>1853</v>
      </c>
      <c r="R47" s="48" t="s">
        <v>1896</v>
      </c>
    </row>
    <row r="48" spans="1:18" x14ac:dyDescent="0.25">
      <c r="A48" s="48" t="s">
        <v>2038</v>
      </c>
      <c r="B48" s="48" t="s">
        <v>2039</v>
      </c>
      <c r="C48" s="48" t="s">
        <v>1847</v>
      </c>
      <c r="D48" s="48" t="s">
        <v>1848</v>
      </c>
      <c r="E48" s="48" t="s">
        <v>1849</v>
      </c>
      <c r="F48" s="48"/>
      <c r="G48" s="48" t="s">
        <v>1813</v>
      </c>
      <c r="H48" s="48" t="s">
        <v>1814</v>
      </c>
      <c r="I48" s="48" t="s">
        <v>1905</v>
      </c>
      <c r="J48" s="48" t="s">
        <v>2040</v>
      </c>
      <c r="K48" s="48" t="s">
        <v>2040</v>
      </c>
      <c r="L48" s="48" t="s">
        <v>1847</v>
      </c>
      <c r="M48" s="48" t="s">
        <v>2040</v>
      </c>
      <c r="N48" s="49">
        <v>60</v>
      </c>
      <c r="O48" s="50" t="b">
        <v>0</v>
      </c>
      <c r="P48" s="48" t="s">
        <v>1852</v>
      </c>
      <c r="Q48" t="s">
        <v>1853</v>
      </c>
      <c r="R48" s="48" t="s">
        <v>1896</v>
      </c>
    </row>
    <row r="49" spans="1:18" x14ac:dyDescent="0.25">
      <c r="A49" s="48" t="s">
        <v>2041</v>
      </c>
      <c r="B49" s="48" t="s">
        <v>2042</v>
      </c>
      <c r="C49" s="48" t="s">
        <v>1847</v>
      </c>
      <c r="D49" s="48" t="s">
        <v>1848</v>
      </c>
      <c r="E49" s="48" t="s">
        <v>1985</v>
      </c>
      <c r="F49" s="48"/>
      <c r="G49" s="48" t="s">
        <v>1813</v>
      </c>
      <c r="H49" s="48" t="s">
        <v>1814</v>
      </c>
      <c r="I49" s="48" t="s">
        <v>1905</v>
      </c>
      <c r="J49" s="48" t="s">
        <v>2042</v>
      </c>
      <c r="K49" s="48" t="s">
        <v>2043</v>
      </c>
      <c r="L49" s="48" t="s">
        <v>1847</v>
      </c>
      <c r="M49" s="48" t="s">
        <v>2043</v>
      </c>
      <c r="N49" s="49">
        <v>60</v>
      </c>
      <c r="O49" s="50" t="b">
        <v>0</v>
      </c>
      <c r="P49" s="48" t="s">
        <v>1852</v>
      </c>
      <c r="Q49" t="s">
        <v>1853</v>
      </c>
      <c r="R49" s="48" t="s">
        <v>1896</v>
      </c>
    </row>
    <row r="50" spans="1:18" x14ac:dyDescent="0.25">
      <c r="A50" s="48" t="s">
        <v>2044</v>
      </c>
      <c r="B50" s="48" t="s">
        <v>2045</v>
      </c>
      <c r="C50" s="48" t="s">
        <v>1847</v>
      </c>
      <c r="D50" s="48" t="s">
        <v>1848</v>
      </c>
      <c r="E50" s="48" t="s">
        <v>1916</v>
      </c>
      <c r="F50" s="48"/>
      <c r="G50" s="48" t="s">
        <v>1813</v>
      </c>
      <c r="H50" s="48" t="s">
        <v>1814</v>
      </c>
      <c r="I50" s="48" t="s">
        <v>1905</v>
      </c>
      <c r="J50" s="48" t="s">
        <v>2045</v>
      </c>
      <c r="K50" s="48" t="s">
        <v>2046</v>
      </c>
      <c r="L50" s="48" t="s">
        <v>1847</v>
      </c>
      <c r="M50" s="48" t="s">
        <v>2046</v>
      </c>
      <c r="N50" s="49">
        <v>60</v>
      </c>
      <c r="O50" s="50" t="b">
        <v>0</v>
      </c>
      <c r="P50" s="48" t="s">
        <v>1852</v>
      </c>
      <c r="Q50" t="s">
        <v>1853</v>
      </c>
      <c r="R50" s="48" t="s">
        <v>1896</v>
      </c>
    </row>
    <row r="51" spans="1:18" x14ac:dyDescent="0.25">
      <c r="A51" s="48" t="s">
        <v>2047</v>
      </c>
      <c r="B51" s="48" t="s">
        <v>2048</v>
      </c>
      <c r="C51" s="48" t="s">
        <v>1847</v>
      </c>
      <c r="D51" s="48" t="s">
        <v>1848</v>
      </c>
      <c r="E51" s="48" t="s">
        <v>1941</v>
      </c>
      <c r="F51" s="48"/>
      <c r="G51" s="48" t="s">
        <v>76</v>
      </c>
      <c r="H51" s="48" t="s">
        <v>1804</v>
      </c>
      <c r="I51" s="48" t="s">
        <v>1905</v>
      </c>
      <c r="J51" s="48" t="s">
        <v>2048</v>
      </c>
      <c r="K51" s="48" t="s">
        <v>2049</v>
      </c>
      <c r="L51" s="48" t="s">
        <v>1847</v>
      </c>
      <c r="M51" s="48" t="s">
        <v>2049</v>
      </c>
      <c r="N51" s="49">
        <v>60</v>
      </c>
      <c r="O51" s="50" t="b">
        <v>0</v>
      </c>
      <c r="P51" s="48" t="s">
        <v>1852</v>
      </c>
      <c r="Q51" t="s">
        <v>1853</v>
      </c>
      <c r="R51" s="48" t="s">
        <v>1896</v>
      </c>
    </row>
    <row r="52" spans="1:18" x14ac:dyDescent="0.25">
      <c r="A52" s="48" t="s">
        <v>2050</v>
      </c>
      <c r="B52" s="48" t="s">
        <v>2051</v>
      </c>
      <c r="C52" s="48" t="s">
        <v>1847</v>
      </c>
      <c r="D52" s="48" t="s">
        <v>1848</v>
      </c>
      <c r="E52" s="48" t="s">
        <v>1941</v>
      </c>
      <c r="F52" s="48"/>
      <c r="G52" s="48" t="s">
        <v>76</v>
      </c>
      <c r="H52" s="48" t="s">
        <v>1804</v>
      </c>
      <c r="I52" s="48" t="s">
        <v>1905</v>
      </c>
      <c r="J52" s="48" t="s">
        <v>2052</v>
      </c>
      <c r="K52" s="48" t="s">
        <v>2053</v>
      </c>
      <c r="L52" s="48" t="s">
        <v>1847</v>
      </c>
      <c r="M52" s="48" t="s">
        <v>2053</v>
      </c>
      <c r="N52" s="49">
        <v>60</v>
      </c>
      <c r="O52" s="50" t="b">
        <v>0</v>
      </c>
      <c r="P52" s="48" t="s">
        <v>1852</v>
      </c>
      <c r="Q52" t="s">
        <v>1853</v>
      </c>
      <c r="R52" s="48" t="s">
        <v>1896</v>
      </c>
    </row>
    <row r="53" spans="1:18" x14ac:dyDescent="0.25">
      <c r="A53" s="48" t="s">
        <v>2054</v>
      </c>
      <c r="B53" s="48" t="s">
        <v>2055</v>
      </c>
      <c r="C53" s="48" t="s">
        <v>1847</v>
      </c>
      <c r="D53" s="48" t="s">
        <v>1848</v>
      </c>
      <c r="E53" s="48" t="s">
        <v>1941</v>
      </c>
      <c r="F53" s="48"/>
      <c r="G53" s="48" t="s">
        <v>76</v>
      </c>
      <c r="H53" s="48" t="s">
        <v>1804</v>
      </c>
      <c r="I53" s="48" t="s">
        <v>1905</v>
      </c>
      <c r="J53" s="48" t="s">
        <v>2056</v>
      </c>
      <c r="K53" s="48" t="s">
        <v>2057</v>
      </c>
      <c r="L53" s="48" t="s">
        <v>1847</v>
      </c>
      <c r="M53" s="48" t="s">
        <v>2057</v>
      </c>
      <c r="N53" s="49">
        <v>60</v>
      </c>
      <c r="O53" s="50" t="b">
        <v>0</v>
      </c>
      <c r="P53" s="48" t="s">
        <v>1852</v>
      </c>
      <c r="Q53" t="s">
        <v>1853</v>
      </c>
      <c r="R53" s="48" t="s">
        <v>1896</v>
      </c>
    </row>
    <row r="54" spans="1:18" x14ac:dyDescent="0.25">
      <c r="A54" s="48" t="s">
        <v>2058</v>
      </c>
      <c r="B54" s="48" t="s">
        <v>2059</v>
      </c>
      <c r="C54" s="48" t="s">
        <v>1847</v>
      </c>
      <c r="D54" s="48" t="s">
        <v>1848</v>
      </c>
      <c r="E54" s="48" t="s">
        <v>2060</v>
      </c>
      <c r="F54" s="48" t="s">
        <v>2061</v>
      </c>
      <c r="G54" s="48" t="s">
        <v>75</v>
      </c>
      <c r="H54" s="48" t="s">
        <v>1806</v>
      </c>
      <c r="I54" s="48" t="s">
        <v>1905</v>
      </c>
      <c r="J54" s="48" t="s">
        <v>2059</v>
      </c>
      <c r="K54" s="48" t="s">
        <v>2062</v>
      </c>
      <c r="L54" s="48" t="s">
        <v>1847</v>
      </c>
      <c r="M54" s="48" t="s">
        <v>2062</v>
      </c>
      <c r="N54" s="49">
        <v>60</v>
      </c>
      <c r="O54" s="50" t="b">
        <v>0</v>
      </c>
      <c r="P54" s="48" t="s">
        <v>1852</v>
      </c>
      <c r="Q54" t="s">
        <v>1853</v>
      </c>
      <c r="R54" s="48" t="s">
        <v>1896</v>
      </c>
    </row>
    <row r="55" spans="1:18" x14ac:dyDescent="0.25">
      <c r="A55" s="48" t="s">
        <v>2063</v>
      </c>
      <c r="B55" s="48" t="s">
        <v>2064</v>
      </c>
      <c r="C55" s="48" t="s">
        <v>1847</v>
      </c>
      <c r="D55" s="48" t="s">
        <v>1848</v>
      </c>
      <c r="E55" s="48" t="s">
        <v>2001</v>
      </c>
      <c r="F55" s="48"/>
      <c r="G55" s="48" t="s">
        <v>76</v>
      </c>
      <c r="H55" s="48" t="s">
        <v>1804</v>
      </c>
      <c r="I55" s="48" t="s">
        <v>1905</v>
      </c>
      <c r="J55" s="48" t="s">
        <v>2065</v>
      </c>
      <c r="K55" s="48" t="s">
        <v>2066</v>
      </c>
      <c r="L55" s="48" t="s">
        <v>1847</v>
      </c>
      <c r="M55" s="48" t="s">
        <v>2066</v>
      </c>
      <c r="N55" s="49">
        <v>60</v>
      </c>
      <c r="O55" s="50" t="b">
        <v>0</v>
      </c>
      <c r="P55" s="48" t="s">
        <v>1852</v>
      </c>
      <c r="Q55" t="s">
        <v>1853</v>
      </c>
      <c r="R55" s="48" t="s">
        <v>1896</v>
      </c>
    </row>
    <row r="56" spans="1:18" x14ac:dyDescent="0.25">
      <c r="A56" s="48" t="s">
        <v>2067</v>
      </c>
      <c r="B56" s="48" t="s">
        <v>2068</v>
      </c>
      <c r="C56" s="48" t="s">
        <v>1847</v>
      </c>
      <c r="D56" s="48" t="s">
        <v>1848</v>
      </c>
      <c r="E56" s="48" t="s">
        <v>1916</v>
      </c>
      <c r="F56" s="48"/>
      <c r="G56" s="48" t="s">
        <v>1813</v>
      </c>
      <c r="H56" s="48" t="s">
        <v>1814</v>
      </c>
      <c r="I56" s="48" t="s">
        <v>1905</v>
      </c>
      <c r="J56" s="48" t="s">
        <v>2068</v>
      </c>
      <c r="K56" s="48" t="s">
        <v>2069</v>
      </c>
      <c r="L56" s="48" t="s">
        <v>1847</v>
      </c>
      <c r="M56" s="48" t="s">
        <v>2069</v>
      </c>
      <c r="N56" s="49">
        <v>60</v>
      </c>
      <c r="O56" s="50" t="b">
        <v>0</v>
      </c>
      <c r="P56" s="48" t="s">
        <v>1852</v>
      </c>
      <c r="Q56" t="s">
        <v>1853</v>
      </c>
      <c r="R56" s="48" t="s">
        <v>1896</v>
      </c>
    </row>
    <row r="57" spans="1:18" x14ac:dyDescent="0.25">
      <c r="A57" s="48" t="s">
        <v>2070</v>
      </c>
      <c r="B57" s="48" t="s">
        <v>2071</v>
      </c>
      <c r="C57" s="48"/>
      <c r="D57" s="48" t="s">
        <v>1848</v>
      </c>
      <c r="E57" s="48" t="s">
        <v>1849</v>
      </c>
      <c r="F57" s="48"/>
      <c r="G57" s="48" t="s">
        <v>1813</v>
      </c>
      <c r="H57" s="48" t="s">
        <v>1814</v>
      </c>
      <c r="I57" s="48" t="s">
        <v>1905</v>
      </c>
      <c r="J57" s="48" t="s">
        <v>2072</v>
      </c>
      <c r="K57" s="48" t="s">
        <v>2073</v>
      </c>
      <c r="L57" s="48" t="s">
        <v>1847</v>
      </c>
      <c r="M57" s="48" t="s">
        <v>2073</v>
      </c>
      <c r="N57" s="49">
        <v>60</v>
      </c>
      <c r="O57" s="50" t="b">
        <v>0</v>
      </c>
      <c r="P57" s="48" t="s">
        <v>1852</v>
      </c>
      <c r="Q57" t="s">
        <v>1853</v>
      </c>
      <c r="R57" s="48" t="s">
        <v>1896</v>
      </c>
    </row>
    <row r="58" spans="1:18" x14ac:dyDescent="0.25">
      <c r="A58" s="48" t="s">
        <v>2074</v>
      </c>
      <c r="B58" s="48" t="s">
        <v>2075</v>
      </c>
      <c r="C58" s="48" t="s">
        <v>1847</v>
      </c>
      <c r="D58" s="48" t="s">
        <v>1848</v>
      </c>
      <c r="E58" s="48" t="s">
        <v>1941</v>
      </c>
      <c r="F58" s="48"/>
      <c r="G58" s="48" t="s">
        <v>76</v>
      </c>
      <c r="H58" s="48" t="s">
        <v>1804</v>
      </c>
      <c r="I58" s="48" t="s">
        <v>1905</v>
      </c>
      <c r="J58" s="48" t="s">
        <v>2075</v>
      </c>
      <c r="K58" s="48" t="s">
        <v>2076</v>
      </c>
      <c r="L58" s="48" t="s">
        <v>1847</v>
      </c>
      <c r="M58" s="48" t="s">
        <v>2076</v>
      </c>
      <c r="N58" s="49">
        <v>60</v>
      </c>
      <c r="O58" s="50" t="b">
        <v>0</v>
      </c>
      <c r="P58" s="48" t="s">
        <v>1852</v>
      </c>
      <c r="Q58" t="s">
        <v>1853</v>
      </c>
      <c r="R58" s="48" t="s">
        <v>1896</v>
      </c>
    </row>
    <row r="59" spans="1:18" x14ac:dyDescent="0.25">
      <c r="A59" s="48" t="s">
        <v>2077</v>
      </c>
      <c r="B59" s="48" t="s">
        <v>2078</v>
      </c>
      <c r="C59" s="48"/>
      <c r="D59" s="48" t="s">
        <v>1848</v>
      </c>
      <c r="E59" s="48" t="s">
        <v>1911</v>
      </c>
      <c r="F59" s="48" t="s">
        <v>2079</v>
      </c>
      <c r="G59" s="48" t="s">
        <v>76</v>
      </c>
      <c r="H59" s="48" t="s">
        <v>1804</v>
      </c>
      <c r="I59" s="48" t="s">
        <v>1898</v>
      </c>
      <c r="J59" s="48"/>
      <c r="K59" s="48" t="s">
        <v>2080</v>
      </c>
      <c r="L59" s="48"/>
      <c r="M59" s="48" t="s">
        <v>2080</v>
      </c>
      <c r="N59" s="49">
        <v>60</v>
      </c>
      <c r="O59" s="50" t="b">
        <v>0</v>
      </c>
      <c r="P59" s="48" t="s">
        <v>1852</v>
      </c>
      <c r="Q59" t="s">
        <v>1853</v>
      </c>
      <c r="R59" s="48" t="s">
        <v>1896</v>
      </c>
    </row>
    <row r="60" spans="1:18" x14ac:dyDescent="0.25">
      <c r="A60" s="48" t="s">
        <v>2081</v>
      </c>
      <c r="B60" s="48" t="s">
        <v>2082</v>
      </c>
      <c r="C60" s="48" t="s">
        <v>1847</v>
      </c>
      <c r="D60" s="48" t="s">
        <v>1848</v>
      </c>
      <c r="E60" s="48" t="s">
        <v>2083</v>
      </c>
      <c r="F60" s="48"/>
      <c r="G60" s="48" t="s">
        <v>76</v>
      </c>
      <c r="H60" s="48" t="s">
        <v>1804</v>
      </c>
      <c r="I60" s="48" t="s">
        <v>1905</v>
      </c>
      <c r="J60" s="48" t="s">
        <v>2082</v>
      </c>
      <c r="K60" s="48" t="s">
        <v>2082</v>
      </c>
      <c r="L60" s="48" t="s">
        <v>1847</v>
      </c>
      <c r="M60" s="48" t="s">
        <v>2082</v>
      </c>
      <c r="N60" s="49">
        <v>60</v>
      </c>
      <c r="O60" s="50" t="b">
        <v>0</v>
      </c>
      <c r="P60" s="48" t="s">
        <v>1852</v>
      </c>
      <c r="Q60" t="s">
        <v>1853</v>
      </c>
      <c r="R60" s="48" t="s">
        <v>1896</v>
      </c>
    </row>
    <row r="61" spans="1:18" x14ac:dyDescent="0.25">
      <c r="A61" s="48" t="s">
        <v>2084</v>
      </c>
      <c r="B61" s="48" t="s">
        <v>2085</v>
      </c>
      <c r="C61" s="48" t="s">
        <v>1847</v>
      </c>
      <c r="D61" s="48" t="s">
        <v>1848</v>
      </c>
      <c r="E61" s="48" t="s">
        <v>1849</v>
      </c>
      <c r="F61" s="48"/>
      <c r="G61" s="48" t="s">
        <v>1813</v>
      </c>
      <c r="H61" s="48" t="s">
        <v>1814</v>
      </c>
      <c r="I61" s="48" t="s">
        <v>1905</v>
      </c>
      <c r="J61" s="48" t="s">
        <v>2086</v>
      </c>
      <c r="K61" s="48" t="s">
        <v>2086</v>
      </c>
      <c r="L61" s="48" t="s">
        <v>1847</v>
      </c>
      <c r="M61" s="48" t="s">
        <v>2086</v>
      </c>
      <c r="N61" s="49">
        <v>60</v>
      </c>
      <c r="O61" s="50" t="b">
        <v>0</v>
      </c>
      <c r="P61" s="48" t="s">
        <v>1852</v>
      </c>
      <c r="Q61" t="s">
        <v>1853</v>
      </c>
      <c r="R61" s="48" t="s">
        <v>1896</v>
      </c>
    </row>
    <row r="62" spans="1:18" x14ac:dyDescent="0.25">
      <c r="A62" s="48" t="s">
        <v>2087</v>
      </c>
      <c r="B62" s="48" t="s">
        <v>2088</v>
      </c>
      <c r="C62" s="48" t="s">
        <v>1847</v>
      </c>
      <c r="D62" s="48" t="s">
        <v>1848</v>
      </c>
      <c r="E62" s="48" t="s">
        <v>2083</v>
      </c>
      <c r="F62" s="48"/>
      <c r="G62" s="48" t="s">
        <v>76</v>
      </c>
      <c r="H62" s="48" t="s">
        <v>1804</v>
      </c>
      <c r="I62" s="48" t="s">
        <v>1905</v>
      </c>
      <c r="J62" s="48" t="s">
        <v>2088</v>
      </c>
      <c r="K62" s="48" t="s">
        <v>2088</v>
      </c>
      <c r="L62" s="48" t="s">
        <v>1847</v>
      </c>
      <c r="M62" s="48" t="s">
        <v>2088</v>
      </c>
      <c r="N62" s="49">
        <v>60</v>
      </c>
      <c r="O62" s="50" t="b">
        <v>0</v>
      </c>
      <c r="P62" s="48" t="s">
        <v>1852</v>
      </c>
      <c r="Q62" t="s">
        <v>1853</v>
      </c>
      <c r="R62" s="48" t="s">
        <v>1896</v>
      </c>
    </row>
    <row r="63" spans="1:18" x14ac:dyDescent="0.25">
      <c r="A63" s="48" t="s">
        <v>2089</v>
      </c>
      <c r="B63" s="48" t="s">
        <v>2090</v>
      </c>
      <c r="C63" s="48" t="s">
        <v>1847</v>
      </c>
      <c r="D63" s="48" t="s">
        <v>1848</v>
      </c>
      <c r="E63" s="48" t="s">
        <v>1941</v>
      </c>
      <c r="F63" s="48"/>
      <c r="G63" s="48" t="s">
        <v>76</v>
      </c>
      <c r="H63" s="48" t="s">
        <v>1804</v>
      </c>
      <c r="I63" s="48" t="s">
        <v>1905</v>
      </c>
      <c r="J63" s="48" t="s">
        <v>2090</v>
      </c>
      <c r="K63" s="48" t="s">
        <v>2091</v>
      </c>
      <c r="L63" s="48" t="s">
        <v>1847</v>
      </c>
      <c r="M63" s="48" t="s">
        <v>2091</v>
      </c>
      <c r="N63" s="49">
        <v>60</v>
      </c>
      <c r="O63" s="50" t="b">
        <v>0</v>
      </c>
      <c r="P63" s="48" t="s">
        <v>1852</v>
      </c>
      <c r="Q63" t="s">
        <v>1853</v>
      </c>
      <c r="R63" s="48" t="s">
        <v>1896</v>
      </c>
    </row>
    <row r="64" spans="1:18" x14ac:dyDescent="0.25">
      <c r="A64" s="48" t="s">
        <v>2092</v>
      </c>
      <c r="B64" s="48" t="s">
        <v>2093</v>
      </c>
      <c r="C64" s="48" t="s">
        <v>1847</v>
      </c>
      <c r="D64" s="48" t="s">
        <v>1848</v>
      </c>
      <c r="E64" s="48" t="s">
        <v>1956</v>
      </c>
      <c r="F64" s="48"/>
      <c r="G64" s="48" t="s">
        <v>75</v>
      </c>
      <c r="H64" s="48" t="s">
        <v>1806</v>
      </c>
      <c r="I64" s="48" t="s">
        <v>1905</v>
      </c>
      <c r="J64" s="48" t="s">
        <v>2093</v>
      </c>
      <c r="K64" s="48" t="s">
        <v>2093</v>
      </c>
      <c r="L64" s="48" t="s">
        <v>1847</v>
      </c>
      <c r="M64" s="48" t="s">
        <v>2093</v>
      </c>
      <c r="N64" s="49">
        <v>60</v>
      </c>
      <c r="O64" s="50" t="b">
        <v>0</v>
      </c>
      <c r="P64" s="48" t="s">
        <v>1852</v>
      </c>
      <c r="Q64" t="s">
        <v>1853</v>
      </c>
      <c r="R64" s="48" t="s">
        <v>1896</v>
      </c>
    </row>
    <row r="65" spans="1:18" x14ac:dyDescent="0.25">
      <c r="A65" s="48" t="s">
        <v>2094</v>
      </c>
      <c r="B65" s="48" t="s">
        <v>2095</v>
      </c>
      <c r="C65" s="48" t="s">
        <v>1847</v>
      </c>
      <c r="D65" s="48" t="s">
        <v>1848</v>
      </c>
      <c r="E65" s="48" t="s">
        <v>1916</v>
      </c>
      <c r="F65" s="48"/>
      <c r="G65" s="48" t="s">
        <v>1813</v>
      </c>
      <c r="H65" s="48" t="s">
        <v>1814</v>
      </c>
      <c r="I65" s="48" t="s">
        <v>1905</v>
      </c>
      <c r="J65" s="48" t="s">
        <v>2095</v>
      </c>
      <c r="K65" s="48" t="s">
        <v>2096</v>
      </c>
      <c r="L65" s="48" t="s">
        <v>1847</v>
      </c>
      <c r="M65" s="48" t="s">
        <v>2096</v>
      </c>
      <c r="N65" s="49">
        <v>60</v>
      </c>
      <c r="O65" s="50" t="b">
        <v>0</v>
      </c>
      <c r="P65" s="48" t="s">
        <v>1852</v>
      </c>
      <c r="Q65" t="s">
        <v>1853</v>
      </c>
      <c r="R65" s="48" t="s">
        <v>1896</v>
      </c>
    </row>
    <row r="66" spans="1:18" x14ac:dyDescent="0.25">
      <c r="A66" s="48" t="s">
        <v>2097</v>
      </c>
      <c r="B66" s="48" t="s">
        <v>2098</v>
      </c>
      <c r="C66" s="48" t="s">
        <v>1847</v>
      </c>
      <c r="D66" s="48" t="s">
        <v>1848</v>
      </c>
      <c r="E66" s="48" t="s">
        <v>1849</v>
      </c>
      <c r="F66" s="48"/>
      <c r="G66" s="48" t="s">
        <v>76</v>
      </c>
      <c r="H66" s="48" t="s">
        <v>1804</v>
      </c>
      <c r="I66" s="48" t="s">
        <v>1905</v>
      </c>
      <c r="J66" s="48" t="s">
        <v>2098</v>
      </c>
      <c r="K66" s="48" t="s">
        <v>2099</v>
      </c>
      <c r="L66" s="48" t="s">
        <v>1847</v>
      </c>
      <c r="M66" s="48" t="s">
        <v>2099</v>
      </c>
      <c r="N66" s="49">
        <v>60</v>
      </c>
      <c r="O66" s="50" t="b">
        <v>0</v>
      </c>
      <c r="P66" s="48" t="s">
        <v>1852</v>
      </c>
      <c r="Q66" t="s">
        <v>1853</v>
      </c>
      <c r="R66" s="48" t="s">
        <v>1896</v>
      </c>
    </row>
    <row r="67" spans="1:18" x14ac:dyDescent="0.25">
      <c r="A67" s="48" t="s">
        <v>2100</v>
      </c>
      <c r="B67" s="48" t="s">
        <v>2101</v>
      </c>
      <c r="C67" s="48" t="s">
        <v>1847</v>
      </c>
      <c r="D67" s="48" t="s">
        <v>1848</v>
      </c>
      <c r="E67" s="48" t="s">
        <v>2102</v>
      </c>
      <c r="F67" s="48"/>
      <c r="G67" s="48" t="s">
        <v>1813</v>
      </c>
      <c r="H67" s="48" t="s">
        <v>1814</v>
      </c>
      <c r="I67" s="48" t="s">
        <v>1905</v>
      </c>
      <c r="J67" s="48" t="s">
        <v>2101</v>
      </c>
      <c r="K67" s="48" t="s">
        <v>2103</v>
      </c>
      <c r="L67" s="48" t="s">
        <v>1847</v>
      </c>
      <c r="M67" s="48" t="s">
        <v>2103</v>
      </c>
      <c r="N67" s="49">
        <v>60</v>
      </c>
      <c r="O67" s="50" t="b">
        <v>0</v>
      </c>
      <c r="P67" s="48" t="s">
        <v>1852</v>
      </c>
      <c r="Q67" t="s">
        <v>1853</v>
      </c>
      <c r="R67" s="48" t="s">
        <v>1896</v>
      </c>
    </row>
    <row r="68" spans="1:18" x14ac:dyDescent="0.25">
      <c r="A68" s="48" t="s">
        <v>2104</v>
      </c>
      <c r="B68" s="48" t="s">
        <v>2105</v>
      </c>
      <c r="C68" s="48" t="s">
        <v>1847</v>
      </c>
      <c r="D68" s="48" t="s">
        <v>2106</v>
      </c>
      <c r="E68" s="48" t="s">
        <v>2107</v>
      </c>
      <c r="F68" s="48"/>
      <c r="G68" s="48"/>
      <c r="H68" s="48"/>
      <c r="I68" s="48" t="s">
        <v>1905</v>
      </c>
      <c r="J68" s="48" t="s">
        <v>2108</v>
      </c>
      <c r="K68" s="48" t="s">
        <v>2109</v>
      </c>
      <c r="L68" s="48" t="s">
        <v>1847</v>
      </c>
      <c r="M68" s="48" t="s">
        <v>2110</v>
      </c>
      <c r="N68" s="49">
        <v>60</v>
      </c>
      <c r="O68" s="50" t="b">
        <v>0</v>
      </c>
      <c r="P68" s="48" t="s">
        <v>1852</v>
      </c>
      <c r="Q68" t="s">
        <v>1853</v>
      </c>
      <c r="R68" s="48" t="s">
        <v>1896</v>
      </c>
    </row>
    <row r="69" spans="1:18" x14ac:dyDescent="0.25">
      <c r="A69" s="40" t="s">
        <v>2111</v>
      </c>
      <c r="B69" s="40" t="s">
        <v>2112</v>
      </c>
      <c r="C69" s="40" t="s">
        <v>1847</v>
      </c>
      <c r="D69" s="40" t="s">
        <v>1848</v>
      </c>
      <c r="E69" s="40" t="s">
        <v>1911</v>
      </c>
      <c r="F69" s="40"/>
      <c r="G69" s="40" t="s">
        <v>76</v>
      </c>
      <c r="H69" s="40" t="s">
        <v>1804</v>
      </c>
      <c r="I69" s="40" t="s">
        <v>1905</v>
      </c>
      <c r="J69" s="40" t="s">
        <v>2112</v>
      </c>
      <c r="K69" s="40" t="s">
        <v>2113</v>
      </c>
      <c r="L69" s="40" t="s">
        <v>1847</v>
      </c>
      <c r="M69" s="40" t="s">
        <v>2113</v>
      </c>
      <c r="N69" s="40">
        <v>60</v>
      </c>
      <c r="O69" s="40" t="b">
        <v>0</v>
      </c>
      <c r="P69" s="40" t="s">
        <v>1852</v>
      </c>
      <c r="Q69" s="40" t="s">
        <v>1853</v>
      </c>
      <c r="R69" s="40" t="s">
        <v>1896</v>
      </c>
    </row>
    <row r="70" spans="1:18" x14ac:dyDescent="0.25">
      <c r="A70" s="40" t="s">
        <v>2114</v>
      </c>
      <c r="B70" s="40" t="s">
        <v>2115</v>
      </c>
      <c r="C70" s="40" t="s">
        <v>1847</v>
      </c>
      <c r="D70" s="40" t="s">
        <v>1848</v>
      </c>
      <c r="E70" s="40" t="s">
        <v>2116</v>
      </c>
      <c r="F70" s="40"/>
      <c r="G70" s="40" t="s">
        <v>75</v>
      </c>
      <c r="H70" s="40" t="s">
        <v>1806</v>
      </c>
      <c r="I70" s="40" t="s">
        <v>1905</v>
      </c>
      <c r="J70" s="40" t="s">
        <v>2117</v>
      </c>
      <c r="K70" s="40" t="s">
        <v>2118</v>
      </c>
      <c r="L70" s="40" t="s">
        <v>1847</v>
      </c>
      <c r="M70" s="40" t="s">
        <v>2118</v>
      </c>
      <c r="N70" s="40">
        <v>60</v>
      </c>
      <c r="O70" s="40" t="b">
        <v>0</v>
      </c>
      <c r="P70" s="40" t="s">
        <v>1852</v>
      </c>
      <c r="Q70" s="40" t="s">
        <v>1853</v>
      </c>
      <c r="R70" s="40" t="s">
        <v>1896</v>
      </c>
    </row>
    <row r="71" spans="1:18" x14ac:dyDescent="0.25">
      <c r="A71" s="40" t="s">
        <v>2119</v>
      </c>
      <c r="B71" s="40" t="s">
        <v>2120</v>
      </c>
      <c r="C71" s="40" t="s">
        <v>1847</v>
      </c>
      <c r="D71" s="40" t="s">
        <v>1848</v>
      </c>
      <c r="E71" s="40" t="s">
        <v>1911</v>
      </c>
      <c r="F71" s="40"/>
      <c r="G71" s="40" t="s">
        <v>76</v>
      </c>
      <c r="H71" s="40" t="s">
        <v>1804</v>
      </c>
      <c r="I71" s="40" t="s">
        <v>1905</v>
      </c>
      <c r="J71" s="40" t="s">
        <v>2121</v>
      </c>
      <c r="K71" s="40" t="s">
        <v>2122</v>
      </c>
      <c r="L71" s="40" t="s">
        <v>1847</v>
      </c>
      <c r="M71" s="40" t="s">
        <v>2122</v>
      </c>
      <c r="N71" s="40">
        <v>60</v>
      </c>
      <c r="O71" s="40" t="b">
        <v>0</v>
      </c>
      <c r="P71" s="40" t="s">
        <v>1852</v>
      </c>
      <c r="Q71" s="40" t="s">
        <v>1853</v>
      </c>
      <c r="R71" s="40" t="s">
        <v>1896</v>
      </c>
    </row>
    <row r="72" spans="1:18" x14ac:dyDescent="0.25">
      <c r="A72" s="40" t="s">
        <v>2123</v>
      </c>
      <c r="B72" s="40" t="s">
        <v>2124</v>
      </c>
      <c r="C72" s="40" t="s">
        <v>1847</v>
      </c>
      <c r="D72" s="40" t="s">
        <v>1848</v>
      </c>
      <c r="E72" s="40" t="s">
        <v>2083</v>
      </c>
      <c r="F72" s="40"/>
      <c r="G72" s="40" t="s">
        <v>76</v>
      </c>
      <c r="H72" s="40" t="s">
        <v>1804</v>
      </c>
      <c r="I72" s="40" t="s">
        <v>1905</v>
      </c>
      <c r="J72" s="40" t="s">
        <v>2125</v>
      </c>
      <c r="K72" s="40" t="s">
        <v>2126</v>
      </c>
      <c r="L72" s="40" t="s">
        <v>1847</v>
      </c>
      <c r="M72" s="40" t="s">
        <v>2126</v>
      </c>
      <c r="N72" s="40">
        <v>60</v>
      </c>
      <c r="O72" s="40" t="b">
        <v>0</v>
      </c>
      <c r="P72" s="40" t="s">
        <v>1852</v>
      </c>
      <c r="Q72" s="40" t="s">
        <v>1853</v>
      </c>
      <c r="R72" s="40" t="s">
        <v>1896</v>
      </c>
    </row>
    <row r="73" spans="1:18" x14ac:dyDescent="0.25">
      <c r="A73" s="40" t="s">
        <v>2127</v>
      </c>
      <c r="B73" s="40" t="s">
        <v>2128</v>
      </c>
      <c r="C73" s="40" t="s">
        <v>1847</v>
      </c>
      <c r="D73" s="40" t="s">
        <v>1848</v>
      </c>
      <c r="E73" s="40" t="s">
        <v>1968</v>
      </c>
      <c r="F73" s="40"/>
      <c r="G73" s="40" t="s">
        <v>75</v>
      </c>
      <c r="H73" s="40" t="s">
        <v>1806</v>
      </c>
      <c r="I73" s="40" t="s">
        <v>1905</v>
      </c>
      <c r="J73" s="40" t="s">
        <v>2128</v>
      </c>
      <c r="K73" s="40" t="s">
        <v>2129</v>
      </c>
      <c r="L73" s="40" t="s">
        <v>1847</v>
      </c>
      <c r="M73" s="40" t="s">
        <v>2129</v>
      </c>
      <c r="N73" s="40">
        <v>60</v>
      </c>
      <c r="O73" s="40" t="b">
        <v>0</v>
      </c>
      <c r="P73" s="40" t="s">
        <v>1852</v>
      </c>
      <c r="Q73" s="40" t="s">
        <v>1853</v>
      </c>
      <c r="R73" s="40" t="s">
        <v>1896</v>
      </c>
    </row>
    <row r="74" spans="1:18" x14ac:dyDescent="0.25">
      <c r="A74" s="40" t="s">
        <v>2130</v>
      </c>
      <c r="B74" s="40" t="s">
        <v>2131</v>
      </c>
      <c r="C74" s="40" t="s">
        <v>1847</v>
      </c>
      <c r="D74" s="40" t="s">
        <v>1848</v>
      </c>
      <c r="E74" s="40" t="s">
        <v>2132</v>
      </c>
      <c r="F74" s="40"/>
      <c r="G74" s="40" t="s">
        <v>1813</v>
      </c>
      <c r="H74" s="40" t="s">
        <v>1814</v>
      </c>
      <c r="I74" s="40" t="s">
        <v>1905</v>
      </c>
      <c r="J74" s="40" t="s">
        <v>2131</v>
      </c>
      <c r="K74" s="40" t="s">
        <v>2133</v>
      </c>
      <c r="L74" s="40" t="s">
        <v>1847</v>
      </c>
      <c r="M74" s="40" t="s">
        <v>2133</v>
      </c>
      <c r="N74" s="40">
        <v>60</v>
      </c>
      <c r="O74" s="40" t="b">
        <v>0</v>
      </c>
      <c r="P74" s="40" t="s">
        <v>1852</v>
      </c>
      <c r="Q74" s="40" t="s">
        <v>1853</v>
      </c>
      <c r="R74" s="40" t="s">
        <v>1896</v>
      </c>
    </row>
    <row r="75" spans="1:18" x14ac:dyDescent="0.25">
      <c r="A75" s="40" t="s">
        <v>2134</v>
      </c>
      <c r="B75" s="40" t="s">
        <v>2135</v>
      </c>
      <c r="C75" s="40" t="s">
        <v>1847</v>
      </c>
      <c r="D75" s="40" t="s">
        <v>1848</v>
      </c>
      <c r="E75" s="40" t="s">
        <v>1960</v>
      </c>
      <c r="F75" s="40"/>
      <c r="G75" s="40" t="s">
        <v>76</v>
      </c>
      <c r="H75" s="40" t="s">
        <v>1804</v>
      </c>
      <c r="I75" s="40" t="s">
        <v>1905</v>
      </c>
      <c r="J75" s="40" t="s">
        <v>2135</v>
      </c>
      <c r="K75" s="40" t="s">
        <v>2135</v>
      </c>
      <c r="L75" s="40" t="s">
        <v>1847</v>
      </c>
      <c r="M75" s="40" t="s">
        <v>2135</v>
      </c>
      <c r="N75" s="40">
        <v>60</v>
      </c>
      <c r="O75" s="40" t="b">
        <v>0</v>
      </c>
      <c r="P75" s="40" t="s">
        <v>1852</v>
      </c>
      <c r="Q75" s="40" t="s">
        <v>1853</v>
      </c>
      <c r="R75" s="40" t="s">
        <v>1896</v>
      </c>
    </row>
    <row r="76" spans="1:18" x14ac:dyDescent="0.25">
      <c r="A76" s="40" t="s">
        <v>2136</v>
      </c>
      <c r="B76" s="40" t="s">
        <v>2137</v>
      </c>
      <c r="C76" s="40" t="s">
        <v>1847</v>
      </c>
      <c r="D76" s="40" t="s">
        <v>1848</v>
      </c>
      <c r="E76" s="40" t="s">
        <v>1941</v>
      </c>
      <c r="F76" s="40"/>
      <c r="G76" s="40" t="s">
        <v>76</v>
      </c>
      <c r="H76" s="40" t="s">
        <v>1804</v>
      </c>
      <c r="I76" s="40" t="s">
        <v>1905</v>
      </c>
      <c r="J76" s="40" t="s">
        <v>2138</v>
      </c>
      <c r="K76" s="40" t="s">
        <v>2138</v>
      </c>
      <c r="L76" s="40" t="s">
        <v>1847</v>
      </c>
      <c r="M76" s="40" t="s">
        <v>2138</v>
      </c>
      <c r="N76" s="40">
        <v>60</v>
      </c>
      <c r="O76" s="40" t="b">
        <v>0</v>
      </c>
      <c r="P76" s="40" t="s">
        <v>1852</v>
      </c>
      <c r="Q76" s="40" t="s">
        <v>1853</v>
      </c>
      <c r="R76" s="40" t="s">
        <v>1896</v>
      </c>
    </row>
    <row r="77" spans="1:18" x14ac:dyDescent="0.25">
      <c r="A77" s="40" t="s">
        <v>2139</v>
      </c>
      <c r="B77" s="40" t="s">
        <v>2140</v>
      </c>
      <c r="C77" s="40" t="s">
        <v>1847</v>
      </c>
      <c r="D77" s="40" t="s">
        <v>1848</v>
      </c>
      <c r="E77" s="40" t="s">
        <v>1960</v>
      </c>
      <c r="F77" s="40"/>
      <c r="G77" s="40" t="s">
        <v>76</v>
      </c>
      <c r="H77" s="40" t="s">
        <v>1804</v>
      </c>
      <c r="I77" s="40" t="s">
        <v>1905</v>
      </c>
      <c r="J77" s="40" t="s">
        <v>2141</v>
      </c>
      <c r="K77" s="40" t="s">
        <v>2141</v>
      </c>
      <c r="L77" s="40" t="s">
        <v>1847</v>
      </c>
      <c r="M77" s="40" t="s">
        <v>2141</v>
      </c>
      <c r="N77" s="40">
        <v>60</v>
      </c>
      <c r="O77" s="40" t="b">
        <v>0</v>
      </c>
      <c r="P77" s="40" t="s">
        <v>1852</v>
      </c>
      <c r="Q77" s="40" t="s">
        <v>1853</v>
      </c>
      <c r="R77" s="40" t="s">
        <v>1896</v>
      </c>
    </row>
    <row r="78" spans="1:18" x14ac:dyDescent="0.25">
      <c r="A78" s="40" t="s">
        <v>2142</v>
      </c>
      <c r="B78" s="40" t="s">
        <v>2143</v>
      </c>
      <c r="C78" s="40" t="s">
        <v>1847</v>
      </c>
      <c r="D78" s="40" t="s">
        <v>1848</v>
      </c>
      <c r="E78" s="40" t="s">
        <v>1849</v>
      </c>
      <c r="F78" s="40"/>
      <c r="G78" s="40" t="s">
        <v>1813</v>
      </c>
      <c r="H78" s="40" t="s">
        <v>1814</v>
      </c>
      <c r="I78" s="40" t="s">
        <v>1905</v>
      </c>
      <c r="J78" s="40" t="s">
        <v>2144</v>
      </c>
      <c r="K78" s="40" t="s">
        <v>2145</v>
      </c>
      <c r="L78" s="40" t="s">
        <v>1847</v>
      </c>
      <c r="M78" s="40" t="s">
        <v>2145</v>
      </c>
      <c r="N78" s="40">
        <v>60</v>
      </c>
      <c r="O78" s="40" t="b">
        <v>0</v>
      </c>
      <c r="P78" s="40" t="s">
        <v>1852</v>
      </c>
      <c r="Q78" s="40" t="s">
        <v>1853</v>
      </c>
      <c r="R78" s="40" t="s">
        <v>1896</v>
      </c>
    </row>
    <row r="79" spans="1:18" x14ac:dyDescent="0.25">
      <c r="A79" s="40" t="s">
        <v>2146</v>
      </c>
      <c r="B79" s="40" t="s">
        <v>2147</v>
      </c>
      <c r="C79" s="40" t="s">
        <v>1847</v>
      </c>
      <c r="D79" s="40" t="s">
        <v>1848</v>
      </c>
      <c r="E79" s="40" t="s">
        <v>1960</v>
      </c>
      <c r="F79" s="40" t="s">
        <v>2148</v>
      </c>
      <c r="G79" s="40" t="s">
        <v>76</v>
      </c>
      <c r="H79" s="40" t="s">
        <v>1804</v>
      </c>
      <c r="I79" s="40" t="s">
        <v>1905</v>
      </c>
      <c r="J79" s="40" t="s">
        <v>2147</v>
      </c>
      <c r="K79" s="40" t="s">
        <v>2149</v>
      </c>
      <c r="L79" s="40" t="s">
        <v>1847</v>
      </c>
      <c r="M79" s="40" t="s">
        <v>2149</v>
      </c>
      <c r="N79" s="40">
        <v>60</v>
      </c>
      <c r="O79" s="40" t="b">
        <v>0</v>
      </c>
      <c r="P79" s="40" t="s">
        <v>1852</v>
      </c>
      <c r="Q79" s="40" t="s">
        <v>1853</v>
      </c>
      <c r="R79" s="40" t="s">
        <v>1896</v>
      </c>
    </row>
    <row r="80" spans="1:18" x14ac:dyDescent="0.25">
      <c r="A80" s="40" t="s">
        <v>2150</v>
      </c>
      <c r="B80" s="40" t="s">
        <v>2151</v>
      </c>
      <c r="C80" s="40" t="s">
        <v>1847</v>
      </c>
      <c r="D80" s="40" t="s">
        <v>1932</v>
      </c>
      <c r="E80" s="40"/>
      <c r="F80" s="40"/>
      <c r="G80" s="40"/>
      <c r="H80" s="40"/>
      <c r="I80" s="40" t="s">
        <v>1905</v>
      </c>
      <c r="J80" s="40" t="s">
        <v>2151</v>
      </c>
      <c r="K80" s="40" t="s">
        <v>2152</v>
      </c>
      <c r="L80" s="40" t="s">
        <v>1847</v>
      </c>
      <c r="M80" s="40" t="s">
        <v>2152</v>
      </c>
      <c r="N80" s="40">
        <v>60</v>
      </c>
      <c r="O80" s="40" t="b">
        <v>0</v>
      </c>
      <c r="P80" s="40" t="s">
        <v>1852</v>
      </c>
      <c r="Q80" s="40" t="s">
        <v>1853</v>
      </c>
      <c r="R80" s="40" t="s">
        <v>1896</v>
      </c>
    </row>
    <row r="81" spans="1:18" x14ac:dyDescent="0.25">
      <c r="A81" s="40" t="s">
        <v>2153</v>
      </c>
      <c r="B81" s="40" t="s">
        <v>2154</v>
      </c>
      <c r="C81" s="40" t="s">
        <v>1847</v>
      </c>
      <c r="D81" s="40" t="s">
        <v>1848</v>
      </c>
      <c r="E81" s="40" t="s">
        <v>1941</v>
      </c>
      <c r="F81" s="40"/>
      <c r="G81" s="40" t="s">
        <v>76</v>
      </c>
      <c r="H81" s="40" t="s">
        <v>1804</v>
      </c>
      <c r="I81" s="40" t="s">
        <v>1898</v>
      </c>
      <c r="J81" s="40" t="s">
        <v>2155</v>
      </c>
      <c r="K81" s="40" t="s">
        <v>2156</v>
      </c>
      <c r="L81" s="40" t="s">
        <v>1847</v>
      </c>
      <c r="M81" s="40" t="s">
        <v>2156</v>
      </c>
      <c r="N81" s="40">
        <v>60</v>
      </c>
      <c r="O81" s="40" t="b">
        <v>0</v>
      </c>
      <c r="P81" s="40" t="s">
        <v>1852</v>
      </c>
      <c r="Q81" s="40" t="s">
        <v>1853</v>
      </c>
      <c r="R81" s="40" t="s">
        <v>1896</v>
      </c>
    </row>
    <row r="82" spans="1:18" x14ac:dyDescent="0.25">
      <c r="A82" s="40" t="s">
        <v>2157</v>
      </c>
      <c r="B82" s="40" t="s">
        <v>2158</v>
      </c>
      <c r="C82" s="40" t="s">
        <v>1847</v>
      </c>
      <c r="D82" s="40" t="s">
        <v>1848</v>
      </c>
      <c r="E82" s="40" t="s">
        <v>1849</v>
      </c>
      <c r="F82" s="40"/>
      <c r="G82" s="40" t="s">
        <v>1813</v>
      </c>
      <c r="H82" s="40" t="s">
        <v>1814</v>
      </c>
      <c r="I82" s="40" t="s">
        <v>1898</v>
      </c>
      <c r="J82" s="40" t="s">
        <v>2158</v>
      </c>
      <c r="K82" s="40" t="s">
        <v>2158</v>
      </c>
      <c r="L82" s="40" t="s">
        <v>1847</v>
      </c>
      <c r="M82" s="40" t="s">
        <v>2158</v>
      </c>
      <c r="N82" s="40">
        <v>60</v>
      </c>
      <c r="O82" s="40" t="b">
        <v>0</v>
      </c>
      <c r="P82" s="40" t="s">
        <v>1852</v>
      </c>
      <c r="Q82" s="40" t="s">
        <v>1853</v>
      </c>
      <c r="R82" s="40" t="s">
        <v>1896</v>
      </c>
    </row>
    <row r="83" spans="1:18" x14ac:dyDescent="0.25">
      <c r="A83" s="40" t="s">
        <v>2159</v>
      </c>
      <c r="B83" s="40" t="s">
        <v>2160</v>
      </c>
      <c r="C83" s="40" t="s">
        <v>1847</v>
      </c>
      <c r="D83" s="40" t="s">
        <v>1848</v>
      </c>
      <c r="E83" s="40" t="s">
        <v>1985</v>
      </c>
      <c r="F83" s="40"/>
      <c r="G83" s="40" t="s">
        <v>1813</v>
      </c>
      <c r="H83" s="40" t="s">
        <v>1814</v>
      </c>
      <c r="I83" s="40" t="s">
        <v>1898</v>
      </c>
      <c r="J83" s="40" t="s">
        <v>2161</v>
      </c>
      <c r="K83" s="40" t="s">
        <v>2162</v>
      </c>
      <c r="L83" s="40" t="s">
        <v>1847</v>
      </c>
      <c r="M83" s="40" t="s">
        <v>2162</v>
      </c>
      <c r="N83" s="40">
        <v>60</v>
      </c>
      <c r="O83" s="40" t="b">
        <v>0</v>
      </c>
      <c r="P83" s="40" t="s">
        <v>1852</v>
      </c>
      <c r="Q83" s="40" t="s">
        <v>1853</v>
      </c>
      <c r="R83" s="40" t="s">
        <v>1896</v>
      </c>
    </row>
    <row r="84" spans="1:18" x14ac:dyDescent="0.25">
      <c r="A84" s="41" t="s">
        <v>2163</v>
      </c>
      <c r="B84" s="41" t="s">
        <v>2164</v>
      </c>
      <c r="C84" s="41" t="s">
        <v>1847</v>
      </c>
      <c r="D84" s="41" t="s">
        <v>1848</v>
      </c>
      <c r="E84" s="41" t="s">
        <v>1888</v>
      </c>
      <c r="F84" s="41"/>
      <c r="G84" s="41" t="s">
        <v>1813</v>
      </c>
      <c r="H84" s="41" t="s">
        <v>1814</v>
      </c>
      <c r="I84" s="41" t="s">
        <v>1898</v>
      </c>
      <c r="J84" s="41" t="s">
        <v>2165</v>
      </c>
      <c r="K84" s="41" t="s">
        <v>2166</v>
      </c>
      <c r="L84" s="41" t="s">
        <v>1847</v>
      </c>
      <c r="M84" s="41" t="s">
        <v>2166</v>
      </c>
      <c r="N84" s="41">
        <v>60</v>
      </c>
      <c r="O84" s="41" t="b">
        <v>0</v>
      </c>
      <c r="P84" s="41" t="s">
        <v>1852</v>
      </c>
      <c r="Q84" s="41" t="s">
        <v>1853</v>
      </c>
      <c r="R84" s="41" t="s">
        <v>1896</v>
      </c>
    </row>
    <row r="85" spans="1:18" x14ac:dyDescent="0.25">
      <c r="A85" s="41" t="s">
        <v>2167</v>
      </c>
      <c r="B85" s="41" t="s">
        <v>2168</v>
      </c>
      <c r="C85" s="41" t="s">
        <v>2169</v>
      </c>
      <c r="D85" s="41" t="s">
        <v>1848</v>
      </c>
      <c r="E85" s="41" t="s">
        <v>2102</v>
      </c>
      <c r="F85" s="41" t="s">
        <v>2170</v>
      </c>
      <c r="G85" s="41"/>
      <c r="H85" s="41"/>
      <c r="I85" s="41" t="s">
        <v>1882</v>
      </c>
      <c r="J85" s="41"/>
      <c r="K85" s="41"/>
      <c r="L85" s="41" t="s">
        <v>2171</v>
      </c>
      <c r="M85" s="41" t="s">
        <v>2172</v>
      </c>
      <c r="N85" s="41"/>
      <c r="O85" s="41" t="b">
        <v>0</v>
      </c>
      <c r="P85" s="41" t="s">
        <v>1852</v>
      </c>
      <c r="Q85" s="41" t="s">
        <v>1853</v>
      </c>
      <c r="R85" s="41" t="s">
        <v>2167</v>
      </c>
    </row>
    <row r="86" spans="1:18" x14ac:dyDescent="0.25">
      <c r="A86" s="40" t="s">
        <v>2173</v>
      </c>
      <c r="B86" s="40" t="s">
        <v>670</v>
      </c>
      <c r="C86" s="40"/>
      <c r="D86" s="40" t="s">
        <v>1848</v>
      </c>
      <c r="E86" s="40"/>
      <c r="F86" s="40"/>
      <c r="G86" s="40" t="s">
        <v>1809</v>
      </c>
      <c r="H86" s="40" t="s">
        <v>1810</v>
      </c>
      <c r="I86" s="40"/>
      <c r="J86" s="40"/>
      <c r="K86" s="40"/>
      <c r="L86" s="40"/>
      <c r="M86" s="40" t="s">
        <v>2174</v>
      </c>
      <c r="N86" s="40"/>
      <c r="O86" s="40" t="b">
        <v>1</v>
      </c>
      <c r="P86" s="40" t="s">
        <v>1852</v>
      </c>
      <c r="Q86" s="40" t="s">
        <v>1853</v>
      </c>
      <c r="R86" s="40" t="s">
        <v>2173</v>
      </c>
    </row>
    <row r="87" spans="1:18" x14ac:dyDescent="0.25">
      <c r="A87" s="40" t="s">
        <v>2175</v>
      </c>
      <c r="B87" s="40" t="s">
        <v>2176</v>
      </c>
      <c r="C87" s="40"/>
      <c r="D87" s="40" t="s">
        <v>2177</v>
      </c>
      <c r="E87" s="40"/>
      <c r="F87" s="40"/>
      <c r="G87" s="40"/>
      <c r="H87" s="40"/>
      <c r="I87" s="40" t="s">
        <v>1882</v>
      </c>
      <c r="J87" s="40"/>
      <c r="K87" s="40"/>
      <c r="L87" s="40"/>
      <c r="M87" s="40" t="s">
        <v>2178</v>
      </c>
      <c r="N87" s="40"/>
      <c r="O87" s="40" t="b">
        <v>0</v>
      </c>
      <c r="P87" s="40" t="s">
        <v>1852</v>
      </c>
      <c r="Q87" s="40" t="s">
        <v>1853</v>
      </c>
      <c r="R87" s="40" t="s">
        <v>2175</v>
      </c>
    </row>
    <row r="88" spans="1:18" x14ac:dyDescent="0.25">
      <c r="A88" s="41" t="s">
        <v>2179</v>
      </c>
      <c r="B88" s="41" t="s">
        <v>2180</v>
      </c>
      <c r="C88" s="41" t="s">
        <v>1847</v>
      </c>
      <c r="D88" s="41" t="s">
        <v>1932</v>
      </c>
      <c r="E88" s="41" t="s">
        <v>2181</v>
      </c>
      <c r="F88" s="41" t="s">
        <v>2182</v>
      </c>
      <c r="G88" s="41" t="s">
        <v>1809</v>
      </c>
      <c r="H88" s="41" t="s">
        <v>1810</v>
      </c>
      <c r="I88" s="41" t="s">
        <v>2183</v>
      </c>
      <c r="J88" s="41" t="s">
        <v>2180</v>
      </c>
      <c r="K88" s="41" t="s">
        <v>2184</v>
      </c>
      <c r="L88" s="41" t="s">
        <v>2185</v>
      </c>
      <c r="M88" s="41" t="s">
        <v>2184</v>
      </c>
      <c r="N88" s="41"/>
      <c r="O88" s="41" t="b">
        <v>0</v>
      </c>
      <c r="P88" s="41" t="s">
        <v>1852</v>
      </c>
      <c r="Q88" s="41" t="s">
        <v>1853</v>
      </c>
      <c r="R88" s="41" t="s">
        <v>2179</v>
      </c>
    </row>
    <row r="89" spans="1:18" x14ac:dyDescent="0.25">
      <c r="A89" s="41" t="s">
        <v>711</v>
      </c>
      <c r="B89" s="41" t="s">
        <v>712</v>
      </c>
      <c r="C89" s="41"/>
      <c r="D89" s="41" t="s">
        <v>1848</v>
      </c>
      <c r="E89" s="41"/>
      <c r="F89" s="41"/>
      <c r="G89" s="41"/>
      <c r="H89" s="41"/>
      <c r="I89" s="41" t="s">
        <v>2186</v>
      </c>
      <c r="J89" s="41"/>
      <c r="K89" s="41"/>
      <c r="L89" s="41" t="s">
        <v>2187</v>
      </c>
      <c r="M89" s="41" t="s">
        <v>2188</v>
      </c>
      <c r="N89" s="41">
        <v>67</v>
      </c>
      <c r="O89" s="41" t="b">
        <v>0</v>
      </c>
      <c r="P89" s="41" t="s">
        <v>1852</v>
      </c>
      <c r="Q89" s="41" t="s">
        <v>1853</v>
      </c>
      <c r="R89" s="41" t="s">
        <v>555</v>
      </c>
    </row>
    <row r="90" spans="1:18" x14ac:dyDescent="0.25">
      <c r="A90" s="41" t="s">
        <v>713</v>
      </c>
      <c r="B90" s="41" t="s">
        <v>714</v>
      </c>
      <c r="C90" s="41"/>
      <c r="D90" s="41" t="s">
        <v>2106</v>
      </c>
      <c r="E90" s="41"/>
      <c r="F90" s="41"/>
      <c r="G90" s="41"/>
      <c r="H90" s="41"/>
      <c r="I90" s="41" t="s">
        <v>2186</v>
      </c>
      <c r="J90" s="41"/>
      <c r="K90" s="41"/>
      <c r="L90" s="41" t="s">
        <v>2189</v>
      </c>
      <c r="M90" s="41" t="s">
        <v>2190</v>
      </c>
      <c r="N90" s="41">
        <v>67</v>
      </c>
      <c r="O90" s="41" t="b">
        <v>0</v>
      </c>
      <c r="P90" s="41" t="s">
        <v>1852</v>
      </c>
      <c r="Q90" s="41" t="s">
        <v>1853</v>
      </c>
      <c r="R90" s="41" t="s">
        <v>555</v>
      </c>
    </row>
    <row r="91" spans="1:18" x14ac:dyDescent="0.25">
      <c r="A91" s="41" t="s">
        <v>715</v>
      </c>
      <c r="B91" s="41" t="s">
        <v>716</v>
      </c>
      <c r="C91" s="41"/>
      <c r="D91" s="41" t="s">
        <v>1932</v>
      </c>
      <c r="E91" s="41"/>
      <c r="F91" s="41"/>
      <c r="G91" s="41"/>
      <c r="H91" s="41"/>
      <c r="I91" s="41" t="s">
        <v>2186</v>
      </c>
      <c r="J91" s="41"/>
      <c r="K91" s="41"/>
      <c r="L91" s="41" t="s">
        <v>2191</v>
      </c>
      <c r="M91" s="41" t="s">
        <v>2192</v>
      </c>
      <c r="N91" s="41">
        <v>67</v>
      </c>
      <c r="O91" s="41" t="b">
        <v>0</v>
      </c>
      <c r="P91" s="41" t="s">
        <v>1852</v>
      </c>
      <c r="Q91" s="41" t="s">
        <v>1853</v>
      </c>
      <c r="R91" s="41" t="s">
        <v>555</v>
      </c>
    </row>
    <row r="92" spans="1:18" x14ac:dyDescent="0.25">
      <c r="A92" s="40" t="s">
        <v>717</v>
      </c>
      <c r="B92" s="40" t="s">
        <v>718</v>
      </c>
      <c r="C92" s="40"/>
      <c r="D92" s="40" t="s">
        <v>1866</v>
      </c>
      <c r="E92" s="40"/>
      <c r="F92" s="40"/>
      <c r="G92" s="40"/>
      <c r="H92" s="40"/>
      <c r="I92" s="40" t="s">
        <v>2186</v>
      </c>
      <c r="J92" s="40"/>
      <c r="K92" s="40" t="s">
        <v>2193</v>
      </c>
      <c r="L92" s="40" t="s">
        <v>2194</v>
      </c>
      <c r="M92" s="40" t="s">
        <v>2193</v>
      </c>
      <c r="N92" s="40">
        <v>67</v>
      </c>
      <c r="O92" s="40" t="b">
        <v>0</v>
      </c>
      <c r="P92" s="40" t="s">
        <v>1852</v>
      </c>
      <c r="Q92" s="40" t="s">
        <v>1853</v>
      </c>
      <c r="R92" s="40" t="s">
        <v>555</v>
      </c>
    </row>
    <row r="93" spans="1:18" x14ac:dyDescent="0.25">
      <c r="A93" s="41" t="s">
        <v>719</v>
      </c>
      <c r="B93" s="41" t="s">
        <v>720</v>
      </c>
      <c r="C93" s="41"/>
      <c r="D93" s="41" t="s">
        <v>2177</v>
      </c>
      <c r="E93" s="41"/>
      <c r="F93" s="41"/>
      <c r="G93" s="41"/>
      <c r="H93" s="41"/>
      <c r="I93" s="41" t="s">
        <v>2186</v>
      </c>
      <c r="J93" s="41"/>
      <c r="K93" s="41"/>
      <c r="L93" s="41" t="s">
        <v>2195</v>
      </c>
      <c r="M93" s="41" t="s">
        <v>2196</v>
      </c>
      <c r="N93" s="41">
        <v>67</v>
      </c>
      <c r="O93" s="41" t="b">
        <v>0</v>
      </c>
      <c r="P93" s="41" t="s">
        <v>1852</v>
      </c>
      <c r="Q93" s="41" t="s">
        <v>1853</v>
      </c>
      <c r="R93" s="41" t="s">
        <v>555</v>
      </c>
    </row>
    <row r="94" spans="1:18" x14ac:dyDescent="0.25">
      <c r="A94" s="41" t="s">
        <v>721</v>
      </c>
      <c r="B94" s="41" t="s">
        <v>722</v>
      </c>
      <c r="C94" s="41"/>
      <c r="D94" s="41" t="s">
        <v>2197</v>
      </c>
      <c r="E94" s="41"/>
      <c r="F94" s="41"/>
      <c r="G94" s="41"/>
      <c r="H94" s="41"/>
      <c r="I94" s="41" t="s">
        <v>2186</v>
      </c>
      <c r="J94" s="41"/>
      <c r="K94" s="41"/>
      <c r="L94" s="41" t="s">
        <v>2198</v>
      </c>
      <c r="M94" s="41" t="s">
        <v>2199</v>
      </c>
      <c r="N94" s="41">
        <v>67</v>
      </c>
      <c r="O94" s="41" t="b">
        <v>0</v>
      </c>
      <c r="P94" s="41" t="s">
        <v>1852</v>
      </c>
      <c r="Q94" s="41" t="s">
        <v>1853</v>
      </c>
      <c r="R94" s="41" t="s">
        <v>555</v>
      </c>
    </row>
    <row r="95" spans="1:18" x14ac:dyDescent="0.25">
      <c r="A95" s="40" t="s">
        <v>2200</v>
      </c>
      <c r="B95" s="40" t="s">
        <v>2201</v>
      </c>
      <c r="C95" s="40"/>
      <c r="D95" s="40" t="s">
        <v>2106</v>
      </c>
      <c r="E95" s="40"/>
      <c r="F95" s="40"/>
      <c r="G95" s="40"/>
      <c r="H95" s="40"/>
      <c r="I95" s="40" t="s">
        <v>2186</v>
      </c>
      <c r="J95" s="40" t="s">
        <v>2201</v>
      </c>
      <c r="K95" s="40"/>
      <c r="L95" s="40"/>
      <c r="M95" s="40" t="s">
        <v>2202</v>
      </c>
      <c r="N95" s="40">
        <v>67</v>
      </c>
      <c r="O95" s="40" t="b">
        <v>0</v>
      </c>
      <c r="P95" s="40" t="s">
        <v>1852</v>
      </c>
      <c r="Q95" s="40" t="s">
        <v>1853</v>
      </c>
      <c r="R95" s="40" t="s">
        <v>555</v>
      </c>
    </row>
    <row r="96" spans="1:18" x14ac:dyDescent="0.25">
      <c r="A96" s="40" t="s">
        <v>2203</v>
      </c>
      <c r="B96" s="40" t="s">
        <v>2204</v>
      </c>
      <c r="C96" s="40"/>
      <c r="D96" s="40" t="s">
        <v>2106</v>
      </c>
      <c r="E96" s="40"/>
      <c r="F96" s="40"/>
      <c r="G96" s="40"/>
      <c r="H96" s="40"/>
      <c r="I96" s="40" t="s">
        <v>2186</v>
      </c>
      <c r="J96" s="40" t="s">
        <v>2204</v>
      </c>
      <c r="K96" s="40"/>
      <c r="L96" s="40"/>
      <c r="M96" s="40" t="s">
        <v>2205</v>
      </c>
      <c r="N96" s="40">
        <v>67</v>
      </c>
      <c r="O96" s="40" t="b">
        <v>0</v>
      </c>
      <c r="P96" s="40" t="s">
        <v>1852</v>
      </c>
      <c r="Q96" s="40" t="s">
        <v>1853</v>
      </c>
      <c r="R96" s="40" t="s">
        <v>555</v>
      </c>
    </row>
    <row r="97" spans="1:18" x14ac:dyDescent="0.25">
      <c r="A97" s="40" t="s">
        <v>2206</v>
      </c>
      <c r="B97" s="40" t="s">
        <v>2207</v>
      </c>
      <c r="C97" s="40"/>
      <c r="D97" s="40" t="s">
        <v>2106</v>
      </c>
      <c r="E97" s="40" t="s">
        <v>2208</v>
      </c>
      <c r="F97" s="40" t="s">
        <v>2209</v>
      </c>
      <c r="G97" s="40"/>
      <c r="H97" s="40"/>
      <c r="I97" s="40" t="s">
        <v>2186</v>
      </c>
      <c r="J97" s="40" t="s">
        <v>2210</v>
      </c>
      <c r="K97" s="40" t="s">
        <v>2211</v>
      </c>
      <c r="L97" s="40"/>
      <c r="M97" s="40" t="s">
        <v>2211</v>
      </c>
      <c r="N97" s="40">
        <v>67</v>
      </c>
      <c r="O97" s="40" t="b">
        <v>0</v>
      </c>
      <c r="P97" s="40" t="s">
        <v>1852</v>
      </c>
      <c r="Q97" s="40" t="s">
        <v>1853</v>
      </c>
      <c r="R97" s="40" t="s">
        <v>555</v>
      </c>
    </row>
    <row r="98" spans="1:18" x14ac:dyDescent="0.25">
      <c r="A98" s="40" t="s">
        <v>2212</v>
      </c>
      <c r="B98" s="40" t="s">
        <v>2213</v>
      </c>
      <c r="C98" s="40"/>
      <c r="D98" s="40" t="s">
        <v>2106</v>
      </c>
      <c r="E98" s="40" t="s">
        <v>2208</v>
      </c>
      <c r="F98" s="40" t="s">
        <v>2214</v>
      </c>
      <c r="G98" s="40"/>
      <c r="H98" s="40"/>
      <c r="I98" s="40" t="s">
        <v>2186</v>
      </c>
      <c r="J98" s="40" t="s">
        <v>2213</v>
      </c>
      <c r="K98" s="40" t="s">
        <v>2215</v>
      </c>
      <c r="L98" s="40"/>
      <c r="M98" s="40" t="s">
        <v>2215</v>
      </c>
      <c r="N98" s="40">
        <v>67</v>
      </c>
      <c r="O98" s="40" t="b">
        <v>0</v>
      </c>
      <c r="P98" s="40" t="s">
        <v>1852</v>
      </c>
      <c r="Q98" s="40" t="s">
        <v>1853</v>
      </c>
      <c r="R98" s="40" t="s">
        <v>555</v>
      </c>
    </row>
    <row r="99" spans="1:18" x14ac:dyDescent="0.25">
      <c r="A99" s="40" t="s">
        <v>2216</v>
      </c>
      <c r="B99" s="40" t="s">
        <v>2217</v>
      </c>
      <c r="C99" s="40"/>
      <c r="D99" s="40" t="s">
        <v>2106</v>
      </c>
      <c r="E99" s="40" t="s">
        <v>2208</v>
      </c>
      <c r="F99" s="40" t="s">
        <v>2214</v>
      </c>
      <c r="G99" s="40"/>
      <c r="H99" s="40"/>
      <c r="I99" s="40" t="s">
        <v>2186</v>
      </c>
      <c r="J99" s="40" t="s">
        <v>2217</v>
      </c>
      <c r="K99" s="40" t="s">
        <v>2218</v>
      </c>
      <c r="L99" s="40"/>
      <c r="M99" s="40" t="s">
        <v>2218</v>
      </c>
      <c r="N99" s="40">
        <v>67</v>
      </c>
      <c r="O99" s="40" t="b">
        <v>0</v>
      </c>
      <c r="P99" s="40" t="s">
        <v>1852</v>
      </c>
      <c r="Q99" s="40" t="s">
        <v>1853</v>
      </c>
      <c r="R99" s="40" t="s">
        <v>555</v>
      </c>
    </row>
    <row r="100" spans="1:18" x14ac:dyDescent="0.25">
      <c r="A100" s="40" t="s">
        <v>2219</v>
      </c>
      <c r="B100" s="40" t="s">
        <v>2220</v>
      </c>
      <c r="C100" s="40"/>
      <c r="D100" s="40" t="s">
        <v>1848</v>
      </c>
      <c r="E100" s="40"/>
      <c r="F100" s="40"/>
      <c r="G100" s="40" t="s">
        <v>75</v>
      </c>
      <c r="H100" s="40" t="s">
        <v>1806</v>
      </c>
      <c r="I100" s="40" t="s">
        <v>2186</v>
      </c>
      <c r="J100" s="40" t="s">
        <v>2220</v>
      </c>
      <c r="K100" s="40"/>
      <c r="L100" s="40"/>
      <c r="M100" s="40" t="s">
        <v>2221</v>
      </c>
      <c r="N100" s="40">
        <v>67</v>
      </c>
      <c r="O100" s="40" t="b">
        <v>0</v>
      </c>
      <c r="P100" s="40" t="s">
        <v>1852</v>
      </c>
      <c r="Q100" s="40" t="s">
        <v>1853</v>
      </c>
      <c r="R100" s="40" t="s">
        <v>555</v>
      </c>
    </row>
    <row r="101" spans="1:18" x14ac:dyDescent="0.25">
      <c r="A101" s="40" t="s">
        <v>2222</v>
      </c>
      <c r="B101" s="40" t="s">
        <v>2223</v>
      </c>
      <c r="C101" s="40"/>
      <c r="D101" s="40" t="s">
        <v>1848</v>
      </c>
      <c r="E101" s="40"/>
      <c r="F101" s="40"/>
      <c r="G101" s="40" t="s">
        <v>76</v>
      </c>
      <c r="H101" s="40" t="s">
        <v>1804</v>
      </c>
      <c r="I101" s="40" t="s">
        <v>2186</v>
      </c>
      <c r="J101" s="40" t="s">
        <v>2223</v>
      </c>
      <c r="K101" s="40"/>
      <c r="L101" s="40"/>
      <c r="M101" s="40" t="s">
        <v>2224</v>
      </c>
      <c r="N101" s="40">
        <v>67</v>
      </c>
      <c r="O101" s="40" t="b">
        <v>0</v>
      </c>
      <c r="P101" s="40" t="s">
        <v>1852</v>
      </c>
      <c r="Q101" s="40" t="s">
        <v>1853</v>
      </c>
      <c r="R101" s="40" t="s">
        <v>555</v>
      </c>
    </row>
    <row r="102" spans="1:18" x14ac:dyDescent="0.25">
      <c r="A102" s="40" t="s">
        <v>2225</v>
      </c>
      <c r="B102" s="40" t="s">
        <v>2226</v>
      </c>
      <c r="C102" s="40"/>
      <c r="D102" s="40" t="s">
        <v>1848</v>
      </c>
      <c r="E102" s="40"/>
      <c r="F102" s="40"/>
      <c r="G102" s="40" t="s">
        <v>75</v>
      </c>
      <c r="H102" s="40" t="s">
        <v>1806</v>
      </c>
      <c r="I102" s="40" t="s">
        <v>2186</v>
      </c>
      <c r="J102" s="40" t="s">
        <v>2226</v>
      </c>
      <c r="K102" s="40"/>
      <c r="L102" s="40"/>
      <c r="M102" s="40" t="s">
        <v>2227</v>
      </c>
      <c r="N102" s="40">
        <v>67</v>
      </c>
      <c r="O102" s="40" t="b">
        <v>0</v>
      </c>
      <c r="P102" s="40" t="s">
        <v>1852</v>
      </c>
      <c r="Q102" s="40" t="s">
        <v>1853</v>
      </c>
      <c r="R102" s="40" t="s">
        <v>555</v>
      </c>
    </row>
    <row r="103" spans="1:18" x14ac:dyDescent="0.25">
      <c r="A103" s="40" t="s">
        <v>2228</v>
      </c>
      <c r="B103" s="40" t="s">
        <v>2229</v>
      </c>
      <c r="C103" s="40"/>
      <c r="D103" s="40" t="s">
        <v>1848</v>
      </c>
      <c r="E103" s="40"/>
      <c r="F103" s="40"/>
      <c r="G103" s="40" t="s">
        <v>75</v>
      </c>
      <c r="H103" s="40" t="s">
        <v>1806</v>
      </c>
      <c r="I103" s="40" t="s">
        <v>2186</v>
      </c>
      <c r="J103" s="40" t="s">
        <v>2229</v>
      </c>
      <c r="K103" s="40"/>
      <c r="L103" s="40"/>
      <c r="M103" s="40" t="s">
        <v>2230</v>
      </c>
      <c r="N103" s="40">
        <v>67</v>
      </c>
      <c r="O103" s="40" t="b">
        <v>0</v>
      </c>
      <c r="P103" s="40" t="s">
        <v>1852</v>
      </c>
      <c r="Q103" s="40" t="s">
        <v>1853</v>
      </c>
      <c r="R103" s="40" t="s">
        <v>555</v>
      </c>
    </row>
    <row r="104" spans="1:18" x14ac:dyDescent="0.25">
      <c r="A104" s="40" t="s">
        <v>2231</v>
      </c>
      <c r="B104" s="40" t="s">
        <v>2232</v>
      </c>
      <c r="C104" s="40"/>
      <c r="D104" s="40" t="s">
        <v>1848</v>
      </c>
      <c r="E104" s="40"/>
      <c r="F104" s="40"/>
      <c r="G104" s="40" t="s">
        <v>1813</v>
      </c>
      <c r="H104" s="40" t="s">
        <v>1814</v>
      </c>
      <c r="I104" s="40" t="s">
        <v>2186</v>
      </c>
      <c r="J104" s="40" t="s">
        <v>2232</v>
      </c>
      <c r="K104" s="40"/>
      <c r="L104" s="40"/>
      <c r="M104" s="40" t="s">
        <v>2233</v>
      </c>
      <c r="N104" s="40">
        <v>67</v>
      </c>
      <c r="O104" s="40" t="b">
        <v>0</v>
      </c>
      <c r="P104" s="40" t="s">
        <v>1852</v>
      </c>
      <c r="Q104" s="40" t="s">
        <v>1853</v>
      </c>
      <c r="R104" s="40" t="s">
        <v>555</v>
      </c>
    </row>
    <row r="105" spans="1:18" x14ac:dyDescent="0.25">
      <c r="A105" s="40" t="s">
        <v>2234</v>
      </c>
      <c r="B105" s="40" t="s">
        <v>2235</v>
      </c>
      <c r="C105" s="40"/>
      <c r="D105" s="40" t="s">
        <v>1848</v>
      </c>
      <c r="E105" s="40"/>
      <c r="F105" s="40"/>
      <c r="G105" s="40" t="s">
        <v>1813</v>
      </c>
      <c r="H105" s="40" t="s">
        <v>1814</v>
      </c>
      <c r="I105" s="40" t="s">
        <v>2186</v>
      </c>
      <c r="J105" s="40" t="s">
        <v>2235</v>
      </c>
      <c r="K105" s="40"/>
      <c r="L105" s="40"/>
      <c r="M105" s="40" t="s">
        <v>2236</v>
      </c>
      <c r="N105" s="40">
        <v>67</v>
      </c>
      <c r="O105" s="40" t="b">
        <v>0</v>
      </c>
      <c r="P105" s="40" t="s">
        <v>1852</v>
      </c>
      <c r="Q105" s="40" t="s">
        <v>1853</v>
      </c>
      <c r="R105" s="40" t="s">
        <v>555</v>
      </c>
    </row>
    <row r="106" spans="1:18" x14ac:dyDescent="0.25">
      <c r="A106" s="40" t="s">
        <v>2237</v>
      </c>
      <c r="B106" s="40" t="s">
        <v>2238</v>
      </c>
      <c r="C106" s="40"/>
      <c r="D106" s="40" t="s">
        <v>1848</v>
      </c>
      <c r="E106" s="40"/>
      <c r="F106" s="40"/>
      <c r="G106" s="40" t="s">
        <v>75</v>
      </c>
      <c r="H106" s="40" t="s">
        <v>1806</v>
      </c>
      <c r="I106" s="40" t="s">
        <v>2186</v>
      </c>
      <c r="J106" s="40" t="s">
        <v>2238</v>
      </c>
      <c r="K106" s="40"/>
      <c r="L106" s="40"/>
      <c r="M106" s="40" t="s">
        <v>2239</v>
      </c>
      <c r="N106" s="40">
        <v>67</v>
      </c>
      <c r="O106" s="40" t="b">
        <v>0</v>
      </c>
      <c r="P106" s="40" t="s">
        <v>1852</v>
      </c>
      <c r="Q106" s="40" t="s">
        <v>1853</v>
      </c>
      <c r="R106" s="40" t="s">
        <v>555</v>
      </c>
    </row>
    <row r="107" spans="1:18" x14ac:dyDescent="0.25">
      <c r="A107" s="40" t="s">
        <v>2240</v>
      </c>
      <c r="B107" s="40" t="s">
        <v>2241</v>
      </c>
      <c r="C107" s="40"/>
      <c r="D107" s="40" t="s">
        <v>1848</v>
      </c>
      <c r="E107" s="40"/>
      <c r="F107" s="40"/>
      <c r="G107" s="40" t="s">
        <v>75</v>
      </c>
      <c r="H107" s="40" t="s">
        <v>1806</v>
      </c>
      <c r="I107" s="40" t="s">
        <v>2186</v>
      </c>
      <c r="J107" s="40" t="s">
        <v>2241</v>
      </c>
      <c r="K107" s="40"/>
      <c r="L107" s="40"/>
      <c r="M107" s="40" t="s">
        <v>2242</v>
      </c>
      <c r="N107" s="40">
        <v>67</v>
      </c>
      <c r="O107" s="40" t="b">
        <v>0</v>
      </c>
      <c r="P107" s="40" t="s">
        <v>1852</v>
      </c>
      <c r="Q107" s="40" t="s">
        <v>1853</v>
      </c>
      <c r="R107" s="40" t="s">
        <v>555</v>
      </c>
    </row>
    <row r="108" spans="1:18" x14ac:dyDescent="0.25">
      <c r="A108" s="40" t="s">
        <v>2243</v>
      </c>
      <c r="B108" s="40" t="s">
        <v>2244</v>
      </c>
      <c r="C108" s="40"/>
      <c r="D108" s="40" t="s">
        <v>1848</v>
      </c>
      <c r="E108" s="40"/>
      <c r="F108" s="40"/>
      <c r="G108" s="40" t="s">
        <v>75</v>
      </c>
      <c r="H108" s="40" t="s">
        <v>1806</v>
      </c>
      <c r="I108" s="40" t="s">
        <v>2186</v>
      </c>
      <c r="J108" s="40" t="s">
        <v>2244</v>
      </c>
      <c r="K108" s="40"/>
      <c r="L108" s="40"/>
      <c r="M108" s="40" t="s">
        <v>2245</v>
      </c>
      <c r="N108" s="40">
        <v>67</v>
      </c>
      <c r="O108" s="40" t="b">
        <v>0</v>
      </c>
      <c r="P108" s="40" t="s">
        <v>1852</v>
      </c>
      <c r="Q108" s="40" t="s">
        <v>1853</v>
      </c>
      <c r="R108" s="40" t="s">
        <v>555</v>
      </c>
    </row>
    <row r="109" spans="1:18" x14ac:dyDescent="0.25">
      <c r="A109" s="40" t="s">
        <v>2246</v>
      </c>
      <c r="B109" s="40" t="s">
        <v>2247</v>
      </c>
      <c r="C109" s="40"/>
      <c r="D109" s="40" t="s">
        <v>1848</v>
      </c>
      <c r="E109" s="40"/>
      <c r="F109" s="40"/>
      <c r="G109" s="40" t="s">
        <v>75</v>
      </c>
      <c r="H109" s="40" t="s">
        <v>1806</v>
      </c>
      <c r="I109" s="40" t="s">
        <v>2186</v>
      </c>
      <c r="J109" s="40" t="s">
        <v>2247</v>
      </c>
      <c r="K109" s="40"/>
      <c r="L109" s="40"/>
      <c r="M109" s="40" t="s">
        <v>2248</v>
      </c>
      <c r="N109" s="40">
        <v>67</v>
      </c>
      <c r="O109" s="40" t="b">
        <v>0</v>
      </c>
      <c r="P109" s="40" t="s">
        <v>1852</v>
      </c>
      <c r="Q109" s="40" t="s">
        <v>1853</v>
      </c>
      <c r="R109" s="40" t="s">
        <v>555</v>
      </c>
    </row>
    <row r="110" spans="1:18" x14ac:dyDescent="0.25">
      <c r="A110" s="40" t="s">
        <v>2249</v>
      </c>
      <c r="B110" s="40" t="s">
        <v>2250</v>
      </c>
      <c r="C110" s="40"/>
      <c r="D110" s="40" t="s">
        <v>1848</v>
      </c>
      <c r="E110" s="40"/>
      <c r="F110" s="40"/>
      <c r="G110" s="40" t="s">
        <v>75</v>
      </c>
      <c r="H110" s="40" t="s">
        <v>1806</v>
      </c>
      <c r="I110" s="40" t="s">
        <v>2186</v>
      </c>
      <c r="J110" s="40" t="s">
        <v>2250</v>
      </c>
      <c r="K110" s="40"/>
      <c r="L110" s="40"/>
      <c r="M110" s="40" t="s">
        <v>2251</v>
      </c>
      <c r="N110" s="40">
        <v>67</v>
      </c>
      <c r="O110" s="40" t="b">
        <v>0</v>
      </c>
      <c r="P110" s="40" t="s">
        <v>1852</v>
      </c>
      <c r="Q110" s="40" t="s">
        <v>1853</v>
      </c>
      <c r="R110" s="40" t="s">
        <v>555</v>
      </c>
    </row>
    <row r="111" spans="1:18" x14ac:dyDescent="0.25">
      <c r="A111" s="40" t="s">
        <v>2252</v>
      </c>
      <c r="B111" s="40" t="s">
        <v>2253</v>
      </c>
      <c r="C111" s="40"/>
      <c r="D111" s="40" t="s">
        <v>1848</v>
      </c>
      <c r="E111" s="40"/>
      <c r="F111" s="40"/>
      <c r="G111" s="40" t="s">
        <v>75</v>
      </c>
      <c r="H111" s="40" t="s">
        <v>1806</v>
      </c>
      <c r="I111" s="40" t="s">
        <v>2186</v>
      </c>
      <c r="J111" s="40" t="s">
        <v>2253</v>
      </c>
      <c r="K111" s="40"/>
      <c r="L111" s="40"/>
      <c r="M111" s="40" t="s">
        <v>2254</v>
      </c>
      <c r="N111" s="40">
        <v>67</v>
      </c>
      <c r="O111" s="40" t="b">
        <v>0</v>
      </c>
      <c r="P111" s="40" t="s">
        <v>1852</v>
      </c>
      <c r="Q111" s="40" t="s">
        <v>1853</v>
      </c>
      <c r="R111" s="40" t="s">
        <v>555</v>
      </c>
    </row>
    <row r="112" spans="1:18" x14ac:dyDescent="0.25">
      <c r="A112" s="40" t="s">
        <v>2255</v>
      </c>
      <c r="B112" s="40" t="s">
        <v>2256</v>
      </c>
      <c r="C112" s="40"/>
      <c r="D112" s="40" t="s">
        <v>1848</v>
      </c>
      <c r="E112" s="40"/>
      <c r="F112" s="40"/>
      <c r="G112" s="40" t="s">
        <v>75</v>
      </c>
      <c r="H112" s="40" t="s">
        <v>1806</v>
      </c>
      <c r="I112" s="40" t="s">
        <v>2186</v>
      </c>
      <c r="J112" s="40" t="s">
        <v>2256</v>
      </c>
      <c r="K112" s="40"/>
      <c r="L112" s="40"/>
      <c r="M112" s="40" t="s">
        <v>2257</v>
      </c>
      <c r="N112" s="40">
        <v>67</v>
      </c>
      <c r="O112" s="40" t="b">
        <v>0</v>
      </c>
      <c r="P112" s="40" t="s">
        <v>1852</v>
      </c>
      <c r="Q112" s="40" t="s">
        <v>1853</v>
      </c>
      <c r="R112" s="40" t="s">
        <v>555</v>
      </c>
    </row>
    <row r="113" spans="1:18" x14ac:dyDescent="0.25">
      <c r="A113" s="40" t="s">
        <v>2258</v>
      </c>
      <c r="B113" s="40" t="s">
        <v>2259</v>
      </c>
      <c r="C113" s="40"/>
      <c r="D113" s="40" t="s">
        <v>1848</v>
      </c>
      <c r="E113" s="40"/>
      <c r="F113" s="40"/>
      <c r="G113" s="40" t="s">
        <v>1813</v>
      </c>
      <c r="H113" s="40" t="s">
        <v>1814</v>
      </c>
      <c r="I113" s="40" t="s">
        <v>2186</v>
      </c>
      <c r="J113" s="40" t="s">
        <v>2259</v>
      </c>
      <c r="K113" s="40"/>
      <c r="L113" s="40"/>
      <c r="M113" s="40" t="s">
        <v>2260</v>
      </c>
      <c r="N113" s="40">
        <v>67</v>
      </c>
      <c r="O113" s="40" t="b">
        <v>0</v>
      </c>
      <c r="P113" s="40" t="s">
        <v>1852</v>
      </c>
      <c r="Q113" s="40" t="s">
        <v>1853</v>
      </c>
      <c r="R113" s="40" t="s">
        <v>555</v>
      </c>
    </row>
    <row r="114" spans="1:18" x14ac:dyDescent="0.25">
      <c r="A114" s="40" t="s">
        <v>2261</v>
      </c>
      <c r="B114" s="40" t="s">
        <v>2262</v>
      </c>
      <c r="C114" s="40"/>
      <c r="D114" s="40" t="s">
        <v>1848</v>
      </c>
      <c r="E114" s="40"/>
      <c r="F114" s="40"/>
      <c r="G114" s="40" t="s">
        <v>1813</v>
      </c>
      <c r="H114" s="40" t="s">
        <v>1814</v>
      </c>
      <c r="I114" s="40" t="s">
        <v>2186</v>
      </c>
      <c r="J114" s="40" t="s">
        <v>2262</v>
      </c>
      <c r="K114" s="40"/>
      <c r="L114" s="40"/>
      <c r="M114" s="40" t="s">
        <v>2263</v>
      </c>
      <c r="N114" s="40">
        <v>67</v>
      </c>
      <c r="O114" s="40" t="b">
        <v>0</v>
      </c>
      <c r="P114" s="40" t="s">
        <v>1852</v>
      </c>
      <c r="Q114" s="40" t="s">
        <v>1853</v>
      </c>
      <c r="R114" s="40" t="s">
        <v>555</v>
      </c>
    </row>
    <row r="115" spans="1:18" x14ac:dyDescent="0.25">
      <c r="A115" s="40" t="s">
        <v>2264</v>
      </c>
      <c r="B115" s="40" t="s">
        <v>2265</v>
      </c>
      <c r="C115" s="40"/>
      <c r="D115" s="40" t="s">
        <v>1848</v>
      </c>
      <c r="E115" s="40"/>
      <c r="F115" s="40"/>
      <c r="G115" s="40" t="s">
        <v>76</v>
      </c>
      <c r="H115" s="40" t="s">
        <v>1804</v>
      </c>
      <c r="I115" s="40" t="s">
        <v>2186</v>
      </c>
      <c r="J115" s="40" t="s">
        <v>2265</v>
      </c>
      <c r="K115" s="40"/>
      <c r="L115" s="40"/>
      <c r="M115" s="40" t="s">
        <v>2266</v>
      </c>
      <c r="N115" s="40">
        <v>67</v>
      </c>
      <c r="O115" s="40" t="b">
        <v>0</v>
      </c>
      <c r="P115" s="40" t="s">
        <v>1852</v>
      </c>
      <c r="Q115" s="40" t="s">
        <v>1853</v>
      </c>
      <c r="R115" s="40" t="s">
        <v>555</v>
      </c>
    </row>
    <row r="116" spans="1:18" x14ac:dyDescent="0.25">
      <c r="A116" s="40" t="s">
        <v>2267</v>
      </c>
      <c r="B116" s="40" t="s">
        <v>2268</v>
      </c>
      <c r="C116" s="40"/>
      <c r="D116" s="40" t="s">
        <v>1848</v>
      </c>
      <c r="E116" s="40"/>
      <c r="F116" s="40"/>
      <c r="G116" s="40" t="s">
        <v>76</v>
      </c>
      <c r="H116" s="40" t="s">
        <v>1804</v>
      </c>
      <c r="I116" s="40" t="s">
        <v>2186</v>
      </c>
      <c r="J116" s="40" t="s">
        <v>2268</v>
      </c>
      <c r="K116" s="40"/>
      <c r="L116" s="40"/>
      <c r="M116" s="40" t="s">
        <v>2269</v>
      </c>
      <c r="N116" s="40">
        <v>67</v>
      </c>
      <c r="O116" s="40" t="b">
        <v>0</v>
      </c>
      <c r="P116" s="40" t="s">
        <v>1852</v>
      </c>
      <c r="Q116" s="40" t="s">
        <v>1853</v>
      </c>
      <c r="R116" s="40" t="s">
        <v>555</v>
      </c>
    </row>
    <row r="117" spans="1:18" x14ac:dyDescent="0.25">
      <c r="A117" s="40" t="s">
        <v>2270</v>
      </c>
      <c r="B117" s="40" t="s">
        <v>2271</v>
      </c>
      <c r="C117" s="40"/>
      <c r="D117" s="40" t="s">
        <v>1848</v>
      </c>
      <c r="E117" s="40"/>
      <c r="F117" s="40"/>
      <c r="G117" s="40" t="s">
        <v>75</v>
      </c>
      <c r="H117" s="40" t="s">
        <v>1806</v>
      </c>
      <c r="I117" s="40" t="s">
        <v>2186</v>
      </c>
      <c r="J117" s="40" t="s">
        <v>2271</v>
      </c>
      <c r="K117" s="40"/>
      <c r="L117" s="40"/>
      <c r="M117" s="40" t="s">
        <v>2272</v>
      </c>
      <c r="N117" s="40">
        <v>67</v>
      </c>
      <c r="O117" s="40" t="b">
        <v>0</v>
      </c>
      <c r="P117" s="40" t="s">
        <v>1852</v>
      </c>
      <c r="Q117" s="40" t="s">
        <v>1853</v>
      </c>
      <c r="R117" s="40" t="s">
        <v>555</v>
      </c>
    </row>
    <row r="118" spans="1:18" x14ac:dyDescent="0.25">
      <c r="A118" s="40" t="s">
        <v>2273</v>
      </c>
      <c r="B118" s="40" t="s">
        <v>2274</v>
      </c>
      <c r="C118" s="40"/>
      <c r="D118" s="40" t="s">
        <v>1848</v>
      </c>
      <c r="E118" s="40"/>
      <c r="F118" s="40"/>
      <c r="G118" s="40" t="s">
        <v>1813</v>
      </c>
      <c r="H118" s="40" t="s">
        <v>1814</v>
      </c>
      <c r="I118" s="40" t="s">
        <v>2186</v>
      </c>
      <c r="J118" s="40" t="s">
        <v>2274</v>
      </c>
      <c r="K118" s="40"/>
      <c r="L118" s="40"/>
      <c r="M118" s="40" t="s">
        <v>2275</v>
      </c>
      <c r="N118" s="40">
        <v>67</v>
      </c>
      <c r="O118" s="40" t="b">
        <v>0</v>
      </c>
      <c r="P118" s="40" t="s">
        <v>1852</v>
      </c>
      <c r="Q118" s="40" t="s">
        <v>1853</v>
      </c>
      <c r="R118" s="40" t="s">
        <v>555</v>
      </c>
    </row>
    <row r="119" spans="1:18" x14ac:dyDescent="0.25">
      <c r="A119" s="40" t="s">
        <v>2276</v>
      </c>
      <c r="B119" s="40" t="s">
        <v>2277</v>
      </c>
      <c r="C119" s="40"/>
      <c r="D119" s="40" t="s">
        <v>1848</v>
      </c>
      <c r="E119" s="40"/>
      <c r="F119" s="40"/>
      <c r="G119" s="40" t="s">
        <v>75</v>
      </c>
      <c r="H119" s="40" t="s">
        <v>1806</v>
      </c>
      <c r="I119" s="40" t="s">
        <v>2186</v>
      </c>
      <c r="J119" s="40" t="s">
        <v>2277</v>
      </c>
      <c r="K119" s="40"/>
      <c r="L119" s="40"/>
      <c r="M119" s="40" t="s">
        <v>2278</v>
      </c>
      <c r="N119" s="40">
        <v>67</v>
      </c>
      <c r="O119" s="40" t="b">
        <v>0</v>
      </c>
      <c r="P119" s="40" t="s">
        <v>1852</v>
      </c>
      <c r="Q119" s="40" t="s">
        <v>1853</v>
      </c>
      <c r="R119" s="40" t="s">
        <v>555</v>
      </c>
    </row>
    <row r="120" spans="1:18" x14ac:dyDescent="0.25">
      <c r="A120" s="40" t="s">
        <v>2279</v>
      </c>
      <c r="B120" s="40" t="s">
        <v>2280</v>
      </c>
      <c r="C120" s="40"/>
      <c r="D120" s="40" t="s">
        <v>1848</v>
      </c>
      <c r="E120" s="40"/>
      <c r="F120" s="40"/>
      <c r="G120" s="40" t="s">
        <v>75</v>
      </c>
      <c r="H120" s="40" t="s">
        <v>1806</v>
      </c>
      <c r="I120" s="40" t="s">
        <v>2186</v>
      </c>
      <c r="J120" s="40" t="s">
        <v>2280</v>
      </c>
      <c r="K120" s="40"/>
      <c r="L120" s="40"/>
      <c r="M120" s="40" t="s">
        <v>2281</v>
      </c>
      <c r="N120" s="40">
        <v>67</v>
      </c>
      <c r="O120" s="40" t="b">
        <v>0</v>
      </c>
      <c r="P120" s="40" t="s">
        <v>1852</v>
      </c>
      <c r="Q120" s="40" t="s">
        <v>1853</v>
      </c>
      <c r="R120" s="40" t="s">
        <v>555</v>
      </c>
    </row>
    <row r="121" spans="1:18" x14ac:dyDescent="0.25">
      <c r="A121" s="40" t="s">
        <v>2282</v>
      </c>
      <c r="B121" s="40" t="s">
        <v>2283</v>
      </c>
      <c r="C121" s="40"/>
      <c r="D121" s="40" t="s">
        <v>1848</v>
      </c>
      <c r="E121" s="40"/>
      <c r="F121" s="40"/>
      <c r="G121" s="40" t="s">
        <v>76</v>
      </c>
      <c r="H121" s="40" t="s">
        <v>1804</v>
      </c>
      <c r="I121" s="40" t="s">
        <v>2186</v>
      </c>
      <c r="J121" s="40" t="s">
        <v>2283</v>
      </c>
      <c r="K121" s="40"/>
      <c r="L121" s="40"/>
      <c r="M121" s="40" t="s">
        <v>2284</v>
      </c>
      <c r="N121" s="40">
        <v>67</v>
      </c>
      <c r="O121" s="40" t="b">
        <v>0</v>
      </c>
      <c r="P121" s="40" t="s">
        <v>1852</v>
      </c>
      <c r="Q121" s="40" t="s">
        <v>1853</v>
      </c>
      <c r="R121" s="40" t="s">
        <v>555</v>
      </c>
    </row>
    <row r="122" spans="1:18" x14ac:dyDescent="0.25">
      <c r="A122" s="40" t="s">
        <v>2285</v>
      </c>
      <c r="B122" s="40" t="s">
        <v>2286</v>
      </c>
      <c r="C122" s="40"/>
      <c r="D122" s="40" t="s">
        <v>1848</v>
      </c>
      <c r="E122" s="40"/>
      <c r="F122" s="40"/>
      <c r="G122" s="40" t="s">
        <v>75</v>
      </c>
      <c r="H122" s="40" t="s">
        <v>1806</v>
      </c>
      <c r="I122" s="40" t="s">
        <v>2186</v>
      </c>
      <c r="J122" s="40" t="s">
        <v>2286</v>
      </c>
      <c r="K122" s="40"/>
      <c r="L122" s="40"/>
      <c r="M122" s="40" t="s">
        <v>2287</v>
      </c>
      <c r="N122" s="40">
        <v>67</v>
      </c>
      <c r="O122" s="40" t="b">
        <v>0</v>
      </c>
      <c r="P122" s="40" t="s">
        <v>1852</v>
      </c>
      <c r="Q122" s="40" t="s">
        <v>1853</v>
      </c>
      <c r="R122" s="40" t="s">
        <v>555</v>
      </c>
    </row>
    <row r="123" spans="1:18" x14ac:dyDescent="0.25">
      <c r="A123" s="40" t="s">
        <v>2288</v>
      </c>
      <c r="B123" s="40" t="s">
        <v>2289</v>
      </c>
      <c r="C123" s="40"/>
      <c r="D123" s="40" t="s">
        <v>1848</v>
      </c>
      <c r="E123" s="40"/>
      <c r="F123" s="40"/>
      <c r="G123" s="40" t="s">
        <v>75</v>
      </c>
      <c r="H123" s="40" t="s">
        <v>1806</v>
      </c>
      <c r="I123" s="40" t="s">
        <v>2186</v>
      </c>
      <c r="J123" s="40" t="s">
        <v>2289</v>
      </c>
      <c r="K123" s="40"/>
      <c r="L123" s="40"/>
      <c r="M123" s="40" t="s">
        <v>2290</v>
      </c>
      <c r="N123" s="40">
        <v>67</v>
      </c>
      <c r="O123" s="40" t="b">
        <v>0</v>
      </c>
      <c r="P123" s="40" t="s">
        <v>1852</v>
      </c>
      <c r="Q123" s="40" t="s">
        <v>1853</v>
      </c>
      <c r="R123" s="40" t="s">
        <v>555</v>
      </c>
    </row>
    <row r="124" spans="1:18" x14ac:dyDescent="0.25">
      <c r="A124" s="40" t="s">
        <v>2291</v>
      </c>
      <c r="B124" s="40" t="s">
        <v>2292</v>
      </c>
      <c r="C124" s="40"/>
      <c r="D124" s="40" t="s">
        <v>1848</v>
      </c>
      <c r="E124" s="40"/>
      <c r="F124" s="40"/>
      <c r="G124" s="40" t="s">
        <v>1813</v>
      </c>
      <c r="H124" s="40" t="s">
        <v>1814</v>
      </c>
      <c r="I124" s="40" t="s">
        <v>2186</v>
      </c>
      <c r="J124" s="40" t="s">
        <v>2292</v>
      </c>
      <c r="K124" s="40"/>
      <c r="L124" s="40"/>
      <c r="M124" s="40" t="s">
        <v>2293</v>
      </c>
      <c r="N124" s="40">
        <v>67</v>
      </c>
      <c r="O124" s="40" t="b">
        <v>0</v>
      </c>
      <c r="P124" s="40" t="s">
        <v>1852</v>
      </c>
      <c r="Q124" s="40" t="s">
        <v>1853</v>
      </c>
      <c r="R124" s="40" t="s">
        <v>555</v>
      </c>
    </row>
    <row r="125" spans="1:18" x14ac:dyDescent="0.25">
      <c r="A125" s="40" t="s">
        <v>2294</v>
      </c>
      <c r="B125" s="40" t="s">
        <v>2295</v>
      </c>
      <c r="C125" s="40"/>
      <c r="D125" s="40" t="s">
        <v>1848</v>
      </c>
      <c r="E125" s="40"/>
      <c r="F125" s="40"/>
      <c r="G125" s="40" t="s">
        <v>1813</v>
      </c>
      <c r="H125" s="40" t="s">
        <v>1814</v>
      </c>
      <c r="I125" s="40" t="s">
        <v>2186</v>
      </c>
      <c r="J125" s="40" t="s">
        <v>2295</v>
      </c>
      <c r="K125" s="40"/>
      <c r="L125" s="40"/>
      <c r="M125" s="40" t="s">
        <v>2296</v>
      </c>
      <c r="N125" s="40">
        <v>67</v>
      </c>
      <c r="O125" s="40" t="b">
        <v>0</v>
      </c>
      <c r="P125" s="40" t="s">
        <v>1852</v>
      </c>
      <c r="Q125" s="40" t="s">
        <v>1853</v>
      </c>
      <c r="R125" s="40" t="s">
        <v>555</v>
      </c>
    </row>
    <row r="126" spans="1:18" x14ac:dyDescent="0.25">
      <c r="A126" s="40" t="s">
        <v>2297</v>
      </c>
      <c r="B126" s="40" t="s">
        <v>2298</v>
      </c>
      <c r="C126" s="40"/>
      <c r="D126" s="40" t="s">
        <v>1848</v>
      </c>
      <c r="E126" s="40"/>
      <c r="F126" s="40"/>
      <c r="G126" s="40" t="s">
        <v>1813</v>
      </c>
      <c r="H126" s="40" t="s">
        <v>1814</v>
      </c>
      <c r="I126" s="40" t="s">
        <v>2186</v>
      </c>
      <c r="J126" s="40" t="s">
        <v>2298</v>
      </c>
      <c r="K126" s="40"/>
      <c r="L126" s="40"/>
      <c r="M126" s="40" t="s">
        <v>2299</v>
      </c>
      <c r="N126" s="40">
        <v>67</v>
      </c>
      <c r="O126" s="40" t="b">
        <v>0</v>
      </c>
      <c r="P126" s="40" t="s">
        <v>1852</v>
      </c>
      <c r="Q126" s="40" t="s">
        <v>1853</v>
      </c>
      <c r="R126" s="40" t="s">
        <v>555</v>
      </c>
    </row>
    <row r="127" spans="1:18" x14ac:dyDescent="0.25">
      <c r="A127" s="40" t="s">
        <v>2300</v>
      </c>
      <c r="B127" s="40" t="s">
        <v>2301</v>
      </c>
      <c r="C127" s="40"/>
      <c r="D127" s="40" t="s">
        <v>1848</v>
      </c>
      <c r="E127" s="40"/>
      <c r="F127" s="40"/>
      <c r="G127" s="40" t="s">
        <v>1813</v>
      </c>
      <c r="H127" s="40" t="s">
        <v>1814</v>
      </c>
      <c r="I127" s="40" t="s">
        <v>2186</v>
      </c>
      <c r="J127" s="40" t="s">
        <v>2301</v>
      </c>
      <c r="K127" s="40"/>
      <c r="L127" s="40"/>
      <c r="M127" s="40" t="s">
        <v>2302</v>
      </c>
      <c r="N127" s="40">
        <v>67</v>
      </c>
      <c r="O127" s="40" t="b">
        <v>0</v>
      </c>
      <c r="P127" s="40" t="s">
        <v>1852</v>
      </c>
      <c r="Q127" s="40" t="s">
        <v>1853</v>
      </c>
      <c r="R127" s="40" t="s">
        <v>555</v>
      </c>
    </row>
    <row r="128" spans="1:18" x14ac:dyDescent="0.25">
      <c r="A128" s="40" t="s">
        <v>2303</v>
      </c>
      <c r="B128" s="40" t="s">
        <v>2304</v>
      </c>
      <c r="C128" s="40"/>
      <c r="D128" s="40" t="s">
        <v>1848</v>
      </c>
      <c r="E128" s="40"/>
      <c r="F128" s="40"/>
      <c r="G128" s="40" t="s">
        <v>1813</v>
      </c>
      <c r="H128" s="40" t="s">
        <v>1814</v>
      </c>
      <c r="I128" s="40" t="s">
        <v>2186</v>
      </c>
      <c r="J128" s="40" t="s">
        <v>2304</v>
      </c>
      <c r="K128" s="40"/>
      <c r="L128" s="40"/>
      <c r="M128" s="40" t="s">
        <v>2305</v>
      </c>
      <c r="N128" s="40">
        <v>67</v>
      </c>
      <c r="O128" s="40" t="b">
        <v>0</v>
      </c>
      <c r="P128" s="40" t="s">
        <v>1852</v>
      </c>
      <c r="Q128" s="40" t="s">
        <v>1853</v>
      </c>
      <c r="R128" s="40" t="s">
        <v>555</v>
      </c>
    </row>
    <row r="129" spans="1:18" x14ac:dyDescent="0.25">
      <c r="A129" s="40" t="s">
        <v>2306</v>
      </c>
      <c r="B129" s="40" t="s">
        <v>2307</v>
      </c>
      <c r="C129" s="40"/>
      <c r="D129" s="40" t="s">
        <v>1848</v>
      </c>
      <c r="E129" s="40"/>
      <c r="F129" s="40"/>
      <c r="G129" s="40" t="s">
        <v>1813</v>
      </c>
      <c r="H129" s="40" t="s">
        <v>1814</v>
      </c>
      <c r="I129" s="40" t="s">
        <v>2186</v>
      </c>
      <c r="J129" s="40" t="s">
        <v>2307</v>
      </c>
      <c r="K129" s="40"/>
      <c r="L129" s="40"/>
      <c r="M129" s="40" t="s">
        <v>2308</v>
      </c>
      <c r="N129" s="40">
        <v>67</v>
      </c>
      <c r="O129" s="40" t="b">
        <v>0</v>
      </c>
      <c r="P129" s="40" t="s">
        <v>1852</v>
      </c>
      <c r="Q129" s="40" t="s">
        <v>1853</v>
      </c>
      <c r="R129" s="40" t="s">
        <v>555</v>
      </c>
    </row>
    <row r="130" spans="1:18" x14ac:dyDescent="0.25">
      <c r="A130" s="40" t="s">
        <v>2309</v>
      </c>
      <c r="B130" s="40" t="s">
        <v>2310</v>
      </c>
      <c r="C130" s="40"/>
      <c r="D130" s="40" t="s">
        <v>1848</v>
      </c>
      <c r="E130" s="40"/>
      <c r="F130" s="40"/>
      <c r="G130" s="40" t="s">
        <v>1813</v>
      </c>
      <c r="H130" s="40" t="s">
        <v>1814</v>
      </c>
      <c r="I130" s="40" t="s">
        <v>2186</v>
      </c>
      <c r="J130" s="40" t="s">
        <v>2310</v>
      </c>
      <c r="K130" s="40"/>
      <c r="L130" s="40"/>
      <c r="M130" s="40" t="s">
        <v>2311</v>
      </c>
      <c r="N130" s="40">
        <v>67</v>
      </c>
      <c r="O130" s="40" t="b">
        <v>0</v>
      </c>
      <c r="P130" s="40" t="s">
        <v>1852</v>
      </c>
      <c r="Q130" s="40" t="s">
        <v>1853</v>
      </c>
      <c r="R130" s="40" t="s">
        <v>555</v>
      </c>
    </row>
    <row r="131" spans="1:18" x14ac:dyDescent="0.25">
      <c r="A131" s="40" t="s">
        <v>2312</v>
      </c>
      <c r="B131" s="40" t="s">
        <v>2313</v>
      </c>
      <c r="C131" s="40"/>
      <c r="D131" s="40" t="s">
        <v>1848</v>
      </c>
      <c r="E131" s="40"/>
      <c r="F131" s="40"/>
      <c r="G131" s="40" t="s">
        <v>75</v>
      </c>
      <c r="H131" s="40" t="s">
        <v>1806</v>
      </c>
      <c r="I131" s="40" t="s">
        <v>2186</v>
      </c>
      <c r="J131" s="40" t="s">
        <v>2313</v>
      </c>
      <c r="K131" s="40"/>
      <c r="L131" s="40"/>
      <c r="M131" s="40" t="s">
        <v>2314</v>
      </c>
      <c r="N131" s="40">
        <v>67</v>
      </c>
      <c r="O131" s="40" t="b">
        <v>0</v>
      </c>
      <c r="P131" s="40" t="s">
        <v>1852</v>
      </c>
      <c r="Q131" s="40" t="s">
        <v>1853</v>
      </c>
      <c r="R131" s="40" t="s">
        <v>555</v>
      </c>
    </row>
    <row r="132" spans="1:18" x14ac:dyDescent="0.25">
      <c r="A132" s="40" t="s">
        <v>2315</v>
      </c>
      <c r="B132" s="40" t="s">
        <v>2316</v>
      </c>
      <c r="C132" s="40"/>
      <c r="D132" s="40" t="s">
        <v>1848</v>
      </c>
      <c r="E132" s="40"/>
      <c r="F132" s="40"/>
      <c r="G132" s="40" t="s">
        <v>75</v>
      </c>
      <c r="H132" s="40" t="s">
        <v>1806</v>
      </c>
      <c r="I132" s="40" t="s">
        <v>2186</v>
      </c>
      <c r="J132" s="40" t="s">
        <v>2316</v>
      </c>
      <c r="K132" s="40"/>
      <c r="L132" s="40"/>
      <c r="M132" s="40" t="s">
        <v>2317</v>
      </c>
      <c r="N132" s="40">
        <v>67</v>
      </c>
      <c r="O132" s="40" t="b">
        <v>0</v>
      </c>
      <c r="P132" s="40" t="s">
        <v>1852</v>
      </c>
      <c r="Q132" s="40" t="s">
        <v>1853</v>
      </c>
      <c r="R132" s="40" t="s">
        <v>555</v>
      </c>
    </row>
    <row r="133" spans="1:18" x14ac:dyDescent="0.25">
      <c r="A133" s="40" t="s">
        <v>2318</v>
      </c>
      <c r="B133" s="40" t="s">
        <v>2319</v>
      </c>
      <c r="C133" s="40"/>
      <c r="D133" s="40" t="s">
        <v>1848</v>
      </c>
      <c r="E133" s="40"/>
      <c r="F133" s="40"/>
      <c r="G133" s="40" t="s">
        <v>75</v>
      </c>
      <c r="H133" s="40" t="s">
        <v>1806</v>
      </c>
      <c r="I133" s="40" t="s">
        <v>2186</v>
      </c>
      <c r="J133" s="40" t="s">
        <v>2319</v>
      </c>
      <c r="K133" s="40"/>
      <c r="L133" s="40"/>
      <c r="M133" s="40" t="s">
        <v>2320</v>
      </c>
      <c r="N133" s="40">
        <v>67</v>
      </c>
      <c r="O133" s="40" t="b">
        <v>0</v>
      </c>
      <c r="P133" s="40" t="s">
        <v>1852</v>
      </c>
      <c r="Q133" s="40" t="s">
        <v>1853</v>
      </c>
      <c r="R133" s="40" t="s">
        <v>555</v>
      </c>
    </row>
    <row r="134" spans="1:18" x14ac:dyDescent="0.25">
      <c r="A134" s="40" t="s">
        <v>2321</v>
      </c>
      <c r="B134" s="40" t="s">
        <v>2322</v>
      </c>
      <c r="C134" s="40"/>
      <c r="D134" s="40" t="s">
        <v>1848</v>
      </c>
      <c r="E134" s="40"/>
      <c r="F134" s="40"/>
      <c r="G134" s="40" t="s">
        <v>75</v>
      </c>
      <c r="H134" s="40" t="s">
        <v>1806</v>
      </c>
      <c r="I134" s="40" t="s">
        <v>2186</v>
      </c>
      <c r="J134" s="40" t="s">
        <v>2322</v>
      </c>
      <c r="K134" s="40"/>
      <c r="L134" s="40"/>
      <c r="M134" s="40" t="s">
        <v>2323</v>
      </c>
      <c r="N134" s="40">
        <v>67</v>
      </c>
      <c r="O134" s="40" t="b">
        <v>0</v>
      </c>
      <c r="P134" s="40" t="s">
        <v>1852</v>
      </c>
      <c r="Q134" s="40" t="s">
        <v>1853</v>
      </c>
      <c r="R134" s="40" t="s">
        <v>555</v>
      </c>
    </row>
    <row r="135" spans="1:18" x14ac:dyDescent="0.25">
      <c r="A135" s="40" t="s">
        <v>2324</v>
      </c>
      <c r="B135" s="40" t="s">
        <v>2325</v>
      </c>
      <c r="C135" s="40"/>
      <c r="D135" s="40" t="s">
        <v>1848</v>
      </c>
      <c r="E135" s="40"/>
      <c r="F135" s="40"/>
      <c r="G135" s="40" t="s">
        <v>75</v>
      </c>
      <c r="H135" s="40" t="s">
        <v>1806</v>
      </c>
      <c r="I135" s="40" t="s">
        <v>2186</v>
      </c>
      <c r="J135" s="40" t="s">
        <v>2325</v>
      </c>
      <c r="K135" s="40"/>
      <c r="L135" s="40"/>
      <c r="M135" s="40" t="s">
        <v>2326</v>
      </c>
      <c r="N135" s="40">
        <v>67</v>
      </c>
      <c r="O135" s="40" t="b">
        <v>0</v>
      </c>
      <c r="P135" s="40" t="s">
        <v>1852</v>
      </c>
      <c r="Q135" s="40" t="s">
        <v>1853</v>
      </c>
      <c r="R135" s="40" t="s">
        <v>555</v>
      </c>
    </row>
    <row r="136" spans="1:18" x14ac:dyDescent="0.25">
      <c r="A136" s="40" t="s">
        <v>2327</v>
      </c>
      <c r="B136" s="40" t="s">
        <v>2328</v>
      </c>
      <c r="C136" s="40"/>
      <c r="D136" s="40" t="s">
        <v>1848</v>
      </c>
      <c r="E136" s="40"/>
      <c r="F136" s="40"/>
      <c r="G136" s="40" t="s">
        <v>1813</v>
      </c>
      <c r="H136" s="40" t="s">
        <v>1814</v>
      </c>
      <c r="I136" s="40" t="s">
        <v>2186</v>
      </c>
      <c r="J136" s="40" t="s">
        <v>2328</v>
      </c>
      <c r="K136" s="40"/>
      <c r="L136" s="40"/>
      <c r="M136" s="40" t="s">
        <v>2329</v>
      </c>
      <c r="N136" s="40">
        <v>67</v>
      </c>
      <c r="O136" s="40" t="b">
        <v>0</v>
      </c>
      <c r="P136" s="40" t="s">
        <v>1852</v>
      </c>
      <c r="Q136" s="40" t="s">
        <v>1853</v>
      </c>
      <c r="R136" s="40" t="s">
        <v>555</v>
      </c>
    </row>
    <row r="137" spans="1:18" x14ac:dyDescent="0.25">
      <c r="A137" s="40" t="s">
        <v>2330</v>
      </c>
      <c r="B137" s="40" t="s">
        <v>2331</v>
      </c>
      <c r="C137" s="40"/>
      <c r="D137" s="40" t="s">
        <v>1848</v>
      </c>
      <c r="E137" s="40"/>
      <c r="F137" s="40"/>
      <c r="G137" s="40" t="s">
        <v>76</v>
      </c>
      <c r="H137" s="40" t="s">
        <v>1804</v>
      </c>
      <c r="I137" s="40" t="s">
        <v>2186</v>
      </c>
      <c r="J137" s="40" t="s">
        <v>2331</v>
      </c>
      <c r="K137" s="40"/>
      <c r="L137" s="40"/>
      <c r="M137" s="40" t="s">
        <v>2332</v>
      </c>
      <c r="N137" s="40">
        <v>67</v>
      </c>
      <c r="O137" s="40" t="b">
        <v>0</v>
      </c>
      <c r="P137" s="40" t="s">
        <v>1852</v>
      </c>
      <c r="Q137" s="40" t="s">
        <v>1853</v>
      </c>
      <c r="R137" s="40" t="s">
        <v>555</v>
      </c>
    </row>
    <row r="138" spans="1:18" x14ac:dyDescent="0.25">
      <c r="A138" s="40" t="s">
        <v>2333</v>
      </c>
      <c r="B138" s="40" t="s">
        <v>2334</v>
      </c>
      <c r="C138" s="40"/>
      <c r="D138" s="40" t="s">
        <v>1848</v>
      </c>
      <c r="E138" s="40"/>
      <c r="F138" s="40"/>
      <c r="G138" s="40" t="s">
        <v>75</v>
      </c>
      <c r="H138" s="40" t="s">
        <v>1806</v>
      </c>
      <c r="I138" s="40" t="s">
        <v>2186</v>
      </c>
      <c r="J138" s="40" t="s">
        <v>2334</v>
      </c>
      <c r="K138" s="40"/>
      <c r="L138" s="40"/>
      <c r="M138" s="40" t="s">
        <v>2335</v>
      </c>
      <c r="N138" s="40">
        <v>67</v>
      </c>
      <c r="O138" s="40" t="b">
        <v>0</v>
      </c>
      <c r="P138" s="40" t="s">
        <v>1852</v>
      </c>
      <c r="Q138" s="40" t="s">
        <v>1853</v>
      </c>
      <c r="R138" s="40" t="s">
        <v>555</v>
      </c>
    </row>
    <row r="139" spans="1:18" x14ac:dyDescent="0.25">
      <c r="A139" s="40" t="s">
        <v>2336</v>
      </c>
      <c r="B139" s="40" t="s">
        <v>2337</v>
      </c>
      <c r="C139" s="40"/>
      <c r="D139" s="40" t="s">
        <v>1848</v>
      </c>
      <c r="E139" s="40"/>
      <c r="F139" s="40"/>
      <c r="G139" s="40" t="s">
        <v>75</v>
      </c>
      <c r="H139" s="40" t="s">
        <v>1806</v>
      </c>
      <c r="I139" s="40" t="s">
        <v>2186</v>
      </c>
      <c r="J139" s="40" t="s">
        <v>2337</v>
      </c>
      <c r="K139" s="40"/>
      <c r="L139" s="40"/>
      <c r="M139" s="40" t="s">
        <v>2338</v>
      </c>
      <c r="N139" s="40">
        <v>67</v>
      </c>
      <c r="O139" s="40" t="b">
        <v>0</v>
      </c>
      <c r="P139" s="40" t="s">
        <v>1852</v>
      </c>
      <c r="Q139" s="40" t="s">
        <v>1853</v>
      </c>
      <c r="R139" s="40" t="s">
        <v>555</v>
      </c>
    </row>
    <row r="140" spans="1:18" x14ac:dyDescent="0.25">
      <c r="A140" s="40" t="s">
        <v>2339</v>
      </c>
      <c r="B140" s="40" t="s">
        <v>2340</v>
      </c>
      <c r="C140" s="40"/>
      <c r="D140" s="40" t="s">
        <v>1848</v>
      </c>
      <c r="E140" s="40"/>
      <c r="F140" s="40"/>
      <c r="G140" s="40" t="s">
        <v>75</v>
      </c>
      <c r="H140" s="40" t="s">
        <v>1806</v>
      </c>
      <c r="I140" s="40" t="s">
        <v>2186</v>
      </c>
      <c r="J140" s="40" t="s">
        <v>2340</v>
      </c>
      <c r="K140" s="40"/>
      <c r="L140" s="40"/>
      <c r="M140" s="40" t="s">
        <v>2341</v>
      </c>
      <c r="N140" s="40">
        <v>67</v>
      </c>
      <c r="O140" s="40" t="b">
        <v>0</v>
      </c>
      <c r="P140" s="40" t="s">
        <v>1852</v>
      </c>
      <c r="Q140" s="40" t="s">
        <v>1853</v>
      </c>
      <c r="R140" s="40" t="s">
        <v>555</v>
      </c>
    </row>
    <row r="141" spans="1:18" x14ac:dyDescent="0.25">
      <c r="A141" s="40" t="s">
        <v>2342</v>
      </c>
      <c r="B141" s="40" t="s">
        <v>2343</v>
      </c>
      <c r="C141" s="40"/>
      <c r="D141" s="40" t="s">
        <v>1848</v>
      </c>
      <c r="E141" s="40"/>
      <c r="F141" s="40"/>
      <c r="G141" s="40" t="s">
        <v>75</v>
      </c>
      <c r="H141" s="40" t="s">
        <v>1806</v>
      </c>
      <c r="I141" s="40" t="s">
        <v>2186</v>
      </c>
      <c r="J141" s="40" t="s">
        <v>2343</v>
      </c>
      <c r="K141" s="40"/>
      <c r="L141" s="40"/>
      <c r="M141" s="40" t="s">
        <v>2344</v>
      </c>
      <c r="N141" s="40">
        <v>67</v>
      </c>
      <c r="O141" s="40" t="b">
        <v>0</v>
      </c>
      <c r="P141" s="40" t="s">
        <v>1852</v>
      </c>
      <c r="Q141" s="40" t="s">
        <v>1853</v>
      </c>
      <c r="R141" s="40" t="s">
        <v>555</v>
      </c>
    </row>
    <row r="142" spans="1:18" x14ac:dyDescent="0.25">
      <c r="A142" s="40" t="s">
        <v>2345</v>
      </c>
      <c r="B142" s="40" t="s">
        <v>2346</v>
      </c>
      <c r="C142" s="40"/>
      <c r="D142" s="40" t="s">
        <v>1848</v>
      </c>
      <c r="E142" s="40"/>
      <c r="F142" s="40"/>
      <c r="G142" s="40" t="s">
        <v>75</v>
      </c>
      <c r="H142" s="40" t="s">
        <v>1806</v>
      </c>
      <c r="I142" s="40" t="s">
        <v>2186</v>
      </c>
      <c r="J142" s="40" t="s">
        <v>2346</v>
      </c>
      <c r="K142" s="40"/>
      <c r="L142" s="40"/>
      <c r="M142" s="40" t="s">
        <v>2347</v>
      </c>
      <c r="N142" s="40">
        <v>67</v>
      </c>
      <c r="O142" s="40" t="b">
        <v>0</v>
      </c>
      <c r="P142" s="40" t="s">
        <v>1852</v>
      </c>
      <c r="Q142" s="40" t="s">
        <v>1853</v>
      </c>
      <c r="R142" s="40" t="s">
        <v>555</v>
      </c>
    </row>
    <row r="143" spans="1:18" x14ac:dyDescent="0.25">
      <c r="A143" s="40" t="s">
        <v>2348</v>
      </c>
      <c r="B143" s="40" t="s">
        <v>2349</v>
      </c>
      <c r="C143" s="40"/>
      <c r="D143" s="40" t="s">
        <v>1848</v>
      </c>
      <c r="E143" s="40"/>
      <c r="F143" s="40"/>
      <c r="G143" s="40" t="s">
        <v>75</v>
      </c>
      <c r="H143" s="40" t="s">
        <v>1806</v>
      </c>
      <c r="I143" s="40" t="s">
        <v>2186</v>
      </c>
      <c r="J143" s="40" t="s">
        <v>2349</v>
      </c>
      <c r="K143" s="40"/>
      <c r="L143" s="40"/>
      <c r="M143" s="40" t="s">
        <v>2350</v>
      </c>
      <c r="N143" s="40">
        <v>67</v>
      </c>
      <c r="O143" s="40" t="b">
        <v>0</v>
      </c>
      <c r="P143" s="40" t="s">
        <v>1852</v>
      </c>
      <c r="Q143" s="40" t="s">
        <v>1853</v>
      </c>
      <c r="R143" s="40" t="s">
        <v>555</v>
      </c>
    </row>
    <row r="144" spans="1:18" x14ac:dyDescent="0.25">
      <c r="A144" s="40" t="s">
        <v>2351</v>
      </c>
      <c r="B144" s="40" t="s">
        <v>2352</v>
      </c>
      <c r="C144" s="40"/>
      <c r="D144" s="40" t="s">
        <v>1848</v>
      </c>
      <c r="E144" s="40"/>
      <c r="F144" s="40"/>
      <c r="G144" s="40" t="s">
        <v>76</v>
      </c>
      <c r="H144" s="40" t="s">
        <v>1804</v>
      </c>
      <c r="I144" s="40" t="s">
        <v>2186</v>
      </c>
      <c r="J144" s="40" t="s">
        <v>2352</v>
      </c>
      <c r="K144" s="40"/>
      <c r="L144" s="40"/>
      <c r="M144" s="40" t="s">
        <v>2353</v>
      </c>
      <c r="N144" s="40">
        <v>67</v>
      </c>
      <c r="O144" s="40" t="b">
        <v>0</v>
      </c>
      <c r="P144" s="40" t="s">
        <v>1852</v>
      </c>
      <c r="Q144" s="40" t="s">
        <v>1853</v>
      </c>
      <c r="R144" s="40" t="s">
        <v>555</v>
      </c>
    </row>
    <row r="145" spans="1:18" x14ac:dyDescent="0.25">
      <c r="A145" s="40" t="s">
        <v>2354</v>
      </c>
      <c r="B145" s="40" t="s">
        <v>2355</v>
      </c>
      <c r="C145" s="40"/>
      <c r="D145" s="40" t="s">
        <v>1848</v>
      </c>
      <c r="E145" s="40"/>
      <c r="F145" s="40"/>
      <c r="G145" s="40" t="s">
        <v>76</v>
      </c>
      <c r="H145" s="40" t="s">
        <v>1804</v>
      </c>
      <c r="I145" s="40" t="s">
        <v>2186</v>
      </c>
      <c r="J145" s="40" t="s">
        <v>2355</v>
      </c>
      <c r="K145" s="40"/>
      <c r="L145" s="40"/>
      <c r="M145" s="40" t="s">
        <v>2356</v>
      </c>
      <c r="N145" s="40">
        <v>67</v>
      </c>
      <c r="O145" s="40" t="b">
        <v>0</v>
      </c>
      <c r="P145" s="40" t="s">
        <v>1852</v>
      </c>
      <c r="Q145" s="40" t="s">
        <v>1853</v>
      </c>
      <c r="R145" s="40" t="s">
        <v>555</v>
      </c>
    </row>
    <row r="146" spans="1:18" x14ac:dyDescent="0.25">
      <c r="A146" s="40" t="s">
        <v>2357</v>
      </c>
      <c r="B146" s="40" t="s">
        <v>2358</v>
      </c>
      <c r="C146" s="40"/>
      <c r="D146" s="40" t="s">
        <v>1848</v>
      </c>
      <c r="E146" s="40"/>
      <c r="F146" s="40"/>
      <c r="G146" s="40" t="s">
        <v>75</v>
      </c>
      <c r="H146" s="40" t="s">
        <v>1806</v>
      </c>
      <c r="I146" s="40" t="s">
        <v>2186</v>
      </c>
      <c r="J146" s="40" t="s">
        <v>2358</v>
      </c>
      <c r="K146" s="40"/>
      <c r="L146" s="40"/>
      <c r="M146" s="40" t="s">
        <v>2359</v>
      </c>
      <c r="N146" s="40">
        <v>67</v>
      </c>
      <c r="O146" s="40" t="b">
        <v>0</v>
      </c>
      <c r="P146" s="40" t="s">
        <v>1852</v>
      </c>
      <c r="Q146" s="40" t="s">
        <v>1853</v>
      </c>
      <c r="R146" s="40" t="s">
        <v>555</v>
      </c>
    </row>
    <row r="147" spans="1:18" x14ac:dyDescent="0.25">
      <c r="A147" s="40" t="s">
        <v>2360</v>
      </c>
      <c r="B147" s="40" t="s">
        <v>2361</v>
      </c>
      <c r="C147" s="40"/>
      <c r="D147" s="40" t="s">
        <v>1848</v>
      </c>
      <c r="E147" s="40"/>
      <c r="F147" s="40"/>
      <c r="G147" s="40" t="s">
        <v>1813</v>
      </c>
      <c r="H147" s="40" t="s">
        <v>1814</v>
      </c>
      <c r="I147" s="40" t="s">
        <v>2186</v>
      </c>
      <c r="J147" s="40" t="s">
        <v>2361</v>
      </c>
      <c r="K147" s="40"/>
      <c r="L147" s="40"/>
      <c r="M147" s="40" t="s">
        <v>2362</v>
      </c>
      <c r="N147" s="40">
        <v>67</v>
      </c>
      <c r="O147" s="40" t="b">
        <v>0</v>
      </c>
      <c r="P147" s="40" t="s">
        <v>1852</v>
      </c>
      <c r="Q147" s="40" t="s">
        <v>1853</v>
      </c>
      <c r="R147" s="40" t="s">
        <v>555</v>
      </c>
    </row>
    <row r="148" spans="1:18" x14ac:dyDescent="0.25">
      <c r="A148" s="40" t="s">
        <v>2363</v>
      </c>
      <c r="B148" s="40" t="s">
        <v>2364</v>
      </c>
      <c r="C148" s="40"/>
      <c r="D148" s="40" t="s">
        <v>1848</v>
      </c>
      <c r="E148" s="40"/>
      <c r="F148" s="40"/>
      <c r="G148" s="40" t="s">
        <v>1813</v>
      </c>
      <c r="H148" s="40" t="s">
        <v>1814</v>
      </c>
      <c r="I148" s="40" t="s">
        <v>2186</v>
      </c>
      <c r="J148" s="40" t="s">
        <v>2364</v>
      </c>
      <c r="K148" s="40"/>
      <c r="L148" s="40"/>
      <c r="M148" s="40" t="s">
        <v>2365</v>
      </c>
      <c r="N148" s="40">
        <v>67</v>
      </c>
      <c r="O148" s="40" t="b">
        <v>0</v>
      </c>
      <c r="P148" s="40" t="s">
        <v>1852</v>
      </c>
      <c r="Q148" s="40" t="s">
        <v>1853</v>
      </c>
      <c r="R148" s="40" t="s">
        <v>555</v>
      </c>
    </row>
    <row r="149" spans="1:18" x14ac:dyDescent="0.25">
      <c r="A149" s="40" t="s">
        <v>2366</v>
      </c>
      <c r="B149" s="40" t="s">
        <v>2367</v>
      </c>
      <c r="C149" s="40"/>
      <c r="D149" s="40" t="s">
        <v>1848</v>
      </c>
      <c r="E149" s="40"/>
      <c r="F149" s="40"/>
      <c r="G149" s="40" t="s">
        <v>1813</v>
      </c>
      <c r="H149" s="40" t="s">
        <v>1814</v>
      </c>
      <c r="I149" s="40" t="s">
        <v>2186</v>
      </c>
      <c r="J149" s="40" t="s">
        <v>2367</v>
      </c>
      <c r="K149" s="40"/>
      <c r="L149" s="40"/>
      <c r="M149" s="40" t="s">
        <v>2368</v>
      </c>
      <c r="N149" s="40">
        <v>67</v>
      </c>
      <c r="O149" s="40" t="b">
        <v>0</v>
      </c>
      <c r="P149" s="40" t="s">
        <v>1852</v>
      </c>
      <c r="Q149" s="40" t="s">
        <v>1853</v>
      </c>
      <c r="R149" s="40" t="s">
        <v>555</v>
      </c>
    </row>
    <row r="150" spans="1:18" x14ac:dyDescent="0.25">
      <c r="A150" s="40" t="s">
        <v>2369</v>
      </c>
      <c r="B150" s="40" t="s">
        <v>2370</v>
      </c>
      <c r="C150" s="40"/>
      <c r="D150" s="40" t="s">
        <v>1848</v>
      </c>
      <c r="E150" s="40"/>
      <c r="F150" s="40"/>
      <c r="G150" s="40" t="s">
        <v>1813</v>
      </c>
      <c r="H150" s="40" t="s">
        <v>1814</v>
      </c>
      <c r="I150" s="40" t="s">
        <v>2186</v>
      </c>
      <c r="J150" s="40" t="s">
        <v>2370</v>
      </c>
      <c r="K150" s="40"/>
      <c r="L150" s="40"/>
      <c r="M150" s="40" t="s">
        <v>2371</v>
      </c>
      <c r="N150" s="40">
        <v>67</v>
      </c>
      <c r="O150" s="40" t="b">
        <v>0</v>
      </c>
      <c r="P150" s="40" t="s">
        <v>1852</v>
      </c>
      <c r="Q150" s="40" t="s">
        <v>1853</v>
      </c>
      <c r="R150" s="40" t="s">
        <v>555</v>
      </c>
    </row>
    <row r="151" spans="1:18" x14ac:dyDescent="0.25">
      <c r="A151" s="40" t="s">
        <v>2372</v>
      </c>
      <c r="B151" s="40" t="s">
        <v>2373</v>
      </c>
      <c r="C151" s="40"/>
      <c r="D151" s="40" t="s">
        <v>1848</v>
      </c>
      <c r="E151" s="40"/>
      <c r="F151" s="40"/>
      <c r="G151" s="40" t="s">
        <v>76</v>
      </c>
      <c r="H151" s="40" t="s">
        <v>1804</v>
      </c>
      <c r="I151" s="40" t="s">
        <v>2186</v>
      </c>
      <c r="J151" s="40" t="s">
        <v>2373</v>
      </c>
      <c r="K151" s="40"/>
      <c r="L151" s="40"/>
      <c r="M151" s="40" t="s">
        <v>2374</v>
      </c>
      <c r="N151" s="40">
        <v>67</v>
      </c>
      <c r="O151" s="40" t="b">
        <v>0</v>
      </c>
      <c r="P151" s="40" t="s">
        <v>1852</v>
      </c>
      <c r="Q151" s="40" t="s">
        <v>1853</v>
      </c>
      <c r="R151" s="40" t="s">
        <v>555</v>
      </c>
    </row>
    <row r="152" spans="1:18" x14ac:dyDescent="0.25">
      <c r="A152" s="40" t="s">
        <v>2375</v>
      </c>
      <c r="B152" s="40" t="s">
        <v>2376</v>
      </c>
      <c r="C152" s="40"/>
      <c r="D152" s="40" t="s">
        <v>1848</v>
      </c>
      <c r="E152" s="40"/>
      <c r="F152" s="40"/>
      <c r="G152" s="40" t="s">
        <v>76</v>
      </c>
      <c r="H152" s="40" t="s">
        <v>1804</v>
      </c>
      <c r="I152" s="40" t="s">
        <v>2186</v>
      </c>
      <c r="J152" s="40" t="s">
        <v>2376</v>
      </c>
      <c r="K152" s="40"/>
      <c r="L152" s="40"/>
      <c r="M152" s="40" t="s">
        <v>2377</v>
      </c>
      <c r="N152" s="40">
        <v>67</v>
      </c>
      <c r="O152" s="40" t="b">
        <v>0</v>
      </c>
      <c r="P152" s="40" t="s">
        <v>1852</v>
      </c>
      <c r="Q152" s="40" t="s">
        <v>1853</v>
      </c>
      <c r="R152" s="40" t="s">
        <v>555</v>
      </c>
    </row>
    <row r="153" spans="1:18" x14ac:dyDescent="0.25">
      <c r="A153" s="40" t="s">
        <v>2378</v>
      </c>
      <c r="B153" s="40" t="s">
        <v>2379</v>
      </c>
      <c r="C153" s="40"/>
      <c r="D153" s="40" t="s">
        <v>1848</v>
      </c>
      <c r="E153" s="40"/>
      <c r="F153" s="40"/>
      <c r="G153" s="40" t="s">
        <v>75</v>
      </c>
      <c r="H153" s="40" t="s">
        <v>1806</v>
      </c>
      <c r="I153" s="40" t="s">
        <v>2186</v>
      </c>
      <c r="J153" s="40" t="s">
        <v>2379</v>
      </c>
      <c r="K153" s="40"/>
      <c r="L153" s="40"/>
      <c r="M153" s="40" t="s">
        <v>2380</v>
      </c>
      <c r="N153" s="40">
        <v>67</v>
      </c>
      <c r="O153" s="40" t="b">
        <v>0</v>
      </c>
      <c r="P153" s="40" t="s">
        <v>1852</v>
      </c>
      <c r="Q153" s="40" t="s">
        <v>1853</v>
      </c>
      <c r="R153" s="40" t="s">
        <v>555</v>
      </c>
    </row>
    <row r="154" spans="1:18" x14ac:dyDescent="0.25">
      <c r="A154" s="40" t="s">
        <v>2381</v>
      </c>
      <c r="B154" s="40" t="s">
        <v>2382</v>
      </c>
      <c r="C154" s="40"/>
      <c r="D154" s="40" t="s">
        <v>1848</v>
      </c>
      <c r="E154" s="40"/>
      <c r="F154" s="40"/>
      <c r="G154" s="40" t="s">
        <v>1813</v>
      </c>
      <c r="H154" s="40" t="s">
        <v>1814</v>
      </c>
      <c r="I154" s="40" t="s">
        <v>2186</v>
      </c>
      <c r="J154" s="40" t="s">
        <v>2382</v>
      </c>
      <c r="K154" s="40"/>
      <c r="L154" s="40"/>
      <c r="M154" s="40" t="s">
        <v>2383</v>
      </c>
      <c r="N154" s="40">
        <v>67</v>
      </c>
      <c r="O154" s="40" t="b">
        <v>0</v>
      </c>
      <c r="P154" s="40" t="s">
        <v>1852</v>
      </c>
      <c r="Q154" s="40" t="s">
        <v>1853</v>
      </c>
      <c r="R154" s="40" t="s">
        <v>555</v>
      </c>
    </row>
    <row r="155" spans="1:18" x14ac:dyDescent="0.25">
      <c r="A155" s="40" t="s">
        <v>2384</v>
      </c>
      <c r="B155" s="40" t="s">
        <v>2385</v>
      </c>
      <c r="C155" s="40"/>
      <c r="D155" s="40" t="s">
        <v>1848</v>
      </c>
      <c r="E155" s="40"/>
      <c r="F155" s="40"/>
      <c r="G155" s="40" t="s">
        <v>75</v>
      </c>
      <c r="H155" s="40" t="s">
        <v>1806</v>
      </c>
      <c r="I155" s="40" t="s">
        <v>2186</v>
      </c>
      <c r="J155" s="40" t="s">
        <v>2385</v>
      </c>
      <c r="K155" s="40"/>
      <c r="L155" s="40"/>
      <c r="M155" s="40" t="s">
        <v>2386</v>
      </c>
      <c r="N155" s="40">
        <v>67</v>
      </c>
      <c r="O155" s="40" t="b">
        <v>0</v>
      </c>
      <c r="P155" s="40" t="s">
        <v>1852</v>
      </c>
      <c r="Q155" s="40" t="s">
        <v>1853</v>
      </c>
      <c r="R155" s="40" t="s">
        <v>555</v>
      </c>
    </row>
    <row r="156" spans="1:18" x14ac:dyDescent="0.25">
      <c r="A156" s="40" t="s">
        <v>2387</v>
      </c>
      <c r="B156" s="40" t="s">
        <v>2388</v>
      </c>
      <c r="C156" s="40"/>
      <c r="D156" s="40" t="s">
        <v>1848</v>
      </c>
      <c r="E156" s="40"/>
      <c r="F156" s="40"/>
      <c r="G156" s="40" t="s">
        <v>1813</v>
      </c>
      <c r="H156" s="40" t="s">
        <v>1814</v>
      </c>
      <c r="I156" s="40" t="s">
        <v>2186</v>
      </c>
      <c r="J156" s="40" t="s">
        <v>2388</v>
      </c>
      <c r="K156" s="40"/>
      <c r="L156" s="40"/>
      <c r="M156" s="40" t="s">
        <v>2389</v>
      </c>
      <c r="N156" s="40">
        <v>67</v>
      </c>
      <c r="O156" s="40" t="b">
        <v>0</v>
      </c>
      <c r="P156" s="40" t="s">
        <v>1852</v>
      </c>
      <c r="Q156" s="40" t="s">
        <v>1853</v>
      </c>
      <c r="R156" s="40" t="s">
        <v>555</v>
      </c>
    </row>
    <row r="157" spans="1:18" x14ac:dyDescent="0.25">
      <c r="A157" s="40" t="s">
        <v>2390</v>
      </c>
      <c r="B157" s="40" t="s">
        <v>2391</v>
      </c>
      <c r="C157" s="40"/>
      <c r="D157" s="40" t="s">
        <v>1848</v>
      </c>
      <c r="E157" s="40"/>
      <c r="F157" s="40"/>
      <c r="G157" s="40" t="s">
        <v>76</v>
      </c>
      <c r="H157" s="40" t="s">
        <v>1804</v>
      </c>
      <c r="I157" s="40" t="s">
        <v>2186</v>
      </c>
      <c r="J157" s="40" t="s">
        <v>2391</v>
      </c>
      <c r="K157" s="40"/>
      <c r="L157" s="40"/>
      <c r="M157" s="40" t="s">
        <v>2392</v>
      </c>
      <c r="N157" s="40">
        <v>67</v>
      </c>
      <c r="O157" s="40" t="b">
        <v>0</v>
      </c>
      <c r="P157" s="40" t="s">
        <v>1852</v>
      </c>
      <c r="Q157" s="40" t="s">
        <v>1853</v>
      </c>
      <c r="R157" s="40" t="s">
        <v>555</v>
      </c>
    </row>
    <row r="158" spans="1:18" x14ac:dyDescent="0.25">
      <c r="A158" s="40" t="s">
        <v>2393</v>
      </c>
      <c r="B158" s="40" t="s">
        <v>2394</v>
      </c>
      <c r="C158" s="40"/>
      <c r="D158" s="40" t="s">
        <v>1848</v>
      </c>
      <c r="E158" s="40"/>
      <c r="F158" s="40"/>
      <c r="G158" s="40" t="s">
        <v>75</v>
      </c>
      <c r="H158" s="40" t="s">
        <v>1806</v>
      </c>
      <c r="I158" s="40" t="s">
        <v>2186</v>
      </c>
      <c r="J158" s="40" t="s">
        <v>2394</v>
      </c>
      <c r="K158" s="40"/>
      <c r="L158" s="40"/>
      <c r="M158" s="40" t="s">
        <v>2395</v>
      </c>
      <c r="N158" s="40">
        <v>67</v>
      </c>
      <c r="O158" s="40" t="b">
        <v>0</v>
      </c>
      <c r="P158" s="40" t="s">
        <v>1852</v>
      </c>
      <c r="Q158" s="40" t="s">
        <v>1853</v>
      </c>
      <c r="R158" s="40" t="s">
        <v>555</v>
      </c>
    </row>
    <row r="159" spans="1:18" x14ac:dyDescent="0.25">
      <c r="A159" s="40" t="s">
        <v>2396</v>
      </c>
      <c r="B159" s="40" t="s">
        <v>2397</v>
      </c>
      <c r="C159" s="40"/>
      <c r="D159" s="40" t="s">
        <v>1848</v>
      </c>
      <c r="E159" s="40"/>
      <c r="F159" s="40"/>
      <c r="G159" s="40" t="s">
        <v>1813</v>
      </c>
      <c r="H159" s="40" t="s">
        <v>1814</v>
      </c>
      <c r="I159" s="40" t="s">
        <v>2186</v>
      </c>
      <c r="J159" s="40" t="s">
        <v>2397</v>
      </c>
      <c r="K159" s="40"/>
      <c r="L159" s="40"/>
      <c r="M159" s="40" t="s">
        <v>2398</v>
      </c>
      <c r="N159" s="40">
        <v>67</v>
      </c>
      <c r="O159" s="40" t="b">
        <v>0</v>
      </c>
      <c r="P159" s="40" t="s">
        <v>1852</v>
      </c>
      <c r="Q159" s="40" t="s">
        <v>1853</v>
      </c>
      <c r="R159" s="40" t="s">
        <v>555</v>
      </c>
    </row>
    <row r="160" spans="1:18" x14ac:dyDescent="0.25">
      <c r="A160" s="40" t="s">
        <v>2399</v>
      </c>
      <c r="B160" s="40" t="s">
        <v>2400</v>
      </c>
      <c r="C160" s="40"/>
      <c r="D160" s="40" t="s">
        <v>1848</v>
      </c>
      <c r="E160" s="40"/>
      <c r="F160" s="40"/>
      <c r="G160" s="40" t="s">
        <v>75</v>
      </c>
      <c r="H160" s="40" t="s">
        <v>1806</v>
      </c>
      <c r="I160" s="40" t="s">
        <v>2186</v>
      </c>
      <c r="J160" s="40" t="s">
        <v>2400</v>
      </c>
      <c r="K160" s="40"/>
      <c r="L160" s="40"/>
      <c r="M160" s="40" t="s">
        <v>2401</v>
      </c>
      <c r="N160" s="40">
        <v>67</v>
      </c>
      <c r="O160" s="40" t="b">
        <v>0</v>
      </c>
      <c r="P160" s="40" t="s">
        <v>1852</v>
      </c>
      <c r="Q160" s="40" t="s">
        <v>1853</v>
      </c>
      <c r="R160" s="40" t="s">
        <v>555</v>
      </c>
    </row>
    <row r="161" spans="1:18" x14ac:dyDescent="0.25">
      <c r="A161" s="40" t="s">
        <v>2402</v>
      </c>
      <c r="B161" s="40" t="s">
        <v>2403</v>
      </c>
      <c r="C161" s="40"/>
      <c r="D161" s="40" t="s">
        <v>1848</v>
      </c>
      <c r="E161" s="40"/>
      <c r="F161" s="40"/>
      <c r="G161" s="40" t="s">
        <v>75</v>
      </c>
      <c r="H161" s="40" t="s">
        <v>1806</v>
      </c>
      <c r="I161" s="40" t="s">
        <v>2186</v>
      </c>
      <c r="J161" s="40" t="s">
        <v>2403</v>
      </c>
      <c r="K161" s="40"/>
      <c r="L161" s="40"/>
      <c r="M161" s="40" t="s">
        <v>2404</v>
      </c>
      <c r="N161" s="40">
        <v>67</v>
      </c>
      <c r="O161" s="40" t="b">
        <v>0</v>
      </c>
      <c r="P161" s="40" t="s">
        <v>1852</v>
      </c>
      <c r="Q161" s="40" t="s">
        <v>1853</v>
      </c>
      <c r="R161" s="40" t="s">
        <v>555</v>
      </c>
    </row>
    <row r="162" spans="1:18" x14ac:dyDescent="0.25">
      <c r="A162" s="40" t="s">
        <v>2405</v>
      </c>
      <c r="B162" s="40" t="s">
        <v>2406</v>
      </c>
      <c r="C162" s="40"/>
      <c r="D162" s="40" t="s">
        <v>1848</v>
      </c>
      <c r="E162" s="40"/>
      <c r="F162" s="40"/>
      <c r="G162" s="40" t="s">
        <v>1813</v>
      </c>
      <c r="H162" s="40" t="s">
        <v>1814</v>
      </c>
      <c r="I162" s="40" t="s">
        <v>2186</v>
      </c>
      <c r="J162" s="40" t="s">
        <v>2406</v>
      </c>
      <c r="K162" s="40"/>
      <c r="L162" s="40"/>
      <c r="M162" s="40" t="s">
        <v>2407</v>
      </c>
      <c r="N162" s="40">
        <v>67</v>
      </c>
      <c r="O162" s="40" t="b">
        <v>0</v>
      </c>
      <c r="P162" s="40" t="s">
        <v>1852</v>
      </c>
      <c r="Q162" s="40" t="s">
        <v>1853</v>
      </c>
      <c r="R162" s="40" t="s">
        <v>555</v>
      </c>
    </row>
    <row r="163" spans="1:18" x14ac:dyDescent="0.25">
      <c r="A163" s="40" t="s">
        <v>2408</v>
      </c>
      <c r="B163" s="40" t="s">
        <v>2409</v>
      </c>
      <c r="C163" s="40"/>
      <c r="D163" s="40" t="s">
        <v>1848</v>
      </c>
      <c r="E163" s="40"/>
      <c r="F163" s="40"/>
      <c r="G163" s="40" t="s">
        <v>75</v>
      </c>
      <c r="H163" s="40" t="s">
        <v>1806</v>
      </c>
      <c r="I163" s="40" t="s">
        <v>2186</v>
      </c>
      <c r="J163" s="40" t="s">
        <v>2409</v>
      </c>
      <c r="K163" s="40"/>
      <c r="L163" s="40"/>
      <c r="M163" s="40" t="s">
        <v>2410</v>
      </c>
      <c r="N163" s="40">
        <v>67</v>
      </c>
      <c r="O163" s="40" t="b">
        <v>0</v>
      </c>
      <c r="P163" s="40" t="s">
        <v>1852</v>
      </c>
      <c r="Q163" s="40" t="s">
        <v>1853</v>
      </c>
      <c r="R163" s="40" t="s">
        <v>555</v>
      </c>
    </row>
    <row r="164" spans="1:18" x14ac:dyDescent="0.25">
      <c r="A164" s="40" t="s">
        <v>2411</v>
      </c>
      <c r="B164" s="40" t="s">
        <v>2412</v>
      </c>
      <c r="C164" s="40"/>
      <c r="D164" s="40" t="s">
        <v>1848</v>
      </c>
      <c r="E164" s="40"/>
      <c r="F164" s="40"/>
      <c r="G164" s="40" t="s">
        <v>75</v>
      </c>
      <c r="H164" s="40" t="s">
        <v>1806</v>
      </c>
      <c r="I164" s="40" t="s">
        <v>2186</v>
      </c>
      <c r="J164" s="40" t="s">
        <v>2412</v>
      </c>
      <c r="K164" s="40"/>
      <c r="L164" s="40"/>
      <c r="M164" s="40" t="s">
        <v>2413</v>
      </c>
      <c r="N164" s="40">
        <v>67</v>
      </c>
      <c r="O164" s="40" t="b">
        <v>0</v>
      </c>
      <c r="P164" s="40" t="s">
        <v>1852</v>
      </c>
      <c r="Q164" s="40" t="s">
        <v>1853</v>
      </c>
      <c r="R164" s="40" t="s">
        <v>555</v>
      </c>
    </row>
    <row r="165" spans="1:18" x14ac:dyDescent="0.25">
      <c r="A165" s="40" t="s">
        <v>2414</v>
      </c>
      <c r="B165" s="40" t="s">
        <v>2415</v>
      </c>
      <c r="C165" s="40"/>
      <c r="D165" s="40" t="s">
        <v>1848</v>
      </c>
      <c r="E165" s="40"/>
      <c r="F165" s="40"/>
      <c r="G165" s="40" t="s">
        <v>76</v>
      </c>
      <c r="H165" s="40" t="s">
        <v>1804</v>
      </c>
      <c r="I165" s="40" t="s">
        <v>2186</v>
      </c>
      <c r="J165" s="40" t="s">
        <v>2415</v>
      </c>
      <c r="K165" s="40"/>
      <c r="L165" s="40"/>
      <c r="M165" s="40" t="s">
        <v>2416</v>
      </c>
      <c r="N165" s="40">
        <v>67</v>
      </c>
      <c r="O165" s="40" t="b">
        <v>0</v>
      </c>
      <c r="P165" s="40" t="s">
        <v>1852</v>
      </c>
      <c r="Q165" s="40" t="s">
        <v>1853</v>
      </c>
      <c r="R165" s="40" t="s">
        <v>555</v>
      </c>
    </row>
    <row r="166" spans="1:18" x14ac:dyDescent="0.25">
      <c r="A166" s="40" t="s">
        <v>2417</v>
      </c>
      <c r="B166" s="40" t="s">
        <v>2418</v>
      </c>
      <c r="C166" s="40"/>
      <c r="D166" s="40" t="s">
        <v>1848</v>
      </c>
      <c r="E166" s="40"/>
      <c r="F166" s="40"/>
      <c r="G166" s="40" t="s">
        <v>1813</v>
      </c>
      <c r="H166" s="40" t="s">
        <v>1814</v>
      </c>
      <c r="I166" s="40" t="s">
        <v>2186</v>
      </c>
      <c r="J166" s="40" t="s">
        <v>2418</v>
      </c>
      <c r="K166" s="40"/>
      <c r="L166" s="40"/>
      <c r="M166" s="40" t="s">
        <v>2419</v>
      </c>
      <c r="N166" s="40">
        <v>67</v>
      </c>
      <c r="O166" s="40" t="b">
        <v>0</v>
      </c>
      <c r="P166" s="40" t="s">
        <v>1852</v>
      </c>
      <c r="Q166" s="40" t="s">
        <v>1853</v>
      </c>
      <c r="R166" s="40" t="s">
        <v>555</v>
      </c>
    </row>
    <row r="167" spans="1:18" x14ac:dyDescent="0.25">
      <c r="A167" s="40" t="s">
        <v>2420</v>
      </c>
      <c r="B167" s="40" t="s">
        <v>2421</v>
      </c>
      <c r="C167" s="40"/>
      <c r="D167" s="40" t="s">
        <v>1848</v>
      </c>
      <c r="E167" s="40"/>
      <c r="F167" s="40"/>
      <c r="G167" s="40" t="s">
        <v>75</v>
      </c>
      <c r="H167" s="40" t="s">
        <v>1806</v>
      </c>
      <c r="I167" s="40" t="s">
        <v>2186</v>
      </c>
      <c r="J167" s="40" t="s">
        <v>2421</v>
      </c>
      <c r="K167" s="40"/>
      <c r="L167" s="40"/>
      <c r="M167" s="40" t="s">
        <v>2422</v>
      </c>
      <c r="N167" s="40">
        <v>67</v>
      </c>
      <c r="O167" s="40" t="b">
        <v>0</v>
      </c>
      <c r="P167" s="40" t="s">
        <v>1852</v>
      </c>
      <c r="Q167" s="40" t="s">
        <v>1853</v>
      </c>
      <c r="R167" s="40" t="s">
        <v>555</v>
      </c>
    </row>
    <row r="168" spans="1:18" x14ac:dyDescent="0.25">
      <c r="A168" s="40" t="s">
        <v>2423</v>
      </c>
      <c r="B168" s="40" t="s">
        <v>2424</v>
      </c>
      <c r="C168" s="40"/>
      <c r="D168" s="40" t="s">
        <v>1848</v>
      </c>
      <c r="E168" s="40"/>
      <c r="F168" s="40"/>
      <c r="G168" s="40" t="s">
        <v>1813</v>
      </c>
      <c r="H168" s="40" t="s">
        <v>1814</v>
      </c>
      <c r="I168" s="40" t="s">
        <v>2186</v>
      </c>
      <c r="J168" s="40" t="s">
        <v>2424</v>
      </c>
      <c r="K168" s="40"/>
      <c r="L168" s="40"/>
      <c r="M168" s="40" t="s">
        <v>2425</v>
      </c>
      <c r="N168" s="40">
        <v>67</v>
      </c>
      <c r="O168" s="40" t="b">
        <v>0</v>
      </c>
      <c r="P168" s="40" t="s">
        <v>1852</v>
      </c>
      <c r="Q168" s="40" t="s">
        <v>1853</v>
      </c>
      <c r="R168" s="40" t="s">
        <v>555</v>
      </c>
    </row>
    <row r="169" spans="1:18" x14ac:dyDescent="0.25">
      <c r="A169" s="40" t="s">
        <v>2426</v>
      </c>
      <c r="B169" s="40" t="s">
        <v>2427</v>
      </c>
      <c r="C169" s="40"/>
      <c r="D169" s="40" t="s">
        <v>1848</v>
      </c>
      <c r="E169" s="40"/>
      <c r="F169" s="40"/>
      <c r="G169" s="40" t="s">
        <v>76</v>
      </c>
      <c r="H169" s="40" t="s">
        <v>1804</v>
      </c>
      <c r="I169" s="40" t="s">
        <v>2186</v>
      </c>
      <c r="J169" s="40" t="s">
        <v>2427</v>
      </c>
      <c r="K169" s="40"/>
      <c r="L169" s="40"/>
      <c r="M169" s="40" t="s">
        <v>2428</v>
      </c>
      <c r="N169" s="40">
        <v>67</v>
      </c>
      <c r="O169" s="40" t="b">
        <v>0</v>
      </c>
      <c r="P169" s="40" t="s">
        <v>1852</v>
      </c>
      <c r="Q169" s="40" t="s">
        <v>1853</v>
      </c>
      <c r="R169" s="40" t="s">
        <v>555</v>
      </c>
    </row>
    <row r="170" spans="1:18" x14ac:dyDescent="0.25">
      <c r="A170" s="40" t="s">
        <v>2429</v>
      </c>
      <c r="B170" s="40" t="s">
        <v>2430</v>
      </c>
      <c r="C170" s="40"/>
      <c r="D170" s="40" t="s">
        <v>1848</v>
      </c>
      <c r="E170" s="40"/>
      <c r="F170" s="40"/>
      <c r="G170" s="40" t="s">
        <v>1813</v>
      </c>
      <c r="H170" s="40" t="s">
        <v>1814</v>
      </c>
      <c r="I170" s="40" t="s">
        <v>2186</v>
      </c>
      <c r="J170" s="40" t="s">
        <v>2430</v>
      </c>
      <c r="K170" s="40"/>
      <c r="L170" s="40"/>
      <c r="M170" s="40" t="s">
        <v>2431</v>
      </c>
      <c r="N170" s="40">
        <v>67</v>
      </c>
      <c r="O170" s="40" t="b">
        <v>0</v>
      </c>
      <c r="P170" s="40" t="s">
        <v>1852</v>
      </c>
      <c r="Q170" s="40" t="s">
        <v>1853</v>
      </c>
      <c r="R170" s="40" t="s">
        <v>555</v>
      </c>
    </row>
    <row r="171" spans="1:18" x14ac:dyDescent="0.25">
      <c r="A171" s="40" t="s">
        <v>2432</v>
      </c>
      <c r="B171" s="40" t="s">
        <v>2433</v>
      </c>
      <c r="C171" s="40"/>
      <c r="D171" s="40" t="s">
        <v>1848</v>
      </c>
      <c r="E171" s="40"/>
      <c r="F171" s="40"/>
      <c r="G171" s="40" t="s">
        <v>1813</v>
      </c>
      <c r="H171" s="40" t="s">
        <v>1814</v>
      </c>
      <c r="I171" s="40" t="s">
        <v>2186</v>
      </c>
      <c r="J171" s="40" t="s">
        <v>2433</v>
      </c>
      <c r="K171" s="40"/>
      <c r="L171" s="40"/>
      <c r="M171" s="40" t="s">
        <v>2434</v>
      </c>
      <c r="N171" s="40">
        <v>67</v>
      </c>
      <c r="O171" s="40" t="b">
        <v>0</v>
      </c>
      <c r="P171" s="40" t="s">
        <v>1852</v>
      </c>
      <c r="Q171" s="40" t="s">
        <v>1853</v>
      </c>
      <c r="R171" s="40" t="s">
        <v>555</v>
      </c>
    </row>
    <row r="172" spans="1:18" x14ac:dyDescent="0.25">
      <c r="A172" s="40" t="s">
        <v>2435</v>
      </c>
      <c r="B172" s="40" t="s">
        <v>2436</v>
      </c>
      <c r="C172" s="40"/>
      <c r="D172" s="40" t="s">
        <v>1848</v>
      </c>
      <c r="E172" s="40"/>
      <c r="F172" s="40"/>
      <c r="G172" s="40" t="s">
        <v>75</v>
      </c>
      <c r="H172" s="40" t="s">
        <v>1806</v>
      </c>
      <c r="I172" s="40" t="s">
        <v>2186</v>
      </c>
      <c r="J172" s="40" t="s">
        <v>2436</v>
      </c>
      <c r="K172" s="40"/>
      <c r="L172" s="40"/>
      <c r="M172" s="40" t="s">
        <v>2437</v>
      </c>
      <c r="N172" s="40">
        <v>67</v>
      </c>
      <c r="O172" s="40" t="b">
        <v>0</v>
      </c>
      <c r="P172" s="40" t="s">
        <v>1852</v>
      </c>
      <c r="Q172" s="40" t="s">
        <v>1853</v>
      </c>
      <c r="R172" s="40" t="s">
        <v>555</v>
      </c>
    </row>
    <row r="173" spans="1:18" x14ac:dyDescent="0.25">
      <c r="A173" s="40" t="s">
        <v>2438</v>
      </c>
      <c r="B173" s="40" t="s">
        <v>2439</v>
      </c>
      <c r="C173" s="40"/>
      <c r="D173" s="40" t="s">
        <v>1848</v>
      </c>
      <c r="E173" s="40"/>
      <c r="F173" s="40"/>
      <c r="G173" s="40" t="s">
        <v>75</v>
      </c>
      <c r="H173" s="40" t="s">
        <v>1806</v>
      </c>
      <c r="I173" s="40" t="s">
        <v>2186</v>
      </c>
      <c r="J173" s="40" t="s">
        <v>2439</v>
      </c>
      <c r="K173" s="40"/>
      <c r="L173" s="40"/>
      <c r="M173" s="40" t="s">
        <v>2440</v>
      </c>
      <c r="N173" s="40">
        <v>67</v>
      </c>
      <c r="O173" s="40" t="b">
        <v>0</v>
      </c>
      <c r="P173" s="40" t="s">
        <v>1852</v>
      </c>
      <c r="Q173" s="40" t="s">
        <v>1853</v>
      </c>
      <c r="R173" s="40" t="s">
        <v>555</v>
      </c>
    </row>
    <row r="174" spans="1:18" x14ac:dyDescent="0.25">
      <c r="A174" s="40" t="s">
        <v>2441</v>
      </c>
      <c r="B174" s="40" t="s">
        <v>2442</v>
      </c>
      <c r="C174" s="40"/>
      <c r="D174" s="40" t="s">
        <v>1848</v>
      </c>
      <c r="E174" s="40"/>
      <c r="F174" s="40"/>
      <c r="G174" s="40" t="s">
        <v>1813</v>
      </c>
      <c r="H174" s="40" t="s">
        <v>1814</v>
      </c>
      <c r="I174" s="40" t="s">
        <v>2186</v>
      </c>
      <c r="J174" s="40" t="s">
        <v>2442</v>
      </c>
      <c r="K174" s="40"/>
      <c r="L174" s="40"/>
      <c r="M174" s="40" t="s">
        <v>2443</v>
      </c>
      <c r="N174" s="40">
        <v>67</v>
      </c>
      <c r="O174" s="40" t="b">
        <v>0</v>
      </c>
      <c r="P174" s="40" t="s">
        <v>1852</v>
      </c>
      <c r="Q174" s="40" t="s">
        <v>1853</v>
      </c>
      <c r="R174" s="40" t="s">
        <v>555</v>
      </c>
    </row>
    <row r="175" spans="1:18" x14ac:dyDescent="0.25">
      <c r="A175" s="40" t="s">
        <v>2444</v>
      </c>
      <c r="B175" s="40" t="s">
        <v>2445</v>
      </c>
      <c r="C175" s="40"/>
      <c r="D175" s="40" t="s">
        <v>1848</v>
      </c>
      <c r="E175" s="40"/>
      <c r="F175" s="40"/>
      <c r="G175" s="40" t="s">
        <v>1813</v>
      </c>
      <c r="H175" s="40" t="s">
        <v>1814</v>
      </c>
      <c r="I175" s="40" t="s">
        <v>2186</v>
      </c>
      <c r="J175" s="40" t="s">
        <v>2445</v>
      </c>
      <c r="K175" s="40"/>
      <c r="L175" s="40"/>
      <c r="M175" s="40" t="s">
        <v>2446</v>
      </c>
      <c r="N175" s="40">
        <v>67</v>
      </c>
      <c r="O175" s="40" t="b">
        <v>0</v>
      </c>
      <c r="P175" s="40" t="s">
        <v>1852</v>
      </c>
      <c r="Q175" s="40" t="s">
        <v>1853</v>
      </c>
      <c r="R175" s="40" t="s">
        <v>555</v>
      </c>
    </row>
    <row r="176" spans="1:18" x14ac:dyDescent="0.25">
      <c r="A176" s="40" t="s">
        <v>2447</v>
      </c>
      <c r="B176" s="40" t="s">
        <v>2448</v>
      </c>
      <c r="C176" s="40"/>
      <c r="D176" s="40" t="s">
        <v>1848</v>
      </c>
      <c r="E176" s="40"/>
      <c r="F176" s="40"/>
      <c r="G176" s="40" t="s">
        <v>75</v>
      </c>
      <c r="H176" s="40" t="s">
        <v>1806</v>
      </c>
      <c r="I176" s="40" t="s">
        <v>2186</v>
      </c>
      <c r="J176" s="40" t="s">
        <v>2448</v>
      </c>
      <c r="K176" s="40"/>
      <c r="L176" s="40"/>
      <c r="M176" s="40" t="s">
        <v>2449</v>
      </c>
      <c r="N176" s="40">
        <v>67</v>
      </c>
      <c r="O176" s="40" t="b">
        <v>0</v>
      </c>
      <c r="P176" s="40" t="s">
        <v>1852</v>
      </c>
      <c r="Q176" s="40" t="s">
        <v>1853</v>
      </c>
      <c r="R176" s="40" t="s">
        <v>555</v>
      </c>
    </row>
    <row r="177" spans="1:18" x14ac:dyDescent="0.25">
      <c r="A177" s="40" t="s">
        <v>2450</v>
      </c>
      <c r="B177" s="40" t="s">
        <v>2451</v>
      </c>
      <c r="C177" s="40"/>
      <c r="D177" s="40" t="s">
        <v>1848</v>
      </c>
      <c r="E177" s="40"/>
      <c r="F177" s="40"/>
      <c r="G177" s="40" t="s">
        <v>1813</v>
      </c>
      <c r="H177" s="40" t="s">
        <v>1814</v>
      </c>
      <c r="I177" s="40" t="s">
        <v>2186</v>
      </c>
      <c r="J177" s="40" t="s">
        <v>2451</v>
      </c>
      <c r="K177" s="40"/>
      <c r="L177" s="40"/>
      <c r="M177" s="40" t="s">
        <v>2452</v>
      </c>
      <c r="N177" s="40">
        <v>67</v>
      </c>
      <c r="O177" s="40" t="b">
        <v>0</v>
      </c>
      <c r="P177" s="40" t="s">
        <v>1852</v>
      </c>
      <c r="Q177" s="40" t="s">
        <v>1853</v>
      </c>
      <c r="R177" s="40" t="s">
        <v>555</v>
      </c>
    </row>
    <row r="178" spans="1:18" x14ac:dyDescent="0.25">
      <c r="A178" s="40" t="s">
        <v>2453</v>
      </c>
      <c r="B178" s="40" t="s">
        <v>2454</v>
      </c>
      <c r="C178" s="40"/>
      <c r="D178" s="40" t="s">
        <v>1848</v>
      </c>
      <c r="E178" s="40"/>
      <c r="F178" s="40"/>
      <c r="G178" s="40" t="s">
        <v>75</v>
      </c>
      <c r="H178" s="40" t="s">
        <v>1806</v>
      </c>
      <c r="I178" s="40" t="s">
        <v>2186</v>
      </c>
      <c r="J178" s="40" t="s">
        <v>2454</v>
      </c>
      <c r="K178" s="40"/>
      <c r="L178" s="40"/>
      <c r="M178" s="40" t="s">
        <v>2455</v>
      </c>
      <c r="N178" s="40">
        <v>67</v>
      </c>
      <c r="O178" s="40" t="b">
        <v>0</v>
      </c>
      <c r="P178" s="40" t="s">
        <v>1852</v>
      </c>
      <c r="Q178" s="40" t="s">
        <v>1853</v>
      </c>
      <c r="R178" s="40" t="s">
        <v>555</v>
      </c>
    </row>
    <row r="179" spans="1:18" x14ac:dyDescent="0.25">
      <c r="A179" s="40" t="s">
        <v>2456</v>
      </c>
      <c r="B179" s="40" t="s">
        <v>2457</v>
      </c>
      <c r="C179" s="40"/>
      <c r="D179" s="40" t="s">
        <v>1848</v>
      </c>
      <c r="E179" s="40"/>
      <c r="F179" s="40"/>
      <c r="G179" s="40" t="s">
        <v>76</v>
      </c>
      <c r="H179" s="40" t="s">
        <v>1804</v>
      </c>
      <c r="I179" s="40" t="s">
        <v>2186</v>
      </c>
      <c r="J179" s="40" t="s">
        <v>2457</v>
      </c>
      <c r="K179" s="40"/>
      <c r="L179" s="40"/>
      <c r="M179" s="40" t="s">
        <v>2458</v>
      </c>
      <c r="N179" s="40">
        <v>67</v>
      </c>
      <c r="O179" s="40" t="b">
        <v>0</v>
      </c>
      <c r="P179" s="40" t="s">
        <v>1852</v>
      </c>
      <c r="Q179" s="40" t="s">
        <v>1853</v>
      </c>
      <c r="R179" s="40" t="s">
        <v>555</v>
      </c>
    </row>
    <row r="180" spans="1:18" x14ac:dyDescent="0.25">
      <c r="A180" s="40" t="s">
        <v>2459</v>
      </c>
      <c r="B180" s="40" t="s">
        <v>2460</v>
      </c>
      <c r="C180" s="40"/>
      <c r="D180" s="40" t="s">
        <v>1848</v>
      </c>
      <c r="E180" s="40"/>
      <c r="F180" s="40"/>
      <c r="G180" s="40" t="s">
        <v>75</v>
      </c>
      <c r="H180" s="40" t="s">
        <v>1806</v>
      </c>
      <c r="I180" s="40" t="s">
        <v>2186</v>
      </c>
      <c r="J180" s="40" t="s">
        <v>2460</v>
      </c>
      <c r="K180" s="40"/>
      <c r="L180" s="40"/>
      <c r="M180" s="40" t="s">
        <v>2461</v>
      </c>
      <c r="N180" s="40">
        <v>67</v>
      </c>
      <c r="O180" s="40" t="b">
        <v>0</v>
      </c>
      <c r="P180" s="40" t="s">
        <v>1852</v>
      </c>
      <c r="Q180" s="40" t="s">
        <v>1853</v>
      </c>
      <c r="R180" s="40" t="s">
        <v>555</v>
      </c>
    </row>
    <row r="181" spans="1:18" x14ac:dyDescent="0.25">
      <c r="A181" s="40" t="s">
        <v>2462</v>
      </c>
      <c r="B181" s="40" t="s">
        <v>2463</v>
      </c>
      <c r="C181" s="40"/>
      <c r="D181" s="40" t="s">
        <v>1848</v>
      </c>
      <c r="E181" s="40"/>
      <c r="F181" s="40"/>
      <c r="G181" s="40" t="s">
        <v>76</v>
      </c>
      <c r="H181" s="40" t="s">
        <v>1804</v>
      </c>
      <c r="I181" s="40" t="s">
        <v>2186</v>
      </c>
      <c r="J181" s="40" t="s">
        <v>2463</v>
      </c>
      <c r="K181" s="40"/>
      <c r="L181" s="40"/>
      <c r="M181" s="40" t="s">
        <v>2464</v>
      </c>
      <c r="N181" s="40">
        <v>67</v>
      </c>
      <c r="O181" s="40" t="b">
        <v>0</v>
      </c>
      <c r="P181" s="40" t="s">
        <v>1852</v>
      </c>
      <c r="Q181" s="40" t="s">
        <v>1853</v>
      </c>
      <c r="R181" s="40" t="s">
        <v>555</v>
      </c>
    </row>
    <row r="182" spans="1:18" x14ac:dyDescent="0.25">
      <c r="A182" s="40" t="s">
        <v>2465</v>
      </c>
      <c r="B182" s="40" t="s">
        <v>2466</v>
      </c>
      <c r="C182" s="40"/>
      <c r="D182" s="40" t="s">
        <v>1848</v>
      </c>
      <c r="E182" s="40"/>
      <c r="F182" s="40"/>
      <c r="G182" s="40" t="s">
        <v>1813</v>
      </c>
      <c r="H182" s="40" t="s">
        <v>1814</v>
      </c>
      <c r="I182" s="40" t="s">
        <v>2186</v>
      </c>
      <c r="J182" s="40" t="s">
        <v>2466</v>
      </c>
      <c r="K182" s="40"/>
      <c r="L182" s="40"/>
      <c r="M182" s="40" t="s">
        <v>2467</v>
      </c>
      <c r="N182" s="40">
        <v>67</v>
      </c>
      <c r="O182" s="40" t="b">
        <v>0</v>
      </c>
      <c r="P182" s="40" t="s">
        <v>1852</v>
      </c>
      <c r="Q182" s="40" t="s">
        <v>1853</v>
      </c>
      <c r="R182" s="40" t="s">
        <v>555</v>
      </c>
    </row>
    <row r="183" spans="1:18" x14ac:dyDescent="0.25">
      <c r="A183" s="40" t="s">
        <v>2468</v>
      </c>
      <c r="B183" s="40" t="s">
        <v>2469</v>
      </c>
      <c r="C183" s="40"/>
      <c r="D183" s="40" t="s">
        <v>1848</v>
      </c>
      <c r="E183" s="40"/>
      <c r="F183" s="40"/>
      <c r="G183" s="40" t="s">
        <v>1813</v>
      </c>
      <c r="H183" s="40" t="s">
        <v>1814</v>
      </c>
      <c r="I183" s="40" t="s">
        <v>2186</v>
      </c>
      <c r="J183" s="40" t="s">
        <v>2469</v>
      </c>
      <c r="K183" s="40"/>
      <c r="L183" s="40"/>
      <c r="M183" s="40" t="s">
        <v>2470</v>
      </c>
      <c r="N183" s="40">
        <v>67</v>
      </c>
      <c r="O183" s="40" t="b">
        <v>0</v>
      </c>
      <c r="P183" s="40" t="s">
        <v>1852</v>
      </c>
      <c r="Q183" s="40" t="s">
        <v>1853</v>
      </c>
      <c r="R183" s="40" t="s">
        <v>555</v>
      </c>
    </row>
    <row r="184" spans="1:18" x14ac:dyDescent="0.25">
      <c r="A184" s="40" t="s">
        <v>2471</v>
      </c>
      <c r="B184" s="40" t="s">
        <v>2472</v>
      </c>
      <c r="C184" s="40"/>
      <c r="D184" s="40" t="s">
        <v>1848</v>
      </c>
      <c r="E184" s="40"/>
      <c r="F184" s="40"/>
      <c r="G184" s="40" t="s">
        <v>1813</v>
      </c>
      <c r="H184" s="40" t="s">
        <v>1814</v>
      </c>
      <c r="I184" s="40" t="s">
        <v>2186</v>
      </c>
      <c r="J184" s="40" t="s">
        <v>2472</v>
      </c>
      <c r="K184" s="40"/>
      <c r="L184" s="40"/>
      <c r="M184" s="40" t="s">
        <v>2473</v>
      </c>
      <c r="N184" s="40">
        <v>67</v>
      </c>
      <c r="O184" s="40" t="b">
        <v>0</v>
      </c>
      <c r="P184" s="40" t="s">
        <v>1852</v>
      </c>
      <c r="Q184" s="40" t="s">
        <v>1853</v>
      </c>
      <c r="R184" s="40" t="s">
        <v>555</v>
      </c>
    </row>
    <row r="185" spans="1:18" x14ac:dyDescent="0.25">
      <c r="A185" s="40" t="s">
        <v>2474</v>
      </c>
      <c r="B185" s="40" t="s">
        <v>2475</v>
      </c>
      <c r="C185" s="40"/>
      <c r="D185" s="40" t="s">
        <v>1848</v>
      </c>
      <c r="E185" s="40"/>
      <c r="F185" s="40"/>
      <c r="G185" s="40" t="s">
        <v>76</v>
      </c>
      <c r="H185" s="40" t="s">
        <v>1804</v>
      </c>
      <c r="I185" s="40" t="s">
        <v>2186</v>
      </c>
      <c r="J185" s="40" t="s">
        <v>2475</v>
      </c>
      <c r="K185" s="40"/>
      <c r="L185" s="40"/>
      <c r="M185" s="40" t="s">
        <v>2476</v>
      </c>
      <c r="N185" s="40">
        <v>67</v>
      </c>
      <c r="O185" s="40" t="b">
        <v>0</v>
      </c>
      <c r="P185" s="40" t="s">
        <v>1852</v>
      </c>
      <c r="Q185" s="40" t="s">
        <v>1853</v>
      </c>
      <c r="R185" s="40" t="s">
        <v>555</v>
      </c>
    </row>
    <row r="186" spans="1:18" x14ac:dyDescent="0.25">
      <c r="A186" s="40" t="s">
        <v>2477</v>
      </c>
      <c r="B186" s="40" t="s">
        <v>2478</v>
      </c>
      <c r="C186" s="40"/>
      <c r="D186" s="40" t="s">
        <v>1848</v>
      </c>
      <c r="E186" s="40"/>
      <c r="F186" s="40"/>
      <c r="G186" s="40" t="s">
        <v>76</v>
      </c>
      <c r="H186" s="40" t="s">
        <v>1804</v>
      </c>
      <c r="I186" s="40" t="s">
        <v>2186</v>
      </c>
      <c r="J186" s="40" t="s">
        <v>2478</v>
      </c>
      <c r="K186" s="40"/>
      <c r="L186" s="40"/>
      <c r="M186" s="40" t="s">
        <v>2479</v>
      </c>
      <c r="N186" s="40">
        <v>67</v>
      </c>
      <c r="O186" s="40" t="b">
        <v>0</v>
      </c>
      <c r="P186" s="40" t="s">
        <v>1852</v>
      </c>
      <c r="Q186" s="40" t="s">
        <v>1853</v>
      </c>
      <c r="R186" s="40" t="s">
        <v>555</v>
      </c>
    </row>
    <row r="187" spans="1:18" x14ac:dyDescent="0.25">
      <c r="A187" s="40" t="s">
        <v>2480</v>
      </c>
      <c r="B187" s="40" t="s">
        <v>2481</v>
      </c>
      <c r="C187" s="40"/>
      <c r="D187" s="40" t="s">
        <v>1848</v>
      </c>
      <c r="E187" s="40"/>
      <c r="F187" s="40"/>
      <c r="G187" s="40" t="s">
        <v>1813</v>
      </c>
      <c r="H187" s="40" t="s">
        <v>1814</v>
      </c>
      <c r="I187" s="40" t="s">
        <v>2186</v>
      </c>
      <c r="J187" s="40" t="s">
        <v>2481</v>
      </c>
      <c r="K187" s="40"/>
      <c r="L187" s="40"/>
      <c r="M187" s="40" t="s">
        <v>2482</v>
      </c>
      <c r="N187" s="40">
        <v>67</v>
      </c>
      <c r="O187" s="40" t="b">
        <v>0</v>
      </c>
      <c r="P187" s="40" t="s">
        <v>1852</v>
      </c>
      <c r="Q187" s="40" t="s">
        <v>1853</v>
      </c>
      <c r="R187" s="40" t="s">
        <v>555</v>
      </c>
    </row>
    <row r="188" spans="1:18" x14ac:dyDescent="0.25">
      <c r="A188" s="40" t="s">
        <v>2483</v>
      </c>
      <c r="B188" s="40" t="s">
        <v>2484</v>
      </c>
      <c r="C188" s="40"/>
      <c r="D188" s="40" t="s">
        <v>1848</v>
      </c>
      <c r="E188" s="40"/>
      <c r="F188" s="40"/>
      <c r="G188" s="40" t="s">
        <v>1813</v>
      </c>
      <c r="H188" s="40" t="s">
        <v>1814</v>
      </c>
      <c r="I188" s="40" t="s">
        <v>2186</v>
      </c>
      <c r="J188" s="40" t="s">
        <v>2484</v>
      </c>
      <c r="K188" s="40"/>
      <c r="L188" s="40"/>
      <c r="M188" s="40" t="s">
        <v>2485</v>
      </c>
      <c r="N188" s="40">
        <v>67</v>
      </c>
      <c r="O188" s="40" t="b">
        <v>0</v>
      </c>
      <c r="P188" s="40" t="s">
        <v>1852</v>
      </c>
      <c r="Q188" s="40" t="s">
        <v>1853</v>
      </c>
      <c r="R188" s="40" t="s">
        <v>555</v>
      </c>
    </row>
    <row r="189" spans="1:18" x14ac:dyDescent="0.25">
      <c r="A189" s="40" t="s">
        <v>2486</v>
      </c>
      <c r="B189" s="40" t="s">
        <v>2487</v>
      </c>
      <c r="C189" s="40"/>
      <c r="D189" s="40" t="s">
        <v>1848</v>
      </c>
      <c r="E189" s="40"/>
      <c r="F189" s="40"/>
      <c r="G189" s="40" t="s">
        <v>76</v>
      </c>
      <c r="H189" s="40" t="s">
        <v>1804</v>
      </c>
      <c r="I189" s="40" t="s">
        <v>2186</v>
      </c>
      <c r="J189" s="40" t="s">
        <v>2487</v>
      </c>
      <c r="K189" s="40"/>
      <c r="L189" s="40"/>
      <c r="M189" s="40" t="s">
        <v>2488</v>
      </c>
      <c r="N189" s="40">
        <v>67</v>
      </c>
      <c r="O189" s="40" t="b">
        <v>0</v>
      </c>
      <c r="P189" s="40" t="s">
        <v>1852</v>
      </c>
      <c r="Q189" s="40" t="s">
        <v>1853</v>
      </c>
      <c r="R189" s="40" t="s">
        <v>555</v>
      </c>
    </row>
    <row r="190" spans="1:18" x14ac:dyDescent="0.25">
      <c r="A190" s="40" t="s">
        <v>2489</v>
      </c>
      <c r="B190" s="40" t="s">
        <v>2490</v>
      </c>
      <c r="C190" s="40"/>
      <c r="D190" s="40" t="s">
        <v>1848</v>
      </c>
      <c r="E190" s="40"/>
      <c r="F190" s="40"/>
      <c r="G190" s="40" t="s">
        <v>76</v>
      </c>
      <c r="H190" s="40" t="s">
        <v>1804</v>
      </c>
      <c r="I190" s="40" t="s">
        <v>2186</v>
      </c>
      <c r="J190" s="40" t="s">
        <v>2490</v>
      </c>
      <c r="K190" s="40"/>
      <c r="L190" s="40"/>
      <c r="M190" s="40" t="s">
        <v>2491</v>
      </c>
      <c r="N190" s="40">
        <v>67</v>
      </c>
      <c r="O190" s="40" t="b">
        <v>0</v>
      </c>
      <c r="P190" s="40" t="s">
        <v>1852</v>
      </c>
      <c r="Q190" s="40" t="s">
        <v>1853</v>
      </c>
      <c r="R190" s="40" t="s">
        <v>555</v>
      </c>
    </row>
    <row r="191" spans="1:18" x14ac:dyDescent="0.25">
      <c r="A191" s="40" t="s">
        <v>2492</v>
      </c>
      <c r="B191" s="40" t="s">
        <v>2493</v>
      </c>
      <c r="C191" s="40"/>
      <c r="D191" s="40" t="s">
        <v>1848</v>
      </c>
      <c r="E191" s="40"/>
      <c r="F191" s="40"/>
      <c r="G191" s="40" t="s">
        <v>76</v>
      </c>
      <c r="H191" s="40" t="s">
        <v>1804</v>
      </c>
      <c r="I191" s="40" t="s">
        <v>2186</v>
      </c>
      <c r="J191" s="40" t="s">
        <v>2493</v>
      </c>
      <c r="K191" s="40"/>
      <c r="L191" s="40"/>
      <c r="M191" s="40" t="s">
        <v>2494</v>
      </c>
      <c r="N191" s="40">
        <v>67</v>
      </c>
      <c r="O191" s="40" t="b">
        <v>0</v>
      </c>
      <c r="P191" s="40" t="s">
        <v>1852</v>
      </c>
      <c r="Q191" s="40" t="s">
        <v>1853</v>
      </c>
      <c r="R191" s="40" t="s">
        <v>555</v>
      </c>
    </row>
    <row r="192" spans="1:18" x14ac:dyDescent="0.25">
      <c r="A192" s="40" t="s">
        <v>2495</v>
      </c>
      <c r="B192" s="40" t="s">
        <v>2496</v>
      </c>
      <c r="C192" s="40"/>
      <c r="D192" s="40" t="s">
        <v>1848</v>
      </c>
      <c r="E192" s="40"/>
      <c r="F192" s="40"/>
      <c r="G192" s="40" t="s">
        <v>1813</v>
      </c>
      <c r="H192" s="40" t="s">
        <v>1814</v>
      </c>
      <c r="I192" s="40" t="s">
        <v>2186</v>
      </c>
      <c r="J192" s="40" t="s">
        <v>2496</v>
      </c>
      <c r="K192" s="40"/>
      <c r="L192" s="40"/>
      <c r="M192" s="40" t="s">
        <v>2497</v>
      </c>
      <c r="N192" s="40">
        <v>67</v>
      </c>
      <c r="O192" s="40" t="b">
        <v>0</v>
      </c>
      <c r="P192" s="40" t="s">
        <v>1852</v>
      </c>
      <c r="Q192" s="40" t="s">
        <v>1853</v>
      </c>
      <c r="R192" s="40" t="s">
        <v>555</v>
      </c>
    </row>
    <row r="193" spans="1:18" x14ac:dyDescent="0.25">
      <c r="A193" s="40" t="s">
        <v>2498</v>
      </c>
      <c r="B193" s="40" t="s">
        <v>2499</v>
      </c>
      <c r="C193" s="40"/>
      <c r="D193" s="40" t="s">
        <v>1848</v>
      </c>
      <c r="E193" s="40"/>
      <c r="F193" s="40"/>
      <c r="G193" s="40" t="s">
        <v>1813</v>
      </c>
      <c r="H193" s="40" t="s">
        <v>1814</v>
      </c>
      <c r="I193" s="40" t="s">
        <v>2186</v>
      </c>
      <c r="J193" s="40" t="s">
        <v>2499</v>
      </c>
      <c r="K193" s="40"/>
      <c r="L193" s="40"/>
      <c r="M193" s="40" t="s">
        <v>2500</v>
      </c>
      <c r="N193" s="40">
        <v>67</v>
      </c>
      <c r="O193" s="40" t="b">
        <v>0</v>
      </c>
      <c r="P193" s="40" t="s">
        <v>1852</v>
      </c>
      <c r="Q193" s="40" t="s">
        <v>1853</v>
      </c>
      <c r="R193" s="40" t="s">
        <v>555</v>
      </c>
    </row>
    <row r="194" spans="1:18" x14ac:dyDescent="0.25">
      <c r="A194" s="40" t="s">
        <v>2501</v>
      </c>
      <c r="B194" s="40" t="s">
        <v>2502</v>
      </c>
      <c r="C194" s="40"/>
      <c r="D194" s="40" t="s">
        <v>1848</v>
      </c>
      <c r="E194" s="40"/>
      <c r="F194" s="40"/>
      <c r="G194" s="40" t="s">
        <v>75</v>
      </c>
      <c r="H194" s="40" t="s">
        <v>1806</v>
      </c>
      <c r="I194" s="40" t="s">
        <v>2186</v>
      </c>
      <c r="J194" s="40" t="s">
        <v>2502</v>
      </c>
      <c r="K194" s="40"/>
      <c r="L194" s="40"/>
      <c r="M194" s="40" t="s">
        <v>2503</v>
      </c>
      <c r="N194" s="40">
        <v>67</v>
      </c>
      <c r="O194" s="40" t="b">
        <v>0</v>
      </c>
      <c r="P194" s="40" t="s">
        <v>1852</v>
      </c>
      <c r="Q194" s="40" t="s">
        <v>1853</v>
      </c>
      <c r="R194" s="40" t="s">
        <v>555</v>
      </c>
    </row>
    <row r="195" spans="1:18" x14ac:dyDescent="0.25">
      <c r="A195" s="40" t="s">
        <v>2504</v>
      </c>
      <c r="B195" s="40" t="s">
        <v>2505</v>
      </c>
      <c r="C195" s="40"/>
      <c r="D195" s="40" t="s">
        <v>1848</v>
      </c>
      <c r="E195" s="40"/>
      <c r="F195" s="40"/>
      <c r="G195" s="40" t="s">
        <v>76</v>
      </c>
      <c r="H195" s="40" t="s">
        <v>1804</v>
      </c>
      <c r="I195" s="40" t="s">
        <v>2186</v>
      </c>
      <c r="J195" s="40" t="s">
        <v>2505</v>
      </c>
      <c r="K195" s="40"/>
      <c r="L195" s="40"/>
      <c r="M195" s="40" t="s">
        <v>2506</v>
      </c>
      <c r="N195" s="40">
        <v>67</v>
      </c>
      <c r="O195" s="40" t="b">
        <v>0</v>
      </c>
      <c r="P195" s="40" t="s">
        <v>1852</v>
      </c>
      <c r="Q195" s="40" t="s">
        <v>1853</v>
      </c>
      <c r="R195" s="40" t="s">
        <v>555</v>
      </c>
    </row>
    <row r="196" spans="1:18" x14ac:dyDescent="0.25">
      <c r="A196" s="40" t="s">
        <v>2507</v>
      </c>
      <c r="B196" s="40" t="s">
        <v>2508</v>
      </c>
      <c r="C196" s="40"/>
      <c r="D196" s="40" t="s">
        <v>1848</v>
      </c>
      <c r="E196" s="40"/>
      <c r="F196" s="40"/>
      <c r="G196" s="40" t="s">
        <v>76</v>
      </c>
      <c r="H196" s="40" t="s">
        <v>1804</v>
      </c>
      <c r="I196" s="40" t="s">
        <v>2186</v>
      </c>
      <c r="J196" s="40" t="s">
        <v>2508</v>
      </c>
      <c r="K196" s="40"/>
      <c r="L196" s="40"/>
      <c r="M196" s="40" t="s">
        <v>2509</v>
      </c>
      <c r="N196" s="40">
        <v>67</v>
      </c>
      <c r="O196" s="40" t="b">
        <v>0</v>
      </c>
      <c r="P196" s="40" t="s">
        <v>1852</v>
      </c>
      <c r="Q196" s="40" t="s">
        <v>1853</v>
      </c>
      <c r="R196" s="40" t="s">
        <v>555</v>
      </c>
    </row>
    <row r="197" spans="1:18" x14ac:dyDescent="0.25">
      <c r="A197" s="40" t="s">
        <v>2510</v>
      </c>
      <c r="B197" s="40" t="s">
        <v>2511</v>
      </c>
      <c r="C197" s="40"/>
      <c r="D197" s="40" t="s">
        <v>1848</v>
      </c>
      <c r="E197" s="40"/>
      <c r="F197" s="40"/>
      <c r="G197" s="40" t="s">
        <v>75</v>
      </c>
      <c r="H197" s="40" t="s">
        <v>1806</v>
      </c>
      <c r="I197" s="40" t="s">
        <v>2186</v>
      </c>
      <c r="J197" s="40" t="s">
        <v>2511</v>
      </c>
      <c r="K197" s="40"/>
      <c r="L197" s="40"/>
      <c r="M197" s="40" t="s">
        <v>2512</v>
      </c>
      <c r="N197" s="40">
        <v>67</v>
      </c>
      <c r="O197" s="40" t="b">
        <v>0</v>
      </c>
      <c r="P197" s="40" t="s">
        <v>1852</v>
      </c>
      <c r="Q197" s="40" t="s">
        <v>1853</v>
      </c>
      <c r="R197" s="40" t="s">
        <v>555</v>
      </c>
    </row>
    <row r="198" spans="1:18" x14ac:dyDescent="0.25">
      <c r="A198" s="40" t="s">
        <v>2513</v>
      </c>
      <c r="B198" s="40" t="s">
        <v>2514</v>
      </c>
      <c r="C198" s="40"/>
      <c r="D198" s="40" t="s">
        <v>1848</v>
      </c>
      <c r="E198" s="40"/>
      <c r="F198" s="40"/>
      <c r="G198" s="40" t="s">
        <v>76</v>
      </c>
      <c r="H198" s="40" t="s">
        <v>1804</v>
      </c>
      <c r="I198" s="40" t="s">
        <v>2186</v>
      </c>
      <c r="J198" s="40" t="s">
        <v>2514</v>
      </c>
      <c r="K198" s="40"/>
      <c r="L198" s="40"/>
      <c r="M198" s="40" t="s">
        <v>2515</v>
      </c>
      <c r="N198" s="40">
        <v>67</v>
      </c>
      <c r="O198" s="40" t="b">
        <v>0</v>
      </c>
      <c r="P198" s="40" t="s">
        <v>1852</v>
      </c>
      <c r="Q198" s="40" t="s">
        <v>1853</v>
      </c>
      <c r="R198" s="40" t="s">
        <v>555</v>
      </c>
    </row>
    <row r="199" spans="1:18" x14ac:dyDescent="0.25">
      <c r="A199" s="40" t="s">
        <v>2516</v>
      </c>
      <c r="B199" s="40" t="s">
        <v>2517</v>
      </c>
      <c r="C199" s="40"/>
      <c r="D199" s="40" t="s">
        <v>1848</v>
      </c>
      <c r="E199" s="40"/>
      <c r="F199" s="40"/>
      <c r="G199" s="40" t="s">
        <v>75</v>
      </c>
      <c r="H199" s="40" t="s">
        <v>1806</v>
      </c>
      <c r="I199" s="40" t="s">
        <v>2186</v>
      </c>
      <c r="J199" s="40" t="s">
        <v>2517</v>
      </c>
      <c r="K199" s="40"/>
      <c r="L199" s="40"/>
      <c r="M199" s="40" t="s">
        <v>2518</v>
      </c>
      <c r="N199" s="40">
        <v>67</v>
      </c>
      <c r="O199" s="40" t="b">
        <v>0</v>
      </c>
      <c r="P199" s="40" t="s">
        <v>1852</v>
      </c>
      <c r="Q199" s="40" t="s">
        <v>1853</v>
      </c>
      <c r="R199" s="40" t="s">
        <v>555</v>
      </c>
    </row>
    <row r="200" spans="1:18" x14ac:dyDescent="0.25">
      <c r="A200" s="40" t="s">
        <v>2519</v>
      </c>
      <c r="B200" s="40" t="s">
        <v>2520</v>
      </c>
      <c r="C200" s="40"/>
      <c r="D200" s="40" t="s">
        <v>1848</v>
      </c>
      <c r="E200" s="40"/>
      <c r="F200" s="40"/>
      <c r="G200" s="40" t="s">
        <v>75</v>
      </c>
      <c r="H200" s="40" t="s">
        <v>1806</v>
      </c>
      <c r="I200" s="40" t="s">
        <v>2186</v>
      </c>
      <c r="J200" s="40" t="s">
        <v>2520</v>
      </c>
      <c r="K200" s="40"/>
      <c r="L200" s="40"/>
      <c r="M200" s="40" t="s">
        <v>2521</v>
      </c>
      <c r="N200" s="40">
        <v>67</v>
      </c>
      <c r="O200" s="40" t="b">
        <v>0</v>
      </c>
      <c r="P200" s="40" t="s">
        <v>1852</v>
      </c>
      <c r="Q200" s="40" t="s">
        <v>1853</v>
      </c>
      <c r="R200" s="40" t="s">
        <v>555</v>
      </c>
    </row>
    <row r="201" spans="1:18" x14ac:dyDescent="0.25">
      <c r="A201" s="40" t="s">
        <v>2522</v>
      </c>
      <c r="B201" s="40" t="s">
        <v>2523</v>
      </c>
      <c r="C201" s="40"/>
      <c r="D201" s="40" t="s">
        <v>1848</v>
      </c>
      <c r="E201" s="40"/>
      <c r="F201" s="40"/>
      <c r="G201" s="40" t="s">
        <v>1813</v>
      </c>
      <c r="H201" s="40" t="s">
        <v>1814</v>
      </c>
      <c r="I201" s="40" t="s">
        <v>2186</v>
      </c>
      <c r="J201" s="40" t="s">
        <v>2523</v>
      </c>
      <c r="K201" s="40"/>
      <c r="L201" s="40"/>
      <c r="M201" s="40" t="s">
        <v>2524</v>
      </c>
      <c r="N201" s="40">
        <v>67</v>
      </c>
      <c r="O201" s="40" t="b">
        <v>0</v>
      </c>
      <c r="P201" s="40" t="s">
        <v>1852</v>
      </c>
      <c r="Q201" s="40" t="s">
        <v>1853</v>
      </c>
      <c r="R201" s="40" t="s">
        <v>555</v>
      </c>
    </row>
    <row r="202" spans="1:18" x14ac:dyDescent="0.25">
      <c r="A202" s="40" t="s">
        <v>2525</v>
      </c>
      <c r="B202" s="40" t="s">
        <v>2526</v>
      </c>
      <c r="C202" s="40"/>
      <c r="D202" s="40" t="s">
        <v>1848</v>
      </c>
      <c r="E202" s="40"/>
      <c r="F202" s="40"/>
      <c r="G202" s="40" t="s">
        <v>1813</v>
      </c>
      <c r="H202" s="40" t="s">
        <v>1814</v>
      </c>
      <c r="I202" s="40" t="s">
        <v>2186</v>
      </c>
      <c r="J202" s="40" t="s">
        <v>2526</v>
      </c>
      <c r="K202" s="40"/>
      <c r="L202" s="40"/>
      <c r="M202" s="40" t="s">
        <v>2527</v>
      </c>
      <c r="N202" s="40">
        <v>67</v>
      </c>
      <c r="O202" s="40" t="b">
        <v>0</v>
      </c>
      <c r="P202" s="40" t="s">
        <v>1852</v>
      </c>
      <c r="Q202" s="40" t="s">
        <v>1853</v>
      </c>
      <c r="R202" s="40" t="s">
        <v>555</v>
      </c>
    </row>
    <row r="203" spans="1:18" x14ac:dyDescent="0.25">
      <c r="A203" s="40" t="s">
        <v>2528</v>
      </c>
      <c r="B203" s="40" t="s">
        <v>2529</v>
      </c>
      <c r="C203" s="40"/>
      <c r="D203" s="40" t="s">
        <v>1848</v>
      </c>
      <c r="E203" s="40"/>
      <c r="F203" s="40"/>
      <c r="G203" s="40" t="s">
        <v>1813</v>
      </c>
      <c r="H203" s="40" t="s">
        <v>1814</v>
      </c>
      <c r="I203" s="40" t="s">
        <v>2186</v>
      </c>
      <c r="J203" s="40" t="s">
        <v>2529</v>
      </c>
      <c r="K203" s="40"/>
      <c r="L203" s="40"/>
      <c r="M203" s="40" t="s">
        <v>2530</v>
      </c>
      <c r="N203" s="40">
        <v>67</v>
      </c>
      <c r="O203" s="40" t="b">
        <v>0</v>
      </c>
      <c r="P203" s="40" t="s">
        <v>1852</v>
      </c>
      <c r="Q203" s="40" t="s">
        <v>1853</v>
      </c>
      <c r="R203" s="40" t="s">
        <v>555</v>
      </c>
    </row>
    <row r="204" spans="1:18" x14ac:dyDescent="0.25">
      <c r="A204" s="40" t="s">
        <v>2531</v>
      </c>
      <c r="B204" s="40" t="s">
        <v>2532</v>
      </c>
      <c r="C204" s="40"/>
      <c r="D204" s="40" t="s">
        <v>1848</v>
      </c>
      <c r="E204" s="40"/>
      <c r="F204" s="40"/>
      <c r="G204" s="40" t="s">
        <v>1813</v>
      </c>
      <c r="H204" s="40" t="s">
        <v>1814</v>
      </c>
      <c r="I204" s="40" t="s">
        <v>2186</v>
      </c>
      <c r="J204" s="40" t="s">
        <v>2532</v>
      </c>
      <c r="K204" s="40"/>
      <c r="L204" s="40"/>
      <c r="M204" s="40" t="s">
        <v>2533</v>
      </c>
      <c r="N204" s="40">
        <v>67</v>
      </c>
      <c r="O204" s="40" t="b">
        <v>0</v>
      </c>
      <c r="P204" s="40" t="s">
        <v>1852</v>
      </c>
      <c r="Q204" s="40" t="s">
        <v>1853</v>
      </c>
      <c r="R204" s="40" t="s">
        <v>555</v>
      </c>
    </row>
    <row r="205" spans="1:18" x14ac:dyDescent="0.25">
      <c r="A205" s="40" t="s">
        <v>2534</v>
      </c>
      <c r="B205" s="40" t="s">
        <v>2535</v>
      </c>
      <c r="C205" s="40"/>
      <c r="D205" s="40" t="s">
        <v>1848</v>
      </c>
      <c r="E205" s="40"/>
      <c r="F205" s="40"/>
      <c r="G205" s="40" t="s">
        <v>1813</v>
      </c>
      <c r="H205" s="40" t="s">
        <v>1814</v>
      </c>
      <c r="I205" s="40" t="s">
        <v>2186</v>
      </c>
      <c r="J205" s="40" t="s">
        <v>2535</v>
      </c>
      <c r="K205" s="40"/>
      <c r="L205" s="40"/>
      <c r="M205" s="40" t="s">
        <v>2536</v>
      </c>
      <c r="N205" s="40">
        <v>67</v>
      </c>
      <c r="O205" s="40" t="b">
        <v>0</v>
      </c>
      <c r="P205" s="40" t="s">
        <v>1852</v>
      </c>
      <c r="Q205" s="40" t="s">
        <v>1853</v>
      </c>
      <c r="R205" s="40" t="s">
        <v>555</v>
      </c>
    </row>
    <row r="206" spans="1:18" x14ac:dyDescent="0.25">
      <c r="A206" s="40" t="s">
        <v>2537</v>
      </c>
      <c r="B206" s="40" t="s">
        <v>2538</v>
      </c>
      <c r="C206" s="40"/>
      <c r="D206" s="40" t="s">
        <v>1848</v>
      </c>
      <c r="E206" s="40"/>
      <c r="F206" s="40"/>
      <c r="G206" s="40" t="s">
        <v>76</v>
      </c>
      <c r="H206" s="40" t="s">
        <v>1804</v>
      </c>
      <c r="I206" s="40" t="s">
        <v>2186</v>
      </c>
      <c r="J206" s="40" t="s">
        <v>2538</v>
      </c>
      <c r="K206" s="40"/>
      <c r="L206" s="40"/>
      <c r="M206" s="40" t="s">
        <v>2539</v>
      </c>
      <c r="N206" s="40">
        <v>67</v>
      </c>
      <c r="O206" s="40" t="b">
        <v>0</v>
      </c>
      <c r="P206" s="40" t="s">
        <v>1852</v>
      </c>
      <c r="Q206" s="40" t="s">
        <v>1853</v>
      </c>
      <c r="R206" s="40" t="s">
        <v>555</v>
      </c>
    </row>
    <row r="207" spans="1:18" x14ac:dyDescent="0.25">
      <c r="A207" s="40" t="s">
        <v>2540</v>
      </c>
      <c r="B207" s="40" t="s">
        <v>2541</v>
      </c>
      <c r="C207" s="40"/>
      <c r="D207" s="40" t="s">
        <v>1848</v>
      </c>
      <c r="E207" s="40"/>
      <c r="F207" s="40"/>
      <c r="G207" s="40" t="s">
        <v>75</v>
      </c>
      <c r="H207" s="40" t="s">
        <v>1806</v>
      </c>
      <c r="I207" s="40" t="s">
        <v>2186</v>
      </c>
      <c r="J207" s="40" t="s">
        <v>2541</v>
      </c>
      <c r="K207" s="40"/>
      <c r="L207" s="40"/>
      <c r="M207" s="40" t="s">
        <v>2542</v>
      </c>
      <c r="N207" s="40">
        <v>67</v>
      </c>
      <c r="O207" s="40" t="b">
        <v>0</v>
      </c>
      <c r="P207" s="40" t="s">
        <v>1852</v>
      </c>
      <c r="Q207" s="40" t="s">
        <v>1853</v>
      </c>
      <c r="R207" s="40" t="s">
        <v>555</v>
      </c>
    </row>
    <row r="208" spans="1:18" x14ac:dyDescent="0.25">
      <c r="A208" s="40" t="s">
        <v>2543</v>
      </c>
      <c r="B208" s="40" t="s">
        <v>2544</v>
      </c>
      <c r="C208" s="40"/>
      <c r="D208" s="40" t="s">
        <v>1848</v>
      </c>
      <c r="E208" s="40"/>
      <c r="F208" s="40"/>
      <c r="G208" s="40" t="s">
        <v>1813</v>
      </c>
      <c r="H208" s="40" t="s">
        <v>1814</v>
      </c>
      <c r="I208" s="40" t="s">
        <v>2186</v>
      </c>
      <c r="J208" s="40" t="s">
        <v>2544</v>
      </c>
      <c r="K208" s="40"/>
      <c r="L208" s="40"/>
      <c r="M208" s="40" t="s">
        <v>2545</v>
      </c>
      <c r="N208" s="40">
        <v>67</v>
      </c>
      <c r="O208" s="40" t="b">
        <v>0</v>
      </c>
      <c r="P208" s="40" t="s">
        <v>1852</v>
      </c>
      <c r="Q208" s="40" t="s">
        <v>1853</v>
      </c>
      <c r="R208" s="40" t="s">
        <v>555</v>
      </c>
    </row>
    <row r="209" spans="1:18" x14ac:dyDescent="0.25">
      <c r="A209" s="40" t="s">
        <v>2546</v>
      </c>
      <c r="B209" s="40" t="s">
        <v>2547</v>
      </c>
      <c r="C209" s="40"/>
      <c r="D209" s="40" t="s">
        <v>1848</v>
      </c>
      <c r="E209" s="40"/>
      <c r="F209" s="40"/>
      <c r="G209" s="40" t="s">
        <v>76</v>
      </c>
      <c r="H209" s="40" t="s">
        <v>1804</v>
      </c>
      <c r="I209" s="40" t="s">
        <v>2186</v>
      </c>
      <c r="J209" s="40" t="s">
        <v>2547</v>
      </c>
      <c r="K209" s="40"/>
      <c r="L209" s="40"/>
      <c r="M209" s="40" t="s">
        <v>2548</v>
      </c>
      <c r="N209" s="40">
        <v>67</v>
      </c>
      <c r="O209" s="40" t="b">
        <v>0</v>
      </c>
      <c r="P209" s="40" t="s">
        <v>1852</v>
      </c>
      <c r="Q209" s="40" t="s">
        <v>1853</v>
      </c>
      <c r="R209" s="40" t="s">
        <v>555</v>
      </c>
    </row>
    <row r="210" spans="1:18" x14ac:dyDescent="0.25">
      <c r="A210" s="40" t="s">
        <v>2549</v>
      </c>
      <c r="B210" s="40" t="s">
        <v>2550</v>
      </c>
      <c r="C210" s="40"/>
      <c r="D210" s="40" t="s">
        <v>1848</v>
      </c>
      <c r="E210" s="40"/>
      <c r="F210" s="40"/>
      <c r="G210" s="40" t="s">
        <v>75</v>
      </c>
      <c r="H210" s="40" t="s">
        <v>1806</v>
      </c>
      <c r="I210" s="40" t="s">
        <v>2186</v>
      </c>
      <c r="J210" s="40" t="s">
        <v>2550</v>
      </c>
      <c r="K210" s="40"/>
      <c r="L210" s="40"/>
      <c r="M210" s="40" t="s">
        <v>2551</v>
      </c>
      <c r="N210" s="40">
        <v>67</v>
      </c>
      <c r="O210" s="40" t="b">
        <v>0</v>
      </c>
      <c r="P210" s="40" t="s">
        <v>1852</v>
      </c>
      <c r="Q210" s="40" t="s">
        <v>1853</v>
      </c>
      <c r="R210" s="40" t="s">
        <v>555</v>
      </c>
    </row>
    <row r="211" spans="1:18" x14ac:dyDescent="0.25">
      <c r="A211" s="40" t="s">
        <v>2552</v>
      </c>
      <c r="B211" s="40" t="s">
        <v>2553</v>
      </c>
      <c r="C211" s="40"/>
      <c r="D211" s="40" t="s">
        <v>1848</v>
      </c>
      <c r="E211" s="40"/>
      <c r="F211" s="40"/>
      <c r="G211" s="40" t="s">
        <v>75</v>
      </c>
      <c r="H211" s="40" t="s">
        <v>1806</v>
      </c>
      <c r="I211" s="40" t="s">
        <v>2186</v>
      </c>
      <c r="J211" s="40" t="s">
        <v>2553</v>
      </c>
      <c r="K211" s="40"/>
      <c r="L211" s="40"/>
      <c r="M211" s="40" t="s">
        <v>2554</v>
      </c>
      <c r="N211" s="40">
        <v>67</v>
      </c>
      <c r="O211" s="40" t="b">
        <v>0</v>
      </c>
      <c r="P211" s="40" t="s">
        <v>1852</v>
      </c>
      <c r="Q211" s="40" t="s">
        <v>1853</v>
      </c>
      <c r="R211" s="40" t="s">
        <v>555</v>
      </c>
    </row>
    <row r="212" spans="1:18" x14ac:dyDescent="0.25">
      <c r="A212" s="40" t="s">
        <v>2555</v>
      </c>
      <c r="B212" s="40" t="s">
        <v>2556</v>
      </c>
      <c r="C212" s="40"/>
      <c r="D212" s="40" t="s">
        <v>1848</v>
      </c>
      <c r="E212" s="40"/>
      <c r="F212" s="40"/>
      <c r="G212" s="40" t="s">
        <v>76</v>
      </c>
      <c r="H212" s="40" t="s">
        <v>1804</v>
      </c>
      <c r="I212" s="40" t="s">
        <v>2186</v>
      </c>
      <c r="J212" s="40" t="s">
        <v>2556</v>
      </c>
      <c r="K212" s="40"/>
      <c r="L212" s="40"/>
      <c r="M212" s="40" t="s">
        <v>2557</v>
      </c>
      <c r="N212" s="40">
        <v>67</v>
      </c>
      <c r="O212" s="40" t="b">
        <v>0</v>
      </c>
      <c r="P212" s="40" t="s">
        <v>1852</v>
      </c>
      <c r="Q212" s="40" t="s">
        <v>1853</v>
      </c>
      <c r="R212" s="40" t="s">
        <v>555</v>
      </c>
    </row>
    <row r="213" spans="1:18" x14ac:dyDescent="0.25">
      <c r="A213" s="40" t="s">
        <v>2558</v>
      </c>
      <c r="B213" s="40" t="s">
        <v>2559</v>
      </c>
      <c r="C213" s="40"/>
      <c r="D213" s="40" t="s">
        <v>1848</v>
      </c>
      <c r="E213" s="40"/>
      <c r="F213" s="40"/>
      <c r="G213" s="40" t="s">
        <v>76</v>
      </c>
      <c r="H213" s="40" t="s">
        <v>1804</v>
      </c>
      <c r="I213" s="40" t="s">
        <v>2186</v>
      </c>
      <c r="J213" s="40" t="s">
        <v>2559</v>
      </c>
      <c r="K213" s="40"/>
      <c r="L213" s="40"/>
      <c r="M213" s="40" t="s">
        <v>2560</v>
      </c>
      <c r="N213" s="40">
        <v>67</v>
      </c>
      <c r="O213" s="40" t="b">
        <v>0</v>
      </c>
      <c r="P213" s="40" t="s">
        <v>1852</v>
      </c>
      <c r="Q213" s="40" t="s">
        <v>1853</v>
      </c>
      <c r="R213" s="40" t="s">
        <v>555</v>
      </c>
    </row>
    <row r="214" spans="1:18" x14ac:dyDescent="0.25">
      <c r="A214" s="40" t="s">
        <v>2561</v>
      </c>
      <c r="B214" s="40" t="s">
        <v>2562</v>
      </c>
      <c r="C214" s="40"/>
      <c r="D214" s="40" t="s">
        <v>1848</v>
      </c>
      <c r="E214" s="40"/>
      <c r="F214" s="40"/>
      <c r="G214" s="40" t="s">
        <v>76</v>
      </c>
      <c r="H214" s="40" t="s">
        <v>1804</v>
      </c>
      <c r="I214" s="40" t="s">
        <v>2186</v>
      </c>
      <c r="J214" s="40" t="s">
        <v>2562</v>
      </c>
      <c r="K214" s="40"/>
      <c r="L214" s="40"/>
      <c r="M214" s="40" t="s">
        <v>2563</v>
      </c>
      <c r="N214" s="40">
        <v>67</v>
      </c>
      <c r="O214" s="40" t="b">
        <v>0</v>
      </c>
      <c r="P214" s="40" t="s">
        <v>1852</v>
      </c>
      <c r="Q214" s="40" t="s">
        <v>1853</v>
      </c>
      <c r="R214" s="40" t="s">
        <v>555</v>
      </c>
    </row>
    <row r="215" spans="1:18" x14ac:dyDescent="0.25">
      <c r="A215" s="40" t="s">
        <v>2564</v>
      </c>
      <c r="B215" s="40" t="s">
        <v>2565</v>
      </c>
      <c r="C215" s="40"/>
      <c r="D215" s="40" t="s">
        <v>1848</v>
      </c>
      <c r="E215" s="40"/>
      <c r="F215" s="40"/>
      <c r="G215" s="40" t="s">
        <v>75</v>
      </c>
      <c r="H215" s="40" t="s">
        <v>1806</v>
      </c>
      <c r="I215" s="40" t="s">
        <v>2186</v>
      </c>
      <c r="J215" s="40" t="s">
        <v>2565</v>
      </c>
      <c r="K215" s="40"/>
      <c r="L215" s="40"/>
      <c r="M215" s="40" t="s">
        <v>2566</v>
      </c>
      <c r="N215" s="40">
        <v>67</v>
      </c>
      <c r="O215" s="40" t="b">
        <v>0</v>
      </c>
      <c r="P215" s="40" t="s">
        <v>1852</v>
      </c>
      <c r="Q215" s="40" t="s">
        <v>1853</v>
      </c>
      <c r="R215" s="40" t="s">
        <v>555</v>
      </c>
    </row>
    <row r="216" spans="1:18" x14ac:dyDescent="0.25">
      <c r="A216" s="40" t="s">
        <v>2567</v>
      </c>
      <c r="B216" s="40" t="s">
        <v>2568</v>
      </c>
      <c r="C216" s="40"/>
      <c r="D216" s="40" t="s">
        <v>1848</v>
      </c>
      <c r="E216" s="40"/>
      <c r="F216" s="40"/>
      <c r="G216" s="40" t="s">
        <v>75</v>
      </c>
      <c r="H216" s="40" t="s">
        <v>1806</v>
      </c>
      <c r="I216" s="40" t="s">
        <v>2186</v>
      </c>
      <c r="J216" s="40" t="s">
        <v>2568</v>
      </c>
      <c r="K216" s="40"/>
      <c r="L216" s="40"/>
      <c r="M216" s="40" t="s">
        <v>2569</v>
      </c>
      <c r="N216" s="40">
        <v>67</v>
      </c>
      <c r="O216" s="40" t="b">
        <v>0</v>
      </c>
      <c r="P216" s="40" t="s">
        <v>1852</v>
      </c>
      <c r="Q216" s="40" t="s">
        <v>1853</v>
      </c>
      <c r="R216" s="40" t="s">
        <v>555</v>
      </c>
    </row>
    <row r="217" spans="1:18" x14ac:dyDescent="0.25">
      <c r="A217" s="40" t="s">
        <v>2570</v>
      </c>
      <c r="B217" s="40" t="s">
        <v>2571</v>
      </c>
      <c r="C217" s="40"/>
      <c r="D217" s="40" t="s">
        <v>1848</v>
      </c>
      <c r="E217" s="40"/>
      <c r="F217" s="40"/>
      <c r="G217" s="40" t="s">
        <v>1813</v>
      </c>
      <c r="H217" s="40" t="s">
        <v>1814</v>
      </c>
      <c r="I217" s="40" t="s">
        <v>2186</v>
      </c>
      <c r="J217" s="40" t="s">
        <v>2571</v>
      </c>
      <c r="K217" s="40"/>
      <c r="L217" s="40"/>
      <c r="M217" s="40" t="s">
        <v>2572</v>
      </c>
      <c r="N217" s="40">
        <v>67</v>
      </c>
      <c r="O217" s="40" t="b">
        <v>0</v>
      </c>
      <c r="P217" s="40" t="s">
        <v>1852</v>
      </c>
      <c r="Q217" s="40" t="s">
        <v>1853</v>
      </c>
      <c r="R217" s="40" t="s">
        <v>555</v>
      </c>
    </row>
    <row r="218" spans="1:18" x14ac:dyDescent="0.25">
      <c r="A218" s="40" t="s">
        <v>2573</v>
      </c>
      <c r="B218" s="40" t="s">
        <v>2574</v>
      </c>
      <c r="C218" s="40"/>
      <c r="D218" s="40" t="s">
        <v>1848</v>
      </c>
      <c r="E218" s="40"/>
      <c r="F218" s="40"/>
      <c r="G218" s="40" t="s">
        <v>76</v>
      </c>
      <c r="H218" s="40" t="s">
        <v>1804</v>
      </c>
      <c r="I218" s="40" t="s">
        <v>2186</v>
      </c>
      <c r="J218" s="40" t="s">
        <v>2574</v>
      </c>
      <c r="K218" s="40"/>
      <c r="L218" s="40"/>
      <c r="M218" s="40" t="s">
        <v>2575</v>
      </c>
      <c r="N218" s="40">
        <v>67</v>
      </c>
      <c r="O218" s="40" t="b">
        <v>0</v>
      </c>
      <c r="P218" s="40" t="s">
        <v>1852</v>
      </c>
      <c r="Q218" s="40" t="s">
        <v>1853</v>
      </c>
      <c r="R218" s="40" t="s">
        <v>555</v>
      </c>
    </row>
    <row r="219" spans="1:18" x14ac:dyDescent="0.25">
      <c r="A219" s="40" t="s">
        <v>2576</v>
      </c>
      <c r="B219" s="40" t="s">
        <v>2577</v>
      </c>
      <c r="C219" s="40"/>
      <c r="D219" s="40" t="s">
        <v>1848</v>
      </c>
      <c r="E219" s="40"/>
      <c r="F219" s="40"/>
      <c r="G219" s="40" t="s">
        <v>76</v>
      </c>
      <c r="H219" s="40" t="s">
        <v>1804</v>
      </c>
      <c r="I219" s="40" t="s">
        <v>2186</v>
      </c>
      <c r="J219" s="40" t="s">
        <v>2577</v>
      </c>
      <c r="K219" s="40"/>
      <c r="L219" s="40"/>
      <c r="M219" s="40" t="s">
        <v>2578</v>
      </c>
      <c r="N219" s="40">
        <v>67</v>
      </c>
      <c r="O219" s="40" t="b">
        <v>0</v>
      </c>
      <c r="P219" s="40" t="s">
        <v>1852</v>
      </c>
      <c r="Q219" s="40" t="s">
        <v>1853</v>
      </c>
      <c r="R219" s="40" t="s">
        <v>555</v>
      </c>
    </row>
    <row r="220" spans="1:18" x14ac:dyDescent="0.25">
      <c r="A220" s="40" t="s">
        <v>2579</v>
      </c>
      <c r="B220" s="40" t="s">
        <v>2580</v>
      </c>
      <c r="C220" s="40"/>
      <c r="D220" s="40" t="s">
        <v>1848</v>
      </c>
      <c r="E220" s="40"/>
      <c r="F220" s="40"/>
      <c r="G220" s="40" t="s">
        <v>1813</v>
      </c>
      <c r="H220" s="40" t="s">
        <v>1814</v>
      </c>
      <c r="I220" s="40" t="s">
        <v>2186</v>
      </c>
      <c r="J220" s="40" t="s">
        <v>2580</v>
      </c>
      <c r="K220" s="40"/>
      <c r="L220" s="40"/>
      <c r="M220" s="40" t="s">
        <v>2581</v>
      </c>
      <c r="N220" s="40">
        <v>67</v>
      </c>
      <c r="O220" s="40" t="b">
        <v>0</v>
      </c>
      <c r="P220" s="40" t="s">
        <v>1852</v>
      </c>
      <c r="Q220" s="40" t="s">
        <v>1853</v>
      </c>
      <c r="R220" s="40" t="s">
        <v>555</v>
      </c>
    </row>
    <row r="221" spans="1:18" x14ac:dyDescent="0.25">
      <c r="A221" s="40" t="s">
        <v>2582</v>
      </c>
      <c r="B221" s="40" t="s">
        <v>2583</v>
      </c>
      <c r="C221" s="40"/>
      <c r="D221" s="40" t="s">
        <v>1848</v>
      </c>
      <c r="E221" s="40"/>
      <c r="F221" s="40"/>
      <c r="G221" s="40" t="s">
        <v>75</v>
      </c>
      <c r="H221" s="40" t="s">
        <v>1806</v>
      </c>
      <c r="I221" s="40" t="s">
        <v>2186</v>
      </c>
      <c r="J221" s="40" t="s">
        <v>2583</v>
      </c>
      <c r="K221" s="40"/>
      <c r="L221" s="40"/>
      <c r="M221" s="40" t="s">
        <v>2584</v>
      </c>
      <c r="N221" s="40">
        <v>67</v>
      </c>
      <c r="O221" s="40" t="b">
        <v>0</v>
      </c>
      <c r="P221" s="40" t="s">
        <v>1852</v>
      </c>
      <c r="Q221" s="40" t="s">
        <v>1853</v>
      </c>
      <c r="R221" s="40" t="s">
        <v>555</v>
      </c>
    </row>
    <row r="222" spans="1:18" x14ac:dyDescent="0.25">
      <c r="A222" s="40" t="s">
        <v>2585</v>
      </c>
      <c r="B222" s="40" t="s">
        <v>2586</v>
      </c>
      <c r="C222" s="40"/>
      <c r="D222" s="40" t="s">
        <v>1848</v>
      </c>
      <c r="E222" s="40"/>
      <c r="F222" s="40"/>
      <c r="G222" s="40" t="s">
        <v>76</v>
      </c>
      <c r="H222" s="40" t="s">
        <v>1804</v>
      </c>
      <c r="I222" s="40" t="s">
        <v>2186</v>
      </c>
      <c r="J222" s="40" t="s">
        <v>2586</v>
      </c>
      <c r="K222" s="40"/>
      <c r="L222" s="40"/>
      <c r="M222" s="40" t="s">
        <v>2587</v>
      </c>
      <c r="N222" s="40">
        <v>67</v>
      </c>
      <c r="O222" s="40" t="b">
        <v>0</v>
      </c>
      <c r="P222" s="40" t="s">
        <v>1852</v>
      </c>
      <c r="Q222" s="40" t="s">
        <v>1853</v>
      </c>
      <c r="R222" s="40" t="s">
        <v>555</v>
      </c>
    </row>
    <row r="223" spans="1:18" x14ac:dyDescent="0.25">
      <c r="A223" s="40" t="s">
        <v>2588</v>
      </c>
      <c r="B223" s="40" t="s">
        <v>2589</v>
      </c>
      <c r="C223" s="40"/>
      <c r="D223" s="40" t="s">
        <v>1848</v>
      </c>
      <c r="E223" s="40"/>
      <c r="F223" s="40"/>
      <c r="G223" s="40" t="s">
        <v>75</v>
      </c>
      <c r="H223" s="40" t="s">
        <v>1806</v>
      </c>
      <c r="I223" s="40" t="s">
        <v>2186</v>
      </c>
      <c r="J223" s="40" t="s">
        <v>2589</v>
      </c>
      <c r="K223" s="40"/>
      <c r="L223" s="40"/>
      <c r="M223" s="40" t="s">
        <v>2590</v>
      </c>
      <c r="N223" s="40">
        <v>67</v>
      </c>
      <c r="O223" s="40" t="b">
        <v>0</v>
      </c>
      <c r="P223" s="40" t="s">
        <v>1852</v>
      </c>
      <c r="Q223" s="40" t="s">
        <v>1853</v>
      </c>
      <c r="R223" s="40" t="s">
        <v>555</v>
      </c>
    </row>
    <row r="224" spans="1:18" x14ac:dyDescent="0.25">
      <c r="A224" s="40" t="s">
        <v>2591</v>
      </c>
      <c r="B224" s="40" t="s">
        <v>2592</v>
      </c>
      <c r="C224" s="40"/>
      <c r="D224" s="40" t="s">
        <v>1848</v>
      </c>
      <c r="E224" s="40"/>
      <c r="F224" s="40"/>
      <c r="G224" s="40" t="s">
        <v>76</v>
      </c>
      <c r="H224" s="40" t="s">
        <v>1804</v>
      </c>
      <c r="I224" s="40" t="s">
        <v>2186</v>
      </c>
      <c r="J224" s="40" t="s">
        <v>2592</v>
      </c>
      <c r="K224" s="40"/>
      <c r="L224" s="40"/>
      <c r="M224" s="40" t="s">
        <v>2593</v>
      </c>
      <c r="N224" s="40">
        <v>67</v>
      </c>
      <c r="O224" s="40" t="b">
        <v>0</v>
      </c>
      <c r="P224" s="40" t="s">
        <v>1852</v>
      </c>
      <c r="Q224" s="40" t="s">
        <v>1853</v>
      </c>
      <c r="R224" s="40" t="s">
        <v>555</v>
      </c>
    </row>
    <row r="225" spans="1:18" x14ac:dyDescent="0.25">
      <c r="A225" s="40" t="s">
        <v>2594</v>
      </c>
      <c r="B225" s="40" t="s">
        <v>2595</v>
      </c>
      <c r="C225" s="40"/>
      <c r="D225" s="40" t="s">
        <v>1848</v>
      </c>
      <c r="E225" s="40"/>
      <c r="F225" s="40"/>
      <c r="G225" s="40" t="s">
        <v>76</v>
      </c>
      <c r="H225" s="40" t="s">
        <v>1804</v>
      </c>
      <c r="I225" s="40" t="s">
        <v>2186</v>
      </c>
      <c r="J225" s="40" t="s">
        <v>2595</v>
      </c>
      <c r="K225" s="40"/>
      <c r="L225" s="40"/>
      <c r="M225" s="40" t="s">
        <v>2596</v>
      </c>
      <c r="N225" s="40">
        <v>67</v>
      </c>
      <c r="O225" s="40" t="b">
        <v>0</v>
      </c>
      <c r="P225" s="40" t="s">
        <v>1852</v>
      </c>
      <c r="Q225" s="40" t="s">
        <v>1853</v>
      </c>
      <c r="R225" s="40" t="s">
        <v>555</v>
      </c>
    </row>
    <row r="226" spans="1:18" x14ac:dyDescent="0.25">
      <c r="A226" s="40" t="s">
        <v>2597</v>
      </c>
      <c r="B226" s="40" t="s">
        <v>2598</v>
      </c>
      <c r="C226" s="40"/>
      <c r="D226" s="40" t="s">
        <v>1848</v>
      </c>
      <c r="E226" s="40"/>
      <c r="F226" s="40"/>
      <c r="G226" s="40" t="s">
        <v>75</v>
      </c>
      <c r="H226" s="40" t="s">
        <v>1806</v>
      </c>
      <c r="I226" s="40" t="s">
        <v>2186</v>
      </c>
      <c r="J226" s="40" t="s">
        <v>2598</v>
      </c>
      <c r="K226" s="40"/>
      <c r="L226" s="40"/>
      <c r="M226" s="40" t="s">
        <v>2599</v>
      </c>
      <c r="N226" s="40">
        <v>67</v>
      </c>
      <c r="O226" s="40" t="b">
        <v>0</v>
      </c>
      <c r="P226" s="40" t="s">
        <v>1852</v>
      </c>
      <c r="Q226" s="40" t="s">
        <v>1853</v>
      </c>
      <c r="R226" s="40" t="s">
        <v>555</v>
      </c>
    </row>
    <row r="227" spans="1:18" x14ac:dyDescent="0.25">
      <c r="A227" s="40" t="s">
        <v>2600</v>
      </c>
      <c r="B227" s="40" t="s">
        <v>2601</v>
      </c>
      <c r="C227" s="40"/>
      <c r="D227" s="40" t="s">
        <v>1848</v>
      </c>
      <c r="E227" s="40"/>
      <c r="F227" s="40"/>
      <c r="G227" s="40" t="s">
        <v>76</v>
      </c>
      <c r="H227" s="40" t="s">
        <v>1804</v>
      </c>
      <c r="I227" s="40" t="s">
        <v>2186</v>
      </c>
      <c r="J227" s="40" t="s">
        <v>2601</v>
      </c>
      <c r="K227" s="40"/>
      <c r="L227" s="40"/>
      <c r="M227" s="40" t="s">
        <v>2602</v>
      </c>
      <c r="N227" s="40">
        <v>67</v>
      </c>
      <c r="O227" s="40" t="b">
        <v>0</v>
      </c>
      <c r="P227" s="40" t="s">
        <v>1852</v>
      </c>
      <c r="Q227" s="40" t="s">
        <v>1853</v>
      </c>
      <c r="R227" s="40" t="s">
        <v>555</v>
      </c>
    </row>
    <row r="228" spans="1:18" x14ac:dyDescent="0.25">
      <c r="A228" s="40" t="s">
        <v>2603</v>
      </c>
      <c r="B228" s="40" t="s">
        <v>2604</v>
      </c>
      <c r="C228" s="40"/>
      <c r="D228" s="40" t="s">
        <v>1848</v>
      </c>
      <c r="E228" s="40"/>
      <c r="F228" s="40"/>
      <c r="G228" s="40" t="s">
        <v>76</v>
      </c>
      <c r="H228" s="40" t="s">
        <v>1804</v>
      </c>
      <c r="I228" s="40" t="s">
        <v>2186</v>
      </c>
      <c r="J228" s="40" t="s">
        <v>2604</v>
      </c>
      <c r="K228" s="40"/>
      <c r="L228" s="40"/>
      <c r="M228" s="40" t="s">
        <v>2605</v>
      </c>
      <c r="N228" s="40">
        <v>67</v>
      </c>
      <c r="O228" s="40" t="b">
        <v>0</v>
      </c>
      <c r="P228" s="40" t="s">
        <v>1852</v>
      </c>
      <c r="Q228" s="40" t="s">
        <v>1853</v>
      </c>
      <c r="R228" s="40" t="s">
        <v>555</v>
      </c>
    </row>
    <row r="229" spans="1:18" x14ac:dyDescent="0.25">
      <c r="A229" s="40" t="s">
        <v>2606</v>
      </c>
      <c r="B229" s="40" t="s">
        <v>2607</v>
      </c>
      <c r="C229" s="40"/>
      <c r="D229" s="40" t="s">
        <v>1848</v>
      </c>
      <c r="E229" s="40"/>
      <c r="F229" s="40"/>
      <c r="G229" s="40" t="s">
        <v>76</v>
      </c>
      <c r="H229" s="40" t="s">
        <v>1804</v>
      </c>
      <c r="I229" s="40" t="s">
        <v>2186</v>
      </c>
      <c r="J229" s="40" t="s">
        <v>2607</v>
      </c>
      <c r="K229" s="40"/>
      <c r="L229" s="40"/>
      <c r="M229" s="40" t="s">
        <v>2608</v>
      </c>
      <c r="N229" s="40">
        <v>67</v>
      </c>
      <c r="O229" s="40" t="b">
        <v>0</v>
      </c>
      <c r="P229" s="40" t="s">
        <v>1852</v>
      </c>
      <c r="Q229" s="40" t="s">
        <v>1853</v>
      </c>
      <c r="R229" s="40" t="s">
        <v>555</v>
      </c>
    </row>
    <row r="230" spans="1:18" x14ac:dyDescent="0.25">
      <c r="A230" s="40" t="s">
        <v>2609</v>
      </c>
      <c r="B230" s="40" t="s">
        <v>2610</v>
      </c>
      <c r="C230" s="40"/>
      <c r="D230" s="40" t="s">
        <v>1848</v>
      </c>
      <c r="E230" s="40"/>
      <c r="F230" s="40"/>
      <c r="G230" s="40" t="s">
        <v>76</v>
      </c>
      <c r="H230" s="40" t="s">
        <v>1804</v>
      </c>
      <c r="I230" s="40" t="s">
        <v>2186</v>
      </c>
      <c r="J230" s="40" t="s">
        <v>2610</v>
      </c>
      <c r="K230" s="40"/>
      <c r="L230" s="40"/>
      <c r="M230" s="40" t="s">
        <v>2611</v>
      </c>
      <c r="N230" s="40">
        <v>67</v>
      </c>
      <c r="O230" s="40" t="b">
        <v>0</v>
      </c>
      <c r="P230" s="40" t="s">
        <v>1852</v>
      </c>
      <c r="Q230" s="40" t="s">
        <v>1853</v>
      </c>
      <c r="R230" s="40" t="s">
        <v>555</v>
      </c>
    </row>
    <row r="231" spans="1:18" x14ac:dyDescent="0.25">
      <c r="A231" s="40" t="s">
        <v>2612</v>
      </c>
      <c r="B231" s="40" t="s">
        <v>2613</v>
      </c>
      <c r="C231" s="40"/>
      <c r="D231" s="40" t="s">
        <v>1848</v>
      </c>
      <c r="E231" s="40"/>
      <c r="F231" s="40"/>
      <c r="G231" s="40" t="s">
        <v>76</v>
      </c>
      <c r="H231" s="40" t="s">
        <v>1804</v>
      </c>
      <c r="I231" s="40" t="s">
        <v>2186</v>
      </c>
      <c r="J231" s="40" t="s">
        <v>2613</v>
      </c>
      <c r="K231" s="40"/>
      <c r="L231" s="40"/>
      <c r="M231" s="40" t="s">
        <v>2614</v>
      </c>
      <c r="N231" s="40">
        <v>67</v>
      </c>
      <c r="O231" s="40" t="b">
        <v>0</v>
      </c>
      <c r="P231" s="40" t="s">
        <v>1852</v>
      </c>
      <c r="Q231" s="40" t="s">
        <v>1853</v>
      </c>
      <c r="R231" s="40" t="s">
        <v>555</v>
      </c>
    </row>
    <row r="232" spans="1:18" x14ac:dyDescent="0.25">
      <c r="A232" s="40" t="s">
        <v>2615</v>
      </c>
      <c r="B232" s="40" t="s">
        <v>2616</v>
      </c>
      <c r="C232" s="40"/>
      <c r="D232" s="40" t="s">
        <v>1848</v>
      </c>
      <c r="E232" s="40"/>
      <c r="F232" s="40"/>
      <c r="G232" s="40" t="s">
        <v>76</v>
      </c>
      <c r="H232" s="40" t="s">
        <v>1804</v>
      </c>
      <c r="I232" s="40" t="s">
        <v>2186</v>
      </c>
      <c r="J232" s="40" t="s">
        <v>2616</v>
      </c>
      <c r="K232" s="40"/>
      <c r="L232" s="40"/>
      <c r="M232" s="40" t="s">
        <v>2617</v>
      </c>
      <c r="N232" s="40">
        <v>67</v>
      </c>
      <c r="O232" s="40" t="b">
        <v>0</v>
      </c>
      <c r="P232" s="40" t="s">
        <v>1852</v>
      </c>
      <c r="Q232" s="40" t="s">
        <v>1853</v>
      </c>
      <c r="R232" s="40" t="s">
        <v>555</v>
      </c>
    </row>
    <row r="233" spans="1:18" x14ac:dyDescent="0.25">
      <c r="A233" s="40" t="s">
        <v>2618</v>
      </c>
      <c r="B233" s="40" t="s">
        <v>2619</v>
      </c>
      <c r="C233" s="40"/>
      <c r="D233" s="40" t="s">
        <v>1848</v>
      </c>
      <c r="E233" s="40"/>
      <c r="F233" s="40"/>
      <c r="G233" s="40" t="s">
        <v>1813</v>
      </c>
      <c r="H233" s="40" t="s">
        <v>1814</v>
      </c>
      <c r="I233" s="40" t="s">
        <v>2186</v>
      </c>
      <c r="J233" s="40" t="s">
        <v>2619</v>
      </c>
      <c r="K233" s="40"/>
      <c r="L233" s="40"/>
      <c r="M233" s="40" t="s">
        <v>2620</v>
      </c>
      <c r="N233" s="40">
        <v>67</v>
      </c>
      <c r="O233" s="40" t="b">
        <v>0</v>
      </c>
      <c r="P233" s="40" t="s">
        <v>1852</v>
      </c>
      <c r="Q233" s="40" t="s">
        <v>1853</v>
      </c>
      <c r="R233" s="40" t="s">
        <v>555</v>
      </c>
    </row>
    <row r="234" spans="1:18" x14ac:dyDescent="0.25">
      <c r="A234" s="40" t="s">
        <v>2621</v>
      </c>
      <c r="B234" s="40" t="s">
        <v>2622</v>
      </c>
      <c r="C234" s="40"/>
      <c r="D234" s="40" t="s">
        <v>1848</v>
      </c>
      <c r="E234" s="40"/>
      <c r="F234" s="40"/>
      <c r="G234" s="40" t="s">
        <v>75</v>
      </c>
      <c r="H234" s="40" t="s">
        <v>1806</v>
      </c>
      <c r="I234" s="40" t="s">
        <v>2186</v>
      </c>
      <c r="J234" s="40" t="s">
        <v>2622</v>
      </c>
      <c r="K234" s="40"/>
      <c r="L234" s="40"/>
      <c r="M234" s="40" t="s">
        <v>2623</v>
      </c>
      <c r="N234" s="40">
        <v>67</v>
      </c>
      <c r="O234" s="40" t="b">
        <v>0</v>
      </c>
      <c r="P234" s="40" t="s">
        <v>1852</v>
      </c>
      <c r="Q234" s="40" t="s">
        <v>1853</v>
      </c>
      <c r="R234" s="40" t="s">
        <v>555</v>
      </c>
    </row>
    <row r="235" spans="1:18" x14ac:dyDescent="0.25">
      <c r="A235" s="40" t="s">
        <v>2624</v>
      </c>
      <c r="B235" s="40" t="s">
        <v>2625</v>
      </c>
      <c r="C235" s="40"/>
      <c r="D235" s="40" t="s">
        <v>1848</v>
      </c>
      <c r="E235" s="40"/>
      <c r="F235" s="40"/>
      <c r="G235" s="40" t="s">
        <v>75</v>
      </c>
      <c r="H235" s="40" t="s">
        <v>1806</v>
      </c>
      <c r="I235" s="40" t="s">
        <v>2186</v>
      </c>
      <c r="J235" s="40" t="s">
        <v>2625</v>
      </c>
      <c r="K235" s="40"/>
      <c r="L235" s="40"/>
      <c r="M235" s="40" t="s">
        <v>2626</v>
      </c>
      <c r="N235" s="40">
        <v>67</v>
      </c>
      <c r="O235" s="40" t="b">
        <v>0</v>
      </c>
      <c r="P235" s="40" t="s">
        <v>1852</v>
      </c>
      <c r="Q235" s="40" t="s">
        <v>1853</v>
      </c>
      <c r="R235" s="40" t="s">
        <v>555</v>
      </c>
    </row>
    <row r="236" spans="1:18" x14ac:dyDescent="0.25">
      <c r="A236" s="40" t="s">
        <v>2627</v>
      </c>
      <c r="B236" s="40" t="s">
        <v>2628</v>
      </c>
      <c r="C236" s="40"/>
      <c r="D236" s="40" t="s">
        <v>1848</v>
      </c>
      <c r="E236" s="40"/>
      <c r="F236" s="40"/>
      <c r="G236" s="40" t="s">
        <v>76</v>
      </c>
      <c r="H236" s="40" t="s">
        <v>1804</v>
      </c>
      <c r="I236" s="40" t="s">
        <v>2186</v>
      </c>
      <c r="J236" s="40" t="s">
        <v>2628</v>
      </c>
      <c r="K236" s="40"/>
      <c r="L236" s="40"/>
      <c r="M236" s="40" t="s">
        <v>2629</v>
      </c>
      <c r="N236" s="40">
        <v>67</v>
      </c>
      <c r="O236" s="40" t="b">
        <v>0</v>
      </c>
      <c r="P236" s="40" t="s">
        <v>1852</v>
      </c>
      <c r="Q236" s="40" t="s">
        <v>1853</v>
      </c>
      <c r="R236" s="40" t="s">
        <v>555</v>
      </c>
    </row>
    <row r="237" spans="1:18" x14ac:dyDescent="0.25">
      <c r="A237" s="40" t="s">
        <v>2630</v>
      </c>
      <c r="B237" s="40" t="s">
        <v>2631</v>
      </c>
      <c r="C237" s="40"/>
      <c r="D237" s="40" t="s">
        <v>1848</v>
      </c>
      <c r="E237" s="40"/>
      <c r="F237" s="40"/>
      <c r="G237" s="40" t="s">
        <v>76</v>
      </c>
      <c r="H237" s="40" t="s">
        <v>1804</v>
      </c>
      <c r="I237" s="40" t="s">
        <v>2186</v>
      </c>
      <c r="J237" s="40" t="s">
        <v>2631</v>
      </c>
      <c r="K237" s="40"/>
      <c r="L237" s="40"/>
      <c r="M237" s="40" t="s">
        <v>2632</v>
      </c>
      <c r="N237" s="40">
        <v>67</v>
      </c>
      <c r="O237" s="40" t="b">
        <v>0</v>
      </c>
      <c r="P237" s="40" t="s">
        <v>1852</v>
      </c>
      <c r="Q237" s="40" t="s">
        <v>1853</v>
      </c>
      <c r="R237" s="40" t="s">
        <v>555</v>
      </c>
    </row>
    <row r="238" spans="1:18" x14ac:dyDescent="0.25">
      <c r="A238" s="40" t="s">
        <v>2633</v>
      </c>
      <c r="B238" s="40" t="s">
        <v>2634</v>
      </c>
      <c r="C238" s="40"/>
      <c r="D238" s="40" t="s">
        <v>1848</v>
      </c>
      <c r="E238" s="40" t="s">
        <v>1985</v>
      </c>
      <c r="F238" s="40" t="s">
        <v>2635</v>
      </c>
      <c r="G238" s="40" t="s">
        <v>76</v>
      </c>
      <c r="H238" s="40" t="s">
        <v>1804</v>
      </c>
      <c r="I238" s="40" t="s">
        <v>2186</v>
      </c>
      <c r="J238" s="40" t="s">
        <v>2634</v>
      </c>
      <c r="K238" s="40"/>
      <c r="L238" s="40"/>
      <c r="M238" s="40" t="s">
        <v>2636</v>
      </c>
      <c r="N238" s="40">
        <v>67</v>
      </c>
      <c r="O238" s="40" t="b">
        <v>0</v>
      </c>
      <c r="P238" s="40" t="s">
        <v>1852</v>
      </c>
      <c r="Q238" s="40" t="s">
        <v>1853</v>
      </c>
      <c r="R238" s="40" t="s">
        <v>555</v>
      </c>
    </row>
    <row r="239" spans="1:18" x14ac:dyDescent="0.25">
      <c r="A239" s="40" t="s">
        <v>2637</v>
      </c>
      <c r="B239" s="40" t="s">
        <v>2638</v>
      </c>
      <c r="C239" s="40"/>
      <c r="D239" s="40" t="s">
        <v>1848</v>
      </c>
      <c r="E239" s="40"/>
      <c r="F239" s="40"/>
      <c r="G239" s="40" t="s">
        <v>75</v>
      </c>
      <c r="H239" s="40" t="s">
        <v>1806</v>
      </c>
      <c r="I239" s="40" t="s">
        <v>2186</v>
      </c>
      <c r="J239" s="40" t="s">
        <v>2638</v>
      </c>
      <c r="K239" s="40"/>
      <c r="L239" s="40"/>
      <c r="M239" s="40" t="s">
        <v>2639</v>
      </c>
      <c r="N239" s="40">
        <v>67</v>
      </c>
      <c r="O239" s="40" t="b">
        <v>0</v>
      </c>
      <c r="P239" s="40" t="s">
        <v>1852</v>
      </c>
      <c r="Q239" s="40" t="s">
        <v>1853</v>
      </c>
      <c r="R239" s="40" t="s">
        <v>555</v>
      </c>
    </row>
    <row r="240" spans="1:18" x14ac:dyDescent="0.25">
      <c r="A240" s="40" t="s">
        <v>2640</v>
      </c>
      <c r="B240" s="40" t="s">
        <v>2641</v>
      </c>
      <c r="C240" s="40"/>
      <c r="D240" s="40" t="s">
        <v>1848</v>
      </c>
      <c r="E240" s="40"/>
      <c r="F240" s="40"/>
      <c r="G240" s="40" t="s">
        <v>76</v>
      </c>
      <c r="H240" s="40" t="s">
        <v>1804</v>
      </c>
      <c r="I240" s="40" t="s">
        <v>2186</v>
      </c>
      <c r="J240" s="40" t="s">
        <v>2641</v>
      </c>
      <c r="K240" s="40"/>
      <c r="L240" s="40"/>
      <c r="M240" s="40" t="s">
        <v>2642</v>
      </c>
      <c r="N240" s="40">
        <v>67</v>
      </c>
      <c r="O240" s="40" t="b">
        <v>0</v>
      </c>
      <c r="P240" s="40" t="s">
        <v>1852</v>
      </c>
      <c r="Q240" s="40" t="s">
        <v>1853</v>
      </c>
      <c r="R240" s="40" t="s">
        <v>555</v>
      </c>
    </row>
    <row r="241" spans="1:18" x14ac:dyDescent="0.25">
      <c r="A241" s="40" t="s">
        <v>2643</v>
      </c>
      <c r="B241" s="40" t="s">
        <v>2644</v>
      </c>
      <c r="C241" s="40"/>
      <c r="D241" s="40" t="s">
        <v>1848</v>
      </c>
      <c r="E241" s="40"/>
      <c r="F241" s="40"/>
      <c r="G241" s="40" t="s">
        <v>1813</v>
      </c>
      <c r="H241" s="40" t="s">
        <v>1814</v>
      </c>
      <c r="I241" s="40" t="s">
        <v>2186</v>
      </c>
      <c r="J241" s="40" t="s">
        <v>2645</v>
      </c>
      <c r="K241" s="40"/>
      <c r="L241" s="40"/>
      <c r="M241" s="40" t="s">
        <v>2646</v>
      </c>
      <c r="N241" s="40">
        <v>67</v>
      </c>
      <c r="O241" s="40" t="b">
        <v>0</v>
      </c>
      <c r="P241" s="40" t="s">
        <v>1852</v>
      </c>
      <c r="Q241" s="40" t="s">
        <v>1853</v>
      </c>
      <c r="R241" s="40" t="s">
        <v>555</v>
      </c>
    </row>
    <row r="242" spans="1:18" x14ac:dyDescent="0.25">
      <c r="A242" s="40" t="s">
        <v>2647</v>
      </c>
      <c r="B242" s="40" t="s">
        <v>2648</v>
      </c>
      <c r="C242" s="40"/>
      <c r="D242" s="40" t="s">
        <v>1848</v>
      </c>
      <c r="E242" s="40"/>
      <c r="F242" s="40"/>
      <c r="G242" s="40" t="s">
        <v>1813</v>
      </c>
      <c r="H242" s="40" t="s">
        <v>1814</v>
      </c>
      <c r="I242" s="40" t="s">
        <v>2186</v>
      </c>
      <c r="J242" s="40" t="s">
        <v>2649</v>
      </c>
      <c r="K242" s="40"/>
      <c r="L242" s="40"/>
      <c r="M242" s="40" t="s">
        <v>2650</v>
      </c>
      <c r="N242" s="40">
        <v>67</v>
      </c>
      <c r="O242" s="40" t="b">
        <v>0</v>
      </c>
      <c r="P242" s="40" t="s">
        <v>1852</v>
      </c>
      <c r="Q242" s="40" t="s">
        <v>1853</v>
      </c>
      <c r="R242" s="40" t="s">
        <v>555</v>
      </c>
    </row>
    <row r="243" spans="1:18" x14ac:dyDescent="0.25">
      <c r="A243" s="40" t="s">
        <v>2651</v>
      </c>
      <c r="B243" s="40" t="s">
        <v>2652</v>
      </c>
      <c r="C243" s="40"/>
      <c r="D243" s="40" t="s">
        <v>1848</v>
      </c>
      <c r="E243" s="40"/>
      <c r="F243" s="40"/>
      <c r="G243" s="40" t="s">
        <v>76</v>
      </c>
      <c r="H243" s="40" t="s">
        <v>1804</v>
      </c>
      <c r="I243" s="40" t="s">
        <v>2186</v>
      </c>
      <c r="J243" s="40" t="s">
        <v>2652</v>
      </c>
      <c r="K243" s="40"/>
      <c r="L243" s="40"/>
      <c r="M243" s="40" t="s">
        <v>2653</v>
      </c>
      <c r="N243" s="40">
        <v>67</v>
      </c>
      <c r="O243" s="40" t="b">
        <v>0</v>
      </c>
      <c r="P243" s="40" t="s">
        <v>1852</v>
      </c>
      <c r="Q243" s="40" t="s">
        <v>1853</v>
      </c>
      <c r="R243" s="40" t="s">
        <v>555</v>
      </c>
    </row>
    <row r="244" spans="1:18" x14ac:dyDescent="0.25">
      <c r="A244" s="40" t="s">
        <v>2654</v>
      </c>
      <c r="B244" s="40" t="s">
        <v>2655</v>
      </c>
      <c r="C244" s="40"/>
      <c r="D244" s="40" t="s">
        <v>1848</v>
      </c>
      <c r="E244" s="40"/>
      <c r="F244" s="40"/>
      <c r="G244" s="40" t="s">
        <v>1813</v>
      </c>
      <c r="H244" s="40" t="s">
        <v>1814</v>
      </c>
      <c r="I244" s="40" t="s">
        <v>2186</v>
      </c>
      <c r="J244" s="40" t="s">
        <v>2656</v>
      </c>
      <c r="K244" s="40"/>
      <c r="L244" s="40"/>
      <c r="M244" s="40" t="s">
        <v>2657</v>
      </c>
      <c r="N244" s="40">
        <v>67</v>
      </c>
      <c r="O244" s="40" t="b">
        <v>0</v>
      </c>
      <c r="P244" s="40" t="s">
        <v>1852</v>
      </c>
      <c r="Q244" s="40" t="s">
        <v>1853</v>
      </c>
      <c r="R244" s="40" t="s">
        <v>555</v>
      </c>
    </row>
    <row r="245" spans="1:18" x14ac:dyDescent="0.25">
      <c r="A245" s="40" t="s">
        <v>2658</v>
      </c>
      <c r="B245" s="40" t="s">
        <v>2659</v>
      </c>
      <c r="C245" s="40"/>
      <c r="D245" s="40" t="s">
        <v>1848</v>
      </c>
      <c r="E245" s="40"/>
      <c r="F245" s="40"/>
      <c r="G245" s="40" t="s">
        <v>75</v>
      </c>
      <c r="H245" s="40" t="s">
        <v>1806</v>
      </c>
      <c r="I245" s="40" t="s">
        <v>2186</v>
      </c>
      <c r="J245" s="40" t="s">
        <v>2660</v>
      </c>
      <c r="K245" s="40"/>
      <c r="L245" s="40"/>
      <c r="M245" s="40" t="s">
        <v>2661</v>
      </c>
      <c r="N245" s="40">
        <v>67</v>
      </c>
      <c r="O245" s="40" t="b">
        <v>0</v>
      </c>
      <c r="P245" s="40" t="s">
        <v>1852</v>
      </c>
      <c r="Q245" s="40" t="s">
        <v>1853</v>
      </c>
      <c r="R245" s="40" t="s">
        <v>555</v>
      </c>
    </row>
    <row r="246" spans="1:18" x14ac:dyDescent="0.25">
      <c r="A246" s="40" t="s">
        <v>2662</v>
      </c>
      <c r="B246" s="40" t="s">
        <v>2663</v>
      </c>
      <c r="C246" s="40"/>
      <c r="D246" s="40" t="s">
        <v>1848</v>
      </c>
      <c r="E246" s="40"/>
      <c r="F246" s="40"/>
      <c r="G246" s="40" t="s">
        <v>1813</v>
      </c>
      <c r="H246" s="40" t="s">
        <v>1814</v>
      </c>
      <c r="I246" s="40" t="s">
        <v>2186</v>
      </c>
      <c r="J246" s="40" t="s">
        <v>2663</v>
      </c>
      <c r="K246" s="40"/>
      <c r="L246" s="40"/>
      <c r="M246" s="40" t="s">
        <v>2664</v>
      </c>
      <c r="N246" s="40">
        <v>67</v>
      </c>
      <c r="O246" s="40" t="b">
        <v>0</v>
      </c>
      <c r="P246" s="40" t="s">
        <v>1852</v>
      </c>
      <c r="Q246" s="40" t="s">
        <v>1853</v>
      </c>
      <c r="R246" s="40" t="s">
        <v>555</v>
      </c>
    </row>
    <row r="247" spans="1:18" x14ac:dyDescent="0.25">
      <c r="A247" s="40" t="s">
        <v>2665</v>
      </c>
      <c r="B247" s="40" t="s">
        <v>2666</v>
      </c>
      <c r="C247" s="40"/>
      <c r="D247" s="40" t="s">
        <v>1848</v>
      </c>
      <c r="E247" s="40"/>
      <c r="F247" s="40"/>
      <c r="G247" s="40" t="s">
        <v>1813</v>
      </c>
      <c r="H247" s="40" t="s">
        <v>1814</v>
      </c>
      <c r="I247" s="40" t="s">
        <v>2186</v>
      </c>
      <c r="J247" s="40" t="s">
        <v>2667</v>
      </c>
      <c r="K247" s="40"/>
      <c r="L247" s="40"/>
      <c r="M247" s="40" t="s">
        <v>2668</v>
      </c>
      <c r="N247" s="40">
        <v>67</v>
      </c>
      <c r="O247" s="40" t="b">
        <v>0</v>
      </c>
      <c r="P247" s="40" t="s">
        <v>1852</v>
      </c>
      <c r="Q247" s="40" t="s">
        <v>1853</v>
      </c>
      <c r="R247" s="40" t="s">
        <v>555</v>
      </c>
    </row>
    <row r="248" spans="1:18" x14ac:dyDescent="0.25">
      <c r="A248" s="40" t="s">
        <v>2669</v>
      </c>
      <c r="B248" s="40" t="s">
        <v>2670</v>
      </c>
      <c r="C248" s="40"/>
      <c r="D248" s="40" t="s">
        <v>1848</v>
      </c>
      <c r="E248" s="40"/>
      <c r="F248" s="40"/>
      <c r="G248" s="40" t="s">
        <v>76</v>
      </c>
      <c r="H248" s="40" t="s">
        <v>1804</v>
      </c>
      <c r="I248" s="40" t="s">
        <v>2186</v>
      </c>
      <c r="J248" s="40" t="s">
        <v>2670</v>
      </c>
      <c r="K248" s="40"/>
      <c r="L248" s="40"/>
      <c r="M248" s="40" t="s">
        <v>2671</v>
      </c>
      <c r="N248" s="40">
        <v>67</v>
      </c>
      <c r="O248" s="40" t="b">
        <v>0</v>
      </c>
      <c r="P248" s="40" t="s">
        <v>1852</v>
      </c>
      <c r="Q248" s="40" t="s">
        <v>1853</v>
      </c>
      <c r="R248" s="40" t="s">
        <v>555</v>
      </c>
    </row>
    <row r="249" spans="1:18" x14ac:dyDescent="0.25">
      <c r="A249" s="40" t="s">
        <v>2672</v>
      </c>
      <c r="B249" s="40" t="s">
        <v>2673</v>
      </c>
      <c r="C249" s="40"/>
      <c r="D249" s="40" t="s">
        <v>1848</v>
      </c>
      <c r="E249" s="40"/>
      <c r="F249" s="40"/>
      <c r="G249" s="40" t="s">
        <v>76</v>
      </c>
      <c r="H249" s="40" t="s">
        <v>1804</v>
      </c>
      <c r="I249" s="40" t="s">
        <v>2186</v>
      </c>
      <c r="J249" s="40" t="s">
        <v>2673</v>
      </c>
      <c r="K249" s="40"/>
      <c r="L249" s="40"/>
      <c r="M249" s="40" t="s">
        <v>2674</v>
      </c>
      <c r="N249" s="40">
        <v>67</v>
      </c>
      <c r="O249" s="40" t="b">
        <v>0</v>
      </c>
      <c r="P249" s="40" t="s">
        <v>1852</v>
      </c>
      <c r="Q249" s="40" t="s">
        <v>1853</v>
      </c>
      <c r="R249" s="40" t="s">
        <v>555</v>
      </c>
    </row>
    <row r="250" spans="1:18" x14ac:dyDescent="0.25">
      <c r="A250" s="40" t="s">
        <v>2675</v>
      </c>
      <c r="B250" s="40" t="s">
        <v>2676</v>
      </c>
      <c r="C250" s="40"/>
      <c r="D250" s="40" t="s">
        <v>1848</v>
      </c>
      <c r="E250" s="40"/>
      <c r="F250" s="40"/>
      <c r="G250" s="40" t="s">
        <v>76</v>
      </c>
      <c r="H250" s="40" t="s">
        <v>1804</v>
      </c>
      <c r="I250" s="40" t="s">
        <v>2186</v>
      </c>
      <c r="J250" s="40" t="s">
        <v>2676</v>
      </c>
      <c r="K250" s="40"/>
      <c r="L250" s="40"/>
      <c r="M250" s="40" t="s">
        <v>2677</v>
      </c>
      <c r="N250" s="40">
        <v>67</v>
      </c>
      <c r="O250" s="40" t="b">
        <v>0</v>
      </c>
      <c r="P250" s="40" t="s">
        <v>1852</v>
      </c>
      <c r="Q250" s="40" t="s">
        <v>1853</v>
      </c>
      <c r="R250" s="40" t="s">
        <v>555</v>
      </c>
    </row>
    <row r="251" spans="1:18" x14ac:dyDescent="0.25">
      <c r="A251" s="40" t="s">
        <v>2678</v>
      </c>
      <c r="B251" s="40" t="s">
        <v>2679</v>
      </c>
      <c r="C251" s="40"/>
      <c r="D251" s="40" t="s">
        <v>1848</v>
      </c>
      <c r="E251" s="40"/>
      <c r="F251" s="40"/>
      <c r="G251" s="40" t="s">
        <v>75</v>
      </c>
      <c r="H251" s="40" t="s">
        <v>1806</v>
      </c>
      <c r="I251" s="40" t="s">
        <v>2186</v>
      </c>
      <c r="J251" s="40" t="s">
        <v>2679</v>
      </c>
      <c r="K251" s="40"/>
      <c r="L251" s="40"/>
      <c r="M251" s="40" t="s">
        <v>2680</v>
      </c>
      <c r="N251" s="40">
        <v>67</v>
      </c>
      <c r="O251" s="40" t="b">
        <v>0</v>
      </c>
      <c r="P251" s="40" t="s">
        <v>1852</v>
      </c>
      <c r="Q251" s="40" t="s">
        <v>1853</v>
      </c>
      <c r="R251" s="40" t="s">
        <v>555</v>
      </c>
    </row>
    <row r="252" spans="1:18" x14ac:dyDescent="0.25">
      <c r="A252" s="40" t="s">
        <v>2681</v>
      </c>
      <c r="B252" s="40" t="s">
        <v>2682</v>
      </c>
      <c r="C252" s="40"/>
      <c r="D252" s="40" t="s">
        <v>1848</v>
      </c>
      <c r="E252" s="40"/>
      <c r="F252" s="40"/>
      <c r="G252" s="40" t="s">
        <v>1813</v>
      </c>
      <c r="H252" s="40" t="s">
        <v>1814</v>
      </c>
      <c r="I252" s="40" t="s">
        <v>2186</v>
      </c>
      <c r="J252" s="40" t="s">
        <v>2682</v>
      </c>
      <c r="K252" s="40"/>
      <c r="L252" s="40"/>
      <c r="M252" s="40" t="s">
        <v>2683</v>
      </c>
      <c r="N252" s="40">
        <v>67</v>
      </c>
      <c r="O252" s="40" t="b">
        <v>0</v>
      </c>
      <c r="P252" s="40" t="s">
        <v>1852</v>
      </c>
      <c r="Q252" s="40" t="s">
        <v>1853</v>
      </c>
      <c r="R252" s="40" t="s">
        <v>555</v>
      </c>
    </row>
    <row r="253" spans="1:18" x14ac:dyDescent="0.25">
      <c r="A253" s="40" t="s">
        <v>2684</v>
      </c>
      <c r="B253" s="40" t="s">
        <v>2685</v>
      </c>
      <c r="C253" s="40"/>
      <c r="D253" s="40" t="s">
        <v>1848</v>
      </c>
      <c r="E253" s="40"/>
      <c r="F253" s="40"/>
      <c r="G253" s="40" t="s">
        <v>76</v>
      </c>
      <c r="H253" s="40" t="s">
        <v>1804</v>
      </c>
      <c r="I253" s="40" t="s">
        <v>2186</v>
      </c>
      <c r="J253" s="40" t="s">
        <v>2685</v>
      </c>
      <c r="K253" s="40"/>
      <c r="L253" s="40"/>
      <c r="M253" s="40" t="s">
        <v>2686</v>
      </c>
      <c r="N253" s="40">
        <v>67</v>
      </c>
      <c r="O253" s="40" t="b">
        <v>0</v>
      </c>
      <c r="P253" s="40" t="s">
        <v>1852</v>
      </c>
      <c r="Q253" s="40" t="s">
        <v>1853</v>
      </c>
      <c r="R253" s="40" t="s">
        <v>555</v>
      </c>
    </row>
    <row r="254" spans="1:18" x14ac:dyDescent="0.25">
      <c r="A254" s="40" t="s">
        <v>2687</v>
      </c>
      <c r="B254" s="40" t="s">
        <v>2688</v>
      </c>
      <c r="C254" s="40"/>
      <c r="D254" s="40" t="s">
        <v>1848</v>
      </c>
      <c r="E254" s="40"/>
      <c r="F254" s="40"/>
      <c r="G254" s="40" t="s">
        <v>75</v>
      </c>
      <c r="H254" s="40" t="s">
        <v>1806</v>
      </c>
      <c r="I254" s="40" t="s">
        <v>2186</v>
      </c>
      <c r="J254" s="40" t="s">
        <v>2688</v>
      </c>
      <c r="K254" s="40"/>
      <c r="L254" s="40"/>
      <c r="M254" s="40" t="s">
        <v>2689</v>
      </c>
      <c r="N254" s="40">
        <v>67</v>
      </c>
      <c r="O254" s="40" t="b">
        <v>0</v>
      </c>
      <c r="P254" s="40" t="s">
        <v>1852</v>
      </c>
      <c r="Q254" s="40" t="s">
        <v>1853</v>
      </c>
      <c r="R254" s="40" t="s">
        <v>555</v>
      </c>
    </row>
    <row r="255" spans="1:18" x14ac:dyDescent="0.25">
      <c r="A255" s="40" t="s">
        <v>2690</v>
      </c>
      <c r="B255" s="40" t="s">
        <v>2691</v>
      </c>
      <c r="C255" s="40"/>
      <c r="D255" s="40" t="s">
        <v>1848</v>
      </c>
      <c r="E255" s="40" t="s">
        <v>2116</v>
      </c>
      <c r="F255" s="40" t="s">
        <v>2692</v>
      </c>
      <c r="G255" s="40" t="s">
        <v>75</v>
      </c>
      <c r="H255" s="40" t="s">
        <v>1806</v>
      </c>
      <c r="I255" s="40" t="s">
        <v>2186</v>
      </c>
      <c r="J255" s="40" t="s">
        <v>2691</v>
      </c>
      <c r="K255" s="40"/>
      <c r="L255" s="40"/>
      <c r="M255" s="40" t="s">
        <v>2693</v>
      </c>
      <c r="N255" s="40">
        <v>67</v>
      </c>
      <c r="O255" s="40" t="b">
        <v>0</v>
      </c>
      <c r="P255" s="40" t="s">
        <v>1852</v>
      </c>
      <c r="Q255" s="40" t="s">
        <v>1853</v>
      </c>
      <c r="R255" s="40" t="s">
        <v>555</v>
      </c>
    </row>
    <row r="256" spans="1:18" x14ac:dyDescent="0.25">
      <c r="A256" s="40" t="s">
        <v>2694</v>
      </c>
      <c r="B256" s="40" t="s">
        <v>2695</v>
      </c>
      <c r="C256" s="40"/>
      <c r="D256" s="40" t="s">
        <v>1848</v>
      </c>
      <c r="E256" s="40"/>
      <c r="F256" s="40"/>
      <c r="G256" s="40" t="s">
        <v>1813</v>
      </c>
      <c r="H256" s="40" t="s">
        <v>1814</v>
      </c>
      <c r="I256" s="40" t="s">
        <v>2186</v>
      </c>
      <c r="J256" s="40" t="s">
        <v>2695</v>
      </c>
      <c r="K256" s="40"/>
      <c r="L256" s="40"/>
      <c r="M256" s="40" t="s">
        <v>2696</v>
      </c>
      <c r="N256" s="40">
        <v>67</v>
      </c>
      <c r="O256" s="40" t="b">
        <v>0</v>
      </c>
      <c r="P256" s="40" t="s">
        <v>1852</v>
      </c>
      <c r="Q256" s="40" t="s">
        <v>1853</v>
      </c>
      <c r="R256" s="40" t="s">
        <v>555</v>
      </c>
    </row>
    <row r="257" spans="1:18" x14ac:dyDescent="0.25">
      <c r="A257" s="40" t="s">
        <v>2697</v>
      </c>
      <c r="B257" s="40" t="s">
        <v>2698</v>
      </c>
      <c r="C257" s="40"/>
      <c r="D257" s="40" t="s">
        <v>1848</v>
      </c>
      <c r="E257" s="40"/>
      <c r="F257" s="40"/>
      <c r="G257" s="40" t="s">
        <v>1813</v>
      </c>
      <c r="H257" s="40" t="s">
        <v>1814</v>
      </c>
      <c r="I257" s="40" t="s">
        <v>2186</v>
      </c>
      <c r="J257" s="40" t="s">
        <v>2698</v>
      </c>
      <c r="K257" s="40"/>
      <c r="L257" s="40"/>
      <c r="M257" s="40" t="s">
        <v>2699</v>
      </c>
      <c r="N257" s="40">
        <v>67</v>
      </c>
      <c r="O257" s="40" t="b">
        <v>0</v>
      </c>
      <c r="P257" s="40" t="s">
        <v>1852</v>
      </c>
      <c r="Q257" s="40" t="s">
        <v>1853</v>
      </c>
      <c r="R257" s="40" t="s">
        <v>555</v>
      </c>
    </row>
    <row r="258" spans="1:18" x14ac:dyDescent="0.25">
      <c r="A258" s="40" t="s">
        <v>2700</v>
      </c>
      <c r="B258" s="40" t="s">
        <v>2701</v>
      </c>
      <c r="C258" s="40"/>
      <c r="D258" s="40" t="s">
        <v>1848</v>
      </c>
      <c r="E258" s="40"/>
      <c r="F258" s="40"/>
      <c r="G258" s="40" t="s">
        <v>76</v>
      </c>
      <c r="H258" s="40" t="s">
        <v>1804</v>
      </c>
      <c r="I258" s="40" t="s">
        <v>2186</v>
      </c>
      <c r="J258" s="40" t="s">
        <v>2701</v>
      </c>
      <c r="K258" s="40" t="s">
        <v>2702</v>
      </c>
      <c r="L258" s="40"/>
      <c r="M258" s="40" t="s">
        <v>2702</v>
      </c>
      <c r="N258" s="40">
        <v>67</v>
      </c>
      <c r="O258" s="40" t="b">
        <v>0</v>
      </c>
      <c r="P258" s="40" t="s">
        <v>1852</v>
      </c>
      <c r="Q258" s="40" t="s">
        <v>1853</v>
      </c>
      <c r="R258" s="40" t="s">
        <v>555</v>
      </c>
    </row>
    <row r="259" spans="1:18" x14ac:dyDescent="0.25">
      <c r="A259" s="40" t="s">
        <v>2703</v>
      </c>
      <c r="B259" s="40" t="s">
        <v>2704</v>
      </c>
      <c r="C259" s="40"/>
      <c r="D259" s="40" t="s">
        <v>1848</v>
      </c>
      <c r="E259" s="40"/>
      <c r="F259" s="40"/>
      <c r="G259" s="40" t="s">
        <v>1813</v>
      </c>
      <c r="H259" s="40" t="s">
        <v>1814</v>
      </c>
      <c r="I259" s="40" t="s">
        <v>2186</v>
      </c>
      <c r="J259" s="40" t="s">
        <v>2704</v>
      </c>
      <c r="K259" s="40" t="s">
        <v>2705</v>
      </c>
      <c r="L259" s="40"/>
      <c r="M259" s="40" t="s">
        <v>2705</v>
      </c>
      <c r="N259" s="40">
        <v>67</v>
      </c>
      <c r="O259" s="40" t="b">
        <v>0</v>
      </c>
      <c r="P259" s="40" t="s">
        <v>1852</v>
      </c>
      <c r="Q259" s="40" t="s">
        <v>1853</v>
      </c>
      <c r="R259" s="40" t="s">
        <v>555</v>
      </c>
    </row>
    <row r="260" spans="1:18" x14ac:dyDescent="0.25">
      <c r="A260" s="40" t="s">
        <v>2706</v>
      </c>
      <c r="B260" s="40" t="s">
        <v>2707</v>
      </c>
      <c r="C260" s="40"/>
      <c r="D260" s="40" t="s">
        <v>1848</v>
      </c>
      <c r="E260" s="40" t="s">
        <v>1956</v>
      </c>
      <c r="F260" s="40"/>
      <c r="G260" s="40" t="s">
        <v>75</v>
      </c>
      <c r="H260" s="40" t="s">
        <v>1806</v>
      </c>
      <c r="I260" s="40" t="s">
        <v>2186</v>
      </c>
      <c r="J260" s="40" t="s">
        <v>2707</v>
      </c>
      <c r="K260" s="40" t="s">
        <v>2708</v>
      </c>
      <c r="L260" s="40"/>
      <c r="M260" s="40" t="s">
        <v>2708</v>
      </c>
      <c r="N260" s="40">
        <v>67</v>
      </c>
      <c r="O260" s="40" t="b">
        <v>0</v>
      </c>
      <c r="P260" s="40" t="s">
        <v>1852</v>
      </c>
      <c r="Q260" s="40" t="s">
        <v>1853</v>
      </c>
      <c r="R260" s="40" t="s">
        <v>555</v>
      </c>
    </row>
    <row r="261" spans="1:18" x14ac:dyDescent="0.25">
      <c r="A261" s="40" t="s">
        <v>2709</v>
      </c>
      <c r="B261" s="40" t="s">
        <v>2710</v>
      </c>
      <c r="C261" s="40"/>
      <c r="D261" s="40" t="s">
        <v>1848</v>
      </c>
      <c r="E261" s="40" t="s">
        <v>1941</v>
      </c>
      <c r="F261" s="40" t="s">
        <v>2711</v>
      </c>
      <c r="G261" s="40" t="s">
        <v>75</v>
      </c>
      <c r="H261" s="40" t="s">
        <v>1806</v>
      </c>
      <c r="I261" s="40" t="s">
        <v>2186</v>
      </c>
      <c r="J261" s="40" t="s">
        <v>1847</v>
      </c>
      <c r="K261" s="40" t="s">
        <v>2712</v>
      </c>
      <c r="L261" s="40"/>
      <c r="M261" s="40" t="s">
        <v>2712</v>
      </c>
      <c r="N261" s="40">
        <v>67</v>
      </c>
      <c r="O261" s="40" t="b">
        <v>0</v>
      </c>
      <c r="P261" s="40" t="s">
        <v>1852</v>
      </c>
      <c r="Q261" s="40" t="s">
        <v>1853</v>
      </c>
      <c r="R261" s="40" t="s">
        <v>555</v>
      </c>
    </row>
    <row r="262" spans="1:18" x14ac:dyDescent="0.25">
      <c r="A262" s="40" t="s">
        <v>2713</v>
      </c>
      <c r="B262" s="40" t="s">
        <v>2714</v>
      </c>
      <c r="C262" s="40"/>
      <c r="D262" s="40" t="s">
        <v>1848</v>
      </c>
      <c r="E262" s="40" t="s">
        <v>1985</v>
      </c>
      <c r="F262" s="40" t="s">
        <v>2715</v>
      </c>
      <c r="G262" s="40"/>
      <c r="H262" s="40"/>
      <c r="I262" s="40" t="s">
        <v>2186</v>
      </c>
      <c r="J262" s="40"/>
      <c r="K262" s="40" t="s">
        <v>2716</v>
      </c>
      <c r="L262" s="40"/>
      <c r="M262" s="40" t="s">
        <v>2716</v>
      </c>
      <c r="N262" s="40">
        <v>67</v>
      </c>
      <c r="O262" s="40" t="b">
        <v>0</v>
      </c>
      <c r="P262" s="40" t="s">
        <v>1852</v>
      </c>
      <c r="Q262" s="40" t="s">
        <v>1853</v>
      </c>
      <c r="R262" s="40" t="s">
        <v>555</v>
      </c>
    </row>
    <row r="263" spans="1:18" x14ac:dyDescent="0.25">
      <c r="A263" s="40" t="s">
        <v>2717</v>
      </c>
      <c r="B263" s="40" t="s">
        <v>2718</v>
      </c>
      <c r="C263" s="40"/>
      <c r="D263" s="40" t="s">
        <v>1848</v>
      </c>
      <c r="E263" s="40"/>
      <c r="F263" s="40"/>
      <c r="G263" s="40" t="s">
        <v>76</v>
      </c>
      <c r="H263" s="40" t="s">
        <v>1804</v>
      </c>
      <c r="I263" s="40" t="s">
        <v>2186</v>
      </c>
      <c r="J263" s="40"/>
      <c r="K263" s="40" t="s">
        <v>2719</v>
      </c>
      <c r="L263" s="40"/>
      <c r="M263" s="40" t="s">
        <v>2719</v>
      </c>
      <c r="N263" s="40">
        <v>67</v>
      </c>
      <c r="O263" s="40" t="b">
        <v>0</v>
      </c>
      <c r="P263" s="40" t="s">
        <v>1852</v>
      </c>
      <c r="Q263" s="40" t="s">
        <v>1853</v>
      </c>
      <c r="R263" s="40" t="s">
        <v>555</v>
      </c>
    </row>
    <row r="264" spans="1:18" x14ac:dyDescent="0.25">
      <c r="A264" s="40" t="s">
        <v>2720</v>
      </c>
      <c r="B264" s="40" t="s">
        <v>2721</v>
      </c>
      <c r="C264" s="40"/>
      <c r="D264" s="40" t="s">
        <v>1848</v>
      </c>
      <c r="E264" s="40" t="s">
        <v>1849</v>
      </c>
      <c r="F264" s="40" t="s">
        <v>2722</v>
      </c>
      <c r="G264" s="40"/>
      <c r="H264" s="40"/>
      <c r="I264" s="40" t="s">
        <v>2186</v>
      </c>
      <c r="J264" s="40" t="s">
        <v>2721</v>
      </c>
      <c r="K264" s="40" t="s">
        <v>2723</v>
      </c>
      <c r="L264" s="40"/>
      <c r="M264" s="40" t="s">
        <v>2723</v>
      </c>
      <c r="N264" s="40">
        <v>67</v>
      </c>
      <c r="O264" s="40" t="b">
        <v>0</v>
      </c>
      <c r="P264" s="40" t="s">
        <v>1852</v>
      </c>
      <c r="Q264" s="40" t="s">
        <v>1853</v>
      </c>
      <c r="R264" s="40" t="s">
        <v>555</v>
      </c>
    </row>
    <row r="265" spans="1:18" x14ac:dyDescent="0.25">
      <c r="A265" s="40" t="s">
        <v>2724</v>
      </c>
      <c r="B265" s="40" t="s">
        <v>2725</v>
      </c>
      <c r="C265" s="40"/>
      <c r="D265" s="40" t="s">
        <v>1848</v>
      </c>
      <c r="E265" s="40" t="s">
        <v>1941</v>
      </c>
      <c r="F265" s="40" t="s">
        <v>2726</v>
      </c>
      <c r="G265" s="40"/>
      <c r="H265" s="40"/>
      <c r="I265" s="40" t="s">
        <v>2186</v>
      </c>
      <c r="J265" s="40"/>
      <c r="K265" s="40" t="s">
        <v>2727</v>
      </c>
      <c r="L265" s="40"/>
      <c r="M265" s="40" t="s">
        <v>2727</v>
      </c>
      <c r="N265" s="40">
        <v>67</v>
      </c>
      <c r="O265" s="40" t="b">
        <v>0</v>
      </c>
      <c r="P265" s="40" t="s">
        <v>1852</v>
      </c>
      <c r="Q265" s="40" t="s">
        <v>1853</v>
      </c>
      <c r="R265" s="40" t="s">
        <v>555</v>
      </c>
    </row>
    <row r="266" spans="1:18" x14ac:dyDescent="0.25">
      <c r="A266" s="40" t="s">
        <v>2728</v>
      </c>
      <c r="B266" s="40" t="s">
        <v>2729</v>
      </c>
      <c r="C266" s="40"/>
      <c r="D266" s="40" t="s">
        <v>1848</v>
      </c>
      <c r="E266" s="40" t="s">
        <v>1956</v>
      </c>
      <c r="F266" s="40" t="s">
        <v>2730</v>
      </c>
      <c r="G266" s="40"/>
      <c r="H266" s="40"/>
      <c r="I266" s="40" t="s">
        <v>2186</v>
      </c>
      <c r="J266" s="40" t="s">
        <v>2729</v>
      </c>
      <c r="K266" s="40" t="s">
        <v>2731</v>
      </c>
      <c r="L266" s="40"/>
      <c r="M266" s="40" t="s">
        <v>2731</v>
      </c>
      <c r="N266" s="40">
        <v>67</v>
      </c>
      <c r="O266" s="40" t="b">
        <v>0</v>
      </c>
      <c r="P266" s="40" t="s">
        <v>1852</v>
      </c>
      <c r="Q266" s="40" t="s">
        <v>1853</v>
      </c>
      <c r="R266" s="40" t="s">
        <v>555</v>
      </c>
    </row>
    <row r="267" spans="1:18" x14ac:dyDescent="0.25">
      <c r="A267" s="40" t="s">
        <v>2732</v>
      </c>
      <c r="B267" s="40" t="s">
        <v>2733</v>
      </c>
      <c r="C267" s="40"/>
      <c r="D267" s="40" t="s">
        <v>1848</v>
      </c>
      <c r="E267" s="40" t="s">
        <v>1968</v>
      </c>
      <c r="F267" s="40" t="s">
        <v>2734</v>
      </c>
      <c r="G267" s="40" t="s">
        <v>75</v>
      </c>
      <c r="H267" s="40" t="s">
        <v>1806</v>
      </c>
      <c r="I267" s="40" t="s">
        <v>2186</v>
      </c>
      <c r="J267" s="40"/>
      <c r="K267" s="40" t="s">
        <v>2735</v>
      </c>
      <c r="L267" s="40"/>
      <c r="M267" s="40" t="s">
        <v>2735</v>
      </c>
      <c r="N267" s="40">
        <v>67</v>
      </c>
      <c r="O267" s="40" t="b">
        <v>0</v>
      </c>
      <c r="P267" s="40" t="s">
        <v>1852</v>
      </c>
      <c r="Q267" s="40" t="s">
        <v>1853</v>
      </c>
      <c r="R267" s="40" t="s">
        <v>555</v>
      </c>
    </row>
    <row r="268" spans="1:18" x14ac:dyDescent="0.25">
      <c r="A268" s="40" t="s">
        <v>2736</v>
      </c>
      <c r="B268" s="40" t="s">
        <v>2737</v>
      </c>
      <c r="C268" s="40"/>
      <c r="D268" s="40" t="s">
        <v>1848</v>
      </c>
      <c r="E268" s="40" t="s">
        <v>1956</v>
      </c>
      <c r="F268" s="40" t="s">
        <v>2738</v>
      </c>
      <c r="G268" s="40"/>
      <c r="H268" s="40"/>
      <c r="I268" s="40" t="s">
        <v>2186</v>
      </c>
      <c r="J268" s="40" t="s">
        <v>2737</v>
      </c>
      <c r="K268" s="40" t="s">
        <v>2739</v>
      </c>
      <c r="L268" s="40"/>
      <c r="M268" s="40" t="s">
        <v>2739</v>
      </c>
      <c r="N268" s="40">
        <v>67</v>
      </c>
      <c r="O268" s="40" t="b">
        <v>0</v>
      </c>
      <c r="P268" s="40" t="s">
        <v>1852</v>
      </c>
      <c r="Q268" s="40" t="s">
        <v>1853</v>
      </c>
      <c r="R268" s="40" t="s">
        <v>555</v>
      </c>
    </row>
    <row r="269" spans="1:18" x14ac:dyDescent="0.25">
      <c r="A269" s="40" t="s">
        <v>2740</v>
      </c>
      <c r="B269" s="40" t="s">
        <v>2741</v>
      </c>
      <c r="C269" s="40"/>
      <c r="D269" s="40" t="s">
        <v>1848</v>
      </c>
      <c r="E269" s="40" t="s">
        <v>1862</v>
      </c>
      <c r="F269" s="40" t="s">
        <v>1980</v>
      </c>
      <c r="G269" s="40"/>
      <c r="H269" s="40"/>
      <c r="I269" s="40" t="s">
        <v>2186</v>
      </c>
      <c r="J269" s="40"/>
      <c r="K269" s="40" t="s">
        <v>2742</v>
      </c>
      <c r="L269" s="40"/>
      <c r="M269" s="40" t="s">
        <v>2742</v>
      </c>
      <c r="N269" s="40">
        <v>67</v>
      </c>
      <c r="O269" s="40" t="b">
        <v>0</v>
      </c>
      <c r="P269" s="40" t="s">
        <v>1852</v>
      </c>
      <c r="Q269" s="40" t="s">
        <v>1853</v>
      </c>
      <c r="R269" s="40" t="s">
        <v>555</v>
      </c>
    </row>
    <row r="270" spans="1:18" x14ac:dyDescent="0.25">
      <c r="A270" s="40" t="s">
        <v>2743</v>
      </c>
      <c r="B270" s="40" t="s">
        <v>2744</v>
      </c>
      <c r="C270" s="40"/>
      <c r="D270" s="40" t="s">
        <v>1848</v>
      </c>
      <c r="E270" s="40" t="s">
        <v>1956</v>
      </c>
      <c r="F270" s="40" t="s">
        <v>2745</v>
      </c>
      <c r="G270" s="40"/>
      <c r="H270" s="40"/>
      <c r="I270" s="40" t="s">
        <v>2186</v>
      </c>
      <c r="J270" s="40" t="s">
        <v>2744</v>
      </c>
      <c r="K270" s="40" t="s">
        <v>2746</v>
      </c>
      <c r="L270" s="40"/>
      <c r="M270" s="40" t="s">
        <v>2746</v>
      </c>
      <c r="N270" s="40">
        <v>67</v>
      </c>
      <c r="O270" s="40" t="b">
        <v>0</v>
      </c>
      <c r="P270" s="40" t="s">
        <v>1852</v>
      </c>
      <c r="Q270" s="40" t="s">
        <v>1853</v>
      </c>
      <c r="R270" s="40" t="s">
        <v>555</v>
      </c>
    </row>
    <row r="271" spans="1:18" x14ac:dyDescent="0.25">
      <c r="A271" s="40" t="s">
        <v>2747</v>
      </c>
      <c r="B271" s="40" t="s">
        <v>2748</v>
      </c>
      <c r="C271" s="40"/>
      <c r="D271" s="40" t="s">
        <v>1848</v>
      </c>
      <c r="E271" s="40" t="s">
        <v>1968</v>
      </c>
      <c r="F271" s="40" t="s">
        <v>2749</v>
      </c>
      <c r="G271" s="40" t="s">
        <v>75</v>
      </c>
      <c r="H271" s="40" t="s">
        <v>1806</v>
      </c>
      <c r="I271" s="40" t="s">
        <v>2186</v>
      </c>
      <c r="J271" s="40" t="s">
        <v>2750</v>
      </c>
      <c r="K271" s="40" t="s">
        <v>2751</v>
      </c>
      <c r="L271" s="40"/>
      <c r="M271" s="40" t="s">
        <v>2751</v>
      </c>
      <c r="N271" s="40">
        <v>67</v>
      </c>
      <c r="O271" s="40" t="b">
        <v>0</v>
      </c>
      <c r="P271" s="40" t="s">
        <v>1852</v>
      </c>
      <c r="Q271" s="40" t="s">
        <v>1853</v>
      </c>
      <c r="R271" s="40" t="s">
        <v>555</v>
      </c>
    </row>
    <row r="272" spans="1:18" x14ac:dyDescent="0.25">
      <c r="A272" s="40" t="s">
        <v>2752</v>
      </c>
      <c r="B272" s="40" t="s">
        <v>2753</v>
      </c>
      <c r="C272" s="40"/>
      <c r="D272" s="40" t="s">
        <v>1848</v>
      </c>
      <c r="E272" s="40" t="s">
        <v>2102</v>
      </c>
      <c r="F272" s="40" t="s">
        <v>2754</v>
      </c>
      <c r="G272" s="40"/>
      <c r="H272" s="40"/>
      <c r="I272" s="40" t="s">
        <v>2186</v>
      </c>
      <c r="J272" s="40" t="s">
        <v>2753</v>
      </c>
      <c r="K272" s="40" t="s">
        <v>2755</v>
      </c>
      <c r="L272" s="40"/>
      <c r="M272" s="40" t="s">
        <v>2755</v>
      </c>
      <c r="N272" s="40">
        <v>67</v>
      </c>
      <c r="O272" s="40" t="b">
        <v>0</v>
      </c>
      <c r="P272" s="40" t="s">
        <v>1852</v>
      </c>
      <c r="Q272" s="40" t="s">
        <v>1853</v>
      </c>
      <c r="R272" s="40" t="s">
        <v>555</v>
      </c>
    </row>
    <row r="273" spans="1:18" x14ac:dyDescent="0.25">
      <c r="A273" s="40" t="s">
        <v>2756</v>
      </c>
      <c r="B273" s="40" t="s">
        <v>2757</v>
      </c>
      <c r="C273" s="40"/>
      <c r="D273" s="40" t="s">
        <v>1848</v>
      </c>
      <c r="E273" s="40"/>
      <c r="F273" s="40"/>
      <c r="G273" s="40" t="s">
        <v>75</v>
      </c>
      <c r="H273" s="40" t="s">
        <v>1806</v>
      </c>
      <c r="I273" s="40" t="s">
        <v>2186</v>
      </c>
      <c r="J273" s="40" t="s">
        <v>2757</v>
      </c>
      <c r="K273" s="40" t="s">
        <v>2758</v>
      </c>
      <c r="L273" s="40"/>
      <c r="M273" s="40" t="s">
        <v>2758</v>
      </c>
      <c r="N273" s="40">
        <v>67</v>
      </c>
      <c r="O273" s="40" t="b">
        <v>0</v>
      </c>
      <c r="P273" s="40" t="s">
        <v>1852</v>
      </c>
      <c r="Q273" s="40" t="s">
        <v>1853</v>
      </c>
      <c r="R273" s="40" t="s">
        <v>555</v>
      </c>
    </row>
    <row r="274" spans="1:18" x14ac:dyDescent="0.25">
      <c r="A274" s="40" t="s">
        <v>2759</v>
      </c>
      <c r="B274" s="40" t="s">
        <v>2760</v>
      </c>
      <c r="C274" s="40"/>
      <c r="D274" s="40" t="s">
        <v>2177</v>
      </c>
      <c r="E274" s="40"/>
      <c r="F274" s="40"/>
      <c r="G274" s="40"/>
      <c r="H274" s="40"/>
      <c r="I274" s="40" t="s">
        <v>2186</v>
      </c>
      <c r="J274" s="40" t="s">
        <v>2760</v>
      </c>
      <c r="K274" s="40"/>
      <c r="L274" s="40"/>
      <c r="M274" s="40" t="s">
        <v>2761</v>
      </c>
      <c r="N274" s="40">
        <v>67</v>
      </c>
      <c r="O274" s="40" t="b">
        <v>0</v>
      </c>
      <c r="P274" s="40" t="s">
        <v>1852</v>
      </c>
      <c r="Q274" s="40" t="s">
        <v>1853</v>
      </c>
      <c r="R274" s="40" t="s">
        <v>555</v>
      </c>
    </row>
    <row r="275" spans="1:18" x14ac:dyDescent="0.25">
      <c r="A275" s="40" t="s">
        <v>2762</v>
      </c>
      <c r="B275" s="40" t="s">
        <v>2763</v>
      </c>
      <c r="C275" s="40"/>
      <c r="D275" s="40" t="s">
        <v>1848</v>
      </c>
      <c r="E275" s="40" t="s">
        <v>2764</v>
      </c>
      <c r="F275" s="40"/>
      <c r="G275" s="40"/>
      <c r="H275" s="40"/>
      <c r="I275" s="40" t="s">
        <v>2186</v>
      </c>
      <c r="J275" s="40" t="s">
        <v>2765</v>
      </c>
      <c r="K275" s="40" t="s">
        <v>2766</v>
      </c>
      <c r="L275" s="40"/>
      <c r="M275" s="40" t="s">
        <v>2766</v>
      </c>
      <c r="N275" s="40">
        <v>67</v>
      </c>
      <c r="O275" s="40" t="b">
        <v>0</v>
      </c>
      <c r="P275" s="40" t="s">
        <v>1852</v>
      </c>
      <c r="Q275" s="40" t="s">
        <v>1853</v>
      </c>
      <c r="R275" s="40" t="s">
        <v>555</v>
      </c>
    </row>
    <row r="276" spans="1:18" x14ac:dyDescent="0.25">
      <c r="A276" s="40" t="s">
        <v>2767</v>
      </c>
      <c r="B276" s="40" t="s">
        <v>2768</v>
      </c>
      <c r="C276" s="40"/>
      <c r="D276" s="40" t="s">
        <v>1848</v>
      </c>
      <c r="E276" s="40"/>
      <c r="F276" s="40"/>
      <c r="G276" s="40" t="s">
        <v>75</v>
      </c>
      <c r="H276" s="40" t="s">
        <v>1806</v>
      </c>
      <c r="I276" s="40" t="s">
        <v>2186</v>
      </c>
      <c r="J276" s="40" t="s">
        <v>2768</v>
      </c>
      <c r="K276" s="40"/>
      <c r="L276" s="40"/>
      <c r="M276" s="40" t="s">
        <v>2769</v>
      </c>
      <c r="N276" s="40">
        <v>67</v>
      </c>
      <c r="O276" s="40" t="b">
        <v>0</v>
      </c>
      <c r="P276" s="40" t="s">
        <v>1852</v>
      </c>
      <c r="Q276" s="40" t="s">
        <v>1853</v>
      </c>
      <c r="R276" s="40" t="s">
        <v>555</v>
      </c>
    </row>
    <row r="277" spans="1:18" x14ac:dyDescent="0.25">
      <c r="A277" s="40" t="s">
        <v>2770</v>
      </c>
      <c r="B277" s="40" t="s">
        <v>2771</v>
      </c>
      <c r="C277" s="40"/>
      <c r="D277" s="40" t="s">
        <v>1848</v>
      </c>
      <c r="E277" s="40"/>
      <c r="F277" s="40"/>
      <c r="G277" s="40" t="s">
        <v>76</v>
      </c>
      <c r="H277" s="40" t="s">
        <v>1804</v>
      </c>
      <c r="I277" s="40" t="s">
        <v>2186</v>
      </c>
      <c r="J277" s="40" t="s">
        <v>2771</v>
      </c>
      <c r="K277" s="40" t="s">
        <v>2772</v>
      </c>
      <c r="L277" s="40"/>
      <c r="M277" s="40" t="s">
        <v>2772</v>
      </c>
      <c r="N277" s="40">
        <v>67</v>
      </c>
      <c r="O277" s="40" t="b">
        <v>0</v>
      </c>
      <c r="P277" s="40" t="s">
        <v>1852</v>
      </c>
      <c r="Q277" s="40" t="s">
        <v>1853</v>
      </c>
      <c r="R277" s="40" t="s">
        <v>555</v>
      </c>
    </row>
    <row r="278" spans="1:18" x14ac:dyDescent="0.25">
      <c r="A278" s="40" t="s">
        <v>2773</v>
      </c>
      <c r="B278" s="40" t="s">
        <v>2774</v>
      </c>
      <c r="C278" s="40"/>
      <c r="D278" s="40" t="s">
        <v>1848</v>
      </c>
      <c r="E278" s="40"/>
      <c r="F278" s="40"/>
      <c r="G278" s="40" t="s">
        <v>1813</v>
      </c>
      <c r="H278" s="40" t="s">
        <v>1814</v>
      </c>
      <c r="I278" s="40" t="s">
        <v>2186</v>
      </c>
      <c r="J278" s="40" t="s">
        <v>2774</v>
      </c>
      <c r="K278" s="40" t="s">
        <v>2775</v>
      </c>
      <c r="L278" s="40"/>
      <c r="M278" s="40" t="s">
        <v>2775</v>
      </c>
      <c r="N278" s="40">
        <v>67</v>
      </c>
      <c r="O278" s="40" t="b">
        <v>0</v>
      </c>
      <c r="P278" s="40" t="s">
        <v>1852</v>
      </c>
      <c r="Q278" s="40" t="s">
        <v>1853</v>
      </c>
      <c r="R278" s="40" t="s">
        <v>555</v>
      </c>
    </row>
    <row r="279" spans="1:18" x14ac:dyDescent="0.25">
      <c r="A279" s="40" t="s">
        <v>2776</v>
      </c>
      <c r="B279" s="40" t="s">
        <v>2777</v>
      </c>
      <c r="C279" s="40"/>
      <c r="D279" s="40" t="s">
        <v>1848</v>
      </c>
      <c r="E279" s="40" t="s">
        <v>1849</v>
      </c>
      <c r="F279" s="40" t="s">
        <v>2778</v>
      </c>
      <c r="G279" s="40" t="s">
        <v>1813</v>
      </c>
      <c r="H279" s="40" t="s">
        <v>1814</v>
      </c>
      <c r="I279" s="40" t="s">
        <v>2186</v>
      </c>
      <c r="J279" s="40" t="s">
        <v>2777</v>
      </c>
      <c r="K279" s="40"/>
      <c r="L279" s="40"/>
      <c r="M279" s="40" t="s">
        <v>2779</v>
      </c>
      <c r="N279" s="40">
        <v>67</v>
      </c>
      <c r="O279" s="40" t="b">
        <v>0</v>
      </c>
      <c r="P279" s="40" t="s">
        <v>1852</v>
      </c>
      <c r="Q279" s="40" t="s">
        <v>1853</v>
      </c>
      <c r="R279" s="40" t="s">
        <v>555</v>
      </c>
    </row>
    <row r="280" spans="1:18" x14ac:dyDescent="0.25">
      <c r="A280" s="40" t="s">
        <v>2780</v>
      </c>
      <c r="B280" s="40" t="s">
        <v>2781</v>
      </c>
      <c r="C280" s="40"/>
      <c r="D280" s="40" t="s">
        <v>1848</v>
      </c>
      <c r="E280" s="40" t="s">
        <v>1941</v>
      </c>
      <c r="F280" s="40" t="s">
        <v>2782</v>
      </c>
      <c r="G280" s="40" t="s">
        <v>76</v>
      </c>
      <c r="H280" s="40" t="s">
        <v>1804</v>
      </c>
      <c r="I280" s="40" t="s">
        <v>2186</v>
      </c>
      <c r="J280" s="40" t="s">
        <v>2781</v>
      </c>
      <c r="K280" s="40" t="s">
        <v>2783</v>
      </c>
      <c r="L280" s="40"/>
      <c r="M280" s="40" t="s">
        <v>2783</v>
      </c>
      <c r="N280" s="40">
        <v>67</v>
      </c>
      <c r="O280" s="40" t="b">
        <v>0</v>
      </c>
      <c r="P280" s="40" t="s">
        <v>1852</v>
      </c>
      <c r="Q280" s="40" t="s">
        <v>1853</v>
      </c>
      <c r="R280" s="40" t="s">
        <v>555</v>
      </c>
    </row>
    <row r="281" spans="1:18" x14ac:dyDescent="0.25">
      <c r="A281" s="40" t="s">
        <v>2784</v>
      </c>
      <c r="B281" s="40" t="s">
        <v>2785</v>
      </c>
      <c r="C281" s="40"/>
      <c r="D281" s="40" t="s">
        <v>2177</v>
      </c>
      <c r="E281" s="40" t="s">
        <v>2786</v>
      </c>
      <c r="F281" s="40" t="s">
        <v>2787</v>
      </c>
      <c r="G281" s="40"/>
      <c r="H281" s="40"/>
      <c r="I281" s="40" t="s">
        <v>2186</v>
      </c>
      <c r="J281" s="40" t="s">
        <v>2788</v>
      </c>
      <c r="K281" s="40"/>
      <c r="L281" s="40"/>
      <c r="M281" s="40" t="s">
        <v>2789</v>
      </c>
      <c r="N281" s="40">
        <v>67</v>
      </c>
      <c r="O281" s="40" t="b">
        <v>0</v>
      </c>
      <c r="P281" s="40" t="s">
        <v>1852</v>
      </c>
      <c r="Q281" s="40" t="s">
        <v>1853</v>
      </c>
      <c r="R281" s="40" t="s">
        <v>555</v>
      </c>
    </row>
    <row r="282" spans="1:18" x14ac:dyDescent="0.25">
      <c r="A282" s="40" t="s">
        <v>2790</v>
      </c>
      <c r="B282" s="40" t="s">
        <v>2791</v>
      </c>
      <c r="C282" s="40"/>
      <c r="D282" s="40" t="s">
        <v>1848</v>
      </c>
      <c r="E282" s="40" t="s">
        <v>1968</v>
      </c>
      <c r="F282" s="40" t="s">
        <v>2749</v>
      </c>
      <c r="G282" s="40" t="s">
        <v>75</v>
      </c>
      <c r="H282" s="40" t="s">
        <v>1806</v>
      </c>
      <c r="I282" s="40" t="s">
        <v>2186</v>
      </c>
      <c r="J282" s="40" t="s">
        <v>2792</v>
      </c>
      <c r="K282" s="40" t="s">
        <v>2793</v>
      </c>
      <c r="L282" s="40"/>
      <c r="M282" s="40" t="s">
        <v>2793</v>
      </c>
      <c r="N282" s="40">
        <v>67</v>
      </c>
      <c r="O282" s="40" t="b">
        <v>0</v>
      </c>
      <c r="P282" s="40" t="s">
        <v>1852</v>
      </c>
      <c r="Q282" s="40" t="s">
        <v>1853</v>
      </c>
      <c r="R282" s="40" t="s">
        <v>555</v>
      </c>
    </row>
    <row r="283" spans="1:18" x14ac:dyDescent="0.25">
      <c r="A283" s="40" t="s">
        <v>2794</v>
      </c>
      <c r="B283" s="40" t="s">
        <v>2795</v>
      </c>
      <c r="C283" s="40"/>
      <c r="D283" s="40" t="s">
        <v>1848</v>
      </c>
      <c r="E283" s="40"/>
      <c r="F283" s="40"/>
      <c r="G283" s="40" t="s">
        <v>1813</v>
      </c>
      <c r="H283" s="40" t="s">
        <v>1814</v>
      </c>
      <c r="I283" s="40" t="s">
        <v>2186</v>
      </c>
      <c r="J283" s="40" t="s">
        <v>2795</v>
      </c>
      <c r="K283" s="40"/>
      <c r="L283" s="40"/>
      <c r="M283" s="40" t="s">
        <v>2796</v>
      </c>
      <c r="N283" s="40">
        <v>67</v>
      </c>
      <c r="O283" s="40" t="b">
        <v>0</v>
      </c>
      <c r="P283" s="40" t="s">
        <v>1852</v>
      </c>
      <c r="Q283" s="40" t="s">
        <v>1853</v>
      </c>
      <c r="R283" s="40" t="s">
        <v>555</v>
      </c>
    </row>
    <row r="284" spans="1:18" x14ac:dyDescent="0.25">
      <c r="A284" s="40" t="s">
        <v>2797</v>
      </c>
      <c r="B284" s="40" t="s">
        <v>2798</v>
      </c>
      <c r="C284" s="40"/>
      <c r="D284" s="40" t="s">
        <v>1848</v>
      </c>
      <c r="E284" s="40"/>
      <c r="F284" s="40"/>
      <c r="G284" s="40" t="s">
        <v>76</v>
      </c>
      <c r="H284" s="40" t="s">
        <v>1804</v>
      </c>
      <c r="I284" s="40" t="s">
        <v>2186</v>
      </c>
      <c r="J284" s="40" t="s">
        <v>2798</v>
      </c>
      <c r="K284" s="40"/>
      <c r="L284" s="40"/>
      <c r="M284" s="40" t="s">
        <v>2799</v>
      </c>
      <c r="N284" s="40">
        <v>67</v>
      </c>
      <c r="O284" s="40" t="b">
        <v>0</v>
      </c>
      <c r="P284" s="40" t="s">
        <v>1852</v>
      </c>
      <c r="Q284" s="40" t="s">
        <v>1853</v>
      </c>
      <c r="R284" s="40" t="s">
        <v>555</v>
      </c>
    </row>
    <row r="285" spans="1:18" x14ac:dyDescent="0.25">
      <c r="A285" s="40" t="s">
        <v>2800</v>
      </c>
      <c r="B285" s="40" t="s">
        <v>2801</v>
      </c>
      <c r="C285" s="40"/>
      <c r="D285" s="40" t="s">
        <v>1848</v>
      </c>
      <c r="E285" s="40"/>
      <c r="F285" s="40"/>
      <c r="G285" s="40" t="s">
        <v>1813</v>
      </c>
      <c r="H285" s="40" t="s">
        <v>1814</v>
      </c>
      <c r="I285" s="40" t="s">
        <v>2186</v>
      </c>
      <c r="J285" s="40" t="s">
        <v>2801</v>
      </c>
      <c r="K285" s="40" t="s">
        <v>2802</v>
      </c>
      <c r="L285" s="40"/>
      <c r="M285" s="40" t="s">
        <v>2802</v>
      </c>
      <c r="N285" s="40">
        <v>67</v>
      </c>
      <c r="O285" s="40" t="b">
        <v>0</v>
      </c>
      <c r="P285" s="40" t="s">
        <v>1852</v>
      </c>
      <c r="Q285" s="40" t="s">
        <v>1853</v>
      </c>
      <c r="R285" s="40" t="s">
        <v>555</v>
      </c>
    </row>
    <row r="286" spans="1:18" x14ac:dyDescent="0.25">
      <c r="A286" s="40" t="s">
        <v>2803</v>
      </c>
      <c r="B286" s="40" t="s">
        <v>2804</v>
      </c>
      <c r="C286" s="40"/>
      <c r="D286" s="40" t="s">
        <v>1848</v>
      </c>
      <c r="E286" s="40"/>
      <c r="F286" s="40"/>
      <c r="G286" s="40" t="s">
        <v>75</v>
      </c>
      <c r="H286" s="40" t="s">
        <v>1806</v>
      </c>
      <c r="I286" s="40" t="s">
        <v>2186</v>
      </c>
      <c r="J286" s="40" t="s">
        <v>2804</v>
      </c>
      <c r="K286" s="40"/>
      <c r="L286" s="40"/>
      <c r="M286" s="40" t="s">
        <v>2805</v>
      </c>
      <c r="N286" s="40">
        <v>67</v>
      </c>
      <c r="O286" s="40" t="b">
        <v>0</v>
      </c>
      <c r="P286" s="40" t="s">
        <v>1852</v>
      </c>
      <c r="Q286" s="40" t="s">
        <v>1853</v>
      </c>
      <c r="R286" s="40" t="s">
        <v>555</v>
      </c>
    </row>
    <row r="287" spans="1:18" x14ac:dyDescent="0.25">
      <c r="A287" s="40" t="s">
        <v>2806</v>
      </c>
      <c r="B287" s="40" t="s">
        <v>2807</v>
      </c>
      <c r="C287" s="40"/>
      <c r="D287" s="40" t="s">
        <v>1848</v>
      </c>
      <c r="E287" s="40" t="s">
        <v>1862</v>
      </c>
      <c r="F287" s="40" t="s">
        <v>1993</v>
      </c>
      <c r="G287" s="40" t="s">
        <v>75</v>
      </c>
      <c r="H287" s="40" t="s">
        <v>1806</v>
      </c>
      <c r="I287" s="40" t="s">
        <v>2186</v>
      </c>
      <c r="J287" s="40" t="s">
        <v>2807</v>
      </c>
      <c r="K287" s="40"/>
      <c r="L287" s="40"/>
      <c r="M287" s="40" t="s">
        <v>2808</v>
      </c>
      <c r="N287" s="40">
        <v>67</v>
      </c>
      <c r="O287" s="40" t="b">
        <v>0</v>
      </c>
      <c r="P287" s="40" t="s">
        <v>1852</v>
      </c>
      <c r="Q287" s="40" t="s">
        <v>1853</v>
      </c>
      <c r="R287" s="40" t="s">
        <v>555</v>
      </c>
    </row>
    <row r="288" spans="1:18" x14ac:dyDescent="0.25">
      <c r="A288" s="40" t="s">
        <v>2809</v>
      </c>
      <c r="B288" s="40" t="s">
        <v>2810</v>
      </c>
      <c r="C288" s="40"/>
      <c r="D288" s="40" t="s">
        <v>1848</v>
      </c>
      <c r="E288" s="40" t="s">
        <v>1862</v>
      </c>
      <c r="F288" s="40" t="s">
        <v>2811</v>
      </c>
      <c r="G288" s="40" t="s">
        <v>75</v>
      </c>
      <c r="H288" s="40" t="s">
        <v>1806</v>
      </c>
      <c r="I288" s="40" t="s">
        <v>2186</v>
      </c>
      <c r="J288" s="40" t="s">
        <v>2810</v>
      </c>
      <c r="K288" s="40"/>
      <c r="L288" s="40"/>
      <c r="M288" s="40" t="s">
        <v>2812</v>
      </c>
      <c r="N288" s="40">
        <v>67</v>
      </c>
      <c r="O288" s="40" t="b">
        <v>0</v>
      </c>
      <c r="P288" s="40" t="s">
        <v>1852</v>
      </c>
      <c r="Q288" s="40" t="s">
        <v>1853</v>
      </c>
      <c r="R288" s="40" t="s">
        <v>555</v>
      </c>
    </row>
    <row r="289" spans="1:18" x14ac:dyDescent="0.25">
      <c r="A289" s="40" t="s">
        <v>2813</v>
      </c>
      <c r="B289" s="40" t="s">
        <v>2814</v>
      </c>
      <c r="C289" s="40"/>
      <c r="D289" s="40" t="s">
        <v>1848</v>
      </c>
      <c r="E289" s="40" t="s">
        <v>2001</v>
      </c>
      <c r="F289" s="40" t="s">
        <v>2815</v>
      </c>
      <c r="G289" s="40" t="s">
        <v>76</v>
      </c>
      <c r="H289" s="40" t="s">
        <v>1804</v>
      </c>
      <c r="I289" s="40" t="s">
        <v>2186</v>
      </c>
      <c r="J289" s="40" t="s">
        <v>2814</v>
      </c>
      <c r="K289" s="40" t="s">
        <v>2816</v>
      </c>
      <c r="L289" s="40"/>
      <c r="M289" s="40" t="s">
        <v>2816</v>
      </c>
      <c r="N289" s="40">
        <v>67</v>
      </c>
      <c r="O289" s="40" t="b">
        <v>0</v>
      </c>
      <c r="P289" s="40" t="s">
        <v>1852</v>
      </c>
      <c r="Q289" s="40" t="s">
        <v>1853</v>
      </c>
      <c r="R289" s="40" t="s">
        <v>555</v>
      </c>
    </row>
    <row r="290" spans="1:18" x14ac:dyDescent="0.25">
      <c r="A290" s="40" t="s">
        <v>2817</v>
      </c>
      <c r="B290" s="40" t="s">
        <v>2818</v>
      </c>
      <c r="C290" s="40"/>
      <c r="D290" s="40" t="s">
        <v>1848</v>
      </c>
      <c r="E290" s="40"/>
      <c r="F290" s="40"/>
      <c r="G290" s="40" t="s">
        <v>76</v>
      </c>
      <c r="H290" s="40" t="s">
        <v>1804</v>
      </c>
      <c r="I290" s="40" t="s">
        <v>2186</v>
      </c>
      <c r="J290" s="40" t="s">
        <v>2818</v>
      </c>
      <c r="K290" s="40" t="s">
        <v>2819</v>
      </c>
      <c r="L290" s="40"/>
      <c r="M290" s="40" t="s">
        <v>2819</v>
      </c>
      <c r="N290" s="40">
        <v>67</v>
      </c>
      <c r="O290" s="40" t="b">
        <v>0</v>
      </c>
      <c r="P290" s="40" t="s">
        <v>1852</v>
      </c>
      <c r="Q290" s="40" t="s">
        <v>1853</v>
      </c>
      <c r="R290" s="40" t="s">
        <v>555</v>
      </c>
    </row>
    <row r="291" spans="1:18" x14ac:dyDescent="0.25">
      <c r="A291" s="40" t="s">
        <v>2820</v>
      </c>
      <c r="B291" s="40" t="s">
        <v>2821</v>
      </c>
      <c r="C291" s="40"/>
      <c r="D291" s="40" t="s">
        <v>2177</v>
      </c>
      <c r="E291" s="40"/>
      <c r="F291" s="40"/>
      <c r="G291" s="40"/>
      <c r="H291" s="40"/>
      <c r="I291" s="40" t="s">
        <v>2186</v>
      </c>
      <c r="J291" s="40" t="s">
        <v>2821</v>
      </c>
      <c r="K291" s="40"/>
      <c r="L291" s="40"/>
      <c r="M291" s="40" t="s">
        <v>2822</v>
      </c>
      <c r="N291" s="40">
        <v>67</v>
      </c>
      <c r="O291" s="40" t="b">
        <v>0</v>
      </c>
      <c r="P291" s="40" t="s">
        <v>1852</v>
      </c>
      <c r="Q291" s="40" t="s">
        <v>1853</v>
      </c>
      <c r="R291" s="40" t="s">
        <v>555</v>
      </c>
    </row>
    <row r="292" spans="1:18" x14ac:dyDescent="0.25">
      <c r="A292" s="40" t="s">
        <v>2823</v>
      </c>
      <c r="B292" s="40" t="s">
        <v>2824</v>
      </c>
      <c r="C292" s="40"/>
      <c r="D292" s="40" t="s">
        <v>1848</v>
      </c>
      <c r="E292" s="40"/>
      <c r="F292" s="40"/>
      <c r="G292" s="40" t="s">
        <v>75</v>
      </c>
      <c r="H292" s="40" t="s">
        <v>1806</v>
      </c>
      <c r="I292" s="40" t="s">
        <v>2186</v>
      </c>
      <c r="J292" s="40" t="s">
        <v>2824</v>
      </c>
      <c r="K292" s="40"/>
      <c r="L292" s="40"/>
      <c r="M292" s="40" t="s">
        <v>2825</v>
      </c>
      <c r="N292" s="40">
        <v>67</v>
      </c>
      <c r="O292" s="40" t="b">
        <v>0</v>
      </c>
      <c r="P292" s="40" t="s">
        <v>1852</v>
      </c>
      <c r="Q292" s="40" t="s">
        <v>1853</v>
      </c>
      <c r="R292" s="40" t="s">
        <v>555</v>
      </c>
    </row>
    <row r="293" spans="1:18" x14ac:dyDescent="0.25">
      <c r="A293" s="40" t="s">
        <v>2826</v>
      </c>
      <c r="B293" s="40" t="s">
        <v>2827</v>
      </c>
      <c r="C293" s="40"/>
      <c r="D293" s="40" t="s">
        <v>1848</v>
      </c>
      <c r="E293" s="40"/>
      <c r="F293" s="40"/>
      <c r="G293" s="40" t="s">
        <v>76</v>
      </c>
      <c r="H293" s="40" t="s">
        <v>1804</v>
      </c>
      <c r="I293" s="40" t="s">
        <v>2186</v>
      </c>
      <c r="J293" s="40" t="s">
        <v>2827</v>
      </c>
      <c r="K293" s="40"/>
      <c r="L293" s="40"/>
      <c r="M293" s="40" t="s">
        <v>2828</v>
      </c>
      <c r="N293" s="40">
        <v>67</v>
      </c>
      <c r="O293" s="40" t="b">
        <v>0</v>
      </c>
      <c r="P293" s="40" t="s">
        <v>1852</v>
      </c>
      <c r="Q293" s="40" t="s">
        <v>1853</v>
      </c>
      <c r="R293" s="40" t="s">
        <v>555</v>
      </c>
    </row>
    <row r="294" spans="1:18" x14ac:dyDescent="0.25">
      <c r="A294" s="40" t="s">
        <v>2829</v>
      </c>
      <c r="B294" s="40" t="s">
        <v>2830</v>
      </c>
      <c r="C294" s="40"/>
      <c r="D294" s="40" t="s">
        <v>1848</v>
      </c>
      <c r="E294" s="40" t="s">
        <v>1960</v>
      </c>
      <c r="F294" s="40" t="s">
        <v>2831</v>
      </c>
      <c r="G294" s="40" t="s">
        <v>76</v>
      </c>
      <c r="H294" s="40" t="s">
        <v>1804</v>
      </c>
      <c r="I294" s="40" t="s">
        <v>2186</v>
      </c>
      <c r="J294" s="40" t="s">
        <v>2830</v>
      </c>
      <c r="K294" s="40"/>
      <c r="L294" s="40"/>
      <c r="M294" s="40" t="s">
        <v>2832</v>
      </c>
      <c r="N294" s="40">
        <v>67</v>
      </c>
      <c r="O294" s="40" t="b">
        <v>0</v>
      </c>
      <c r="P294" s="40" t="s">
        <v>1852</v>
      </c>
      <c r="Q294" s="40" t="s">
        <v>1853</v>
      </c>
      <c r="R294" s="40" t="s">
        <v>555</v>
      </c>
    </row>
    <row r="295" spans="1:18" x14ac:dyDescent="0.25">
      <c r="A295" s="40" t="s">
        <v>2833</v>
      </c>
      <c r="B295" s="40" t="s">
        <v>2834</v>
      </c>
      <c r="C295" s="40"/>
      <c r="D295" s="40" t="s">
        <v>1848</v>
      </c>
      <c r="E295" s="40"/>
      <c r="F295" s="40"/>
      <c r="G295" s="40" t="s">
        <v>1813</v>
      </c>
      <c r="H295" s="40" t="s">
        <v>1814</v>
      </c>
      <c r="I295" s="40" t="s">
        <v>2186</v>
      </c>
      <c r="J295" s="40" t="s">
        <v>2834</v>
      </c>
      <c r="K295" s="40"/>
      <c r="L295" s="40"/>
      <c r="M295" s="40" t="s">
        <v>2835</v>
      </c>
      <c r="N295" s="40">
        <v>67</v>
      </c>
      <c r="O295" s="40" t="b">
        <v>0</v>
      </c>
      <c r="P295" s="40" t="s">
        <v>1852</v>
      </c>
      <c r="Q295" s="40" t="s">
        <v>1853</v>
      </c>
      <c r="R295" s="40" t="s">
        <v>555</v>
      </c>
    </row>
    <row r="296" spans="1:18" x14ac:dyDescent="0.25">
      <c r="A296" s="40" t="s">
        <v>2836</v>
      </c>
      <c r="B296" s="40" t="s">
        <v>2837</v>
      </c>
      <c r="C296" s="40"/>
      <c r="D296" s="40" t="s">
        <v>1848</v>
      </c>
      <c r="E296" s="40"/>
      <c r="F296" s="40"/>
      <c r="G296" s="40" t="s">
        <v>75</v>
      </c>
      <c r="H296" s="40" t="s">
        <v>1806</v>
      </c>
      <c r="I296" s="40" t="s">
        <v>2186</v>
      </c>
      <c r="J296" s="40" t="s">
        <v>2837</v>
      </c>
      <c r="K296" s="40"/>
      <c r="L296" s="40"/>
      <c r="M296" s="40" t="s">
        <v>2838</v>
      </c>
      <c r="N296" s="40">
        <v>67</v>
      </c>
      <c r="O296" s="40" t="b">
        <v>0</v>
      </c>
      <c r="P296" s="40" t="s">
        <v>1852</v>
      </c>
      <c r="Q296" s="40" t="s">
        <v>1853</v>
      </c>
      <c r="R296" s="40" t="s">
        <v>555</v>
      </c>
    </row>
    <row r="297" spans="1:18" x14ac:dyDescent="0.25">
      <c r="A297" s="40" t="s">
        <v>2839</v>
      </c>
      <c r="B297" s="40" t="s">
        <v>2840</v>
      </c>
      <c r="C297" s="40"/>
      <c r="D297" s="40" t="s">
        <v>1848</v>
      </c>
      <c r="E297" s="40"/>
      <c r="F297" s="40"/>
      <c r="G297" s="40" t="s">
        <v>76</v>
      </c>
      <c r="H297" s="40" t="s">
        <v>1804</v>
      </c>
      <c r="I297" s="40" t="s">
        <v>2186</v>
      </c>
      <c r="J297" s="40" t="s">
        <v>2840</v>
      </c>
      <c r="K297" s="40"/>
      <c r="L297" s="40"/>
      <c r="M297" s="40" t="s">
        <v>2841</v>
      </c>
      <c r="N297" s="40">
        <v>67</v>
      </c>
      <c r="O297" s="40" t="b">
        <v>0</v>
      </c>
      <c r="P297" s="40" t="s">
        <v>1852</v>
      </c>
      <c r="Q297" s="40" t="s">
        <v>1853</v>
      </c>
      <c r="R297" s="40" t="s">
        <v>555</v>
      </c>
    </row>
    <row r="298" spans="1:18" x14ac:dyDescent="0.25">
      <c r="A298" s="40" t="s">
        <v>2842</v>
      </c>
      <c r="B298" s="40" t="s">
        <v>2843</v>
      </c>
      <c r="C298" s="40"/>
      <c r="D298" s="40" t="s">
        <v>1848</v>
      </c>
      <c r="E298" s="40" t="s">
        <v>2764</v>
      </c>
      <c r="F298" s="40" t="s">
        <v>2844</v>
      </c>
      <c r="G298" s="40" t="s">
        <v>1813</v>
      </c>
      <c r="H298" s="40" t="s">
        <v>1814</v>
      </c>
      <c r="I298" s="40" t="s">
        <v>2186</v>
      </c>
      <c r="J298" s="40" t="s">
        <v>2843</v>
      </c>
      <c r="K298" s="40" t="s">
        <v>2845</v>
      </c>
      <c r="L298" s="40"/>
      <c r="M298" s="40" t="s">
        <v>2845</v>
      </c>
      <c r="N298" s="40">
        <v>67</v>
      </c>
      <c r="O298" s="40" t="b">
        <v>0</v>
      </c>
      <c r="P298" s="40" t="s">
        <v>1852</v>
      </c>
      <c r="Q298" s="40" t="s">
        <v>1853</v>
      </c>
      <c r="R298" s="40" t="s">
        <v>555</v>
      </c>
    </row>
    <row r="299" spans="1:18" x14ac:dyDescent="0.25">
      <c r="A299" s="40" t="s">
        <v>2846</v>
      </c>
      <c r="B299" s="40" t="s">
        <v>2847</v>
      </c>
      <c r="C299" s="40"/>
      <c r="D299" s="40" t="s">
        <v>1848</v>
      </c>
      <c r="E299" s="40"/>
      <c r="F299" s="40"/>
      <c r="G299" s="40" t="s">
        <v>1813</v>
      </c>
      <c r="H299" s="40" t="s">
        <v>1814</v>
      </c>
      <c r="I299" s="40" t="s">
        <v>2186</v>
      </c>
      <c r="J299" s="40" t="s">
        <v>2847</v>
      </c>
      <c r="K299" s="40"/>
      <c r="L299" s="40"/>
      <c r="M299" s="40" t="s">
        <v>2848</v>
      </c>
      <c r="N299" s="40">
        <v>67</v>
      </c>
      <c r="O299" s="40" t="b">
        <v>0</v>
      </c>
      <c r="P299" s="40" t="s">
        <v>1852</v>
      </c>
      <c r="Q299" s="40" t="s">
        <v>1853</v>
      </c>
      <c r="R299" s="40" t="s">
        <v>555</v>
      </c>
    </row>
    <row r="300" spans="1:18" x14ac:dyDescent="0.25">
      <c r="A300" s="40" t="s">
        <v>2849</v>
      </c>
      <c r="B300" s="40" t="s">
        <v>2850</v>
      </c>
      <c r="C300" s="40"/>
      <c r="D300" s="40" t="s">
        <v>1848</v>
      </c>
      <c r="E300" s="40" t="s">
        <v>1862</v>
      </c>
      <c r="F300" s="40" t="s">
        <v>1980</v>
      </c>
      <c r="G300" s="40" t="s">
        <v>75</v>
      </c>
      <c r="H300" s="40" t="s">
        <v>1806</v>
      </c>
      <c r="I300" s="40" t="s">
        <v>2186</v>
      </c>
      <c r="J300" s="40" t="s">
        <v>2850</v>
      </c>
      <c r="K300" s="40"/>
      <c r="L300" s="40"/>
      <c r="M300" s="40" t="s">
        <v>2851</v>
      </c>
      <c r="N300" s="40">
        <v>67</v>
      </c>
      <c r="O300" s="40" t="b">
        <v>0</v>
      </c>
      <c r="P300" s="40" t="s">
        <v>1852</v>
      </c>
      <c r="Q300" s="40" t="s">
        <v>1853</v>
      </c>
      <c r="R300" s="40" t="s">
        <v>555</v>
      </c>
    </row>
    <row r="301" spans="1:18" x14ac:dyDescent="0.25">
      <c r="A301" s="40" t="s">
        <v>2852</v>
      </c>
      <c r="B301" s="40" t="s">
        <v>2853</v>
      </c>
      <c r="C301" s="40"/>
      <c r="D301" s="40" t="s">
        <v>1848</v>
      </c>
      <c r="E301" s="40"/>
      <c r="F301" s="40"/>
      <c r="G301" s="40" t="s">
        <v>76</v>
      </c>
      <c r="H301" s="40" t="s">
        <v>1804</v>
      </c>
      <c r="I301" s="40" t="s">
        <v>2186</v>
      </c>
      <c r="J301" s="40" t="s">
        <v>2853</v>
      </c>
      <c r="K301" s="40"/>
      <c r="L301" s="40"/>
      <c r="M301" s="40" t="s">
        <v>2854</v>
      </c>
      <c r="N301" s="40">
        <v>67</v>
      </c>
      <c r="O301" s="40" t="b">
        <v>0</v>
      </c>
      <c r="P301" s="40" t="s">
        <v>1852</v>
      </c>
      <c r="Q301" s="40" t="s">
        <v>1853</v>
      </c>
      <c r="R301" s="40" t="s">
        <v>555</v>
      </c>
    </row>
    <row r="302" spans="1:18" x14ac:dyDescent="0.25">
      <c r="A302" s="40" t="s">
        <v>2855</v>
      </c>
      <c r="B302" s="40" t="s">
        <v>2856</v>
      </c>
      <c r="C302" s="40"/>
      <c r="D302" s="40" t="s">
        <v>1848</v>
      </c>
      <c r="E302" s="40"/>
      <c r="F302" s="40"/>
      <c r="G302" s="40" t="s">
        <v>76</v>
      </c>
      <c r="H302" s="40" t="s">
        <v>1804</v>
      </c>
      <c r="I302" s="40" t="s">
        <v>2186</v>
      </c>
      <c r="J302" s="40" t="s">
        <v>2856</v>
      </c>
      <c r="K302" s="40"/>
      <c r="L302" s="40"/>
      <c r="M302" s="40" t="s">
        <v>2857</v>
      </c>
      <c r="N302" s="40">
        <v>67</v>
      </c>
      <c r="O302" s="40" t="b">
        <v>0</v>
      </c>
      <c r="P302" s="40" t="s">
        <v>1852</v>
      </c>
      <c r="Q302" s="40" t="s">
        <v>1853</v>
      </c>
      <c r="R302" s="40" t="s">
        <v>555</v>
      </c>
    </row>
    <row r="303" spans="1:18" x14ac:dyDescent="0.25">
      <c r="A303" s="40" t="s">
        <v>2858</v>
      </c>
      <c r="B303" s="40" t="s">
        <v>2859</v>
      </c>
      <c r="C303" s="40"/>
      <c r="D303" s="40" t="s">
        <v>1848</v>
      </c>
      <c r="E303" s="40"/>
      <c r="F303" s="40"/>
      <c r="G303" s="40" t="s">
        <v>1813</v>
      </c>
      <c r="H303" s="40" t="s">
        <v>1814</v>
      </c>
      <c r="I303" s="40" t="s">
        <v>2186</v>
      </c>
      <c r="J303" s="40" t="s">
        <v>2859</v>
      </c>
      <c r="K303" s="40"/>
      <c r="L303" s="40"/>
      <c r="M303" s="40" t="s">
        <v>2860</v>
      </c>
      <c r="N303" s="40">
        <v>67</v>
      </c>
      <c r="O303" s="40" t="b">
        <v>0</v>
      </c>
      <c r="P303" s="40" t="s">
        <v>1852</v>
      </c>
      <c r="Q303" s="40" t="s">
        <v>1853</v>
      </c>
      <c r="R303" s="40" t="s">
        <v>555</v>
      </c>
    </row>
    <row r="304" spans="1:18" x14ac:dyDescent="0.25">
      <c r="A304" s="40" t="s">
        <v>2861</v>
      </c>
      <c r="B304" s="40" t="s">
        <v>2862</v>
      </c>
      <c r="C304" s="40"/>
      <c r="D304" s="40" t="s">
        <v>1848</v>
      </c>
      <c r="E304" s="40"/>
      <c r="F304" s="40"/>
      <c r="G304" s="40" t="s">
        <v>1813</v>
      </c>
      <c r="H304" s="40" t="s">
        <v>1814</v>
      </c>
      <c r="I304" s="40" t="s">
        <v>2186</v>
      </c>
      <c r="J304" s="40" t="s">
        <v>2862</v>
      </c>
      <c r="K304" s="40"/>
      <c r="L304" s="40"/>
      <c r="M304" s="40" t="s">
        <v>2863</v>
      </c>
      <c r="N304" s="40">
        <v>67</v>
      </c>
      <c r="O304" s="40" t="b">
        <v>0</v>
      </c>
      <c r="P304" s="40" t="s">
        <v>1852</v>
      </c>
      <c r="Q304" s="40" t="s">
        <v>1853</v>
      </c>
      <c r="R304" s="40" t="s">
        <v>555</v>
      </c>
    </row>
    <row r="305" spans="1:18" x14ac:dyDescent="0.25">
      <c r="A305" s="40" t="s">
        <v>2864</v>
      </c>
      <c r="B305" s="40" t="s">
        <v>2865</v>
      </c>
      <c r="C305" s="40"/>
      <c r="D305" s="40" t="s">
        <v>1848</v>
      </c>
      <c r="E305" s="40"/>
      <c r="F305" s="40"/>
      <c r="G305" s="40" t="s">
        <v>1813</v>
      </c>
      <c r="H305" s="40" t="s">
        <v>1814</v>
      </c>
      <c r="I305" s="40" t="s">
        <v>2186</v>
      </c>
      <c r="J305" s="40" t="s">
        <v>2865</v>
      </c>
      <c r="K305" s="40"/>
      <c r="L305" s="40"/>
      <c r="M305" s="40" t="s">
        <v>2866</v>
      </c>
      <c r="N305" s="40">
        <v>67</v>
      </c>
      <c r="O305" s="40" t="b">
        <v>0</v>
      </c>
      <c r="P305" s="40" t="s">
        <v>1852</v>
      </c>
      <c r="Q305" s="40" t="s">
        <v>1853</v>
      </c>
      <c r="R305" s="40" t="s">
        <v>555</v>
      </c>
    </row>
    <row r="306" spans="1:18" x14ac:dyDescent="0.25">
      <c r="A306" s="40" t="s">
        <v>2867</v>
      </c>
      <c r="B306" s="40" t="s">
        <v>2868</v>
      </c>
      <c r="C306" s="40"/>
      <c r="D306" s="40" t="s">
        <v>1848</v>
      </c>
      <c r="E306" s="40"/>
      <c r="F306" s="40"/>
      <c r="G306" s="40" t="s">
        <v>75</v>
      </c>
      <c r="H306" s="40" t="s">
        <v>1806</v>
      </c>
      <c r="I306" s="40" t="s">
        <v>2186</v>
      </c>
      <c r="J306" s="40" t="s">
        <v>2868</v>
      </c>
      <c r="K306" s="40"/>
      <c r="L306" s="40"/>
      <c r="M306" s="40" t="s">
        <v>2869</v>
      </c>
      <c r="N306" s="40">
        <v>67</v>
      </c>
      <c r="O306" s="40" t="b">
        <v>0</v>
      </c>
      <c r="P306" s="40" t="s">
        <v>1852</v>
      </c>
      <c r="Q306" s="40" t="s">
        <v>1853</v>
      </c>
      <c r="R306" s="40" t="s">
        <v>555</v>
      </c>
    </row>
    <row r="307" spans="1:18" x14ac:dyDescent="0.25">
      <c r="A307" s="40" t="s">
        <v>2870</v>
      </c>
      <c r="B307" s="40" t="s">
        <v>2871</v>
      </c>
      <c r="C307" s="40"/>
      <c r="D307" s="40" t="s">
        <v>1848</v>
      </c>
      <c r="E307" s="40" t="s">
        <v>1849</v>
      </c>
      <c r="F307" s="40"/>
      <c r="G307" s="40" t="s">
        <v>1813</v>
      </c>
      <c r="H307" s="40" t="s">
        <v>1814</v>
      </c>
      <c r="I307" s="40" t="s">
        <v>2186</v>
      </c>
      <c r="J307" s="40" t="s">
        <v>2871</v>
      </c>
      <c r="K307" s="40"/>
      <c r="L307" s="40"/>
      <c r="M307" s="40" t="s">
        <v>2872</v>
      </c>
      <c r="N307" s="40">
        <v>67</v>
      </c>
      <c r="O307" s="40" t="b">
        <v>0</v>
      </c>
      <c r="P307" s="40" t="s">
        <v>1852</v>
      </c>
      <c r="Q307" s="40" t="s">
        <v>1853</v>
      </c>
      <c r="R307" s="40" t="s">
        <v>555</v>
      </c>
    </row>
    <row r="308" spans="1:18" x14ac:dyDescent="0.25">
      <c r="A308" s="40" t="s">
        <v>2873</v>
      </c>
      <c r="B308" s="40" t="s">
        <v>2874</v>
      </c>
      <c r="C308" s="40"/>
      <c r="D308" s="40" t="s">
        <v>1848</v>
      </c>
      <c r="E308" s="40" t="s">
        <v>1862</v>
      </c>
      <c r="F308" s="40"/>
      <c r="G308" s="40" t="s">
        <v>75</v>
      </c>
      <c r="H308" s="40" t="s">
        <v>1806</v>
      </c>
      <c r="I308" s="40" t="s">
        <v>2186</v>
      </c>
      <c r="J308" s="40" t="s">
        <v>2874</v>
      </c>
      <c r="K308" s="40"/>
      <c r="L308" s="40"/>
      <c r="M308" s="40" t="s">
        <v>2875</v>
      </c>
      <c r="N308" s="40">
        <v>67</v>
      </c>
      <c r="O308" s="40" t="b">
        <v>0</v>
      </c>
      <c r="P308" s="40" t="s">
        <v>1852</v>
      </c>
      <c r="Q308" s="40" t="s">
        <v>1853</v>
      </c>
      <c r="R308" s="40" t="s">
        <v>555</v>
      </c>
    </row>
    <row r="309" spans="1:18" x14ac:dyDescent="0.25">
      <c r="A309" s="40" t="s">
        <v>2876</v>
      </c>
      <c r="B309" s="40" t="s">
        <v>2877</v>
      </c>
      <c r="C309" s="40"/>
      <c r="D309" s="40" t="s">
        <v>1848</v>
      </c>
      <c r="E309" s="40"/>
      <c r="F309" s="40"/>
      <c r="G309" s="40" t="s">
        <v>75</v>
      </c>
      <c r="H309" s="40" t="s">
        <v>1806</v>
      </c>
      <c r="I309" s="40" t="s">
        <v>2186</v>
      </c>
      <c r="J309" s="40" t="s">
        <v>2877</v>
      </c>
      <c r="K309" s="40"/>
      <c r="L309" s="40"/>
      <c r="M309" s="40" t="s">
        <v>2878</v>
      </c>
      <c r="N309" s="40">
        <v>67</v>
      </c>
      <c r="O309" s="40" t="b">
        <v>0</v>
      </c>
      <c r="P309" s="40" t="s">
        <v>1852</v>
      </c>
      <c r="Q309" s="40" t="s">
        <v>1853</v>
      </c>
      <c r="R309" s="40" t="s">
        <v>555</v>
      </c>
    </row>
    <row r="310" spans="1:18" x14ac:dyDescent="0.25">
      <c r="A310" s="40" t="s">
        <v>2879</v>
      </c>
      <c r="B310" s="40" t="s">
        <v>2880</v>
      </c>
      <c r="C310" s="40"/>
      <c r="D310" s="40" t="s">
        <v>2177</v>
      </c>
      <c r="E310" s="40"/>
      <c r="F310" s="40"/>
      <c r="G310" s="40"/>
      <c r="H310" s="40"/>
      <c r="I310" s="40" t="s">
        <v>2186</v>
      </c>
      <c r="J310" s="40" t="s">
        <v>2880</v>
      </c>
      <c r="K310" s="40"/>
      <c r="L310" s="40"/>
      <c r="M310" s="40" t="s">
        <v>2881</v>
      </c>
      <c r="N310" s="40">
        <v>67</v>
      </c>
      <c r="O310" s="40" t="b">
        <v>0</v>
      </c>
      <c r="P310" s="40" t="s">
        <v>1852</v>
      </c>
      <c r="Q310" s="40" t="s">
        <v>1853</v>
      </c>
      <c r="R310" s="40" t="s">
        <v>555</v>
      </c>
    </row>
    <row r="311" spans="1:18" x14ac:dyDescent="0.25">
      <c r="A311" s="40" t="s">
        <v>2882</v>
      </c>
      <c r="B311" s="40" t="s">
        <v>2883</v>
      </c>
      <c r="C311" s="40"/>
      <c r="D311" s="40" t="s">
        <v>1848</v>
      </c>
      <c r="E311" s="40" t="s">
        <v>2102</v>
      </c>
      <c r="F311" s="40" t="s">
        <v>2884</v>
      </c>
      <c r="G311" s="40"/>
      <c r="H311" s="40"/>
      <c r="I311" s="40" t="s">
        <v>2186</v>
      </c>
      <c r="J311" s="40" t="s">
        <v>2883</v>
      </c>
      <c r="K311" s="40" t="s">
        <v>2885</v>
      </c>
      <c r="L311" s="40"/>
      <c r="M311" s="40" t="s">
        <v>2885</v>
      </c>
      <c r="N311" s="40">
        <v>67</v>
      </c>
      <c r="O311" s="40" t="b">
        <v>0</v>
      </c>
      <c r="P311" s="40" t="s">
        <v>1852</v>
      </c>
      <c r="Q311" s="40" t="s">
        <v>1853</v>
      </c>
      <c r="R311" s="40" t="s">
        <v>555</v>
      </c>
    </row>
    <row r="312" spans="1:18" x14ac:dyDescent="0.25">
      <c r="A312" s="40" t="s">
        <v>2886</v>
      </c>
      <c r="B312" s="40" t="s">
        <v>2887</v>
      </c>
      <c r="C312" s="40"/>
      <c r="D312" s="40" t="s">
        <v>1848</v>
      </c>
      <c r="E312" s="40"/>
      <c r="F312" s="40"/>
      <c r="G312" s="40" t="s">
        <v>75</v>
      </c>
      <c r="H312" s="40" t="s">
        <v>1806</v>
      </c>
      <c r="I312" s="40" t="s">
        <v>2186</v>
      </c>
      <c r="J312" s="40" t="s">
        <v>2887</v>
      </c>
      <c r="K312" s="40"/>
      <c r="L312" s="40"/>
      <c r="M312" s="40" t="s">
        <v>2888</v>
      </c>
      <c r="N312" s="40">
        <v>67</v>
      </c>
      <c r="O312" s="40" t="b">
        <v>0</v>
      </c>
      <c r="P312" s="40" t="s">
        <v>1852</v>
      </c>
      <c r="Q312" s="40" t="s">
        <v>1853</v>
      </c>
      <c r="R312" s="40" t="s">
        <v>555</v>
      </c>
    </row>
    <row r="313" spans="1:18" x14ac:dyDescent="0.25">
      <c r="A313" s="40" t="s">
        <v>2889</v>
      </c>
      <c r="B313" s="40" t="s">
        <v>2890</v>
      </c>
      <c r="C313" s="40"/>
      <c r="D313" s="40" t="s">
        <v>1848</v>
      </c>
      <c r="E313" s="40"/>
      <c r="F313" s="40"/>
      <c r="G313" s="40" t="s">
        <v>75</v>
      </c>
      <c r="H313" s="40" t="s">
        <v>1806</v>
      </c>
      <c r="I313" s="40" t="s">
        <v>2186</v>
      </c>
      <c r="J313" s="40" t="s">
        <v>2890</v>
      </c>
      <c r="K313" s="40"/>
      <c r="L313" s="40"/>
      <c r="M313" s="40" t="s">
        <v>2891</v>
      </c>
      <c r="N313" s="40">
        <v>67</v>
      </c>
      <c r="O313" s="40" t="b">
        <v>0</v>
      </c>
      <c r="P313" s="40" t="s">
        <v>1852</v>
      </c>
      <c r="Q313" s="40" t="s">
        <v>1853</v>
      </c>
      <c r="R313" s="40" t="s">
        <v>555</v>
      </c>
    </row>
    <row r="314" spans="1:18" x14ac:dyDescent="0.25">
      <c r="A314" s="40" t="s">
        <v>2892</v>
      </c>
      <c r="B314" s="40" t="s">
        <v>2893</v>
      </c>
      <c r="C314" s="40"/>
      <c r="D314" s="40" t="s">
        <v>1848</v>
      </c>
      <c r="E314" s="40"/>
      <c r="F314" s="40"/>
      <c r="G314" s="40" t="s">
        <v>76</v>
      </c>
      <c r="H314" s="40" t="s">
        <v>1804</v>
      </c>
      <c r="I314" s="40" t="s">
        <v>2186</v>
      </c>
      <c r="J314" s="40" t="s">
        <v>2893</v>
      </c>
      <c r="K314" s="40"/>
      <c r="L314" s="40"/>
      <c r="M314" s="40" t="s">
        <v>2894</v>
      </c>
      <c r="N314" s="40">
        <v>67</v>
      </c>
      <c r="O314" s="40" t="b">
        <v>0</v>
      </c>
      <c r="P314" s="40" t="s">
        <v>1852</v>
      </c>
      <c r="Q314" s="40" t="s">
        <v>1853</v>
      </c>
      <c r="R314" s="40" t="s">
        <v>555</v>
      </c>
    </row>
    <row r="315" spans="1:18" x14ac:dyDescent="0.25">
      <c r="A315" s="40" t="s">
        <v>2895</v>
      </c>
      <c r="B315" s="40" t="s">
        <v>2896</v>
      </c>
      <c r="C315" s="40"/>
      <c r="D315" s="40" t="s">
        <v>1848</v>
      </c>
      <c r="E315" s="40"/>
      <c r="F315" s="40"/>
      <c r="G315" s="40" t="s">
        <v>1813</v>
      </c>
      <c r="H315" s="40" t="s">
        <v>1814</v>
      </c>
      <c r="I315" s="40" t="s">
        <v>2186</v>
      </c>
      <c r="J315" s="40" t="s">
        <v>2896</v>
      </c>
      <c r="K315" s="40"/>
      <c r="L315" s="40"/>
      <c r="M315" s="40" t="s">
        <v>2897</v>
      </c>
      <c r="N315" s="40">
        <v>67</v>
      </c>
      <c r="O315" s="40" t="b">
        <v>0</v>
      </c>
      <c r="P315" s="40" t="s">
        <v>1852</v>
      </c>
      <c r="Q315" s="40" t="s">
        <v>1853</v>
      </c>
      <c r="R315" s="40" t="s">
        <v>555</v>
      </c>
    </row>
    <row r="316" spans="1:18" x14ac:dyDescent="0.25">
      <c r="A316" s="40" t="s">
        <v>2898</v>
      </c>
      <c r="B316" s="40" t="s">
        <v>2899</v>
      </c>
      <c r="C316" s="40"/>
      <c r="D316" s="40" t="s">
        <v>1848</v>
      </c>
      <c r="E316" s="40"/>
      <c r="F316" s="40"/>
      <c r="G316" s="40" t="s">
        <v>76</v>
      </c>
      <c r="H316" s="40" t="s">
        <v>1804</v>
      </c>
      <c r="I316" s="40" t="s">
        <v>2186</v>
      </c>
      <c r="J316" s="40" t="s">
        <v>2899</v>
      </c>
      <c r="K316" s="40"/>
      <c r="L316" s="40"/>
      <c r="M316" s="40" t="s">
        <v>2900</v>
      </c>
      <c r="N316" s="40">
        <v>67</v>
      </c>
      <c r="O316" s="40" t="b">
        <v>0</v>
      </c>
      <c r="P316" s="40" t="s">
        <v>1852</v>
      </c>
      <c r="Q316" s="40" t="s">
        <v>1853</v>
      </c>
      <c r="R316" s="40" t="s">
        <v>555</v>
      </c>
    </row>
    <row r="317" spans="1:18" x14ac:dyDescent="0.25">
      <c r="A317" s="40" t="s">
        <v>2901</v>
      </c>
      <c r="B317" s="40" t="s">
        <v>2902</v>
      </c>
      <c r="C317" s="40"/>
      <c r="D317" s="40" t="s">
        <v>1848</v>
      </c>
      <c r="E317" s="40"/>
      <c r="F317" s="40"/>
      <c r="G317" s="40" t="s">
        <v>1813</v>
      </c>
      <c r="H317" s="40" t="s">
        <v>1814</v>
      </c>
      <c r="I317" s="40" t="s">
        <v>2186</v>
      </c>
      <c r="J317" s="40" t="s">
        <v>2902</v>
      </c>
      <c r="K317" s="40"/>
      <c r="L317" s="40"/>
      <c r="M317" s="40" t="s">
        <v>2903</v>
      </c>
      <c r="N317" s="40">
        <v>67</v>
      </c>
      <c r="O317" s="40" t="b">
        <v>0</v>
      </c>
      <c r="P317" s="40" t="s">
        <v>1852</v>
      </c>
      <c r="Q317" s="40" t="s">
        <v>1853</v>
      </c>
      <c r="R317" s="40" t="s">
        <v>555</v>
      </c>
    </row>
    <row r="318" spans="1:18" x14ac:dyDescent="0.25">
      <c r="A318" s="40" t="s">
        <v>2904</v>
      </c>
      <c r="B318" s="40" t="s">
        <v>2905</v>
      </c>
      <c r="C318" s="40"/>
      <c r="D318" s="40" t="s">
        <v>1848</v>
      </c>
      <c r="E318" s="40"/>
      <c r="F318" s="40"/>
      <c r="G318" s="40" t="s">
        <v>1813</v>
      </c>
      <c r="H318" s="40" t="s">
        <v>1814</v>
      </c>
      <c r="I318" s="40" t="s">
        <v>2186</v>
      </c>
      <c r="J318" s="40" t="s">
        <v>2905</v>
      </c>
      <c r="K318" s="40"/>
      <c r="L318" s="40"/>
      <c r="M318" s="40" t="s">
        <v>2906</v>
      </c>
      <c r="N318" s="40">
        <v>67</v>
      </c>
      <c r="O318" s="40" t="b">
        <v>0</v>
      </c>
      <c r="P318" s="40" t="s">
        <v>1852</v>
      </c>
      <c r="Q318" s="40" t="s">
        <v>1853</v>
      </c>
      <c r="R318" s="40" t="s">
        <v>555</v>
      </c>
    </row>
    <row r="319" spans="1:18" x14ac:dyDescent="0.25">
      <c r="A319" s="40" t="s">
        <v>2907</v>
      </c>
      <c r="B319" s="40" t="s">
        <v>2908</v>
      </c>
      <c r="C319" s="40"/>
      <c r="D319" s="40" t="s">
        <v>1848</v>
      </c>
      <c r="E319" s="40"/>
      <c r="F319" s="40"/>
      <c r="G319" s="40" t="s">
        <v>75</v>
      </c>
      <c r="H319" s="40" t="s">
        <v>1806</v>
      </c>
      <c r="I319" s="40" t="s">
        <v>2186</v>
      </c>
      <c r="J319" s="40" t="s">
        <v>2908</v>
      </c>
      <c r="K319" s="40"/>
      <c r="L319" s="40"/>
      <c r="M319" s="40" t="s">
        <v>2909</v>
      </c>
      <c r="N319" s="40">
        <v>67</v>
      </c>
      <c r="O319" s="40" t="b">
        <v>0</v>
      </c>
      <c r="P319" s="40" t="s">
        <v>1852</v>
      </c>
      <c r="Q319" s="40" t="s">
        <v>1853</v>
      </c>
      <c r="R319" s="40" t="s">
        <v>555</v>
      </c>
    </row>
    <row r="320" spans="1:18" x14ac:dyDescent="0.25">
      <c r="A320" s="40" t="s">
        <v>2910</v>
      </c>
      <c r="B320" s="40" t="s">
        <v>2911</v>
      </c>
      <c r="C320" s="40"/>
      <c r="D320" s="40" t="s">
        <v>1848</v>
      </c>
      <c r="E320" s="40"/>
      <c r="F320" s="40"/>
      <c r="G320" s="40" t="s">
        <v>75</v>
      </c>
      <c r="H320" s="40" t="s">
        <v>1806</v>
      </c>
      <c r="I320" s="40" t="s">
        <v>2186</v>
      </c>
      <c r="J320" s="40" t="s">
        <v>2911</v>
      </c>
      <c r="K320" s="40"/>
      <c r="L320" s="40"/>
      <c r="M320" s="40" t="s">
        <v>2912</v>
      </c>
      <c r="N320" s="40">
        <v>67</v>
      </c>
      <c r="O320" s="40" t="b">
        <v>0</v>
      </c>
      <c r="P320" s="40" t="s">
        <v>1852</v>
      </c>
      <c r="Q320" s="40" t="s">
        <v>1853</v>
      </c>
      <c r="R320" s="40" t="s">
        <v>555</v>
      </c>
    </row>
    <row r="321" spans="1:18" x14ac:dyDescent="0.25">
      <c r="A321" s="40" t="s">
        <v>2913</v>
      </c>
      <c r="B321" s="40" t="s">
        <v>2914</v>
      </c>
      <c r="C321" s="40"/>
      <c r="D321" s="40" t="s">
        <v>1932</v>
      </c>
      <c r="E321" s="40"/>
      <c r="F321" s="40"/>
      <c r="G321" s="40"/>
      <c r="H321" s="40"/>
      <c r="I321" s="40" t="s">
        <v>2186</v>
      </c>
      <c r="J321" s="40" t="s">
        <v>2914</v>
      </c>
      <c r="K321" s="40"/>
      <c r="L321" s="40"/>
      <c r="M321" s="40" t="s">
        <v>2915</v>
      </c>
      <c r="N321" s="40">
        <v>67</v>
      </c>
      <c r="O321" s="40" t="b">
        <v>0</v>
      </c>
      <c r="P321" s="40" t="s">
        <v>1852</v>
      </c>
      <c r="Q321" s="40" t="s">
        <v>1853</v>
      </c>
      <c r="R321" s="40" t="s">
        <v>555</v>
      </c>
    </row>
    <row r="322" spans="1:18" x14ac:dyDescent="0.25">
      <c r="A322" s="40" t="s">
        <v>2916</v>
      </c>
      <c r="B322" s="40" t="s">
        <v>2917</v>
      </c>
      <c r="C322" s="40"/>
      <c r="D322" s="40" t="s">
        <v>1932</v>
      </c>
      <c r="E322" s="40"/>
      <c r="F322" s="40"/>
      <c r="G322" s="40"/>
      <c r="H322" s="40"/>
      <c r="I322" s="40" t="s">
        <v>2186</v>
      </c>
      <c r="J322" s="40" t="s">
        <v>2917</v>
      </c>
      <c r="K322" s="40"/>
      <c r="L322" s="40"/>
      <c r="M322" s="40" t="s">
        <v>2918</v>
      </c>
      <c r="N322" s="40">
        <v>67</v>
      </c>
      <c r="O322" s="40" t="b">
        <v>0</v>
      </c>
      <c r="P322" s="40" t="s">
        <v>1852</v>
      </c>
      <c r="Q322" s="40" t="s">
        <v>1853</v>
      </c>
      <c r="R322" s="40" t="s">
        <v>555</v>
      </c>
    </row>
    <row r="323" spans="1:18" x14ac:dyDescent="0.25">
      <c r="A323" s="40" t="s">
        <v>2919</v>
      </c>
      <c r="B323" s="40" t="s">
        <v>2920</v>
      </c>
      <c r="C323" s="40"/>
      <c r="D323" s="40" t="s">
        <v>1932</v>
      </c>
      <c r="E323" s="40"/>
      <c r="F323" s="40"/>
      <c r="G323" s="40"/>
      <c r="H323" s="40"/>
      <c r="I323" s="40" t="s">
        <v>2186</v>
      </c>
      <c r="J323" s="40" t="s">
        <v>2920</v>
      </c>
      <c r="K323" s="40" t="s">
        <v>2921</v>
      </c>
      <c r="L323" s="40"/>
      <c r="M323" s="40" t="s">
        <v>2921</v>
      </c>
      <c r="N323" s="40">
        <v>67</v>
      </c>
      <c r="O323" s="40" t="b">
        <v>0</v>
      </c>
      <c r="P323" s="40" t="s">
        <v>1852</v>
      </c>
      <c r="Q323" s="40" t="s">
        <v>1853</v>
      </c>
      <c r="R323" s="40" t="s">
        <v>555</v>
      </c>
    </row>
    <row r="324" spans="1:18" x14ac:dyDescent="0.25">
      <c r="A324" s="40" t="s">
        <v>2922</v>
      </c>
      <c r="B324" s="40" t="s">
        <v>2923</v>
      </c>
      <c r="C324" s="40"/>
      <c r="D324" s="40" t="s">
        <v>1932</v>
      </c>
      <c r="E324" s="40"/>
      <c r="F324" s="40"/>
      <c r="G324" s="40"/>
      <c r="H324" s="40"/>
      <c r="I324" s="40" t="s">
        <v>2186</v>
      </c>
      <c r="J324" s="40" t="s">
        <v>2923</v>
      </c>
      <c r="K324" s="40" t="s">
        <v>2924</v>
      </c>
      <c r="L324" s="40"/>
      <c r="M324" s="40" t="s">
        <v>2924</v>
      </c>
      <c r="N324" s="40">
        <v>67</v>
      </c>
      <c r="O324" s="40" t="b">
        <v>0</v>
      </c>
      <c r="P324" s="40" t="s">
        <v>1852</v>
      </c>
      <c r="Q324" s="40" t="s">
        <v>1853</v>
      </c>
      <c r="R324" s="40" t="s">
        <v>555</v>
      </c>
    </row>
    <row r="325" spans="1:18" x14ac:dyDescent="0.25">
      <c r="A325" s="40" t="s">
        <v>2925</v>
      </c>
      <c r="B325" s="40" t="s">
        <v>2926</v>
      </c>
      <c r="C325" s="40"/>
      <c r="D325" s="40" t="s">
        <v>1932</v>
      </c>
      <c r="E325" s="40"/>
      <c r="F325" s="40"/>
      <c r="G325" s="40"/>
      <c r="H325" s="40"/>
      <c r="I325" s="40" t="s">
        <v>2186</v>
      </c>
      <c r="J325" s="40" t="s">
        <v>2926</v>
      </c>
      <c r="K325" s="40"/>
      <c r="L325" s="40"/>
      <c r="M325" s="40" t="s">
        <v>2927</v>
      </c>
      <c r="N325" s="40">
        <v>67</v>
      </c>
      <c r="O325" s="40" t="b">
        <v>0</v>
      </c>
      <c r="P325" s="40" t="s">
        <v>1852</v>
      </c>
      <c r="Q325" s="40" t="s">
        <v>1853</v>
      </c>
      <c r="R325" s="40" t="s">
        <v>555</v>
      </c>
    </row>
    <row r="326" spans="1:18" x14ac:dyDescent="0.25">
      <c r="A326" s="40" t="s">
        <v>2928</v>
      </c>
      <c r="B326" s="40" t="s">
        <v>2929</v>
      </c>
      <c r="C326" s="40"/>
      <c r="D326" s="40" t="s">
        <v>1932</v>
      </c>
      <c r="E326" s="40"/>
      <c r="F326" s="40"/>
      <c r="G326" s="40"/>
      <c r="H326" s="40"/>
      <c r="I326" s="40" t="s">
        <v>2186</v>
      </c>
      <c r="J326" s="40" t="s">
        <v>2929</v>
      </c>
      <c r="K326" s="40"/>
      <c r="L326" s="40"/>
      <c r="M326" s="40" t="s">
        <v>2930</v>
      </c>
      <c r="N326" s="40">
        <v>67</v>
      </c>
      <c r="O326" s="40" t="b">
        <v>0</v>
      </c>
      <c r="P326" s="40" t="s">
        <v>1852</v>
      </c>
      <c r="Q326" s="40" t="s">
        <v>1853</v>
      </c>
      <c r="R326" s="40" t="s">
        <v>555</v>
      </c>
    </row>
    <row r="327" spans="1:18" x14ac:dyDescent="0.25">
      <c r="A327" s="40" t="s">
        <v>2931</v>
      </c>
      <c r="B327" s="40" t="s">
        <v>2932</v>
      </c>
      <c r="C327" s="40"/>
      <c r="D327" s="40" t="s">
        <v>1932</v>
      </c>
      <c r="E327" s="40"/>
      <c r="F327" s="40"/>
      <c r="G327" s="40"/>
      <c r="H327" s="40"/>
      <c r="I327" s="40" t="s">
        <v>2186</v>
      </c>
      <c r="J327" s="40" t="s">
        <v>2932</v>
      </c>
      <c r="K327" s="40"/>
      <c r="L327" s="40"/>
      <c r="M327" s="40" t="s">
        <v>2933</v>
      </c>
      <c r="N327" s="40">
        <v>67</v>
      </c>
      <c r="O327" s="40" t="b">
        <v>0</v>
      </c>
      <c r="P327" s="40" t="s">
        <v>1852</v>
      </c>
      <c r="Q327" s="40" t="s">
        <v>1853</v>
      </c>
      <c r="R327" s="40" t="s">
        <v>555</v>
      </c>
    </row>
    <row r="328" spans="1:18" x14ac:dyDescent="0.25">
      <c r="A328" s="40" t="s">
        <v>2934</v>
      </c>
      <c r="B328" s="40" t="s">
        <v>2935</v>
      </c>
      <c r="C328" s="40"/>
      <c r="D328" s="40" t="s">
        <v>1848</v>
      </c>
      <c r="E328" s="40"/>
      <c r="F328" s="40"/>
      <c r="G328" s="40"/>
      <c r="H328" s="40"/>
      <c r="I328" s="40" t="s">
        <v>2186</v>
      </c>
      <c r="J328" s="40" t="s">
        <v>2935</v>
      </c>
      <c r="K328" s="40" t="s">
        <v>2936</v>
      </c>
      <c r="L328" s="40"/>
      <c r="M328" s="40" t="s">
        <v>2936</v>
      </c>
      <c r="N328" s="40">
        <v>67</v>
      </c>
      <c r="O328" s="40" t="b">
        <v>0</v>
      </c>
      <c r="P328" s="40" t="s">
        <v>1852</v>
      </c>
      <c r="Q328" s="40" t="s">
        <v>1853</v>
      </c>
      <c r="R328" s="40" t="s">
        <v>555</v>
      </c>
    </row>
    <row r="329" spans="1:18" x14ac:dyDescent="0.25">
      <c r="A329" s="40" t="s">
        <v>2937</v>
      </c>
      <c r="B329" s="40" t="s">
        <v>2938</v>
      </c>
      <c r="C329" s="40"/>
      <c r="D329" s="40" t="s">
        <v>1932</v>
      </c>
      <c r="E329" s="40"/>
      <c r="F329" s="40"/>
      <c r="G329" s="40"/>
      <c r="H329" s="40"/>
      <c r="I329" s="40" t="s">
        <v>2186</v>
      </c>
      <c r="J329" s="40" t="s">
        <v>2938</v>
      </c>
      <c r="K329" s="40" t="s">
        <v>2939</v>
      </c>
      <c r="L329" s="40"/>
      <c r="M329" s="40" t="s">
        <v>2939</v>
      </c>
      <c r="N329" s="40">
        <v>67</v>
      </c>
      <c r="O329" s="40" t="b">
        <v>0</v>
      </c>
      <c r="P329" s="40" t="s">
        <v>1852</v>
      </c>
      <c r="Q329" s="40" t="s">
        <v>1853</v>
      </c>
      <c r="R329" s="40" t="s">
        <v>555</v>
      </c>
    </row>
    <row r="330" spans="1:18" x14ac:dyDescent="0.25">
      <c r="A330" s="40" t="s">
        <v>2940</v>
      </c>
      <c r="B330" s="40" t="s">
        <v>2941</v>
      </c>
      <c r="C330" s="40"/>
      <c r="D330" s="40" t="s">
        <v>1932</v>
      </c>
      <c r="E330" s="40"/>
      <c r="F330" s="40"/>
      <c r="G330" s="40"/>
      <c r="H330" s="40"/>
      <c r="I330" s="40" t="s">
        <v>2186</v>
      </c>
      <c r="J330" s="40" t="s">
        <v>2941</v>
      </c>
      <c r="K330" s="40" t="s">
        <v>2942</v>
      </c>
      <c r="L330" s="40"/>
      <c r="M330" s="40" t="s">
        <v>2942</v>
      </c>
      <c r="N330" s="40">
        <v>67</v>
      </c>
      <c r="O330" s="40" t="b">
        <v>0</v>
      </c>
      <c r="P330" s="40" t="s">
        <v>1852</v>
      </c>
      <c r="Q330" s="40" t="s">
        <v>1853</v>
      </c>
      <c r="R330" s="40" t="s">
        <v>555</v>
      </c>
    </row>
    <row r="331" spans="1:18" x14ac:dyDescent="0.25">
      <c r="A331" s="40" t="s">
        <v>2943</v>
      </c>
      <c r="B331" s="40" t="s">
        <v>2944</v>
      </c>
      <c r="C331" s="40"/>
      <c r="D331" s="40" t="s">
        <v>1932</v>
      </c>
      <c r="E331" s="40"/>
      <c r="F331" s="40"/>
      <c r="G331" s="40"/>
      <c r="H331" s="40"/>
      <c r="I331" s="40" t="s">
        <v>2186</v>
      </c>
      <c r="J331" s="40" t="s">
        <v>2944</v>
      </c>
      <c r="K331" s="40" t="s">
        <v>2945</v>
      </c>
      <c r="L331" s="40"/>
      <c r="M331" s="40" t="s">
        <v>2945</v>
      </c>
      <c r="N331" s="40">
        <v>67</v>
      </c>
      <c r="O331" s="40" t="b">
        <v>0</v>
      </c>
      <c r="P331" s="40" t="s">
        <v>1852</v>
      </c>
      <c r="Q331" s="40" t="s">
        <v>1853</v>
      </c>
      <c r="R331" s="40" t="s">
        <v>555</v>
      </c>
    </row>
    <row r="332" spans="1:18" x14ac:dyDescent="0.25">
      <c r="A332" s="40" t="s">
        <v>2946</v>
      </c>
      <c r="B332" s="40" t="s">
        <v>2947</v>
      </c>
      <c r="C332" s="40"/>
      <c r="D332" s="40" t="s">
        <v>1932</v>
      </c>
      <c r="E332" s="40"/>
      <c r="F332" s="40"/>
      <c r="G332" s="40"/>
      <c r="H332" s="40"/>
      <c r="I332" s="40" t="s">
        <v>2186</v>
      </c>
      <c r="J332" s="40" t="s">
        <v>2948</v>
      </c>
      <c r="K332" s="40" t="s">
        <v>2949</v>
      </c>
      <c r="L332" s="40"/>
      <c r="M332" s="40" t="s">
        <v>2949</v>
      </c>
      <c r="N332" s="40">
        <v>67</v>
      </c>
      <c r="O332" s="40" t="b">
        <v>0</v>
      </c>
      <c r="P332" s="40" t="s">
        <v>1852</v>
      </c>
      <c r="Q332" s="40" t="s">
        <v>1853</v>
      </c>
      <c r="R332" s="40" t="s">
        <v>555</v>
      </c>
    </row>
    <row r="333" spans="1:18" x14ac:dyDescent="0.25">
      <c r="A333" s="40" t="s">
        <v>2950</v>
      </c>
      <c r="B333" s="40" t="s">
        <v>2951</v>
      </c>
      <c r="C333" s="40"/>
      <c r="D333" s="40" t="s">
        <v>1932</v>
      </c>
      <c r="E333" s="40"/>
      <c r="F333" s="40"/>
      <c r="G333" s="40"/>
      <c r="H333" s="40"/>
      <c r="I333" s="40" t="s">
        <v>2186</v>
      </c>
      <c r="J333" s="40" t="s">
        <v>2951</v>
      </c>
      <c r="K333" s="40" t="s">
        <v>2952</v>
      </c>
      <c r="L333" s="40"/>
      <c r="M333" s="40" t="s">
        <v>2952</v>
      </c>
      <c r="N333" s="40">
        <v>67</v>
      </c>
      <c r="O333" s="40" t="b">
        <v>0</v>
      </c>
      <c r="P333" s="40" t="s">
        <v>1852</v>
      </c>
      <c r="Q333" s="40" t="s">
        <v>1853</v>
      </c>
      <c r="R333" s="40" t="s">
        <v>555</v>
      </c>
    </row>
    <row r="334" spans="1:18" x14ac:dyDescent="0.25">
      <c r="A334" s="40" t="s">
        <v>2953</v>
      </c>
      <c r="B334" s="40" t="s">
        <v>2954</v>
      </c>
      <c r="C334" s="40"/>
      <c r="D334" s="40" t="s">
        <v>1932</v>
      </c>
      <c r="E334" s="40"/>
      <c r="F334" s="40"/>
      <c r="G334" s="40"/>
      <c r="H334" s="40"/>
      <c r="I334" s="40" t="s">
        <v>2186</v>
      </c>
      <c r="J334" s="40" t="s">
        <v>2954</v>
      </c>
      <c r="K334" s="40"/>
      <c r="L334" s="40"/>
      <c r="M334" s="40" t="s">
        <v>2955</v>
      </c>
      <c r="N334" s="40">
        <v>67</v>
      </c>
      <c r="O334" s="40" t="b">
        <v>0</v>
      </c>
      <c r="P334" s="40" t="s">
        <v>1852</v>
      </c>
      <c r="Q334" s="40" t="s">
        <v>1853</v>
      </c>
      <c r="R334" s="40" t="s">
        <v>555</v>
      </c>
    </row>
    <row r="335" spans="1:18" x14ac:dyDescent="0.25">
      <c r="A335" s="40" t="s">
        <v>2956</v>
      </c>
      <c r="B335" s="40" t="s">
        <v>2957</v>
      </c>
      <c r="C335" s="40"/>
      <c r="D335" s="40" t="s">
        <v>1932</v>
      </c>
      <c r="E335" s="40"/>
      <c r="F335" s="40"/>
      <c r="G335" s="40"/>
      <c r="H335" s="40"/>
      <c r="I335" s="40" t="s">
        <v>2186</v>
      </c>
      <c r="J335" s="40" t="s">
        <v>2957</v>
      </c>
      <c r="K335" s="40"/>
      <c r="L335" s="40"/>
      <c r="M335" s="40" t="s">
        <v>2958</v>
      </c>
      <c r="N335" s="40">
        <v>67</v>
      </c>
      <c r="O335" s="40" t="b">
        <v>0</v>
      </c>
      <c r="P335" s="40" t="s">
        <v>1852</v>
      </c>
      <c r="Q335" s="40" t="s">
        <v>1853</v>
      </c>
      <c r="R335" s="40" t="s">
        <v>555</v>
      </c>
    </row>
    <row r="336" spans="1:18" x14ac:dyDescent="0.25">
      <c r="A336" s="40" t="s">
        <v>2959</v>
      </c>
      <c r="B336" s="40" t="s">
        <v>2960</v>
      </c>
      <c r="C336" s="40"/>
      <c r="D336" s="40" t="s">
        <v>1932</v>
      </c>
      <c r="E336" s="40"/>
      <c r="F336" s="40"/>
      <c r="G336" s="40"/>
      <c r="H336" s="40"/>
      <c r="I336" s="40" t="s">
        <v>2186</v>
      </c>
      <c r="J336" s="40" t="s">
        <v>2960</v>
      </c>
      <c r="K336" s="40"/>
      <c r="L336" s="40"/>
      <c r="M336" s="40" t="s">
        <v>2961</v>
      </c>
      <c r="N336" s="40">
        <v>67</v>
      </c>
      <c r="O336" s="40" t="b">
        <v>0</v>
      </c>
      <c r="P336" s="40" t="s">
        <v>1852</v>
      </c>
      <c r="Q336" s="40" t="s">
        <v>1853</v>
      </c>
      <c r="R336" s="40" t="s">
        <v>555</v>
      </c>
    </row>
    <row r="337" spans="1:18" x14ac:dyDescent="0.25">
      <c r="A337" s="40" t="s">
        <v>2962</v>
      </c>
      <c r="B337" s="40" t="s">
        <v>2963</v>
      </c>
      <c r="C337" s="40"/>
      <c r="D337" s="40" t="s">
        <v>1932</v>
      </c>
      <c r="E337" s="40"/>
      <c r="F337" s="40"/>
      <c r="G337" s="40"/>
      <c r="H337" s="40"/>
      <c r="I337" s="40" t="s">
        <v>2186</v>
      </c>
      <c r="J337" s="40" t="s">
        <v>2963</v>
      </c>
      <c r="K337" s="40"/>
      <c r="L337" s="40"/>
      <c r="M337" s="40" t="s">
        <v>2964</v>
      </c>
      <c r="N337" s="40">
        <v>67</v>
      </c>
      <c r="O337" s="40" t="b">
        <v>0</v>
      </c>
      <c r="P337" s="40" t="s">
        <v>1852</v>
      </c>
      <c r="Q337" s="40" t="s">
        <v>1853</v>
      </c>
      <c r="R337" s="40" t="s">
        <v>555</v>
      </c>
    </row>
    <row r="338" spans="1:18" x14ac:dyDescent="0.25">
      <c r="A338" s="40" t="s">
        <v>2965</v>
      </c>
      <c r="B338" s="40" t="s">
        <v>2966</v>
      </c>
      <c r="C338" s="40"/>
      <c r="D338" s="40" t="s">
        <v>1866</v>
      </c>
      <c r="E338" s="40"/>
      <c r="F338" s="40"/>
      <c r="G338" s="40"/>
      <c r="H338" s="40"/>
      <c r="I338" s="40" t="s">
        <v>2186</v>
      </c>
      <c r="J338" s="40" t="s">
        <v>2966</v>
      </c>
      <c r="K338" s="40" t="s">
        <v>2967</v>
      </c>
      <c r="L338" s="40"/>
      <c r="M338" s="40" t="s">
        <v>2967</v>
      </c>
      <c r="N338" s="40">
        <v>67</v>
      </c>
      <c r="O338" s="40" t="b">
        <v>0</v>
      </c>
      <c r="P338" s="40" t="s">
        <v>1852</v>
      </c>
      <c r="Q338" s="40" t="s">
        <v>1853</v>
      </c>
      <c r="R338" s="40" t="s">
        <v>555</v>
      </c>
    </row>
    <row r="339" spans="1:18" x14ac:dyDescent="0.25">
      <c r="A339" s="40" t="s">
        <v>2968</v>
      </c>
      <c r="B339" s="40" t="s">
        <v>2969</v>
      </c>
      <c r="C339" s="40"/>
      <c r="D339" s="40" t="s">
        <v>1866</v>
      </c>
      <c r="E339" s="40"/>
      <c r="F339" s="40"/>
      <c r="G339" s="40"/>
      <c r="H339" s="40"/>
      <c r="I339" s="40" t="s">
        <v>2186</v>
      </c>
      <c r="J339" s="40" t="s">
        <v>2969</v>
      </c>
      <c r="K339" s="40" t="s">
        <v>2970</v>
      </c>
      <c r="L339" s="40"/>
      <c r="M339" s="40" t="s">
        <v>2971</v>
      </c>
      <c r="N339" s="40">
        <v>67</v>
      </c>
      <c r="O339" s="40" t="b">
        <v>0</v>
      </c>
      <c r="P339" s="40" t="s">
        <v>1852</v>
      </c>
      <c r="Q339" s="40" t="s">
        <v>1853</v>
      </c>
      <c r="R339" s="40" t="s">
        <v>555</v>
      </c>
    </row>
    <row r="340" spans="1:18" x14ac:dyDescent="0.25">
      <c r="A340" s="41" t="s">
        <v>2972</v>
      </c>
      <c r="B340" s="41" t="s">
        <v>2973</v>
      </c>
      <c r="C340" s="41"/>
      <c r="D340" s="41" t="s">
        <v>1866</v>
      </c>
      <c r="E340" s="41"/>
      <c r="F340" s="41"/>
      <c r="G340" s="41"/>
      <c r="H340" s="41"/>
      <c r="I340" s="41" t="s">
        <v>2186</v>
      </c>
      <c r="J340" s="41" t="s">
        <v>2973</v>
      </c>
      <c r="K340" s="41" t="s">
        <v>2974</v>
      </c>
      <c r="L340" s="41"/>
      <c r="M340" s="41" t="s">
        <v>2975</v>
      </c>
      <c r="N340" s="41">
        <v>67</v>
      </c>
      <c r="O340" s="41" t="b">
        <v>0</v>
      </c>
      <c r="P340" s="41" t="s">
        <v>1852</v>
      </c>
      <c r="Q340" s="41" t="s">
        <v>1853</v>
      </c>
      <c r="R340" s="41" t="s">
        <v>555</v>
      </c>
    </row>
    <row r="341" spans="1:18" x14ac:dyDescent="0.25">
      <c r="A341" s="40" t="s">
        <v>2976</v>
      </c>
      <c r="B341" s="40" t="s">
        <v>2977</v>
      </c>
      <c r="C341" s="40"/>
      <c r="D341" s="40" t="s">
        <v>2197</v>
      </c>
      <c r="E341" s="40"/>
      <c r="F341" s="40"/>
      <c r="G341" s="40"/>
      <c r="H341" s="40"/>
      <c r="I341" s="40" t="s">
        <v>2186</v>
      </c>
      <c r="J341" s="40" t="s">
        <v>2977</v>
      </c>
      <c r="K341" s="40"/>
      <c r="L341" s="40"/>
      <c r="M341" s="40" t="s">
        <v>2978</v>
      </c>
      <c r="N341" s="40">
        <v>67</v>
      </c>
      <c r="O341" s="40" t="b">
        <v>0</v>
      </c>
      <c r="P341" s="40" t="s">
        <v>1852</v>
      </c>
      <c r="Q341" s="40" t="s">
        <v>1853</v>
      </c>
      <c r="R341" s="40" t="s">
        <v>555</v>
      </c>
    </row>
    <row r="342" spans="1:18" x14ac:dyDescent="0.25">
      <c r="A342" s="40" t="s">
        <v>2979</v>
      </c>
      <c r="B342" s="40" t="s">
        <v>2980</v>
      </c>
      <c r="C342" s="40"/>
      <c r="D342" s="40" t="s">
        <v>2197</v>
      </c>
      <c r="E342" s="40"/>
      <c r="F342" s="40"/>
      <c r="G342" s="40"/>
      <c r="H342" s="40"/>
      <c r="I342" s="40" t="s">
        <v>2186</v>
      </c>
      <c r="J342" s="40" t="s">
        <v>2980</v>
      </c>
      <c r="K342" s="40"/>
      <c r="L342" s="40"/>
      <c r="M342" s="40" t="s">
        <v>2981</v>
      </c>
      <c r="N342" s="40">
        <v>67</v>
      </c>
      <c r="O342" s="40" t="b">
        <v>0</v>
      </c>
      <c r="P342" s="40" t="s">
        <v>1852</v>
      </c>
      <c r="Q342" s="40" t="s">
        <v>1853</v>
      </c>
      <c r="R342" s="40" t="s">
        <v>555</v>
      </c>
    </row>
    <row r="343" spans="1:18" x14ac:dyDescent="0.25">
      <c r="A343" s="40" t="s">
        <v>2982</v>
      </c>
      <c r="B343" s="40" t="s">
        <v>2983</v>
      </c>
      <c r="C343" s="40"/>
      <c r="D343" s="40" t="s">
        <v>2197</v>
      </c>
      <c r="E343" s="40"/>
      <c r="F343" s="40"/>
      <c r="G343" s="40"/>
      <c r="H343" s="40"/>
      <c r="I343" s="40" t="s">
        <v>2186</v>
      </c>
      <c r="J343" s="40" t="s">
        <v>2983</v>
      </c>
      <c r="K343" s="40"/>
      <c r="L343" s="40"/>
      <c r="M343" s="40" t="s">
        <v>2984</v>
      </c>
      <c r="N343" s="40">
        <v>67</v>
      </c>
      <c r="O343" s="40" t="b">
        <v>0</v>
      </c>
      <c r="P343" s="40" t="s">
        <v>1852</v>
      </c>
      <c r="Q343" s="40" t="s">
        <v>1853</v>
      </c>
      <c r="R343" s="40" t="s">
        <v>555</v>
      </c>
    </row>
    <row r="344" spans="1:18" x14ac:dyDescent="0.25">
      <c r="A344" s="41" t="s">
        <v>2985</v>
      </c>
      <c r="B344" s="41" t="s">
        <v>2986</v>
      </c>
      <c r="C344" s="41"/>
      <c r="D344" s="41" t="s">
        <v>2197</v>
      </c>
      <c r="E344" s="41"/>
      <c r="F344" s="41"/>
      <c r="G344" s="41"/>
      <c r="H344" s="41"/>
      <c r="I344" s="41" t="s">
        <v>2186</v>
      </c>
      <c r="J344" s="41" t="s">
        <v>2986</v>
      </c>
      <c r="K344" s="41"/>
      <c r="L344" s="41"/>
      <c r="M344" s="41" t="s">
        <v>2987</v>
      </c>
      <c r="N344" s="41">
        <v>67</v>
      </c>
      <c r="O344" s="41" t="b">
        <v>0</v>
      </c>
      <c r="P344" s="41" t="s">
        <v>1852</v>
      </c>
      <c r="Q344" s="41" t="s">
        <v>1853</v>
      </c>
      <c r="R344" s="41" t="s">
        <v>555</v>
      </c>
    </row>
    <row r="345" spans="1:18" x14ac:dyDescent="0.25">
      <c r="A345" s="40" t="s">
        <v>2988</v>
      </c>
      <c r="B345" s="40" t="s">
        <v>2989</v>
      </c>
      <c r="C345" s="40"/>
      <c r="D345" s="40" t="s">
        <v>1848</v>
      </c>
      <c r="E345" s="40"/>
      <c r="F345" s="40"/>
      <c r="G345" s="40" t="s">
        <v>1809</v>
      </c>
      <c r="H345" s="40" t="s">
        <v>1810</v>
      </c>
      <c r="I345" s="40" t="s">
        <v>1882</v>
      </c>
      <c r="J345" s="40" t="s">
        <v>1847</v>
      </c>
      <c r="K345" s="40"/>
      <c r="L345" s="40" t="s">
        <v>2990</v>
      </c>
      <c r="M345" s="40" t="s">
        <v>2991</v>
      </c>
      <c r="N345" s="40"/>
      <c r="O345" s="40" t="b">
        <v>0</v>
      </c>
      <c r="P345" s="40" t="s">
        <v>1852</v>
      </c>
      <c r="Q345" s="40" t="s">
        <v>1853</v>
      </c>
      <c r="R345" s="40" t="s">
        <v>2988</v>
      </c>
    </row>
    <row r="346" spans="1:18" x14ac:dyDescent="0.25">
      <c r="A346" s="40" t="s">
        <v>560</v>
      </c>
      <c r="B346" s="40" t="s">
        <v>561</v>
      </c>
      <c r="C346" s="40" t="s">
        <v>1847</v>
      </c>
      <c r="D346" s="40" t="s">
        <v>1848</v>
      </c>
      <c r="E346" s="40" t="s">
        <v>2764</v>
      </c>
      <c r="F346" s="40"/>
      <c r="G346" s="40"/>
      <c r="H346" s="40"/>
      <c r="I346" s="40" t="s">
        <v>1882</v>
      </c>
      <c r="J346" s="40"/>
      <c r="K346" s="40" t="s">
        <v>2992</v>
      </c>
      <c r="L346" s="40" t="s">
        <v>2993</v>
      </c>
      <c r="M346" s="40" t="s">
        <v>2992</v>
      </c>
      <c r="N346" s="40">
        <v>60</v>
      </c>
      <c r="O346" s="40" t="b">
        <v>0</v>
      </c>
      <c r="P346" s="40" t="s">
        <v>1852</v>
      </c>
      <c r="Q346" s="40" t="s">
        <v>1853</v>
      </c>
      <c r="R346" s="40" t="s">
        <v>560</v>
      </c>
    </row>
    <row r="347" spans="1:18" x14ac:dyDescent="0.25">
      <c r="A347" s="40" t="s">
        <v>2994</v>
      </c>
      <c r="B347" s="40" t="s">
        <v>2995</v>
      </c>
      <c r="C347" s="40" t="s">
        <v>1847</v>
      </c>
      <c r="D347" s="40" t="s">
        <v>1848</v>
      </c>
      <c r="E347" s="40" t="s">
        <v>1968</v>
      </c>
      <c r="F347" s="40"/>
      <c r="G347" s="40" t="s">
        <v>1811</v>
      </c>
      <c r="H347" s="40" t="s">
        <v>1812</v>
      </c>
      <c r="I347" s="40" t="s">
        <v>2996</v>
      </c>
      <c r="J347" s="40" t="s">
        <v>2995</v>
      </c>
      <c r="K347" s="40" t="s">
        <v>2997</v>
      </c>
      <c r="L347" s="40" t="s">
        <v>1847</v>
      </c>
      <c r="M347" s="40" t="s">
        <v>2997</v>
      </c>
      <c r="N347" s="40">
        <v>60</v>
      </c>
      <c r="O347" s="40" t="b">
        <v>0</v>
      </c>
      <c r="P347" s="40" t="s">
        <v>1852</v>
      </c>
      <c r="Q347" s="40" t="s">
        <v>1853</v>
      </c>
      <c r="R347" s="40" t="s">
        <v>560</v>
      </c>
    </row>
    <row r="348" spans="1:18" x14ac:dyDescent="0.25">
      <c r="A348" s="40" t="s">
        <v>2998</v>
      </c>
      <c r="B348" s="40" t="s">
        <v>2999</v>
      </c>
      <c r="C348" s="40" t="s">
        <v>1847</v>
      </c>
      <c r="D348" s="40" t="s">
        <v>1848</v>
      </c>
      <c r="E348" s="40" t="s">
        <v>1862</v>
      </c>
      <c r="F348" s="40"/>
      <c r="G348" s="40" t="s">
        <v>1809</v>
      </c>
      <c r="H348" s="40" t="s">
        <v>1810</v>
      </c>
      <c r="I348" s="40" t="s">
        <v>2996</v>
      </c>
      <c r="J348" s="40" t="s">
        <v>2999</v>
      </c>
      <c r="K348" s="40" t="s">
        <v>3000</v>
      </c>
      <c r="L348" s="40" t="s">
        <v>1847</v>
      </c>
      <c r="M348" s="40" t="s">
        <v>3001</v>
      </c>
      <c r="N348" s="40">
        <v>60</v>
      </c>
      <c r="O348" s="40" t="b">
        <v>0</v>
      </c>
      <c r="P348" s="40" t="s">
        <v>1852</v>
      </c>
      <c r="Q348" s="40" t="s">
        <v>1853</v>
      </c>
      <c r="R348" s="40" t="s">
        <v>560</v>
      </c>
    </row>
    <row r="349" spans="1:18" x14ac:dyDescent="0.25">
      <c r="A349" s="40" t="s">
        <v>3002</v>
      </c>
      <c r="B349" s="40" t="s">
        <v>3003</v>
      </c>
      <c r="C349" s="40" t="s">
        <v>1847</v>
      </c>
      <c r="D349" s="40" t="s">
        <v>1848</v>
      </c>
      <c r="E349" s="40" t="s">
        <v>2116</v>
      </c>
      <c r="F349" s="40"/>
      <c r="G349" s="40" t="s">
        <v>1809</v>
      </c>
      <c r="H349" s="40" t="s">
        <v>1810</v>
      </c>
      <c r="I349" s="40" t="s">
        <v>2996</v>
      </c>
      <c r="J349" s="40" t="s">
        <v>3003</v>
      </c>
      <c r="K349" s="40" t="s">
        <v>3004</v>
      </c>
      <c r="L349" s="40" t="s">
        <v>1847</v>
      </c>
      <c r="M349" s="40" t="s">
        <v>3005</v>
      </c>
      <c r="N349" s="40">
        <v>60</v>
      </c>
      <c r="O349" s="40" t="b">
        <v>0</v>
      </c>
      <c r="P349" s="40" t="s">
        <v>1852</v>
      </c>
      <c r="Q349" s="40" t="s">
        <v>1853</v>
      </c>
      <c r="R349" s="40" t="s">
        <v>560</v>
      </c>
    </row>
    <row r="350" spans="1:18" x14ac:dyDescent="0.25">
      <c r="A350" s="40" t="s">
        <v>3006</v>
      </c>
      <c r="B350" s="40" t="s">
        <v>3007</v>
      </c>
      <c r="C350" s="40" t="s">
        <v>1847</v>
      </c>
      <c r="D350" s="40" t="s">
        <v>1848</v>
      </c>
      <c r="E350" s="40" t="s">
        <v>1862</v>
      </c>
      <c r="F350" s="40"/>
      <c r="G350" s="40" t="s">
        <v>1809</v>
      </c>
      <c r="H350" s="40" t="s">
        <v>1810</v>
      </c>
      <c r="I350" s="40" t="s">
        <v>2996</v>
      </c>
      <c r="J350" s="40" t="s">
        <v>3007</v>
      </c>
      <c r="K350" s="40" t="s">
        <v>3008</v>
      </c>
      <c r="L350" s="40" t="s">
        <v>1847</v>
      </c>
      <c r="M350" s="40" t="s">
        <v>3008</v>
      </c>
      <c r="N350" s="40">
        <v>60</v>
      </c>
      <c r="O350" s="40" t="b">
        <v>0</v>
      </c>
      <c r="P350" s="40" t="s">
        <v>1852</v>
      </c>
      <c r="Q350" s="40" t="s">
        <v>1853</v>
      </c>
      <c r="R350" s="40" t="s">
        <v>560</v>
      </c>
    </row>
    <row r="351" spans="1:18" x14ac:dyDescent="0.25">
      <c r="A351" s="40" t="s">
        <v>3009</v>
      </c>
      <c r="B351" s="40" t="s">
        <v>3010</v>
      </c>
      <c r="C351" s="40" t="s">
        <v>1847</v>
      </c>
      <c r="D351" s="40" t="s">
        <v>1848</v>
      </c>
      <c r="E351" s="40" t="s">
        <v>1985</v>
      </c>
      <c r="F351" s="40"/>
      <c r="G351" s="40" t="s">
        <v>1811</v>
      </c>
      <c r="H351" s="40" t="s">
        <v>1812</v>
      </c>
      <c r="I351" s="40" t="s">
        <v>2996</v>
      </c>
      <c r="J351" s="40" t="s">
        <v>3010</v>
      </c>
      <c r="K351" s="40" t="s">
        <v>3011</v>
      </c>
      <c r="L351" s="40" t="s">
        <v>1847</v>
      </c>
      <c r="M351" s="40" t="s">
        <v>3012</v>
      </c>
      <c r="N351" s="40">
        <v>60</v>
      </c>
      <c r="O351" s="40" t="b">
        <v>0</v>
      </c>
      <c r="P351" s="40" t="s">
        <v>1852</v>
      </c>
      <c r="Q351" s="40" t="s">
        <v>1853</v>
      </c>
      <c r="R351" s="40" t="s">
        <v>560</v>
      </c>
    </row>
    <row r="352" spans="1:18" x14ac:dyDescent="0.25">
      <c r="A352" s="40" t="s">
        <v>3013</v>
      </c>
      <c r="B352" s="40" t="s">
        <v>3014</v>
      </c>
      <c r="C352" s="40" t="s">
        <v>1847</v>
      </c>
      <c r="D352" s="40" t="s">
        <v>1848</v>
      </c>
      <c r="E352" s="40" t="s">
        <v>2116</v>
      </c>
      <c r="F352" s="40"/>
      <c r="G352" s="40" t="s">
        <v>1811</v>
      </c>
      <c r="H352" s="40" t="s">
        <v>1812</v>
      </c>
      <c r="I352" s="40" t="s">
        <v>2996</v>
      </c>
      <c r="J352" s="40" t="s">
        <v>3014</v>
      </c>
      <c r="K352" s="40" t="s">
        <v>3015</v>
      </c>
      <c r="L352" s="40" t="s">
        <v>1847</v>
      </c>
      <c r="M352" s="40" t="s">
        <v>3016</v>
      </c>
      <c r="N352" s="40">
        <v>60</v>
      </c>
      <c r="O352" s="40" t="b">
        <v>0</v>
      </c>
      <c r="P352" s="40" t="s">
        <v>1852</v>
      </c>
      <c r="Q352" s="40" t="s">
        <v>1853</v>
      </c>
      <c r="R352" s="40" t="s">
        <v>560</v>
      </c>
    </row>
    <row r="353" spans="1:18" x14ac:dyDescent="0.25">
      <c r="A353" s="40" t="s">
        <v>3017</v>
      </c>
      <c r="B353" s="40" t="s">
        <v>3018</v>
      </c>
      <c r="C353" s="40" t="s">
        <v>1847</v>
      </c>
      <c r="D353" s="40" t="s">
        <v>1848</v>
      </c>
      <c r="E353" s="40" t="s">
        <v>1960</v>
      </c>
      <c r="F353" s="40"/>
      <c r="G353" s="40" t="s">
        <v>1811</v>
      </c>
      <c r="H353" s="40" t="s">
        <v>1812</v>
      </c>
      <c r="I353" s="40" t="s">
        <v>2996</v>
      </c>
      <c r="J353" s="40" t="s">
        <v>3018</v>
      </c>
      <c r="K353" s="40" t="s">
        <v>3019</v>
      </c>
      <c r="L353" s="40" t="s">
        <v>1847</v>
      </c>
      <c r="M353" s="40" t="s">
        <v>3020</v>
      </c>
      <c r="N353" s="40">
        <v>60</v>
      </c>
      <c r="O353" s="40" t="b">
        <v>0</v>
      </c>
      <c r="P353" s="40" t="s">
        <v>1852</v>
      </c>
      <c r="Q353" s="40" t="s">
        <v>1853</v>
      </c>
      <c r="R353" s="40" t="s">
        <v>560</v>
      </c>
    </row>
    <row r="354" spans="1:18" x14ac:dyDescent="0.25">
      <c r="A354" s="40" t="s">
        <v>3021</v>
      </c>
      <c r="B354" s="40" t="s">
        <v>3022</v>
      </c>
      <c r="C354" s="40" t="s">
        <v>1847</v>
      </c>
      <c r="D354" s="40" t="s">
        <v>1848</v>
      </c>
      <c r="E354" s="40" t="s">
        <v>1960</v>
      </c>
      <c r="F354" s="40"/>
      <c r="G354" s="40" t="s">
        <v>1811</v>
      </c>
      <c r="H354" s="40" t="s">
        <v>1812</v>
      </c>
      <c r="I354" s="40" t="s">
        <v>2996</v>
      </c>
      <c r="J354" s="40" t="s">
        <v>3022</v>
      </c>
      <c r="K354" s="40" t="s">
        <v>3023</v>
      </c>
      <c r="L354" s="40" t="s">
        <v>1847</v>
      </c>
      <c r="M354" s="40" t="s">
        <v>3024</v>
      </c>
      <c r="N354" s="40">
        <v>60</v>
      </c>
      <c r="O354" s="40" t="b">
        <v>0</v>
      </c>
      <c r="P354" s="40" t="s">
        <v>1852</v>
      </c>
      <c r="Q354" s="40" t="s">
        <v>1853</v>
      </c>
      <c r="R354" s="40" t="s">
        <v>560</v>
      </c>
    </row>
    <row r="355" spans="1:18" x14ac:dyDescent="0.25">
      <c r="A355" s="40" t="s">
        <v>3025</v>
      </c>
      <c r="B355" s="40" t="s">
        <v>3026</v>
      </c>
      <c r="C355" s="40" t="s">
        <v>1847</v>
      </c>
      <c r="D355" s="40" t="s">
        <v>1848</v>
      </c>
      <c r="E355" s="40" t="s">
        <v>1960</v>
      </c>
      <c r="F355" s="40"/>
      <c r="G355" s="40" t="s">
        <v>1811</v>
      </c>
      <c r="H355" s="40" t="s">
        <v>1812</v>
      </c>
      <c r="I355" s="40" t="s">
        <v>2996</v>
      </c>
      <c r="J355" s="40" t="s">
        <v>3026</v>
      </c>
      <c r="K355" s="40" t="s">
        <v>3027</v>
      </c>
      <c r="L355" s="40" t="s">
        <v>1847</v>
      </c>
      <c r="M355" s="40" t="s">
        <v>3028</v>
      </c>
      <c r="N355" s="40">
        <v>60</v>
      </c>
      <c r="O355" s="40" t="b">
        <v>0</v>
      </c>
      <c r="P355" s="40" t="s">
        <v>1852</v>
      </c>
      <c r="Q355" s="40" t="s">
        <v>1853</v>
      </c>
      <c r="R355" s="40" t="s">
        <v>560</v>
      </c>
    </row>
    <row r="356" spans="1:18" x14ac:dyDescent="0.25">
      <c r="A356" s="40" t="s">
        <v>3029</v>
      </c>
      <c r="B356" s="40" t="s">
        <v>3030</v>
      </c>
      <c r="C356" s="40" t="s">
        <v>1847</v>
      </c>
      <c r="D356" s="40" t="s">
        <v>1848</v>
      </c>
      <c r="E356" s="40" t="s">
        <v>1916</v>
      </c>
      <c r="F356" s="40"/>
      <c r="G356" s="40" t="s">
        <v>1809</v>
      </c>
      <c r="H356" s="40" t="s">
        <v>1810</v>
      </c>
      <c r="I356" s="40" t="s">
        <v>2996</v>
      </c>
      <c r="J356" s="40" t="s">
        <v>3030</v>
      </c>
      <c r="K356" s="40" t="s">
        <v>3031</v>
      </c>
      <c r="L356" s="40" t="s">
        <v>1847</v>
      </c>
      <c r="M356" s="40" t="s">
        <v>3031</v>
      </c>
      <c r="N356" s="40">
        <v>60</v>
      </c>
      <c r="O356" s="40" t="b">
        <v>0</v>
      </c>
      <c r="P356" s="40" t="s">
        <v>1852</v>
      </c>
      <c r="Q356" s="40" t="s">
        <v>1853</v>
      </c>
      <c r="R356" s="40" t="s">
        <v>560</v>
      </c>
    </row>
    <row r="357" spans="1:18" x14ac:dyDescent="0.25">
      <c r="A357" s="40" t="s">
        <v>3032</v>
      </c>
      <c r="B357" s="40" t="s">
        <v>3033</v>
      </c>
      <c r="C357" s="40" t="s">
        <v>1847</v>
      </c>
      <c r="D357" s="40" t="s">
        <v>1848</v>
      </c>
      <c r="E357" s="40" t="s">
        <v>1916</v>
      </c>
      <c r="F357" s="40"/>
      <c r="G357" s="40" t="s">
        <v>1809</v>
      </c>
      <c r="H357" s="40" t="s">
        <v>1810</v>
      </c>
      <c r="I357" s="40" t="s">
        <v>2996</v>
      </c>
      <c r="J357" s="40" t="s">
        <v>3033</v>
      </c>
      <c r="K357" s="40" t="s">
        <v>3034</v>
      </c>
      <c r="L357" s="40" t="s">
        <v>1847</v>
      </c>
      <c r="M357" s="40" t="s">
        <v>3034</v>
      </c>
      <c r="N357" s="40">
        <v>60</v>
      </c>
      <c r="O357" s="40" t="b">
        <v>0</v>
      </c>
      <c r="P357" s="40" t="s">
        <v>1852</v>
      </c>
      <c r="Q357" s="40" t="s">
        <v>1853</v>
      </c>
      <c r="R357" s="40" t="s">
        <v>560</v>
      </c>
    </row>
    <row r="358" spans="1:18" x14ac:dyDescent="0.25">
      <c r="A358" s="40" t="s">
        <v>3035</v>
      </c>
      <c r="B358" s="40" t="s">
        <v>3036</v>
      </c>
      <c r="C358" s="40" t="s">
        <v>1847</v>
      </c>
      <c r="D358" s="40" t="s">
        <v>1848</v>
      </c>
      <c r="E358" s="40" t="s">
        <v>1985</v>
      </c>
      <c r="F358" s="40"/>
      <c r="G358" s="40" t="s">
        <v>1811</v>
      </c>
      <c r="H358" s="40" t="s">
        <v>1812</v>
      </c>
      <c r="I358" s="40" t="s">
        <v>2996</v>
      </c>
      <c r="J358" s="40" t="s">
        <v>3036</v>
      </c>
      <c r="K358" s="40" t="s">
        <v>3037</v>
      </c>
      <c r="L358" s="40" t="s">
        <v>1847</v>
      </c>
      <c r="M358" s="40" t="s">
        <v>3037</v>
      </c>
      <c r="N358" s="40">
        <v>60</v>
      </c>
      <c r="O358" s="40" t="b">
        <v>0</v>
      </c>
      <c r="P358" s="40" t="s">
        <v>1852</v>
      </c>
      <c r="Q358" s="40" t="s">
        <v>1853</v>
      </c>
      <c r="R358" s="40" t="s">
        <v>560</v>
      </c>
    </row>
    <row r="359" spans="1:18" x14ac:dyDescent="0.25">
      <c r="A359" s="40" t="s">
        <v>3038</v>
      </c>
      <c r="B359" s="40" t="s">
        <v>3039</v>
      </c>
      <c r="C359" s="40"/>
      <c r="D359" s="40" t="s">
        <v>1848</v>
      </c>
      <c r="E359" s="40"/>
      <c r="F359" s="40"/>
      <c r="G359" s="40"/>
      <c r="H359" s="40"/>
      <c r="I359" s="40" t="s">
        <v>1882</v>
      </c>
      <c r="J359" s="40"/>
      <c r="K359" s="40"/>
      <c r="L359" s="40" t="s">
        <v>3040</v>
      </c>
      <c r="M359" s="40" t="s">
        <v>3041</v>
      </c>
      <c r="N359" s="40">
        <v>60</v>
      </c>
      <c r="O359" s="40" t="b">
        <v>0</v>
      </c>
      <c r="P359" s="40" t="s">
        <v>1852</v>
      </c>
      <c r="Q359" s="40" t="s">
        <v>1853</v>
      </c>
      <c r="R359" s="40" t="s">
        <v>3038</v>
      </c>
    </row>
    <row r="360" spans="1:18" x14ac:dyDescent="0.25">
      <c r="A360" s="41" t="s">
        <v>3042</v>
      </c>
      <c r="B360" s="41" t="s">
        <v>3043</v>
      </c>
      <c r="C360" s="41"/>
      <c r="D360" s="41" t="s">
        <v>1848</v>
      </c>
      <c r="E360" s="41"/>
      <c r="F360" s="41"/>
      <c r="G360" s="41"/>
      <c r="H360" s="41"/>
      <c r="I360" s="41" t="s">
        <v>1882</v>
      </c>
      <c r="J360" s="41"/>
      <c r="K360" s="41"/>
      <c r="L360" s="41" t="s">
        <v>3044</v>
      </c>
      <c r="M360" s="41" t="s">
        <v>3045</v>
      </c>
      <c r="N360" s="41"/>
      <c r="O360" s="41" t="b">
        <v>0</v>
      </c>
      <c r="P360" s="41" t="s">
        <v>1852</v>
      </c>
      <c r="Q360" s="41" t="s">
        <v>1853</v>
      </c>
      <c r="R360" s="41" t="s">
        <v>3042</v>
      </c>
    </row>
    <row r="361" spans="1:18" x14ac:dyDescent="0.25">
      <c r="A361" s="41" t="s">
        <v>3046</v>
      </c>
      <c r="B361" s="41" t="s">
        <v>3047</v>
      </c>
      <c r="C361" s="41"/>
      <c r="D361" s="41" t="s">
        <v>2106</v>
      </c>
      <c r="E361" s="41"/>
      <c r="F361" s="41"/>
      <c r="G361" s="41"/>
      <c r="H361" s="41"/>
      <c r="I361" s="41" t="s">
        <v>3048</v>
      </c>
      <c r="J361" s="41"/>
      <c r="K361" s="41"/>
      <c r="L361" s="41" t="s">
        <v>3049</v>
      </c>
      <c r="M361" s="41" t="s">
        <v>3050</v>
      </c>
      <c r="N361" s="41">
        <v>57</v>
      </c>
      <c r="O361" s="41" t="b">
        <v>0</v>
      </c>
      <c r="P361" s="41" t="s">
        <v>1852</v>
      </c>
      <c r="Q361" s="41" t="s">
        <v>1853</v>
      </c>
      <c r="R361" s="41" t="s">
        <v>562</v>
      </c>
    </row>
    <row r="362" spans="1:18" x14ac:dyDescent="0.25">
      <c r="A362" s="41" t="s">
        <v>723</v>
      </c>
      <c r="B362" s="41" t="s">
        <v>724</v>
      </c>
      <c r="C362" s="41"/>
      <c r="D362" s="41" t="s">
        <v>2177</v>
      </c>
      <c r="E362" s="41"/>
      <c r="F362" s="41"/>
      <c r="G362" s="41"/>
      <c r="H362" s="41"/>
      <c r="I362" s="41" t="s">
        <v>3051</v>
      </c>
      <c r="J362" s="41"/>
      <c r="K362" s="41"/>
      <c r="L362" s="41" t="s">
        <v>3052</v>
      </c>
      <c r="M362" s="41" t="s">
        <v>3053</v>
      </c>
      <c r="N362" s="41">
        <v>57</v>
      </c>
      <c r="O362" s="41" t="b">
        <v>0</v>
      </c>
      <c r="P362" s="41" t="s">
        <v>1852</v>
      </c>
      <c r="Q362" s="41" t="s">
        <v>1853</v>
      </c>
      <c r="R362" s="41" t="s">
        <v>562</v>
      </c>
    </row>
    <row r="363" spans="1:18" x14ac:dyDescent="0.25">
      <c r="A363" s="41" t="s">
        <v>3054</v>
      </c>
      <c r="B363" s="41" t="s">
        <v>3055</v>
      </c>
      <c r="C363" s="41"/>
      <c r="D363" s="41" t="s">
        <v>3056</v>
      </c>
      <c r="E363" s="41"/>
      <c r="F363" s="41"/>
      <c r="G363" s="41"/>
      <c r="H363" s="41"/>
      <c r="I363" s="41" t="s">
        <v>3048</v>
      </c>
      <c r="J363" s="41"/>
      <c r="K363" s="41"/>
      <c r="L363" s="41" t="s">
        <v>3057</v>
      </c>
      <c r="M363" s="41" t="s">
        <v>3058</v>
      </c>
      <c r="N363" s="41">
        <v>57</v>
      </c>
      <c r="O363" s="41" t="b">
        <v>0</v>
      </c>
      <c r="P363" s="41" t="s">
        <v>1852</v>
      </c>
      <c r="Q363" s="41" t="s">
        <v>1853</v>
      </c>
      <c r="R363" s="41" t="s">
        <v>562</v>
      </c>
    </row>
    <row r="364" spans="1:18" x14ac:dyDescent="0.25">
      <c r="A364" s="41" t="s">
        <v>3059</v>
      </c>
      <c r="B364" s="41" t="s">
        <v>3060</v>
      </c>
      <c r="C364" s="41"/>
      <c r="D364" s="41" t="s">
        <v>3061</v>
      </c>
      <c r="E364" s="41"/>
      <c r="F364" s="41"/>
      <c r="G364" s="41"/>
      <c r="H364" s="41"/>
      <c r="I364" s="41" t="s">
        <v>3048</v>
      </c>
      <c r="J364" s="41"/>
      <c r="K364" s="41"/>
      <c r="L364" s="41" t="s">
        <v>3062</v>
      </c>
      <c r="M364" s="41" t="s">
        <v>3063</v>
      </c>
      <c r="N364" s="41">
        <v>57</v>
      </c>
      <c r="O364" s="41" t="b">
        <v>0</v>
      </c>
      <c r="P364" s="41" t="s">
        <v>1852</v>
      </c>
      <c r="Q364" s="41" t="s">
        <v>1853</v>
      </c>
      <c r="R364" s="41" t="s">
        <v>562</v>
      </c>
    </row>
    <row r="365" spans="1:18" x14ac:dyDescent="0.25">
      <c r="A365" s="41" t="s">
        <v>3064</v>
      </c>
      <c r="B365" s="41" t="s">
        <v>3065</v>
      </c>
      <c r="C365" s="41"/>
      <c r="D365" s="41" t="s">
        <v>1932</v>
      </c>
      <c r="E365" s="41"/>
      <c r="F365" s="41" t="s">
        <v>3066</v>
      </c>
      <c r="G365" s="41"/>
      <c r="H365" s="41"/>
      <c r="I365" s="41" t="s">
        <v>3067</v>
      </c>
      <c r="J365" s="41" t="s">
        <v>3068</v>
      </c>
      <c r="K365" s="41" t="s">
        <v>3069</v>
      </c>
      <c r="L365" s="41" t="s">
        <v>3070</v>
      </c>
      <c r="M365" s="41" t="s">
        <v>3069</v>
      </c>
      <c r="N365" s="41">
        <v>57</v>
      </c>
      <c r="O365" s="41" t="b">
        <v>0</v>
      </c>
      <c r="P365" s="41" t="s">
        <v>1852</v>
      </c>
      <c r="Q365" s="41" t="s">
        <v>1853</v>
      </c>
      <c r="R365" s="41" t="s">
        <v>562</v>
      </c>
    </row>
    <row r="366" spans="1:18" x14ac:dyDescent="0.25">
      <c r="A366" s="40" t="s">
        <v>3071</v>
      </c>
      <c r="B366" s="40" t="s">
        <v>3072</v>
      </c>
      <c r="C366" s="40" t="s">
        <v>3073</v>
      </c>
      <c r="D366" s="40" t="s">
        <v>3074</v>
      </c>
      <c r="E366" s="40"/>
      <c r="F366" s="40"/>
      <c r="G366" s="40"/>
      <c r="H366" s="40"/>
      <c r="I366" s="40" t="s">
        <v>3075</v>
      </c>
      <c r="J366" s="40" t="s">
        <v>3072</v>
      </c>
      <c r="K366" s="40" t="s">
        <v>3076</v>
      </c>
      <c r="L366" s="40" t="s">
        <v>1847</v>
      </c>
      <c r="M366" s="40" t="s">
        <v>3076</v>
      </c>
      <c r="N366" s="41">
        <v>57</v>
      </c>
      <c r="O366" s="40" t="b">
        <v>0</v>
      </c>
      <c r="P366" s="40" t="s">
        <v>1852</v>
      </c>
      <c r="Q366" s="40" t="s">
        <v>1853</v>
      </c>
      <c r="R366" s="40" t="s">
        <v>562</v>
      </c>
    </row>
    <row r="367" spans="1:18" x14ac:dyDescent="0.25">
      <c r="A367" s="40" t="s">
        <v>3077</v>
      </c>
      <c r="B367" s="40" t="s">
        <v>3078</v>
      </c>
      <c r="C367" s="40"/>
      <c r="D367" s="40" t="s">
        <v>3074</v>
      </c>
      <c r="E367" s="40" t="s">
        <v>3079</v>
      </c>
      <c r="F367" s="40"/>
      <c r="G367" s="40" t="s">
        <v>3080</v>
      </c>
      <c r="H367" s="40" t="s">
        <v>3081</v>
      </c>
      <c r="I367" s="40" t="s">
        <v>3082</v>
      </c>
      <c r="J367" s="40" t="s">
        <v>3078</v>
      </c>
      <c r="K367" s="40" t="s">
        <v>3083</v>
      </c>
      <c r="L367" s="40" t="s">
        <v>1847</v>
      </c>
      <c r="M367" s="40" t="s">
        <v>3083</v>
      </c>
      <c r="N367" s="41">
        <v>57</v>
      </c>
      <c r="O367" s="40" t="b">
        <v>0</v>
      </c>
      <c r="P367" s="40" t="s">
        <v>1852</v>
      </c>
      <c r="Q367" s="40" t="s">
        <v>1853</v>
      </c>
      <c r="R367" s="40" t="s">
        <v>562</v>
      </c>
    </row>
    <row r="368" spans="1:18" x14ac:dyDescent="0.25">
      <c r="A368" s="41" t="s">
        <v>3084</v>
      </c>
      <c r="B368" s="41" t="s">
        <v>3085</v>
      </c>
      <c r="C368" s="41"/>
      <c r="D368" s="41" t="s">
        <v>3086</v>
      </c>
      <c r="E368" s="41"/>
      <c r="F368" s="41"/>
      <c r="G368" s="41"/>
      <c r="H368" s="41"/>
      <c r="I368" s="41" t="s">
        <v>3087</v>
      </c>
      <c r="J368" s="41" t="s">
        <v>3085</v>
      </c>
      <c r="K368" s="41" t="s">
        <v>3088</v>
      </c>
      <c r="L368" s="41"/>
      <c r="M368" s="41" t="s">
        <v>3088</v>
      </c>
      <c r="N368" s="41">
        <v>57</v>
      </c>
      <c r="O368" s="41" t="b">
        <v>0</v>
      </c>
      <c r="P368" s="41" t="s">
        <v>1852</v>
      </c>
      <c r="Q368" s="41" t="s">
        <v>1853</v>
      </c>
      <c r="R368" s="41" t="s">
        <v>562</v>
      </c>
    </row>
    <row r="369" spans="1:18" x14ac:dyDescent="0.25">
      <c r="A369" s="40" t="s">
        <v>3089</v>
      </c>
      <c r="B369" s="40" t="s">
        <v>3090</v>
      </c>
      <c r="C369" s="40" t="s">
        <v>3073</v>
      </c>
      <c r="D369" s="40" t="s">
        <v>3074</v>
      </c>
      <c r="E369" s="40"/>
      <c r="F369" s="40"/>
      <c r="G369" s="40"/>
      <c r="H369" s="40"/>
      <c r="I369" s="40" t="s">
        <v>3075</v>
      </c>
      <c r="J369" s="40" t="s">
        <v>3090</v>
      </c>
      <c r="K369" s="40" t="s">
        <v>3091</v>
      </c>
      <c r="L369" s="40" t="s">
        <v>1847</v>
      </c>
      <c r="M369" s="40" t="s">
        <v>3092</v>
      </c>
      <c r="N369" s="41">
        <v>57</v>
      </c>
      <c r="O369" s="40" t="b">
        <v>0</v>
      </c>
      <c r="P369" s="40" t="s">
        <v>1852</v>
      </c>
      <c r="Q369" s="40" t="s">
        <v>1853</v>
      </c>
      <c r="R369" s="40" t="s">
        <v>562</v>
      </c>
    </row>
    <row r="370" spans="1:18" x14ac:dyDescent="0.25">
      <c r="A370" s="40" t="s">
        <v>3093</v>
      </c>
      <c r="B370" s="40" t="s">
        <v>3094</v>
      </c>
      <c r="C370" s="40" t="s">
        <v>3073</v>
      </c>
      <c r="D370" s="40" t="s">
        <v>3074</v>
      </c>
      <c r="E370" s="40"/>
      <c r="F370" s="40"/>
      <c r="G370" s="40"/>
      <c r="H370" s="40"/>
      <c r="I370" s="40" t="s">
        <v>3075</v>
      </c>
      <c r="J370" s="40" t="s">
        <v>3094</v>
      </c>
      <c r="K370" s="40" t="s">
        <v>3095</v>
      </c>
      <c r="L370" s="40" t="s">
        <v>1847</v>
      </c>
      <c r="M370" s="40" t="s">
        <v>3096</v>
      </c>
      <c r="N370" s="41">
        <v>57</v>
      </c>
      <c r="O370" s="40" t="b">
        <v>0</v>
      </c>
      <c r="P370" s="40" t="s">
        <v>1852</v>
      </c>
      <c r="Q370" s="40" t="s">
        <v>1853</v>
      </c>
      <c r="R370" s="40" t="s">
        <v>562</v>
      </c>
    </row>
    <row r="371" spans="1:18" x14ac:dyDescent="0.25">
      <c r="A371" s="41" t="s">
        <v>3097</v>
      </c>
      <c r="B371" s="41" t="s">
        <v>3098</v>
      </c>
      <c r="C371" s="41" t="s">
        <v>3073</v>
      </c>
      <c r="D371" s="41" t="s">
        <v>3074</v>
      </c>
      <c r="E371" s="41"/>
      <c r="F371" s="41"/>
      <c r="G371" s="41"/>
      <c r="H371" s="41"/>
      <c r="I371" s="41" t="s">
        <v>3075</v>
      </c>
      <c r="J371" s="41" t="s">
        <v>3098</v>
      </c>
      <c r="K371" s="41" t="s">
        <v>3099</v>
      </c>
      <c r="L371" s="41" t="s">
        <v>1847</v>
      </c>
      <c r="M371" s="41" t="s">
        <v>3099</v>
      </c>
      <c r="N371" s="41">
        <v>57</v>
      </c>
      <c r="O371" s="41" t="b">
        <v>0</v>
      </c>
      <c r="P371" s="41" t="s">
        <v>1852</v>
      </c>
      <c r="Q371" s="41" t="s">
        <v>1853</v>
      </c>
      <c r="R371" s="41" t="s">
        <v>562</v>
      </c>
    </row>
    <row r="372" spans="1:18" x14ac:dyDescent="0.25">
      <c r="A372" s="40" t="s">
        <v>3100</v>
      </c>
      <c r="B372" s="40" t="s">
        <v>3101</v>
      </c>
      <c r="C372" s="40" t="s">
        <v>1847</v>
      </c>
      <c r="D372" s="40" t="s">
        <v>1848</v>
      </c>
      <c r="E372" s="40" t="s">
        <v>1985</v>
      </c>
      <c r="F372" s="40"/>
      <c r="G372" s="40" t="s">
        <v>1813</v>
      </c>
      <c r="H372" s="40" t="s">
        <v>1814</v>
      </c>
      <c r="I372" s="40" t="s">
        <v>3102</v>
      </c>
      <c r="J372" s="40" t="s">
        <v>3103</v>
      </c>
      <c r="K372" s="40" t="s">
        <v>3104</v>
      </c>
      <c r="L372" s="40"/>
      <c r="M372" s="40" t="s">
        <v>3104</v>
      </c>
      <c r="N372" s="41">
        <v>57</v>
      </c>
      <c r="O372" s="40" t="b">
        <v>0</v>
      </c>
      <c r="P372" s="40" t="s">
        <v>3105</v>
      </c>
      <c r="Q372" s="40" t="s">
        <v>1853</v>
      </c>
      <c r="R372" s="40" t="s">
        <v>562</v>
      </c>
    </row>
    <row r="373" spans="1:18" x14ac:dyDescent="0.25">
      <c r="A373" s="40" t="s">
        <v>3106</v>
      </c>
      <c r="B373" s="40" t="s">
        <v>3107</v>
      </c>
      <c r="C373" s="40" t="s">
        <v>1847</v>
      </c>
      <c r="D373" s="40" t="s">
        <v>1848</v>
      </c>
      <c r="E373" s="40"/>
      <c r="F373" s="40"/>
      <c r="G373" s="40" t="s">
        <v>75</v>
      </c>
      <c r="H373" s="40" t="s">
        <v>1806</v>
      </c>
      <c r="I373" s="40" t="s">
        <v>3102</v>
      </c>
      <c r="J373" s="40" t="s">
        <v>3108</v>
      </c>
      <c r="K373" s="40" t="s">
        <v>3109</v>
      </c>
      <c r="L373" s="40"/>
      <c r="M373" s="40" t="s">
        <v>3109</v>
      </c>
      <c r="N373" s="41">
        <v>57</v>
      </c>
      <c r="O373" s="40" t="b">
        <v>0</v>
      </c>
      <c r="P373" s="40" t="s">
        <v>3105</v>
      </c>
      <c r="Q373" s="40" t="s">
        <v>1853</v>
      </c>
      <c r="R373" s="40" t="s">
        <v>562</v>
      </c>
    </row>
    <row r="374" spans="1:18" x14ac:dyDescent="0.25">
      <c r="A374" s="40" t="s">
        <v>3110</v>
      </c>
      <c r="B374" s="40" t="s">
        <v>3111</v>
      </c>
      <c r="C374" s="40" t="s">
        <v>1847</v>
      </c>
      <c r="D374" s="40" t="s">
        <v>1848</v>
      </c>
      <c r="E374" s="40"/>
      <c r="F374" s="40"/>
      <c r="G374" s="40" t="s">
        <v>1813</v>
      </c>
      <c r="H374" s="40" t="s">
        <v>1814</v>
      </c>
      <c r="I374" s="40" t="s">
        <v>3102</v>
      </c>
      <c r="J374" s="40" t="s">
        <v>3112</v>
      </c>
      <c r="K374" s="40" t="s">
        <v>3113</v>
      </c>
      <c r="L374" s="40"/>
      <c r="M374" s="40" t="s">
        <v>3113</v>
      </c>
      <c r="N374" s="41">
        <v>57</v>
      </c>
      <c r="O374" s="40" t="b">
        <v>0</v>
      </c>
      <c r="P374" s="40" t="s">
        <v>3105</v>
      </c>
      <c r="Q374" s="40" t="s">
        <v>1853</v>
      </c>
      <c r="R374" s="40" t="s">
        <v>562</v>
      </c>
    </row>
    <row r="375" spans="1:18" x14ac:dyDescent="0.25">
      <c r="A375" s="40" t="s">
        <v>3114</v>
      </c>
      <c r="B375" s="40" t="s">
        <v>3115</v>
      </c>
      <c r="C375" s="40" t="s">
        <v>1847</v>
      </c>
      <c r="D375" s="40" t="s">
        <v>1848</v>
      </c>
      <c r="E375" s="40"/>
      <c r="F375" s="40"/>
      <c r="G375" s="40" t="s">
        <v>75</v>
      </c>
      <c r="H375" s="40" t="s">
        <v>1806</v>
      </c>
      <c r="I375" s="40" t="s">
        <v>3102</v>
      </c>
      <c r="J375" s="40" t="s">
        <v>3116</v>
      </c>
      <c r="K375" s="40" t="s">
        <v>3117</v>
      </c>
      <c r="L375" s="40"/>
      <c r="M375" s="40" t="s">
        <v>3117</v>
      </c>
      <c r="N375" s="41">
        <v>57</v>
      </c>
      <c r="O375" s="40" t="b">
        <v>0</v>
      </c>
      <c r="P375" s="40" t="s">
        <v>3105</v>
      </c>
      <c r="Q375" s="40" t="s">
        <v>1853</v>
      </c>
      <c r="R375" s="40" t="s">
        <v>562</v>
      </c>
    </row>
    <row r="376" spans="1:18" x14ac:dyDescent="0.25">
      <c r="A376" s="40" t="s">
        <v>3118</v>
      </c>
      <c r="B376" s="40" t="s">
        <v>3119</v>
      </c>
      <c r="C376" s="40" t="s">
        <v>1847</v>
      </c>
      <c r="D376" s="40" t="s">
        <v>1848</v>
      </c>
      <c r="E376" s="40" t="s">
        <v>1985</v>
      </c>
      <c r="F376" s="40"/>
      <c r="G376" s="40" t="s">
        <v>1813</v>
      </c>
      <c r="H376" s="40" t="s">
        <v>1814</v>
      </c>
      <c r="I376" s="40" t="s">
        <v>3102</v>
      </c>
      <c r="J376" s="40" t="s">
        <v>3120</v>
      </c>
      <c r="K376" s="40" t="s">
        <v>3121</v>
      </c>
      <c r="L376" s="40"/>
      <c r="M376" s="40" t="s">
        <v>3121</v>
      </c>
      <c r="N376" s="41">
        <v>57</v>
      </c>
      <c r="O376" s="40" t="b">
        <v>0</v>
      </c>
      <c r="P376" s="40" t="s">
        <v>3105</v>
      </c>
      <c r="Q376" s="40" t="s">
        <v>1853</v>
      </c>
      <c r="R376" s="40" t="s">
        <v>562</v>
      </c>
    </row>
    <row r="377" spans="1:18" x14ac:dyDescent="0.25">
      <c r="A377" s="40" t="s">
        <v>3122</v>
      </c>
      <c r="B377" s="40" t="s">
        <v>3123</v>
      </c>
      <c r="C377" s="40" t="s">
        <v>1847</v>
      </c>
      <c r="D377" s="40" t="s">
        <v>1848</v>
      </c>
      <c r="E377" s="40"/>
      <c r="F377" s="40"/>
      <c r="G377" s="40" t="s">
        <v>75</v>
      </c>
      <c r="H377" s="40" t="s">
        <v>1806</v>
      </c>
      <c r="I377" s="40" t="s">
        <v>3102</v>
      </c>
      <c r="J377" s="40" t="s">
        <v>3124</v>
      </c>
      <c r="K377" s="40" t="s">
        <v>3125</v>
      </c>
      <c r="L377" s="40"/>
      <c r="M377" s="40" t="s">
        <v>3125</v>
      </c>
      <c r="N377" s="41">
        <v>57</v>
      </c>
      <c r="O377" s="40" t="b">
        <v>0</v>
      </c>
      <c r="P377" s="40" t="s">
        <v>3105</v>
      </c>
      <c r="Q377" s="40" t="s">
        <v>1853</v>
      </c>
      <c r="R377" s="40" t="s">
        <v>562</v>
      </c>
    </row>
    <row r="378" spans="1:18" x14ac:dyDescent="0.25">
      <c r="A378" s="40" t="s">
        <v>3126</v>
      </c>
      <c r="B378" s="40" t="s">
        <v>3127</v>
      </c>
      <c r="C378" s="40" t="s">
        <v>1847</v>
      </c>
      <c r="D378" s="40" t="s">
        <v>1848</v>
      </c>
      <c r="E378" s="40"/>
      <c r="F378" s="40"/>
      <c r="G378" s="40" t="s">
        <v>75</v>
      </c>
      <c r="H378" s="40" t="s">
        <v>1806</v>
      </c>
      <c r="I378" s="40" t="s">
        <v>3102</v>
      </c>
      <c r="J378" s="40" t="s">
        <v>3128</v>
      </c>
      <c r="K378" s="40" t="s">
        <v>3129</v>
      </c>
      <c r="L378" s="40"/>
      <c r="M378" s="40" t="s">
        <v>3129</v>
      </c>
      <c r="N378" s="41">
        <v>57</v>
      </c>
      <c r="O378" s="40" t="b">
        <v>0</v>
      </c>
      <c r="P378" s="40" t="s">
        <v>3105</v>
      </c>
      <c r="Q378" s="40" t="s">
        <v>1853</v>
      </c>
      <c r="R378" s="40" t="s">
        <v>562</v>
      </c>
    </row>
    <row r="379" spans="1:18" x14ac:dyDescent="0.25">
      <c r="A379" s="40" t="s">
        <v>3130</v>
      </c>
      <c r="B379" s="40" t="s">
        <v>3131</v>
      </c>
      <c r="C379" s="40" t="s">
        <v>1847</v>
      </c>
      <c r="D379" s="40" t="s">
        <v>1848</v>
      </c>
      <c r="E379" s="40"/>
      <c r="F379" s="40"/>
      <c r="G379" s="40" t="s">
        <v>75</v>
      </c>
      <c r="H379" s="40" t="s">
        <v>1806</v>
      </c>
      <c r="I379" s="40" t="s">
        <v>3102</v>
      </c>
      <c r="J379" s="40" t="s">
        <v>3132</v>
      </c>
      <c r="K379" s="40" t="s">
        <v>3133</v>
      </c>
      <c r="L379" s="40"/>
      <c r="M379" s="40" t="s">
        <v>3133</v>
      </c>
      <c r="N379" s="41">
        <v>57</v>
      </c>
      <c r="O379" s="40" t="b">
        <v>0</v>
      </c>
      <c r="P379" s="40" t="s">
        <v>3105</v>
      </c>
      <c r="Q379" s="40" t="s">
        <v>1853</v>
      </c>
      <c r="R379" s="40" t="s">
        <v>562</v>
      </c>
    </row>
    <row r="380" spans="1:18" x14ac:dyDescent="0.25">
      <c r="A380" s="40" t="s">
        <v>3134</v>
      </c>
      <c r="B380" s="40" t="s">
        <v>3135</v>
      </c>
      <c r="C380" s="40" t="s">
        <v>1847</v>
      </c>
      <c r="D380" s="40" t="s">
        <v>1848</v>
      </c>
      <c r="E380" s="40" t="s">
        <v>2116</v>
      </c>
      <c r="F380" s="40"/>
      <c r="G380" s="40" t="s">
        <v>75</v>
      </c>
      <c r="H380" s="40" t="s">
        <v>1806</v>
      </c>
      <c r="I380" s="40" t="s">
        <v>3102</v>
      </c>
      <c r="J380" s="40" t="s">
        <v>3136</v>
      </c>
      <c r="K380" s="40" t="s">
        <v>3137</v>
      </c>
      <c r="L380" s="40"/>
      <c r="M380" s="40" t="s">
        <v>3137</v>
      </c>
      <c r="N380" s="41">
        <v>57</v>
      </c>
      <c r="O380" s="40" t="b">
        <v>0</v>
      </c>
      <c r="P380" s="40" t="s">
        <v>3105</v>
      </c>
      <c r="Q380" s="40" t="s">
        <v>1853</v>
      </c>
      <c r="R380" s="40" t="s">
        <v>562</v>
      </c>
    </row>
    <row r="381" spans="1:18" x14ac:dyDescent="0.25">
      <c r="A381" s="40" t="s">
        <v>3138</v>
      </c>
      <c r="B381" s="40" t="s">
        <v>3139</v>
      </c>
      <c r="C381" s="40" t="s">
        <v>1847</v>
      </c>
      <c r="D381" s="40" t="s">
        <v>1848</v>
      </c>
      <c r="E381" s="40"/>
      <c r="F381" s="40"/>
      <c r="G381" s="40" t="s">
        <v>75</v>
      </c>
      <c r="H381" s="40" t="s">
        <v>1806</v>
      </c>
      <c r="I381" s="40" t="s">
        <v>3102</v>
      </c>
      <c r="J381" s="40" t="s">
        <v>3140</v>
      </c>
      <c r="K381" s="40" t="s">
        <v>3141</v>
      </c>
      <c r="L381" s="40"/>
      <c r="M381" s="40" t="s">
        <v>3141</v>
      </c>
      <c r="N381" s="41">
        <v>57</v>
      </c>
      <c r="O381" s="40" t="b">
        <v>0</v>
      </c>
      <c r="P381" s="40" t="s">
        <v>3105</v>
      </c>
      <c r="Q381" s="40" t="s">
        <v>1853</v>
      </c>
      <c r="R381" s="40" t="s">
        <v>562</v>
      </c>
    </row>
    <row r="382" spans="1:18" x14ac:dyDescent="0.25">
      <c r="A382" s="40" t="s">
        <v>3142</v>
      </c>
      <c r="B382" s="40" t="s">
        <v>3143</v>
      </c>
      <c r="C382" s="40" t="s">
        <v>1847</v>
      </c>
      <c r="D382" s="40" t="s">
        <v>1848</v>
      </c>
      <c r="E382" s="40" t="s">
        <v>2116</v>
      </c>
      <c r="F382" s="40"/>
      <c r="G382" s="40" t="s">
        <v>75</v>
      </c>
      <c r="H382" s="40" t="s">
        <v>1806</v>
      </c>
      <c r="I382" s="40" t="s">
        <v>3102</v>
      </c>
      <c r="J382" s="40" t="s">
        <v>3144</v>
      </c>
      <c r="K382" s="40" t="s">
        <v>3145</v>
      </c>
      <c r="L382" s="40"/>
      <c r="M382" s="40" t="s">
        <v>3145</v>
      </c>
      <c r="N382" s="41">
        <v>57</v>
      </c>
      <c r="O382" s="40" t="b">
        <v>0</v>
      </c>
      <c r="P382" s="40" t="s">
        <v>3105</v>
      </c>
      <c r="Q382" s="40" t="s">
        <v>1853</v>
      </c>
      <c r="R382" s="40" t="s">
        <v>562</v>
      </c>
    </row>
    <row r="383" spans="1:18" x14ac:dyDescent="0.25">
      <c r="A383" s="40" t="s">
        <v>3146</v>
      </c>
      <c r="B383" s="40" t="s">
        <v>3147</v>
      </c>
      <c r="C383" s="40" t="s">
        <v>1847</v>
      </c>
      <c r="D383" s="40" t="s">
        <v>1848</v>
      </c>
      <c r="E383" s="40" t="s">
        <v>2116</v>
      </c>
      <c r="F383" s="40"/>
      <c r="G383" s="40" t="s">
        <v>75</v>
      </c>
      <c r="H383" s="40" t="s">
        <v>1806</v>
      </c>
      <c r="I383" s="40" t="s">
        <v>3102</v>
      </c>
      <c r="J383" s="40" t="s">
        <v>3148</v>
      </c>
      <c r="K383" s="40" t="s">
        <v>3149</v>
      </c>
      <c r="L383" s="40"/>
      <c r="M383" s="40" t="s">
        <v>3149</v>
      </c>
      <c r="N383" s="41">
        <v>57</v>
      </c>
      <c r="O383" s="40" t="b">
        <v>0</v>
      </c>
      <c r="P383" s="40" t="s">
        <v>3105</v>
      </c>
      <c r="Q383" s="40" t="s">
        <v>1853</v>
      </c>
      <c r="R383" s="40" t="s">
        <v>562</v>
      </c>
    </row>
    <row r="384" spans="1:18" x14ac:dyDescent="0.25">
      <c r="A384" s="40" t="s">
        <v>3150</v>
      </c>
      <c r="B384" s="40" t="s">
        <v>3151</v>
      </c>
      <c r="C384" s="40" t="s">
        <v>1847</v>
      </c>
      <c r="D384" s="40" t="s">
        <v>1848</v>
      </c>
      <c r="E384" s="40"/>
      <c r="F384" s="40"/>
      <c r="G384" s="40" t="s">
        <v>76</v>
      </c>
      <c r="H384" s="40" t="s">
        <v>1804</v>
      </c>
      <c r="I384" s="40" t="s">
        <v>3102</v>
      </c>
      <c r="J384" s="40" t="s">
        <v>3152</v>
      </c>
      <c r="K384" s="40" t="s">
        <v>3153</v>
      </c>
      <c r="L384" s="40"/>
      <c r="M384" s="40" t="s">
        <v>3153</v>
      </c>
      <c r="N384" s="41">
        <v>57</v>
      </c>
      <c r="O384" s="40" t="b">
        <v>0</v>
      </c>
      <c r="P384" s="40" t="s">
        <v>3105</v>
      </c>
      <c r="Q384" s="40" t="s">
        <v>1853</v>
      </c>
      <c r="R384" s="40" t="s">
        <v>562</v>
      </c>
    </row>
    <row r="385" spans="1:18" x14ac:dyDescent="0.25">
      <c r="A385" s="40" t="s">
        <v>3154</v>
      </c>
      <c r="B385" s="40" t="s">
        <v>3155</v>
      </c>
      <c r="C385" s="40" t="s">
        <v>1847</v>
      </c>
      <c r="D385" s="40" t="s">
        <v>1848</v>
      </c>
      <c r="E385" s="40"/>
      <c r="F385" s="40"/>
      <c r="G385" s="40" t="s">
        <v>75</v>
      </c>
      <c r="H385" s="40" t="s">
        <v>1806</v>
      </c>
      <c r="I385" s="40" t="s">
        <v>3102</v>
      </c>
      <c r="J385" s="40" t="s">
        <v>3156</v>
      </c>
      <c r="K385" s="40" t="s">
        <v>3157</v>
      </c>
      <c r="L385" s="40"/>
      <c r="M385" s="40" t="s">
        <v>3157</v>
      </c>
      <c r="N385" s="41">
        <v>57</v>
      </c>
      <c r="O385" s="40" t="b">
        <v>0</v>
      </c>
      <c r="P385" s="40" t="s">
        <v>3105</v>
      </c>
      <c r="Q385" s="40" t="s">
        <v>1853</v>
      </c>
      <c r="R385" s="40" t="s">
        <v>562</v>
      </c>
    </row>
    <row r="386" spans="1:18" x14ac:dyDescent="0.25">
      <c r="A386" s="40" t="s">
        <v>3158</v>
      </c>
      <c r="B386" s="40" t="s">
        <v>3159</v>
      </c>
      <c r="C386" s="40" t="s">
        <v>1847</v>
      </c>
      <c r="D386" s="40" t="s">
        <v>1848</v>
      </c>
      <c r="E386" s="40"/>
      <c r="F386" s="40"/>
      <c r="G386" s="40" t="s">
        <v>76</v>
      </c>
      <c r="H386" s="40" t="s">
        <v>1804</v>
      </c>
      <c r="I386" s="40" t="s">
        <v>3102</v>
      </c>
      <c r="J386" s="40" t="s">
        <v>3160</v>
      </c>
      <c r="K386" s="40" t="s">
        <v>3161</v>
      </c>
      <c r="L386" s="40"/>
      <c r="M386" s="40" t="s">
        <v>3161</v>
      </c>
      <c r="N386" s="41">
        <v>57</v>
      </c>
      <c r="O386" s="40" t="b">
        <v>0</v>
      </c>
      <c r="P386" s="40" t="s">
        <v>3105</v>
      </c>
      <c r="Q386" s="40" t="s">
        <v>1853</v>
      </c>
      <c r="R386" s="40" t="s">
        <v>562</v>
      </c>
    </row>
    <row r="387" spans="1:18" x14ac:dyDescent="0.25">
      <c r="A387" s="40" t="s">
        <v>3162</v>
      </c>
      <c r="B387" s="40" t="s">
        <v>3163</v>
      </c>
      <c r="C387" s="40" t="s">
        <v>1847</v>
      </c>
      <c r="D387" s="40" t="s">
        <v>1848</v>
      </c>
      <c r="E387" s="40" t="s">
        <v>3164</v>
      </c>
      <c r="F387" s="40"/>
      <c r="G387" s="40" t="s">
        <v>1813</v>
      </c>
      <c r="H387" s="40" t="s">
        <v>1814</v>
      </c>
      <c r="I387" s="40" t="s">
        <v>3102</v>
      </c>
      <c r="J387" s="40" t="s">
        <v>3165</v>
      </c>
      <c r="K387" s="40" t="s">
        <v>3166</v>
      </c>
      <c r="L387" s="40"/>
      <c r="M387" s="40" t="s">
        <v>3166</v>
      </c>
      <c r="N387" s="41">
        <v>57</v>
      </c>
      <c r="O387" s="40" t="b">
        <v>0</v>
      </c>
      <c r="P387" s="40" t="s">
        <v>3105</v>
      </c>
      <c r="Q387" s="40" t="s">
        <v>1853</v>
      </c>
      <c r="R387" s="40" t="s">
        <v>562</v>
      </c>
    </row>
    <row r="388" spans="1:18" x14ac:dyDescent="0.25">
      <c r="A388" s="40" t="s">
        <v>3167</v>
      </c>
      <c r="B388" s="40" t="s">
        <v>3168</v>
      </c>
      <c r="C388" s="40" t="s">
        <v>1847</v>
      </c>
      <c r="D388" s="40" t="s">
        <v>1848</v>
      </c>
      <c r="E388" s="40" t="s">
        <v>1956</v>
      </c>
      <c r="F388" s="40"/>
      <c r="G388" s="40" t="s">
        <v>75</v>
      </c>
      <c r="H388" s="40" t="s">
        <v>1806</v>
      </c>
      <c r="I388" s="40" t="s">
        <v>3102</v>
      </c>
      <c r="J388" s="40" t="s">
        <v>3169</v>
      </c>
      <c r="K388" s="40" t="s">
        <v>3170</v>
      </c>
      <c r="L388" s="40"/>
      <c r="M388" s="40" t="s">
        <v>3170</v>
      </c>
      <c r="N388" s="41">
        <v>57</v>
      </c>
      <c r="O388" s="40" t="b">
        <v>0</v>
      </c>
      <c r="P388" s="40" t="s">
        <v>3105</v>
      </c>
      <c r="Q388" s="40" t="s">
        <v>1853</v>
      </c>
      <c r="R388" s="40" t="s">
        <v>562</v>
      </c>
    </row>
    <row r="389" spans="1:18" x14ac:dyDescent="0.25">
      <c r="A389" s="40" t="s">
        <v>3171</v>
      </c>
      <c r="B389" s="40" t="s">
        <v>3172</v>
      </c>
      <c r="C389" s="40" t="s">
        <v>1847</v>
      </c>
      <c r="D389" s="40" t="s">
        <v>1848</v>
      </c>
      <c r="E389" s="40"/>
      <c r="F389" s="40"/>
      <c r="G389" s="40" t="s">
        <v>75</v>
      </c>
      <c r="H389" s="40" t="s">
        <v>1806</v>
      </c>
      <c r="I389" s="40" t="s">
        <v>3102</v>
      </c>
      <c r="J389" s="40" t="s">
        <v>3173</v>
      </c>
      <c r="K389" s="40" t="s">
        <v>3174</v>
      </c>
      <c r="L389" s="40"/>
      <c r="M389" s="40" t="s">
        <v>3174</v>
      </c>
      <c r="N389" s="41">
        <v>57</v>
      </c>
      <c r="O389" s="40" t="b">
        <v>0</v>
      </c>
      <c r="P389" s="40" t="s">
        <v>3105</v>
      </c>
      <c r="Q389" s="40" t="s">
        <v>1853</v>
      </c>
      <c r="R389" s="40" t="s">
        <v>562</v>
      </c>
    </row>
    <row r="390" spans="1:18" x14ac:dyDescent="0.25">
      <c r="A390" s="40" t="s">
        <v>3175</v>
      </c>
      <c r="B390" s="40" t="s">
        <v>3176</v>
      </c>
      <c r="C390" s="40" t="s">
        <v>1847</v>
      </c>
      <c r="D390" s="40" t="s">
        <v>1848</v>
      </c>
      <c r="E390" s="40"/>
      <c r="F390" s="40"/>
      <c r="G390" s="40" t="s">
        <v>75</v>
      </c>
      <c r="H390" s="40" t="s">
        <v>1806</v>
      </c>
      <c r="I390" s="40" t="s">
        <v>3102</v>
      </c>
      <c r="J390" s="40" t="s">
        <v>3177</v>
      </c>
      <c r="K390" s="40" t="s">
        <v>3178</v>
      </c>
      <c r="L390" s="40"/>
      <c r="M390" s="40" t="s">
        <v>3178</v>
      </c>
      <c r="N390" s="41">
        <v>57</v>
      </c>
      <c r="O390" s="40" t="b">
        <v>0</v>
      </c>
      <c r="P390" s="40" t="s">
        <v>3105</v>
      </c>
      <c r="Q390" s="40" t="s">
        <v>1853</v>
      </c>
      <c r="R390" s="40" t="s">
        <v>562</v>
      </c>
    </row>
    <row r="391" spans="1:18" x14ac:dyDescent="0.25">
      <c r="A391" s="40" t="s">
        <v>3179</v>
      </c>
      <c r="B391" s="40" t="s">
        <v>3180</v>
      </c>
      <c r="C391" s="40" t="s">
        <v>1847</v>
      </c>
      <c r="D391" s="40" t="s">
        <v>1848</v>
      </c>
      <c r="E391" s="40"/>
      <c r="F391" s="40"/>
      <c r="G391" s="40" t="s">
        <v>76</v>
      </c>
      <c r="H391" s="40" t="s">
        <v>1804</v>
      </c>
      <c r="I391" s="40" t="s">
        <v>3102</v>
      </c>
      <c r="J391" s="40" t="s">
        <v>3181</v>
      </c>
      <c r="K391" s="40" t="s">
        <v>3182</v>
      </c>
      <c r="L391" s="40"/>
      <c r="M391" s="40" t="s">
        <v>3182</v>
      </c>
      <c r="N391" s="41">
        <v>57</v>
      </c>
      <c r="O391" s="40" t="b">
        <v>0</v>
      </c>
      <c r="P391" s="40" t="s">
        <v>3105</v>
      </c>
      <c r="Q391" s="40" t="s">
        <v>1853</v>
      </c>
      <c r="R391" s="40" t="s">
        <v>562</v>
      </c>
    </row>
    <row r="392" spans="1:18" x14ac:dyDescent="0.25">
      <c r="A392" s="40" t="s">
        <v>3183</v>
      </c>
      <c r="B392" s="40" t="s">
        <v>3184</v>
      </c>
      <c r="C392" s="40" t="s">
        <v>1847</v>
      </c>
      <c r="D392" s="40" t="s">
        <v>1848</v>
      </c>
      <c r="E392" s="40"/>
      <c r="F392" s="40"/>
      <c r="G392" s="40" t="s">
        <v>76</v>
      </c>
      <c r="H392" s="40" t="s">
        <v>1804</v>
      </c>
      <c r="I392" s="40" t="s">
        <v>3102</v>
      </c>
      <c r="J392" s="40" t="s">
        <v>3185</v>
      </c>
      <c r="K392" s="40" t="s">
        <v>3186</v>
      </c>
      <c r="L392" s="40"/>
      <c r="M392" s="40" t="s">
        <v>3186</v>
      </c>
      <c r="N392" s="41">
        <v>57</v>
      </c>
      <c r="O392" s="40" t="b">
        <v>0</v>
      </c>
      <c r="P392" s="40" t="s">
        <v>3105</v>
      </c>
      <c r="Q392" s="40" t="s">
        <v>1853</v>
      </c>
      <c r="R392" s="40" t="s">
        <v>562</v>
      </c>
    </row>
    <row r="393" spans="1:18" x14ac:dyDescent="0.25">
      <c r="A393" s="40" t="s">
        <v>3187</v>
      </c>
      <c r="B393" s="40" t="s">
        <v>3188</v>
      </c>
      <c r="C393" s="40" t="s">
        <v>1847</v>
      </c>
      <c r="D393" s="40" t="s">
        <v>1848</v>
      </c>
      <c r="E393" s="40"/>
      <c r="F393" s="40"/>
      <c r="G393" s="40" t="s">
        <v>1813</v>
      </c>
      <c r="H393" s="40" t="s">
        <v>1814</v>
      </c>
      <c r="I393" s="40" t="s">
        <v>3102</v>
      </c>
      <c r="J393" s="40" t="s">
        <v>3189</v>
      </c>
      <c r="K393" s="40" t="s">
        <v>3190</v>
      </c>
      <c r="L393" s="40"/>
      <c r="M393" s="40" t="s">
        <v>3190</v>
      </c>
      <c r="N393" s="41">
        <v>57</v>
      </c>
      <c r="O393" s="40" t="b">
        <v>0</v>
      </c>
      <c r="P393" s="40" t="s">
        <v>3105</v>
      </c>
      <c r="Q393" s="40" t="s">
        <v>1853</v>
      </c>
      <c r="R393" s="40" t="s">
        <v>562</v>
      </c>
    </row>
    <row r="394" spans="1:18" x14ac:dyDescent="0.25">
      <c r="A394" s="40" t="s">
        <v>3191</v>
      </c>
      <c r="B394" s="40" t="s">
        <v>3192</v>
      </c>
      <c r="C394" s="40" t="s">
        <v>1847</v>
      </c>
      <c r="D394" s="40" t="s">
        <v>1848</v>
      </c>
      <c r="E394" s="40"/>
      <c r="F394" s="40"/>
      <c r="G394" s="40" t="s">
        <v>75</v>
      </c>
      <c r="H394" s="40" t="s">
        <v>1806</v>
      </c>
      <c r="I394" s="40" t="s">
        <v>3102</v>
      </c>
      <c r="J394" s="40" t="s">
        <v>3193</v>
      </c>
      <c r="K394" s="40" t="s">
        <v>3194</v>
      </c>
      <c r="L394" s="40"/>
      <c r="M394" s="40" t="s">
        <v>3194</v>
      </c>
      <c r="N394" s="41">
        <v>57</v>
      </c>
      <c r="O394" s="40" t="b">
        <v>0</v>
      </c>
      <c r="P394" s="40" t="s">
        <v>3105</v>
      </c>
      <c r="Q394" s="40" t="s">
        <v>1853</v>
      </c>
      <c r="R394" s="40" t="s">
        <v>562</v>
      </c>
    </row>
    <row r="395" spans="1:18" x14ac:dyDescent="0.25">
      <c r="A395" s="40" t="s">
        <v>3195</v>
      </c>
      <c r="B395" s="40" t="s">
        <v>3196</v>
      </c>
      <c r="C395" s="40" t="s">
        <v>1847</v>
      </c>
      <c r="D395" s="40" t="s">
        <v>1848</v>
      </c>
      <c r="E395" s="40" t="s">
        <v>2102</v>
      </c>
      <c r="F395" s="40"/>
      <c r="G395" s="40" t="s">
        <v>1813</v>
      </c>
      <c r="H395" s="40" t="s">
        <v>1814</v>
      </c>
      <c r="I395" s="40" t="s">
        <v>3102</v>
      </c>
      <c r="J395" s="40" t="s">
        <v>3197</v>
      </c>
      <c r="K395" s="40" t="s">
        <v>3198</v>
      </c>
      <c r="L395" s="40"/>
      <c r="M395" s="40" t="s">
        <v>3198</v>
      </c>
      <c r="N395" s="41">
        <v>57</v>
      </c>
      <c r="O395" s="40" t="b">
        <v>0</v>
      </c>
      <c r="P395" s="40" t="s">
        <v>3105</v>
      </c>
      <c r="Q395" s="40" t="s">
        <v>1853</v>
      </c>
      <c r="R395" s="40" t="s">
        <v>562</v>
      </c>
    </row>
    <row r="396" spans="1:18" x14ac:dyDescent="0.25">
      <c r="A396" s="40" t="s">
        <v>3199</v>
      </c>
      <c r="B396" s="40" t="s">
        <v>3200</v>
      </c>
      <c r="C396" s="40" t="s">
        <v>1847</v>
      </c>
      <c r="D396" s="40" t="s">
        <v>1848</v>
      </c>
      <c r="E396" s="40"/>
      <c r="F396" s="40"/>
      <c r="G396" s="40" t="s">
        <v>75</v>
      </c>
      <c r="H396" s="40" t="s">
        <v>1806</v>
      </c>
      <c r="I396" s="40" t="s">
        <v>3102</v>
      </c>
      <c r="J396" s="40" t="s">
        <v>3201</v>
      </c>
      <c r="K396" s="40" t="s">
        <v>3202</v>
      </c>
      <c r="L396" s="40"/>
      <c r="M396" s="40" t="s">
        <v>3202</v>
      </c>
      <c r="N396" s="41">
        <v>57</v>
      </c>
      <c r="O396" s="40" t="b">
        <v>0</v>
      </c>
      <c r="P396" s="40" t="s">
        <v>3105</v>
      </c>
      <c r="Q396" s="40" t="s">
        <v>1853</v>
      </c>
      <c r="R396" s="40" t="s">
        <v>562</v>
      </c>
    </row>
    <row r="397" spans="1:18" x14ac:dyDescent="0.25">
      <c r="A397" s="40" t="s">
        <v>3203</v>
      </c>
      <c r="B397" s="40" t="s">
        <v>3204</v>
      </c>
      <c r="C397" s="40" t="s">
        <v>1847</v>
      </c>
      <c r="D397" s="40" t="s">
        <v>1848</v>
      </c>
      <c r="E397" s="40" t="s">
        <v>1956</v>
      </c>
      <c r="F397" s="40"/>
      <c r="G397" s="40" t="s">
        <v>75</v>
      </c>
      <c r="H397" s="40" t="s">
        <v>1806</v>
      </c>
      <c r="I397" s="40" t="s">
        <v>3102</v>
      </c>
      <c r="J397" s="40" t="s">
        <v>3205</v>
      </c>
      <c r="K397" s="40" t="s">
        <v>3206</v>
      </c>
      <c r="L397" s="40"/>
      <c r="M397" s="40" t="s">
        <v>3206</v>
      </c>
      <c r="N397" s="41">
        <v>57</v>
      </c>
      <c r="O397" s="40" t="b">
        <v>0</v>
      </c>
      <c r="P397" s="40" t="s">
        <v>3105</v>
      </c>
      <c r="Q397" s="40" t="s">
        <v>1853</v>
      </c>
      <c r="R397" s="40" t="s">
        <v>562</v>
      </c>
    </row>
    <row r="398" spans="1:18" x14ac:dyDescent="0.25">
      <c r="A398" s="40" t="s">
        <v>3207</v>
      </c>
      <c r="B398" s="40" t="s">
        <v>3208</v>
      </c>
      <c r="C398" s="40" t="s">
        <v>1847</v>
      </c>
      <c r="D398" s="40" t="s">
        <v>1848</v>
      </c>
      <c r="E398" s="40"/>
      <c r="F398" s="40"/>
      <c r="G398" s="40" t="s">
        <v>76</v>
      </c>
      <c r="H398" s="40" t="s">
        <v>1804</v>
      </c>
      <c r="I398" s="40" t="s">
        <v>3102</v>
      </c>
      <c r="J398" s="40" t="s">
        <v>3209</v>
      </c>
      <c r="K398" s="40" t="s">
        <v>3210</v>
      </c>
      <c r="L398" s="40"/>
      <c r="M398" s="40" t="s">
        <v>3210</v>
      </c>
      <c r="N398" s="41">
        <v>57</v>
      </c>
      <c r="O398" s="40" t="b">
        <v>0</v>
      </c>
      <c r="P398" s="40" t="s">
        <v>3105</v>
      </c>
      <c r="Q398" s="40" t="s">
        <v>1853</v>
      </c>
      <c r="R398" s="40" t="s">
        <v>562</v>
      </c>
    </row>
    <row r="399" spans="1:18" x14ac:dyDescent="0.25">
      <c r="A399" s="40" t="s">
        <v>3211</v>
      </c>
      <c r="B399" s="40" t="s">
        <v>3212</v>
      </c>
      <c r="C399" s="40" t="s">
        <v>1847</v>
      </c>
      <c r="D399" s="40" t="s">
        <v>1848</v>
      </c>
      <c r="E399" s="40"/>
      <c r="F399" s="40"/>
      <c r="G399" s="40" t="s">
        <v>75</v>
      </c>
      <c r="H399" s="40" t="s">
        <v>1806</v>
      </c>
      <c r="I399" s="40" t="s">
        <v>3102</v>
      </c>
      <c r="J399" s="40" t="s">
        <v>3213</v>
      </c>
      <c r="K399" s="40" t="s">
        <v>3214</v>
      </c>
      <c r="L399" s="40"/>
      <c r="M399" s="40" t="s">
        <v>3214</v>
      </c>
      <c r="N399" s="41">
        <v>57</v>
      </c>
      <c r="O399" s="40" t="b">
        <v>0</v>
      </c>
      <c r="P399" s="40" t="s">
        <v>3105</v>
      </c>
      <c r="Q399" s="40" t="s">
        <v>1853</v>
      </c>
      <c r="R399" s="40" t="s">
        <v>562</v>
      </c>
    </row>
    <row r="400" spans="1:18" x14ac:dyDescent="0.25">
      <c r="A400" s="40" t="s">
        <v>3215</v>
      </c>
      <c r="B400" s="40" t="s">
        <v>3216</v>
      </c>
      <c r="C400" s="40" t="s">
        <v>1847</v>
      </c>
      <c r="D400" s="40" t="s">
        <v>1848</v>
      </c>
      <c r="E400" s="40" t="s">
        <v>1985</v>
      </c>
      <c r="F400" s="40"/>
      <c r="G400" s="40" t="s">
        <v>1813</v>
      </c>
      <c r="H400" s="40" t="s">
        <v>1814</v>
      </c>
      <c r="I400" s="40" t="s">
        <v>3102</v>
      </c>
      <c r="J400" s="40" t="s">
        <v>3217</v>
      </c>
      <c r="K400" s="40" t="s">
        <v>3218</v>
      </c>
      <c r="L400" s="40"/>
      <c r="M400" s="40" t="s">
        <v>3218</v>
      </c>
      <c r="N400" s="41">
        <v>57</v>
      </c>
      <c r="O400" s="40" t="b">
        <v>0</v>
      </c>
      <c r="P400" s="40" t="s">
        <v>3105</v>
      </c>
      <c r="Q400" s="40" t="s">
        <v>1853</v>
      </c>
      <c r="R400" s="40" t="s">
        <v>562</v>
      </c>
    </row>
    <row r="401" spans="1:18" x14ac:dyDescent="0.25">
      <c r="A401" s="40" t="s">
        <v>3219</v>
      </c>
      <c r="B401" s="40" t="s">
        <v>3220</v>
      </c>
      <c r="C401" s="40" t="s">
        <v>1847</v>
      </c>
      <c r="D401" s="40" t="s">
        <v>1848</v>
      </c>
      <c r="E401" s="40" t="s">
        <v>2116</v>
      </c>
      <c r="F401" s="40"/>
      <c r="G401" s="40" t="s">
        <v>75</v>
      </c>
      <c r="H401" s="40" t="s">
        <v>1806</v>
      </c>
      <c r="I401" s="40" t="s">
        <v>3102</v>
      </c>
      <c r="J401" s="40" t="s">
        <v>3221</v>
      </c>
      <c r="K401" s="40" t="s">
        <v>3222</v>
      </c>
      <c r="L401" s="40"/>
      <c r="M401" s="40" t="s">
        <v>3222</v>
      </c>
      <c r="N401" s="41">
        <v>57</v>
      </c>
      <c r="O401" s="40" t="b">
        <v>0</v>
      </c>
      <c r="P401" s="40" t="s">
        <v>3105</v>
      </c>
      <c r="Q401" s="40" t="s">
        <v>1853</v>
      </c>
      <c r="R401" s="40" t="s">
        <v>562</v>
      </c>
    </row>
    <row r="402" spans="1:18" x14ac:dyDescent="0.25">
      <c r="A402" s="40" t="s">
        <v>3223</v>
      </c>
      <c r="B402" s="40" t="s">
        <v>3224</v>
      </c>
      <c r="C402" s="40" t="s">
        <v>1847</v>
      </c>
      <c r="D402" s="40" t="s">
        <v>1848</v>
      </c>
      <c r="E402" s="40"/>
      <c r="F402" s="40"/>
      <c r="G402" s="40" t="s">
        <v>76</v>
      </c>
      <c r="H402" s="40" t="s">
        <v>1804</v>
      </c>
      <c r="I402" s="40" t="s">
        <v>3102</v>
      </c>
      <c r="J402" s="40" t="s">
        <v>3225</v>
      </c>
      <c r="K402" s="40" t="s">
        <v>3226</v>
      </c>
      <c r="L402" s="40"/>
      <c r="M402" s="40" t="s">
        <v>3226</v>
      </c>
      <c r="N402" s="41">
        <v>57</v>
      </c>
      <c r="O402" s="40" t="b">
        <v>0</v>
      </c>
      <c r="P402" s="40" t="s">
        <v>3105</v>
      </c>
      <c r="Q402" s="40" t="s">
        <v>1853</v>
      </c>
      <c r="R402" s="40" t="s">
        <v>562</v>
      </c>
    </row>
    <row r="403" spans="1:18" x14ac:dyDescent="0.25">
      <c r="A403" s="40" t="s">
        <v>3227</v>
      </c>
      <c r="B403" s="40" t="s">
        <v>3228</v>
      </c>
      <c r="C403" s="40" t="s">
        <v>1847</v>
      </c>
      <c r="D403" s="40" t="s">
        <v>1848</v>
      </c>
      <c r="E403" s="40" t="s">
        <v>2001</v>
      </c>
      <c r="F403" s="40"/>
      <c r="G403" s="40" t="s">
        <v>76</v>
      </c>
      <c r="H403" s="40" t="s">
        <v>1804</v>
      </c>
      <c r="I403" s="40" t="s">
        <v>3102</v>
      </c>
      <c r="J403" s="40" t="s">
        <v>3229</v>
      </c>
      <c r="K403" s="40" t="s">
        <v>3230</v>
      </c>
      <c r="L403" s="40"/>
      <c r="M403" s="40" t="s">
        <v>3231</v>
      </c>
      <c r="N403" s="41">
        <v>57</v>
      </c>
      <c r="O403" s="40" t="b">
        <v>0</v>
      </c>
      <c r="P403" s="40" t="s">
        <v>3105</v>
      </c>
      <c r="Q403" s="40" t="s">
        <v>1853</v>
      </c>
      <c r="R403" s="40" t="s">
        <v>562</v>
      </c>
    </row>
    <row r="404" spans="1:18" x14ac:dyDescent="0.25">
      <c r="A404" s="40" t="s">
        <v>3232</v>
      </c>
      <c r="B404" s="40" t="s">
        <v>3233</v>
      </c>
      <c r="C404" s="40" t="s">
        <v>1847</v>
      </c>
      <c r="D404" s="40" t="s">
        <v>1848</v>
      </c>
      <c r="E404" s="40"/>
      <c r="F404" s="40"/>
      <c r="G404" s="40" t="s">
        <v>75</v>
      </c>
      <c r="H404" s="40" t="s">
        <v>1806</v>
      </c>
      <c r="I404" s="40" t="s">
        <v>3102</v>
      </c>
      <c r="J404" s="40" t="s">
        <v>3234</v>
      </c>
      <c r="K404" s="40" t="s">
        <v>3235</v>
      </c>
      <c r="L404" s="40"/>
      <c r="M404" s="40" t="s">
        <v>3235</v>
      </c>
      <c r="N404" s="41">
        <v>57</v>
      </c>
      <c r="O404" s="40" t="b">
        <v>0</v>
      </c>
      <c r="P404" s="40" t="s">
        <v>3105</v>
      </c>
      <c r="Q404" s="40" t="s">
        <v>1853</v>
      </c>
      <c r="R404" s="40" t="s">
        <v>562</v>
      </c>
    </row>
    <row r="405" spans="1:18" x14ac:dyDescent="0.25">
      <c r="A405" s="40" t="s">
        <v>3236</v>
      </c>
      <c r="B405" s="40" t="s">
        <v>3237</v>
      </c>
      <c r="C405" s="40" t="s">
        <v>1847</v>
      </c>
      <c r="D405" s="40" t="s">
        <v>1848</v>
      </c>
      <c r="E405" s="40"/>
      <c r="F405" s="40"/>
      <c r="G405" s="40" t="s">
        <v>76</v>
      </c>
      <c r="H405" s="40" t="s">
        <v>1804</v>
      </c>
      <c r="I405" s="40" t="s">
        <v>3102</v>
      </c>
      <c r="J405" s="40" t="s">
        <v>3238</v>
      </c>
      <c r="K405" s="40" t="s">
        <v>3239</v>
      </c>
      <c r="L405" s="40"/>
      <c r="M405" s="40" t="s">
        <v>3239</v>
      </c>
      <c r="N405" s="41">
        <v>57</v>
      </c>
      <c r="O405" s="40" t="b">
        <v>0</v>
      </c>
      <c r="P405" s="40" t="s">
        <v>3105</v>
      </c>
      <c r="Q405" s="40" t="s">
        <v>1853</v>
      </c>
      <c r="R405" s="40" t="s">
        <v>562</v>
      </c>
    </row>
    <row r="406" spans="1:18" x14ac:dyDescent="0.25">
      <c r="A406" s="40" t="s">
        <v>3240</v>
      </c>
      <c r="B406" s="40" t="s">
        <v>3241</v>
      </c>
      <c r="C406" s="40" t="s">
        <v>1847</v>
      </c>
      <c r="D406" s="40" t="s">
        <v>1848</v>
      </c>
      <c r="E406" s="40"/>
      <c r="F406" s="40"/>
      <c r="G406" s="40" t="s">
        <v>1813</v>
      </c>
      <c r="H406" s="40" t="s">
        <v>1814</v>
      </c>
      <c r="I406" s="40" t="s">
        <v>3102</v>
      </c>
      <c r="J406" s="40" t="s">
        <v>3242</v>
      </c>
      <c r="K406" s="40" t="s">
        <v>3243</v>
      </c>
      <c r="L406" s="40"/>
      <c r="M406" s="40" t="s">
        <v>3243</v>
      </c>
      <c r="N406" s="41">
        <v>57</v>
      </c>
      <c r="O406" s="40" t="b">
        <v>0</v>
      </c>
      <c r="P406" s="40" t="s">
        <v>3105</v>
      </c>
      <c r="Q406" s="40" t="s">
        <v>1853</v>
      </c>
      <c r="R406" s="40" t="s">
        <v>562</v>
      </c>
    </row>
    <row r="407" spans="1:18" x14ac:dyDescent="0.25">
      <c r="A407" s="41" t="s">
        <v>3244</v>
      </c>
      <c r="B407" s="41" t="s">
        <v>3245</v>
      </c>
      <c r="C407" s="41" t="s">
        <v>1847</v>
      </c>
      <c r="D407" s="41" t="s">
        <v>1848</v>
      </c>
      <c r="E407" s="41"/>
      <c r="F407" s="41"/>
      <c r="G407" s="41" t="s">
        <v>75</v>
      </c>
      <c r="H407" s="41" t="s">
        <v>1806</v>
      </c>
      <c r="I407" s="41" t="s">
        <v>3102</v>
      </c>
      <c r="J407" s="41" t="s">
        <v>3246</v>
      </c>
      <c r="K407" s="41" t="s">
        <v>3247</v>
      </c>
      <c r="L407" s="41"/>
      <c r="M407" s="41" t="s">
        <v>3247</v>
      </c>
      <c r="N407" s="41">
        <v>57</v>
      </c>
      <c r="O407" s="41" t="b">
        <v>0</v>
      </c>
      <c r="P407" s="41" t="s">
        <v>3105</v>
      </c>
      <c r="Q407" s="41" t="s">
        <v>1853</v>
      </c>
      <c r="R407" s="41" t="s">
        <v>562</v>
      </c>
    </row>
    <row r="408" spans="1:18" x14ac:dyDescent="0.25">
      <c r="A408" s="41" t="s">
        <v>725</v>
      </c>
      <c r="B408" s="41" t="s">
        <v>726</v>
      </c>
      <c r="C408" s="41"/>
      <c r="D408" s="41" t="s">
        <v>1848</v>
      </c>
      <c r="E408" s="41"/>
      <c r="F408" s="41"/>
      <c r="G408" s="41"/>
      <c r="H408" s="41"/>
      <c r="I408" s="41" t="s">
        <v>3051</v>
      </c>
      <c r="J408" s="41"/>
      <c r="K408" s="41"/>
      <c r="L408" s="41" t="s">
        <v>3248</v>
      </c>
      <c r="M408" s="41" t="s">
        <v>3104</v>
      </c>
      <c r="N408" s="41">
        <v>57</v>
      </c>
      <c r="O408" s="41" t="b">
        <v>0</v>
      </c>
      <c r="P408" s="41" t="s">
        <v>1852</v>
      </c>
      <c r="Q408" s="41" t="s">
        <v>1853</v>
      </c>
      <c r="R408" s="41" t="s">
        <v>562</v>
      </c>
    </row>
    <row r="409" spans="1:18" x14ac:dyDescent="0.25">
      <c r="A409" s="41" t="s">
        <v>3249</v>
      </c>
      <c r="B409" s="41" t="s">
        <v>3250</v>
      </c>
      <c r="C409" s="41"/>
      <c r="D409" s="41" t="s">
        <v>3074</v>
      </c>
      <c r="E409" s="41"/>
      <c r="F409" s="41"/>
      <c r="G409" s="41"/>
      <c r="H409" s="41"/>
      <c r="I409" s="41" t="s">
        <v>3087</v>
      </c>
      <c r="J409" s="41" t="s">
        <v>3250</v>
      </c>
      <c r="K409" s="41" t="s">
        <v>3251</v>
      </c>
      <c r="L409" s="41" t="s">
        <v>1847</v>
      </c>
      <c r="M409" s="41" t="s">
        <v>3251</v>
      </c>
      <c r="N409" s="41">
        <v>57</v>
      </c>
      <c r="O409" s="41" t="b">
        <v>0</v>
      </c>
      <c r="P409" s="41" t="s">
        <v>1852</v>
      </c>
      <c r="Q409" s="41" t="s">
        <v>1853</v>
      </c>
      <c r="R409" s="41" t="s">
        <v>562</v>
      </c>
    </row>
    <row r="410" spans="1:18" x14ac:dyDescent="0.25">
      <c r="A410" s="41" t="s">
        <v>3252</v>
      </c>
      <c r="B410" s="41" t="s">
        <v>3253</v>
      </c>
      <c r="C410" s="41"/>
      <c r="D410" s="41" t="s">
        <v>3086</v>
      </c>
      <c r="E410" s="41"/>
      <c r="F410" s="41"/>
      <c r="G410" s="41"/>
      <c r="H410" s="41"/>
      <c r="I410" s="41" t="s">
        <v>3087</v>
      </c>
      <c r="J410" s="41" t="s">
        <v>3253</v>
      </c>
      <c r="K410" s="41" t="s">
        <v>3254</v>
      </c>
      <c r="L410" s="41" t="s">
        <v>1847</v>
      </c>
      <c r="M410" s="41" t="s">
        <v>3254</v>
      </c>
      <c r="N410" s="41">
        <v>57</v>
      </c>
      <c r="O410" s="41" t="b">
        <v>0</v>
      </c>
      <c r="P410" s="41" t="s">
        <v>1852</v>
      </c>
      <c r="Q410" s="41" t="s">
        <v>1853</v>
      </c>
      <c r="R410" s="41" t="s">
        <v>562</v>
      </c>
    </row>
    <row r="411" spans="1:18" x14ac:dyDescent="0.25">
      <c r="A411" s="40" t="s">
        <v>735</v>
      </c>
      <c r="B411" s="40" t="s">
        <v>736</v>
      </c>
      <c r="C411" s="40"/>
      <c r="D411" s="40" t="s">
        <v>1932</v>
      </c>
      <c r="E411" s="40"/>
      <c r="F411" s="40"/>
      <c r="G411" s="40"/>
      <c r="H411" s="40"/>
      <c r="I411" s="40" t="s">
        <v>3067</v>
      </c>
      <c r="J411" s="40"/>
      <c r="K411" s="40" t="s">
        <v>3255</v>
      </c>
      <c r="L411" s="40" t="s">
        <v>3256</v>
      </c>
      <c r="M411" s="40" t="s">
        <v>3255</v>
      </c>
      <c r="N411" s="41">
        <v>57</v>
      </c>
      <c r="O411" s="40" t="b">
        <v>0</v>
      </c>
      <c r="P411" s="40" t="s">
        <v>1852</v>
      </c>
      <c r="Q411" s="40" t="s">
        <v>1853</v>
      </c>
      <c r="R411" s="40" t="s">
        <v>562</v>
      </c>
    </row>
    <row r="412" spans="1:18" x14ac:dyDescent="0.25">
      <c r="A412" s="41" t="s">
        <v>737</v>
      </c>
      <c r="B412" s="41" t="s">
        <v>738</v>
      </c>
      <c r="C412" s="41"/>
      <c r="D412" s="41" t="s">
        <v>1848</v>
      </c>
      <c r="E412" s="41"/>
      <c r="F412" s="41"/>
      <c r="G412" s="41" t="s">
        <v>75</v>
      </c>
      <c r="H412" s="41" t="s">
        <v>1806</v>
      </c>
      <c r="I412" s="41" t="s">
        <v>3257</v>
      </c>
      <c r="J412" s="41"/>
      <c r="K412" s="41" t="s">
        <v>3258</v>
      </c>
      <c r="L412" s="41" t="s">
        <v>3259</v>
      </c>
      <c r="M412" s="41" t="s">
        <v>3258</v>
      </c>
      <c r="N412" s="41">
        <v>57</v>
      </c>
      <c r="O412" s="41" t="b">
        <v>0</v>
      </c>
      <c r="P412" s="41" t="s">
        <v>1852</v>
      </c>
      <c r="Q412" s="41" t="s">
        <v>1853</v>
      </c>
      <c r="R412" s="41" t="s">
        <v>562</v>
      </c>
    </row>
    <row r="413" spans="1:18" x14ac:dyDescent="0.25">
      <c r="A413" s="41" t="s">
        <v>3260</v>
      </c>
      <c r="B413" s="41" t="s">
        <v>3261</v>
      </c>
      <c r="C413" s="41"/>
      <c r="D413" s="41" t="s">
        <v>1848</v>
      </c>
      <c r="E413" s="41" t="s">
        <v>1956</v>
      </c>
      <c r="F413" s="41"/>
      <c r="G413" s="41" t="s">
        <v>75</v>
      </c>
      <c r="H413" s="41" t="s">
        <v>1806</v>
      </c>
      <c r="I413" s="41" t="s">
        <v>3257</v>
      </c>
      <c r="J413" s="41"/>
      <c r="K413" s="41"/>
      <c r="L413" s="41" t="s">
        <v>3262</v>
      </c>
      <c r="M413" s="41" t="s">
        <v>3263</v>
      </c>
      <c r="N413" s="41">
        <v>57</v>
      </c>
      <c r="O413" s="41" t="b">
        <v>0</v>
      </c>
      <c r="P413" s="41" t="s">
        <v>1852</v>
      </c>
      <c r="Q413" s="41" t="s">
        <v>1853</v>
      </c>
      <c r="R413" s="41" t="s">
        <v>562</v>
      </c>
    </row>
    <row r="414" spans="1:18" x14ac:dyDescent="0.25">
      <c r="A414" s="40" t="s">
        <v>727</v>
      </c>
      <c r="B414" s="40" t="s">
        <v>728</v>
      </c>
      <c r="C414" s="40"/>
      <c r="D414" s="40" t="s">
        <v>1848</v>
      </c>
      <c r="E414" s="40"/>
      <c r="F414" s="40"/>
      <c r="G414" s="40"/>
      <c r="H414" s="40"/>
      <c r="I414" s="40" t="s">
        <v>3051</v>
      </c>
      <c r="J414" s="40" t="s">
        <v>3264</v>
      </c>
      <c r="K414" s="40" t="s">
        <v>3265</v>
      </c>
      <c r="L414" s="40" t="s">
        <v>3266</v>
      </c>
      <c r="M414" s="40" t="s">
        <v>3267</v>
      </c>
      <c r="N414" s="41">
        <v>57</v>
      </c>
      <c r="O414" s="40" t="b">
        <v>0</v>
      </c>
      <c r="P414" s="40" t="s">
        <v>1852</v>
      </c>
      <c r="Q414" s="40" t="s">
        <v>1853</v>
      </c>
      <c r="R414" s="40" t="s">
        <v>562</v>
      </c>
    </row>
    <row r="415" spans="1:18" x14ac:dyDescent="0.25">
      <c r="A415" s="40" t="s">
        <v>3268</v>
      </c>
      <c r="B415" s="40" t="s">
        <v>3269</v>
      </c>
      <c r="C415" s="40"/>
      <c r="D415" s="40" t="s">
        <v>1848</v>
      </c>
      <c r="E415" s="40"/>
      <c r="F415" s="40"/>
      <c r="G415" s="40" t="s">
        <v>76</v>
      </c>
      <c r="H415" s="40" t="s">
        <v>1804</v>
      </c>
      <c r="I415" s="40" t="s">
        <v>3051</v>
      </c>
      <c r="J415" s="40" t="s">
        <v>3270</v>
      </c>
      <c r="K415" s="40" t="s">
        <v>3271</v>
      </c>
      <c r="L415" s="40" t="s">
        <v>1847</v>
      </c>
      <c r="M415" s="40" t="s">
        <v>3271</v>
      </c>
      <c r="N415" s="41">
        <v>57</v>
      </c>
      <c r="O415" s="40" t="b">
        <v>0</v>
      </c>
      <c r="P415" s="40" t="s">
        <v>1852</v>
      </c>
      <c r="Q415" s="40" t="s">
        <v>1853</v>
      </c>
      <c r="R415" s="40" t="s">
        <v>562</v>
      </c>
    </row>
    <row r="416" spans="1:18" x14ac:dyDescent="0.25">
      <c r="A416" s="40" t="s">
        <v>3272</v>
      </c>
      <c r="B416" s="40" t="s">
        <v>3273</v>
      </c>
      <c r="C416" s="40"/>
      <c r="D416" s="40" t="s">
        <v>1848</v>
      </c>
      <c r="E416" s="40"/>
      <c r="F416" s="40"/>
      <c r="G416" s="40" t="s">
        <v>75</v>
      </c>
      <c r="H416" s="40" t="s">
        <v>1806</v>
      </c>
      <c r="I416" s="40" t="s">
        <v>3051</v>
      </c>
      <c r="J416" s="40" t="s">
        <v>3274</v>
      </c>
      <c r="K416" s="40" t="s">
        <v>3275</v>
      </c>
      <c r="L416" s="40" t="s">
        <v>1847</v>
      </c>
      <c r="M416" s="40" t="s">
        <v>3275</v>
      </c>
      <c r="N416" s="41">
        <v>57</v>
      </c>
      <c r="O416" s="40" t="b">
        <v>0</v>
      </c>
      <c r="P416" s="40" t="s">
        <v>1852</v>
      </c>
      <c r="Q416" s="40" t="s">
        <v>1853</v>
      </c>
      <c r="R416" s="40" t="s">
        <v>562</v>
      </c>
    </row>
    <row r="417" spans="1:18" x14ac:dyDescent="0.25">
      <c r="A417" s="40" t="s">
        <v>3276</v>
      </c>
      <c r="B417" s="40" t="s">
        <v>3277</v>
      </c>
      <c r="C417" s="40"/>
      <c r="D417" s="40" t="s">
        <v>1848</v>
      </c>
      <c r="E417" s="40"/>
      <c r="F417" s="40"/>
      <c r="G417" s="40" t="s">
        <v>75</v>
      </c>
      <c r="H417" s="40" t="s">
        <v>1806</v>
      </c>
      <c r="I417" s="40" t="s">
        <v>3051</v>
      </c>
      <c r="J417" s="40" t="s">
        <v>3278</v>
      </c>
      <c r="K417" s="40" t="s">
        <v>3279</v>
      </c>
      <c r="L417" s="40" t="s">
        <v>1847</v>
      </c>
      <c r="M417" s="40" t="s">
        <v>3280</v>
      </c>
      <c r="N417" s="41">
        <v>57</v>
      </c>
      <c r="O417" s="40" t="b">
        <v>0</v>
      </c>
      <c r="P417" s="40" t="s">
        <v>1852</v>
      </c>
      <c r="Q417" s="40" t="s">
        <v>1853</v>
      </c>
      <c r="R417" s="40" t="s">
        <v>562</v>
      </c>
    </row>
    <row r="418" spans="1:18" x14ac:dyDescent="0.25">
      <c r="A418" s="41" t="s">
        <v>3281</v>
      </c>
      <c r="B418" s="41" t="s">
        <v>3282</v>
      </c>
      <c r="C418" s="41" t="s">
        <v>1847</v>
      </c>
      <c r="D418" s="41" t="s">
        <v>1848</v>
      </c>
      <c r="E418" s="41"/>
      <c r="F418" s="41"/>
      <c r="G418" s="41" t="s">
        <v>76</v>
      </c>
      <c r="H418" s="41" t="s">
        <v>1804</v>
      </c>
      <c r="I418" s="41" t="s">
        <v>3102</v>
      </c>
      <c r="J418" s="41" t="s">
        <v>3282</v>
      </c>
      <c r="K418" s="41" t="s">
        <v>3283</v>
      </c>
      <c r="L418" s="41"/>
      <c r="M418" s="41" t="s">
        <v>3283</v>
      </c>
      <c r="N418" s="41">
        <v>57</v>
      </c>
      <c r="O418" s="41" t="b">
        <v>0</v>
      </c>
      <c r="P418" s="41" t="s">
        <v>3105</v>
      </c>
      <c r="Q418" s="41" t="s">
        <v>1853</v>
      </c>
      <c r="R418" s="41" t="s">
        <v>562</v>
      </c>
    </row>
    <row r="419" spans="1:18" x14ac:dyDescent="0.25">
      <c r="A419" s="41" t="s">
        <v>3284</v>
      </c>
      <c r="B419" s="41" t="s">
        <v>738</v>
      </c>
      <c r="C419" s="41"/>
      <c r="D419" s="41" t="s">
        <v>1848</v>
      </c>
      <c r="E419" s="41" t="s">
        <v>1956</v>
      </c>
      <c r="F419" s="41"/>
      <c r="G419" s="41" t="s">
        <v>75</v>
      </c>
      <c r="H419" s="41" t="s">
        <v>1806</v>
      </c>
      <c r="I419" s="41" t="s">
        <v>3257</v>
      </c>
      <c r="J419" s="41" t="s">
        <v>3285</v>
      </c>
      <c r="K419" s="41" t="s">
        <v>3286</v>
      </c>
      <c r="L419" s="41" t="s">
        <v>1847</v>
      </c>
      <c r="M419" s="41" t="s">
        <v>3263</v>
      </c>
      <c r="N419" s="41">
        <v>57</v>
      </c>
      <c r="O419" s="41" t="b">
        <v>0</v>
      </c>
      <c r="P419" s="41" t="s">
        <v>1852</v>
      </c>
      <c r="Q419" s="41" t="s">
        <v>1853</v>
      </c>
      <c r="R419" s="41" t="s">
        <v>562</v>
      </c>
    </row>
    <row r="420" spans="1:18" x14ac:dyDescent="0.25">
      <c r="A420" s="41" t="s">
        <v>729</v>
      </c>
      <c r="B420" s="41" t="s">
        <v>730</v>
      </c>
      <c r="C420" s="41"/>
      <c r="D420" s="41" t="s">
        <v>3074</v>
      </c>
      <c r="E420" s="41"/>
      <c r="F420" s="41"/>
      <c r="G420" s="41"/>
      <c r="H420" s="41"/>
      <c r="I420" s="41" t="s">
        <v>3051</v>
      </c>
      <c r="J420" s="41"/>
      <c r="K420" s="41"/>
      <c r="L420" s="41" t="s">
        <v>3287</v>
      </c>
      <c r="M420" s="41" t="s">
        <v>3288</v>
      </c>
      <c r="N420" s="41">
        <v>57</v>
      </c>
      <c r="O420" s="41" t="b">
        <v>0</v>
      </c>
      <c r="P420" s="41" t="s">
        <v>1852</v>
      </c>
      <c r="Q420" s="41" t="s">
        <v>1853</v>
      </c>
      <c r="R420" s="41" t="s">
        <v>562</v>
      </c>
    </row>
    <row r="421" spans="1:18" x14ac:dyDescent="0.25">
      <c r="A421" s="41" t="s">
        <v>731</v>
      </c>
      <c r="B421" s="41" t="s">
        <v>732</v>
      </c>
      <c r="C421" s="41"/>
      <c r="D421" s="41" t="s">
        <v>3086</v>
      </c>
      <c r="E421" s="41"/>
      <c r="F421" s="41"/>
      <c r="G421" s="41"/>
      <c r="H421" s="41"/>
      <c r="I421" s="41" t="s">
        <v>3051</v>
      </c>
      <c r="J421" s="41" t="s">
        <v>3289</v>
      </c>
      <c r="K421" s="41" t="s">
        <v>3290</v>
      </c>
      <c r="L421" s="41" t="s">
        <v>3291</v>
      </c>
      <c r="M421" s="41" t="s">
        <v>3290</v>
      </c>
      <c r="N421" s="41">
        <v>57</v>
      </c>
      <c r="O421" s="41" t="b">
        <v>0</v>
      </c>
      <c r="P421" s="41" t="s">
        <v>1852</v>
      </c>
      <c r="Q421" s="41" t="s">
        <v>1853</v>
      </c>
      <c r="R421" s="41" t="s">
        <v>562</v>
      </c>
    </row>
    <row r="422" spans="1:18" x14ac:dyDescent="0.25">
      <c r="A422" s="41" t="s">
        <v>733</v>
      </c>
      <c r="B422" s="41" t="s">
        <v>734</v>
      </c>
      <c r="C422" s="41"/>
      <c r="D422" s="41" t="s">
        <v>3061</v>
      </c>
      <c r="E422" s="41"/>
      <c r="F422" s="41"/>
      <c r="G422" s="41"/>
      <c r="H422" s="41"/>
      <c r="I422" s="41" t="s">
        <v>3067</v>
      </c>
      <c r="J422" s="41"/>
      <c r="K422" s="41"/>
      <c r="L422" s="41" t="s">
        <v>3292</v>
      </c>
      <c r="M422" s="41" t="s">
        <v>3293</v>
      </c>
      <c r="N422" s="41">
        <v>57</v>
      </c>
      <c r="O422" s="41" t="b">
        <v>0</v>
      </c>
      <c r="P422" s="41" t="s">
        <v>1852</v>
      </c>
      <c r="Q422" s="41" t="s">
        <v>1853</v>
      </c>
      <c r="R422" s="41" t="s">
        <v>562</v>
      </c>
    </row>
    <row r="423" spans="1:18" x14ac:dyDescent="0.25">
      <c r="A423" s="41" t="s">
        <v>3294</v>
      </c>
      <c r="B423" s="41" t="s">
        <v>3295</v>
      </c>
      <c r="C423" s="41"/>
      <c r="D423" s="41" t="s">
        <v>3296</v>
      </c>
      <c r="E423" s="41"/>
      <c r="F423" s="41"/>
      <c r="G423" s="41"/>
      <c r="H423" s="41"/>
      <c r="I423" s="41" t="s">
        <v>1882</v>
      </c>
      <c r="J423" s="41"/>
      <c r="K423" s="41"/>
      <c r="L423" s="41"/>
      <c r="M423" s="41" t="s">
        <v>3297</v>
      </c>
      <c r="N423" s="41"/>
      <c r="O423" s="41" t="b">
        <v>0</v>
      </c>
      <c r="P423" s="41" t="s">
        <v>1852</v>
      </c>
      <c r="Q423" s="41" t="s">
        <v>1853</v>
      </c>
      <c r="R423" s="41" t="s">
        <v>3294</v>
      </c>
    </row>
    <row r="424" spans="1:18" x14ac:dyDescent="0.25">
      <c r="A424" s="41" t="s">
        <v>3298</v>
      </c>
      <c r="B424" s="41" t="s">
        <v>3299</v>
      </c>
      <c r="C424" s="41" t="s">
        <v>1847</v>
      </c>
      <c r="D424" s="41" t="s">
        <v>1932</v>
      </c>
      <c r="E424" s="41"/>
      <c r="F424" s="41"/>
      <c r="G424" s="41" t="s">
        <v>1796</v>
      </c>
      <c r="H424" s="41" t="s">
        <v>1797</v>
      </c>
      <c r="I424" s="41" t="s">
        <v>2183</v>
      </c>
      <c r="J424" s="41" t="s">
        <v>3299</v>
      </c>
      <c r="K424" s="41" t="s">
        <v>3300</v>
      </c>
      <c r="L424" s="41" t="s">
        <v>3301</v>
      </c>
      <c r="M424" s="41" t="s">
        <v>3300</v>
      </c>
      <c r="N424" s="41"/>
      <c r="O424" s="41" t="b">
        <v>0</v>
      </c>
      <c r="P424" s="41" t="s">
        <v>1852</v>
      </c>
      <c r="Q424" s="41" t="s">
        <v>1853</v>
      </c>
      <c r="R424" s="41" t="s">
        <v>3298</v>
      </c>
    </row>
    <row r="425" spans="1:18" x14ac:dyDescent="0.25">
      <c r="A425" s="40" t="s">
        <v>3302</v>
      </c>
      <c r="B425" s="40" t="s">
        <v>3303</v>
      </c>
      <c r="C425" s="40"/>
      <c r="D425" s="40" t="s">
        <v>1848</v>
      </c>
      <c r="E425" s="40" t="s">
        <v>1941</v>
      </c>
      <c r="F425" s="40" t="s">
        <v>3304</v>
      </c>
      <c r="G425" s="40"/>
      <c r="H425" s="40"/>
      <c r="I425" s="40" t="s">
        <v>1882</v>
      </c>
      <c r="J425" s="40"/>
      <c r="K425" s="40"/>
      <c r="L425" s="40" t="s">
        <v>3305</v>
      </c>
      <c r="M425" s="40" t="s">
        <v>3306</v>
      </c>
      <c r="N425" s="40">
        <v>60</v>
      </c>
      <c r="O425" s="40" t="b">
        <v>0</v>
      </c>
      <c r="P425" s="40" t="s">
        <v>1852</v>
      </c>
      <c r="Q425" s="40" t="s">
        <v>1853</v>
      </c>
      <c r="R425" s="40" t="s">
        <v>3302</v>
      </c>
    </row>
    <row r="426" spans="1:18" x14ac:dyDescent="0.25">
      <c r="A426" s="41" t="s">
        <v>3307</v>
      </c>
      <c r="B426" s="41" t="s">
        <v>3308</v>
      </c>
      <c r="C426" s="41"/>
      <c r="D426" s="41" t="s">
        <v>1848</v>
      </c>
      <c r="E426" s="41" t="s">
        <v>2764</v>
      </c>
      <c r="F426" s="41" t="s">
        <v>3309</v>
      </c>
      <c r="G426" s="41" t="s">
        <v>1815</v>
      </c>
      <c r="H426" s="41" t="s">
        <v>1816</v>
      </c>
      <c r="I426" s="41" t="s">
        <v>1882</v>
      </c>
      <c r="J426" s="41"/>
      <c r="K426" s="41"/>
      <c r="L426" s="41" t="s">
        <v>3310</v>
      </c>
      <c r="M426" s="41" t="s">
        <v>3311</v>
      </c>
      <c r="N426" s="41"/>
      <c r="O426" s="41" t="b">
        <v>0</v>
      </c>
      <c r="P426" s="41" t="s">
        <v>1852</v>
      </c>
      <c r="Q426" s="41" t="s">
        <v>1853</v>
      </c>
      <c r="R426" s="41" t="s">
        <v>3307</v>
      </c>
    </row>
    <row r="427" spans="1:18" x14ac:dyDescent="0.25">
      <c r="A427" s="40" t="s">
        <v>739</v>
      </c>
      <c r="B427" s="40" t="s">
        <v>740</v>
      </c>
      <c r="C427" s="40"/>
      <c r="D427" s="40" t="s">
        <v>1848</v>
      </c>
      <c r="E427" s="40" t="s">
        <v>2764</v>
      </c>
      <c r="F427" s="40"/>
      <c r="G427" s="40" t="s">
        <v>1809</v>
      </c>
      <c r="H427" s="40" t="s">
        <v>1810</v>
      </c>
      <c r="I427" s="40"/>
      <c r="J427" s="40" t="s">
        <v>740</v>
      </c>
      <c r="K427" s="40" t="s">
        <v>3312</v>
      </c>
      <c r="L427" s="40"/>
      <c r="M427" s="40" t="s">
        <v>3312</v>
      </c>
      <c r="N427" s="40">
        <v>60</v>
      </c>
      <c r="O427" s="40" t="b">
        <v>0</v>
      </c>
      <c r="P427" s="40" t="s">
        <v>1852</v>
      </c>
      <c r="Q427" s="40" t="s">
        <v>1853</v>
      </c>
      <c r="R427" s="40" t="s">
        <v>567</v>
      </c>
    </row>
    <row r="428" spans="1:18" x14ac:dyDescent="0.25">
      <c r="A428" s="40" t="s">
        <v>741</v>
      </c>
      <c r="B428" s="40" t="s">
        <v>742</v>
      </c>
      <c r="C428" s="40"/>
      <c r="D428" s="40" t="s">
        <v>1848</v>
      </c>
      <c r="E428" s="40" t="s">
        <v>2764</v>
      </c>
      <c r="F428" s="40"/>
      <c r="G428" s="40" t="s">
        <v>1809</v>
      </c>
      <c r="H428" s="40" t="s">
        <v>1810</v>
      </c>
      <c r="I428" s="40"/>
      <c r="J428" s="40" t="s">
        <v>742</v>
      </c>
      <c r="K428" s="40" t="s">
        <v>3313</v>
      </c>
      <c r="L428" s="40"/>
      <c r="M428" s="40" t="s">
        <v>3313</v>
      </c>
      <c r="N428" s="40">
        <v>60</v>
      </c>
      <c r="O428" s="40" t="b">
        <v>0</v>
      </c>
      <c r="P428" s="40" t="s">
        <v>1852</v>
      </c>
      <c r="Q428" s="40" t="s">
        <v>1853</v>
      </c>
      <c r="R428" s="40" t="s">
        <v>567</v>
      </c>
    </row>
    <row r="429" spans="1:18" x14ac:dyDescent="0.25">
      <c r="A429" s="40" t="s">
        <v>3314</v>
      </c>
      <c r="B429" s="40" t="s">
        <v>3315</v>
      </c>
      <c r="C429" s="40"/>
      <c r="D429" s="40" t="s">
        <v>1848</v>
      </c>
      <c r="E429" s="40" t="s">
        <v>2764</v>
      </c>
      <c r="F429" s="40"/>
      <c r="G429" s="40" t="s">
        <v>1809</v>
      </c>
      <c r="H429" s="40" t="s">
        <v>1810</v>
      </c>
      <c r="I429" s="40"/>
      <c r="J429" s="40" t="s">
        <v>3315</v>
      </c>
      <c r="K429" s="40" t="s">
        <v>3316</v>
      </c>
      <c r="L429" s="40"/>
      <c r="M429" s="40" t="s">
        <v>3316</v>
      </c>
      <c r="N429" s="40">
        <v>60</v>
      </c>
      <c r="O429" s="40" t="b">
        <v>0</v>
      </c>
      <c r="P429" s="40" t="s">
        <v>1852</v>
      </c>
      <c r="Q429" s="40" t="s">
        <v>1853</v>
      </c>
      <c r="R429" s="40" t="s">
        <v>567</v>
      </c>
    </row>
    <row r="430" spans="1:18" x14ac:dyDescent="0.25">
      <c r="A430" s="41" t="s">
        <v>3317</v>
      </c>
      <c r="B430" s="41" t="s">
        <v>3318</v>
      </c>
      <c r="C430" s="41"/>
      <c r="D430" s="41" t="s">
        <v>1848</v>
      </c>
      <c r="E430" s="41" t="s">
        <v>1968</v>
      </c>
      <c r="F430" s="41"/>
      <c r="G430" s="41" t="s">
        <v>1811</v>
      </c>
      <c r="H430" s="41" t="s">
        <v>1812</v>
      </c>
      <c r="I430" s="41"/>
      <c r="J430" s="41" t="s">
        <v>3318</v>
      </c>
      <c r="K430" s="41" t="s">
        <v>3319</v>
      </c>
      <c r="L430" s="41"/>
      <c r="M430" s="41" t="s">
        <v>3319</v>
      </c>
      <c r="N430" s="41">
        <v>60</v>
      </c>
      <c r="O430" s="41" t="b">
        <v>0</v>
      </c>
      <c r="P430" s="41" t="s">
        <v>1852</v>
      </c>
      <c r="Q430" s="41" t="s">
        <v>1853</v>
      </c>
      <c r="R430" s="41" t="s">
        <v>567</v>
      </c>
    </row>
    <row r="431" spans="1:18" x14ac:dyDescent="0.25">
      <c r="A431" s="40" t="s">
        <v>743</v>
      </c>
      <c r="B431" s="40" t="s">
        <v>744</v>
      </c>
      <c r="C431" s="40"/>
      <c r="D431" s="40" t="s">
        <v>1848</v>
      </c>
      <c r="E431" s="40" t="s">
        <v>2764</v>
      </c>
      <c r="F431" s="40"/>
      <c r="G431" s="40"/>
      <c r="H431" s="40"/>
      <c r="I431" s="40"/>
      <c r="J431" s="40" t="s">
        <v>744</v>
      </c>
      <c r="K431" s="40" t="s">
        <v>3320</v>
      </c>
      <c r="L431" s="40"/>
      <c r="M431" s="40" t="s">
        <v>3320</v>
      </c>
      <c r="N431" s="40">
        <v>60</v>
      </c>
      <c r="O431" s="40" t="b">
        <v>0</v>
      </c>
      <c r="P431" s="40" t="s">
        <v>1852</v>
      </c>
      <c r="Q431" s="40" t="s">
        <v>1853</v>
      </c>
      <c r="R431" s="40" t="s">
        <v>567</v>
      </c>
    </row>
    <row r="432" spans="1:18" x14ac:dyDescent="0.25">
      <c r="A432" s="40" t="s">
        <v>3321</v>
      </c>
      <c r="B432" s="40" t="s">
        <v>3322</v>
      </c>
      <c r="C432" s="40"/>
      <c r="D432" s="40" t="s">
        <v>1848</v>
      </c>
      <c r="E432" s="40" t="s">
        <v>2764</v>
      </c>
      <c r="F432" s="40" t="s">
        <v>3309</v>
      </c>
      <c r="G432" s="40" t="s">
        <v>1809</v>
      </c>
      <c r="H432" s="40" t="s">
        <v>1810</v>
      </c>
      <c r="I432" s="40"/>
      <c r="J432" s="40" t="s">
        <v>3322</v>
      </c>
      <c r="K432" s="40" t="s">
        <v>3323</v>
      </c>
      <c r="L432" s="40"/>
      <c r="M432" s="40" t="s">
        <v>3323</v>
      </c>
      <c r="N432" s="40">
        <v>60</v>
      </c>
      <c r="O432" s="40" t="b">
        <v>0</v>
      </c>
      <c r="P432" s="40" t="s">
        <v>1852</v>
      </c>
      <c r="Q432" s="40" t="s">
        <v>1853</v>
      </c>
      <c r="R432" s="40" t="s">
        <v>567</v>
      </c>
    </row>
    <row r="433" spans="1:18" x14ac:dyDescent="0.25">
      <c r="A433" s="40" t="s">
        <v>745</v>
      </c>
      <c r="B433" s="40" t="s">
        <v>746</v>
      </c>
      <c r="C433" s="40"/>
      <c r="D433" s="40" t="s">
        <v>1848</v>
      </c>
      <c r="E433" s="40" t="s">
        <v>2764</v>
      </c>
      <c r="F433" s="40"/>
      <c r="G433" s="40" t="s">
        <v>1809</v>
      </c>
      <c r="H433" s="40" t="s">
        <v>1810</v>
      </c>
      <c r="I433" s="40"/>
      <c r="J433" s="40" t="s">
        <v>746</v>
      </c>
      <c r="K433" s="40" t="s">
        <v>3324</v>
      </c>
      <c r="L433" s="40"/>
      <c r="M433" s="40" t="s">
        <v>3324</v>
      </c>
      <c r="N433" s="40">
        <v>60</v>
      </c>
      <c r="O433" s="40" t="b">
        <v>0</v>
      </c>
      <c r="P433" s="40" t="s">
        <v>1852</v>
      </c>
      <c r="Q433" s="40" t="s">
        <v>1853</v>
      </c>
      <c r="R433" s="40" t="s">
        <v>567</v>
      </c>
    </row>
    <row r="434" spans="1:18" x14ac:dyDescent="0.25">
      <c r="A434" s="40" t="s">
        <v>747</v>
      </c>
      <c r="B434" s="40" t="s">
        <v>748</v>
      </c>
      <c r="C434" s="40"/>
      <c r="D434" s="40" t="s">
        <v>1848</v>
      </c>
      <c r="E434" s="40" t="s">
        <v>2764</v>
      </c>
      <c r="F434" s="40"/>
      <c r="G434" s="40" t="s">
        <v>1809</v>
      </c>
      <c r="H434" s="40" t="s">
        <v>1810</v>
      </c>
      <c r="I434" s="40"/>
      <c r="J434" s="40" t="s">
        <v>748</v>
      </c>
      <c r="K434" s="40" t="s">
        <v>3325</v>
      </c>
      <c r="L434" s="40"/>
      <c r="M434" s="40" t="s">
        <v>3325</v>
      </c>
      <c r="N434" s="40">
        <v>60</v>
      </c>
      <c r="O434" s="40" t="b">
        <v>0</v>
      </c>
      <c r="P434" s="40" t="s">
        <v>1852</v>
      </c>
      <c r="Q434" s="40" t="s">
        <v>1853</v>
      </c>
      <c r="R434" s="40" t="s">
        <v>567</v>
      </c>
    </row>
    <row r="435" spans="1:18" x14ac:dyDescent="0.25">
      <c r="A435" s="40" t="s">
        <v>749</v>
      </c>
      <c r="B435" s="40" t="s">
        <v>750</v>
      </c>
      <c r="C435" s="40"/>
      <c r="D435" s="40" t="s">
        <v>1848</v>
      </c>
      <c r="E435" s="40" t="s">
        <v>2764</v>
      </c>
      <c r="F435" s="40"/>
      <c r="G435" s="40" t="s">
        <v>1809</v>
      </c>
      <c r="H435" s="40" t="s">
        <v>1810</v>
      </c>
      <c r="I435" s="40"/>
      <c r="J435" s="40" t="s">
        <v>750</v>
      </c>
      <c r="K435" s="40" t="s">
        <v>3326</v>
      </c>
      <c r="L435" s="40"/>
      <c r="M435" s="40" t="s">
        <v>3326</v>
      </c>
      <c r="N435" s="40">
        <v>60</v>
      </c>
      <c r="O435" s="40" t="b">
        <v>0</v>
      </c>
      <c r="P435" s="40" t="s">
        <v>1852</v>
      </c>
      <c r="Q435" s="40" t="s">
        <v>1853</v>
      </c>
      <c r="R435" s="40" t="s">
        <v>567</v>
      </c>
    </row>
    <row r="436" spans="1:18" x14ac:dyDescent="0.25">
      <c r="A436" s="40" t="s">
        <v>751</v>
      </c>
      <c r="B436" s="40" t="s">
        <v>752</v>
      </c>
      <c r="C436" s="40"/>
      <c r="D436" s="40" t="s">
        <v>1848</v>
      </c>
      <c r="E436" s="40" t="s">
        <v>2764</v>
      </c>
      <c r="F436" s="40"/>
      <c r="G436" s="40" t="s">
        <v>1809</v>
      </c>
      <c r="H436" s="40" t="s">
        <v>1810</v>
      </c>
      <c r="I436" s="40"/>
      <c r="J436" s="40" t="s">
        <v>752</v>
      </c>
      <c r="K436" s="40" t="s">
        <v>3327</v>
      </c>
      <c r="L436" s="40"/>
      <c r="M436" s="40" t="s">
        <v>3327</v>
      </c>
      <c r="N436" s="40">
        <v>60</v>
      </c>
      <c r="O436" s="40" t="b">
        <v>0</v>
      </c>
      <c r="P436" s="40" t="s">
        <v>1852</v>
      </c>
      <c r="Q436" s="40" t="s">
        <v>1853</v>
      </c>
      <c r="R436" s="40" t="s">
        <v>567</v>
      </c>
    </row>
    <row r="437" spans="1:18" x14ac:dyDescent="0.25">
      <c r="A437" s="40" t="s">
        <v>3328</v>
      </c>
      <c r="B437" s="40" t="s">
        <v>3329</v>
      </c>
      <c r="C437" s="40"/>
      <c r="D437" s="40" t="s">
        <v>1848</v>
      </c>
      <c r="E437" s="40" t="s">
        <v>2764</v>
      </c>
      <c r="F437" s="40"/>
      <c r="G437" s="40" t="s">
        <v>1809</v>
      </c>
      <c r="H437" s="40" t="s">
        <v>1810</v>
      </c>
      <c r="I437" s="40"/>
      <c r="J437" s="40" t="s">
        <v>3329</v>
      </c>
      <c r="K437" s="40" t="s">
        <v>3330</v>
      </c>
      <c r="L437" s="40"/>
      <c r="M437" s="40" t="s">
        <v>3330</v>
      </c>
      <c r="N437" s="40">
        <v>60</v>
      </c>
      <c r="O437" s="40" t="b">
        <v>0</v>
      </c>
      <c r="P437" s="40" t="s">
        <v>1852</v>
      </c>
      <c r="Q437" s="40" t="s">
        <v>1853</v>
      </c>
      <c r="R437" s="40" t="s">
        <v>567</v>
      </c>
    </row>
    <row r="438" spans="1:18" x14ac:dyDescent="0.25">
      <c r="A438" s="40" t="s">
        <v>3331</v>
      </c>
      <c r="B438" s="40" t="s">
        <v>3332</v>
      </c>
      <c r="C438" s="40"/>
      <c r="D438" s="40" t="s">
        <v>1848</v>
      </c>
      <c r="E438" s="40" t="s">
        <v>2764</v>
      </c>
      <c r="F438" s="40" t="s">
        <v>3309</v>
      </c>
      <c r="G438" s="40"/>
      <c r="H438" s="40"/>
      <c r="I438" s="40" t="s">
        <v>1882</v>
      </c>
      <c r="J438" s="40"/>
      <c r="K438" s="40"/>
      <c r="L438" s="40" t="s">
        <v>3333</v>
      </c>
      <c r="M438" s="40" t="s">
        <v>3334</v>
      </c>
      <c r="N438" s="40">
        <v>60</v>
      </c>
      <c r="O438" s="40" t="b">
        <v>0</v>
      </c>
      <c r="P438" s="40" t="s">
        <v>1852</v>
      </c>
      <c r="Q438" s="40" t="s">
        <v>1853</v>
      </c>
      <c r="R438" s="40" t="s">
        <v>567</v>
      </c>
    </row>
    <row r="439" spans="1:18" x14ac:dyDescent="0.25">
      <c r="A439" s="40" t="s">
        <v>3335</v>
      </c>
      <c r="B439" s="40" t="s">
        <v>3336</v>
      </c>
      <c r="C439" s="40"/>
      <c r="D439" s="40" t="s">
        <v>1848</v>
      </c>
      <c r="E439" s="40" t="s">
        <v>2764</v>
      </c>
      <c r="F439" s="40" t="s">
        <v>3309</v>
      </c>
      <c r="G439" s="40"/>
      <c r="H439" s="40"/>
      <c r="I439" s="40" t="s">
        <v>1882</v>
      </c>
      <c r="J439" s="40"/>
      <c r="K439" s="40"/>
      <c r="L439" s="40" t="s">
        <v>3337</v>
      </c>
      <c r="M439" s="40" t="s">
        <v>3338</v>
      </c>
      <c r="N439" s="40">
        <v>60</v>
      </c>
      <c r="O439" s="40" t="b">
        <v>0</v>
      </c>
      <c r="P439" s="40" t="s">
        <v>1852</v>
      </c>
      <c r="Q439" s="40" t="s">
        <v>1853</v>
      </c>
      <c r="R439" s="40" t="s">
        <v>567</v>
      </c>
    </row>
    <row r="440" spans="1:18" x14ac:dyDescent="0.25">
      <c r="A440" s="40" t="s">
        <v>3339</v>
      </c>
      <c r="B440" s="40" t="s">
        <v>3340</v>
      </c>
      <c r="C440" s="40"/>
      <c r="D440" s="40" t="s">
        <v>1848</v>
      </c>
      <c r="E440" s="40" t="s">
        <v>2764</v>
      </c>
      <c r="F440" s="40" t="s">
        <v>3309</v>
      </c>
      <c r="G440" s="40"/>
      <c r="H440" s="40"/>
      <c r="I440" s="40" t="s">
        <v>1882</v>
      </c>
      <c r="J440" s="40"/>
      <c r="K440" s="40"/>
      <c r="L440" s="40" t="s">
        <v>3341</v>
      </c>
      <c r="M440" s="40" t="s">
        <v>3342</v>
      </c>
      <c r="N440" s="40">
        <v>60</v>
      </c>
      <c r="O440" s="40" t="b">
        <v>0</v>
      </c>
      <c r="P440" s="40" t="s">
        <v>1852</v>
      </c>
      <c r="Q440" s="40" t="s">
        <v>1853</v>
      </c>
      <c r="R440" s="40" t="s">
        <v>567</v>
      </c>
    </row>
    <row r="441" spans="1:18" x14ac:dyDescent="0.25">
      <c r="A441" s="40" t="s">
        <v>3343</v>
      </c>
      <c r="B441" s="40" t="s">
        <v>3344</v>
      </c>
      <c r="C441" s="40"/>
      <c r="D441" s="40" t="s">
        <v>1848</v>
      </c>
      <c r="E441" s="40" t="s">
        <v>2764</v>
      </c>
      <c r="F441" s="40" t="s">
        <v>3309</v>
      </c>
      <c r="G441" s="40"/>
      <c r="H441" s="40"/>
      <c r="I441" s="40" t="s">
        <v>1882</v>
      </c>
      <c r="J441" s="40"/>
      <c r="K441" s="40"/>
      <c r="L441" s="40" t="s">
        <v>3345</v>
      </c>
      <c r="M441" s="40" t="s">
        <v>3346</v>
      </c>
      <c r="N441" s="40">
        <v>60</v>
      </c>
      <c r="O441" s="40" t="b">
        <v>0</v>
      </c>
      <c r="P441" s="40" t="s">
        <v>1852</v>
      </c>
      <c r="Q441" s="40" t="s">
        <v>1853</v>
      </c>
      <c r="R441" s="40" t="s">
        <v>567</v>
      </c>
    </row>
    <row r="442" spans="1:18" x14ac:dyDescent="0.25">
      <c r="A442" s="41" t="s">
        <v>3347</v>
      </c>
      <c r="B442" s="41" t="s">
        <v>3348</v>
      </c>
      <c r="C442" s="41"/>
      <c r="D442" s="41" t="s">
        <v>1848</v>
      </c>
      <c r="E442" s="41" t="s">
        <v>2764</v>
      </c>
      <c r="F442" s="41" t="s">
        <v>3309</v>
      </c>
      <c r="G442" s="41"/>
      <c r="H442" s="41"/>
      <c r="I442" s="41" t="s">
        <v>1882</v>
      </c>
      <c r="J442" s="41"/>
      <c r="K442" s="41"/>
      <c r="L442" s="41" t="s">
        <v>3349</v>
      </c>
      <c r="M442" s="41" t="s">
        <v>3350</v>
      </c>
      <c r="N442" s="41">
        <v>60</v>
      </c>
      <c r="O442" s="41" t="b">
        <v>0</v>
      </c>
      <c r="P442" s="41" t="s">
        <v>1852</v>
      </c>
      <c r="Q442" s="41" t="s">
        <v>1853</v>
      </c>
      <c r="R442" s="41" t="s">
        <v>567</v>
      </c>
    </row>
    <row r="443" spans="1:18" x14ac:dyDescent="0.25">
      <c r="A443" s="41" t="s">
        <v>3351</v>
      </c>
      <c r="B443" s="41" t="s">
        <v>3352</v>
      </c>
      <c r="C443" s="41"/>
      <c r="D443" s="41" t="s">
        <v>1848</v>
      </c>
      <c r="E443" s="41" t="s">
        <v>3353</v>
      </c>
      <c r="F443" s="41" t="s">
        <v>3354</v>
      </c>
      <c r="G443" s="41"/>
      <c r="H443" s="41"/>
      <c r="I443" s="41"/>
      <c r="J443" s="41"/>
      <c r="K443" s="41"/>
      <c r="L443" s="41" t="s">
        <v>3355</v>
      </c>
      <c r="M443" s="41" t="s">
        <v>3356</v>
      </c>
      <c r="N443" s="41"/>
      <c r="O443" s="41" t="b">
        <v>0</v>
      </c>
      <c r="P443" s="41" t="s">
        <v>1852</v>
      </c>
      <c r="Q443" s="41" t="s">
        <v>1853</v>
      </c>
      <c r="R443" s="41" t="s">
        <v>3351</v>
      </c>
    </row>
    <row r="444" spans="1:18" x14ac:dyDescent="0.25">
      <c r="A444" s="41" t="s">
        <v>3357</v>
      </c>
      <c r="B444" s="41" t="s">
        <v>3358</v>
      </c>
      <c r="C444" s="41"/>
      <c r="D444" s="41" t="s">
        <v>3359</v>
      </c>
      <c r="E444" s="41"/>
      <c r="F444" s="41"/>
      <c r="G444" s="41"/>
      <c r="H444" s="41"/>
      <c r="I444" s="41" t="s">
        <v>1882</v>
      </c>
      <c r="J444" s="41"/>
      <c r="K444" s="41"/>
      <c r="L444" s="41" t="s">
        <v>3360</v>
      </c>
      <c r="M444" s="41" t="s">
        <v>3361</v>
      </c>
      <c r="N444" s="41"/>
      <c r="O444" s="41" t="b">
        <v>0</v>
      </c>
      <c r="P444" s="41" t="s">
        <v>1852</v>
      </c>
      <c r="Q444" s="41" t="s">
        <v>1853</v>
      </c>
      <c r="R444" s="41" t="s">
        <v>3357</v>
      </c>
    </row>
    <row r="445" spans="1:18" x14ac:dyDescent="0.25">
      <c r="A445" s="40" t="s">
        <v>3362</v>
      </c>
      <c r="B445" s="40" t="s">
        <v>3363</v>
      </c>
      <c r="C445" s="40"/>
      <c r="D445" s="40" t="s">
        <v>1848</v>
      </c>
      <c r="E445" s="40"/>
      <c r="F445" s="40"/>
      <c r="G445" s="40" t="s">
        <v>1811</v>
      </c>
      <c r="H445" s="40" t="s">
        <v>1812</v>
      </c>
      <c r="I445" s="40" t="s">
        <v>1882</v>
      </c>
      <c r="J445" s="40"/>
      <c r="K445" s="40"/>
      <c r="L445" s="40" t="s">
        <v>3364</v>
      </c>
      <c r="M445" s="40" t="s">
        <v>3365</v>
      </c>
      <c r="N445" s="40">
        <v>60</v>
      </c>
      <c r="O445" s="40" t="b">
        <v>0</v>
      </c>
      <c r="P445" s="40" t="s">
        <v>1852</v>
      </c>
      <c r="Q445" s="40" t="s">
        <v>1853</v>
      </c>
      <c r="R445" s="40" t="s">
        <v>3362</v>
      </c>
    </row>
    <row r="446" spans="1:18" x14ac:dyDescent="0.25">
      <c r="A446" s="40" t="s">
        <v>3366</v>
      </c>
      <c r="B446" s="40" t="s">
        <v>3367</v>
      </c>
      <c r="C446" s="40"/>
      <c r="D446" s="40" t="s">
        <v>3368</v>
      </c>
      <c r="E446" s="40" t="s">
        <v>3369</v>
      </c>
      <c r="F446" s="40" t="s">
        <v>3370</v>
      </c>
      <c r="G446" s="40"/>
      <c r="H446" s="40"/>
      <c r="I446" s="40" t="s">
        <v>3371</v>
      </c>
      <c r="J446" s="40"/>
      <c r="K446" s="40"/>
      <c r="L446" s="40" t="s">
        <v>3372</v>
      </c>
      <c r="M446" s="40" t="s">
        <v>3373</v>
      </c>
      <c r="N446" s="40">
        <v>60</v>
      </c>
      <c r="O446" s="40" t="b">
        <v>0</v>
      </c>
      <c r="P446" s="40" t="s">
        <v>1852</v>
      </c>
      <c r="Q446" s="40" t="s">
        <v>1853</v>
      </c>
      <c r="R446" s="40" t="s">
        <v>3366</v>
      </c>
    </row>
    <row r="447" spans="1:18" x14ac:dyDescent="0.25">
      <c r="A447" s="40" t="s">
        <v>3374</v>
      </c>
      <c r="B447" s="40" t="s">
        <v>3375</v>
      </c>
      <c r="C447" s="40" t="s">
        <v>3376</v>
      </c>
      <c r="D447" s="40" t="s">
        <v>1848</v>
      </c>
      <c r="E447" s="40" t="s">
        <v>1888</v>
      </c>
      <c r="F447" s="40"/>
      <c r="G447" s="40" t="s">
        <v>1809</v>
      </c>
      <c r="H447" s="40" t="s">
        <v>1810</v>
      </c>
      <c r="I447" s="40" t="s">
        <v>1882</v>
      </c>
      <c r="J447" s="40"/>
      <c r="K447" s="40" t="s">
        <v>3377</v>
      </c>
      <c r="L447" s="40" t="s">
        <v>3378</v>
      </c>
      <c r="M447" s="40" t="s">
        <v>3379</v>
      </c>
      <c r="N447" s="40"/>
      <c r="O447" s="40" t="b">
        <v>0</v>
      </c>
      <c r="P447" s="40" t="s">
        <v>1852</v>
      </c>
      <c r="Q447" s="40" t="s">
        <v>1853</v>
      </c>
      <c r="R447" s="40" t="s">
        <v>3374</v>
      </c>
    </row>
    <row r="448" spans="1:18" x14ac:dyDescent="0.25">
      <c r="A448" s="40" t="s">
        <v>3380</v>
      </c>
      <c r="B448" s="40" t="s">
        <v>3381</v>
      </c>
      <c r="C448" s="40" t="s">
        <v>3382</v>
      </c>
      <c r="D448" s="40" t="s">
        <v>1848</v>
      </c>
      <c r="E448" s="40" t="s">
        <v>1960</v>
      </c>
      <c r="F448" s="40"/>
      <c r="G448" s="40" t="s">
        <v>1811</v>
      </c>
      <c r="H448" s="40" t="s">
        <v>1812</v>
      </c>
      <c r="I448" s="40" t="s">
        <v>1882</v>
      </c>
      <c r="J448" s="40"/>
      <c r="K448" s="40" t="s">
        <v>3383</v>
      </c>
      <c r="L448" s="40" t="s">
        <v>3384</v>
      </c>
      <c r="M448" s="40" t="s">
        <v>3383</v>
      </c>
      <c r="N448" s="40"/>
      <c r="O448" s="40" t="b">
        <v>0</v>
      </c>
      <c r="P448" s="40" t="s">
        <v>1852</v>
      </c>
      <c r="Q448" s="40" t="s">
        <v>1853</v>
      </c>
      <c r="R448" s="40" t="s">
        <v>3380</v>
      </c>
    </row>
    <row r="449" spans="1:18" x14ac:dyDescent="0.25">
      <c r="A449" s="40" t="s">
        <v>3385</v>
      </c>
      <c r="B449" s="40" t="s">
        <v>3386</v>
      </c>
      <c r="C449" s="40" t="s">
        <v>3387</v>
      </c>
      <c r="D449" s="40" t="s">
        <v>1848</v>
      </c>
      <c r="E449" s="40" t="s">
        <v>2001</v>
      </c>
      <c r="F449" s="40"/>
      <c r="G449" s="40" t="s">
        <v>1811</v>
      </c>
      <c r="H449" s="40" t="s">
        <v>1812</v>
      </c>
      <c r="I449" s="40" t="s">
        <v>3388</v>
      </c>
      <c r="J449" s="40" t="s">
        <v>3389</v>
      </c>
      <c r="K449" s="40" t="s">
        <v>3390</v>
      </c>
      <c r="L449" s="40" t="s">
        <v>1847</v>
      </c>
      <c r="M449" s="40" t="s">
        <v>3390</v>
      </c>
      <c r="N449" s="40"/>
      <c r="O449" s="40" t="b">
        <v>0</v>
      </c>
      <c r="P449" s="40" t="s">
        <v>1852</v>
      </c>
      <c r="Q449" s="40" t="s">
        <v>1853</v>
      </c>
      <c r="R449" s="40" t="s">
        <v>3380</v>
      </c>
    </row>
    <row r="450" spans="1:18" x14ac:dyDescent="0.25">
      <c r="A450" s="40" t="s">
        <v>3391</v>
      </c>
      <c r="B450" s="40" t="s">
        <v>3392</v>
      </c>
      <c r="C450" s="40" t="s">
        <v>1847</v>
      </c>
      <c r="D450" s="40" t="s">
        <v>1848</v>
      </c>
      <c r="E450" s="40" t="s">
        <v>2001</v>
      </c>
      <c r="F450" s="40"/>
      <c r="G450" s="40" t="s">
        <v>1811</v>
      </c>
      <c r="H450" s="40" t="s">
        <v>1812</v>
      </c>
      <c r="I450" s="40" t="s">
        <v>3388</v>
      </c>
      <c r="J450" s="40" t="s">
        <v>3393</v>
      </c>
      <c r="K450" s="40" t="s">
        <v>3394</v>
      </c>
      <c r="L450" s="40" t="s">
        <v>1847</v>
      </c>
      <c r="M450" s="40" t="s">
        <v>3394</v>
      </c>
      <c r="N450" s="40"/>
      <c r="O450" s="40" t="b">
        <v>0</v>
      </c>
      <c r="P450" s="40" t="s">
        <v>1852</v>
      </c>
      <c r="Q450" s="40" t="s">
        <v>1853</v>
      </c>
      <c r="R450" s="40" t="s">
        <v>3380</v>
      </c>
    </row>
    <row r="451" spans="1:18" x14ac:dyDescent="0.25">
      <c r="A451" s="40" t="s">
        <v>3395</v>
      </c>
      <c r="B451" s="40" t="s">
        <v>3396</v>
      </c>
      <c r="C451" s="40" t="s">
        <v>3387</v>
      </c>
      <c r="D451" s="40" t="s">
        <v>1848</v>
      </c>
      <c r="E451" s="40" t="s">
        <v>2102</v>
      </c>
      <c r="F451" s="40"/>
      <c r="G451" s="40" t="s">
        <v>1811</v>
      </c>
      <c r="H451" s="40" t="s">
        <v>1812</v>
      </c>
      <c r="I451" s="40" t="s">
        <v>3388</v>
      </c>
      <c r="J451" s="40" t="s">
        <v>3397</v>
      </c>
      <c r="K451" s="40" t="s">
        <v>3398</v>
      </c>
      <c r="L451" s="40" t="s">
        <v>1847</v>
      </c>
      <c r="M451" s="40" t="s">
        <v>3399</v>
      </c>
      <c r="N451" s="40"/>
      <c r="O451" s="40" t="b">
        <v>0</v>
      </c>
      <c r="P451" s="40" t="s">
        <v>1852</v>
      </c>
      <c r="Q451" s="40" t="s">
        <v>1853</v>
      </c>
      <c r="R451" s="40" t="s">
        <v>3380</v>
      </c>
    </row>
    <row r="452" spans="1:18" x14ac:dyDescent="0.25">
      <c r="A452" s="40" t="s">
        <v>3400</v>
      </c>
      <c r="B452" s="40" t="s">
        <v>3401</v>
      </c>
      <c r="C452" s="40" t="s">
        <v>3387</v>
      </c>
      <c r="D452" s="40" t="s">
        <v>1848</v>
      </c>
      <c r="E452" s="40" t="s">
        <v>2102</v>
      </c>
      <c r="F452" s="40"/>
      <c r="G452" s="40" t="s">
        <v>1811</v>
      </c>
      <c r="H452" s="40" t="s">
        <v>1812</v>
      </c>
      <c r="I452" s="40" t="s">
        <v>3388</v>
      </c>
      <c r="J452" s="40" t="s">
        <v>3402</v>
      </c>
      <c r="K452" s="40" t="s">
        <v>3403</v>
      </c>
      <c r="L452" s="40" t="s">
        <v>1847</v>
      </c>
      <c r="M452" s="40" t="s">
        <v>3403</v>
      </c>
      <c r="N452" s="40"/>
      <c r="O452" s="40" t="b">
        <v>0</v>
      </c>
      <c r="P452" s="40" t="s">
        <v>1852</v>
      </c>
      <c r="Q452" s="40" t="s">
        <v>1853</v>
      </c>
      <c r="R452" s="40" t="s">
        <v>3380</v>
      </c>
    </row>
    <row r="453" spans="1:18" x14ac:dyDescent="0.25">
      <c r="A453" s="40" t="s">
        <v>3404</v>
      </c>
      <c r="B453" s="40" t="s">
        <v>3405</v>
      </c>
      <c r="C453" s="40" t="s">
        <v>1847</v>
      </c>
      <c r="D453" s="40" t="s">
        <v>1848</v>
      </c>
      <c r="E453" s="40" t="s">
        <v>1956</v>
      </c>
      <c r="F453" s="40"/>
      <c r="G453" s="40" t="s">
        <v>1811</v>
      </c>
      <c r="H453" s="40" t="s">
        <v>1812</v>
      </c>
      <c r="I453" s="40" t="s">
        <v>3388</v>
      </c>
      <c r="J453" s="40" t="s">
        <v>3406</v>
      </c>
      <c r="K453" s="40" t="s">
        <v>3407</v>
      </c>
      <c r="L453" s="40" t="s">
        <v>1847</v>
      </c>
      <c r="M453" s="40" t="s">
        <v>3407</v>
      </c>
      <c r="N453" s="40"/>
      <c r="O453" s="40" t="b">
        <v>0</v>
      </c>
      <c r="P453" s="40" t="s">
        <v>1852</v>
      </c>
      <c r="Q453" s="40" t="s">
        <v>1853</v>
      </c>
      <c r="R453" s="40" t="s">
        <v>3380</v>
      </c>
    </row>
    <row r="454" spans="1:18" x14ac:dyDescent="0.25">
      <c r="A454" s="40" t="s">
        <v>3408</v>
      </c>
      <c r="B454" s="40" t="s">
        <v>3409</v>
      </c>
      <c r="C454" s="40" t="s">
        <v>1847</v>
      </c>
      <c r="D454" s="40" t="s">
        <v>1848</v>
      </c>
      <c r="E454" s="40" t="s">
        <v>2001</v>
      </c>
      <c r="F454" s="40"/>
      <c r="G454" s="40" t="s">
        <v>1811</v>
      </c>
      <c r="H454" s="40" t="s">
        <v>1812</v>
      </c>
      <c r="I454" s="40" t="s">
        <v>3388</v>
      </c>
      <c r="J454" s="40" t="s">
        <v>3410</v>
      </c>
      <c r="K454" s="40" t="s">
        <v>3411</v>
      </c>
      <c r="L454" s="40" t="s">
        <v>1847</v>
      </c>
      <c r="M454" s="40" t="s">
        <v>3412</v>
      </c>
      <c r="N454" s="40"/>
      <c r="O454" s="40" t="b">
        <v>0</v>
      </c>
      <c r="P454" s="40" t="s">
        <v>1852</v>
      </c>
      <c r="Q454" s="40" t="s">
        <v>1853</v>
      </c>
      <c r="R454" s="40" t="s">
        <v>3380</v>
      </c>
    </row>
    <row r="455" spans="1:18" x14ac:dyDescent="0.25">
      <c r="A455" s="40" t="s">
        <v>3413</v>
      </c>
      <c r="B455" s="40" t="s">
        <v>3414</v>
      </c>
      <c r="C455" s="40" t="s">
        <v>1847</v>
      </c>
      <c r="D455" s="40" t="s">
        <v>1848</v>
      </c>
      <c r="E455" s="40" t="s">
        <v>1911</v>
      </c>
      <c r="F455" s="40"/>
      <c r="G455" s="40" t="s">
        <v>1809</v>
      </c>
      <c r="H455" s="40" t="s">
        <v>1810</v>
      </c>
      <c r="I455" s="40" t="s">
        <v>3388</v>
      </c>
      <c r="J455" s="40" t="s">
        <v>3415</v>
      </c>
      <c r="K455" s="40" t="s">
        <v>3416</v>
      </c>
      <c r="L455" s="40" t="s">
        <v>1847</v>
      </c>
      <c r="M455" s="40" t="s">
        <v>3416</v>
      </c>
      <c r="N455" s="40"/>
      <c r="O455" s="40" t="b">
        <v>0</v>
      </c>
      <c r="P455" s="40" t="s">
        <v>1852</v>
      </c>
      <c r="Q455" s="40" t="s">
        <v>1853</v>
      </c>
      <c r="R455" s="40" t="s">
        <v>3380</v>
      </c>
    </row>
    <row r="456" spans="1:18" x14ac:dyDescent="0.25">
      <c r="A456" s="40" t="s">
        <v>3417</v>
      </c>
      <c r="B456" s="40" t="s">
        <v>3418</v>
      </c>
      <c r="C456" s="40" t="s">
        <v>1847</v>
      </c>
      <c r="D456" s="40" t="s">
        <v>1848</v>
      </c>
      <c r="E456" s="40" t="s">
        <v>2001</v>
      </c>
      <c r="F456" s="40"/>
      <c r="G456" s="40" t="s">
        <v>1811</v>
      </c>
      <c r="H456" s="40" t="s">
        <v>1812</v>
      </c>
      <c r="I456" s="40" t="s">
        <v>3388</v>
      </c>
      <c r="J456" s="40" t="s">
        <v>3419</v>
      </c>
      <c r="K456" s="40" t="s">
        <v>3420</v>
      </c>
      <c r="L456" s="40" t="s">
        <v>1847</v>
      </c>
      <c r="M456" s="40" t="s">
        <v>3420</v>
      </c>
      <c r="N456" s="40"/>
      <c r="O456" s="40" t="b">
        <v>0</v>
      </c>
      <c r="P456" s="40" t="s">
        <v>1852</v>
      </c>
      <c r="Q456" s="40" t="s">
        <v>1853</v>
      </c>
      <c r="R456" s="40" t="s">
        <v>3380</v>
      </c>
    </row>
    <row r="457" spans="1:18" x14ac:dyDescent="0.25">
      <c r="A457" s="40" t="s">
        <v>3421</v>
      </c>
      <c r="B457" s="40" t="s">
        <v>3422</v>
      </c>
      <c r="C457" s="40" t="s">
        <v>1847</v>
      </c>
      <c r="D457" s="40" t="s">
        <v>1848</v>
      </c>
      <c r="E457" s="40" t="s">
        <v>2116</v>
      </c>
      <c r="F457" s="40"/>
      <c r="G457" s="40" t="s">
        <v>1809</v>
      </c>
      <c r="H457" s="40" t="s">
        <v>1810</v>
      </c>
      <c r="I457" s="40" t="s">
        <v>3388</v>
      </c>
      <c r="J457" s="40" t="s">
        <v>3423</v>
      </c>
      <c r="K457" s="40" t="s">
        <v>3424</v>
      </c>
      <c r="L457" s="40" t="s">
        <v>1847</v>
      </c>
      <c r="M457" s="40" t="s">
        <v>3424</v>
      </c>
      <c r="N457" s="40"/>
      <c r="O457" s="40" t="b">
        <v>0</v>
      </c>
      <c r="P457" s="40" t="s">
        <v>1852</v>
      </c>
      <c r="Q457" s="40" t="s">
        <v>1853</v>
      </c>
      <c r="R457" s="40" t="s">
        <v>3380</v>
      </c>
    </row>
    <row r="458" spans="1:18" x14ac:dyDescent="0.25">
      <c r="A458" s="40" t="s">
        <v>3425</v>
      </c>
      <c r="B458" s="40" t="s">
        <v>3426</v>
      </c>
      <c r="C458" s="40" t="s">
        <v>1847</v>
      </c>
      <c r="D458" s="40" t="s">
        <v>1848</v>
      </c>
      <c r="E458" s="40" t="s">
        <v>1911</v>
      </c>
      <c r="F458" s="40"/>
      <c r="G458" s="40" t="s">
        <v>1809</v>
      </c>
      <c r="H458" s="40" t="s">
        <v>1810</v>
      </c>
      <c r="I458" s="40" t="s">
        <v>3388</v>
      </c>
      <c r="J458" s="40" t="s">
        <v>3427</v>
      </c>
      <c r="K458" s="40" t="s">
        <v>3428</v>
      </c>
      <c r="L458" s="40" t="s">
        <v>1847</v>
      </c>
      <c r="M458" s="40" t="s">
        <v>3428</v>
      </c>
      <c r="N458" s="40"/>
      <c r="O458" s="40" t="b">
        <v>0</v>
      </c>
      <c r="P458" s="40" t="s">
        <v>1852</v>
      </c>
      <c r="Q458" s="40" t="s">
        <v>1853</v>
      </c>
      <c r="R458" s="40" t="s">
        <v>3380</v>
      </c>
    </row>
    <row r="459" spans="1:18" x14ac:dyDescent="0.25">
      <c r="A459" s="40" t="s">
        <v>3429</v>
      </c>
      <c r="B459" s="40" t="s">
        <v>3430</v>
      </c>
      <c r="C459" s="40" t="s">
        <v>1847</v>
      </c>
      <c r="D459" s="40" t="s">
        <v>1848</v>
      </c>
      <c r="E459" s="40" t="s">
        <v>2116</v>
      </c>
      <c r="F459" s="40"/>
      <c r="G459" s="40" t="s">
        <v>1809</v>
      </c>
      <c r="H459" s="40" t="s">
        <v>1810</v>
      </c>
      <c r="I459" s="40" t="s">
        <v>3388</v>
      </c>
      <c r="J459" s="40" t="s">
        <v>3431</v>
      </c>
      <c r="K459" s="40" t="s">
        <v>3432</v>
      </c>
      <c r="L459" s="40" t="s">
        <v>1847</v>
      </c>
      <c r="M459" s="40" t="s">
        <v>3432</v>
      </c>
      <c r="N459" s="40"/>
      <c r="O459" s="40" t="b">
        <v>0</v>
      </c>
      <c r="P459" s="40" t="s">
        <v>1852</v>
      </c>
      <c r="Q459" s="40" t="s">
        <v>1853</v>
      </c>
      <c r="R459" s="40" t="s">
        <v>3380</v>
      </c>
    </row>
    <row r="460" spans="1:18" x14ac:dyDescent="0.25">
      <c r="A460" s="40" t="s">
        <v>3433</v>
      </c>
      <c r="B460" s="40" t="s">
        <v>3434</v>
      </c>
      <c r="C460" s="40" t="s">
        <v>1847</v>
      </c>
      <c r="D460" s="40" t="s">
        <v>1848</v>
      </c>
      <c r="E460" s="40" t="s">
        <v>1911</v>
      </c>
      <c r="F460" s="40"/>
      <c r="G460" s="40" t="s">
        <v>1809</v>
      </c>
      <c r="H460" s="40" t="s">
        <v>1810</v>
      </c>
      <c r="I460" s="40" t="s">
        <v>3388</v>
      </c>
      <c r="J460" s="40" t="s">
        <v>3435</v>
      </c>
      <c r="K460" s="40" t="s">
        <v>3436</v>
      </c>
      <c r="L460" s="40" t="s">
        <v>1847</v>
      </c>
      <c r="M460" s="40" t="s">
        <v>3437</v>
      </c>
      <c r="N460" s="40"/>
      <c r="O460" s="40" t="b">
        <v>0</v>
      </c>
      <c r="P460" s="40" t="s">
        <v>1852</v>
      </c>
      <c r="Q460" s="40" t="s">
        <v>1853</v>
      </c>
      <c r="R460" s="40" t="s">
        <v>3380</v>
      </c>
    </row>
    <row r="461" spans="1:18" x14ac:dyDescent="0.25">
      <c r="A461" s="40" t="s">
        <v>3438</v>
      </c>
      <c r="B461" s="40" t="s">
        <v>3439</v>
      </c>
      <c r="C461" s="40" t="s">
        <v>1847</v>
      </c>
      <c r="D461" s="40" t="s">
        <v>1848</v>
      </c>
      <c r="E461" s="40" t="s">
        <v>2001</v>
      </c>
      <c r="F461" s="40"/>
      <c r="G461" s="40" t="s">
        <v>1811</v>
      </c>
      <c r="H461" s="40" t="s">
        <v>1812</v>
      </c>
      <c r="I461" s="40" t="s">
        <v>3388</v>
      </c>
      <c r="J461" s="40" t="s">
        <v>3440</v>
      </c>
      <c r="K461" s="40" t="s">
        <v>3441</v>
      </c>
      <c r="L461" s="40" t="s">
        <v>1847</v>
      </c>
      <c r="M461" s="40" t="s">
        <v>3442</v>
      </c>
      <c r="N461" s="40"/>
      <c r="O461" s="40" t="b">
        <v>0</v>
      </c>
      <c r="P461" s="40" t="s">
        <v>1852</v>
      </c>
      <c r="Q461" s="40" t="s">
        <v>1853</v>
      </c>
      <c r="R461" s="40" t="s">
        <v>3380</v>
      </c>
    </row>
    <row r="462" spans="1:18" x14ac:dyDescent="0.25">
      <c r="A462" s="40" t="s">
        <v>3443</v>
      </c>
      <c r="B462" s="40" t="s">
        <v>3444</v>
      </c>
      <c r="C462" s="40" t="s">
        <v>3387</v>
      </c>
      <c r="D462" s="40" t="s">
        <v>1848</v>
      </c>
      <c r="E462" s="40" t="s">
        <v>1960</v>
      </c>
      <c r="F462" s="40"/>
      <c r="G462" s="40" t="s">
        <v>1811</v>
      </c>
      <c r="H462" s="40" t="s">
        <v>1812</v>
      </c>
      <c r="I462" s="40" t="s">
        <v>3445</v>
      </c>
      <c r="J462" s="40" t="s">
        <v>3446</v>
      </c>
      <c r="K462" s="40" t="s">
        <v>3447</v>
      </c>
      <c r="L462" s="40" t="s">
        <v>1847</v>
      </c>
      <c r="M462" s="40" t="s">
        <v>3447</v>
      </c>
      <c r="N462" s="40"/>
      <c r="O462" s="40" t="b">
        <v>0</v>
      </c>
      <c r="P462" s="40" t="s">
        <v>1852</v>
      </c>
      <c r="Q462" s="40" t="s">
        <v>1853</v>
      </c>
      <c r="R462" s="40" t="s">
        <v>3380</v>
      </c>
    </row>
    <row r="463" spans="1:18" x14ac:dyDescent="0.25">
      <c r="A463" s="40" t="s">
        <v>3448</v>
      </c>
      <c r="B463" s="40" t="s">
        <v>3449</v>
      </c>
      <c r="C463" s="40" t="s">
        <v>1847</v>
      </c>
      <c r="D463" s="40" t="s">
        <v>1848</v>
      </c>
      <c r="E463" s="40" t="s">
        <v>1968</v>
      </c>
      <c r="F463" s="40"/>
      <c r="G463" s="40" t="s">
        <v>1811</v>
      </c>
      <c r="H463" s="40" t="s">
        <v>1812</v>
      </c>
      <c r="I463" s="40" t="s">
        <v>3388</v>
      </c>
      <c r="J463" s="40" t="s">
        <v>3450</v>
      </c>
      <c r="K463" s="40" t="s">
        <v>3451</v>
      </c>
      <c r="L463" s="40" t="s">
        <v>1847</v>
      </c>
      <c r="M463" s="40" t="s">
        <v>3451</v>
      </c>
      <c r="N463" s="40"/>
      <c r="O463" s="40" t="b">
        <v>0</v>
      </c>
      <c r="P463" s="40" t="s">
        <v>1852</v>
      </c>
      <c r="Q463" s="40" t="s">
        <v>1853</v>
      </c>
      <c r="R463" s="40" t="s">
        <v>3380</v>
      </c>
    </row>
    <row r="464" spans="1:18" x14ac:dyDescent="0.25">
      <c r="A464" s="40" t="s">
        <v>3452</v>
      </c>
      <c r="B464" s="40" t="s">
        <v>3453</v>
      </c>
      <c r="C464" s="40" t="s">
        <v>3454</v>
      </c>
      <c r="D464" s="40" t="s">
        <v>1848</v>
      </c>
      <c r="E464" s="40" t="s">
        <v>2764</v>
      </c>
      <c r="F464" s="40"/>
      <c r="G464" s="40" t="s">
        <v>1809</v>
      </c>
      <c r="H464" s="40" t="s">
        <v>1810</v>
      </c>
      <c r="I464" s="40" t="s">
        <v>3388</v>
      </c>
      <c r="J464" s="40" t="s">
        <v>3455</v>
      </c>
      <c r="K464" s="40" t="s">
        <v>3456</v>
      </c>
      <c r="L464" s="40" t="s">
        <v>1847</v>
      </c>
      <c r="M464" s="40" t="s">
        <v>3456</v>
      </c>
      <c r="N464" s="40"/>
      <c r="O464" s="40" t="b">
        <v>0</v>
      </c>
      <c r="P464" s="40" t="s">
        <v>1852</v>
      </c>
      <c r="Q464" s="40" t="s">
        <v>1853</v>
      </c>
      <c r="R464" s="40" t="s">
        <v>3380</v>
      </c>
    </row>
    <row r="465" spans="1:18" x14ac:dyDescent="0.25">
      <c r="A465" s="41" t="s">
        <v>572</v>
      </c>
      <c r="B465" s="41" t="s">
        <v>573</v>
      </c>
      <c r="C465" s="41"/>
      <c r="D465" s="41" t="s">
        <v>1848</v>
      </c>
      <c r="E465" s="41" t="s">
        <v>2001</v>
      </c>
      <c r="F465" s="41" t="s">
        <v>3457</v>
      </c>
      <c r="G465" s="41" t="s">
        <v>1811</v>
      </c>
      <c r="H465" s="41" t="s">
        <v>1812</v>
      </c>
      <c r="I465" s="41"/>
      <c r="J465" s="41"/>
      <c r="K465" s="41"/>
      <c r="L465" s="41" t="s">
        <v>3458</v>
      </c>
      <c r="M465" s="41" t="s">
        <v>3459</v>
      </c>
      <c r="N465" s="41"/>
      <c r="O465" s="41" t="b">
        <v>0</v>
      </c>
      <c r="P465" s="41" t="s">
        <v>1852</v>
      </c>
      <c r="Q465" s="41" t="s">
        <v>1853</v>
      </c>
      <c r="R465" s="41" t="s">
        <v>572</v>
      </c>
    </row>
    <row r="466" spans="1:18" x14ac:dyDescent="0.25">
      <c r="A466" s="40" t="s">
        <v>3460</v>
      </c>
      <c r="B466" s="40" t="s">
        <v>3461</v>
      </c>
      <c r="C466" s="40"/>
      <c r="D466" s="40" t="s">
        <v>1848</v>
      </c>
      <c r="E466" s="40"/>
      <c r="F466" s="40"/>
      <c r="G466" s="40"/>
      <c r="H466" s="40"/>
      <c r="I466" s="40"/>
      <c r="J466" s="40"/>
      <c r="K466" s="40"/>
      <c r="L466" s="40" t="s">
        <v>3462</v>
      </c>
      <c r="M466" s="40" t="s">
        <v>3463</v>
      </c>
      <c r="N466" s="40"/>
      <c r="O466" s="40" t="b">
        <v>0</v>
      </c>
      <c r="P466" s="40" t="s">
        <v>1852</v>
      </c>
      <c r="Q466" s="40" t="s">
        <v>1853</v>
      </c>
      <c r="R466" s="40" t="s">
        <v>3460</v>
      </c>
    </row>
    <row r="467" spans="1:18" x14ac:dyDescent="0.25">
      <c r="A467" s="40" t="s">
        <v>574</v>
      </c>
      <c r="B467" s="40" t="s">
        <v>575</v>
      </c>
      <c r="C467" s="40"/>
      <c r="D467" s="40" t="s">
        <v>1848</v>
      </c>
      <c r="E467" s="40"/>
      <c r="F467" s="40"/>
      <c r="G467" s="40" t="s">
        <v>1811</v>
      </c>
      <c r="H467" s="40" t="s">
        <v>1812</v>
      </c>
      <c r="I467" s="40" t="s">
        <v>1882</v>
      </c>
      <c r="J467" s="40" t="s">
        <v>3464</v>
      </c>
      <c r="K467" s="40"/>
      <c r="L467" s="40" t="s">
        <v>3465</v>
      </c>
      <c r="M467" s="40" t="s">
        <v>3466</v>
      </c>
      <c r="N467" s="40">
        <v>60</v>
      </c>
      <c r="O467" s="40" t="b">
        <v>0</v>
      </c>
      <c r="P467" s="40" t="s">
        <v>3105</v>
      </c>
      <c r="Q467" s="40" t="s">
        <v>1853</v>
      </c>
      <c r="R467" s="40" t="s">
        <v>574</v>
      </c>
    </row>
    <row r="468" spans="1:18" x14ac:dyDescent="0.25">
      <c r="A468" s="40" t="s">
        <v>3467</v>
      </c>
      <c r="B468" s="40" t="s">
        <v>3468</v>
      </c>
      <c r="C468" s="40" t="s">
        <v>1847</v>
      </c>
      <c r="D468" s="40" t="s">
        <v>1848</v>
      </c>
      <c r="E468" s="40" t="s">
        <v>2116</v>
      </c>
      <c r="F468" s="40"/>
      <c r="G468" s="40" t="s">
        <v>1809</v>
      </c>
      <c r="H468" s="40" t="s">
        <v>1810</v>
      </c>
      <c r="I468" s="40" t="s">
        <v>3469</v>
      </c>
      <c r="J468" s="40" t="s">
        <v>3470</v>
      </c>
      <c r="K468" s="40" t="s">
        <v>3471</v>
      </c>
      <c r="L468" s="40"/>
      <c r="M468" s="40" t="s">
        <v>3472</v>
      </c>
      <c r="N468" s="40">
        <v>60</v>
      </c>
      <c r="O468" s="40" t="b">
        <v>0</v>
      </c>
      <c r="P468" s="40" t="s">
        <v>1852</v>
      </c>
      <c r="Q468" s="40" t="s">
        <v>1853</v>
      </c>
      <c r="R468" s="40" t="s">
        <v>574</v>
      </c>
    </row>
    <row r="469" spans="1:18" x14ac:dyDescent="0.25">
      <c r="A469" s="40" t="s">
        <v>3473</v>
      </c>
      <c r="B469" s="40" t="s">
        <v>3474</v>
      </c>
      <c r="C469" s="40" t="s">
        <v>1847</v>
      </c>
      <c r="D469" s="40" t="s">
        <v>1848</v>
      </c>
      <c r="E469" s="40" t="s">
        <v>1862</v>
      </c>
      <c r="F469" s="40"/>
      <c r="G469" s="40" t="s">
        <v>1809</v>
      </c>
      <c r="H469" s="40" t="s">
        <v>1810</v>
      </c>
      <c r="I469" s="40" t="s">
        <v>3469</v>
      </c>
      <c r="J469" s="40" t="s">
        <v>3475</v>
      </c>
      <c r="K469" s="40" t="s">
        <v>3476</v>
      </c>
      <c r="L469" s="40"/>
      <c r="M469" s="40" t="s">
        <v>3476</v>
      </c>
      <c r="N469" s="40">
        <v>60</v>
      </c>
      <c r="O469" s="40" t="b">
        <v>0</v>
      </c>
      <c r="P469" s="40" t="s">
        <v>1852</v>
      </c>
      <c r="Q469" s="40" t="s">
        <v>1853</v>
      </c>
      <c r="R469" s="40" t="s">
        <v>574</v>
      </c>
    </row>
    <row r="470" spans="1:18" x14ac:dyDescent="0.25">
      <c r="A470" s="40" t="s">
        <v>3477</v>
      </c>
      <c r="B470" s="40" t="s">
        <v>3478</v>
      </c>
      <c r="C470" s="40" t="s">
        <v>1847</v>
      </c>
      <c r="D470" s="40" t="s">
        <v>1848</v>
      </c>
      <c r="E470" s="40" t="s">
        <v>1956</v>
      </c>
      <c r="F470" s="40"/>
      <c r="G470" s="40" t="s">
        <v>1811</v>
      </c>
      <c r="H470" s="40" t="s">
        <v>1812</v>
      </c>
      <c r="I470" s="40" t="s">
        <v>3469</v>
      </c>
      <c r="J470" s="40" t="s">
        <v>3479</v>
      </c>
      <c r="K470" s="40" t="s">
        <v>3480</v>
      </c>
      <c r="L470" s="40"/>
      <c r="M470" s="40" t="s">
        <v>3481</v>
      </c>
      <c r="N470" s="40">
        <v>60</v>
      </c>
      <c r="O470" s="40" t="b">
        <v>0</v>
      </c>
      <c r="P470" s="40" t="s">
        <v>1852</v>
      </c>
      <c r="Q470" s="40" t="s">
        <v>1853</v>
      </c>
      <c r="R470" s="40" t="s">
        <v>574</v>
      </c>
    </row>
    <row r="471" spans="1:18" x14ac:dyDescent="0.25">
      <c r="A471" s="40" t="s">
        <v>3482</v>
      </c>
      <c r="B471" s="40" t="s">
        <v>3483</v>
      </c>
      <c r="C471" s="40" t="s">
        <v>1847</v>
      </c>
      <c r="D471" s="40" t="s">
        <v>1848</v>
      </c>
      <c r="E471" s="40" t="s">
        <v>1968</v>
      </c>
      <c r="F471" s="40"/>
      <c r="G471" s="40" t="s">
        <v>1811</v>
      </c>
      <c r="H471" s="40" t="s">
        <v>1812</v>
      </c>
      <c r="I471" s="40" t="s">
        <v>3469</v>
      </c>
      <c r="J471" s="40" t="s">
        <v>3484</v>
      </c>
      <c r="K471" s="40" t="s">
        <v>3485</v>
      </c>
      <c r="L471" s="40"/>
      <c r="M471" s="40" t="s">
        <v>3485</v>
      </c>
      <c r="N471" s="40">
        <v>60</v>
      </c>
      <c r="O471" s="40" t="b">
        <v>0</v>
      </c>
      <c r="P471" s="40" t="s">
        <v>1852</v>
      </c>
      <c r="Q471" s="40" t="s">
        <v>1853</v>
      </c>
      <c r="R471" s="40" t="s">
        <v>574</v>
      </c>
    </row>
    <row r="472" spans="1:18" x14ac:dyDescent="0.25">
      <c r="A472" s="41" t="s">
        <v>3486</v>
      </c>
      <c r="B472" s="41" t="s">
        <v>3487</v>
      </c>
      <c r="C472" s="41" t="s">
        <v>1847</v>
      </c>
      <c r="D472" s="41" t="s">
        <v>1848</v>
      </c>
      <c r="E472" s="41" t="s">
        <v>1968</v>
      </c>
      <c r="F472" s="41"/>
      <c r="G472" s="41" t="s">
        <v>75</v>
      </c>
      <c r="H472" s="41" t="s">
        <v>1806</v>
      </c>
      <c r="I472" s="41" t="s">
        <v>3469</v>
      </c>
      <c r="J472" s="41" t="s">
        <v>3488</v>
      </c>
      <c r="K472" s="41" t="s">
        <v>3489</v>
      </c>
      <c r="L472" s="41"/>
      <c r="M472" s="41" t="s">
        <v>3489</v>
      </c>
      <c r="N472" s="41">
        <v>60</v>
      </c>
      <c r="O472" s="41" t="b">
        <v>0</v>
      </c>
      <c r="P472" s="41" t="s">
        <v>1852</v>
      </c>
      <c r="Q472" s="41" t="s">
        <v>1853</v>
      </c>
      <c r="R472" s="41" t="s">
        <v>574</v>
      </c>
    </row>
    <row r="473" spans="1:18" x14ac:dyDescent="0.25">
      <c r="A473" s="40" t="s">
        <v>3490</v>
      </c>
      <c r="B473" s="40" t="s">
        <v>3491</v>
      </c>
      <c r="C473" s="40"/>
      <c r="D473" s="40" t="s">
        <v>1848</v>
      </c>
      <c r="E473" s="40" t="s">
        <v>1956</v>
      </c>
      <c r="F473" s="40" t="s">
        <v>3492</v>
      </c>
      <c r="G473" s="40" t="s">
        <v>75</v>
      </c>
      <c r="H473" s="40" t="s">
        <v>1806</v>
      </c>
      <c r="I473" s="40" t="s">
        <v>3493</v>
      </c>
      <c r="J473" s="40" t="s">
        <v>3491</v>
      </c>
      <c r="K473" s="40" t="s">
        <v>3494</v>
      </c>
      <c r="L473" s="40" t="s">
        <v>1847</v>
      </c>
      <c r="M473" s="40" t="s">
        <v>3494</v>
      </c>
      <c r="N473" s="40">
        <v>58</v>
      </c>
      <c r="O473" s="40" t="b">
        <v>0</v>
      </c>
      <c r="P473" s="40" t="s">
        <v>1852</v>
      </c>
      <c r="Q473" s="40" t="s">
        <v>1853</v>
      </c>
      <c r="R473" s="40" t="s">
        <v>3495</v>
      </c>
    </row>
    <row r="474" spans="1:18" x14ac:dyDescent="0.25">
      <c r="A474" s="40" t="s">
        <v>3496</v>
      </c>
      <c r="B474" s="40" t="s">
        <v>3497</v>
      </c>
      <c r="C474" s="40"/>
      <c r="D474" s="40" t="s">
        <v>1932</v>
      </c>
      <c r="E474" s="40"/>
      <c r="F474" s="40"/>
      <c r="G474" s="40"/>
      <c r="H474" s="40"/>
      <c r="I474" s="40" t="s">
        <v>3493</v>
      </c>
      <c r="J474" s="40" t="s">
        <v>3497</v>
      </c>
      <c r="K474" s="40" t="s">
        <v>3498</v>
      </c>
      <c r="L474" s="40" t="s">
        <v>1847</v>
      </c>
      <c r="M474" s="40" t="s">
        <v>3498</v>
      </c>
      <c r="N474" s="40">
        <v>58</v>
      </c>
      <c r="O474" s="40" t="b">
        <v>0</v>
      </c>
      <c r="P474" s="40" t="s">
        <v>1852</v>
      </c>
      <c r="Q474" s="40" t="s">
        <v>1853</v>
      </c>
      <c r="R474" s="40" t="s">
        <v>3495</v>
      </c>
    </row>
    <row r="475" spans="1:18" x14ac:dyDescent="0.25">
      <c r="A475" s="40" t="s">
        <v>3499</v>
      </c>
      <c r="B475" s="40" t="s">
        <v>3500</v>
      </c>
      <c r="C475" s="40"/>
      <c r="D475" s="40" t="s">
        <v>1932</v>
      </c>
      <c r="E475" s="40"/>
      <c r="F475" s="40"/>
      <c r="G475" s="40"/>
      <c r="H475" s="40"/>
      <c r="I475" s="40" t="s">
        <v>3493</v>
      </c>
      <c r="J475" s="40" t="s">
        <v>3500</v>
      </c>
      <c r="K475" s="40" t="s">
        <v>3501</v>
      </c>
      <c r="L475" s="40" t="s">
        <v>1847</v>
      </c>
      <c r="M475" s="40" t="s">
        <v>3501</v>
      </c>
      <c r="N475" s="40">
        <v>58</v>
      </c>
      <c r="O475" s="40" t="b">
        <v>0</v>
      </c>
      <c r="P475" s="40" t="s">
        <v>1852</v>
      </c>
      <c r="Q475" s="40" t="s">
        <v>1853</v>
      </c>
      <c r="R475" s="40" t="s">
        <v>3495</v>
      </c>
    </row>
    <row r="476" spans="1:18" x14ac:dyDescent="0.25">
      <c r="A476" s="40" t="s">
        <v>3502</v>
      </c>
      <c r="B476" s="40" t="s">
        <v>3503</v>
      </c>
      <c r="C476" s="40"/>
      <c r="D476" s="40" t="s">
        <v>3504</v>
      </c>
      <c r="E476" s="40"/>
      <c r="F476" s="40"/>
      <c r="G476" s="40"/>
      <c r="H476" s="40"/>
      <c r="I476" s="40" t="s">
        <v>3493</v>
      </c>
      <c r="J476" s="40" t="s">
        <v>3503</v>
      </c>
      <c r="K476" s="40" t="s">
        <v>3505</v>
      </c>
      <c r="L476" s="40" t="s">
        <v>1847</v>
      </c>
      <c r="M476" s="40" t="s">
        <v>3505</v>
      </c>
      <c r="N476" s="40">
        <v>58</v>
      </c>
      <c r="O476" s="40" t="b">
        <v>0</v>
      </c>
      <c r="P476" s="40" t="s">
        <v>1852</v>
      </c>
      <c r="Q476" s="40" t="s">
        <v>1853</v>
      </c>
      <c r="R476" s="40" t="s">
        <v>3495</v>
      </c>
    </row>
    <row r="477" spans="1:18" x14ac:dyDescent="0.25">
      <c r="A477" s="40" t="s">
        <v>3506</v>
      </c>
      <c r="B477" s="40" t="s">
        <v>3507</v>
      </c>
      <c r="C477" s="40"/>
      <c r="D477" s="40" t="s">
        <v>3061</v>
      </c>
      <c r="E477" s="40"/>
      <c r="F477" s="40"/>
      <c r="G477" s="40"/>
      <c r="H477" s="40"/>
      <c r="I477" s="40" t="s">
        <v>3493</v>
      </c>
      <c r="J477" s="40" t="s">
        <v>3507</v>
      </c>
      <c r="K477" s="40" t="s">
        <v>3508</v>
      </c>
      <c r="L477" s="40" t="s">
        <v>1847</v>
      </c>
      <c r="M477" s="40" t="s">
        <v>3508</v>
      </c>
      <c r="N477" s="40">
        <v>58</v>
      </c>
      <c r="O477" s="40" t="b">
        <v>0</v>
      </c>
      <c r="P477" s="40" t="s">
        <v>1852</v>
      </c>
      <c r="Q477" s="40" t="s">
        <v>1853</v>
      </c>
      <c r="R477" s="40" t="s">
        <v>3495</v>
      </c>
    </row>
    <row r="478" spans="1:18" x14ac:dyDescent="0.25">
      <c r="A478" s="40" t="s">
        <v>3509</v>
      </c>
      <c r="B478" s="40" t="s">
        <v>3510</v>
      </c>
      <c r="C478" s="40"/>
      <c r="D478" s="40" t="s">
        <v>3511</v>
      </c>
      <c r="E478" s="40"/>
      <c r="F478" s="40"/>
      <c r="G478" s="40"/>
      <c r="H478" s="40"/>
      <c r="I478" s="40" t="s">
        <v>3493</v>
      </c>
      <c r="J478" s="40" t="s">
        <v>3510</v>
      </c>
      <c r="K478" s="40" t="s">
        <v>3512</v>
      </c>
      <c r="L478" s="40" t="s">
        <v>1847</v>
      </c>
      <c r="M478" s="40" t="s">
        <v>3512</v>
      </c>
      <c r="N478" s="40">
        <v>58</v>
      </c>
      <c r="O478" s="40" t="b">
        <v>0</v>
      </c>
      <c r="P478" s="40" t="s">
        <v>1852</v>
      </c>
      <c r="Q478" s="40" t="s">
        <v>1853</v>
      </c>
      <c r="R478" s="40" t="s">
        <v>3495</v>
      </c>
    </row>
    <row r="479" spans="1:18" x14ac:dyDescent="0.25">
      <c r="A479" s="40" t="s">
        <v>3513</v>
      </c>
      <c r="B479" s="40" t="s">
        <v>3514</v>
      </c>
      <c r="C479" s="40"/>
      <c r="D479" s="40" t="s">
        <v>1932</v>
      </c>
      <c r="E479" s="40"/>
      <c r="F479" s="40"/>
      <c r="G479" s="40"/>
      <c r="H479" s="40"/>
      <c r="I479" s="40" t="s">
        <v>3493</v>
      </c>
      <c r="J479" s="40" t="s">
        <v>3514</v>
      </c>
      <c r="K479" s="40" t="s">
        <v>3515</v>
      </c>
      <c r="L479" s="40" t="s">
        <v>1847</v>
      </c>
      <c r="M479" s="40" t="s">
        <v>3515</v>
      </c>
      <c r="N479" s="40">
        <v>58</v>
      </c>
      <c r="O479" s="40" t="b">
        <v>0</v>
      </c>
      <c r="P479" s="40" t="s">
        <v>1852</v>
      </c>
      <c r="Q479" s="40" t="s">
        <v>1853</v>
      </c>
      <c r="R479" s="40" t="s">
        <v>3495</v>
      </c>
    </row>
    <row r="480" spans="1:18" x14ac:dyDescent="0.25">
      <c r="A480" s="40" t="s">
        <v>3516</v>
      </c>
      <c r="B480" s="40" t="s">
        <v>3517</v>
      </c>
      <c r="C480" s="40"/>
      <c r="D480" s="40" t="s">
        <v>3086</v>
      </c>
      <c r="E480" s="40"/>
      <c r="F480" s="40"/>
      <c r="G480" s="40"/>
      <c r="H480" s="40"/>
      <c r="I480" s="40" t="s">
        <v>3493</v>
      </c>
      <c r="J480" s="40" t="s">
        <v>3517</v>
      </c>
      <c r="K480" s="40" t="s">
        <v>3518</v>
      </c>
      <c r="L480" s="40" t="s">
        <v>1847</v>
      </c>
      <c r="M480" s="40" t="s">
        <v>3518</v>
      </c>
      <c r="N480" s="40">
        <v>58</v>
      </c>
      <c r="O480" s="40" t="b">
        <v>0</v>
      </c>
      <c r="P480" s="40" t="s">
        <v>1852</v>
      </c>
      <c r="Q480" s="40" t="s">
        <v>1853</v>
      </c>
      <c r="R480" s="40" t="s">
        <v>3495</v>
      </c>
    </row>
    <row r="481" spans="1:18" x14ac:dyDescent="0.25">
      <c r="A481" s="40" t="s">
        <v>3519</v>
      </c>
      <c r="B481" s="40" t="s">
        <v>3520</v>
      </c>
      <c r="C481" s="40"/>
      <c r="D481" s="40" t="s">
        <v>3061</v>
      </c>
      <c r="E481" s="40"/>
      <c r="F481" s="40"/>
      <c r="G481" s="40"/>
      <c r="H481" s="40"/>
      <c r="I481" s="40" t="s">
        <v>3493</v>
      </c>
      <c r="J481" s="40" t="s">
        <v>3520</v>
      </c>
      <c r="K481" s="40" t="s">
        <v>3521</v>
      </c>
      <c r="L481" s="40" t="s">
        <v>1847</v>
      </c>
      <c r="M481" s="40" t="s">
        <v>3521</v>
      </c>
      <c r="N481" s="40">
        <v>58</v>
      </c>
      <c r="O481" s="40" t="b">
        <v>0</v>
      </c>
      <c r="P481" s="40" t="s">
        <v>1852</v>
      </c>
      <c r="Q481" s="40" t="s">
        <v>1853</v>
      </c>
      <c r="R481" s="40" t="s">
        <v>3495</v>
      </c>
    </row>
    <row r="482" spans="1:18" x14ac:dyDescent="0.25">
      <c r="A482" s="40" t="s">
        <v>3522</v>
      </c>
      <c r="B482" s="40" t="s">
        <v>3523</v>
      </c>
      <c r="C482" s="40"/>
      <c r="D482" s="40" t="s">
        <v>3511</v>
      </c>
      <c r="E482" s="40"/>
      <c r="F482" s="40"/>
      <c r="G482" s="40"/>
      <c r="H482" s="40"/>
      <c r="I482" s="40" t="s">
        <v>3493</v>
      </c>
      <c r="J482" s="40" t="s">
        <v>3523</v>
      </c>
      <c r="K482" s="40" t="s">
        <v>3524</v>
      </c>
      <c r="L482" s="40" t="s">
        <v>1847</v>
      </c>
      <c r="M482" s="40" t="s">
        <v>3524</v>
      </c>
      <c r="N482" s="40">
        <v>58</v>
      </c>
      <c r="O482" s="40" t="b">
        <v>0</v>
      </c>
      <c r="P482" s="40" t="s">
        <v>1852</v>
      </c>
      <c r="Q482" s="40" t="s">
        <v>1853</v>
      </c>
      <c r="R482" s="40" t="s">
        <v>3495</v>
      </c>
    </row>
    <row r="483" spans="1:18" x14ac:dyDescent="0.25">
      <c r="A483" s="40" t="s">
        <v>3525</v>
      </c>
      <c r="B483" s="40" t="s">
        <v>3526</v>
      </c>
      <c r="C483" s="40"/>
      <c r="D483" s="40" t="s">
        <v>2106</v>
      </c>
      <c r="E483" s="40"/>
      <c r="F483" s="40"/>
      <c r="G483" s="40"/>
      <c r="H483" s="40"/>
      <c r="I483" s="40" t="s">
        <v>3493</v>
      </c>
      <c r="J483" s="40" t="s">
        <v>3526</v>
      </c>
      <c r="K483" s="40" t="s">
        <v>3527</v>
      </c>
      <c r="L483" s="40" t="s">
        <v>1847</v>
      </c>
      <c r="M483" s="40" t="s">
        <v>3527</v>
      </c>
      <c r="N483" s="40">
        <v>58</v>
      </c>
      <c r="O483" s="40" t="b">
        <v>0</v>
      </c>
      <c r="P483" s="40" t="s">
        <v>1852</v>
      </c>
      <c r="Q483" s="40" t="s">
        <v>1853</v>
      </c>
      <c r="R483" s="40" t="s">
        <v>3495</v>
      </c>
    </row>
    <row r="484" spans="1:18" x14ac:dyDescent="0.25">
      <c r="A484" s="40" t="s">
        <v>3528</v>
      </c>
      <c r="B484" s="40" t="s">
        <v>3529</v>
      </c>
      <c r="C484" s="40"/>
      <c r="D484" s="40" t="s">
        <v>2177</v>
      </c>
      <c r="E484" s="40"/>
      <c r="F484" s="40"/>
      <c r="G484" s="40"/>
      <c r="H484" s="40"/>
      <c r="I484" s="40" t="s">
        <v>3493</v>
      </c>
      <c r="J484" s="40" t="s">
        <v>3529</v>
      </c>
      <c r="K484" s="40" t="s">
        <v>3530</v>
      </c>
      <c r="L484" s="40" t="s">
        <v>1847</v>
      </c>
      <c r="M484" s="40" t="s">
        <v>3530</v>
      </c>
      <c r="N484" s="40">
        <v>58</v>
      </c>
      <c r="O484" s="40" t="b">
        <v>0</v>
      </c>
      <c r="P484" s="40" t="s">
        <v>1852</v>
      </c>
      <c r="Q484" s="40" t="s">
        <v>1853</v>
      </c>
      <c r="R484" s="40" t="s">
        <v>3495</v>
      </c>
    </row>
    <row r="485" spans="1:18" x14ac:dyDescent="0.25">
      <c r="A485" s="40" t="s">
        <v>3531</v>
      </c>
      <c r="B485" s="40" t="s">
        <v>3532</v>
      </c>
      <c r="C485" s="40"/>
      <c r="D485" s="40" t="s">
        <v>2106</v>
      </c>
      <c r="E485" s="40"/>
      <c r="F485" s="40"/>
      <c r="G485" s="40"/>
      <c r="H485" s="40"/>
      <c r="I485" s="40" t="s">
        <v>3493</v>
      </c>
      <c r="J485" s="40" t="s">
        <v>3532</v>
      </c>
      <c r="K485" s="40" t="s">
        <v>3533</v>
      </c>
      <c r="L485" s="40" t="s">
        <v>1847</v>
      </c>
      <c r="M485" s="40" t="s">
        <v>3532</v>
      </c>
      <c r="N485" s="40">
        <v>58</v>
      </c>
      <c r="O485" s="40" t="b">
        <v>0</v>
      </c>
      <c r="P485" s="40" t="s">
        <v>1852</v>
      </c>
      <c r="Q485" s="40" t="s">
        <v>1853</v>
      </c>
      <c r="R485" s="40" t="s">
        <v>3495</v>
      </c>
    </row>
    <row r="486" spans="1:18" x14ac:dyDescent="0.25">
      <c r="A486" s="40" t="s">
        <v>3534</v>
      </c>
      <c r="B486" s="40" t="s">
        <v>3535</v>
      </c>
      <c r="C486" s="40"/>
      <c r="D486" s="40" t="s">
        <v>2197</v>
      </c>
      <c r="E486" s="40"/>
      <c r="F486" s="40"/>
      <c r="G486" s="40"/>
      <c r="H486" s="40"/>
      <c r="I486" s="40" t="s">
        <v>3493</v>
      </c>
      <c r="J486" s="40" t="s">
        <v>3535</v>
      </c>
      <c r="K486" s="40" t="s">
        <v>3536</v>
      </c>
      <c r="L486" s="40" t="s">
        <v>1847</v>
      </c>
      <c r="M486" s="40" t="s">
        <v>3536</v>
      </c>
      <c r="N486" s="40">
        <v>58</v>
      </c>
      <c r="O486" s="40" t="b">
        <v>0</v>
      </c>
      <c r="P486" s="40" t="s">
        <v>1852</v>
      </c>
      <c r="Q486" s="40" t="s">
        <v>1853</v>
      </c>
      <c r="R486" s="40" t="s">
        <v>3495</v>
      </c>
    </row>
    <row r="487" spans="1:18" x14ac:dyDescent="0.25">
      <c r="A487" s="40" t="s">
        <v>3537</v>
      </c>
      <c r="B487" s="40" t="s">
        <v>3538</v>
      </c>
      <c r="C487" s="40"/>
      <c r="D487" s="40" t="s">
        <v>1866</v>
      </c>
      <c r="E487" s="40"/>
      <c r="F487" s="40"/>
      <c r="G487" s="40"/>
      <c r="H487" s="40"/>
      <c r="I487" s="40" t="s">
        <v>3493</v>
      </c>
      <c r="J487" s="40" t="s">
        <v>3538</v>
      </c>
      <c r="K487" s="40" t="s">
        <v>3539</v>
      </c>
      <c r="L487" s="40" t="s">
        <v>1847</v>
      </c>
      <c r="M487" s="40" t="s">
        <v>3539</v>
      </c>
      <c r="N487" s="40">
        <v>58</v>
      </c>
      <c r="O487" s="40" t="b">
        <v>0</v>
      </c>
      <c r="P487" s="40" t="s">
        <v>1852</v>
      </c>
      <c r="Q487" s="40" t="s">
        <v>1853</v>
      </c>
      <c r="R487" s="40" t="s">
        <v>3495</v>
      </c>
    </row>
    <row r="488" spans="1:18" x14ac:dyDescent="0.25">
      <c r="A488" s="41" t="s">
        <v>3540</v>
      </c>
      <c r="B488" s="41" t="s">
        <v>3541</v>
      </c>
      <c r="C488" s="41"/>
      <c r="D488" s="41" t="s">
        <v>3542</v>
      </c>
      <c r="E488" s="41"/>
      <c r="F488" s="41"/>
      <c r="G488" s="41"/>
      <c r="H488" s="41"/>
      <c r="I488" s="41" t="s">
        <v>3493</v>
      </c>
      <c r="J488" s="41" t="s">
        <v>3541</v>
      </c>
      <c r="K488" s="41" t="s">
        <v>3543</v>
      </c>
      <c r="L488" s="41" t="s">
        <v>1847</v>
      </c>
      <c r="M488" s="41" t="s">
        <v>3543</v>
      </c>
      <c r="N488" s="41">
        <v>58</v>
      </c>
      <c r="O488" s="41" t="b">
        <v>0</v>
      </c>
      <c r="P488" s="41" t="s">
        <v>1852</v>
      </c>
      <c r="Q488" s="41" t="s">
        <v>1853</v>
      </c>
      <c r="R488" s="41" t="s">
        <v>3495</v>
      </c>
    </row>
    <row r="489" spans="1:18" x14ac:dyDescent="0.25">
      <c r="A489" s="41" t="s">
        <v>3544</v>
      </c>
      <c r="B489" s="41" t="s">
        <v>3545</v>
      </c>
      <c r="C489" s="41"/>
      <c r="D489" s="41" t="s">
        <v>3511</v>
      </c>
      <c r="E489" s="41"/>
      <c r="F489" s="41"/>
      <c r="G489" s="41"/>
      <c r="H489" s="41"/>
      <c r="I489" s="41" t="s">
        <v>3493</v>
      </c>
      <c r="J489" s="41" t="s">
        <v>3545</v>
      </c>
      <c r="K489" s="41" t="s">
        <v>3546</v>
      </c>
      <c r="L489" s="41" t="s">
        <v>1847</v>
      </c>
      <c r="M489" s="41" t="s">
        <v>3546</v>
      </c>
      <c r="N489" s="41">
        <v>58</v>
      </c>
      <c r="O489" s="41" t="b">
        <v>0</v>
      </c>
      <c r="P489" s="41" t="s">
        <v>1852</v>
      </c>
      <c r="Q489" s="41" t="s">
        <v>1853</v>
      </c>
      <c r="R489" s="41" t="s">
        <v>3495</v>
      </c>
    </row>
    <row r="490" spans="1:18" x14ac:dyDescent="0.25">
      <c r="A490" s="40" t="s">
        <v>3547</v>
      </c>
      <c r="B490" s="40" t="s">
        <v>3548</v>
      </c>
      <c r="C490" s="40"/>
      <c r="D490" s="40" t="s">
        <v>1866</v>
      </c>
      <c r="E490" s="40"/>
      <c r="F490" s="40"/>
      <c r="G490" s="40"/>
      <c r="H490" s="40"/>
      <c r="I490" s="40" t="s">
        <v>3493</v>
      </c>
      <c r="J490" s="40" t="s">
        <v>3548</v>
      </c>
      <c r="K490" s="40" t="s">
        <v>3549</v>
      </c>
      <c r="L490" s="40" t="s">
        <v>1847</v>
      </c>
      <c r="M490" s="40" t="s">
        <v>3549</v>
      </c>
      <c r="N490" s="40">
        <v>58</v>
      </c>
      <c r="O490" s="40" t="b">
        <v>0</v>
      </c>
      <c r="P490" s="40" t="s">
        <v>1852</v>
      </c>
      <c r="Q490" s="40" t="s">
        <v>1853</v>
      </c>
      <c r="R490" s="40" t="s">
        <v>3495</v>
      </c>
    </row>
    <row r="491" spans="1:18" x14ac:dyDescent="0.25">
      <c r="A491" s="40" t="s">
        <v>3550</v>
      </c>
      <c r="B491" s="40" t="s">
        <v>3551</v>
      </c>
      <c r="C491" s="40"/>
      <c r="D491" s="40" t="s">
        <v>3552</v>
      </c>
      <c r="E491" s="40"/>
      <c r="F491" s="40"/>
      <c r="G491" s="40"/>
      <c r="H491" s="40"/>
      <c r="I491" s="40" t="s">
        <v>3493</v>
      </c>
      <c r="J491" s="40" t="s">
        <v>3551</v>
      </c>
      <c r="K491" s="40" t="s">
        <v>3553</v>
      </c>
      <c r="L491" s="40" t="s">
        <v>1847</v>
      </c>
      <c r="M491" s="40" t="s">
        <v>3553</v>
      </c>
      <c r="N491" s="40">
        <v>58</v>
      </c>
      <c r="O491" s="40" t="b">
        <v>0</v>
      </c>
      <c r="P491" s="40" t="s">
        <v>1852</v>
      </c>
      <c r="Q491" s="40" t="s">
        <v>1853</v>
      </c>
      <c r="R491" s="40" t="s">
        <v>3495</v>
      </c>
    </row>
    <row r="492" spans="1:18" x14ac:dyDescent="0.25">
      <c r="A492" s="40" t="s">
        <v>3554</v>
      </c>
      <c r="B492" s="40" t="s">
        <v>3555</v>
      </c>
      <c r="C492" s="40"/>
      <c r="D492" s="40" t="s">
        <v>1932</v>
      </c>
      <c r="E492" s="40"/>
      <c r="F492" s="40"/>
      <c r="G492" s="40"/>
      <c r="H492" s="40"/>
      <c r="I492" s="40" t="s">
        <v>3493</v>
      </c>
      <c r="J492" s="40" t="s">
        <v>3555</v>
      </c>
      <c r="K492" s="40" t="s">
        <v>3555</v>
      </c>
      <c r="L492" s="40" t="s">
        <v>1847</v>
      </c>
      <c r="M492" s="40" t="s">
        <v>3555</v>
      </c>
      <c r="N492" s="40">
        <v>58</v>
      </c>
      <c r="O492" s="40" t="b">
        <v>1</v>
      </c>
      <c r="P492" s="40" t="s">
        <v>1852</v>
      </c>
      <c r="Q492" s="40" t="s">
        <v>1853</v>
      </c>
      <c r="R492" s="40" t="s">
        <v>3495</v>
      </c>
    </row>
    <row r="493" spans="1:18" x14ac:dyDescent="0.25">
      <c r="A493" s="40" t="s">
        <v>3556</v>
      </c>
      <c r="B493" s="40" t="s">
        <v>3557</v>
      </c>
      <c r="C493" s="40"/>
      <c r="D493" s="40" t="s">
        <v>1893</v>
      </c>
      <c r="E493" s="40"/>
      <c r="F493" s="40"/>
      <c r="G493" s="40"/>
      <c r="H493" s="40"/>
      <c r="I493" s="40" t="s">
        <v>3493</v>
      </c>
      <c r="J493" s="40" t="s">
        <v>3557</v>
      </c>
      <c r="K493" s="40" t="s">
        <v>3557</v>
      </c>
      <c r="L493" s="40" t="s">
        <v>1847</v>
      </c>
      <c r="M493" s="40" t="s">
        <v>3557</v>
      </c>
      <c r="N493" s="40">
        <v>58</v>
      </c>
      <c r="O493" s="40" t="b">
        <v>1</v>
      </c>
      <c r="P493" s="40" t="s">
        <v>1852</v>
      </c>
      <c r="Q493" s="40" t="s">
        <v>1853</v>
      </c>
      <c r="R493" s="40" t="s">
        <v>3495</v>
      </c>
    </row>
    <row r="494" spans="1:18" x14ac:dyDescent="0.25">
      <c r="A494" s="40" t="s">
        <v>3558</v>
      </c>
      <c r="B494" s="40" t="s">
        <v>3559</v>
      </c>
      <c r="C494" s="40"/>
      <c r="D494" s="40" t="s">
        <v>3056</v>
      </c>
      <c r="E494" s="40"/>
      <c r="F494" s="40"/>
      <c r="G494" s="40"/>
      <c r="H494" s="40"/>
      <c r="I494" s="40" t="s">
        <v>3493</v>
      </c>
      <c r="J494" s="40" t="s">
        <v>3559</v>
      </c>
      <c r="K494" s="40" t="s">
        <v>3559</v>
      </c>
      <c r="L494" s="40" t="s">
        <v>1847</v>
      </c>
      <c r="M494" s="40" t="s">
        <v>3559</v>
      </c>
      <c r="N494" s="40">
        <v>58</v>
      </c>
      <c r="O494" s="40" t="b">
        <v>1</v>
      </c>
      <c r="P494" s="40" t="s">
        <v>1852</v>
      </c>
      <c r="Q494" s="40" t="s">
        <v>1853</v>
      </c>
      <c r="R494" s="40" t="s">
        <v>3495</v>
      </c>
    </row>
    <row r="495" spans="1:18" x14ac:dyDescent="0.25">
      <c r="A495" s="40" t="s">
        <v>3560</v>
      </c>
      <c r="B495" s="40" t="s">
        <v>3561</v>
      </c>
      <c r="C495" s="40"/>
      <c r="D495" s="40" t="s">
        <v>3061</v>
      </c>
      <c r="E495" s="40"/>
      <c r="F495" s="40"/>
      <c r="G495" s="40"/>
      <c r="H495" s="40"/>
      <c r="I495" s="40" t="s">
        <v>3493</v>
      </c>
      <c r="J495" s="40" t="s">
        <v>3561</v>
      </c>
      <c r="K495" s="40" t="s">
        <v>3562</v>
      </c>
      <c r="L495" s="40" t="s">
        <v>1847</v>
      </c>
      <c r="M495" s="40" t="s">
        <v>3562</v>
      </c>
      <c r="N495" s="40">
        <v>58</v>
      </c>
      <c r="O495" s="40" t="b">
        <v>0</v>
      </c>
      <c r="P495" s="40" t="s">
        <v>1852</v>
      </c>
      <c r="Q495" s="40" t="s">
        <v>1853</v>
      </c>
      <c r="R495" s="40" t="s">
        <v>3495</v>
      </c>
    </row>
    <row r="496" spans="1:18" x14ac:dyDescent="0.25">
      <c r="A496" s="40" t="s">
        <v>3563</v>
      </c>
      <c r="B496" s="40" t="s">
        <v>3564</v>
      </c>
      <c r="C496" s="40"/>
      <c r="D496" s="40" t="s">
        <v>2197</v>
      </c>
      <c r="E496" s="40"/>
      <c r="F496" s="40"/>
      <c r="G496" s="40"/>
      <c r="H496" s="40"/>
      <c r="I496" s="40" t="s">
        <v>3493</v>
      </c>
      <c r="J496" s="40" t="s">
        <v>3564</v>
      </c>
      <c r="K496" s="40" t="s">
        <v>3564</v>
      </c>
      <c r="L496" s="40" t="s">
        <v>1847</v>
      </c>
      <c r="M496" s="40" t="s">
        <v>3564</v>
      </c>
      <c r="N496" s="40">
        <v>58</v>
      </c>
      <c r="O496" s="40" t="b">
        <v>1</v>
      </c>
      <c r="P496" s="40" t="s">
        <v>1852</v>
      </c>
      <c r="Q496" s="40" t="s">
        <v>1853</v>
      </c>
      <c r="R496" s="40" t="s">
        <v>3495</v>
      </c>
    </row>
    <row r="497" spans="1:18" x14ac:dyDescent="0.25">
      <c r="A497" s="40" t="s">
        <v>3565</v>
      </c>
      <c r="B497" s="40" t="s">
        <v>3566</v>
      </c>
      <c r="C497" s="40"/>
      <c r="D497" s="40" t="s">
        <v>3542</v>
      </c>
      <c r="E497" s="40"/>
      <c r="F497" s="40"/>
      <c r="G497" s="40"/>
      <c r="H497" s="40"/>
      <c r="I497" s="40" t="s">
        <v>3493</v>
      </c>
      <c r="J497" s="40" t="s">
        <v>3566</v>
      </c>
      <c r="K497" s="40" t="s">
        <v>3566</v>
      </c>
      <c r="L497" s="40" t="s">
        <v>1847</v>
      </c>
      <c r="M497" s="40" t="s">
        <v>3566</v>
      </c>
      <c r="N497" s="40">
        <v>58</v>
      </c>
      <c r="O497" s="40" t="b">
        <v>1</v>
      </c>
      <c r="P497" s="40" t="s">
        <v>1852</v>
      </c>
      <c r="Q497" s="40" t="s">
        <v>1853</v>
      </c>
      <c r="R497" s="40" t="s">
        <v>3495</v>
      </c>
    </row>
    <row r="498" spans="1:18" x14ac:dyDescent="0.25">
      <c r="A498" s="40" t="s">
        <v>3567</v>
      </c>
      <c r="B498" s="40" t="s">
        <v>3568</v>
      </c>
      <c r="C498" s="40"/>
      <c r="D498" s="40" t="s">
        <v>1848</v>
      </c>
      <c r="E498" s="40"/>
      <c r="F498" s="40"/>
      <c r="G498" s="40" t="s">
        <v>75</v>
      </c>
      <c r="H498" s="40" t="s">
        <v>1806</v>
      </c>
      <c r="I498" s="40" t="s">
        <v>3569</v>
      </c>
      <c r="J498" s="40" t="s">
        <v>3570</v>
      </c>
      <c r="K498" s="40" t="s">
        <v>3571</v>
      </c>
      <c r="L498" s="40" t="s">
        <v>1847</v>
      </c>
      <c r="M498" s="40" t="s">
        <v>3571</v>
      </c>
      <c r="N498" s="40">
        <v>58</v>
      </c>
      <c r="O498" s="40" t="b">
        <v>0</v>
      </c>
      <c r="P498" s="40" t="s">
        <v>1852</v>
      </c>
      <c r="Q498" s="40" t="s">
        <v>1853</v>
      </c>
      <c r="R498" s="40" t="s">
        <v>3495</v>
      </c>
    </row>
    <row r="499" spans="1:18" x14ac:dyDescent="0.25">
      <c r="A499" s="40" t="s">
        <v>3572</v>
      </c>
      <c r="B499" s="40" t="s">
        <v>3573</v>
      </c>
      <c r="C499" s="40"/>
      <c r="D499" s="40" t="s">
        <v>1848</v>
      </c>
      <c r="E499" s="40" t="s">
        <v>1968</v>
      </c>
      <c r="F499" s="40"/>
      <c r="G499" s="40" t="s">
        <v>75</v>
      </c>
      <c r="H499" s="40" t="s">
        <v>1806</v>
      </c>
      <c r="I499" s="40" t="s">
        <v>3569</v>
      </c>
      <c r="J499" s="40" t="s">
        <v>3574</v>
      </c>
      <c r="K499" s="40" t="s">
        <v>3575</v>
      </c>
      <c r="L499" s="40" t="s">
        <v>1847</v>
      </c>
      <c r="M499" s="40" t="s">
        <v>3575</v>
      </c>
      <c r="N499" s="40">
        <v>58</v>
      </c>
      <c r="O499" s="40" t="b">
        <v>0</v>
      </c>
      <c r="P499" s="40" t="s">
        <v>1852</v>
      </c>
      <c r="Q499" s="40" t="s">
        <v>1853</v>
      </c>
      <c r="R499" s="40" t="s">
        <v>3495</v>
      </c>
    </row>
    <row r="500" spans="1:18" x14ac:dyDescent="0.25">
      <c r="A500" s="40" t="s">
        <v>3576</v>
      </c>
      <c r="B500" s="40" t="s">
        <v>3577</v>
      </c>
      <c r="C500" s="40"/>
      <c r="D500" s="40" t="s">
        <v>1848</v>
      </c>
      <c r="E500" s="40" t="s">
        <v>2102</v>
      </c>
      <c r="F500" s="40"/>
      <c r="G500" s="40" t="s">
        <v>1813</v>
      </c>
      <c r="H500" s="40" t="s">
        <v>1814</v>
      </c>
      <c r="I500" s="40" t="s">
        <v>3569</v>
      </c>
      <c r="J500" s="40" t="s">
        <v>3578</v>
      </c>
      <c r="K500" s="40" t="s">
        <v>3579</v>
      </c>
      <c r="L500" s="40" t="s">
        <v>1847</v>
      </c>
      <c r="M500" s="40" t="s">
        <v>3579</v>
      </c>
      <c r="N500" s="40">
        <v>58</v>
      </c>
      <c r="O500" s="40" t="b">
        <v>0</v>
      </c>
      <c r="P500" s="40" t="s">
        <v>1852</v>
      </c>
      <c r="Q500" s="40" t="s">
        <v>1853</v>
      </c>
      <c r="R500" s="40" t="s">
        <v>3495</v>
      </c>
    </row>
    <row r="501" spans="1:18" x14ac:dyDescent="0.25">
      <c r="A501" s="40" t="s">
        <v>3580</v>
      </c>
      <c r="B501" s="40" t="s">
        <v>3581</v>
      </c>
      <c r="C501" s="40"/>
      <c r="D501" s="40" t="s">
        <v>1848</v>
      </c>
      <c r="E501" s="40"/>
      <c r="F501" s="40"/>
      <c r="G501" s="40" t="s">
        <v>1813</v>
      </c>
      <c r="H501" s="40" t="s">
        <v>1814</v>
      </c>
      <c r="I501" s="40" t="s">
        <v>3569</v>
      </c>
      <c r="J501" s="40" t="s">
        <v>3582</v>
      </c>
      <c r="K501" s="40" t="s">
        <v>3583</v>
      </c>
      <c r="L501" s="40" t="s">
        <v>1847</v>
      </c>
      <c r="M501" s="40" t="s">
        <v>3583</v>
      </c>
      <c r="N501" s="40">
        <v>58</v>
      </c>
      <c r="O501" s="40" t="b">
        <v>0</v>
      </c>
      <c r="P501" s="40" t="s">
        <v>1852</v>
      </c>
      <c r="Q501" s="40" t="s">
        <v>1853</v>
      </c>
      <c r="R501" s="40" t="s">
        <v>3495</v>
      </c>
    </row>
    <row r="502" spans="1:18" x14ac:dyDescent="0.25">
      <c r="A502" s="40" t="s">
        <v>3584</v>
      </c>
      <c r="B502" s="40" t="s">
        <v>3585</v>
      </c>
      <c r="C502" s="40"/>
      <c r="D502" s="40" t="s">
        <v>1848</v>
      </c>
      <c r="E502" s="40" t="s">
        <v>1956</v>
      </c>
      <c r="F502" s="40"/>
      <c r="G502" s="40" t="s">
        <v>75</v>
      </c>
      <c r="H502" s="40" t="s">
        <v>1806</v>
      </c>
      <c r="I502" s="40" t="s">
        <v>3569</v>
      </c>
      <c r="J502" s="40" t="s">
        <v>3585</v>
      </c>
      <c r="K502" s="40" t="s">
        <v>3586</v>
      </c>
      <c r="L502" s="40" t="s">
        <v>1847</v>
      </c>
      <c r="M502" s="40" t="s">
        <v>3586</v>
      </c>
      <c r="N502" s="40">
        <v>58</v>
      </c>
      <c r="O502" s="40" t="b">
        <v>0</v>
      </c>
      <c r="P502" s="40" t="s">
        <v>1852</v>
      </c>
      <c r="Q502" s="40" t="s">
        <v>1853</v>
      </c>
      <c r="R502" s="40" t="s">
        <v>3495</v>
      </c>
    </row>
    <row r="503" spans="1:18" x14ac:dyDescent="0.25">
      <c r="A503" s="40" t="s">
        <v>3587</v>
      </c>
      <c r="B503" s="40" t="s">
        <v>3588</v>
      </c>
      <c r="C503" s="40"/>
      <c r="D503" s="40" t="s">
        <v>1848</v>
      </c>
      <c r="E503" s="40" t="s">
        <v>1911</v>
      </c>
      <c r="F503" s="40"/>
      <c r="G503" s="40" t="s">
        <v>76</v>
      </c>
      <c r="H503" s="40" t="s">
        <v>1804</v>
      </c>
      <c r="I503" s="40" t="s">
        <v>3493</v>
      </c>
      <c r="J503" s="40" t="s">
        <v>3588</v>
      </c>
      <c r="K503" s="40" t="s">
        <v>3589</v>
      </c>
      <c r="L503" s="40" t="s">
        <v>1847</v>
      </c>
      <c r="M503" s="40" t="s">
        <v>3589</v>
      </c>
      <c r="N503" s="40">
        <v>58</v>
      </c>
      <c r="O503" s="40" t="b">
        <v>0</v>
      </c>
      <c r="P503" s="40" t="s">
        <v>1852</v>
      </c>
      <c r="Q503" s="40" t="s">
        <v>1853</v>
      </c>
      <c r="R503" s="40" t="s">
        <v>3495</v>
      </c>
    </row>
    <row r="504" spans="1:18" x14ac:dyDescent="0.25">
      <c r="A504" s="40" t="s">
        <v>3590</v>
      </c>
      <c r="B504" s="40" t="s">
        <v>3591</v>
      </c>
      <c r="C504" s="40"/>
      <c r="D504" s="40" t="s">
        <v>1848</v>
      </c>
      <c r="E504" s="40"/>
      <c r="F504" s="40"/>
      <c r="G504" s="40" t="s">
        <v>76</v>
      </c>
      <c r="H504" s="40" t="s">
        <v>1804</v>
      </c>
      <c r="I504" s="40" t="s">
        <v>3493</v>
      </c>
      <c r="J504" s="40" t="s">
        <v>3592</v>
      </c>
      <c r="K504" s="40" t="s">
        <v>3593</v>
      </c>
      <c r="L504" s="40" t="s">
        <v>1847</v>
      </c>
      <c r="M504" s="40" t="s">
        <v>3593</v>
      </c>
      <c r="N504" s="40">
        <v>58</v>
      </c>
      <c r="O504" s="40" t="b">
        <v>0</v>
      </c>
      <c r="P504" s="40" t="s">
        <v>1852</v>
      </c>
      <c r="Q504" s="40" t="s">
        <v>1853</v>
      </c>
      <c r="R504" s="40" t="s">
        <v>3495</v>
      </c>
    </row>
    <row r="505" spans="1:18" x14ac:dyDescent="0.25">
      <c r="A505" s="40" t="s">
        <v>3594</v>
      </c>
      <c r="B505" s="40" t="s">
        <v>3595</v>
      </c>
      <c r="C505" s="40"/>
      <c r="D505" s="40" t="s">
        <v>1920</v>
      </c>
      <c r="E505" s="40"/>
      <c r="F505" s="40"/>
      <c r="G505" s="40"/>
      <c r="H505" s="40"/>
      <c r="I505" s="40" t="s">
        <v>3493</v>
      </c>
      <c r="J505" s="40" t="s">
        <v>3595</v>
      </c>
      <c r="K505" s="40" t="s">
        <v>3595</v>
      </c>
      <c r="L505" s="40" t="s">
        <v>1847</v>
      </c>
      <c r="M505" s="40" t="s">
        <v>3595</v>
      </c>
      <c r="N505" s="40">
        <v>58</v>
      </c>
      <c r="O505" s="40" t="b">
        <v>0</v>
      </c>
      <c r="P505" s="40" t="s">
        <v>1852</v>
      </c>
      <c r="Q505" s="40" t="s">
        <v>1853</v>
      </c>
      <c r="R505" s="40" t="s">
        <v>3495</v>
      </c>
    </row>
    <row r="506" spans="1:18" x14ac:dyDescent="0.25">
      <c r="A506" s="40" t="s">
        <v>3596</v>
      </c>
      <c r="B506" s="40" t="s">
        <v>3597</v>
      </c>
      <c r="C506" s="40"/>
      <c r="D506" s="40" t="s">
        <v>3511</v>
      </c>
      <c r="E506" s="40"/>
      <c r="F506" s="40"/>
      <c r="G506" s="40"/>
      <c r="H506" s="40"/>
      <c r="I506" s="40" t="s">
        <v>3493</v>
      </c>
      <c r="J506" s="40" t="s">
        <v>3597</v>
      </c>
      <c r="K506" s="40" t="s">
        <v>3597</v>
      </c>
      <c r="L506" s="40" t="s">
        <v>1847</v>
      </c>
      <c r="M506" s="40" t="s">
        <v>3597</v>
      </c>
      <c r="N506" s="40">
        <v>58</v>
      </c>
      <c r="O506" s="40" t="b">
        <v>0</v>
      </c>
      <c r="P506" s="40" t="s">
        <v>1852</v>
      </c>
      <c r="Q506" s="40" t="s">
        <v>1853</v>
      </c>
      <c r="R506" s="40" t="s">
        <v>3495</v>
      </c>
    </row>
    <row r="507" spans="1:18" x14ac:dyDescent="0.25">
      <c r="A507" s="41" t="s">
        <v>3598</v>
      </c>
      <c r="B507" s="41" t="s">
        <v>3599</v>
      </c>
      <c r="C507" s="41"/>
      <c r="D507" s="41" t="s">
        <v>3504</v>
      </c>
      <c r="E507" s="41"/>
      <c r="F507" s="41"/>
      <c r="G507" s="41"/>
      <c r="H507" s="41"/>
      <c r="I507" s="41" t="s">
        <v>3493</v>
      </c>
      <c r="J507" s="41" t="s">
        <v>3599</v>
      </c>
      <c r="K507" s="41" t="s">
        <v>3599</v>
      </c>
      <c r="L507" s="41" t="s">
        <v>1847</v>
      </c>
      <c r="M507" s="41" t="s">
        <v>3599</v>
      </c>
      <c r="N507" s="41">
        <v>58</v>
      </c>
      <c r="O507" s="41" t="b">
        <v>1</v>
      </c>
      <c r="P507" s="41" t="s">
        <v>1852</v>
      </c>
      <c r="Q507" s="41" t="s">
        <v>1853</v>
      </c>
      <c r="R507" s="41" t="s">
        <v>3495</v>
      </c>
    </row>
    <row r="508" spans="1:18" x14ac:dyDescent="0.25">
      <c r="A508" s="40" t="s">
        <v>3600</v>
      </c>
      <c r="B508" s="40" t="s">
        <v>3601</v>
      </c>
      <c r="C508" s="40"/>
      <c r="D508" s="40" t="s">
        <v>3359</v>
      </c>
      <c r="E508" s="40"/>
      <c r="F508" s="40"/>
      <c r="G508" s="40"/>
      <c r="H508" s="40"/>
      <c r="I508" s="40" t="s">
        <v>3493</v>
      </c>
      <c r="J508" s="40" t="s">
        <v>3601</v>
      </c>
      <c r="K508" s="40" t="s">
        <v>3601</v>
      </c>
      <c r="L508" s="40" t="s">
        <v>1847</v>
      </c>
      <c r="M508" s="40" t="s">
        <v>3601</v>
      </c>
      <c r="N508" s="40">
        <v>58</v>
      </c>
      <c r="O508" s="40" t="b">
        <v>1</v>
      </c>
      <c r="P508" s="40" t="s">
        <v>1852</v>
      </c>
      <c r="Q508" s="40" t="s">
        <v>1853</v>
      </c>
      <c r="R508" s="40" t="s">
        <v>3495</v>
      </c>
    </row>
    <row r="509" spans="1:18" x14ac:dyDescent="0.25">
      <c r="A509" s="40" t="s">
        <v>3602</v>
      </c>
      <c r="B509" s="40" t="s">
        <v>3603</v>
      </c>
      <c r="C509" s="40"/>
      <c r="D509" s="40" t="s">
        <v>3056</v>
      </c>
      <c r="E509" s="40"/>
      <c r="F509" s="40"/>
      <c r="G509" s="40"/>
      <c r="H509" s="40"/>
      <c r="I509" s="40" t="s">
        <v>3569</v>
      </c>
      <c r="J509" s="40"/>
      <c r="K509" s="40"/>
      <c r="L509" s="40" t="s">
        <v>3604</v>
      </c>
      <c r="M509" s="40" t="s">
        <v>3605</v>
      </c>
      <c r="N509" s="40">
        <v>58</v>
      </c>
      <c r="O509" s="40" t="b">
        <v>0</v>
      </c>
      <c r="P509" s="40" t="s">
        <v>1852</v>
      </c>
      <c r="Q509" s="40" t="s">
        <v>1853</v>
      </c>
      <c r="R509" s="40" t="s">
        <v>3495</v>
      </c>
    </row>
    <row r="510" spans="1:18" x14ac:dyDescent="0.25">
      <c r="A510" s="41" t="s">
        <v>576</v>
      </c>
      <c r="B510" s="41" t="s">
        <v>577</v>
      </c>
      <c r="C510" s="41" t="s">
        <v>3606</v>
      </c>
      <c r="D510" s="41" t="s">
        <v>1848</v>
      </c>
      <c r="E510" s="41" t="s">
        <v>1968</v>
      </c>
      <c r="F510" s="41"/>
      <c r="G510" s="41" t="s">
        <v>1809</v>
      </c>
      <c r="H510" s="41" t="s">
        <v>1810</v>
      </c>
      <c r="I510" s="41" t="s">
        <v>1882</v>
      </c>
      <c r="J510" s="41" t="s">
        <v>577</v>
      </c>
      <c r="K510" s="41" t="s">
        <v>3607</v>
      </c>
      <c r="L510" s="41" t="s">
        <v>1847</v>
      </c>
      <c r="M510" s="41" t="s">
        <v>3607</v>
      </c>
      <c r="N510" s="41"/>
      <c r="O510" s="41" t="b">
        <v>0</v>
      </c>
      <c r="P510" s="41" t="s">
        <v>1852</v>
      </c>
      <c r="Q510" s="41" t="s">
        <v>1853</v>
      </c>
      <c r="R510" s="41" t="s">
        <v>576</v>
      </c>
    </row>
    <row r="511" spans="1:18" x14ac:dyDescent="0.25">
      <c r="A511" s="41" t="s">
        <v>3608</v>
      </c>
      <c r="B511" s="41" t="s">
        <v>3609</v>
      </c>
      <c r="C511" s="41"/>
      <c r="D511" s="41" t="s">
        <v>2177</v>
      </c>
      <c r="E511" s="41" t="s">
        <v>3610</v>
      </c>
      <c r="F511" s="41"/>
      <c r="G511" s="41"/>
      <c r="H511" s="41"/>
      <c r="I511" s="41"/>
      <c r="J511" s="41" t="s">
        <v>3609</v>
      </c>
      <c r="K511" s="41" t="s">
        <v>3611</v>
      </c>
      <c r="L511" s="41"/>
      <c r="M511" s="41" t="s">
        <v>3611</v>
      </c>
      <c r="N511" s="41"/>
      <c r="O511" s="41" t="b">
        <v>0</v>
      </c>
      <c r="P511" s="41" t="s">
        <v>1852</v>
      </c>
      <c r="Q511" s="41" t="s">
        <v>1853</v>
      </c>
      <c r="R511" s="41" t="s">
        <v>576</v>
      </c>
    </row>
    <row r="512" spans="1:18" x14ac:dyDescent="0.25">
      <c r="A512" s="41" t="s">
        <v>3612</v>
      </c>
      <c r="B512" s="41" t="s">
        <v>3613</v>
      </c>
      <c r="C512" s="41"/>
      <c r="D512" s="41" t="s">
        <v>1848</v>
      </c>
      <c r="E512" s="41" t="s">
        <v>1849</v>
      </c>
      <c r="F512" s="41" t="s">
        <v>3614</v>
      </c>
      <c r="G512" s="41" t="s">
        <v>76</v>
      </c>
      <c r="H512" s="41" t="s">
        <v>1804</v>
      </c>
      <c r="I512" s="41" t="s">
        <v>1882</v>
      </c>
      <c r="J512" s="41"/>
      <c r="K512" s="41"/>
      <c r="L512" s="41" t="s">
        <v>3615</v>
      </c>
      <c r="M512" s="41" t="s">
        <v>3616</v>
      </c>
      <c r="N512" s="41"/>
      <c r="O512" s="41" t="b">
        <v>0</v>
      </c>
      <c r="P512" s="41" t="s">
        <v>1852</v>
      </c>
      <c r="Q512" s="41" t="s">
        <v>1853</v>
      </c>
      <c r="R512" s="41" t="s">
        <v>3612</v>
      </c>
    </row>
    <row r="513" spans="1:18" x14ac:dyDescent="0.25">
      <c r="A513" s="41" t="s">
        <v>3617</v>
      </c>
      <c r="B513" s="41" t="s">
        <v>3618</v>
      </c>
      <c r="C513" s="41"/>
      <c r="D513" s="41" t="s">
        <v>1848</v>
      </c>
      <c r="E513" s="41" t="s">
        <v>1985</v>
      </c>
      <c r="F513" s="41"/>
      <c r="G513" s="41" t="s">
        <v>76</v>
      </c>
      <c r="H513" s="41" t="s">
        <v>1804</v>
      </c>
      <c r="I513" s="41" t="s">
        <v>1882</v>
      </c>
      <c r="J513" s="41"/>
      <c r="K513" s="41"/>
      <c r="L513" s="41" t="s">
        <v>3619</v>
      </c>
      <c r="M513" s="41" t="s">
        <v>3620</v>
      </c>
      <c r="N513" s="41">
        <v>60</v>
      </c>
      <c r="O513" s="41" t="b">
        <v>0</v>
      </c>
      <c r="P513" s="41" t="s">
        <v>1852</v>
      </c>
      <c r="Q513" s="41" t="s">
        <v>1853</v>
      </c>
      <c r="R513" s="41" t="s">
        <v>3617</v>
      </c>
    </row>
    <row r="514" spans="1:18" x14ac:dyDescent="0.25">
      <c r="A514" s="40" t="s">
        <v>3621</v>
      </c>
      <c r="B514" s="40" t="s">
        <v>3622</v>
      </c>
      <c r="C514" s="40"/>
      <c r="D514" s="40" t="s">
        <v>1932</v>
      </c>
      <c r="E514" s="40"/>
      <c r="F514" s="40"/>
      <c r="G514" s="40"/>
      <c r="H514" s="40"/>
      <c r="I514" s="40" t="s">
        <v>3371</v>
      </c>
      <c r="J514" s="40"/>
      <c r="K514" s="40"/>
      <c r="L514" s="40"/>
      <c r="M514" s="40" t="s">
        <v>3623</v>
      </c>
      <c r="N514" s="40"/>
      <c r="O514" s="40" t="b">
        <v>0</v>
      </c>
      <c r="P514" s="40" t="s">
        <v>1852</v>
      </c>
      <c r="Q514" s="40" t="s">
        <v>1853</v>
      </c>
      <c r="R514" s="40" t="s">
        <v>3621</v>
      </c>
    </row>
    <row r="515" spans="1:18" x14ac:dyDescent="0.25">
      <c r="A515" s="41" t="s">
        <v>3624</v>
      </c>
      <c r="B515" s="41" t="s">
        <v>3625</v>
      </c>
      <c r="C515" s="41" t="s">
        <v>1847</v>
      </c>
      <c r="D515" s="41" t="s">
        <v>1848</v>
      </c>
      <c r="E515" s="41" t="s">
        <v>1968</v>
      </c>
      <c r="F515" s="41" t="s">
        <v>2734</v>
      </c>
      <c r="G515" s="41" t="s">
        <v>1811</v>
      </c>
      <c r="H515" s="41" t="s">
        <v>1812</v>
      </c>
      <c r="I515" s="41" t="s">
        <v>1882</v>
      </c>
      <c r="J515" s="41" t="s">
        <v>3626</v>
      </c>
      <c r="K515" s="41"/>
      <c r="L515" s="41" t="s">
        <v>3627</v>
      </c>
      <c r="M515" s="41" t="s">
        <v>3628</v>
      </c>
      <c r="N515" s="41"/>
      <c r="O515" s="41" t="b">
        <v>0</v>
      </c>
      <c r="P515" s="41" t="s">
        <v>1852</v>
      </c>
      <c r="Q515" s="41" t="s">
        <v>1853</v>
      </c>
      <c r="R515" s="41" t="s">
        <v>3624</v>
      </c>
    </row>
    <row r="516" spans="1:18" x14ac:dyDescent="0.25">
      <c r="A516" s="40" t="s">
        <v>753</v>
      </c>
      <c r="B516" s="40" t="s">
        <v>579</v>
      </c>
      <c r="C516" s="40" t="s">
        <v>3629</v>
      </c>
      <c r="D516" s="40" t="s">
        <v>1848</v>
      </c>
      <c r="E516" s="40" t="s">
        <v>2001</v>
      </c>
      <c r="F516" s="40"/>
      <c r="G516" s="40" t="s">
        <v>1809</v>
      </c>
      <c r="H516" s="40" t="s">
        <v>1810</v>
      </c>
      <c r="I516" s="40" t="s">
        <v>1882</v>
      </c>
      <c r="J516" s="40" t="s">
        <v>579</v>
      </c>
      <c r="K516" s="40" t="s">
        <v>3630</v>
      </c>
      <c r="L516" s="40" t="s">
        <v>1847</v>
      </c>
      <c r="M516" s="40" t="s">
        <v>3631</v>
      </c>
      <c r="N516" s="40"/>
      <c r="O516" s="40" t="b">
        <v>0</v>
      </c>
      <c r="P516" s="40" t="s">
        <v>1852</v>
      </c>
      <c r="Q516" s="40" t="s">
        <v>1853</v>
      </c>
      <c r="R516" s="40" t="s">
        <v>578</v>
      </c>
    </row>
    <row r="517" spans="1:18" x14ac:dyDescent="0.25">
      <c r="A517" s="40" t="s">
        <v>754</v>
      </c>
      <c r="B517" s="40" t="s">
        <v>755</v>
      </c>
      <c r="C517" s="40" t="s">
        <v>3629</v>
      </c>
      <c r="D517" s="40" t="s">
        <v>1848</v>
      </c>
      <c r="E517" s="40" t="s">
        <v>1862</v>
      </c>
      <c r="F517" s="40"/>
      <c r="G517" s="40" t="s">
        <v>1809</v>
      </c>
      <c r="H517" s="40" t="s">
        <v>1810</v>
      </c>
      <c r="I517" s="40" t="s">
        <v>1882</v>
      </c>
      <c r="J517" s="40" t="s">
        <v>755</v>
      </c>
      <c r="K517" s="40" t="s">
        <v>3632</v>
      </c>
      <c r="L517" s="40" t="s">
        <v>1847</v>
      </c>
      <c r="M517" s="40" t="s">
        <v>3632</v>
      </c>
      <c r="N517" s="40"/>
      <c r="O517" s="40" t="b">
        <v>0</v>
      </c>
      <c r="P517" s="40" t="s">
        <v>1852</v>
      </c>
      <c r="Q517" s="40" t="s">
        <v>1853</v>
      </c>
      <c r="R517" s="40" t="s">
        <v>578</v>
      </c>
    </row>
    <row r="518" spans="1:18" x14ac:dyDescent="0.25">
      <c r="A518" s="40" t="s">
        <v>756</v>
      </c>
      <c r="B518" s="40" t="s">
        <v>757</v>
      </c>
      <c r="C518" s="40" t="s">
        <v>3629</v>
      </c>
      <c r="D518" s="40" t="s">
        <v>1848</v>
      </c>
      <c r="E518" s="40" t="s">
        <v>2764</v>
      </c>
      <c r="F518" s="40"/>
      <c r="G518" s="40" t="s">
        <v>1809</v>
      </c>
      <c r="H518" s="40" t="s">
        <v>1810</v>
      </c>
      <c r="I518" s="40" t="s">
        <v>1882</v>
      </c>
      <c r="J518" s="40" t="s">
        <v>757</v>
      </c>
      <c r="K518" s="40" t="s">
        <v>3633</v>
      </c>
      <c r="L518" s="40" t="s">
        <v>1847</v>
      </c>
      <c r="M518" s="40" t="s">
        <v>3633</v>
      </c>
      <c r="N518" s="40"/>
      <c r="O518" s="40" t="b">
        <v>0</v>
      </c>
      <c r="P518" s="40" t="s">
        <v>1852</v>
      </c>
      <c r="Q518" s="40" t="s">
        <v>1853</v>
      </c>
      <c r="R518" s="40" t="s">
        <v>578</v>
      </c>
    </row>
    <row r="519" spans="1:18" x14ac:dyDescent="0.25">
      <c r="A519" s="40" t="s">
        <v>758</v>
      </c>
      <c r="B519" s="40" t="s">
        <v>759</v>
      </c>
      <c r="C519" s="40" t="s">
        <v>3629</v>
      </c>
      <c r="D519" s="40" t="s">
        <v>1848</v>
      </c>
      <c r="E519" s="40" t="s">
        <v>2764</v>
      </c>
      <c r="F519" s="40"/>
      <c r="G519" s="40" t="s">
        <v>1809</v>
      </c>
      <c r="H519" s="40" t="s">
        <v>1810</v>
      </c>
      <c r="I519" s="40" t="s">
        <v>1882</v>
      </c>
      <c r="J519" s="40" t="s">
        <v>759</v>
      </c>
      <c r="K519" s="40" t="s">
        <v>3634</v>
      </c>
      <c r="L519" s="40" t="s">
        <v>1847</v>
      </c>
      <c r="M519" s="40" t="s">
        <v>3634</v>
      </c>
      <c r="N519" s="40"/>
      <c r="O519" s="40" t="b">
        <v>0</v>
      </c>
      <c r="P519" s="40" t="s">
        <v>1852</v>
      </c>
      <c r="Q519" s="40" t="s">
        <v>1853</v>
      </c>
      <c r="R519" s="40" t="s">
        <v>578</v>
      </c>
    </row>
    <row r="520" spans="1:18" x14ac:dyDescent="0.25">
      <c r="A520" s="41" t="s">
        <v>760</v>
      </c>
      <c r="B520" s="41" t="s">
        <v>761</v>
      </c>
      <c r="C520" s="41" t="s">
        <v>3629</v>
      </c>
      <c r="D520" s="41" t="s">
        <v>1848</v>
      </c>
      <c r="E520" s="41" t="s">
        <v>1968</v>
      </c>
      <c r="F520" s="41"/>
      <c r="G520" s="41" t="s">
        <v>1809</v>
      </c>
      <c r="H520" s="41" t="s">
        <v>1810</v>
      </c>
      <c r="I520" s="41" t="s">
        <v>1882</v>
      </c>
      <c r="J520" s="41" t="s">
        <v>761</v>
      </c>
      <c r="K520" s="41" t="s">
        <v>3635</v>
      </c>
      <c r="L520" s="41" t="s">
        <v>1847</v>
      </c>
      <c r="M520" s="41" t="s">
        <v>3635</v>
      </c>
      <c r="N520" s="41"/>
      <c r="O520" s="41" t="b">
        <v>0</v>
      </c>
      <c r="P520" s="41" t="s">
        <v>1852</v>
      </c>
      <c r="Q520" s="41" t="s">
        <v>1853</v>
      </c>
      <c r="R520" s="41" t="s">
        <v>578</v>
      </c>
    </row>
    <row r="521" spans="1:18" x14ac:dyDescent="0.25">
      <c r="A521" s="40" t="s">
        <v>762</v>
      </c>
      <c r="B521" s="40" t="s">
        <v>763</v>
      </c>
      <c r="C521" s="40"/>
      <c r="D521" s="40" t="s">
        <v>1848</v>
      </c>
      <c r="E521" s="40" t="s">
        <v>1862</v>
      </c>
      <c r="F521" s="40" t="s">
        <v>2811</v>
      </c>
      <c r="G521" s="40"/>
      <c r="H521" s="40"/>
      <c r="I521" s="40" t="s">
        <v>3636</v>
      </c>
      <c r="J521" s="40" t="s">
        <v>3637</v>
      </c>
      <c r="K521" s="40"/>
      <c r="L521" s="40" t="s">
        <v>3638</v>
      </c>
      <c r="M521" s="40" t="s">
        <v>3639</v>
      </c>
      <c r="N521" s="40">
        <v>50</v>
      </c>
      <c r="O521" s="40" t="b">
        <v>0</v>
      </c>
      <c r="P521" s="40" t="s">
        <v>1852</v>
      </c>
      <c r="Q521" s="40" t="s">
        <v>1853</v>
      </c>
      <c r="R521" s="40" t="s">
        <v>580</v>
      </c>
    </row>
    <row r="522" spans="1:18" x14ac:dyDescent="0.25">
      <c r="A522" s="40" t="s">
        <v>3640</v>
      </c>
      <c r="B522" s="40" t="s">
        <v>3641</v>
      </c>
      <c r="C522" s="40"/>
      <c r="D522" s="40" t="s">
        <v>1848</v>
      </c>
      <c r="E522" s="40"/>
      <c r="F522" s="40"/>
      <c r="G522" s="40" t="s">
        <v>75</v>
      </c>
      <c r="H522" s="40" t="s">
        <v>1806</v>
      </c>
      <c r="I522" s="40" t="s">
        <v>3636</v>
      </c>
      <c r="J522" s="40" t="s">
        <v>3641</v>
      </c>
      <c r="K522" s="40" t="s">
        <v>3642</v>
      </c>
      <c r="L522" s="40"/>
      <c r="M522" s="40" t="s">
        <v>3642</v>
      </c>
      <c r="N522" s="40">
        <v>50</v>
      </c>
      <c r="O522" s="40" t="b">
        <v>0</v>
      </c>
      <c r="P522" s="40" t="s">
        <v>1852</v>
      </c>
      <c r="Q522" s="40" t="s">
        <v>1853</v>
      </c>
      <c r="R522" s="40" t="s">
        <v>580</v>
      </c>
    </row>
    <row r="523" spans="1:18" x14ac:dyDescent="0.25">
      <c r="A523" s="40" t="s">
        <v>3643</v>
      </c>
      <c r="B523" s="40" t="s">
        <v>3644</v>
      </c>
      <c r="C523" s="40"/>
      <c r="D523" s="40" t="s">
        <v>1848</v>
      </c>
      <c r="E523" s="40"/>
      <c r="F523" s="40"/>
      <c r="G523" s="40" t="s">
        <v>1809</v>
      </c>
      <c r="H523" s="40" t="s">
        <v>1810</v>
      </c>
      <c r="I523" s="40" t="s">
        <v>3636</v>
      </c>
      <c r="J523" s="40" t="s">
        <v>3644</v>
      </c>
      <c r="K523" s="40" t="s">
        <v>3645</v>
      </c>
      <c r="L523" s="40"/>
      <c r="M523" s="40" t="s">
        <v>3645</v>
      </c>
      <c r="N523" s="40">
        <v>50</v>
      </c>
      <c r="O523" s="40" t="b">
        <v>0</v>
      </c>
      <c r="P523" s="40" t="s">
        <v>1852</v>
      </c>
      <c r="Q523" s="40" t="s">
        <v>1853</v>
      </c>
      <c r="R523" s="40" t="s">
        <v>580</v>
      </c>
    </row>
    <row r="524" spans="1:18" x14ac:dyDescent="0.25">
      <c r="A524" s="40" t="s">
        <v>3646</v>
      </c>
      <c r="B524" s="40" t="s">
        <v>3647</v>
      </c>
      <c r="C524" s="40"/>
      <c r="D524" s="40" t="s">
        <v>1848</v>
      </c>
      <c r="E524" s="40"/>
      <c r="F524" s="40"/>
      <c r="G524" s="40" t="s">
        <v>1813</v>
      </c>
      <c r="H524" s="40" t="s">
        <v>1814</v>
      </c>
      <c r="I524" s="40" t="s">
        <v>3636</v>
      </c>
      <c r="J524" s="40" t="s">
        <v>3647</v>
      </c>
      <c r="K524" s="40" t="s">
        <v>3648</v>
      </c>
      <c r="L524" s="40"/>
      <c r="M524" s="40" t="s">
        <v>3648</v>
      </c>
      <c r="N524" s="40">
        <v>50</v>
      </c>
      <c r="O524" s="40" t="b">
        <v>0</v>
      </c>
      <c r="P524" s="40" t="s">
        <v>1852</v>
      </c>
      <c r="Q524" s="40" t="s">
        <v>1853</v>
      </c>
      <c r="R524" s="40" t="s">
        <v>580</v>
      </c>
    </row>
    <row r="525" spans="1:18" x14ac:dyDescent="0.25">
      <c r="A525" s="40" t="s">
        <v>3649</v>
      </c>
      <c r="B525" s="40" t="s">
        <v>3650</v>
      </c>
      <c r="C525" s="40"/>
      <c r="D525" s="40" t="s">
        <v>1848</v>
      </c>
      <c r="E525" s="40"/>
      <c r="F525" s="40"/>
      <c r="G525" s="40" t="s">
        <v>1813</v>
      </c>
      <c r="H525" s="40" t="s">
        <v>1814</v>
      </c>
      <c r="I525" s="40" t="s">
        <v>3636</v>
      </c>
      <c r="J525" s="40" t="s">
        <v>3650</v>
      </c>
      <c r="K525" s="40" t="s">
        <v>3651</v>
      </c>
      <c r="L525" s="40"/>
      <c r="M525" s="40" t="s">
        <v>3651</v>
      </c>
      <c r="N525" s="40">
        <v>50</v>
      </c>
      <c r="O525" s="40" t="b">
        <v>0</v>
      </c>
      <c r="P525" s="40" t="s">
        <v>1852</v>
      </c>
      <c r="Q525" s="40" t="s">
        <v>1853</v>
      </c>
      <c r="R525" s="40" t="s">
        <v>580</v>
      </c>
    </row>
    <row r="526" spans="1:18" x14ac:dyDescent="0.25">
      <c r="A526" s="40" t="s">
        <v>3652</v>
      </c>
      <c r="B526" s="40" t="s">
        <v>3653</v>
      </c>
      <c r="C526" s="40"/>
      <c r="D526" s="40" t="s">
        <v>1848</v>
      </c>
      <c r="E526" s="40"/>
      <c r="F526" s="40"/>
      <c r="G526" s="40" t="s">
        <v>1813</v>
      </c>
      <c r="H526" s="40" t="s">
        <v>1814</v>
      </c>
      <c r="I526" s="40" t="s">
        <v>3636</v>
      </c>
      <c r="J526" s="40" t="s">
        <v>3653</v>
      </c>
      <c r="K526" s="40" t="s">
        <v>3654</v>
      </c>
      <c r="L526" s="40"/>
      <c r="M526" s="40" t="s">
        <v>3654</v>
      </c>
      <c r="N526" s="40">
        <v>50</v>
      </c>
      <c r="O526" s="40" t="b">
        <v>0</v>
      </c>
      <c r="P526" s="40" t="s">
        <v>1852</v>
      </c>
      <c r="Q526" s="40" t="s">
        <v>1853</v>
      </c>
      <c r="R526" s="40" t="s">
        <v>580</v>
      </c>
    </row>
    <row r="527" spans="1:18" x14ac:dyDescent="0.25">
      <c r="A527" s="40" t="s">
        <v>3655</v>
      </c>
      <c r="B527" s="40" t="s">
        <v>3656</v>
      </c>
      <c r="C527" s="40"/>
      <c r="D527" s="40" t="s">
        <v>1848</v>
      </c>
      <c r="E527" s="40"/>
      <c r="F527" s="40"/>
      <c r="G527" s="40" t="s">
        <v>75</v>
      </c>
      <c r="H527" s="40" t="s">
        <v>1806</v>
      </c>
      <c r="I527" s="40" t="s">
        <v>3636</v>
      </c>
      <c r="J527" s="40" t="s">
        <v>3656</v>
      </c>
      <c r="K527" s="40" t="s">
        <v>3657</v>
      </c>
      <c r="L527" s="40"/>
      <c r="M527" s="40" t="s">
        <v>3657</v>
      </c>
      <c r="N527" s="40">
        <v>50</v>
      </c>
      <c r="O527" s="40" t="b">
        <v>0</v>
      </c>
      <c r="P527" s="40" t="s">
        <v>1852</v>
      </c>
      <c r="Q527" s="40" t="s">
        <v>1853</v>
      </c>
      <c r="R527" s="40" t="s">
        <v>580</v>
      </c>
    </row>
    <row r="528" spans="1:18" x14ac:dyDescent="0.25">
      <c r="A528" s="40" t="s">
        <v>3658</v>
      </c>
      <c r="B528" s="40" t="s">
        <v>3659</v>
      </c>
      <c r="C528" s="40"/>
      <c r="D528" s="40" t="s">
        <v>1848</v>
      </c>
      <c r="E528" s="40"/>
      <c r="F528" s="40"/>
      <c r="G528" s="40" t="s">
        <v>75</v>
      </c>
      <c r="H528" s="40" t="s">
        <v>1806</v>
      </c>
      <c r="I528" s="40" t="s">
        <v>3636</v>
      </c>
      <c r="J528" s="40" t="s">
        <v>3659</v>
      </c>
      <c r="K528" s="40" t="s">
        <v>3660</v>
      </c>
      <c r="L528" s="40"/>
      <c r="M528" s="40" t="s">
        <v>3660</v>
      </c>
      <c r="N528" s="40">
        <v>50</v>
      </c>
      <c r="O528" s="40" t="b">
        <v>0</v>
      </c>
      <c r="P528" s="40" t="s">
        <v>1852</v>
      </c>
      <c r="Q528" s="40" t="s">
        <v>1853</v>
      </c>
      <c r="R528" s="40" t="s">
        <v>580</v>
      </c>
    </row>
    <row r="529" spans="1:18" x14ac:dyDescent="0.25">
      <c r="A529" s="40" t="s">
        <v>3661</v>
      </c>
      <c r="B529" s="40" t="s">
        <v>3662</v>
      </c>
      <c r="C529" s="40"/>
      <c r="D529" s="40" t="s">
        <v>1848</v>
      </c>
      <c r="E529" s="40"/>
      <c r="F529" s="40"/>
      <c r="G529" s="40" t="s">
        <v>1813</v>
      </c>
      <c r="H529" s="40" t="s">
        <v>1814</v>
      </c>
      <c r="I529" s="40" t="s">
        <v>3636</v>
      </c>
      <c r="J529" s="40" t="s">
        <v>3662</v>
      </c>
      <c r="K529" s="40" t="s">
        <v>3663</v>
      </c>
      <c r="L529" s="40"/>
      <c r="M529" s="40" t="s">
        <v>3663</v>
      </c>
      <c r="N529" s="40">
        <v>50</v>
      </c>
      <c r="O529" s="40" t="b">
        <v>0</v>
      </c>
      <c r="P529" s="40" t="s">
        <v>1852</v>
      </c>
      <c r="Q529" s="40" t="s">
        <v>1853</v>
      </c>
      <c r="R529" s="40" t="s">
        <v>580</v>
      </c>
    </row>
    <row r="530" spans="1:18" x14ac:dyDescent="0.25">
      <c r="A530" s="40" t="s">
        <v>3664</v>
      </c>
      <c r="B530" s="40" t="s">
        <v>3665</v>
      </c>
      <c r="C530" s="40"/>
      <c r="D530" s="40" t="s">
        <v>1848</v>
      </c>
      <c r="E530" s="40"/>
      <c r="F530" s="40"/>
      <c r="G530" s="40" t="s">
        <v>1813</v>
      </c>
      <c r="H530" s="40" t="s">
        <v>1814</v>
      </c>
      <c r="I530" s="40" t="s">
        <v>3636</v>
      </c>
      <c r="J530" s="40" t="s">
        <v>3665</v>
      </c>
      <c r="K530" s="40" t="s">
        <v>3666</v>
      </c>
      <c r="L530" s="40"/>
      <c r="M530" s="40" t="s">
        <v>3666</v>
      </c>
      <c r="N530" s="40">
        <v>50</v>
      </c>
      <c r="O530" s="40" t="b">
        <v>0</v>
      </c>
      <c r="P530" s="40" t="s">
        <v>1852</v>
      </c>
      <c r="Q530" s="40" t="s">
        <v>1853</v>
      </c>
      <c r="R530" s="40" t="s">
        <v>580</v>
      </c>
    </row>
    <row r="531" spans="1:18" x14ac:dyDescent="0.25">
      <c r="A531" s="40" t="s">
        <v>3667</v>
      </c>
      <c r="B531" s="40" t="s">
        <v>3668</v>
      </c>
      <c r="C531" s="40"/>
      <c r="D531" s="40" t="s">
        <v>1848</v>
      </c>
      <c r="E531" s="40"/>
      <c r="F531" s="40"/>
      <c r="G531" s="40" t="s">
        <v>1809</v>
      </c>
      <c r="H531" s="40" t="s">
        <v>1810</v>
      </c>
      <c r="I531" s="40" t="s">
        <v>3636</v>
      </c>
      <c r="J531" s="40" t="s">
        <v>3668</v>
      </c>
      <c r="K531" s="40" t="s">
        <v>3669</v>
      </c>
      <c r="L531" s="40"/>
      <c r="M531" s="40" t="s">
        <v>3669</v>
      </c>
      <c r="N531" s="40">
        <v>50</v>
      </c>
      <c r="O531" s="40" t="b">
        <v>0</v>
      </c>
      <c r="P531" s="40" t="s">
        <v>1852</v>
      </c>
      <c r="Q531" s="40" t="s">
        <v>1853</v>
      </c>
      <c r="R531" s="40" t="s">
        <v>580</v>
      </c>
    </row>
    <row r="532" spans="1:18" x14ac:dyDescent="0.25">
      <c r="A532" s="40" t="s">
        <v>3670</v>
      </c>
      <c r="B532" s="40" t="s">
        <v>3671</v>
      </c>
      <c r="C532" s="40"/>
      <c r="D532" s="40" t="s">
        <v>1848</v>
      </c>
      <c r="E532" s="40"/>
      <c r="F532" s="40"/>
      <c r="G532" s="40" t="s">
        <v>75</v>
      </c>
      <c r="H532" s="40" t="s">
        <v>1806</v>
      </c>
      <c r="I532" s="40" t="s">
        <v>3636</v>
      </c>
      <c r="J532" s="40" t="s">
        <v>3671</v>
      </c>
      <c r="K532" s="40" t="s">
        <v>3672</v>
      </c>
      <c r="L532" s="40"/>
      <c r="M532" s="40" t="s">
        <v>3672</v>
      </c>
      <c r="N532" s="40">
        <v>50</v>
      </c>
      <c r="O532" s="40" t="b">
        <v>0</v>
      </c>
      <c r="P532" s="40" t="s">
        <v>1852</v>
      </c>
      <c r="Q532" s="40" t="s">
        <v>1853</v>
      </c>
      <c r="R532" s="40" t="s">
        <v>580</v>
      </c>
    </row>
    <row r="533" spans="1:18" x14ac:dyDescent="0.25">
      <c r="A533" s="40" t="s">
        <v>3673</v>
      </c>
      <c r="B533" s="40" t="s">
        <v>3674</v>
      </c>
      <c r="C533" s="40"/>
      <c r="D533" s="40" t="s">
        <v>1848</v>
      </c>
      <c r="E533" s="40"/>
      <c r="F533" s="40"/>
      <c r="G533" s="40" t="s">
        <v>1809</v>
      </c>
      <c r="H533" s="40" t="s">
        <v>1810</v>
      </c>
      <c r="I533" s="40" t="s">
        <v>3636</v>
      </c>
      <c r="J533" s="40" t="s">
        <v>3674</v>
      </c>
      <c r="K533" s="40" t="s">
        <v>3675</v>
      </c>
      <c r="L533" s="40"/>
      <c r="M533" s="40" t="s">
        <v>3675</v>
      </c>
      <c r="N533" s="40">
        <v>50</v>
      </c>
      <c r="O533" s="40" t="b">
        <v>0</v>
      </c>
      <c r="P533" s="40" t="s">
        <v>1852</v>
      </c>
      <c r="Q533" s="40" t="s">
        <v>1853</v>
      </c>
      <c r="R533" s="40" t="s">
        <v>580</v>
      </c>
    </row>
    <row r="534" spans="1:18" x14ac:dyDescent="0.25">
      <c r="A534" s="40" t="s">
        <v>3676</v>
      </c>
      <c r="B534" s="40" t="s">
        <v>3677</v>
      </c>
      <c r="C534" s="40"/>
      <c r="D534" s="40" t="s">
        <v>1848</v>
      </c>
      <c r="E534" s="40"/>
      <c r="F534" s="40"/>
      <c r="G534" s="40" t="s">
        <v>75</v>
      </c>
      <c r="H534" s="40" t="s">
        <v>1806</v>
      </c>
      <c r="I534" s="40" t="s">
        <v>3636</v>
      </c>
      <c r="J534" s="40" t="s">
        <v>3677</v>
      </c>
      <c r="K534" s="40" t="s">
        <v>3678</v>
      </c>
      <c r="L534" s="40"/>
      <c r="M534" s="40" t="s">
        <v>3678</v>
      </c>
      <c r="N534" s="40">
        <v>50</v>
      </c>
      <c r="O534" s="40" t="b">
        <v>0</v>
      </c>
      <c r="P534" s="40" t="s">
        <v>1852</v>
      </c>
      <c r="Q534" s="40" t="s">
        <v>1853</v>
      </c>
      <c r="R534" s="40" t="s">
        <v>580</v>
      </c>
    </row>
    <row r="535" spans="1:18" x14ac:dyDescent="0.25">
      <c r="A535" s="40" t="s">
        <v>3679</v>
      </c>
      <c r="B535" s="40" t="s">
        <v>3680</v>
      </c>
      <c r="C535" s="40"/>
      <c r="D535" s="40" t="s">
        <v>1848</v>
      </c>
      <c r="E535" s="40"/>
      <c r="F535" s="40"/>
      <c r="G535" s="40" t="s">
        <v>1809</v>
      </c>
      <c r="H535" s="40" t="s">
        <v>1810</v>
      </c>
      <c r="I535" s="40" t="s">
        <v>3636</v>
      </c>
      <c r="J535" s="40" t="s">
        <v>3680</v>
      </c>
      <c r="K535" s="40" t="s">
        <v>3681</v>
      </c>
      <c r="L535" s="40"/>
      <c r="M535" s="40" t="s">
        <v>3681</v>
      </c>
      <c r="N535" s="40">
        <v>50</v>
      </c>
      <c r="O535" s="40" t="b">
        <v>0</v>
      </c>
      <c r="P535" s="40" t="s">
        <v>1852</v>
      </c>
      <c r="Q535" s="40" t="s">
        <v>1853</v>
      </c>
      <c r="R535" s="40" t="s">
        <v>580</v>
      </c>
    </row>
    <row r="536" spans="1:18" x14ac:dyDescent="0.25">
      <c r="A536" s="40" t="s">
        <v>3682</v>
      </c>
      <c r="B536" s="40" t="s">
        <v>3683</v>
      </c>
      <c r="C536" s="40"/>
      <c r="D536" s="40" t="s">
        <v>1848</v>
      </c>
      <c r="E536" s="40"/>
      <c r="F536" s="40"/>
      <c r="G536" s="40" t="s">
        <v>1809</v>
      </c>
      <c r="H536" s="40" t="s">
        <v>1810</v>
      </c>
      <c r="I536" s="40" t="s">
        <v>3636</v>
      </c>
      <c r="J536" s="40" t="s">
        <v>3683</v>
      </c>
      <c r="K536" s="40" t="s">
        <v>3684</v>
      </c>
      <c r="L536" s="40"/>
      <c r="M536" s="40" t="s">
        <v>3684</v>
      </c>
      <c r="N536" s="40">
        <v>50</v>
      </c>
      <c r="O536" s="40" t="b">
        <v>0</v>
      </c>
      <c r="P536" s="40" t="s">
        <v>1852</v>
      </c>
      <c r="Q536" s="40" t="s">
        <v>1853</v>
      </c>
      <c r="R536" s="40" t="s">
        <v>580</v>
      </c>
    </row>
    <row r="537" spans="1:18" x14ac:dyDescent="0.25">
      <c r="A537" s="40" t="s">
        <v>3685</v>
      </c>
      <c r="B537" s="40" t="s">
        <v>3686</v>
      </c>
      <c r="C537" s="40"/>
      <c r="D537" s="40" t="s">
        <v>1848</v>
      </c>
      <c r="E537" s="40"/>
      <c r="F537" s="40"/>
      <c r="G537" s="40" t="s">
        <v>75</v>
      </c>
      <c r="H537" s="40" t="s">
        <v>1806</v>
      </c>
      <c r="I537" s="40" t="s">
        <v>3636</v>
      </c>
      <c r="J537" s="40" t="s">
        <v>3686</v>
      </c>
      <c r="K537" s="40" t="s">
        <v>3687</v>
      </c>
      <c r="L537" s="40"/>
      <c r="M537" s="40" t="s">
        <v>3687</v>
      </c>
      <c r="N537" s="40">
        <v>50</v>
      </c>
      <c r="O537" s="40" t="b">
        <v>0</v>
      </c>
      <c r="P537" s="40" t="s">
        <v>1852</v>
      </c>
      <c r="Q537" s="40" t="s">
        <v>1853</v>
      </c>
      <c r="R537" s="40" t="s">
        <v>580</v>
      </c>
    </row>
    <row r="538" spans="1:18" x14ac:dyDescent="0.25">
      <c r="A538" s="40" t="s">
        <v>3688</v>
      </c>
      <c r="B538" s="40" t="s">
        <v>3689</v>
      </c>
      <c r="C538" s="40"/>
      <c r="D538" s="40" t="s">
        <v>1848</v>
      </c>
      <c r="E538" s="40"/>
      <c r="F538" s="40"/>
      <c r="G538" s="40" t="s">
        <v>1813</v>
      </c>
      <c r="H538" s="40" t="s">
        <v>1814</v>
      </c>
      <c r="I538" s="40" t="s">
        <v>3636</v>
      </c>
      <c r="J538" s="40" t="s">
        <v>3689</v>
      </c>
      <c r="K538" s="40" t="s">
        <v>3690</v>
      </c>
      <c r="L538" s="40"/>
      <c r="M538" s="40" t="s">
        <v>3690</v>
      </c>
      <c r="N538" s="40">
        <v>50</v>
      </c>
      <c r="O538" s="40" t="b">
        <v>0</v>
      </c>
      <c r="P538" s="40" t="s">
        <v>1852</v>
      </c>
      <c r="Q538" s="40" t="s">
        <v>1853</v>
      </c>
      <c r="R538" s="40" t="s">
        <v>580</v>
      </c>
    </row>
    <row r="539" spans="1:18" x14ac:dyDescent="0.25">
      <c r="A539" s="40" t="s">
        <v>3691</v>
      </c>
      <c r="B539" s="40" t="s">
        <v>3692</v>
      </c>
      <c r="C539" s="40"/>
      <c r="D539" s="40" t="s">
        <v>1848</v>
      </c>
      <c r="E539" s="40"/>
      <c r="F539" s="40"/>
      <c r="G539" s="40" t="s">
        <v>1809</v>
      </c>
      <c r="H539" s="40" t="s">
        <v>1810</v>
      </c>
      <c r="I539" s="40" t="s">
        <v>3636</v>
      </c>
      <c r="J539" s="40" t="s">
        <v>3692</v>
      </c>
      <c r="K539" s="40" t="s">
        <v>3693</v>
      </c>
      <c r="L539" s="40"/>
      <c r="M539" s="40" t="s">
        <v>3693</v>
      </c>
      <c r="N539" s="40">
        <v>50</v>
      </c>
      <c r="O539" s="40" t="b">
        <v>0</v>
      </c>
      <c r="P539" s="40" t="s">
        <v>1852</v>
      </c>
      <c r="Q539" s="40" t="s">
        <v>1853</v>
      </c>
      <c r="R539" s="40" t="s">
        <v>580</v>
      </c>
    </row>
    <row r="540" spans="1:18" x14ac:dyDescent="0.25">
      <c r="A540" s="40" t="s">
        <v>3694</v>
      </c>
      <c r="B540" s="40" t="s">
        <v>3695</v>
      </c>
      <c r="C540" s="40"/>
      <c r="D540" s="40" t="s">
        <v>1848</v>
      </c>
      <c r="E540" s="40"/>
      <c r="F540" s="40"/>
      <c r="G540" s="40" t="s">
        <v>1809</v>
      </c>
      <c r="H540" s="40" t="s">
        <v>1810</v>
      </c>
      <c r="I540" s="40" t="s">
        <v>3636</v>
      </c>
      <c r="J540" s="40" t="s">
        <v>3695</v>
      </c>
      <c r="K540" s="40" t="s">
        <v>3696</v>
      </c>
      <c r="L540" s="40"/>
      <c r="M540" s="40" t="s">
        <v>3696</v>
      </c>
      <c r="N540" s="40">
        <v>50</v>
      </c>
      <c r="O540" s="40" t="b">
        <v>0</v>
      </c>
      <c r="P540" s="40" t="s">
        <v>1852</v>
      </c>
      <c r="Q540" s="40" t="s">
        <v>1853</v>
      </c>
      <c r="R540" s="40" t="s">
        <v>580</v>
      </c>
    </row>
    <row r="541" spans="1:18" x14ac:dyDescent="0.25">
      <c r="A541" s="40" t="s">
        <v>3697</v>
      </c>
      <c r="B541" s="40" t="s">
        <v>3698</v>
      </c>
      <c r="C541" s="40"/>
      <c r="D541" s="40" t="s">
        <v>1848</v>
      </c>
      <c r="E541" s="40"/>
      <c r="F541" s="40"/>
      <c r="G541" s="40" t="s">
        <v>75</v>
      </c>
      <c r="H541" s="40" t="s">
        <v>1806</v>
      </c>
      <c r="I541" s="40" t="s">
        <v>3636</v>
      </c>
      <c r="J541" s="40" t="s">
        <v>3698</v>
      </c>
      <c r="K541" s="40" t="s">
        <v>3699</v>
      </c>
      <c r="L541" s="40"/>
      <c r="M541" s="40" t="s">
        <v>3699</v>
      </c>
      <c r="N541" s="40">
        <v>50</v>
      </c>
      <c r="O541" s="40" t="b">
        <v>0</v>
      </c>
      <c r="P541" s="40" t="s">
        <v>1852</v>
      </c>
      <c r="Q541" s="40" t="s">
        <v>1853</v>
      </c>
      <c r="R541" s="40" t="s">
        <v>580</v>
      </c>
    </row>
    <row r="542" spans="1:18" x14ac:dyDescent="0.25">
      <c r="A542" s="40" t="s">
        <v>3700</v>
      </c>
      <c r="B542" s="40" t="s">
        <v>3701</v>
      </c>
      <c r="C542" s="40"/>
      <c r="D542" s="40" t="s">
        <v>1848</v>
      </c>
      <c r="E542" s="40"/>
      <c r="F542" s="40"/>
      <c r="G542" s="40" t="s">
        <v>75</v>
      </c>
      <c r="H542" s="40" t="s">
        <v>1806</v>
      </c>
      <c r="I542" s="40" t="s">
        <v>3636</v>
      </c>
      <c r="J542" s="40" t="s">
        <v>3701</v>
      </c>
      <c r="K542" s="40" t="s">
        <v>3702</v>
      </c>
      <c r="L542" s="40"/>
      <c r="M542" s="40" t="s">
        <v>3702</v>
      </c>
      <c r="N542" s="40">
        <v>50</v>
      </c>
      <c r="O542" s="40" t="b">
        <v>0</v>
      </c>
      <c r="P542" s="40" t="s">
        <v>1852</v>
      </c>
      <c r="Q542" s="40" t="s">
        <v>1853</v>
      </c>
      <c r="R542" s="40" t="s">
        <v>580</v>
      </c>
    </row>
    <row r="543" spans="1:18" x14ac:dyDescent="0.25">
      <c r="A543" s="40" t="s">
        <v>3703</v>
      </c>
      <c r="B543" s="40" t="s">
        <v>3704</v>
      </c>
      <c r="C543" s="40"/>
      <c r="D543" s="40" t="s">
        <v>1848</v>
      </c>
      <c r="E543" s="40"/>
      <c r="F543" s="40"/>
      <c r="G543" s="40" t="s">
        <v>75</v>
      </c>
      <c r="H543" s="40" t="s">
        <v>1806</v>
      </c>
      <c r="I543" s="40" t="s">
        <v>3636</v>
      </c>
      <c r="J543" s="40" t="s">
        <v>3704</v>
      </c>
      <c r="K543" s="40" t="s">
        <v>3705</v>
      </c>
      <c r="L543" s="40"/>
      <c r="M543" s="40" t="s">
        <v>3705</v>
      </c>
      <c r="N543" s="40">
        <v>50</v>
      </c>
      <c r="O543" s="40" t="b">
        <v>0</v>
      </c>
      <c r="P543" s="40" t="s">
        <v>1852</v>
      </c>
      <c r="Q543" s="40" t="s">
        <v>1853</v>
      </c>
      <c r="R543" s="40" t="s">
        <v>580</v>
      </c>
    </row>
    <row r="544" spans="1:18" x14ac:dyDescent="0.25">
      <c r="A544" s="40" t="s">
        <v>3706</v>
      </c>
      <c r="B544" s="40" t="s">
        <v>3707</v>
      </c>
      <c r="C544" s="40"/>
      <c r="D544" s="40" t="s">
        <v>1848</v>
      </c>
      <c r="E544" s="40"/>
      <c r="F544" s="40"/>
      <c r="G544" s="40" t="s">
        <v>75</v>
      </c>
      <c r="H544" s="40" t="s">
        <v>1806</v>
      </c>
      <c r="I544" s="40" t="s">
        <v>3636</v>
      </c>
      <c r="J544" s="40" t="s">
        <v>3707</v>
      </c>
      <c r="K544" s="40" t="s">
        <v>3708</v>
      </c>
      <c r="L544" s="40"/>
      <c r="M544" s="40" t="s">
        <v>3708</v>
      </c>
      <c r="N544" s="40">
        <v>50</v>
      </c>
      <c r="O544" s="40" t="b">
        <v>0</v>
      </c>
      <c r="P544" s="40" t="s">
        <v>1852</v>
      </c>
      <c r="Q544" s="40" t="s">
        <v>1853</v>
      </c>
      <c r="R544" s="40" t="s">
        <v>580</v>
      </c>
    </row>
    <row r="545" spans="1:18" x14ac:dyDescent="0.25">
      <c r="A545" s="40" t="s">
        <v>3709</v>
      </c>
      <c r="B545" s="40" t="s">
        <v>3710</v>
      </c>
      <c r="C545" s="40"/>
      <c r="D545" s="40" t="s">
        <v>1848</v>
      </c>
      <c r="E545" s="40"/>
      <c r="F545" s="40"/>
      <c r="G545" s="40" t="s">
        <v>1813</v>
      </c>
      <c r="H545" s="40" t="s">
        <v>1814</v>
      </c>
      <c r="I545" s="40" t="s">
        <v>3636</v>
      </c>
      <c r="J545" s="40" t="s">
        <v>3710</v>
      </c>
      <c r="K545" s="40" t="s">
        <v>3711</v>
      </c>
      <c r="L545" s="40"/>
      <c r="M545" s="40" t="s">
        <v>3711</v>
      </c>
      <c r="N545" s="40">
        <v>50</v>
      </c>
      <c r="O545" s="40" t="b">
        <v>0</v>
      </c>
      <c r="P545" s="40" t="s">
        <v>1852</v>
      </c>
      <c r="Q545" s="40" t="s">
        <v>1853</v>
      </c>
      <c r="R545" s="40" t="s">
        <v>580</v>
      </c>
    </row>
    <row r="546" spans="1:18" x14ac:dyDescent="0.25">
      <c r="A546" s="40" t="s">
        <v>3712</v>
      </c>
      <c r="B546" s="40" t="s">
        <v>3713</v>
      </c>
      <c r="C546" s="40"/>
      <c r="D546" s="40" t="s">
        <v>1848</v>
      </c>
      <c r="E546" s="40"/>
      <c r="F546" s="40"/>
      <c r="G546" s="40" t="s">
        <v>1813</v>
      </c>
      <c r="H546" s="40" t="s">
        <v>1814</v>
      </c>
      <c r="I546" s="40" t="s">
        <v>3636</v>
      </c>
      <c r="J546" s="40" t="s">
        <v>3713</v>
      </c>
      <c r="K546" s="40" t="s">
        <v>3714</v>
      </c>
      <c r="L546" s="40"/>
      <c r="M546" s="40" t="s">
        <v>3714</v>
      </c>
      <c r="N546" s="40">
        <v>50</v>
      </c>
      <c r="O546" s="40" t="b">
        <v>0</v>
      </c>
      <c r="P546" s="40" t="s">
        <v>1852</v>
      </c>
      <c r="Q546" s="40" t="s">
        <v>1853</v>
      </c>
      <c r="R546" s="40" t="s">
        <v>580</v>
      </c>
    </row>
    <row r="547" spans="1:18" x14ac:dyDescent="0.25">
      <c r="A547" s="40" t="s">
        <v>3715</v>
      </c>
      <c r="B547" s="40" t="s">
        <v>3716</v>
      </c>
      <c r="C547" s="40"/>
      <c r="D547" s="40" t="s">
        <v>1848</v>
      </c>
      <c r="E547" s="40"/>
      <c r="F547" s="40"/>
      <c r="G547" s="40" t="s">
        <v>1813</v>
      </c>
      <c r="H547" s="40" t="s">
        <v>1814</v>
      </c>
      <c r="I547" s="40" t="s">
        <v>3636</v>
      </c>
      <c r="J547" s="40" t="s">
        <v>3716</v>
      </c>
      <c r="K547" s="40" t="s">
        <v>3717</v>
      </c>
      <c r="L547" s="40"/>
      <c r="M547" s="40" t="s">
        <v>3717</v>
      </c>
      <c r="N547" s="40">
        <v>50</v>
      </c>
      <c r="O547" s="40" t="b">
        <v>0</v>
      </c>
      <c r="P547" s="40" t="s">
        <v>1852</v>
      </c>
      <c r="Q547" s="40" t="s">
        <v>1853</v>
      </c>
      <c r="R547" s="40" t="s">
        <v>580</v>
      </c>
    </row>
    <row r="548" spans="1:18" x14ac:dyDescent="0.25">
      <c r="A548" s="40" t="s">
        <v>3718</v>
      </c>
      <c r="B548" s="40" t="s">
        <v>3719</v>
      </c>
      <c r="C548" s="40"/>
      <c r="D548" s="40" t="s">
        <v>1848</v>
      </c>
      <c r="E548" s="40"/>
      <c r="F548" s="40"/>
      <c r="G548" s="40" t="s">
        <v>75</v>
      </c>
      <c r="H548" s="40" t="s">
        <v>1806</v>
      </c>
      <c r="I548" s="40" t="s">
        <v>3636</v>
      </c>
      <c r="J548" s="40" t="s">
        <v>3719</v>
      </c>
      <c r="K548" s="40" t="s">
        <v>3720</v>
      </c>
      <c r="L548" s="40"/>
      <c r="M548" s="40" t="s">
        <v>3720</v>
      </c>
      <c r="N548" s="40">
        <v>50</v>
      </c>
      <c r="O548" s="40" t="b">
        <v>0</v>
      </c>
      <c r="P548" s="40" t="s">
        <v>1852</v>
      </c>
      <c r="Q548" s="40" t="s">
        <v>1853</v>
      </c>
      <c r="R548" s="40" t="s">
        <v>580</v>
      </c>
    </row>
    <row r="549" spans="1:18" x14ac:dyDescent="0.25">
      <c r="A549" s="40" t="s">
        <v>3721</v>
      </c>
      <c r="B549" s="40" t="s">
        <v>3722</v>
      </c>
      <c r="C549" s="40"/>
      <c r="D549" s="40" t="s">
        <v>1848</v>
      </c>
      <c r="E549" s="40"/>
      <c r="F549" s="40"/>
      <c r="G549" s="40" t="s">
        <v>75</v>
      </c>
      <c r="H549" s="40" t="s">
        <v>1806</v>
      </c>
      <c r="I549" s="40" t="s">
        <v>3636</v>
      </c>
      <c r="J549" s="40" t="s">
        <v>3722</v>
      </c>
      <c r="K549" s="40" t="s">
        <v>3723</v>
      </c>
      <c r="L549" s="40"/>
      <c r="M549" s="40" t="s">
        <v>3723</v>
      </c>
      <c r="N549" s="40">
        <v>50</v>
      </c>
      <c r="O549" s="40" t="b">
        <v>0</v>
      </c>
      <c r="P549" s="40" t="s">
        <v>1852</v>
      </c>
      <c r="Q549" s="40" t="s">
        <v>1853</v>
      </c>
      <c r="R549" s="40" t="s">
        <v>580</v>
      </c>
    </row>
    <row r="550" spans="1:18" x14ac:dyDescent="0.25">
      <c r="A550" s="40" t="s">
        <v>3724</v>
      </c>
      <c r="B550" s="40" t="s">
        <v>3725</v>
      </c>
      <c r="C550" s="40"/>
      <c r="D550" s="40" t="s">
        <v>1848</v>
      </c>
      <c r="E550" s="40"/>
      <c r="F550" s="40"/>
      <c r="G550" s="40" t="s">
        <v>75</v>
      </c>
      <c r="H550" s="40" t="s">
        <v>1806</v>
      </c>
      <c r="I550" s="40" t="s">
        <v>3636</v>
      </c>
      <c r="J550" s="40" t="s">
        <v>3725</v>
      </c>
      <c r="K550" s="40" t="s">
        <v>3726</v>
      </c>
      <c r="L550" s="40"/>
      <c r="M550" s="40" t="s">
        <v>3726</v>
      </c>
      <c r="N550" s="40">
        <v>50</v>
      </c>
      <c r="O550" s="40" t="b">
        <v>0</v>
      </c>
      <c r="P550" s="40" t="s">
        <v>1852</v>
      </c>
      <c r="Q550" s="40" t="s">
        <v>1853</v>
      </c>
      <c r="R550" s="40" t="s">
        <v>580</v>
      </c>
    </row>
    <row r="551" spans="1:18" x14ac:dyDescent="0.25">
      <c r="A551" s="40" t="s">
        <v>3727</v>
      </c>
      <c r="B551" s="40" t="s">
        <v>3728</v>
      </c>
      <c r="C551" s="40"/>
      <c r="D551" s="40" t="s">
        <v>1848</v>
      </c>
      <c r="E551" s="40"/>
      <c r="F551" s="40"/>
      <c r="G551" s="40" t="s">
        <v>75</v>
      </c>
      <c r="H551" s="40" t="s">
        <v>1806</v>
      </c>
      <c r="I551" s="40" t="s">
        <v>3636</v>
      </c>
      <c r="J551" s="40" t="s">
        <v>3728</v>
      </c>
      <c r="K551" s="40" t="s">
        <v>3729</v>
      </c>
      <c r="L551" s="40"/>
      <c r="M551" s="40" t="s">
        <v>3729</v>
      </c>
      <c r="N551" s="40">
        <v>50</v>
      </c>
      <c r="O551" s="40" t="b">
        <v>0</v>
      </c>
      <c r="P551" s="40" t="s">
        <v>1852</v>
      </c>
      <c r="Q551" s="40" t="s">
        <v>1853</v>
      </c>
      <c r="R551" s="40" t="s">
        <v>580</v>
      </c>
    </row>
    <row r="552" spans="1:18" x14ac:dyDescent="0.25">
      <c r="A552" s="40" t="s">
        <v>3730</v>
      </c>
      <c r="B552" s="40" t="s">
        <v>3731</v>
      </c>
      <c r="C552" s="40"/>
      <c r="D552" s="40" t="s">
        <v>1848</v>
      </c>
      <c r="E552" s="40"/>
      <c r="F552" s="40"/>
      <c r="G552" s="40" t="s">
        <v>75</v>
      </c>
      <c r="H552" s="40" t="s">
        <v>1806</v>
      </c>
      <c r="I552" s="40" t="s">
        <v>3636</v>
      </c>
      <c r="J552" s="40" t="s">
        <v>3731</v>
      </c>
      <c r="K552" s="40" t="s">
        <v>3732</v>
      </c>
      <c r="L552" s="40"/>
      <c r="M552" s="40" t="s">
        <v>3732</v>
      </c>
      <c r="N552" s="40">
        <v>50</v>
      </c>
      <c r="O552" s="40" t="b">
        <v>0</v>
      </c>
      <c r="P552" s="40" t="s">
        <v>1852</v>
      </c>
      <c r="Q552" s="40" t="s">
        <v>1853</v>
      </c>
      <c r="R552" s="40" t="s">
        <v>580</v>
      </c>
    </row>
    <row r="553" spans="1:18" x14ac:dyDescent="0.25">
      <c r="A553" s="40" t="s">
        <v>3733</v>
      </c>
      <c r="B553" s="40" t="s">
        <v>3734</v>
      </c>
      <c r="C553" s="40"/>
      <c r="D553" s="40" t="s">
        <v>1848</v>
      </c>
      <c r="E553" s="40"/>
      <c r="F553" s="40"/>
      <c r="G553" s="40" t="s">
        <v>75</v>
      </c>
      <c r="H553" s="40" t="s">
        <v>1806</v>
      </c>
      <c r="I553" s="40" t="s">
        <v>3636</v>
      </c>
      <c r="J553" s="40" t="s">
        <v>3734</v>
      </c>
      <c r="K553" s="40" t="s">
        <v>3735</v>
      </c>
      <c r="L553" s="40"/>
      <c r="M553" s="40" t="s">
        <v>3735</v>
      </c>
      <c r="N553" s="40">
        <v>50</v>
      </c>
      <c r="O553" s="40" t="b">
        <v>0</v>
      </c>
      <c r="P553" s="40" t="s">
        <v>1852</v>
      </c>
      <c r="Q553" s="40" t="s">
        <v>1853</v>
      </c>
      <c r="R553" s="40" t="s">
        <v>580</v>
      </c>
    </row>
    <row r="554" spans="1:18" x14ac:dyDescent="0.25">
      <c r="A554" s="40" t="s">
        <v>3736</v>
      </c>
      <c r="B554" s="40" t="s">
        <v>3737</v>
      </c>
      <c r="C554" s="40"/>
      <c r="D554" s="40" t="s">
        <v>1848</v>
      </c>
      <c r="E554" s="40"/>
      <c r="F554" s="40"/>
      <c r="G554" s="40" t="s">
        <v>75</v>
      </c>
      <c r="H554" s="40" t="s">
        <v>1806</v>
      </c>
      <c r="I554" s="40" t="s">
        <v>3636</v>
      </c>
      <c r="J554" s="40" t="s">
        <v>3737</v>
      </c>
      <c r="K554" s="40" t="s">
        <v>3738</v>
      </c>
      <c r="L554" s="40"/>
      <c r="M554" s="40" t="s">
        <v>3738</v>
      </c>
      <c r="N554" s="40">
        <v>50</v>
      </c>
      <c r="O554" s="40" t="b">
        <v>0</v>
      </c>
      <c r="P554" s="40" t="s">
        <v>1852</v>
      </c>
      <c r="Q554" s="40" t="s">
        <v>1853</v>
      </c>
      <c r="R554" s="40" t="s">
        <v>580</v>
      </c>
    </row>
    <row r="555" spans="1:18" x14ac:dyDescent="0.25">
      <c r="A555" s="40" t="s">
        <v>3739</v>
      </c>
      <c r="B555" s="40" t="s">
        <v>3740</v>
      </c>
      <c r="C555" s="40"/>
      <c r="D555" s="40" t="s">
        <v>1848</v>
      </c>
      <c r="E555" s="40"/>
      <c r="F555" s="40"/>
      <c r="G555" s="40" t="s">
        <v>75</v>
      </c>
      <c r="H555" s="40" t="s">
        <v>1806</v>
      </c>
      <c r="I555" s="40" t="s">
        <v>3636</v>
      </c>
      <c r="J555" s="40" t="s">
        <v>3740</v>
      </c>
      <c r="K555" s="40" t="s">
        <v>3741</v>
      </c>
      <c r="L555" s="40"/>
      <c r="M555" s="40" t="s">
        <v>3741</v>
      </c>
      <c r="N555" s="40">
        <v>50</v>
      </c>
      <c r="O555" s="40" t="b">
        <v>0</v>
      </c>
      <c r="P555" s="40" t="s">
        <v>1852</v>
      </c>
      <c r="Q555" s="40" t="s">
        <v>1853</v>
      </c>
      <c r="R555" s="40" t="s">
        <v>580</v>
      </c>
    </row>
    <row r="556" spans="1:18" x14ac:dyDescent="0.25">
      <c r="A556" s="41" t="s">
        <v>3742</v>
      </c>
      <c r="B556" s="41" t="s">
        <v>3743</v>
      </c>
      <c r="C556" s="41"/>
      <c r="D556" s="41" t="s">
        <v>1848</v>
      </c>
      <c r="E556" s="41"/>
      <c r="F556" s="41"/>
      <c r="G556" s="41" t="s">
        <v>75</v>
      </c>
      <c r="H556" s="41" t="s">
        <v>1806</v>
      </c>
      <c r="I556" s="41" t="s">
        <v>3636</v>
      </c>
      <c r="J556" s="41" t="s">
        <v>3743</v>
      </c>
      <c r="K556" s="41" t="s">
        <v>3744</v>
      </c>
      <c r="L556" s="41"/>
      <c r="M556" s="41" t="s">
        <v>3744</v>
      </c>
      <c r="N556" s="41">
        <v>50</v>
      </c>
      <c r="O556" s="41" t="b">
        <v>0</v>
      </c>
      <c r="P556" s="41" t="s">
        <v>1852</v>
      </c>
      <c r="Q556" s="41" t="s">
        <v>1853</v>
      </c>
      <c r="R556" s="41" t="s">
        <v>580</v>
      </c>
    </row>
    <row r="557" spans="1:18" x14ac:dyDescent="0.25">
      <c r="A557" s="40" t="s">
        <v>581</v>
      </c>
      <c r="B557" s="40" t="s">
        <v>582</v>
      </c>
      <c r="C557" s="40"/>
      <c r="D557" s="40" t="s">
        <v>1848</v>
      </c>
      <c r="E557" s="40"/>
      <c r="F557" s="40"/>
      <c r="G557" s="40" t="s">
        <v>1811</v>
      </c>
      <c r="H557" s="40" t="s">
        <v>1812</v>
      </c>
      <c r="I557" s="40" t="s">
        <v>1882</v>
      </c>
      <c r="J557" s="40"/>
      <c r="K557" s="40"/>
      <c r="L557" s="40" t="s">
        <v>3745</v>
      </c>
      <c r="M557" s="40" t="s">
        <v>3746</v>
      </c>
      <c r="N557" s="40">
        <v>60</v>
      </c>
      <c r="O557" s="40" t="b">
        <v>0</v>
      </c>
      <c r="P557" s="40" t="s">
        <v>3105</v>
      </c>
      <c r="Q557" s="40" t="s">
        <v>1853</v>
      </c>
      <c r="R557" s="40" t="s">
        <v>581</v>
      </c>
    </row>
    <row r="558" spans="1:18" x14ac:dyDescent="0.25">
      <c r="A558" s="40" t="s">
        <v>3747</v>
      </c>
      <c r="B558" s="40" t="s">
        <v>3748</v>
      </c>
      <c r="C558" s="40"/>
      <c r="D558" s="40" t="s">
        <v>1848</v>
      </c>
      <c r="E558" s="40" t="s">
        <v>1960</v>
      </c>
      <c r="F558" s="40"/>
      <c r="G558" s="40" t="s">
        <v>1811</v>
      </c>
      <c r="H558" s="40" t="s">
        <v>1812</v>
      </c>
      <c r="I558" s="40" t="s">
        <v>3445</v>
      </c>
      <c r="J558" s="40" t="s">
        <v>3749</v>
      </c>
      <c r="K558" s="40" t="s">
        <v>3750</v>
      </c>
      <c r="L558" s="40" t="s">
        <v>1847</v>
      </c>
      <c r="M558" s="40" t="s">
        <v>3750</v>
      </c>
      <c r="N558" s="40">
        <v>60</v>
      </c>
      <c r="O558" s="40" t="b">
        <v>0</v>
      </c>
      <c r="P558" s="40" t="s">
        <v>3105</v>
      </c>
      <c r="Q558" s="40" t="s">
        <v>1853</v>
      </c>
      <c r="R558" s="40" t="s">
        <v>581</v>
      </c>
    </row>
    <row r="559" spans="1:18" x14ac:dyDescent="0.25">
      <c r="A559" s="40" t="s">
        <v>3751</v>
      </c>
      <c r="B559" s="40" t="s">
        <v>3752</v>
      </c>
      <c r="C559" s="40"/>
      <c r="D559" s="40" t="s">
        <v>1848</v>
      </c>
      <c r="E559" s="40" t="s">
        <v>1985</v>
      </c>
      <c r="F559" s="40"/>
      <c r="G559" s="40" t="s">
        <v>1811</v>
      </c>
      <c r="H559" s="40" t="s">
        <v>1812</v>
      </c>
      <c r="I559" s="40" t="s">
        <v>3445</v>
      </c>
      <c r="J559" s="40" t="s">
        <v>3753</v>
      </c>
      <c r="K559" s="40" t="s">
        <v>3754</v>
      </c>
      <c r="L559" s="40" t="s">
        <v>1847</v>
      </c>
      <c r="M559" s="40" t="s">
        <v>3755</v>
      </c>
      <c r="N559" s="40">
        <v>60</v>
      </c>
      <c r="O559" s="40" t="b">
        <v>0</v>
      </c>
      <c r="P559" s="40" t="s">
        <v>3105</v>
      </c>
      <c r="Q559" s="40" t="s">
        <v>1853</v>
      </c>
      <c r="R559" s="40" t="s">
        <v>581</v>
      </c>
    </row>
    <row r="560" spans="1:18" x14ac:dyDescent="0.25">
      <c r="A560" s="40" t="s">
        <v>3756</v>
      </c>
      <c r="B560" s="40" t="s">
        <v>3757</v>
      </c>
      <c r="C560" s="40" t="s">
        <v>1847</v>
      </c>
      <c r="D560" s="40" t="s">
        <v>1848</v>
      </c>
      <c r="E560" s="40" t="s">
        <v>1968</v>
      </c>
      <c r="F560" s="40" t="s">
        <v>2734</v>
      </c>
      <c r="G560" s="40" t="s">
        <v>1811</v>
      </c>
      <c r="H560" s="40" t="s">
        <v>1812</v>
      </c>
      <c r="I560" s="40" t="s">
        <v>2996</v>
      </c>
      <c r="J560" s="40" t="s">
        <v>3758</v>
      </c>
      <c r="K560" s="40"/>
      <c r="L560" s="40" t="s">
        <v>3759</v>
      </c>
      <c r="M560" s="40" t="s">
        <v>3760</v>
      </c>
      <c r="N560" s="40"/>
      <c r="O560" s="40" t="b">
        <v>0</v>
      </c>
      <c r="P560" s="40" t="s">
        <v>1852</v>
      </c>
      <c r="Q560" s="40" t="s">
        <v>1853</v>
      </c>
      <c r="R560" s="40" t="s">
        <v>3756</v>
      </c>
    </row>
    <row r="561" spans="1:18" x14ac:dyDescent="0.25">
      <c r="A561" s="40" t="s">
        <v>3761</v>
      </c>
      <c r="B561" s="40" t="s">
        <v>3762</v>
      </c>
      <c r="C561" s="40" t="s">
        <v>1847</v>
      </c>
      <c r="D561" s="40" t="s">
        <v>1848</v>
      </c>
      <c r="E561" s="40" t="s">
        <v>1862</v>
      </c>
      <c r="F561" s="40"/>
      <c r="G561" s="40" t="s">
        <v>1809</v>
      </c>
      <c r="H561" s="40" t="s">
        <v>1810</v>
      </c>
      <c r="I561" s="40" t="s">
        <v>2996</v>
      </c>
      <c r="J561" s="40" t="s">
        <v>3758</v>
      </c>
      <c r="K561" s="40" t="s">
        <v>3763</v>
      </c>
      <c r="L561" s="40" t="s">
        <v>1847</v>
      </c>
      <c r="M561" s="40" t="s">
        <v>3764</v>
      </c>
      <c r="N561" s="40"/>
      <c r="O561" s="40" t="b">
        <v>0</v>
      </c>
      <c r="P561" s="40" t="s">
        <v>1852</v>
      </c>
      <c r="Q561" s="40" t="s">
        <v>1853</v>
      </c>
      <c r="R561" s="40" t="s">
        <v>3756</v>
      </c>
    </row>
    <row r="562" spans="1:18" x14ac:dyDescent="0.25">
      <c r="A562" s="41" t="s">
        <v>3765</v>
      </c>
      <c r="B562" s="41" t="s">
        <v>3766</v>
      </c>
      <c r="C562" s="41"/>
      <c r="D562" s="41" t="s">
        <v>1848</v>
      </c>
      <c r="E562" s="41"/>
      <c r="F562" s="41"/>
      <c r="G562" s="41"/>
      <c r="H562" s="41"/>
      <c r="I562" s="41" t="s">
        <v>1882</v>
      </c>
      <c r="J562" s="41"/>
      <c r="K562" s="41"/>
      <c r="L562" s="41" t="s">
        <v>3767</v>
      </c>
      <c r="M562" s="41" t="s">
        <v>3768</v>
      </c>
      <c r="N562" s="41">
        <v>51</v>
      </c>
      <c r="O562" s="41" t="b">
        <v>0</v>
      </c>
      <c r="P562" s="41" t="s">
        <v>1852</v>
      </c>
      <c r="Q562" s="41" t="s">
        <v>1853</v>
      </c>
      <c r="R562" s="41" t="s">
        <v>3765</v>
      </c>
    </row>
    <row r="563" spans="1:18" x14ac:dyDescent="0.25">
      <c r="A563" s="40" t="s">
        <v>3769</v>
      </c>
      <c r="B563" s="40" t="s">
        <v>3770</v>
      </c>
      <c r="C563" s="40"/>
      <c r="D563" s="40" t="s">
        <v>3771</v>
      </c>
      <c r="E563" s="40" t="s">
        <v>3772</v>
      </c>
      <c r="F563" s="40" t="s">
        <v>3773</v>
      </c>
      <c r="G563" s="40"/>
      <c r="H563" s="40"/>
      <c r="I563" s="40"/>
      <c r="J563" s="40"/>
      <c r="K563" s="40"/>
      <c r="L563" s="40" t="s">
        <v>3774</v>
      </c>
      <c r="M563" s="40" t="s">
        <v>3775</v>
      </c>
      <c r="N563" s="40"/>
      <c r="O563" s="40" t="b">
        <v>0</v>
      </c>
      <c r="P563" s="40" t="s">
        <v>1852</v>
      </c>
      <c r="Q563" s="40" t="s">
        <v>1853</v>
      </c>
      <c r="R563" s="40" t="s">
        <v>3769</v>
      </c>
    </row>
    <row r="564" spans="1:18" x14ac:dyDescent="0.25">
      <c r="A564" s="40" t="s">
        <v>3776</v>
      </c>
      <c r="B564" s="40" t="s">
        <v>3777</v>
      </c>
      <c r="C564" s="40"/>
      <c r="D564" s="40" t="s">
        <v>1848</v>
      </c>
      <c r="E564" s="40"/>
      <c r="F564" s="40"/>
      <c r="G564" s="40" t="s">
        <v>1811</v>
      </c>
      <c r="H564" s="40" t="s">
        <v>1812</v>
      </c>
      <c r="I564" s="40" t="s">
        <v>1882</v>
      </c>
      <c r="J564" s="40"/>
      <c r="K564" s="40"/>
      <c r="L564" s="40" t="s">
        <v>3778</v>
      </c>
      <c r="M564" s="40" t="s">
        <v>1847</v>
      </c>
      <c r="N564" s="40"/>
      <c r="O564" s="40" t="b">
        <v>0</v>
      </c>
      <c r="P564" s="40" t="s">
        <v>1852</v>
      </c>
      <c r="Q564" s="40" t="s">
        <v>1853</v>
      </c>
      <c r="R564" s="40" t="s">
        <v>3776</v>
      </c>
    </row>
    <row r="565" spans="1:18" x14ac:dyDescent="0.25">
      <c r="A565" s="40" t="s">
        <v>3779</v>
      </c>
      <c r="B565" s="40" t="s">
        <v>3780</v>
      </c>
      <c r="C565" s="40"/>
      <c r="D565" s="40" t="s">
        <v>1848</v>
      </c>
      <c r="E565" s="40" t="s">
        <v>1956</v>
      </c>
      <c r="F565" s="40"/>
      <c r="G565" s="40" t="s">
        <v>1811</v>
      </c>
      <c r="H565" s="40" t="s">
        <v>1812</v>
      </c>
      <c r="I565" s="40" t="s">
        <v>3781</v>
      </c>
      <c r="J565" s="40" t="s">
        <v>3780</v>
      </c>
      <c r="K565" s="40" t="s">
        <v>3782</v>
      </c>
      <c r="L565" s="40" t="s">
        <v>1847</v>
      </c>
      <c r="M565" s="40" t="s">
        <v>3783</v>
      </c>
      <c r="N565" s="40"/>
      <c r="O565" s="40" t="b">
        <v>0</v>
      </c>
      <c r="P565" s="40" t="s">
        <v>1852</v>
      </c>
      <c r="Q565" s="40" t="s">
        <v>1853</v>
      </c>
      <c r="R565" s="40" t="s">
        <v>3776</v>
      </c>
    </row>
    <row r="566" spans="1:18" x14ac:dyDescent="0.25">
      <c r="A566" s="40" t="s">
        <v>3784</v>
      </c>
      <c r="B566" s="40" t="s">
        <v>3785</v>
      </c>
      <c r="C566" s="40" t="s">
        <v>1847</v>
      </c>
      <c r="D566" s="40" t="s">
        <v>1848</v>
      </c>
      <c r="E566" s="40" t="s">
        <v>1956</v>
      </c>
      <c r="F566" s="40"/>
      <c r="G566" s="40" t="s">
        <v>1811</v>
      </c>
      <c r="H566" s="40" t="s">
        <v>1812</v>
      </c>
      <c r="I566" s="40" t="s">
        <v>3781</v>
      </c>
      <c r="J566" s="40" t="s">
        <v>3785</v>
      </c>
      <c r="K566" s="40" t="s">
        <v>3786</v>
      </c>
      <c r="L566" s="40"/>
      <c r="M566" s="40" t="s">
        <v>3786</v>
      </c>
      <c r="N566" s="40"/>
      <c r="O566" s="40" t="b">
        <v>0</v>
      </c>
      <c r="P566" s="40" t="s">
        <v>1852</v>
      </c>
      <c r="Q566" s="40" t="s">
        <v>1853</v>
      </c>
      <c r="R566" s="40" t="s">
        <v>3776</v>
      </c>
    </row>
    <row r="567" spans="1:18" x14ac:dyDescent="0.25">
      <c r="A567" s="40" t="s">
        <v>3787</v>
      </c>
      <c r="B567" s="40" t="s">
        <v>3788</v>
      </c>
      <c r="C567" s="40" t="s">
        <v>1847</v>
      </c>
      <c r="D567" s="40" t="s">
        <v>1848</v>
      </c>
      <c r="E567" s="40" t="s">
        <v>1956</v>
      </c>
      <c r="F567" s="40"/>
      <c r="G567" s="40" t="s">
        <v>1811</v>
      </c>
      <c r="H567" s="40" t="s">
        <v>1812</v>
      </c>
      <c r="I567" s="40" t="s">
        <v>3781</v>
      </c>
      <c r="J567" s="40" t="s">
        <v>3788</v>
      </c>
      <c r="K567" s="40" t="s">
        <v>3789</v>
      </c>
      <c r="L567" s="40"/>
      <c r="M567" s="40" t="s">
        <v>3790</v>
      </c>
      <c r="N567" s="40"/>
      <c r="O567" s="40" t="b">
        <v>0</v>
      </c>
      <c r="P567" s="40" t="s">
        <v>1852</v>
      </c>
      <c r="Q567" s="40" t="s">
        <v>1853</v>
      </c>
      <c r="R567" s="40" t="s">
        <v>3776</v>
      </c>
    </row>
    <row r="568" spans="1:18" x14ac:dyDescent="0.25">
      <c r="A568" s="41" t="s">
        <v>3791</v>
      </c>
      <c r="B568" s="41" t="s">
        <v>3792</v>
      </c>
      <c r="C568" s="41" t="s">
        <v>1847</v>
      </c>
      <c r="D568" s="41" t="s">
        <v>1848</v>
      </c>
      <c r="E568" s="41" t="s">
        <v>1956</v>
      </c>
      <c r="F568" s="41"/>
      <c r="G568" s="41" t="s">
        <v>1811</v>
      </c>
      <c r="H568" s="41" t="s">
        <v>1812</v>
      </c>
      <c r="I568" s="41" t="s">
        <v>3781</v>
      </c>
      <c r="J568" s="41" t="s">
        <v>3792</v>
      </c>
      <c r="K568" s="41" t="s">
        <v>3793</v>
      </c>
      <c r="L568" s="41"/>
      <c r="M568" s="41" t="s">
        <v>3794</v>
      </c>
      <c r="N568" s="41"/>
      <c r="O568" s="41" t="b">
        <v>0</v>
      </c>
      <c r="P568" s="41" t="s">
        <v>1852</v>
      </c>
      <c r="Q568" s="41" t="s">
        <v>1853</v>
      </c>
      <c r="R568" s="41" t="s">
        <v>3776</v>
      </c>
    </row>
    <row r="569" spans="1:18" x14ac:dyDescent="0.25">
      <c r="A569" s="40" t="s">
        <v>3795</v>
      </c>
      <c r="B569" s="40" t="s">
        <v>3796</v>
      </c>
      <c r="C569" s="40"/>
      <c r="D569" s="40" t="s">
        <v>1848</v>
      </c>
      <c r="E569" s="40" t="s">
        <v>3797</v>
      </c>
      <c r="F569" s="40"/>
      <c r="G569" s="40" t="s">
        <v>1811</v>
      </c>
      <c r="H569" s="40" t="s">
        <v>1812</v>
      </c>
      <c r="I569" s="40" t="s">
        <v>1882</v>
      </c>
      <c r="J569" s="40"/>
      <c r="K569" s="40"/>
      <c r="L569" s="40" t="s">
        <v>3798</v>
      </c>
      <c r="M569" s="40" t="s">
        <v>3799</v>
      </c>
      <c r="N569" s="40"/>
      <c r="O569" s="40" t="b">
        <v>0</v>
      </c>
      <c r="P569" s="40" t="s">
        <v>1852</v>
      </c>
      <c r="Q569" s="40" t="s">
        <v>1853</v>
      </c>
      <c r="R569" s="40" t="s">
        <v>3795</v>
      </c>
    </row>
    <row r="570" spans="1:18" x14ac:dyDescent="0.25">
      <c r="A570" s="40" t="s">
        <v>3800</v>
      </c>
      <c r="B570" s="40" t="s">
        <v>3801</v>
      </c>
      <c r="C570" s="40"/>
      <c r="D570" s="40" t="s">
        <v>1848</v>
      </c>
      <c r="E570" s="40" t="s">
        <v>2764</v>
      </c>
      <c r="F570" s="40" t="s">
        <v>3309</v>
      </c>
      <c r="G570" s="40"/>
      <c r="H570" s="40"/>
      <c r="I570" s="40" t="s">
        <v>1882</v>
      </c>
      <c r="J570" s="40"/>
      <c r="K570" s="40"/>
      <c r="L570" s="40" t="s">
        <v>3802</v>
      </c>
      <c r="M570" s="40" t="s">
        <v>3803</v>
      </c>
      <c r="N570" s="40">
        <v>60</v>
      </c>
      <c r="O570" s="40" t="b">
        <v>0</v>
      </c>
      <c r="P570" s="40" t="s">
        <v>1852</v>
      </c>
      <c r="Q570" s="40" t="s">
        <v>1853</v>
      </c>
      <c r="R570" s="40" t="s">
        <v>3800</v>
      </c>
    </row>
    <row r="571" spans="1:18" x14ac:dyDescent="0.25">
      <c r="A571" s="41" t="s">
        <v>3804</v>
      </c>
      <c r="B571" s="41" t="s">
        <v>3805</v>
      </c>
      <c r="C571" s="41"/>
      <c r="D571" s="41" t="s">
        <v>1848</v>
      </c>
      <c r="E571" s="41" t="s">
        <v>2764</v>
      </c>
      <c r="F571" s="41" t="s">
        <v>3806</v>
      </c>
      <c r="G571" s="41"/>
      <c r="H571" s="41"/>
      <c r="I571" s="41" t="s">
        <v>1882</v>
      </c>
      <c r="J571" s="41"/>
      <c r="K571" s="41"/>
      <c r="L571" s="41" t="s">
        <v>3807</v>
      </c>
      <c r="M571" s="41" t="s">
        <v>3808</v>
      </c>
      <c r="N571" s="41">
        <v>60</v>
      </c>
      <c r="O571" s="41" t="b">
        <v>0</v>
      </c>
      <c r="P571" s="41" t="s">
        <v>1852</v>
      </c>
      <c r="Q571" s="41" t="s">
        <v>1853</v>
      </c>
      <c r="R571" s="41" t="s">
        <v>3800</v>
      </c>
    </row>
    <row r="572" spans="1:18" x14ac:dyDescent="0.25">
      <c r="A572" s="40" t="s">
        <v>583</v>
      </c>
      <c r="B572" s="40" t="s">
        <v>584</v>
      </c>
      <c r="C572" s="40" t="s">
        <v>3809</v>
      </c>
      <c r="D572" s="40" t="s">
        <v>1848</v>
      </c>
      <c r="E572" s="40" t="s">
        <v>3810</v>
      </c>
      <c r="F572" s="40" t="s">
        <v>3811</v>
      </c>
      <c r="G572" s="40" t="s">
        <v>1811</v>
      </c>
      <c r="H572" s="40" t="s">
        <v>1812</v>
      </c>
      <c r="I572" s="40" t="s">
        <v>1882</v>
      </c>
      <c r="J572" s="40" t="s">
        <v>3812</v>
      </c>
      <c r="K572" s="40"/>
      <c r="L572" s="40" t="s">
        <v>3813</v>
      </c>
      <c r="M572" s="40" t="s">
        <v>3814</v>
      </c>
      <c r="N572" s="40">
        <v>45</v>
      </c>
      <c r="O572" s="40" t="b">
        <v>0</v>
      </c>
      <c r="P572" s="40" t="s">
        <v>1852</v>
      </c>
      <c r="Q572" s="40" t="s">
        <v>1853</v>
      </c>
      <c r="R572" s="40" t="s">
        <v>583</v>
      </c>
    </row>
    <row r="573" spans="1:18" x14ac:dyDescent="0.25">
      <c r="A573" s="40" t="s">
        <v>3815</v>
      </c>
      <c r="B573" s="40" t="s">
        <v>3816</v>
      </c>
      <c r="C573" s="40" t="s">
        <v>3817</v>
      </c>
      <c r="D573" s="40" t="s">
        <v>1848</v>
      </c>
      <c r="E573" s="40" t="s">
        <v>1968</v>
      </c>
      <c r="F573" s="40"/>
      <c r="G573" s="40" t="s">
        <v>1809</v>
      </c>
      <c r="H573" s="40" t="s">
        <v>1810</v>
      </c>
      <c r="I573" s="40" t="s">
        <v>3818</v>
      </c>
      <c r="J573" s="40" t="s">
        <v>3812</v>
      </c>
      <c r="K573" s="40" t="s">
        <v>3819</v>
      </c>
      <c r="L573" s="40" t="s">
        <v>1847</v>
      </c>
      <c r="M573" s="40" t="s">
        <v>3820</v>
      </c>
      <c r="N573" s="40">
        <v>45</v>
      </c>
      <c r="O573" s="40" t="b">
        <v>0</v>
      </c>
      <c r="P573" s="40" t="s">
        <v>1852</v>
      </c>
      <c r="Q573" s="40" t="s">
        <v>1853</v>
      </c>
      <c r="R573" s="40" t="s">
        <v>583</v>
      </c>
    </row>
    <row r="574" spans="1:18" x14ac:dyDescent="0.25">
      <c r="A574" s="40" t="s">
        <v>3821</v>
      </c>
      <c r="B574" s="40" t="s">
        <v>3822</v>
      </c>
      <c r="C574" s="40" t="s">
        <v>3817</v>
      </c>
      <c r="D574" s="40" t="s">
        <v>1848</v>
      </c>
      <c r="E574" s="40" t="s">
        <v>1968</v>
      </c>
      <c r="F574" s="40"/>
      <c r="G574" s="40" t="s">
        <v>1811</v>
      </c>
      <c r="H574" s="40" t="s">
        <v>1812</v>
      </c>
      <c r="I574" s="40" t="s">
        <v>3818</v>
      </c>
      <c r="J574" s="40" t="s">
        <v>3823</v>
      </c>
      <c r="K574" s="40" t="s">
        <v>3824</v>
      </c>
      <c r="L574" s="40" t="s">
        <v>1847</v>
      </c>
      <c r="M574" s="40" t="s">
        <v>3825</v>
      </c>
      <c r="N574" s="40">
        <v>45</v>
      </c>
      <c r="O574" s="40" t="b">
        <v>0</v>
      </c>
      <c r="P574" s="40" t="s">
        <v>1852</v>
      </c>
      <c r="Q574" s="40" t="s">
        <v>1853</v>
      </c>
      <c r="R574" s="40" t="s">
        <v>583</v>
      </c>
    </row>
    <row r="575" spans="1:18" x14ac:dyDescent="0.25">
      <c r="A575" s="40" t="s">
        <v>3826</v>
      </c>
      <c r="B575" s="40" t="s">
        <v>3827</v>
      </c>
      <c r="C575" s="40" t="s">
        <v>3817</v>
      </c>
      <c r="D575" s="40" t="s">
        <v>1848</v>
      </c>
      <c r="E575" s="40" t="s">
        <v>1968</v>
      </c>
      <c r="F575" s="40"/>
      <c r="G575" s="40" t="s">
        <v>1811</v>
      </c>
      <c r="H575" s="40" t="s">
        <v>1812</v>
      </c>
      <c r="I575" s="40" t="s">
        <v>3818</v>
      </c>
      <c r="J575" s="40" t="s">
        <v>1847</v>
      </c>
      <c r="K575" s="40" t="s">
        <v>3828</v>
      </c>
      <c r="L575" s="40" t="s">
        <v>1847</v>
      </c>
      <c r="M575" s="40" t="s">
        <v>3829</v>
      </c>
      <c r="N575" s="40">
        <v>45</v>
      </c>
      <c r="O575" s="40" t="b">
        <v>0</v>
      </c>
      <c r="P575" s="40" t="s">
        <v>1852</v>
      </c>
      <c r="Q575" s="40" t="s">
        <v>1853</v>
      </c>
      <c r="R575" s="40" t="s">
        <v>583</v>
      </c>
    </row>
    <row r="576" spans="1:18" x14ac:dyDescent="0.25">
      <c r="A576" s="40" t="s">
        <v>3830</v>
      </c>
      <c r="B576" s="40" t="s">
        <v>3831</v>
      </c>
      <c r="C576" s="40" t="s">
        <v>3817</v>
      </c>
      <c r="D576" s="40" t="s">
        <v>1848</v>
      </c>
      <c r="E576" s="40" t="s">
        <v>1862</v>
      </c>
      <c r="F576" s="40"/>
      <c r="G576" s="40" t="s">
        <v>1809</v>
      </c>
      <c r="H576" s="40" t="s">
        <v>1810</v>
      </c>
      <c r="I576" s="40" t="s">
        <v>3818</v>
      </c>
      <c r="J576" s="40" t="s">
        <v>3831</v>
      </c>
      <c r="K576" s="40" t="s">
        <v>3832</v>
      </c>
      <c r="L576" s="40" t="s">
        <v>1847</v>
      </c>
      <c r="M576" s="40" t="s">
        <v>3833</v>
      </c>
      <c r="N576" s="40">
        <v>45</v>
      </c>
      <c r="O576" s="40" t="b">
        <v>0</v>
      </c>
      <c r="P576" s="40" t="s">
        <v>1852</v>
      </c>
      <c r="Q576" s="40" t="s">
        <v>1853</v>
      </c>
      <c r="R576" s="40" t="s">
        <v>583</v>
      </c>
    </row>
    <row r="577" spans="1:18" x14ac:dyDescent="0.25">
      <c r="A577" s="41" t="s">
        <v>3834</v>
      </c>
      <c r="B577" s="41" t="s">
        <v>1797</v>
      </c>
      <c r="C577" s="41"/>
      <c r="D577" s="41" t="s">
        <v>1848</v>
      </c>
      <c r="E577" s="41"/>
      <c r="F577" s="41"/>
      <c r="G577" s="41" t="s">
        <v>1809</v>
      </c>
      <c r="H577" s="41" t="s">
        <v>1810</v>
      </c>
      <c r="I577" s="41" t="s">
        <v>1882</v>
      </c>
      <c r="J577" s="41"/>
      <c r="K577" s="41"/>
      <c r="L577" s="41"/>
      <c r="M577" s="41" t="s">
        <v>3835</v>
      </c>
      <c r="N577" s="41"/>
      <c r="O577" s="41" t="b">
        <v>0</v>
      </c>
      <c r="P577" s="41" t="s">
        <v>1852</v>
      </c>
      <c r="Q577" s="41" t="s">
        <v>1853</v>
      </c>
      <c r="R577" s="41" t="s">
        <v>3834</v>
      </c>
    </row>
    <row r="578" spans="1:18" x14ac:dyDescent="0.25">
      <c r="A578" s="40" t="s">
        <v>3836</v>
      </c>
      <c r="B578" s="40" t="s">
        <v>3837</v>
      </c>
      <c r="C578" s="40"/>
      <c r="D578" s="40" t="s">
        <v>1932</v>
      </c>
      <c r="E578" s="40"/>
      <c r="F578" s="40"/>
      <c r="G578" s="40"/>
      <c r="H578" s="40"/>
      <c r="I578" s="40" t="s">
        <v>1882</v>
      </c>
      <c r="J578" s="40"/>
      <c r="K578" s="40"/>
      <c r="L578" s="40" t="s">
        <v>3838</v>
      </c>
      <c r="M578" s="40" t="s">
        <v>3839</v>
      </c>
      <c r="N578" s="40"/>
      <c r="O578" s="40" t="b">
        <v>0</v>
      </c>
      <c r="P578" s="40" t="s">
        <v>1852</v>
      </c>
      <c r="Q578" s="40" t="s">
        <v>1853</v>
      </c>
      <c r="R578" s="40" t="s">
        <v>3836</v>
      </c>
    </row>
    <row r="579" spans="1:18" x14ac:dyDescent="0.25">
      <c r="A579" s="40" t="s">
        <v>585</v>
      </c>
      <c r="B579" s="40" t="s">
        <v>586</v>
      </c>
      <c r="C579" s="40"/>
      <c r="D579" s="40" t="s">
        <v>2177</v>
      </c>
      <c r="E579" s="40" t="s">
        <v>3610</v>
      </c>
      <c r="F579" s="40" t="s">
        <v>3840</v>
      </c>
      <c r="G579" s="40" t="s">
        <v>1796</v>
      </c>
      <c r="H579" s="40" t="s">
        <v>1797</v>
      </c>
      <c r="I579" s="40" t="s">
        <v>2183</v>
      </c>
      <c r="J579" s="40"/>
      <c r="K579" s="40"/>
      <c r="L579" s="40" t="s">
        <v>3841</v>
      </c>
      <c r="M579" s="40" t="s">
        <v>3842</v>
      </c>
      <c r="N579" s="40">
        <v>60</v>
      </c>
      <c r="O579" s="40" t="b">
        <v>0</v>
      </c>
      <c r="P579" s="40" t="s">
        <v>1852</v>
      </c>
      <c r="Q579" s="40" t="s">
        <v>1853</v>
      </c>
      <c r="R579" s="40" t="s">
        <v>585</v>
      </c>
    </row>
    <row r="580" spans="1:18" x14ac:dyDescent="0.25">
      <c r="A580" s="40" t="s">
        <v>3843</v>
      </c>
      <c r="B580" s="40" t="s">
        <v>3844</v>
      </c>
      <c r="C580" s="40" t="s">
        <v>1847</v>
      </c>
      <c r="D580" s="40" t="s">
        <v>2177</v>
      </c>
      <c r="E580" s="40" t="s">
        <v>3610</v>
      </c>
      <c r="F580" s="40"/>
      <c r="G580" s="40" t="s">
        <v>1796</v>
      </c>
      <c r="H580" s="40" t="s">
        <v>1797</v>
      </c>
      <c r="I580" s="40" t="s">
        <v>2183</v>
      </c>
      <c r="J580" s="40" t="s">
        <v>3844</v>
      </c>
      <c r="K580" s="40" t="s">
        <v>3845</v>
      </c>
      <c r="L580" s="40" t="s">
        <v>1847</v>
      </c>
      <c r="M580" s="40" t="s">
        <v>3845</v>
      </c>
      <c r="N580" s="40"/>
      <c r="O580" s="40" t="b">
        <v>0</v>
      </c>
      <c r="P580" s="40" t="s">
        <v>1852</v>
      </c>
      <c r="Q580" s="40" t="s">
        <v>1853</v>
      </c>
      <c r="R580" s="40" t="s">
        <v>585</v>
      </c>
    </row>
    <row r="581" spans="1:18" x14ac:dyDescent="0.25">
      <c r="A581" s="41" t="s">
        <v>3846</v>
      </c>
      <c r="B581" s="41" t="s">
        <v>3847</v>
      </c>
      <c r="C581" s="41" t="s">
        <v>1847</v>
      </c>
      <c r="D581" s="41" t="s">
        <v>2177</v>
      </c>
      <c r="E581" s="41" t="s">
        <v>3610</v>
      </c>
      <c r="F581" s="41"/>
      <c r="G581" s="41" t="s">
        <v>1796</v>
      </c>
      <c r="H581" s="41" t="s">
        <v>1797</v>
      </c>
      <c r="I581" s="41" t="s">
        <v>2183</v>
      </c>
      <c r="J581" s="41" t="s">
        <v>3847</v>
      </c>
      <c r="K581" s="41" t="s">
        <v>3848</v>
      </c>
      <c r="L581" s="41" t="s">
        <v>1847</v>
      </c>
      <c r="M581" s="41" t="s">
        <v>3848</v>
      </c>
      <c r="N581" s="41"/>
      <c r="O581" s="41" t="b">
        <v>0</v>
      </c>
      <c r="P581" s="41" t="s">
        <v>1852</v>
      </c>
      <c r="Q581" s="41" t="s">
        <v>1853</v>
      </c>
      <c r="R581" s="41" t="s">
        <v>585</v>
      </c>
    </row>
    <row r="582" spans="1:18" x14ac:dyDescent="0.25">
      <c r="A582" s="40" t="s">
        <v>3849</v>
      </c>
      <c r="B582" s="40" t="s">
        <v>3850</v>
      </c>
      <c r="C582" s="40"/>
      <c r="D582" s="40" t="s">
        <v>1848</v>
      </c>
      <c r="E582" s="40" t="s">
        <v>2060</v>
      </c>
      <c r="F582" s="40" t="s">
        <v>3851</v>
      </c>
      <c r="G582" s="40" t="s">
        <v>75</v>
      </c>
      <c r="H582" s="40" t="s">
        <v>1806</v>
      </c>
      <c r="I582" s="40" t="s">
        <v>3048</v>
      </c>
      <c r="J582" s="40"/>
      <c r="K582" s="40"/>
      <c r="L582" s="40" t="s">
        <v>3852</v>
      </c>
      <c r="M582" s="40" t="s">
        <v>3853</v>
      </c>
      <c r="N582" s="40">
        <v>60</v>
      </c>
      <c r="O582" s="40" t="b">
        <v>0</v>
      </c>
      <c r="P582" s="40" t="s">
        <v>1852</v>
      </c>
      <c r="Q582" s="40" t="s">
        <v>1853</v>
      </c>
      <c r="R582" s="40" t="s">
        <v>3849</v>
      </c>
    </row>
    <row r="583" spans="1:18" x14ac:dyDescent="0.25">
      <c r="A583" s="41" t="s">
        <v>3854</v>
      </c>
      <c r="B583" s="41" t="s">
        <v>3855</v>
      </c>
      <c r="C583" s="41"/>
      <c r="D583" s="41" t="s">
        <v>1848</v>
      </c>
      <c r="E583" s="41"/>
      <c r="F583" s="41"/>
      <c r="G583" s="41"/>
      <c r="H583" s="41"/>
      <c r="I583" s="41" t="s">
        <v>1882</v>
      </c>
      <c r="J583" s="41"/>
      <c r="K583" s="41"/>
      <c r="L583" s="41" t="s">
        <v>3856</v>
      </c>
      <c r="M583" s="41" t="s">
        <v>3857</v>
      </c>
      <c r="N583" s="41"/>
      <c r="O583" s="41" t="b">
        <v>0</v>
      </c>
      <c r="P583" s="41" t="s">
        <v>1852</v>
      </c>
      <c r="Q583" s="41" t="s">
        <v>1853</v>
      </c>
      <c r="R583" s="41" t="s">
        <v>3854</v>
      </c>
    </row>
    <row r="584" spans="1:18" x14ac:dyDescent="0.25">
      <c r="A584" s="41" t="s">
        <v>587</v>
      </c>
      <c r="B584" s="41" t="s">
        <v>588</v>
      </c>
      <c r="C584" s="41" t="s">
        <v>3858</v>
      </c>
      <c r="D584" s="41" t="s">
        <v>1848</v>
      </c>
      <c r="E584" s="41" t="s">
        <v>1956</v>
      </c>
      <c r="F584" s="41"/>
      <c r="G584" s="41" t="s">
        <v>1811</v>
      </c>
      <c r="H584" s="41" t="s">
        <v>1812</v>
      </c>
      <c r="I584" s="41" t="s">
        <v>3469</v>
      </c>
      <c r="J584" s="41" t="s">
        <v>3859</v>
      </c>
      <c r="K584" s="41" t="s">
        <v>3860</v>
      </c>
      <c r="L584" s="41" t="s">
        <v>3861</v>
      </c>
      <c r="M584" s="41" t="s">
        <v>3862</v>
      </c>
      <c r="N584" s="41"/>
      <c r="O584" s="41" t="b">
        <v>0</v>
      </c>
      <c r="P584" s="41" t="s">
        <v>3105</v>
      </c>
      <c r="Q584" s="41" t="s">
        <v>1853</v>
      </c>
      <c r="R584" s="41" t="s">
        <v>587</v>
      </c>
    </row>
    <row r="585" spans="1:18" x14ac:dyDescent="0.25">
      <c r="A585" s="40" t="s">
        <v>764</v>
      </c>
      <c r="B585" s="40" t="s">
        <v>669</v>
      </c>
      <c r="C585" s="40" t="s">
        <v>3863</v>
      </c>
      <c r="D585" s="40" t="s">
        <v>1848</v>
      </c>
      <c r="E585" s="40"/>
      <c r="F585" s="40"/>
      <c r="G585" s="40" t="s">
        <v>1796</v>
      </c>
      <c r="H585" s="40" t="s">
        <v>1797</v>
      </c>
      <c r="I585" s="40" t="s">
        <v>2183</v>
      </c>
      <c r="J585" s="40"/>
      <c r="K585" s="40"/>
      <c r="L585" s="40"/>
      <c r="M585" s="40" t="s">
        <v>1847</v>
      </c>
      <c r="N585" s="40">
        <v>1</v>
      </c>
      <c r="O585" s="40" t="b">
        <v>0</v>
      </c>
      <c r="P585" s="40" t="s">
        <v>1852</v>
      </c>
      <c r="Q585" s="40" t="s">
        <v>1853</v>
      </c>
      <c r="R585" s="40" t="s">
        <v>764</v>
      </c>
    </row>
    <row r="586" spans="1:18" x14ac:dyDescent="0.25">
      <c r="A586" s="40" t="s">
        <v>765</v>
      </c>
      <c r="B586" s="40" t="s">
        <v>704</v>
      </c>
      <c r="C586" s="40" t="s">
        <v>3864</v>
      </c>
      <c r="D586" s="40" t="s">
        <v>1848</v>
      </c>
      <c r="E586" s="40" t="s">
        <v>1968</v>
      </c>
      <c r="F586" s="40"/>
      <c r="G586" s="40" t="s">
        <v>1811</v>
      </c>
      <c r="H586" s="40" t="s">
        <v>1812</v>
      </c>
      <c r="I586" s="40" t="s">
        <v>2183</v>
      </c>
      <c r="J586" s="40"/>
      <c r="K586" s="40" t="s">
        <v>3865</v>
      </c>
      <c r="L586" s="40"/>
      <c r="M586" s="40" t="s">
        <v>3865</v>
      </c>
      <c r="N586" s="40">
        <v>1</v>
      </c>
      <c r="O586" s="40" t="b">
        <v>0</v>
      </c>
      <c r="P586" s="40" t="s">
        <v>1852</v>
      </c>
      <c r="Q586" s="40" t="s">
        <v>1853</v>
      </c>
      <c r="R586" s="40" t="s">
        <v>765</v>
      </c>
    </row>
    <row r="587" spans="1:18" x14ac:dyDescent="0.25">
      <c r="A587" s="40" t="s">
        <v>3866</v>
      </c>
      <c r="B587" s="40" t="s">
        <v>3867</v>
      </c>
      <c r="C587" s="40" t="s">
        <v>3864</v>
      </c>
      <c r="D587" s="40" t="s">
        <v>1848</v>
      </c>
      <c r="E587" s="40"/>
      <c r="F587" s="40"/>
      <c r="G587" s="40" t="s">
        <v>1811</v>
      </c>
      <c r="H587" s="40" t="s">
        <v>1812</v>
      </c>
      <c r="I587" s="40" t="s">
        <v>2183</v>
      </c>
      <c r="J587" s="40"/>
      <c r="K587" s="40"/>
      <c r="L587" s="40"/>
      <c r="M587" s="40" t="s">
        <v>3865</v>
      </c>
      <c r="N587" s="40">
        <v>1</v>
      </c>
      <c r="O587" s="40" t="b">
        <v>0</v>
      </c>
      <c r="P587" s="40" t="s">
        <v>1852</v>
      </c>
      <c r="Q587" s="40" t="s">
        <v>1853</v>
      </c>
      <c r="R587" s="40" t="s">
        <v>3866</v>
      </c>
    </row>
    <row r="588" spans="1:18" x14ac:dyDescent="0.25">
      <c r="A588" s="40" t="s">
        <v>766</v>
      </c>
      <c r="B588" s="40" t="s">
        <v>643</v>
      </c>
      <c r="C588" s="40" t="s">
        <v>3864</v>
      </c>
      <c r="D588" s="40" t="s">
        <v>1848</v>
      </c>
      <c r="E588" s="40"/>
      <c r="F588" s="40"/>
      <c r="G588" s="40" t="s">
        <v>1811</v>
      </c>
      <c r="H588" s="40" t="s">
        <v>1812</v>
      </c>
      <c r="I588" s="40" t="s">
        <v>2183</v>
      </c>
      <c r="J588" s="40"/>
      <c r="K588" s="40"/>
      <c r="L588" s="40"/>
      <c r="M588" s="40" t="s">
        <v>3868</v>
      </c>
      <c r="N588" s="40">
        <v>1</v>
      </c>
      <c r="O588" s="40" t="b">
        <v>0</v>
      </c>
      <c r="P588" s="40" t="s">
        <v>1852</v>
      </c>
      <c r="Q588" s="40" t="s">
        <v>1853</v>
      </c>
      <c r="R588" s="40" t="s">
        <v>766</v>
      </c>
    </row>
    <row r="589" spans="1:18" x14ac:dyDescent="0.25">
      <c r="A589" s="40" t="s">
        <v>3869</v>
      </c>
      <c r="B589" s="40" t="s">
        <v>3870</v>
      </c>
      <c r="C589" s="40" t="s">
        <v>3864</v>
      </c>
      <c r="D589" s="40" t="s">
        <v>1848</v>
      </c>
      <c r="E589" s="40"/>
      <c r="F589" s="40"/>
      <c r="G589" s="40" t="s">
        <v>1811</v>
      </c>
      <c r="H589" s="40" t="s">
        <v>1812</v>
      </c>
      <c r="I589" s="40" t="s">
        <v>2183</v>
      </c>
      <c r="J589" s="40"/>
      <c r="K589" s="40"/>
      <c r="L589" s="40"/>
      <c r="M589" s="40" t="s">
        <v>3871</v>
      </c>
      <c r="N589" s="40">
        <v>1</v>
      </c>
      <c r="O589" s="40" t="b">
        <v>0</v>
      </c>
      <c r="P589" s="40" t="s">
        <v>1852</v>
      </c>
      <c r="Q589" s="40" t="s">
        <v>1853</v>
      </c>
      <c r="R589" s="40" t="s">
        <v>3869</v>
      </c>
    </row>
    <row r="590" spans="1:18" x14ac:dyDescent="0.25">
      <c r="A590" s="40" t="s">
        <v>3872</v>
      </c>
      <c r="B590" s="40" t="s">
        <v>3873</v>
      </c>
      <c r="C590" s="40"/>
      <c r="D590" s="40" t="s">
        <v>1920</v>
      </c>
      <c r="E590" s="40" t="s">
        <v>3874</v>
      </c>
      <c r="F590" s="40" t="s">
        <v>3875</v>
      </c>
      <c r="G590" s="40"/>
      <c r="H590" s="40"/>
      <c r="I590" s="40" t="s">
        <v>2183</v>
      </c>
      <c r="J590" s="40" t="s">
        <v>3876</v>
      </c>
      <c r="K590" s="40" t="s">
        <v>3877</v>
      </c>
      <c r="L590" s="40" t="s">
        <v>3878</v>
      </c>
      <c r="M590" s="40" t="s">
        <v>3877</v>
      </c>
      <c r="N590" s="40">
        <v>1</v>
      </c>
      <c r="O590" s="40" t="b">
        <v>0</v>
      </c>
      <c r="P590" s="40" t="s">
        <v>1852</v>
      </c>
      <c r="Q590" s="40" t="s">
        <v>1853</v>
      </c>
      <c r="R590" s="40" t="s">
        <v>3872</v>
      </c>
    </row>
    <row r="591" spans="1:18" x14ac:dyDescent="0.25">
      <c r="A591" s="40" t="s">
        <v>3879</v>
      </c>
      <c r="B591" s="40" t="s">
        <v>3880</v>
      </c>
      <c r="C591" s="40" t="s">
        <v>3881</v>
      </c>
      <c r="D591" s="40" t="s">
        <v>1848</v>
      </c>
      <c r="E591" s="40" t="s">
        <v>1968</v>
      </c>
      <c r="F591" s="40"/>
      <c r="G591" s="40" t="s">
        <v>1811</v>
      </c>
      <c r="H591" s="40" t="s">
        <v>1812</v>
      </c>
      <c r="I591" s="40" t="s">
        <v>2183</v>
      </c>
      <c r="J591" s="40"/>
      <c r="K591" s="40" t="s">
        <v>3882</v>
      </c>
      <c r="L591" s="40"/>
      <c r="M591" s="40" t="s">
        <v>3882</v>
      </c>
      <c r="N591" s="40">
        <v>1</v>
      </c>
      <c r="O591" s="40" t="b">
        <v>0</v>
      </c>
      <c r="P591" s="40" t="s">
        <v>1852</v>
      </c>
      <c r="Q591" s="40" t="s">
        <v>1853</v>
      </c>
      <c r="R591" s="40" t="s">
        <v>3879</v>
      </c>
    </row>
    <row r="592" spans="1:18" x14ac:dyDescent="0.25">
      <c r="A592" s="40" t="s">
        <v>767</v>
      </c>
      <c r="B592" s="40" t="s">
        <v>691</v>
      </c>
      <c r="C592" s="40" t="s">
        <v>1847</v>
      </c>
      <c r="D592" s="40" t="s">
        <v>1848</v>
      </c>
      <c r="E592" s="40" t="s">
        <v>1968</v>
      </c>
      <c r="F592" s="40" t="s">
        <v>2749</v>
      </c>
      <c r="G592" s="40" t="s">
        <v>1811</v>
      </c>
      <c r="H592" s="40" t="s">
        <v>1812</v>
      </c>
      <c r="I592" s="40" t="s">
        <v>2183</v>
      </c>
      <c r="J592" s="40"/>
      <c r="K592" s="40" t="s">
        <v>3883</v>
      </c>
      <c r="L592" s="40"/>
      <c r="M592" s="40" t="s">
        <v>3883</v>
      </c>
      <c r="N592" s="40">
        <v>1</v>
      </c>
      <c r="O592" s="40" t="b">
        <v>0</v>
      </c>
      <c r="P592" s="40" t="s">
        <v>1852</v>
      </c>
      <c r="Q592" s="40" t="s">
        <v>1853</v>
      </c>
      <c r="R592" s="40" t="s">
        <v>767</v>
      </c>
    </row>
    <row r="593" spans="1:18" x14ac:dyDescent="0.25">
      <c r="A593" s="41" t="s">
        <v>768</v>
      </c>
      <c r="B593" s="41" t="s">
        <v>650</v>
      </c>
      <c r="C593" s="41"/>
      <c r="D593" s="41" t="s">
        <v>1848</v>
      </c>
      <c r="E593" s="41" t="s">
        <v>1941</v>
      </c>
      <c r="F593" s="41"/>
      <c r="G593" s="41" t="s">
        <v>3884</v>
      </c>
      <c r="H593" s="41" t="s">
        <v>3885</v>
      </c>
      <c r="I593" s="41" t="s">
        <v>3886</v>
      </c>
      <c r="J593" s="41"/>
      <c r="K593" s="41"/>
      <c r="L593" s="41"/>
      <c r="M593" s="41" t="s">
        <v>3887</v>
      </c>
      <c r="N593" s="41">
        <v>1</v>
      </c>
      <c r="O593" s="41" t="b">
        <v>0</v>
      </c>
      <c r="P593" s="41" t="s">
        <v>3888</v>
      </c>
      <c r="Q593" s="41" t="s">
        <v>1853</v>
      </c>
      <c r="R593" s="41" t="s">
        <v>768</v>
      </c>
    </row>
    <row r="594" spans="1:18" x14ac:dyDescent="0.25">
      <c r="A594" s="41" t="s">
        <v>3889</v>
      </c>
      <c r="B594" s="41" t="s">
        <v>3890</v>
      </c>
      <c r="C594" s="41" t="s">
        <v>3891</v>
      </c>
      <c r="D594" s="41" t="s">
        <v>1848</v>
      </c>
      <c r="E594" s="41" t="s">
        <v>1960</v>
      </c>
      <c r="F594" s="41"/>
      <c r="G594" s="41" t="s">
        <v>1811</v>
      </c>
      <c r="H594" s="41" t="s">
        <v>1812</v>
      </c>
      <c r="I594" s="41" t="s">
        <v>3892</v>
      </c>
      <c r="J594" s="41"/>
      <c r="K594" s="41" t="s">
        <v>3893</v>
      </c>
      <c r="L594" s="41" t="s">
        <v>3894</v>
      </c>
      <c r="M594" s="41" t="s">
        <v>3893</v>
      </c>
      <c r="N594" s="41">
        <v>1</v>
      </c>
      <c r="O594" s="41" t="b">
        <v>0</v>
      </c>
      <c r="P594" s="41" t="s">
        <v>3888</v>
      </c>
      <c r="Q594" s="41" t="s">
        <v>1853</v>
      </c>
      <c r="R594" s="41" t="s">
        <v>3889</v>
      </c>
    </row>
    <row r="595" spans="1:18" x14ac:dyDescent="0.25">
      <c r="A595" s="41" t="s">
        <v>769</v>
      </c>
      <c r="B595" s="41" t="s">
        <v>675</v>
      </c>
      <c r="C595" s="41" t="s">
        <v>3895</v>
      </c>
      <c r="D595" s="41" t="s">
        <v>1848</v>
      </c>
      <c r="E595" s="41" t="s">
        <v>2764</v>
      </c>
      <c r="F595" s="41"/>
      <c r="G595" s="41" t="s">
        <v>1815</v>
      </c>
      <c r="H595" s="41" t="s">
        <v>1816</v>
      </c>
      <c r="I595" s="41" t="s">
        <v>2183</v>
      </c>
      <c r="J595" s="41"/>
      <c r="K595" s="41" t="s">
        <v>3896</v>
      </c>
      <c r="L595" s="41"/>
      <c r="M595" s="41" t="s">
        <v>3896</v>
      </c>
      <c r="N595" s="41">
        <v>1</v>
      </c>
      <c r="O595" s="41" t="b">
        <v>0</v>
      </c>
      <c r="P595" s="41" t="s">
        <v>1852</v>
      </c>
      <c r="Q595" s="41" t="s">
        <v>1853</v>
      </c>
      <c r="R595" s="41" t="s">
        <v>769</v>
      </c>
    </row>
    <row r="596" spans="1:18" x14ac:dyDescent="0.25">
      <c r="A596" s="40" t="s">
        <v>770</v>
      </c>
      <c r="B596" s="40" t="s">
        <v>670</v>
      </c>
      <c r="C596" s="40" t="s">
        <v>3897</v>
      </c>
      <c r="D596" s="40" t="s">
        <v>1848</v>
      </c>
      <c r="E596" s="40" t="s">
        <v>1916</v>
      </c>
      <c r="F596" s="40"/>
      <c r="G596" s="40" t="s">
        <v>1809</v>
      </c>
      <c r="H596" s="40" t="s">
        <v>1810</v>
      </c>
      <c r="I596" s="40" t="s">
        <v>3886</v>
      </c>
      <c r="J596" s="40"/>
      <c r="K596" s="40" t="s">
        <v>3898</v>
      </c>
      <c r="L596" s="40" t="s">
        <v>1847</v>
      </c>
      <c r="M596" s="40" t="s">
        <v>3898</v>
      </c>
      <c r="N596" s="40">
        <v>1</v>
      </c>
      <c r="O596" s="40" t="b">
        <v>0</v>
      </c>
      <c r="P596" s="40" t="s">
        <v>3888</v>
      </c>
      <c r="Q596" s="40" t="s">
        <v>1853</v>
      </c>
      <c r="R596" s="40" t="s">
        <v>770</v>
      </c>
    </row>
    <row r="597" spans="1:18" x14ac:dyDescent="0.25">
      <c r="A597" s="40" t="s">
        <v>771</v>
      </c>
      <c r="B597" s="40" t="s">
        <v>670</v>
      </c>
      <c r="C597" s="40" t="s">
        <v>3897</v>
      </c>
      <c r="D597" s="40" t="s">
        <v>1848</v>
      </c>
      <c r="E597" s="40" t="s">
        <v>1916</v>
      </c>
      <c r="F597" s="40"/>
      <c r="G597" s="40" t="s">
        <v>1809</v>
      </c>
      <c r="H597" s="40" t="s">
        <v>1810</v>
      </c>
      <c r="I597" s="40" t="s">
        <v>3886</v>
      </c>
      <c r="J597" s="40"/>
      <c r="K597" s="40" t="s">
        <v>3899</v>
      </c>
      <c r="L597" s="40" t="s">
        <v>1847</v>
      </c>
      <c r="M597" s="40" t="s">
        <v>3899</v>
      </c>
      <c r="N597" s="40">
        <v>1</v>
      </c>
      <c r="O597" s="40" t="b">
        <v>0</v>
      </c>
      <c r="P597" s="40" t="s">
        <v>3888</v>
      </c>
      <c r="Q597" s="40" t="s">
        <v>1853</v>
      </c>
      <c r="R597" s="40" t="s">
        <v>771</v>
      </c>
    </row>
    <row r="598" spans="1:18" x14ac:dyDescent="0.25">
      <c r="A598" s="40" t="s">
        <v>772</v>
      </c>
      <c r="B598" s="40" t="s">
        <v>692</v>
      </c>
      <c r="C598" s="40" t="s">
        <v>1847</v>
      </c>
      <c r="D598" s="40" t="s">
        <v>1848</v>
      </c>
      <c r="E598" s="40" t="s">
        <v>2116</v>
      </c>
      <c r="F598" s="40"/>
      <c r="G598" s="40" t="s">
        <v>1811</v>
      </c>
      <c r="H598" s="40" t="s">
        <v>1812</v>
      </c>
      <c r="I598" s="40" t="s">
        <v>3900</v>
      </c>
      <c r="J598" s="40"/>
      <c r="K598" s="40" t="s">
        <v>3901</v>
      </c>
      <c r="L598" s="40"/>
      <c r="M598" s="40" t="s">
        <v>3901</v>
      </c>
      <c r="N598" s="40">
        <v>1</v>
      </c>
      <c r="O598" s="40" t="b">
        <v>0</v>
      </c>
      <c r="P598" s="40" t="s">
        <v>1852</v>
      </c>
      <c r="Q598" s="40" t="s">
        <v>1853</v>
      </c>
      <c r="R598" s="40" t="s">
        <v>772</v>
      </c>
    </row>
    <row r="599" spans="1:18" x14ac:dyDescent="0.25">
      <c r="A599" s="40" t="s">
        <v>3902</v>
      </c>
      <c r="B599" s="40" t="s">
        <v>3903</v>
      </c>
      <c r="C599" s="40" t="s">
        <v>3904</v>
      </c>
      <c r="D599" s="40" t="s">
        <v>3074</v>
      </c>
      <c r="E599" s="40"/>
      <c r="F599" s="40"/>
      <c r="G599" s="40" t="s">
        <v>1811</v>
      </c>
      <c r="H599" s="40" t="s">
        <v>1812</v>
      </c>
      <c r="I599" s="40" t="s">
        <v>3905</v>
      </c>
      <c r="J599" s="40"/>
      <c r="K599" s="40" t="s">
        <v>3906</v>
      </c>
      <c r="L599" s="40"/>
      <c r="M599" s="40" t="s">
        <v>3907</v>
      </c>
      <c r="N599" s="40">
        <v>1</v>
      </c>
      <c r="O599" s="40" t="b">
        <v>0</v>
      </c>
      <c r="P599" s="40" t="s">
        <v>1852</v>
      </c>
      <c r="Q599" s="40" t="s">
        <v>1853</v>
      </c>
      <c r="R599" s="40" t="s">
        <v>3902</v>
      </c>
    </row>
    <row r="600" spans="1:18" x14ac:dyDescent="0.25">
      <c r="A600" s="41" t="s">
        <v>3908</v>
      </c>
      <c r="B600" s="41" t="s">
        <v>3909</v>
      </c>
      <c r="C600" s="41" t="s">
        <v>3910</v>
      </c>
      <c r="D600" s="41" t="s">
        <v>1848</v>
      </c>
      <c r="E600" s="41" t="s">
        <v>1985</v>
      </c>
      <c r="F600" s="41"/>
      <c r="G600" s="41" t="s">
        <v>1811</v>
      </c>
      <c r="H600" s="41" t="s">
        <v>1812</v>
      </c>
      <c r="I600" s="41" t="s">
        <v>2183</v>
      </c>
      <c r="J600" s="41" t="s">
        <v>3911</v>
      </c>
      <c r="K600" s="41" t="s">
        <v>3912</v>
      </c>
      <c r="L600" s="41" t="s">
        <v>3913</v>
      </c>
      <c r="M600" s="41" t="s">
        <v>3914</v>
      </c>
      <c r="N600" s="41">
        <v>1</v>
      </c>
      <c r="O600" s="41" t="b">
        <v>0</v>
      </c>
      <c r="P600" s="41" t="s">
        <v>3888</v>
      </c>
      <c r="Q600" s="41" t="s">
        <v>1853</v>
      </c>
      <c r="R600" s="41" t="s">
        <v>3908</v>
      </c>
    </row>
    <row r="601" spans="1:18" x14ac:dyDescent="0.25">
      <c r="A601" s="40" t="s">
        <v>773</v>
      </c>
      <c r="B601" s="40" t="s">
        <v>639</v>
      </c>
      <c r="C601" s="40" t="s">
        <v>1847</v>
      </c>
      <c r="D601" s="40" t="s">
        <v>1848</v>
      </c>
      <c r="E601" s="40" t="s">
        <v>2116</v>
      </c>
      <c r="F601" s="40"/>
      <c r="G601" s="40" t="s">
        <v>1811</v>
      </c>
      <c r="H601" s="40" t="s">
        <v>1812</v>
      </c>
      <c r="I601" s="40" t="s">
        <v>3915</v>
      </c>
      <c r="J601" s="40"/>
      <c r="K601" s="40" t="s">
        <v>3916</v>
      </c>
      <c r="L601" s="40"/>
      <c r="M601" s="40" t="s">
        <v>3917</v>
      </c>
      <c r="N601" s="40">
        <v>1</v>
      </c>
      <c r="O601" s="40" t="b">
        <v>0</v>
      </c>
      <c r="P601" s="40" t="s">
        <v>1852</v>
      </c>
      <c r="Q601" s="40" t="s">
        <v>1853</v>
      </c>
      <c r="R601" s="40" t="s">
        <v>773</v>
      </c>
    </row>
    <row r="602" spans="1:18" x14ac:dyDescent="0.25">
      <c r="A602" s="41" t="s">
        <v>3918</v>
      </c>
      <c r="B602" s="41" t="s">
        <v>3919</v>
      </c>
      <c r="C602" s="41" t="s">
        <v>3920</v>
      </c>
      <c r="D602" s="41" t="s">
        <v>3086</v>
      </c>
      <c r="E602" s="41"/>
      <c r="F602" s="41"/>
      <c r="G602" s="41" t="s">
        <v>1811</v>
      </c>
      <c r="H602" s="41" t="s">
        <v>1812</v>
      </c>
      <c r="I602" s="41" t="s">
        <v>3900</v>
      </c>
      <c r="J602" s="41"/>
      <c r="K602" s="41" t="s">
        <v>3921</v>
      </c>
      <c r="L602" s="41" t="s">
        <v>1847</v>
      </c>
      <c r="M602" s="41" t="s">
        <v>3921</v>
      </c>
      <c r="N602" s="41">
        <v>1</v>
      </c>
      <c r="O602" s="41" t="b">
        <v>0</v>
      </c>
      <c r="P602" s="41" t="s">
        <v>1852</v>
      </c>
      <c r="Q602" s="41" t="s">
        <v>1853</v>
      </c>
      <c r="R602" s="41" t="s">
        <v>3918</v>
      </c>
    </row>
    <row r="603" spans="1:18" x14ac:dyDescent="0.25">
      <c r="A603" s="41" t="s">
        <v>3922</v>
      </c>
      <c r="B603" s="41" t="s">
        <v>3923</v>
      </c>
      <c r="C603" s="41" t="s">
        <v>3924</v>
      </c>
      <c r="D603" s="41" t="s">
        <v>1866</v>
      </c>
      <c r="E603" s="41"/>
      <c r="F603" s="41"/>
      <c r="G603" s="41" t="s">
        <v>1807</v>
      </c>
      <c r="H603" s="41" t="s">
        <v>1808</v>
      </c>
      <c r="I603" s="41" t="s">
        <v>3915</v>
      </c>
      <c r="J603" s="41"/>
      <c r="K603" s="41" t="s">
        <v>3925</v>
      </c>
      <c r="L603" s="41" t="s">
        <v>1847</v>
      </c>
      <c r="M603" s="41" t="s">
        <v>3925</v>
      </c>
      <c r="N603" s="41">
        <v>1</v>
      </c>
      <c r="O603" s="41" t="b">
        <v>0</v>
      </c>
      <c r="P603" s="41" t="s">
        <v>1852</v>
      </c>
      <c r="Q603" s="41" t="s">
        <v>1853</v>
      </c>
      <c r="R603" s="41" t="s">
        <v>3922</v>
      </c>
    </row>
    <row r="604" spans="1:18" x14ac:dyDescent="0.25">
      <c r="A604" s="40" t="s">
        <v>3926</v>
      </c>
      <c r="B604" s="40" t="s">
        <v>3927</v>
      </c>
      <c r="C604" s="40" t="s">
        <v>3928</v>
      </c>
      <c r="D604" s="40" t="s">
        <v>1848</v>
      </c>
      <c r="E604" s="40" t="s">
        <v>2764</v>
      </c>
      <c r="F604" s="40"/>
      <c r="G604" s="40" t="s">
        <v>1811</v>
      </c>
      <c r="H604" s="40" t="s">
        <v>1812</v>
      </c>
      <c r="I604" s="40" t="s">
        <v>3900</v>
      </c>
      <c r="J604" s="40"/>
      <c r="K604" s="40" t="s">
        <v>3929</v>
      </c>
      <c r="L604" s="40" t="s">
        <v>1847</v>
      </c>
      <c r="M604" s="40" t="s">
        <v>3929</v>
      </c>
      <c r="N604" s="40">
        <v>1</v>
      </c>
      <c r="O604" s="40" t="b">
        <v>0</v>
      </c>
      <c r="P604" s="40" t="s">
        <v>1852</v>
      </c>
      <c r="Q604" s="40" t="s">
        <v>1853</v>
      </c>
      <c r="R604" s="40" t="s">
        <v>3926</v>
      </c>
    </row>
    <row r="605" spans="1:18" x14ac:dyDescent="0.25">
      <c r="A605" s="40" t="s">
        <v>3930</v>
      </c>
      <c r="B605" s="40" t="s">
        <v>3931</v>
      </c>
      <c r="C605" s="40" t="s">
        <v>1847</v>
      </c>
      <c r="D605" s="40" t="s">
        <v>2106</v>
      </c>
      <c r="E605" s="40"/>
      <c r="F605" s="40"/>
      <c r="G605" s="40" t="s">
        <v>1811</v>
      </c>
      <c r="H605" s="40" t="s">
        <v>1812</v>
      </c>
      <c r="I605" s="40" t="s">
        <v>3886</v>
      </c>
      <c r="J605" s="40"/>
      <c r="K605" s="40"/>
      <c r="L605" s="40" t="s">
        <v>1847</v>
      </c>
      <c r="M605" s="40" t="s">
        <v>3932</v>
      </c>
      <c r="N605" s="40">
        <v>1</v>
      </c>
      <c r="O605" s="40" t="b">
        <v>0</v>
      </c>
      <c r="P605" s="40" t="s">
        <v>1852</v>
      </c>
      <c r="Q605" s="40" t="s">
        <v>1853</v>
      </c>
      <c r="R605" s="40" t="s">
        <v>3930</v>
      </c>
    </row>
    <row r="606" spans="1:18" x14ac:dyDescent="0.25">
      <c r="A606" s="40" t="s">
        <v>3933</v>
      </c>
      <c r="B606" s="40" t="s">
        <v>3934</v>
      </c>
      <c r="C606" s="40" t="s">
        <v>1847</v>
      </c>
      <c r="D606" s="40" t="s">
        <v>1848</v>
      </c>
      <c r="E606" s="40"/>
      <c r="F606" s="40"/>
      <c r="G606" s="40" t="s">
        <v>1811</v>
      </c>
      <c r="H606" s="40" t="s">
        <v>1812</v>
      </c>
      <c r="I606" s="40" t="s">
        <v>3886</v>
      </c>
      <c r="J606" s="40"/>
      <c r="K606" s="40"/>
      <c r="L606" s="40" t="s">
        <v>1847</v>
      </c>
      <c r="M606" s="40" t="s">
        <v>3934</v>
      </c>
      <c r="N606" s="40">
        <v>1</v>
      </c>
      <c r="O606" s="40" t="b">
        <v>0</v>
      </c>
      <c r="P606" s="40" t="s">
        <v>1852</v>
      </c>
      <c r="Q606" s="40" t="s">
        <v>1853</v>
      </c>
      <c r="R606" s="40" t="s">
        <v>3933</v>
      </c>
    </row>
    <row r="607" spans="1:18" x14ac:dyDescent="0.25">
      <c r="A607" s="40" t="s">
        <v>774</v>
      </c>
      <c r="B607" s="40" t="s">
        <v>703</v>
      </c>
      <c r="C607" s="40" t="s">
        <v>3935</v>
      </c>
      <c r="D607" s="40" t="s">
        <v>1848</v>
      </c>
      <c r="E607" s="40" t="s">
        <v>1911</v>
      </c>
      <c r="F607" s="40"/>
      <c r="G607" s="40" t="s">
        <v>1815</v>
      </c>
      <c r="H607" s="40" t="s">
        <v>1816</v>
      </c>
      <c r="I607" s="40" t="s">
        <v>3915</v>
      </c>
      <c r="J607" s="40"/>
      <c r="K607" s="40" t="s">
        <v>3936</v>
      </c>
      <c r="L607" s="40" t="s">
        <v>1847</v>
      </c>
      <c r="M607" s="40" t="s">
        <v>3936</v>
      </c>
      <c r="N607" s="40">
        <v>1</v>
      </c>
      <c r="O607" s="40" t="b">
        <v>0</v>
      </c>
      <c r="P607" s="40" t="s">
        <v>1852</v>
      </c>
      <c r="Q607" s="40" t="s">
        <v>1853</v>
      </c>
      <c r="R607" s="40" t="s">
        <v>774</v>
      </c>
    </row>
    <row r="608" spans="1:18" x14ac:dyDescent="0.25">
      <c r="A608" s="40" t="s">
        <v>3937</v>
      </c>
      <c r="B608" s="40" t="s">
        <v>3938</v>
      </c>
      <c r="C608" s="40" t="s">
        <v>1847</v>
      </c>
      <c r="D608" s="40" t="s">
        <v>1848</v>
      </c>
      <c r="E608" s="40" t="s">
        <v>1985</v>
      </c>
      <c r="F608" s="40"/>
      <c r="G608" s="40" t="s">
        <v>1811</v>
      </c>
      <c r="H608" s="40" t="s">
        <v>1812</v>
      </c>
      <c r="I608" s="40" t="s">
        <v>2183</v>
      </c>
      <c r="J608" s="40"/>
      <c r="K608" s="40" t="s">
        <v>3939</v>
      </c>
      <c r="L608" s="40"/>
      <c r="M608" s="40" t="s">
        <v>3939</v>
      </c>
      <c r="N608" s="40">
        <v>1</v>
      </c>
      <c r="O608" s="40" t="b">
        <v>0</v>
      </c>
      <c r="P608" s="40" t="s">
        <v>1852</v>
      </c>
      <c r="Q608" s="40" t="s">
        <v>1853</v>
      </c>
      <c r="R608" s="40" t="s">
        <v>3937</v>
      </c>
    </row>
    <row r="609" spans="1:18" x14ac:dyDescent="0.25">
      <c r="A609" s="40" t="s">
        <v>3940</v>
      </c>
      <c r="B609" s="40" t="s">
        <v>3941</v>
      </c>
      <c r="C609" s="40"/>
      <c r="D609" s="40" t="s">
        <v>1848</v>
      </c>
      <c r="E609" s="40" t="s">
        <v>1968</v>
      </c>
      <c r="F609" s="40"/>
      <c r="G609" s="40" t="s">
        <v>1811</v>
      </c>
      <c r="H609" s="40" t="s">
        <v>1812</v>
      </c>
      <c r="I609" s="40" t="s">
        <v>3915</v>
      </c>
      <c r="J609" s="40"/>
      <c r="K609" s="40" t="s">
        <v>3942</v>
      </c>
      <c r="L609" s="40" t="s">
        <v>1847</v>
      </c>
      <c r="M609" s="40" t="s">
        <v>3943</v>
      </c>
      <c r="N609" s="40">
        <v>1</v>
      </c>
      <c r="O609" s="40" t="b">
        <v>0</v>
      </c>
      <c r="P609" s="40" t="s">
        <v>3105</v>
      </c>
      <c r="Q609" s="40" t="s">
        <v>1853</v>
      </c>
      <c r="R609" s="40" t="s">
        <v>3940</v>
      </c>
    </row>
    <row r="610" spans="1:18" x14ac:dyDescent="0.25">
      <c r="A610" s="40" t="s">
        <v>3944</v>
      </c>
      <c r="B610" s="40" t="s">
        <v>3945</v>
      </c>
      <c r="C610" s="40"/>
      <c r="D610" s="40" t="s">
        <v>1848</v>
      </c>
      <c r="E610" s="40" t="s">
        <v>2116</v>
      </c>
      <c r="F610" s="40"/>
      <c r="G610" s="40" t="s">
        <v>1811</v>
      </c>
      <c r="H610" s="40" t="s">
        <v>1812</v>
      </c>
      <c r="I610" s="40" t="s">
        <v>2183</v>
      </c>
      <c r="J610" s="40"/>
      <c r="K610" s="40"/>
      <c r="L610" s="40" t="s">
        <v>1847</v>
      </c>
      <c r="M610" s="40" t="s">
        <v>3946</v>
      </c>
      <c r="N610" s="40">
        <v>1</v>
      </c>
      <c r="O610" s="40" t="b">
        <v>0</v>
      </c>
      <c r="P610" s="40" t="s">
        <v>3105</v>
      </c>
      <c r="Q610" s="40" t="s">
        <v>1853</v>
      </c>
      <c r="R610" s="40" t="s">
        <v>3944</v>
      </c>
    </row>
    <row r="611" spans="1:18" x14ac:dyDescent="0.25">
      <c r="A611" s="40" t="s">
        <v>3947</v>
      </c>
      <c r="B611" s="40" t="s">
        <v>3948</v>
      </c>
      <c r="C611" s="40" t="s">
        <v>3949</v>
      </c>
      <c r="D611" s="40" t="s">
        <v>1848</v>
      </c>
      <c r="E611" s="40" t="s">
        <v>1941</v>
      </c>
      <c r="F611" s="40"/>
      <c r="G611" s="40" t="s">
        <v>1809</v>
      </c>
      <c r="H611" s="40" t="s">
        <v>1810</v>
      </c>
      <c r="I611" s="40" t="s">
        <v>3886</v>
      </c>
      <c r="J611" s="40"/>
      <c r="K611" s="40"/>
      <c r="L611" s="40"/>
      <c r="M611" s="40" t="s">
        <v>3950</v>
      </c>
      <c r="N611" s="40">
        <v>1</v>
      </c>
      <c r="O611" s="40" t="b">
        <v>0</v>
      </c>
      <c r="P611" s="40" t="s">
        <v>1852</v>
      </c>
      <c r="Q611" s="40" t="s">
        <v>1853</v>
      </c>
      <c r="R611" s="40" t="s">
        <v>3947</v>
      </c>
    </row>
    <row r="612" spans="1:18" x14ac:dyDescent="0.25">
      <c r="A612" s="40" t="s">
        <v>3951</v>
      </c>
      <c r="B612" s="40" t="s">
        <v>3952</v>
      </c>
      <c r="C612" s="40" t="s">
        <v>3953</v>
      </c>
      <c r="D612" s="40" t="s">
        <v>1848</v>
      </c>
      <c r="E612" s="40" t="s">
        <v>2116</v>
      </c>
      <c r="F612" s="40"/>
      <c r="G612" s="40" t="s">
        <v>1811</v>
      </c>
      <c r="H612" s="40" t="s">
        <v>1812</v>
      </c>
      <c r="I612" s="40" t="s">
        <v>2183</v>
      </c>
      <c r="J612" s="40"/>
      <c r="K612" s="40" t="s">
        <v>3954</v>
      </c>
      <c r="L612" s="40" t="s">
        <v>1847</v>
      </c>
      <c r="M612" s="40" t="s">
        <v>3954</v>
      </c>
      <c r="N612" s="40">
        <v>1</v>
      </c>
      <c r="O612" s="40" t="b">
        <v>0</v>
      </c>
      <c r="P612" s="40" t="s">
        <v>1852</v>
      </c>
      <c r="Q612" s="40" t="s">
        <v>1853</v>
      </c>
      <c r="R612" s="40" t="s">
        <v>3951</v>
      </c>
    </row>
    <row r="613" spans="1:18" x14ac:dyDescent="0.25">
      <c r="A613" s="40" t="s">
        <v>3955</v>
      </c>
      <c r="B613" s="40" t="s">
        <v>3956</v>
      </c>
      <c r="C613" s="40" t="s">
        <v>3957</v>
      </c>
      <c r="D613" s="40" t="s">
        <v>1848</v>
      </c>
      <c r="E613" s="40" t="s">
        <v>1968</v>
      </c>
      <c r="F613" s="40"/>
      <c r="G613" s="40" t="s">
        <v>1811</v>
      </c>
      <c r="H613" s="40" t="s">
        <v>1812</v>
      </c>
      <c r="I613" s="40" t="s">
        <v>2183</v>
      </c>
      <c r="J613" s="40" t="s">
        <v>3958</v>
      </c>
      <c r="K613" s="40" t="s">
        <v>3959</v>
      </c>
      <c r="L613" s="40" t="s">
        <v>1847</v>
      </c>
      <c r="M613" s="40" t="s">
        <v>3960</v>
      </c>
      <c r="N613" s="40">
        <v>1</v>
      </c>
      <c r="O613" s="40" t="b">
        <v>0</v>
      </c>
      <c r="P613" s="40" t="s">
        <v>1852</v>
      </c>
      <c r="Q613" s="40" t="s">
        <v>1853</v>
      </c>
      <c r="R613" s="40" t="s">
        <v>3955</v>
      </c>
    </row>
    <row r="614" spans="1:18" x14ac:dyDescent="0.25">
      <c r="A614" s="40" t="s">
        <v>3961</v>
      </c>
      <c r="B614" s="40" t="s">
        <v>3962</v>
      </c>
      <c r="C614" s="40"/>
      <c r="D614" s="40" t="s">
        <v>1848</v>
      </c>
      <c r="E614" s="40" t="s">
        <v>1968</v>
      </c>
      <c r="F614" s="40"/>
      <c r="G614" s="40" t="s">
        <v>1809</v>
      </c>
      <c r="H614" s="40" t="s">
        <v>1810</v>
      </c>
      <c r="I614" s="40" t="s">
        <v>3886</v>
      </c>
      <c r="J614" s="40"/>
      <c r="K614" s="40"/>
      <c r="L614" s="40" t="s">
        <v>1847</v>
      </c>
      <c r="M614" s="40" t="s">
        <v>3963</v>
      </c>
      <c r="N614" s="40">
        <v>1</v>
      </c>
      <c r="O614" s="40" t="b">
        <v>0</v>
      </c>
      <c r="P614" s="40" t="s">
        <v>3105</v>
      </c>
      <c r="Q614" s="40" t="s">
        <v>1853</v>
      </c>
      <c r="R614" s="40" t="s">
        <v>3961</v>
      </c>
    </row>
    <row r="615" spans="1:18" x14ac:dyDescent="0.25">
      <c r="A615" s="40" t="s">
        <v>3964</v>
      </c>
      <c r="B615" s="40" t="s">
        <v>3965</v>
      </c>
      <c r="C615" s="40" t="s">
        <v>3966</v>
      </c>
      <c r="D615" s="40" t="s">
        <v>1848</v>
      </c>
      <c r="E615" s="40" t="s">
        <v>1862</v>
      </c>
      <c r="F615" s="40"/>
      <c r="G615" s="40" t="s">
        <v>1811</v>
      </c>
      <c r="H615" s="40" t="s">
        <v>1812</v>
      </c>
      <c r="I615" s="40" t="s">
        <v>2183</v>
      </c>
      <c r="J615" s="40"/>
      <c r="K615" s="40"/>
      <c r="L615" s="40"/>
      <c r="M615" s="40" t="s">
        <v>3967</v>
      </c>
      <c r="N615" s="40">
        <v>1</v>
      </c>
      <c r="O615" s="40" t="b">
        <v>0</v>
      </c>
      <c r="P615" s="40" t="s">
        <v>1852</v>
      </c>
      <c r="Q615" s="40" t="s">
        <v>1853</v>
      </c>
      <c r="R615" s="40" t="s">
        <v>3964</v>
      </c>
    </row>
    <row r="616" spans="1:18" x14ac:dyDescent="0.25">
      <c r="A616" s="40" t="s">
        <v>3968</v>
      </c>
      <c r="B616" s="40" t="s">
        <v>3969</v>
      </c>
      <c r="C616" s="40" t="s">
        <v>3949</v>
      </c>
      <c r="D616" s="40" t="s">
        <v>1848</v>
      </c>
      <c r="E616" s="40" t="s">
        <v>1862</v>
      </c>
      <c r="F616" s="40"/>
      <c r="G616" s="40" t="s">
        <v>1811</v>
      </c>
      <c r="H616" s="40" t="s">
        <v>1812</v>
      </c>
      <c r="I616" s="40" t="s">
        <v>2183</v>
      </c>
      <c r="J616" s="40"/>
      <c r="K616" s="40"/>
      <c r="L616" s="40"/>
      <c r="M616" s="40" t="s">
        <v>3970</v>
      </c>
      <c r="N616" s="40">
        <v>1</v>
      </c>
      <c r="O616" s="40" t="b">
        <v>0</v>
      </c>
      <c r="P616" s="40" t="s">
        <v>1852</v>
      </c>
      <c r="Q616" s="40" t="s">
        <v>1853</v>
      </c>
      <c r="R616" s="40" t="s">
        <v>3968</v>
      </c>
    </row>
    <row r="617" spans="1:18" x14ac:dyDescent="0.25">
      <c r="A617" s="40" t="s">
        <v>3971</v>
      </c>
      <c r="B617" s="40" t="s">
        <v>3972</v>
      </c>
      <c r="C617" s="40" t="s">
        <v>3966</v>
      </c>
      <c r="D617" s="40" t="s">
        <v>1848</v>
      </c>
      <c r="E617" s="40" t="s">
        <v>1968</v>
      </c>
      <c r="F617" s="40"/>
      <c r="G617" s="40" t="s">
        <v>1811</v>
      </c>
      <c r="H617" s="40" t="s">
        <v>1812</v>
      </c>
      <c r="I617" s="40" t="s">
        <v>2183</v>
      </c>
      <c r="J617" s="40"/>
      <c r="K617" s="40" t="s">
        <v>3973</v>
      </c>
      <c r="L617" s="40"/>
      <c r="M617" s="40" t="s">
        <v>3974</v>
      </c>
      <c r="N617" s="40">
        <v>1</v>
      </c>
      <c r="O617" s="40" t="b">
        <v>0</v>
      </c>
      <c r="P617" s="40" t="s">
        <v>1852</v>
      </c>
      <c r="Q617" s="40" t="s">
        <v>1853</v>
      </c>
      <c r="R617" s="40" t="s">
        <v>3971</v>
      </c>
    </row>
    <row r="618" spans="1:18" x14ac:dyDescent="0.25">
      <c r="A618" s="40" t="s">
        <v>3975</v>
      </c>
      <c r="B618" s="40" t="s">
        <v>3976</v>
      </c>
      <c r="C618" s="40" t="s">
        <v>3966</v>
      </c>
      <c r="D618" s="40" t="s">
        <v>1848</v>
      </c>
      <c r="E618" s="40" t="s">
        <v>1968</v>
      </c>
      <c r="F618" s="40"/>
      <c r="G618" s="40" t="s">
        <v>1811</v>
      </c>
      <c r="H618" s="40" t="s">
        <v>1812</v>
      </c>
      <c r="I618" s="40" t="s">
        <v>2183</v>
      </c>
      <c r="J618" s="40"/>
      <c r="K618" s="40" t="s">
        <v>3977</v>
      </c>
      <c r="L618" s="40"/>
      <c r="M618" s="40" t="s">
        <v>3978</v>
      </c>
      <c r="N618" s="40">
        <v>1</v>
      </c>
      <c r="O618" s="40" t="b">
        <v>0</v>
      </c>
      <c r="P618" s="40" t="s">
        <v>1852</v>
      </c>
      <c r="Q618" s="40" t="s">
        <v>1853</v>
      </c>
      <c r="R618" s="40" t="s">
        <v>3975</v>
      </c>
    </row>
    <row r="619" spans="1:18" x14ac:dyDescent="0.25">
      <c r="A619" s="40" t="s">
        <v>3979</v>
      </c>
      <c r="B619" s="40" t="s">
        <v>3980</v>
      </c>
      <c r="C619" s="40" t="s">
        <v>3966</v>
      </c>
      <c r="D619" s="40" t="s">
        <v>1848</v>
      </c>
      <c r="E619" s="40" t="s">
        <v>1862</v>
      </c>
      <c r="F619" s="40"/>
      <c r="G619" s="40" t="s">
        <v>1811</v>
      </c>
      <c r="H619" s="40" t="s">
        <v>1812</v>
      </c>
      <c r="I619" s="40" t="s">
        <v>2183</v>
      </c>
      <c r="J619" s="40"/>
      <c r="K619" s="40" t="s">
        <v>3981</v>
      </c>
      <c r="L619" s="40"/>
      <c r="M619" s="40" t="s">
        <v>3981</v>
      </c>
      <c r="N619" s="40">
        <v>1</v>
      </c>
      <c r="O619" s="40" t="b">
        <v>0</v>
      </c>
      <c r="P619" s="40" t="s">
        <v>1852</v>
      </c>
      <c r="Q619" s="40" t="s">
        <v>1853</v>
      </c>
      <c r="R619" s="40" t="s">
        <v>3979</v>
      </c>
    </row>
    <row r="620" spans="1:18" x14ac:dyDescent="0.25">
      <c r="A620" s="40" t="s">
        <v>3982</v>
      </c>
      <c r="B620" s="40" t="s">
        <v>3983</v>
      </c>
      <c r="C620" s="40" t="s">
        <v>3376</v>
      </c>
      <c r="D620" s="40" t="s">
        <v>1848</v>
      </c>
      <c r="E620" s="40" t="s">
        <v>1968</v>
      </c>
      <c r="F620" s="40"/>
      <c r="G620" s="40" t="s">
        <v>1811</v>
      </c>
      <c r="H620" s="40" t="s">
        <v>1812</v>
      </c>
      <c r="I620" s="40" t="s">
        <v>3886</v>
      </c>
      <c r="J620" s="40"/>
      <c r="K620" s="40" t="s">
        <v>3984</v>
      </c>
      <c r="L620" s="40"/>
      <c r="M620" s="40" t="s">
        <v>3985</v>
      </c>
      <c r="N620" s="40">
        <v>1</v>
      </c>
      <c r="O620" s="40" t="b">
        <v>0</v>
      </c>
      <c r="P620" s="40" t="s">
        <v>1852</v>
      </c>
      <c r="Q620" s="40" t="s">
        <v>1853</v>
      </c>
      <c r="R620" s="40" t="s">
        <v>3982</v>
      </c>
    </row>
    <row r="621" spans="1:18" x14ac:dyDescent="0.25">
      <c r="A621" s="40" t="s">
        <v>3986</v>
      </c>
      <c r="B621" s="40" t="s">
        <v>3987</v>
      </c>
      <c r="C621" s="40" t="s">
        <v>3988</v>
      </c>
      <c r="D621" s="40" t="s">
        <v>1848</v>
      </c>
      <c r="E621" s="40" t="s">
        <v>1968</v>
      </c>
      <c r="F621" s="40"/>
      <c r="G621" s="40" t="s">
        <v>1811</v>
      </c>
      <c r="H621" s="40" t="s">
        <v>1812</v>
      </c>
      <c r="I621" s="40" t="s">
        <v>3989</v>
      </c>
      <c r="J621" s="40"/>
      <c r="K621" s="40" t="s">
        <v>3990</v>
      </c>
      <c r="L621" s="40"/>
      <c r="M621" s="40" t="s">
        <v>3991</v>
      </c>
      <c r="N621" s="40">
        <v>1</v>
      </c>
      <c r="O621" s="40" t="b">
        <v>0</v>
      </c>
      <c r="P621" s="40" t="s">
        <v>1852</v>
      </c>
      <c r="Q621" s="40" t="s">
        <v>1853</v>
      </c>
      <c r="R621" s="40" t="s">
        <v>3986</v>
      </c>
    </row>
    <row r="622" spans="1:18" x14ac:dyDescent="0.25">
      <c r="A622" s="40" t="s">
        <v>3992</v>
      </c>
      <c r="B622" s="40" t="s">
        <v>3993</v>
      </c>
      <c r="C622" s="40" t="s">
        <v>3994</v>
      </c>
      <c r="D622" s="40" t="s">
        <v>1848</v>
      </c>
      <c r="E622" s="40" t="s">
        <v>1956</v>
      </c>
      <c r="F622" s="40"/>
      <c r="G622" s="40" t="s">
        <v>1811</v>
      </c>
      <c r="H622" s="40" t="s">
        <v>1812</v>
      </c>
      <c r="I622" s="40" t="s">
        <v>2183</v>
      </c>
      <c r="J622" s="40"/>
      <c r="K622" s="40" t="s">
        <v>3995</v>
      </c>
      <c r="L622" s="40"/>
      <c r="M622" s="40" t="s">
        <v>3995</v>
      </c>
      <c r="N622" s="40">
        <v>1</v>
      </c>
      <c r="O622" s="40" t="b">
        <v>0</v>
      </c>
      <c r="P622" s="40" t="s">
        <v>1852</v>
      </c>
      <c r="Q622" s="40" t="s">
        <v>1853</v>
      </c>
      <c r="R622" s="40" t="s">
        <v>3992</v>
      </c>
    </row>
    <row r="623" spans="1:18" x14ac:dyDescent="0.25">
      <c r="A623" s="40" t="s">
        <v>3996</v>
      </c>
      <c r="B623" s="40" t="s">
        <v>3997</v>
      </c>
      <c r="C623" s="40" t="s">
        <v>3994</v>
      </c>
      <c r="D623" s="40" t="s">
        <v>1848</v>
      </c>
      <c r="E623" s="40" t="s">
        <v>1956</v>
      </c>
      <c r="F623" s="40"/>
      <c r="G623" s="40" t="s">
        <v>1811</v>
      </c>
      <c r="H623" s="40" t="s">
        <v>1812</v>
      </c>
      <c r="I623" s="40" t="s">
        <v>3886</v>
      </c>
      <c r="J623" s="40"/>
      <c r="K623" s="40" t="s">
        <v>3995</v>
      </c>
      <c r="L623" s="40"/>
      <c r="M623" s="40" t="s">
        <v>3998</v>
      </c>
      <c r="N623" s="40">
        <v>1</v>
      </c>
      <c r="O623" s="40" t="b">
        <v>0</v>
      </c>
      <c r="P623" s="40" t="s">
        <v>1852</v>
      </c>
      <c r="Q623" s="40" t="s">
        <v>1853</v>
      </c>
      <c r="R623" s="40" t="s">
        <v>3996</v>
      </c>
    </row>
    <row r="624" spans="1:18" x14ac:dyDescent="0.25">
      <c r="A624" s="41" t="s">
        <v>775</v>
      </c>
      <c r="B624" s="41" t="s">
        <v>649</v>
      </c>
      <c r="C624" s="41" t="s">
        <v>3994</v>
      </c>
      <c r="D624" s="41" t="s">
        <v>1848</v>
      </c>
      <c r="E624" s="41" t="s">
        <v>2102</v>
      </c>
      <c r="F624" s="41"/>
      <c r="G624" s="41" t="s">
        <v>1811</v>
      </c>
      <c r="H624" s="41" t="s">
        <v>1812</v>
      </c>
      <c r="I624" s="41" t="s">
        <v>3886</v>
      </c>
      <c r="J624" s="41"/>
      <c r="K624" s="41" t="s">
        <v>3999</v>
      </c>
      <c r="L624" s="41"/>
      <c r="M624" s="41" t="s">
        <v>3999</v>
      </c>
      <c r="N624" s="41">
        <v>1</v>
      </c>
      <c r="O624" s="41" t="b">
        <v>0</v>
      </c>
      <c r="P624" s="41" t="s">
        <v>1852</v>
      </c>
      <c r="Q624" s="41" t="s">
        <v>1853</v>
      </c>
      <c r="R624" s="41" t="s">
        <v>775</v>
      </c>
    </row>
    <row r="625" spans="1:18" x14ac:dyDescent="0.25">
      <c r="A625" s="40" t="s">
        <v>4000</v>
      </c>
      <c r="B625" s="40" t="s">
        <v>4001</v>
      </c>
      <c r="C625" s="40" t="s">
        <v>4002</v>
      </c>
      <c r="D625" s="40" t="s">
        <v>1848</v>
      </c>
      <c r="E625" s="40" t="s">
        <v>1862</v>
      </c>
      <c r="F625" s="40"/>
      <c r="G625" s="40" t="s">
        <v>1811</v>
      </c>
      <c r="H625" s="40" t="s">
        <v>1812</v>
      </c>
      <c r="I625" s="40" t="s">
        <v>2183</v>
      </c>
      <c r="J625" s="40"/>
      <c r="K625" s="40" t="s">
        <v>4003</v>
      </c>
      <c r="L625" s="40"/>
      <c r="M625" s="40" t="s">
        <v>4003</v>
      </c>
      <c r="N625" s="40">
        <v>1</v>
      </c>
      <c r="O625" s="40" t="b">
        <v>0</v>
      </c>
      <c r="P625" s="40" t="s">
        <v>1852</v>
      </c>
      <c r="Q625" s="40" t="s">
        <v>1853</v>
      </c>
      <c r="R625" s="40" t="s">
        <v>4000</v>
      </c>
    </row>
    <row r="626" spans="1:18" x14ac:dyDescent="0.25">
      <c r="A626" s="40" t="s">
        <v>4004</v>
      </c>
      <c r="B626" s="40" t="s">
        <v>4005</v>
      </c>
      <c r="C626" s="40" t="s">
        <v>4006</v>
      </c>
      <c r="D626" s="40" t="s">
        <v>1848</v>
      </c>
      <c r="E626" s="40" t="s">
        <v>1862</v>
      </c>
      <c r="F626" s="40"/>
      <c r="G626" s="40" t="s">
        <v>1811</v>
      </c>
      <c r="H626" s="40" t="s">
        <v>1812</v>
      </c>
      <c r="I626" s="40" t="s">
        <v>2183</v>
      </c>
      <c r="J626" s="40"/>
      <c r="K626" s="40" t="s">
        <v>4007</v>
      </c>
      <c r="L626" s="40"/>
      <c r="M626" s="40" t="s">
        <v>4007</v>
      </c>
      <c r="N626" s="40">
        <v>1</v>
      </c>
      <c r="O626" s="40" t="b">
        <v>0</v>
      </c>
      <c r="P626" s="40" t="s">
        <v>1852</v>
      </c>
      <c r="Q626" s="40" t="s">
        <v>1853</v>
      </c>
      <c r="R626" s="40" t="s">
        <v>4004</v>
      </c>
    </row>
    <row r="627" spans="1:18" x14ac:dyDescent="0.25">
      <c r="A627" s="40" t="s">
        <v>4008</v>
      </c>
      <c r="B627" s="40" t="s">
        <v>4009</v>
      </c>
      <c r="C627" s="40" t="s">
        <v>4010</v>
      </c>
      <c r="D627" s="40" t="s">
        <v>1848</v>
      </c>
      <c r="E627" s="40" t="s">
        <v>1968</v>
      </c>
      <c r="F627" s="40"/>
      <c r="G627" s="40" t="s">
        <v>1811</v>
      </c>
      <c r="H627" s="40" t="s">
        <v>1812</v>
      </c>
      <c r="I627" s="40" t="s">
        <v>2183</v>
      </c>
      <c r="J627" s="40"/>
      <c r="K627" s="40" t="s">
        <v>4011</v>
      </c>
      <c r="L627" s="40"/>
      <c r="M627" s="40" t="s">
        <v>4011</v>
      </c>
      <c r="N627" s="40">
        <v>1</v>
      </c>
      <c r="O627" s="40" t="b">
        <v>0</v>
      </c>
      <c r="P627" s="40" t="s">
        <v>1852</v>
      </c>
      <c r="Q627" s="40" t="s">
        <v>1853</v>
      </c>
      <c r="R627" s="40" t="s">
        <v>4008</v>
      </c>
    </row>
    <row r="628" spans="1:18" x14ac:dyDescent="0.25">
      <c r="A628" s="40" t="s">
        <v>4012</v>
      </c>
      <c r="B628" s="40" t="s">
        <v>4013</v>
      </c>
      <c r="C628" s="40" t="s">
        <v>4014</v>
      </c>
      <c r="D628" s="40" t="s">
        <v>1848</v>
      </c>
      <c r="E628" s="40" t="s">
        <v>2116</v>
      </c>
      <c r="F628" s="40"/>
      <c r="G628" s="40" t="s">
        <v>1811</v>
      </c>
      <c r="H628" s="40" t="s">
        <v>1812</v>
      </c>
      <c r="I628" s="40" t="s">
        <v>2183</v>
      </c>
      <c r="J628" s="40"/>
      <c r="K628" s="40" t="s">
        <v>4015</v>
      </c>
      <c r="L628" s="40"/>
      <c r="M628" s="40" t="s">
        <v>4015</v>
      </c>
      <c r="N628" s="40">
        <v>1</v>
      </c>
      <c r="O628" s="40" t="b">
        <v>0</v>
      </c>
      <c r="P628" s="40" t="s">
        <v>1852</v>
      </c>
      <c r="Q628" s="40" t="s">
        <v>1853</v>
      </c>
      <c r="R628" s="40" t="s">
        <v>4012</v>
      </c>
    </row>
    <row r="629" spans="1:18" x14ac:dyDescent="0.25">
      <c r="A629" s="40" t="s">
        <v>776</v>
      </c>
      <c r="B629" s="40" t="s">
        <v>672</v>
      </c>
      <c r="C629" s="40" t="s">
        <v>4014</v>
      </c>
      <c r="D629" s="40" t="s">
        <v>1848</v>
      </c>
      <c r="E629" s="40" t="s">
        <v>2060</v>
      </c>
      <c r="F629" s="40"/>
      <c r="G629" s="40" t="s">
        <v>1811</v>
      </c>
      <c r="H629" s="40" t="s">
        <v>1812</v>
      </c>
      <c r="I629" s="40" t="s">
        <v>2183</v>
      </c>
      <c r="J629" s="40"/>
      <c r="K629" s="40" t="s">
        <v>4016</v>
      </c>
      <c r="L629" s="40"/>
      <c r="M629" s="40" t="s">
        <v>4016</v>
      </c>
      <c r="N629" s="40">
        <v>1</v>
      </c>
      <c r="O629" s="40" t="b">
        <v>0</v>
      </c>
      <c r="P629" s="40" t="s">
        <v>1852</v>
      </c>
      <c r="Q629" s="40" t="s">
        <v>1853</v>
      </c>
      <c r="R629" s="40" t="s">
        <v>776</v>
      </c>
    </row>
    <row r="630" spans="1:18" x14ac:dyDescent="0.25">
      <c r="A630" s="40" t="s">
        <v>777</v>
      </c>
      <c r="B630" s="40" t="s">
        <v>709</v>
      </c>
      <c r="C630" s="40" t="s">
        <v>4014</v>
      </c>
      <c r="D630" s="40" t="s">
        <v>1848</v>
      </c>
      <c r="E630" s="40" t="s">
        <v>1968</v>
      </c>
      <c r="F630" s="40"/>
      <c r="G630" s="40" t="s">
        <v>1811</v>
      </c>
      <c r="H630" s="40" t="s">
        <v>1812</v>
      </c>
      <c r="I630" s="40" t="s">
        <v>2183</v>
      </c>
      <c r="J630" s="40"/>
      <c r="K630" s="40" t="s">
        <v>4017</v>
      </c>
      <c r="L630" s="40"/>
      <c r="M630" s="40" t="s">
        <v>4017</v>
      </c>
      <c r="N630" s="40">
        <v>1</v>
      </c>
      <c r="O630" s="40" t="b">
        <v>0</v>
      </c>
      <c r="P630" s="40" t="s">
        <v>1852</v>
      </c>
      <c r="Q630" s="40" t="s">
        <v>1853</v>
      </c>
      <c r="R630" s="40" t="s">
        <v>777</v>
      </c>
    </row>
    <row r="631" spans="1:18" x14ac:dyDescent="0.25">
      <c r="A631" s="40" t="s">
        <v>4018</v>
      </c>
      <c r="B631" s="40" t="s">
        <v>4019</v>
      </c>
      <c r="C631" s="40" t="s">
        <v>4020</v>
      </c>
      <c r="D631" s="40" t="s">
        <v>1848</v>
      </c>
      <c r="E631" s="40" t="s">
        <v>1916</v>
      </c>
      <c r="F631" s="40"/>
      <c r="G631" s="40" t="s">
        <v>1809</v>
      </c>
      <c r="H631" s="40" t="s">
        <v>1810</v>
      </c>
      <c r="I631" s="40" t="s">
        <v>3886</v>
      </c>
      <c r="J631" s="40"/>
      <c r="K631" s="40" t="s">
        <v>4021</v>
      </c>
      <c r="L631" s="40"/>
      <c r="M631" s="40" t="s">
        <v>4022</v>
      </c>
      <c r="N631" s="40">
        <v>1</v>
      </c>
      <c r="O631" s="40" t="b">
        <v>0</v>
      </c>
      <c r="P631" s="40" t="s">
        <v>1852</v>
      </c>
      <c r="Q631" s="40" t="s">
        <v>1853</v>
      </c>
      <c r="R631" s="40" t="s">
        <v>4018</v>
      </c>
    </row>
    <row r="632" spans="1:18" x14ac:dyDescent="0.25">
      <c r="A632" s="40" t="s">
        <v>4023</v>
      </c>
      <c r="B632" s="40" t="s">
        <v>4024</v>
      </c>
      <c r="C632" s="40" t="s">
        <v>4014</v>
      </c>
      <c r="D632" s="40" t="s">
        <v>1848</v>
      </c>
      <c r="E632" s="40" t="s">
        <v>2764</v>
      </c>
      <c r="F632" s="40"/>
      <c r="G632" s="40" t="s">
        <v>1809</v>
      </c>
      <c r="H632" s="40" t="s">
        <v>1810</v>
      </c>
      <c r="I632" s="40" t="s">
        <v>3886</v>
      </c>
      <c r="J632" s="40"/>
      <c r="K632" s="40" t="s">
        <v>4025</v>
      </c>
      <c r="L632" s="40"/>
      <c r="M632" s="40" t="s">
        <v>4026</v>
      </c>
      <c r="N632" s="40">
        <v>1</v>
      </c>
      <c r="O632" s="40" t="b">
        <v>0</v>
      </c>
      <c r="P632" s="40" t="s">
        <v>1852</v>
      </c>
      <c r="Q632" s="40" t="s">
        <v>1853</v>
      </c>
      <c r="R632" s="40" t="s">
        <v>4023</v>
      </c>
    </row>
    <row r="633" spans="1:18" x14ac:dyDescent="0.25">
      <c r="A633" s="40" t="s">
        <v>778</v>
      </c>
      <c r="B633" s="40" t="s">
        <v>662</v>
      </c>
      <c r="C633" s="40" t="s">
        <v>4014</v>
      </c>
      <c r="D633" s="40" t="s">
        <v>1848</v>
      </c>
      <c r="E633" s="40" t="s">
        <v>2764</v>
      </c>
      <c r="F633" s="40"/>
      <c r="G633" s="40" t="s">
        <v>1809</v>
      </c>
      <c r="H633" s="40" t="s">
        <v>1810</v>
      </c>
      <c r="I633" s="40" t="s">
        <v>3886</v>
      </c>
      <c r="J633" s="40"/>
      <c r="K633" s="40" t="s">
        <v>4027</v>
      </c>
      <c r="L633" s="40"/>
      <c r="M633" s="40" t="s">
        <v>4028</v>
      </c>
      <c r="N633" s="40">
        <v>1</v>
      </c>
      <c r="O633" s="40" t="b">
        <v>0</v>
      </c>
      <c r="P633" s="40" t="s">
        <v>1852</v>
      </c>
      <c r="Q633" s="40" t="s">
        <v>1853</v>
      </c>
      <c r="R633" s="40" t="s">
        <v>778</v>
      </c>
    </row>
    <row r="634" spans="1:18" x14ac:dyDescent="0.25">
      <c r="A634" s="40" t="s">
        <v>779</v>
      </c>
      <c r="B634" s="40" t="s">
        <v>646</v>
      </c>
      <c r="C634" s="40" t="s">
        <v>4029</v>
      </c>
      <c r="D634" s="40" t="s">
        <v>3074</v>
      </c>
      <c r="E634" s="40" t="s">
        <v>4030</v>
      </c>
      <c r="F634" s="40"/>
      <c r="G634" s="40" t="s">
        <v>1796</v>
      </c>
      <c r="H634" s="40" t="s">
        <v>1797</v>
      </c>
      <c r="I634" s="40" t="s">
        <v>2183</v>
      </c>
      <c r="J634" s="40"/>
      <c r="K634" s="40" t="s">
        <v>4031</v>
      </c>
      <c r="L634" s="40"/>
      <c r="M634" s="40" t="s">
        <v>4031</v>
      </c>
      <c r="N634" s="40">
        <v>1</v>
      </c>
      <c r="O634" s="40" t="b">
        <v>0</v>
      </c>
      <c r="P634" s="40" t="s">
        <v>1852</v>
      </c>
      <c r="Q634" s="40" t="s">
        <v>1853</v>
      </c>
      <c r="R634" s="40" t="s">
        <v>779</v>
      </c>
    </row>
    <row r="635" spans="1:18" x14ac:dyDescent="0.25">
      <c r="A635" s="40" t="s">
        <v>4032</v>
      </c>
      <c r="B635" s="40" t="s">
        <v>4033</v>
      </c>
      <c r="C635" s="40" t="s">
        <v>4014</v>
      </c>
      <c r="D635" s="40" t="s">
        <v>1848</v>
      </c>
      <c r="E635" s="40" t="s">
        <v>2116</v>
      </c>
      <c r="F635" s="40"/>
      <c r="G635" s="40" t="s">
        <v>1811</v>
      </c>
      <c r="H635" s="40" t="s">
        <v>1812</v>
      </c>
      <c r="I635" s="40" t="s">
        <v>2183</v>
      </c>
      <c r="J635" s="40"/>
      <c r="K635" s="40" t="s">
        <v>4034</v>
      </c>
      <c r="L635" s="40"/>
      <c r="M635" s="40" t="s">
        <v>4034</v>
      </c>
      <c r="N635" s="40">
        <v>1</v>
      </c>
      <c r="O635" s="40" t="b">
        <v>0</v>
      </c>
      <c r="P635" s="40" t="s">
        <v>1852</v>
      </c>
      <c r="Q635" s="40" t="s">
        <v>1853</v>
      </c>
      <c r="R635" s="40" t="s">
        <v>4032</v>
      </c>
    </row>
    <row r="636" spans="1:18" x14ac:dyDescent="0.25">
      <c r="A636" s="40" t="s">
        <v>4035</v>
      </c>
      <c r="B636" s="40" t="s">
        <v>4036</v>
      </c>
      <c r="C636" s="40" t="s">
        <v>4014</v>
      </c>
      <c r="D636" s="40" t="s">
        <v>1848</v>
      </c>
      <c r="E636" s="40" t="s">
        <v>1916</v>
      </c>
      <c r="F636" s="40"/>
      <c r="G636" s="40" t="s">
        <v>1809</v>
      </c>
      <c r="H636" s="40" t="s">
        <v>1810</v>
      </c>
      <c r="I636" s="40" t="s">
        <v>3886</v>
      </c>
      <c r="J636" s="40"/>
      <c r="K636" s="40" t="s">
        <v>4037</v>
      </c>
      <c r="L636" s="40"/>
      <c r="M636" s="40" t="s">
        <v>4037</v>
      </c>
      <c r="N636" s="40">
        <v>1</v>
      </c>
      <c r="O636" s="40" t="b">
        <v>0</v>
      </c>
      <c r="P636" s="40" t="s">
        <v>1852</v>
      </c>
      <c r="Q636" s="40" t="s">
        <v>1853</v>
      </c>
      <c r="R636" s="40" t="s">
        <v>4035</v>
      </c>
    </row>
    <row r="637" spans="1:18" x14ac:dyDescent="0.25">
      <c r="A637" s="40" t="s">
        <v>4038</v>
      </c>
      <c r="B637" s="40" t="s">
        <v>4039</v>
      </c>
      <c r="C637" s="40" t="s">
        <v>4010</v>
      </c>
      <c r="D637" s="40" t="s">
        <v>1848</v>
      </c>
      <c r="E637" s="40" t="s">
        <v>1985</v>
      </c>
      <c r="F637" s="40"/>
      <c r="G637" s="40" t="s">
        <v>1811</v>
      </c>
      <c r="H637" s="40" t="s">
        <v>1812</v>
      </c>
      <c r="I637" s="40" t="s">
        <v>2183</v>
      </c>
      <c r="J637" s="40"/>
      <c r="K637" s="40" t="s">
        <v>4040</v>
      </c>
      <c r="L637" s="40"/>
      <c r="M637" s="40" t="s">
        <v>4040</v>
      </c>
      <c r="N637" s="40">
        <v>1</v>
      </c>
      <c r="O637" s="40" t="b">
        <v>0</v>
      </c>
      <c r="P637" s="40" t="s">
        <v>1852</v>
      </c>
      <c r="Q637" s="40" t="s">
        <v>1853</v>
      </c>
      <c r="R637" s="40" t="s">
        <v>4038</v>
      </c>
    </row>
    <row r="638" spans="1:18" x14ac:dyDescent="0.25">
      <c r="A638" s="40" t="s">
        <v>4041</v>
      </c>
      <c r="B638" s="40" t="s">
        <v>4042</v>
      </c>
      <c r="C638" s="40" t="s">
        <v>4010</v>
      </c>
      <c r="D638" s="40" t="s">
        <v>1848</v>
      </c>
      <c r="E638" s="40" t="s">
        <v>1985</v>
      </c>
      <c r="F638" s="40"/>
      <c r="G638" s="40" t="s">
        <v>1811</v>
      </c>
      <c r="H638" s="40" t="s">
        <v>1812</v>
      </c>
      <c r="I638" s="40" t="s">
        <v>2183</v>
      </c>
      <c r="J638" s="40"/>
      <c r="K638" s="40" t="s">
        <v>4043</v>
      </c>
      <c r="L638" s="40"/>
      <c r="M638" s="40" t="s">
        <v>4043</v>
      </c>
      <c r="N638" s="40">
        <v>1</v>
      </c>
      <c r="O638" s="40" t="b">
        <v>0</v>
      </c>
      <c r="P638" s="40" t="s">
        <v>1852</v>
      </c>
      <c r="Q638" s="40" t="s">
        <v>1853</v>
      </c>
      <c r="R638" s="40" t="s">
        <v>4041</v>
      </c>
    </row>
    <row r="639" spans="1:18" x14ac:dyDescent="0.25">
      <c r="A639" s="40" t="s">
        <v>4044</v>
      </c>
      <c r="B639" s="40" t="s">
        <v>4045</v>
      </c>
      <c r="C639" s="40" t="s">
        <v>4014</v>
      </c>
      <c r="D639" s="40" t="s">
        <v>1848</v>
      </c>
      <c r="E639" s="40" t="s">
        <v>1911</v>
      </c>
      <c r="F639" s="40"/>
      <c r="G639" s="40" t="s">
        <v>1809</v>
      </c>
      <c r="H639" s="40" t="s">
        <v>1810</v>
      </c>
      <c r="I639" s="40" t="s">
        <v>3886</v>
      </c>
      <c r="J639" s="40"/>
      <c r="K639" s="40" t="s">
        <v>4046</v>
      </c>
      <c r="L639" s="40"/>
      <c r="M639" s="40" t="s">
        <v>4046</v>
      </c>
      <c r="N639" s="40">
        <v>1</v>
      </c>
      <c r="O639" s="40" t="b">
        <v>0</v>
      </c>
      <c r="P639" s="40" t="s">
        <v>1852</v>
      </c>
      <c r="Q639" s="40" t="s">
        <v>1853</v>
      </c>
      <c r="R639" s="40" t="s">
        <v>4044</v>
      </c>
    </row>
    <row r="640" spans="1:18" x14ac:dyDescent="0.25">
      <c r="A640" s="40" t="s">
        <v>4047</v>
      </c>
      <c r="B640" s="40" t="s">
        <v>4048</v>
      </c>
      <c r="C640" s="40" t="s">
        <v>4014</v>
      </c>
      <c r="D640" s="40" t="s">
        <v>1848</v>
      </c>
      <c r="E640" s="40" t="s">
        <v>1849</v>
      </c>
      <c r="F640" s="40"/>
      <c r="G640" s="40" t="s">
        <v>1809</v>
      </c>
      <c r="H640" s="40" t="s">
        <v>1810</v>
      </c>
      <c r="I640" s="40" t="s">
        <v>3886</v>
      </c>
      <c r="J640" s="40"/>
      <c r="K640" s="40" t="s">
        <v>4049</v>
      </c>
      <c r="L640" s="40"/>
      <c r="M640" s="40" t="s">
        <v>4049</v>
      </c>
      <c r="N640" s="40">
        <v>1</v>
      </c>
      <c r="O640" s="40" t="b">
        <v>0</v>
      </c>
      <c r="P640" s="40" t="s">
        <v>1852</v>
      </c>
      <c r="Q640" s="40" t="s">
        <v>1853</v>
      </c>
      <c r="R640" s="40" t="s">
        <v>4047</v>
      </c>
    </row>
    <row r="641" spans="1:18" x14ac:dyDescent="0.25">
      <c r="A641" s="40" t="s">
        <v>4050</v>
      </c>
      <c r="B641" s="40" t="s">
        <v>4051</v>
      </c>
      <c r="C641" s="40" t="s">
        <v>4014</v>
      </c>
      <c r="D641" s="40" t="s">
        <v>1848</v>
      </c>
      <c r="E641" s="40" t="s">
        <v>1849</v>
      </c>
      <c r="F641" s="40"/>
      <c r="G641" s="40" t="s">
        <v>1809</v>
      </c>
      <c r="H641" s="40" t="s">
        <v>1810</v>
      </c>
      <c r="I641" s="40" t="s">
        <v>3886</v>
      </c>
      <c r="J641" s="40"/>
      <c r="K641" s="40" t="s">
        <v>4052</v>
      </c>
      <c r="L641" s="40"/>
      <c r="M641" s="40" t="s">
        <v>4052</v>
      </c>
      <c r="N641" s="40">
        <v>1</v>
      </c>
      <c r="O641" s="40" t="b">
        <v>0</v>
      </c>
      <c r="P641" s="40" t="s">
        <v>1852</v>
      </c>
      <c r="Q641" s="40" t="s">
        <v>1853</v>
      </c>
      <c r="R641" s="40" t="s">
        <v>4050</v>
      </c>
    </row>
    <row r="642" spans="1:18" x14ac:dyDescent="0.25">
      <c r="A642" s="40" t="s">
        <v>780</v>
      </c>
      <c r="B642" s="40" t="s">
        <v>663</v>
      </c>
      <c r="C642" s="40" t="s">
        <v>4014</v>
      </c>
      <c r="D642" s="40" t="s">
        <v>1848</v>
      </c>
      <c r="E642" s="40" t="s">
        <v>2060</v>
      </c>
      <c r="F642" s="40"/>
      <c r="G642" s="40" t="s">
        <v>1811</v>
      </c>
      <c r="H642" s="40" t="s">
        <v>1812</v>
      </c>
      <c r="I642" s="40" t="s">
        <v>2183</v>
      </c>
      <c r="J642" s="40"/>
      <c r="K642" s="40" t="s">
        <v>4053</v>
      </c>
      <c r="L642" s="40"/>
      <c r="M642" s="40" t="s">
        <v>4053</v>
      </c>
      <c r="N642" s="40">
        <v>1</v>
      </c>
      <c r="O642" s="40" t="b">
        <v>0</v>
      </c>
      <c r="P642" s="40" t="s">
        <v>1852</v>
      </c>
      <c r="Q642" s="40" t="s">
        <v>1853</v>
      </c>
      <c r="R642" s="40" t="s">
        <v>780</v>
      </c>
    </row>
    <row r="643" spans="1:18" x14ac:dyDescent="0.25">
      <c r="A643" s="40" t="s">
        <v>781</v>
      </c>
      <c r="B643" s="40" t="s">
        <v>708</v>
      </c>
      <c r="C643" s="40"/>
      <c r="D643" s="40" t="s">
        <v>1848</v>
      </c>
      <c r="E643" s="40" t="s">
        <v>2764</v>
      </c>
      <c r="F643" s="40"/>
      <c r="G643" s="40" t="s">
        <v>1809</v>
      </c>
      <c r="H643" s="40" t="s">
        <v>1810</v>
      </c>
      <c r="I643" s="40" t="s">
        <v>3886</v>
      </c>
      <c r="J643" s="40"/>
      <c r="K643" s="40" t="s">
        <v>4054</v>
      </c>
      <c r="L643" s="40"/>
      <c r="M643" s="40" t="s">
        <v>4054</v>
      </c>
      <c r="N643" s="40">
        <v>1</v>
      </c>
      <c r="O643" s="40" t="b">
        <v>0</v>
      </c>
      <c r="P643" s="40" t="s">
        <v>1852</v>
      </c>
      <c r="Q643" s="40" t="s">
        <v>1853</v>
      </c>
      <c r="R643" s="40" t="s">
        <v>781</v>
      </c>
    </row>
    <row r="644" spans="1:18" x14ac:dyDescent="0.25">
      <c r="A644" s="40" t="s">
        <v>4055</v>
      </c>
      <c r="B644" s="40" t="s">
        <v>4056</v>
      </c>
      <c r="C644" s="40"/>
      <c r="D644" s="40" t="s">
        <v>1848</v>
      </c>
      <c r="E644" s="40" t="s">
        <v>1968</v>
      </c>
      <c r="F644" s="40"/>
      <c r="G644" s="40" t="s">
        <v>1811</v>
      </c>
      <c r="H644" s="40" t="s">
        <v>1812</v>
      </c>
      <c r="I644" s="40" t="s">
        <v>2183</v>
      </c>
      <c r="J644" s="40"/>
      <c r="K644" s="40" t="s">
        <v>4057</v>
      </c>
      <c r="L644" s="40"/>
      <c r="M644" s="40" t="s">
        <v>4057</v>
      </c>
      <c r="N644" s="40">
        <v>1</v>
      </c>
      <c r="O644" s="40" t="b">
        <v>0</v>
      </c>
      <c r="P644" s="40" t="s">
        <v>1852</v>
      </c>
      <c r="Q644" s="40" t="s">
        <v>1853</v>
      </c>
      <c r="R644" s="40" t="s">
        <v>4055</v>
      </c>
    </row>
    <row r="645" spans="1:18" x14ac:dyDescent="0.25">
      <c r="A645" s="40" t="s">
        <v>782</v>
      </c>
      <c r="B645" s="40" t="s">
        <v>658</v>
      </c>
      <c r="C645" s="40"/>
      <c r="D645" s="40" t="s">
        <v>1848</v>
      </c>
      <c r="E645" s="40" t="s">
        <v>1956</v>
      </c>
      <c r="F645" s="40"/>
      <c r="G645" s="40" t="s">
        <v>1811</v>
      </c>
      <c r="H645" s="40" t="s">
        <v>1812</v>
      </c>
      <c r="I645" s="40" t="s">
        <v>2183</v>
      </c>
      <c r="J645" s="40"/>
      <c r="K645" s="40" t="s">
        <v>4058</v>
      </c>
      <c r="L645" s="40"/>
      <c r="M645" s="40" t="s">
        <v>4058</v>
      </c>
      <c r="N645" s="40">
        <v>1</v>
      </c>
      <c r="O645" s="40" t="b">
        <v>0</v>
      </c>
      <c r="P645" s="40" t="s">
        <v>1852</v>
      </c>
      <c r="Q645" s="40" t="s">
        <v>1853</v>
      </c>
      <c r="R645" s="40" t="s">
        <v>782</v>
      </c>
    </row>
    <row r="646" spans="1:18" x14ac:dyDescent="0.25">
      <c r="A646" s="40" t="s">
        <v>4059</v>
      </c>
      <c r="B646" s="40" t="s">
        <v>4060</v>
      </c>
      <c r="C646" s="40"/>
      <c r="D646" s="40" t="s">
        <v>1848</v>
      </c>
      <c r="E646" s="40" t="s">
        <v>1862</v>
      </c>
      <c r="F646" s="40"/>
      <c r="G646" s="40" t="s">
        <v>1811</v>
      </c>
      <c r="H646" s="40" t="s">
        <v>1812</v>
      </c>
      <c r="I646" s="40" t="s">
        <v>2183</v>
      </c>
      <c r="J646" s="40"/>
      <c r="K646" s="40" t="s">
        <v>4061</v>
      </c>
      <c r="L646" s="40"/>
      <c r="M646" s="40" t="s">
        <v>4061</v>
      </c>
      <c r="N646" s="40">
        <v>1</v>
      </c>
      <c r="O646" s="40" t="b">
        <v>0</v>
      </c>
      <c r="P646" s="40" t="s">
        <v>1852</v>
      </c>
      <c r="Q646" s="40" t="s">
        <v>1853</v>
      </c>
      <c r="R646" s="40" t="s">
        <v>4059</v>
      </c>
    </row>
    <row r="647" spans="1:18" x14ac:dyDescent="0.25">
      <c r="A647" s="40" t="s">
        <v>4062</v>
      </c>
      <c r="B647" s="40" t="s">
        <v>4063</v>
      </c>
      <c r="C647" s="40" t="s">
        <v>4014</v>
      </c>
      <c r="D647" s="40" t="s">
        <v>1848</v>
      </c>
      <c r="E647" s="40" t="s">
        <v>1862</v>
      </c>
      <c r="F647" s="40"/>
      <c r="G647" s="40" t="s">
        <v>1811</v>
      </c>
      <c r="H647" s="40" t="s">
        <v>1812</v>
      </c>
      <c r="I647" s="40" t="s">
        <v>2183</v>
      </c>
      <c r="J647" s="40"/>
      <c r="K647" s="40" t="s">
        <v>4064</v>
      </c>
      <c r="L647" s="40"/>
      <c r="M647" s="40" t="s">
        <v>4064</v>
      </c>
      <c r="N647" s="40">
        <v>1</v>
      </c>
      <c r="O647" s="40" t="b">
        <v>0</v>
      </c>
      <c r="P647" s="40" t="s">
        <v>1852</v>
      </c>
      <c r="Q647" s="40" t="s">
        <v>1853</v>
      </c>
      <c r="R647" s="40" t="s">
        <v>4062</v>
      </c>
    </row>
    <row r="648" spans="1:18" x14ac:dyDescent="0.25">
      <c r="A648" s="40" t="s">
        <v>4065</v>
      </c>
      <c r="B648" s="40" t="s">
        <v>4066</v>
      </c>
      <c r="C648" s="40" t="s">
        <v>4014</v>
      </c>
      <c r="D648" s="40" t="s">
        <v>1848</v>
      </c>
      <c r="E648" s="40" t="s">
        <v>2116</v>
      </c>
      <c r="F648" s="40"/>
      <c r="G648" s="40" t="s">
        <v>1811</v>
      </c>
      <c r="H648" s="40" t="s">
        <v>1812</v>
      </c>
      <c r="I648" s="40" t="s">
        <v>2183</v>
      </c>
      <c r="J648" s="40"/>
      <c r="K648" s="40" t="s">
        <v>4067</v>
      </c>
      <c r="L648" s="40"/>
      <c r="M648" s="40" t="s">
        <v>4067</v>
      </c>
      <c r="N648" s="40">
        <v>1</v>
      </c>
      <c r="O648" s="40" t="b">
        <v>0</v>
      </c>
      <c r="P648" s="40" t="s">
        <v>1852</v>
      </c>
      <c r="Q648" s="40" t="s">
        <v>1853</v>
      </c>
      <c r="R648" s="40" t="s">
        <v>4065</v>
      </c>
    </row>
    <row r="649" spans="1:18" x14ac:dyDescent="0.25">
      <c r="A649" s="40" t="s">
        <v>4068</v>
      </c>
      <c r="B649" s="40" t="s">
        <v>4069</v>
      </c>
      <c r="C649" s="40" t="s">
        <v>4014</v>
      </c>
      <c r="D649" s="40" t="s">
        <v>1848</v>
      </c>
      <c r="E649" s="40" t="s">
        <v>1911</v>
      </c>
      <c r="F649" s="40"/>
      <c r="G649" s="40" t="s">
        <v>1809</v>
      </c>
      <c r="H649" s="40" t="s">
        <v>1810</v>
      </c>
      <c r="I649" s="40" t="s">
        <v>3886</v>
      </c>
      <c r="J649" s="40"/>
      <c r="K649" s="40" t="s">
        <v>4070</v>
      </c>
      <c r="L649" s="40"/>
      <c r="M649" s="40" t="s">
        <v>4070</v>
      </c>
      <c r="N649" s="40">
        <v>1</v>
      </c>
      <c r="O649" s="40" t="b">
        <v>0</v>
      </c>
      <c r="P649" s="40" t="s">
        <v>1852</v>
      </c>
      <c r="Q649" s="40" t="s">
        <v>1853</v>
      </c>
      <c r="R649" s="40" t="s">
        <v>4068</v>
      </c>
    </row>
    <row r="650" spans="1:18" x14ac:dyDescent="0.25">
      <c r="A650" s="40" t="s">
        <v>783</v>
      </c>
      <c r="B650" s="40" t="s">
        <v>688</v>
      </c>
      <c r="C650" s="40" t="s">
        <v>4071</v>
      </c>
      <c r="D650" s="40" t="s">
        <v>1848</v>
      </c>
      <c r="E650" s="40" t="s">
        <v>1911</v>
      </c>
      <c r="F650" s="40"/>
      <c r="G650" s="40" t="s">
        <v>1809</v>
      </c>
      <c r="H650" s="40" t="s">
        <v>1810</v>
      </c>
      <c r="I650" s="40" t="s">
        <v>3886</v>
      </c>
      <c r="J650" s="40"/>
      <c r="K650" s="40" t="s">
        <v>4072</v>
      </c>
      <c r="L650" s="40"/>
      <c r="M650" s="40" t="s">
        <v>4072</v>
      </c>
      <c r="N650" s="40">
        <v>1</v>
      </c>
      <c r="O650" s="40" t="b">
        <v>0</v>
      </c>
      <c r="P650" s="40" t="s">
        <v>1852</v>
      </c>
      <c r="Q650" s="40" t="s">
        <v>1853</v>
      </c>
      <c r="R650" s="40" t="s">
        <v>783</v>
      </c>
    </row>
    <row r="651" spans="1:18" x14ac:dyDescent="0.25">
      <c r="A651" s="40" t="s">
        <v>4073</v>
      </c>
      <c r="B651" s="40" t="s">
        <v>4074</v>
      </c>
      <c r="C651" s="40" t="s">
        <v>4014</v>
      </c>
      <c r="D651" s="40" t="s">
        <v>1848</v>
      </c>
      <c r="E651" s="40" t="s">
        <v>1968</v>
      </c>
      <c r="F651" s="40"/>
      <c r="G651" s="40" t="s">
        <v>1811</v>
      </c>
      <c r="H651" s="40" t="s">
        <v>1812</v>
      </c>
      <c r="I651" s="40" t="s">
        <v>2183</v>
      </c>
      <c r="J651" s="40"/>
      <c r="K651" s="40" t="s">
        <v>4075</v>
      </c>
      <c r="L651" s="40"/>
      <c r="M651" s="40" t="s">
        <v>4075</v>
      </c>
      <c r="N651" s="40">
        <v>1</v>
      </c>
      <c r="O651" s="40" t="b">
        <v>0</v>
      </c>
      <c r="P651" s="40" t="s">
        <v>1852</v>
      </c>
      <c r="Q651" s="40" t="s">
        <v>1853</v>
      </c>
      <c r="R651" s="40" t="s">
        <v>4073</v>
      </c>
    </row>
    <row r="652" spans="1:18" x14ac:dyDescent="0.25">
      <c r="A652" s="40" t="s">
        <v>4076</v>
      </c>
      <c r="B652" s="40" t="s">
        <v>4077</v>
      </c>
      <c r="C652" s="40" t="s">
        <v>4014</v>
      </c>
      <c r="D652" s="40" t="s">
        <v>1848</v>
      </c>
      <c r="E652" s="40" t="s">
        <v>1968</v>
      </c>
      <c r="F652" s="40"/>
      <c r="G652" s="40" t="s">
        <v>1811</v>
      </c>
      <c r="H652" s="40" t="s">
        <v>1812</v>
      </c>
      <c r="I652" s="40" t="s">
        <v>2183</v>
      </c>
      <c r="J652" s="40"/>
      <c r="K652" s="40" t="s">
        <v>4078</v>
      </c>
      <c r="L652" s="40"/>
      <c r="M652" s="40" t="s">
        <v>4078</v>
      </c>
      <c r="N652" s="40">
        <v>1</v>
      </c>
      <c r="O652" s="40" t="b">
        <v>0</v>
      </c>
      <c r="P652" s="40" t="s">
        <v>1852</v>
      </c>
      <c r="Q652" s="40" t="s">
        <v>1853</v>
      </c>
      <c r="R652" s="40" t="s">
        <v>4076</v>
      </c>
    </row>
    <row r="653" spans="1:18" x14ac:dyDescent="0.25">
      <c r="A653" s="40" t="s">
        <v>4079</v>
      </c>
      <c r="B653" s="40" t="s">
        <v>4080</v>
      </c>
      <c r="C653" s="40" t="s">
        <v>4081</v>
      </c>
      <c r="D653" s="40" t="s">
        <v>1848</v>
      </c>
      <c r="E653" s="40" t="s">
        <v>2764</v>
      </c>
      <c r="F653" s="40"/>
      <c r="G653" s="40" t="s">
        <v>1809</v>
      </c>
      <c r="H653" s="40" t="s">
        <v>1810</v>
      </c>
      <c r="I653" s="40" t="s">
        <v>3886</v>
      </c>
      <c r="J653" s="40"/>
      <c r="K653" s="40" t="s">
        <v>4082</v>
      </c>
      <c r="L653" s="40"/>
      <c r="M653" s="40" t="s">
        <v>4082</v>
      </c>
      <c r="N653" s="40">
        <v>1</v>
      </c>
      <c r="O653" s="40" t="b">
        <v>0</v>
      </c>
      <c r="P653" s="40" t="s">
        <v>1852</v>
      </c>
      <c r="Q653" s="40" t="s">
        <v>1853</v>
      </c>
      <c r="R653" s="40" t="s">
        <v>4079</v>
      </c>
    </row>
    <row r="654" spans="1:18" x14ac:dyDescent="0.25">
      <c r="A654" s="40" t="s">
        <v>4083</v>
      </c>
      <c r="B654" s="40" t="s">
        <v>4084</v>
      </c>
      <c r="C654" s="40" t="s">
        <v>4081</v>
      </c>
      <c r="D654" s="40" t="s">
        <v>1848</v>
      </c>
      <c r="E654" s="40" t="s">
        <v>2764</v>
      </c>
      <c r="F654" s="40"/>
      <c r="G654" s="40" t="s">
        <v>1809</v>
      </c>
      <c r="H654" s="40" t="s">
        <v>1810</v>
      </c>
      <c r="I654" s="40" t="s">
        <v>3886</v>
      </c>
      <c r="J654" s="40"/>
      <c r="K654" s="40" t="s">
        <v>4085</v>
      </c>
      <c r="L654" s="40"/>
      <c r="M654" s="40" t="s">
        <v>4085</v>
      </c>
      <c r="N654" s="40">
        <v>1</v>
      </c>
      <c r="O654" s="40" t="b">
        <v>0</v>
      </c>
      <c r="P654" s="40" t="s">
        <v>1852</v>
      </c>
      <c r="Q654" s="40" t="s">
        <v>1853</v>
      </c>
      <c r="R654" s="40" t="s">
        <v>4083</v>
      </c>
    </row>
    <row r="655" spans="1:18" x14ac:dyDescent="0.25">
      <c r="A655" s="40" t="s">
        <v>784</v>
      </c>
      <c r="B655" s="40" t="s">
        <v>680</v>
      </c>
      <c r="C655" s="40" t="s">
        <v>4086</v>
      </c>
      <c r="D655" s="40" t="s">
        <v>1848</v>
      </c>
      <c r="E655" s="40" t="s">
        <v>2764</v>
      </c>
      <c r="F655" s="40"/>
      <c r="G655" s="40" t="s">
        <v>1815</v>
      </c>
      <c r="H655" s="40" t="s">
        <v>1816</v>
      </c>
      <c r="I655" s="40" t="s">
        <v>2183</v>
      </c>
      <c r="J655" s="40"/>
      <c r="K655" s="40" t="s">
        <v>4087</v>
      </c>
      <c r="L655" s="40"/>
      <c r="M655" s="40" t="s">
        <v>4087</v>
      </c>
      <c r="N655" s="40">
        <v>1</v>
      </c>
      <c r="O655" s="40" t="b">
        <v>0</v>
      </c>
      <c r="P655" s="40" t="s">
        <v>1852</v>
      </c>
      <c r="Q655" s="40" t="s">
        <v>1853</v>
      </c>
      <c r="R655" s="40" t="s">
        <v>784</v>
      </c>
    </row>
    <row r="656" spans="1:18" x14ac:dyDescent="0.25">
      <c r="A656" s="40" t="s">
        <v>785</v>
      </c>
      <c r="B656" s="40" t="s">
        <v>683</v>
      </c>
      <c r="C656" s="40" t="s">
        <v>4086</v>
      </c>
      <c r="D656" s="40" t="s">
        <v>1848</v>
      </c>
      <c r="E656" s="40" t="s">
        <v>2764</v>
      </c>
      <c r="F656" s="40"/>
      <c r="G656" s="40" t="s">
        <v>1815</v>
      </c>
      <c r="H656" s="40" t="s">
        <v>1816</v>
      </c>
      <c r="I656" s="40" t="s">
        <v>2183</v>
      </c>
      <c r="J656" s="40"/>
      <c r="K656" s="40" t="s">
        <v>4088</v>
      </c>
      <c r="L656" s="40"/>
      <c r="M656" s="40" t="s">
        <v>4088</v>
      </c>
      <c r="N656" s="40">
        <v>1</v>
      </c>
      <c r="O656" s="40" t="b">
        <v>0</v>
      </c>
      <c r="P656" s="40" t="s">
        <v>1852</v>
      </c>
      <c r="Q656" s="40" t="s">
        <v>1853</v>
      </c>
      <c r="R656" s="40" t="s">
        <v>785</v>
      </c>
    </row>
    <row r="657" spans="1:18" x14ac:dyDescent="0.25">
      <c r="A657" s="40" t="s">
        <v>4089</v>
      </c>
      <c r="B657" s="40" t="s">
        <v>4090</v>
      </c>
      <c r="C657" s="40" t="s">
        <v>4086</v>
      </c>
      <c r="D657" s="40" t="s">
        <v>1848</v>
      </c>
      <c r="E657" s="40" t="s">
        <v>2764</v>
      </c>
      <c r="F657" s="40"/>
      <c r="G657" s="40" t="s">
        <v>1815</v>
      </c>
      <c r="H657" s="40" t="s">
        <v>1816</v>
      </c>
      <c r="I657" s="40" t="s">
        <v>2183</v>
      </c>
      <c r="J657" s="40"/>
      <c r="K657" s="40" t="s">
        <v>4091</v>
      </c>
      <c r="L657" s="40"/>
      <c r="M657" s="40" t="s">
        <v>4091</v>
      </c>
      <c r="N657" s="40">
        <v>1</v>
      </c>
      <c r="O657" s="40" t="b">
        <v>0</v>
      </c>
      <c r="P657" s="40" t="s">
        <v>1852</v>
      </c>
      <c r="Q657" s="40" t="s">
        <v>1853</v>
      </c>
      <c r="R657" s="40" t="s">
        <v>4089</v>
      </c>
    </row>
    <row r="658" spans="1:18" x14ac:dyDescent="0.25">
      <c r="A658" s="40" t="s">
        <v>4092</v>
      </c>
      <c r="B658" s="40" t="s">
        <v>4093</v>
      </c>
      <c r="C658" s="40" t="s">
        <v>4086</v>
      </c>
      <c r="D658" s="40" t="s">
        <v>1848</v>
      </c>
      <c r="E658" s="40" t="s">
        <v>1968</v>
      </c>
      <c r="F658" s="40"/>
      <c r="G658" s="40" t="s">
        <v>1811</v>
      </c>
      <c r="H658" s="40" t="s">
        <v>1812</v>
      </c>
      <c r="I658" s="40" t="s">
        <v>2183</v>
      </c>
      <c r="J658" s="40"/>
      <c r="K658" s="40" t="s">
        <v>4094</v>
      </c>
      <c r="L658" s="40"/>
      <c r="M658" s="40" t="s">
        <v>4094</v>
      </c>
      <c r="N658" s="40">
        <v>1</v>
      </c>
      <c r="O658" s="40" t="b">
        <v>0</v>
      </c>
      <c r="P658" s="40" t="s">
        <v>1852</v>
      </c>
      <c r="Q658" s="40" t="s">
        <v>1853</v>
      </c>
      <c r="R658" s="40" t="s">
        <v>4092</v>
      </c>
    </row>
    <row r="659" spans="1:18" x14ac:dyDescent="0.25">
      <c r="A659" s="40" t="s">
        <v>786</v>
      </c>
      <c r="B659" s="40" t="s">
        <v>659</v>
      </c>
      <c r="C659" s="40" t="s">
        <v>4095</v>
      </c>
      <c r="D659" s="40" t="s">
        <v>1848</v>
      </c>
      <c r="E659" s="40" t="s">
        <v>4096</v>
      </c>
      <c r="F659" s="40"/>
      <c r="G659" s="40" t="s">
        <v>1811</v>
      </c>
      <c r="H659" s="40" t="s">
        <v>1812</v>
      </c>
      <c r="I659" s="40" t="s">
        <v>2183</v>
      </c>
      <c r="J659" s="40"/>
      <c r="K659" s="40" t="s">
        <v>4097</v>
      </c>
      <c r="L659" s="40"/>
      <c r="M659" s="40" t="s">
        <v>4097</v>
      </c>
      <c r="N659" s="40">
        <v>1</v>
      </c>
      <c r="O659" s="40" t="b">
        <v>0</v>
      </c>
      <c r="P659" s="40" t="s">
        <v>1852</v>
      </c>
      <c r="Q659" s="40" t="s">
        <v>1853</v>
      </c>
      <c r="R659" s="40" t="s">
        <v>786</v>
      </c>
    </row>
    <row r="660" spans="1:18" x14ac:dyDescent="0.25">
      <c r="A660" s="40" t="s">
        <v>4098</v>
      </c>
      <c r="B660" s="40" t="s">
        <v>4099</v>
      </c>
      <c r="C660" s="40" t="s">
        <v>4095</v>
      </c>
      <c r="D660" s="40" t="s">
        <v>1848</v>
      </c>
      <c r="E660" s="40" t="s">
        <v>1862</v>
      </c>
      <c r="F660" s="40"/>
      <c r="G660" s="40" t="s">
        <v>1811</v>
      </c>
      <c r="H660" s="40" t="s">
        <v>1812</v>
      </c>
      <c r="I660" s="40" t="s">
        <v>2183</v>
      </c>
      <c r="J660" s="40"/>
      <c r="K660" s="40" t="s">
        <v>4100</v>
      </c>
      <c r="L660" s="40"/>
      <c r="M660" s="40" t="s">
        <v>4100</v>
      </c>
      <c r="N660" s="40">
        <v>1</v>
      </c>
      <c r="O660" s="40" t="b">
        <v>0</v>
      </c>
      <c r="P660" s="40" t="s">
        <v>1852</v>
      </c>
      <c r="Q660" s="40" t="s">
        <v>1853</v>
      </c>
      <c r="R660" s="40" t="s">
        <v>4098</v>
      </c>
    </row>
    <row r="661" spans="1:18" x14ac:dyDescent="0.25">
      <c r="A661" s="40" t="s">
        <v>4101</v>
      </c>
      <c r="B661" s="40" t="s">
        <v>4102</v>
      </c>
      <c r="C661" s="40" t="s">
        <v>4014</v>
      </c>
      <c r="D661" s="40" t="s">
        <v>1848</v>
      </c>
      <c r="E661" s="40" t="s">
        <v>1968</v>
      </c>
      <c r="F661" s="40"/>
      <c r="G661" s="40" t="s">
        <v>1811</v>
      </c>
      <c r="H661" s="40" t="s">
        <v>1812</v>
      </c>
      <c r="I661" s="40" t="s">
        <v>2183</v>
      </c>
      <c r="J661" s="40"/>
      <c r="K661" s="40" t="s">
        <v>4011</v>
      </c>
      <c r="L661" s="40"/>
      <c r="M661" s="40" t="s">
        <v>4011</v>
      </c>
      <c r="N661" s="40">
        <v>1</v>
      </c>
      <c r="O661" s="40" t="b">
        <v>0</v>
      </c>
      <c r="P661" s="40" t="s">
        <v>1852</v>
      </c>
      <c r="Q661" s="40" t="s">
        <v>1853</v>
      </c>
      <c r="R661" s="40" t="s">
        <v>4101</v>
      </c>
    </row>
    <row r="662" spans="1:18" x14ac:dyDescent="0.25">
      <c r="A662" s="40" t="s">
        <v>787</v>
      </c>
      <c r="B662" s="40" t="s">
        <v>690</v>
      </c>
      <c r="C662" s="40" t="s">
        <v>4014</v>
      </c>
      <c r="D662" s="40" t="s">
        <v>1848</v>
      </c>
      <c r="E662" s="40" t="s">
        <v>1968</v>
      </c>
      <c r="F662" s="40"/>
      <c r="G662" s="40" t="s">
        <v>1811</v>
      </c>
      <c r="H662" s="40" t="s">
        <v>1812</v>
      </c>
      <c r="I662" s="40" t="s">
        <v>2183</v>
      </c>
      <c r="J662" s="40"/>
      <c r="K662" s="40" t="s">
        <v>4103</v>
      </c>
      <c r="L662" s="40"/>
      <c r="M662" s="40" t="s">
        <v>4103</v>
      </c>
      <c r="N662" s="40">
        <v>1</v>
      </c>
      <c r="O662" s="40" t="b">
        <v>0</v>
      </c>
      <c r="P662" s="40" t="s">
        <v>1852</v>
      </c>
      <c r="Q662" s="40" t="s">
        <v>1853</v>
      </c>
      <c r="R662" s="40" t="s">
        <v>787</v>
      </c>
    </row>
    <row r="663" spans="1:18" x14ac:dyDescent="0.25">
      <c r="A663" s="40" t="s">
        <v>4104</v>
      </c>
      <c r="B663" s="40" t="s">
        <v>4105</v>
      </c>
      <c r="C663" s="40" t="s">
        <v>1847</v>
      </c>
      <c r="D663" s="40" t="s">
        <v>1848</v>
      </c>
      <c r="E663" s="40" t="s">
        <v>1960</v>
      </c>
      <c r="F663" s="40"/>
      <c r="G663" s="40" t="s">
        <v>1811</v>
      </c>
      <c r="H663" s="40" t="s">
        <v>1812</v>
      </c>
      <c r="I663" s="40" t="s">
        <v>3886</v>
      </c>
      <c r="J663" s="40"/>
      <c r="K663" s="40" t="s">
        <v>4106</v>
      </c>
      <c r="L663" s="40"/>
      <c r="M663" s="40" t="s">
        <v>4106</v>
      </c>
      <c r="N663" s="40">
        <v>1</v>
      </c>
      <c r="O663" s="40" t="b">
        <v>0</v>
      </c>
      <c r="P663" s="40" t="s">
        <v>1852</v>
      </c>
      <c r="Q663" s="40" t="s">
        <v>1853</v>
      </c>
      <c r="R663" s="40" t="s">
        <v>4104</v>
      </c>
    </row>
    <row r="664" spans="1:18" x14ac:dyDescent="0.25">
      <c r="A664" s="40" t="s">
        <v>4107</v>
      </c>
      <c r="B664" s="40" t="s">
        <v>4108</v>
      </c>
      <c r="C664" s="40" t="s">
        <v>1847</v>
      </c>
      <c r="D664" s="40" t="s">
        <v>1848</v>
      </c>
      <c r="E664" s="40" t="s">
        <v>2001</v>
      </c>
      <c r="F664" s="40"/>
      <c r="G664" s="40" t="s">
        <v>1811</v>
      </c>
      <c r="H664" s="40" t="s">
        <v>1812</v>
      </c>
      <c r="I664" s="40" t="s">
        <v>3886</v>
      </c>
      <c r="J664" s="40"/>
      <c r="K664" s="40" t="s">
        <v>4109</v>
      </c>
      <c r="L664" s="40"/>
      <c r="M664" s="40" t="s">
        <v>4109</v>
      </c>
      <c r="N664" s="40">
        <v>1</v>
      </c>
      <c r="O664" s="40" t="b">
        <v>0</v>
      </c>
      <c r="P664" s="40" t="s">
        <v>1852</v>
      </c>
      <c r="Q664" s="40" t="s">
        <v>1853</v>
      </c>
      <c r="R664" s="40" t="s">
        <v>4107</v>
      </c>
    </row>
    <row r="665" spans="1:18" x14ac:dyDescent="0.25">
      <c r="A665" s="40" t="s">
        <v>4110</v>
      </c>
      <c r="B665" s="40" t="s">
        <v>4111</v>
      </c>
      <c r="C665" s="40" t="s">
        <v>1847</v>
      </c>
      <c r="D665" s="40" t="s">
        <v>1848</v>
      </c>
      <c r="E665" s="40" t="s">
        <v>2764</v>
      </c>
      <c r="F665" s="40"/>
      <c r="G665" s="40" t="s">
        <v>1809</v>
      </c>
      <c r="H665" s="40" t="s">
        <v>1810</v>
      </c>
      <c r="I665" s="40" t="s">
        <v>3886</v>
      </c>
      <c r="J665" s="40"/>
      <c r="K665" s="40" t="s">
        <v>4112</v>
      </c>
      <c r="L665" s="40"/>
      <c r="M665" s="40" t="s">
        <v>4112</v>
      </c>
      <c r="N665" s="40">
        <v>1</v>
      </c>
      <c r="O665" s="40" t="b">
        <v>0</v>
      </c>
      <c r="P665" s="40" t="s">
        <v>1852</v>
      </c>
      <c r="Q665" s="40" t="s">
        <v>1853</v>
      </c>
      <c r="R665" s="40" t="s">
        <v>4110</v>
      </c>
    </row>
    <row r="666" spans="1:18" x14ac:dyDescent="0.25">
      <c r="A666" s="40" t="s">
        <v>4113</v>
      </c>
      <c r="B666" s="40" t="s">
        <v>4114</v>
      </c>
      <c r="C666" s="40" t="s">
        <v>1847</v>
      </c>
      <c r="D666" s="40" t="s">
        <v>1848</v>
      </c>
      <c r="E666" s="40" t="s">
        <v>1968</v>
      </c>
      <c r="F666" s="40"/>
      <c r="G666" s="40" t="s">
        <v>1811</v>
      </c>
      <c r="H666" s="40" t="s">
        <v>1812</v>
      </c>
      <c r="I666" s="40" t="s">
        <v>2183</v>
      </c>
      <c r="J666" s="40"/>
      <c r="K666" s="40" t="s">
        <v>4115</v>
      </c>
      <c r="L666" s="40"/>
      <c r="M666" s="40" t="s">
        <v>4115</v>
      </c>
      <c r="N666" s="40">
        <v>1</v>
      </c>
      <c r="O666" s="40" t="b">
        <v>0</v>
      </c>
      <c r="P666" s="40" t="s">
        <v>1852</v>
      </c>
      <c r="Q666" s="40" t="s">
        <v>1853</v>
      </c>
      <c r="R666" s="40" t="s">
        <v>4113</v>
      </c>
    </row>
    <row r="667" spans="1:18" x14ac:dyDescent="0.25">
      <c r="A667" s="40" t="s">
        <v>788</v>
      </c>
      <c r="B667" s="40" t="s">
        <v>665</v>
      </c>
      <c r="C667" s="40" t="s">
        <v>1847</v>
      </c>
      <c r="D667" s="40" t="s">
        <v>1848</v>
      </c>
      <c r="E667" s="40" t="s">
        <v>1911</v>
      </c>
      <c r="F667" s="40"/>
      <c r="G667" s="40" t="s">
        <v>1809</v>
      </c>
      <c r="H667" s="40" t="s">
        <v>1810</v>
      </c>
      <c r="I667" s="40" t="s">
        <v>3886</v>
      </c>
      <c r="J667" s="40"/>
      <c r="K667" s="40" t="s">
        <v>4116</v>
      </c>
      <c r="L667" s="40"/>
      <c r="M667" s="40" t="s">
        <v>4116</v>
      </c>
      <c r="N667" s="40">
        <v>1</v>
      </c>
      <c r="O667" s="40" t="b">
        <v>0</v>
      </c>
      <c r="P667" s="40" t="s">
        <v>1852</v>
      </c>
      <c r="Q667" s="40" t="s">
        <v>1853</v>
      </c>
      <c r="R667" s="40" t="s">
        <v>788</v>
      </c>
    </row>
    <row r="668" spans="1:18" x14ac:dyDescent="0.25">
      <c r="A668" s="40" t="s">
        <v>4117</v>
      </c>
      <c r="B668" s="40" t="s">
        <v>4118</v>
      </c>
      <c r="C668" s="40"/>
      <c r="D668" s="40" t="s">
        <v>1848</v>
      </c>
      <c r="E668" s="40" t="s">
        <v>1968</v>
      </c>
      <c r="F668" s="40"/>
      <c r="G668" s="40" t="s">
        <v>1811</v>
      </c>
      <c r="H668" s="40" t="s">
        <v>1812</v>
      </c>
      <c r="I668" s="40" t="s">
        <v>2183</v>
      </c>
      <c r="J668" s="40"/>
      <c r="K668" s="40" t="s">
        <v>4119</v>
      </c>
      <c r="L668" s="40"/>
      <c r="M668" s="40" t="s">
        <v>4119</v>
      </c>
      <c r="N668" s="40">
        <v>1</v>
      </c>
      <c r="O668" s="40" t="b">
        <v>0</v>
      </c>
      <c r="P668" s="40" t="s">
        <v>1852</v>
      </c>
      <c r="Q668" s="40" t="s">
        <v>1853</v>
      </c>
      <c r="R668" s="40" t="s">
        <v>4117</v>
      </c>
    </row>
    <row r="669" spans="1:18" x14ac:dyDescent="0.25">
      <c r="A669" s="40" t="s">
        <v>4120</v>
      </c>
      <c r="B669" s="40" t="s">
        <v>4121</v>
      </c>
      <c r="C669" s="40" t="s">
        <v>4014</v>
      </c>
      <c r="D669" s="40" t="s">
        <v>1848</v>
      </c>
      <c r="E669" s="40" t="s">
        <v>1968</v>
      </c>
      <c r="F669" s="40"/>
      <c r="G669" s="40" t="s">
        <v>1811</v>
      </c>
      <c r="H669" s="40" t="s">
        <v>1812</v>
      </c>
      <c r="I669" s="40" t="s">
        <v>2183</v>
      </c>
      <c r="J669" s="40"/>
      <c r="K669" s="40" t="s">
        <v>4122</v>
      </c>
      <c r="L669" s="40"/>
      <c r="M669" s="40" t="s">
        <v>4122</v>
      </c>
      <c r="N669" s="40">
        <v>1</v>
      </c>
      <c r="O669" s="40" t="b">
        <v>0</v>
      </c>
      <c r="P669" s="40" t="s">
        <v>1852</v>
      </c>
      <c r="Q669" s="40" t="s">
        <v>1853</v>
      </c>
      <c r="R669" s="40" t="s">
        <v>4120</v>
      </c>
    </row>
    <row r="670" spans="1:18" x14ac:dyDescent="0.25">
      <c r="A670" s="40" t="s">
        <v>4123</v>
      </c>
      <c r="B670" s="40" t="s">
        <v>4124</v>
      </c>
      <c r="C670" s="40" t="s">
        <v>4014</v>
      </c>
      <c r="D670" s="40" t="s">
        <v>1848</v>
      </c>
      <c r="E670" s="40" t="s">
        <v>1960</v>
      </c>
      <c r="F670" s="40"/>
      <c r="G670" s="40" t="s">
        <v>1811</v>
      </c>
      <c r="H670" s="40" t="s">
        <v>1812</v>
      </c>
      <c r="I670" s="40" t="s">
        <v>3886</v>
      </c>
      <c r="J670" s="40"/>
      <c r="K670" s="40" t="s">
        <v>4125</v>
      </c>
      <c r="L670" s="40"/>
      <c r="M670" s="40" t="s">
        <v>4125</v>
      </c>
      <c r="N670" s="40">
        <v>1</v>
      </c>
      <c r="O670" s="40" t="b">
        <v>0</v>
      </c>
      <c r="P670" s="40" t="s">
        <v>1852</v>
      </c>
      <c r="Q670" s="40" t="s">
        <v>1853</v>
      </c>
      <c r="R670" s="40" t="s">
        <v>4123</v>
      </c>
    </row>
    <row r="671" spans="1:18" x14ac:dyDescent="0.25">
      <c r="A671" s="40" t="s">
        <v>4126</v>
      </c>
      <c r="B671" s="40" t="s">
        <v>4127</v>
      </c>
      <c r="C671" s="40" t="s">
        <v>4014</v>
      </c>
      <c r="D671" s="40" t="s">
        <v>1848</v>
      </c>
      <c r="E671" s="40" t="s">
        <v>2764</v>
      </c>
      <c r="F671" s="40"/>
      <c r="G671" s="40" t="s">
        <v>1809</v>
      </c>
      <c r="H671" s="40" t="s">
        <v>1810</v>
      </c>
      <c r="I671" s="40" t="s">
        <v>3886</v>
      </c>
      <c r="J671" s="40"/>
      <c r="K671" s="40" t="s">
        <v>4128</v>
      </c>
      <c r="L671" s="40"/>
      <c r="M671" s="40" t="s">
        <v>4128</v>
      </c>
      <c r="N671" s="40">
        <v>1</v>
      </c>
      <c r="O671" s="40" t="b">
        <v>0</v>
      </c>
      <c r="P671" s="40" t="s">
        <v>1852</v>
      </c>
      <c r="Q671" s="40" t="s">
        <v>1853</v>
      </c>
      <c r="R671" s="40" t="s">
        <v>4126</v>
      </c>
    </row>
    <row r="672" spans="1:18" x14ac:dyDescent="0.25">
      <c r="A672" s="40" t="s">
        <v>4129</v>
      </c>
      <c r="B672" s="40" t="s">
        <v>4130</v>
      </c>
      <c r="C672" s="40" t="s">
        <v>4014</v>
      </c>
      <c r="D672" s="40" t="s">
        <v>1848</v>
      </c>
      <c r="E672" s="40" t="s">
        <v>1968</v>
      </c>
      <c r="F672" s="40"/>
      <c r="G672" s="40" t="s">
        <v>1811</v>
      </c>
      <c r="H672" s="40" t="s">
        <v>1812</v>
      </c>
      <c r="I672" s="40" t="s">
        <v>2183</v>
      </c>
      <c r="J672" s="40"/>
      <c r="K672" s="40" t="s">
        <v>4131</v>
      </c>
      <c r="L672" s="40"/>
      <c r="M672" s="40" t="s">
        <v>4131</v>
      </c>
      <c r="N672" s="40">
        <v>1</v>
      </c>
      <c r="O672" s="40" t="b">
        <v>0</v>
      </c>
      <c r="P672" s="40" t="s">
        <v>1852</v>
      </c>
      <c r="Q672" s="40" t="s">
        <v>1853</v>
      </c>
      <c r="R672" s="40" t="s">
        <v>4129</v>
      </c>
    </row>
    <row r="673" spans="1:18" x14ac:dyDescent="0.25">
      <c r="A673" s="40" t="s">
        <v>789</v>
      </c>
      <c r="B673" s="40" t="s">
        <v>676</v>
      </c>
      <c r="C673" s="40" t="s">
        <v>3895</v>
      </c>
      <c r="D673" s="40" t="s">
        <v>1848</v>
      </c>
      <c r="E673" s="40" t="s">
        <v>2764</v>
      </c>
      <c r="F673" s="40"/>
      <c r="G673" s="40" t="s">
        <v>1815</v>
      </c>
      <c r="H673" s="40" t="s">
        <v>1816</v>
      </c>
      <c r="I673" s="40" t="s">
        <v>2183</v>
      </c>
      <c r="J673" s="40"/>
      <c r="K673" s="40" t="s">
        <v>4132</v>
      </c>
      <c r="L673" s="40"/>
      <c r="M673" s="40" t="s">
        <v>4132</v>
      </c>
      <c r="N673" s="40">
        <v>1</v>
      </c>
      <c r="O673" s="40" t="b">
        <v>0</v>
      </c>
      <c r="P673" s="40" t="s">
        <v>1852</v>
      </c>
      <c r="Q673" s="40" t="s">
        <v>1853</v>
      </c>
      <c r="R673" s="40" t="s">
        <v>789</v>
      </c>
    </row>
    <row r="674" spans="1:18" x14ac:dyDescent="0.25">
      <c r="A674" s="40" t="s">
        <v>790</v>
      </c>
      <c r="B674" s="40" t="s">
        <v>668</v>
      </c>
      <c r="C674" s="40" t="s">
        <v>4133</v>
      </c>
      <c r="D674" s="40" t="s">
        <v>1848</v>
      </c>
      <c r="E674" s="40" t="s">
        <v>2116</v>
      </c>
      <c r="F674" s="40"/>
      <c r="G674" s="40" t="s">
        <v>1811</v>
      </c>
      <c r="H674" s="40" t="s">
        <v>1812</v>
      </c>
      <c r="I674" s="40" t="s">
        <v>2183</v>
      </c>
      <c r="J674" s="40"/>
      <c r="K674" s="40" t="s">
        <v>4134</v>
      </c>
      <c r="L674" s="40"/>
      <c r="M674" s="40" t="s">
        <v>4134</v>
      </c>
      <c r="N674" s="40">
        <v>1</v>
      </c>
      <c r="O674" s="40" t="b">
        <v>0</v>
      </c>
      <c r="P674" s="40" t="s">
        <v>1852</v>
      </c>
      <c r="Q674" s="40" t="s">
        <v>1853</v>
      </c>
      <c r="R674" s="40" t="s">
        <v>790</v>
      </c>
    </row>
    <row r="675" spans="1:18" x14ac:dyDescent="0.25">
      <c r="A675" s="40" t="s">
        <v>4135</v>
      </c>
      <c r="B675" s="40" t="s">
        <v>4136</v>
      </c>
      <c r="C675" s="40" t="s">
        <v>4133</v>
      </c>
      <c r="D675" s="40" t="s">
        <v>1848</v>
      </c>
      <c r="E675" s="40" t="s">
        <v>2116</v>
      </c>
      <c r="F675" s="40"/>
      <c r="G675" s="40" t="s">
        <v>1811</v>
      </c>
      <c r="H675" s="40" t="s">
        <v>1812</v>
      </c>
      <c r="I675" s="40" t="s">
        <v>2183</v>
      </c>
      <c r="J675" s="40"/>
      <c r="K675" s="40" t="s">
        <v>4137</v>
      </c>
      <c r="L675" s="40"/>
      <c r="M675" s="40" t="s">
        <v>4137</v>
      </c>
      <c r="N675" s="40">
        <v>1</v>
      </c>
      <c r="O675" s="40" t="b">
        <v>0</v>
      </c>
      <c r="P675" s="40" t="s">
        <v>1852</v>
      </c>
      <c r="Q675" s="40" t="s">
        <v>1853</v>
      </c>
      <c r="R675" s="40" t="s">
        <v>4135</v>
      </c>
    </row>
    <row r="676" spans="1:18" x14ac:dyDescent="0.25">
      <c r="A676" s="40" t="s">
        <v>4138</v>
      </c>
      <c r="B676" s="40" t="s">
        <v>4139</v>
      </c>
      <c r="C676" s="40" t="s">
        <v>4140</v>
      </c>
      <c r="D676" s="40" t="s">
        <v>1848</v>
      </c>
      <c r="E676" s="40" t="s">
        <v>1968</v>
      </c>
      <c r="F676" s="40"/>
      <c r="G676" s="40" t="s">
        <v>1811</v>
      </c>
      <c r="H676" s="40" t="s">
        <v>1812</v>
      </c>
      <c r="I676" s="40" t="s">
        <v>2183</v>
      </c>
      <c r="J676" s="40"/>
      <c r="K676" s="40" t="s">
        <v>4141</v>
      </c>
      <c r="L676" s="40"/>
      <c r="M676" s="40" t="s">
        <v>4141</v>
      </c>
      <c r="N676" s="40">
        <v>1</v>
      </c>
      <c r="O676" s="40" t="b">
        <v>0</v>
      </c>
      <c r="P676" s="40" t="s">
        <v>1852</v>
      </c>
      <c r="Q676" s="40" t="s">
        <v>1853</v>
      </c>
      <c r="R676" s="40" t="s">
        <v>4138</v>
      </c>
    </row>
    <row r="677" spans="1:18" x14ac:dyDescent="0.25">
      <c r="A677" s="40" t="s">
        <v>791</v>
      </c>
      <c r="B677" s="40" t="s">
        <v>644</v>
      </c>
      <c r="C677" s="40" t="s">
        <v>4142</v>
      </c>
      <c r="D677" s="40" t="s">
        <v>1848</v>
      </c>
      <c r="E677" s="40" t="s">
        <v>1968</v>
      </c>
      <c r="F677" s="40"/>
      <c r="G677" s="40" t="s">
        <v>1811</v>
      </c>
      <c r="H677" s="40" t="s">
        <v>1812</v>
      </c>
      <c r="I677" s="40" t="s">
        <v>2183</v>
      </c>
      <c r="J677" s="40"/>
      <c r="K677" s="40" t="s">
        <v>4143</v>
      </c>
      <c r="L677" s="40"/>
      <c r="M677" s="40" t="s">
        <v>4143</v>
      </c>
      <c r="N677" s="40">
        <v>1</v>
      </c>
      <c r="O677" s="40" t="b">
        <v>0</v>
      </c>
      <c r="P677" s="40" t="s">
        <v>1852</v>
      </c>
      <c r="Q677" s="40" t="s">
        <v>1853</v>
      </c>
      <c r="R677" s="40" t="s">
        <v>791</v>
      </c>
    </row>
    <row r="678" spans="1:18" x14ac:dyDescent="0.25">
      <c r="A678" s="40" t="s">
        <v>792</v>
      </c>
      <c r="B678" s="40" t="s">
        <v>667</v>
      </c>
      <c r="C678" s="40" t="s">
        <v>4144</v>
      </c>
      <c r="D678" s="40" t="s">
        <v>1848</v>
      </c>
      <c r="E678" s="40" t="s">
        <v>2764</v>
      </c>
      <c r="F678" s="40"/>
      <c r="G678" s="40" t="s">
        <v>1809</v>
      </c>
      <c r="H678" s="40" t="s">
        <v>1810</v>
      </c>
      <c r="I678" s="40" t="s">
        <v>3886</v>
      </c>
      <c r="J678" s="40"/>
      <c r="K678" s="40" t="s">
        <v>4145</v>
      </c>
      <c r="L678" s="40"/>
      <c r="M678" s="40" t="s">
        <v>4145</v>
      </c>
      <c r="N678" s="40">
        <v>1</v>
      </c>
      <c r="O678" s="40" t="b">
        <v>0</v>
      </c>
      <c r="P678" s="40" t="s">
        <v>1852</v>
      </c>
      <c r="Q678" s="40" t="s">
        <v>1853</v>
      </c>
      <c r="R678" s="40" t="s">
        <v>792</v>
      </c>
    </row>
    <row r="679" spans="1:18" x14ac:dyDescent="0.25">
      <c r="A679" s="40" t="s">
        <v>4146</v>
      </c>
      <c r="B679" s="40" t="s">
        <v>4147</v>
      </c>
      <c r="C679" s="40" t="s">
        <v>4133</v>
      </c>
      <c r="D679" s="40" t="s">
        <v>1848</v>
      </c>
      <c r="E679" s="40" t="s">
        <v>2764</v>
      </c>
      <c r="F679" s="40"/>
      <c r="G679" s="40" t="s">
        <v>1809</v>
      </c>
      <c r="H679" s="40" t="s">
        <v>1810</v>
      </c>
      <c r="I679" s="40" t="s">
        <v>3886</v>
      </c>
      <c r="J679" s="40"/>
      <c r="K679" s="40" t="s">
        <v>4148</v>
      </c>
      <c r="L679" s="40"/>
      <c r="M679" s="40" t="s">
        <v>4148</v>
      </c>
      <c r="N679" s="40">
        <v>1</v>
      </c>
      <c r="O679" s="40" t="b">
        <v>0</v>
      </c>
      <c r="P679" s="40" t="s">
        <v>1852</v>
      </c>
      <c r="Q679" s="40" t="s">
        <v>1853</v>
      </c>
      <c r="R679" s="40" t="s">
        <v>4146</v>
      </c>
    </row>
    <row r="680" spans="1:18" x14ac:dyDescent="0.25">
      <c r="A680" s="40" t="s">
        <v>793</v>
      </c>
      <c r="B680" s="40" t="s">
        <v>640</v>
      </c>
      <c r="C680" s="40" t="s">
        <v>4144</v>
      </c>
      <c r="D680" s="40" t="s">
        <v>1848</v>
      </c>
      <c r="E680" s="40" t="s">
        <v>1956</v>
      </c>
      <c r="F680" s="40"/>
      <c r="G680" s="40" t="s">
        <v>1811</v>
      </c>
      <c r="H680" s="40" t="s">
        <v>1812</v>
      </c>
      <c r="I680" s="40" t="s">
        <v>2183</v>
      </c>
      <c r="J680" s="40"/>
      <c r="K680" s="40" t="s">
        <v>4149</v>
      </c>
      <c r="L680" s="40"/>
      <c r="M680" s="40" t="s">
        <v>4149</v>
      </c>
      <c r="N680" s="40">
        <v>1</v>
      </c>
      <c r="O680" s="40" t="b">
        <v>0</v>
      </c>
      <c r="P680" s="40" t="s">
        <v>1852</v>
      </c>
      <c r="Q680" s="40" t="s">
        <v>1853</v>
      </c>
      <c r="R680" s="40" t="s">
        <v>793</v>
      </c>
    </row>
    <row r="681" spans="1:18" x14ac:dyDescent="0.25">
      <c r="A681" s="40" t="s">
        <v>794</v>
      </c>
      <c r="B681" s="40" t="s">
        <v>661</v>
      </c>
      <c r="C681" s="40" t="s">
        <v>4150</v>
      </c>
      <c r="D681" s="40" t="s">
        <v>2177</v>
      </c>
      <c r="E681" s="40"/>
      <c r="F681" s="40"/>
      <c r="G681" s="40"/>
      <c r="H681" s="40"/>
      <c r="I681" s="40" t="s">
        <v>3886</v>
      </c>
      <c r="J681" s="40"/>
      <c r="K681" s="40" t="s">
        <v>4151</v>
      </c>
      <c r="L681" s="40"/>
      <c r="M681" s="40" t="s">
        <v>4151</v>
      </c>
      <c r="N681" s="40">
        <v>1</v>
      </c>
      <c r="O681" s="40" t="b">
        <v>0</v>
      </c>
      <c r="P681" s="40" t="s">
        <v>1852</v>
      </c>
      <c r="Q681" s="40" t="s">
        <v>1853</v>
      </c>
      <c r="R681" s="40" t="s">
        <v>794</v>
      </c>
    </row>
    <row r="682" spans="1:18" x14ac:dyDescent="0.25">
      <c r="A682" s="40" t="s">
        <v>795</v>
      </c>
      <c r="B682" s="40" t="s">
        <v>673</v>
      </c>
      <c r="C682" s="40" t="s">
        <v>4133</v>
      </c>
      <c r="D682" s="40" t="s">
        <v>1848</v>
      </c>
      <c r="E682" s="40" t="s">
        <v>2764</v>
      </c>
      <c r="F682" s="40"/>
      <c r="G682" s="40" t="s">
        <v>1815</v>
      </c>
      <c r="H682" s="40" t="s">
        <v>1816</v>
      </c>
      <c r="I682" s="40" t="s">
        <v>2183</v>
      </c>
      <c r="J682" s="40"/>
      <c r="K682" s="40" t="s">
        <v>4152</v>
      </c>
      <c r="L682" s="40"/>
      <c r="M682" s="40" t="s">
        <v>4152</v>
      </c>
      <c r="N682" s="40">
        <v>1</v>
      </c>
      <c r="O682" s="40" t="b">
        <v>0</v>
      </c>
      <c r="P682" s="40" t="s">
        <v>1852</v>
      </c>
      <c r="Q682" s="40" t="s">
        <v>1853</v>
      </c>
      <c r="R682" s="40" t="s">
        <v>795</v>
      </c>
    </row>
    <row r="683" spans="1:18" x14ac:dyDescent="0.25">
      <c r="A683" s="40" t="s">
        <v>4153</v>
      </c>
      <c r="B683" s="40" t="s">
        <v>4154</v>
      </c>
      <c r="C683" s="40" t="s">
        <v>4133</v>
      </c>
      <c r="D683" s="40" t="s">
        <v>1848</v>
      </c>
      <c r="E683" s="40" t="s">
        <v>1888</v>
      </c>
      <c r="F683" s="40"/>
      <c r="G683" s="40" t="s">
        <v>1809</v>
      </c>
      <c r="H683" s="40" t="s">
        <v>1810</v>
      </c>
      <c r="I683" s="40" t="s">
        <v>3886</v>
      </c>
      <c r="J683" s="40"/>
      <c r="K683" s="40" t="s">
        <v>4155</v>
      </c>
      <c r="L683" s="40"/>
      <c r="M683" s="40" t="s">
        <v>4155</v>
      </c>
      <c r="N683" s="40">
        <v>1</v>
      </c>
      <c r="O683" s="40" t="b">
        <v>0</v>
      </c>
      <c r="P683" s="40" t="s">
        <v>1852</v>
      </c>
      <c r="Q683" s="40" t="s">
        <v>1853</v>
      </c>
      <c r="R683" s="40" t="s">
        <v>4153</v>
      </c>
    </row>
    <row r="684" spans="1:18" x14ac:dyDescent="0.25">
      <c r="A684" s="40" t="s">
        <v>796</v>
      </c>
      <c r="B684" s="40" t="s">
        <v>705</v>
      </c>
      <c r="C684" s="40" t="s">
        <v>4144</v>
      </c>
      <c r="D684" s="40" t="s">
        <v>1848</v>
      </c>
      <c r="E684" s="40" t="s">
        <v>1956</v>
      </c>
      <c r="F684" s="40"/>
      <c r="G684" s="40" t="s">
        <v>1811</v>
      </c>
      <c r="H684" s="40" t="s">
        <v>1812</v>
      </c>
      <c r="I684" s="40" t="s">
        <v>2183</v>
      </c>
      <c r="J684" s="40"/>
      <c r="K684" s="40" t="s">
        <v>4156</v>
      </c>
      <c r="L684" s="40"/>
      <c r="M684" s="40" t="s">
        <v>4156</v>
      </c>
      <c r="N684" s="40">
        <v>1</v>
      </c>
      <c r="O684" s="40" t="b">
        <v>0</v>
      </c>
      <c r="P684" s="40" t="s">
        <v>1852</v>
      </c>
      <c r="Q684" s="40" t="s">
        <v>1853</v>
      </c>
      <c r="R684" s="40" t="s">
        <v>796</v>
      </c>
    </row>
    <row r="685" spans="1:18" x14ac:dyDescent="0.25">
      <c r="A685" s="40" t="s">
        <v>4157</v>
      </c>
      <c r="B685" s="40" t="s">
        <v>4158</v>
      </c>
      <c r="C685" s="40" t="s">
        <v>4159</v>
      </c>
      <c r="D685" s="40" t="s">
        <v>1848</v>
      </c>
      <c r="E685" s="40" t="s">
        <v>1968</v>
      </c>
      <c r="F685" s="40"/>
      <c r="G685" s="40" t="s">
        <v>1811</v>
      </c>
      <c r="H685" s="40" t="s">
        <v>1812</v>
      </c>
      <c r="I685" s="40" t="s">
        <v>2183</v>
      </c>
      <c r="J685" s="40"/>
      <c r="K685" s="40" t="s">
        <v>4160</v>
      </c>
      <c r="L685" s="40"/>
      <c r="M685" s="40" t="s">
        <v>4160</v>
      </c>
      <c r="N685" s="40">
        <v>1</v>
      </c>
      <c r="O685" s="40" t="b">
        <v>0</v>
      </c>
      <c r="P685" s="40" t="s">
        <v>1852</v>
      </c>
      <c r="Q685" s="40" t="s">
        <v>1853</v>
      </c>
      <c r="R685" s="40" t="s">
        <v>4157</v>
      </c>
    </row>
    <row r="686" spans="1:18" x14ac:dyDescent="0.25">
      <c r="A686" s="40" t="s">
        <v>797</v>
      </c>
      <c r="B686" s="40" t="s">
        <v>637</v>
      </c>
      <c r="C686" s="40" t="s">
        <v>4159</v>
      </c>
      <c r="D686" s="40" t="s">
        <v>1848</v>
      </c>
      <c r="E686" s="40" t="s">
        <v>1911</v>
      </c>
      <c r="F686" s="40"/>
      <c r="G686" s="40" t="s">
        <v>1809</v>
      </c>
      <c r="H686" s="40" t="s">
        <v>1810</v>
      </c>
      <c r="I686" s="40" t="s">
        <v>3886</v>
      </c>
      <c r="J686" s="40"/>
      <c r="K686" s="40" t="s">
        <v>4161</v>
      </c>
      <c r="L686" s="40"/>
      <c r="M686" s="40" t="s">
        <v>4161</v>
      </c>
      <c r="N686" s="40">
        <v>1</v>
      </c>
      <c r="O686" s="40" t="b">
        <v>0</v>
      </c>
      <c r="P686" s="40" t="s">
        <v>1852</v>
      </c>
      <c r="Q686" s="40" t="s">
        <v>1853</v>
      </c>
      <c r="R686" s="40" t="s">
        <v>797</v>
      </c>
    </row>
    <row r="687" spans="1:18" x14ac:dyDescent="0.25">
      <c r="A687" s="40" t="s">
        <v>4162</v>
      </c>
      <c r="B687" s="40" t="s">
        <v>4163</v>
      </c>
      <c r="C687" s="40" t="s">
        <v>4159</v>
      </c>
      <c r="D687" s="40" t="s">
        <v>1848</v>
      </c>
      <c r="E687" s="40" t="s">
        <v>1968</v>
      </c>
      <c r="F687" s="40"/>
      <c r="G687" s="40" t="s">
        <v>1811</v>
      </c>
      <c r="H687" s="40" t="s">
        <v>1812</v>
      </c>
      <c r="I687" s="40" t="s">
        <v>2183</v>
      </c>
      <c r="J687" s="40"/>
      <c r="K687" s="40" t="s">
        <v>4164</v>
      </c>
      <c r="L687" s="40"/>
      <c r="M687" s="40" t="s">
        <v>4164</v>
      </c>
      <c r="N687" s="40">
        <v>1</v>
      </c>
      <c r="O687" s="40" t="b">
        <v>0</v>
      </c>
      <c r="P687" s="40" t="s">
        <v>1852</v>
      </c>
      <c r="Q687" s="40" t="s">
        <v>1853</v>
      </c>
      <c r="R687" s="40" t="s">
        <v>4162</v>
      </c>
    </row>
    <row r="688" spans="1:18" x14ac:dyDescent="0.25">
      <c r="A688" s="40" t="s">
        <v>4165</v>
      </c>
      <c r="B688" s="40" t="s">
        <v>4166</v>
      </c>
      <c r="C688" s="40" t="s">
        <v>4159</v>
      </c>
      <c r="D688" s="40" t="s">
        <v>1848</v>
      </c>
      <c r="E688" s="40" t="s">
        <v>1968</v>
      </c>
      <c r="F688" s="40"/>
      <c r="G688" s="40" t="s">
        <v>1811</v>
      </c>
      <c r="H688" s="40" t="s">
        <v>1812</v>
      </c>
      <c r="I688" s="40" t="s">
        <v>2183</v>
      </c>
      <c r="J688" s="40"/>
      <c r="K688" s="40" t="s">
        <v>4167</v>
      </c>
      <c r="L688" s="40"/>
      <c r="M688" s="40" t="s">
        <v>4167</v>
      </c>
      <c r="N688" s="40">
        <v>1</v>
      </c>
      <c r="O688" s="40" t="b">
        <v>0</v>
      </c>
      <c r="P688" s="40" t="s">
        <v>1852</v>
      </c>
      <c r="Q688" s="40" t="s">
        <v>1853</v>
      </c>
      <c r="R688" s="40" t="s">
        <v>4165</v>
      </c>
    </row>
    <row r="689" spans="1:18" x14ac:dyDescent="0.25">
      <c r="A689" s="40" t="s">
        <v>4168</v>
      </c>
      <c r="B689" s="40" t="s">
        <v>4169</v>
      </c>
      <c r="C689" s="40" t="s">
        <v>1847</v>
      </c>
      <c r="D689" s="40" t="s">
        <v>1848</v>
      </c>
      <c r="E689" s="40" t="s">
        <v>2764</v>
      </c>
      <c r="F689" s="40"/>
      <c r="G689" s="40" t="s">
        <v>1809</v>
      </c>
      <c r="H689" s="40" t="s">
        <v>1810</v>
      </c>
      <c r="I689" s="40" t="s">
        <v>3886</v>
      </c>
      <c r="J689" s="40"/>
      <c r="K689" s="40" t="s">
        <v>4170</v>
      </c>
      <c r="L689" s="40"/>
      <c r="M689" s="40" t="s">
        <v>4170</v>
      </c>
      <c r="N689" s="40">
        <v>1</v>
      </c>
      <c r="O689" s="40" t="b">
        <v>0</v>
      </c>
      <c r="P689" s="40" t="s">
        <v>1852</v>
      </c>
      <c r="Q689" s="40" t="s">
        <v>1853</v>
      </c>
      <c r="R689" s="40" t="s">
        <v>4168</v>
      </c>
    </row>
    <row r="690" spans="1:18" x14ac:dyDescent="0.25">
      <c r="A690" s="40" t="s">
        <v>798</v>
      </c>
      <c r="B690" s="40" t="s">
        <v>638</v>
      </c>
      <c r="C690" s="40" t="s">
        <v>4171</v>
      </c>
      <c r="D690" s="40" t="s">
        <v>2106</v>
      </c>
      <c r="E690" s="40"/>
      <c r="F690" s="40"/>
      <c r="G690" s="40" t="s">
        <v>1796</v>
      </c>
      <c r="H690" s="40" t="s">
        <v>1797</v>
      </c>
      <c r="I690" s="40" t="s">
        <v>2183</v>
      </c>
      <c r="J690" s="40"/>
      <c r="K690" s="40" t="s">
        <v>4172</v>
      </c>
      <c r="L690" s="40"/>
      <c r="M690" s="40" t="s">
        <v>4172</v>
      </c>
      <c r="N690" s="40">
        <v>1</v>
      </c>
      <c r="O690" s="40" t="b">
        <v>0</v>
      </c>
      <c r="P690" s="40" t="s">
        <v>1852</v>
      </c>
      <c r="Q690" s="40" t="s">
        <v>1853</v>
      </c>
      <c r="R690" s="40" t="s">
        <v>798</v>
      </c>
    </row>
    <row r="691" spans="1:18" x14ac:dyDescent="0.25">
      <c r="A691" s="40" t="s">
        <v>4173</v>
      </c>
      <c r="B691" s="40" t="s">
        <v>4174</v>
      </c>
      <c r="C691" s="40"/>
      <c r="D691" s="40" t="s">
        <v>2197</v>
      </c>
      <c r="E691" s="40" t="s">
        <v>4175</v>
      </c>
      <c r="F691" s="40" t="s">
        <v>4176</v>
      </c>
      <c r="G691" s="40" t="s">
        <v>1811</v>
      </c>
      <c r="H691" s="40" t="s">
        <v>1812</v>
      </c>
      <c r="I691" s="40" t="s">
        <v>3886</v>
      </c>
      <c r="J691" s="40" t="s">
        <v>4177</v>
      </c>
      <c r="K691" s="40"/>
      <c r="L691" s="40" t="s">
        <v>4178</v>
      </c>
      <c r="M691" s="40" t="s">
        <v>4179</v>
      </c>
      <c r="N691" s="40">
        <v>1</v>
      </c>
      <c r="O691" s="40" t="b">
        <v>0</v>
      </c>
      <c r="P691" s="40" t="s">
        <v>1852</v>
      </c>
      <c r="Q691" s="40" t="s">
        <v>1853</v>
      </c>
      <c r="R691" s="40" t="s">
        <v>4173</v>
      </c>
    </row>
    <row r="692" spans="1:18" x14ac:dyDescent="0.25">
      <c r="A692" s="40" t="s">
        <v>799</v>
      </c>
      <c r="B692" s="40" t="s">
        <v>695</v>
      </c>
      <c r="C692" s="40"/>
      <c r="D692" s="40" t="s">
        <v>2106</v>
      </c>
      <c r="E692" s="40" t="s">
        <v>2208</v>
      </c>
      <c r="F692" s="40" t="s">
        <v>4180</v>
      </c>
      <c r="G692" s="40" t="s">
        <v>1796</v>
      </c>
      <c r="H692" s="40" t="s">
        <v>1797</v>
      </c>
      <c r="I692" s="40" t="s">
        <v>2183</v>
      </c>
      <c r="J692" s="40"/>
      <c r="K692" s="40" t="s">
        <v>4181</v>
      </c>
      <c r="L692" s="40"/>
      <c r="M692" s="40" t="s">
        <v>4181</v>
      </c>
      <c r="N692" s="40">
        <v>1</v>
      </c>
      <c r="O692" s="40" t="b">
        <v>0</v>
      </c>
      <c r="P692" s="40" t="s">
        <v>1852</v>
      </c>
      <c r="Q692" s="40" t="s">
        <v>1853</v>
      </c>
      <c r="R692" s="40" t="s">
        <v>799</v>
      </c>
    </row>
    <row r="693" spans="1:18" x14ac:dyDescent="0.25">
      <c r="A693" s="40" t="s">
        <v>4182</v>
      </c>
      <c r="B693" s="40" t="s">
        <v>4183</v>
      </c>
      <c r="C693" s="40"/>
      <c r="D693" s="40" t="s">
        <v>1848</v>
      </c>
      <c r="E693" s="40" t="s">
        <v>1911</v>
      </c>
      <c r="F693" s="40" t="s">
        <v>4184</v>
      </c>
      <c r="G693" s="40" t="s">
        <v>1809</v>
      </c>
      <c r="H693" s="40" t="s">
        <v>1810</v>
      </c>
      <c r="I693" s="40" t="s">
        <v>3886</v>
      </c>
      <c r="J693" s="40"/>
      <c r="K693" s="40" t="s">
        <v>4185</v>
      </c>
      <c r="L693" s="40"/>
      <c r="M693" s="40" t="s">
        <v>4185</v>
      </c>
      <c r="N693" s="40">
        <v>1</v>
      </c>
      <c r="O693" s="40" t="b">
        <v>0</v>
      </c>
      <c r="P693" s="40" t="s">
        <v>1852</v>
      </c>
      <c r="Q693" s="40" t="s">
        <v>1853</v>
      </c>
      <c r="R693" s="40" t="s">
        <v>4182</v>
      </c>
    </row>
    <row r="694" spans="1:18" x14ac:dyDescent="0.25">
      <c r="A694" s="40" t="s">
        <v>4186</v>
      </c>
      <c r="B694" s="40" t="s">
        <v>4187</v>
      </c>
      <c r="C694" s="40" t="s">
        <v>4188</v>
      </c>
      <c r="D694" s="40" t="s">
        <v>1848</v>
      </c>
      <c r="E694" s="40" t="s">
        <v>1862</v>
      </c>
      <c r="F694" s="40"/>
      <c r="G694" s="40" t="s">
        <v>1811</v>
      </c>
      <c r="H694" s="40" t="s">
        <v>1812</v>
      </c>
      <c r="I694" s="40" t="s">
        <v>2183</v>
      </c>
      <c r="J694" s="40"/>
      <c r="K694" s="40" t="s">
        <v>4189</v>
      </c>
      <c r="L694" s="40"/>
      <c r="M694" s="40" t="s">
        <v>4190</v>
      </c>
      <c r="N694" s="40">
        <v>1</v>
      </c>
      <c r="O694" s="40" t="b">
        <v>0</v>
      </c>
      <c r="P694" s="40" t="s">
        <v>1852</v>
      </c>
      <c r="Q694" s="40" t="s">
        <v>1853</v>
      </c>
      <c r="R694" s="40" t="s">
        <v>4186</v>
      </c>
    </row>
    <row r="695" spans="1:18" x14ac:dyDescent="0.25">
      <c r="A695" s="40" t="s">
        <v>4191</v>
      </c>
      <c r="B695" s="40" t="s">
        <v>4192</v>
      </c>
      <c r="C695" s="40" t="s">
        <v>4188</v>
      </c>
      <c r="D695" s="40" t="s">
        <v>1848</v>
      </c>
      <c r="E695" s="40" t="s">
        <v>2001</v>
      </c>
      <c r="F695" s="40"/>
      <c r="G695" s="40" t="s">
        <v>1811</v>
      </c>
      <c r="H695" s="40" t="s">
        <v>1812</v>
      </c>
      <c r="I695" s="40" t="s">
        <v>2183</v>
      </c>
      <c r="J695" s="40"/>
      <c r="K695" s="40" t="s">
        <v>4193</v>
      </c>
      <c r="L695" s="40"/>
      <c r="M695" s="40" t="s">
        <v>4194</v>
      </c>
      <c r="N695" s="40">
        <v>1</v>
      </c>
      <c r="O695" s="40" t="b">
        <v>0</v>
      </c>
      <c r="P695" s="40" t="s">
        <v>1852</v>
      </c>
      <c r="Q695" s="40" t="s">
        <v>1853</v>
      </c>
      <c r="R695" s="40" t="s">
        <v>4191</v>
      </c>
    </row>
    <row r="696" spans="1:18" x14ac:dyDescent="0.25">
      <c r="A696" s="40" t="s">
        <v>4195</v>
      </c>
      <c r="B696" s="40" t="s">
        <v>4196</v>
      </c>
      <c r="C696" s="40"/>
      <c r="D696" s="40" t="s">
        <v>1848</v>
      </c>
      <c r="E696" s="40" t="s">
        <v>1985</v>
      </c>
      <c r="F696" s="40" t="s">
        <v>4197</v>
      </c>
      <c r="G696" s="40" t="s">
        <v>1811</v>
      </c>
      <c r="H696" s="40" t="s">
        <v>1812</v>
      </c>
      <c r="I696" s="40" t="s">
        <v>2183</v>
      </c>
      <c r="J696" s="40"/>
      <c r="K696" s="40"/>
      <c r="L696" s="40" t="s">
        <v>4198</v>
      </c>
      <c r="M696" s="40" t="s">
        <v>4199</v>
      </c>
      <c r="N696" s="40">
        <v>1</v>
      </c>
      <c r="O696" s="40" t="b">
        <v>0</v>
      </c>
      <c r="P696" s="40" t="s">
        <v>1852</v>
      </c>
      <c r="Q696" s="40" t="s">
        <v>1853</v>
      </c>
      <c r="R696" s="40" t="s">
        <v>4195</v>
      </c>
    </row>
    <row r="697" spans="1:18" x14ac:dyDescent="0.25">
      <c r="A697" s="40" t="s">
        <v>4200</v>
      </c>
      <c r="B697" s="40" t="s">
        <v>4201</v>
      </c>
      <c r="C697" s="40"/>
      <c r="D697" s="40" t="s">
        <v>1848</v>
      </c>
      <c r="E697" s="40" t="s">
        <v>3353</v>
      </c>
      <c r="F697" s="40"/>
      <c r="G697" s="40"/>
      <c r="H697" s="40"/>
      <c r="I697" s="40" t="s">
        <v>3886</v>
      </c>
      <c r="J697" s="40"/>
      <c r="K697" s="40"/>
      <c r="L697" s="40" t="s">
        <v>4202</v>
      </c>
      <c r="M697" s="40" t="s">
        <v>4203</v>
      </c>
      <c r="N697" s="40">
        <v>1</v>
      </c>
      <c r="O697" s="40" t="b">
        <v>0</v>
      </c>
      <c r="P697" s="40" t="s">
        <v>1852</v>
      </c>
      <c r="Q697" s="40" t="s">
        <v>1853</v>
      </c>
      <c r="R697" s="40" t="s">
        <v>4200</v>
      </c>
    </row>
    <row r="698" spans="1:18" x14ac:dyDescent="0.25">
      <c r="A698" s="40" t="s">
        <v>4204</v>
      </c>
      <c r="B698" s="40" t="s">
        <v>4205</v>
      </c>
      <c r="C698" s="40" t="s">
        <v>4206</v>
      </c>
      <c r="D698" s="40" t="s">
        <v>1848</v>
      </c>
      <c r="E698" s="40" t="s">
        <v>2764</v>
      </c>
      <c r="F698" s="40"/>
      <c r="G698" s="40" t="s">
        <v>1815</v>
      </c>
      <c r="H698" s="40" t="s">
        <v>1816</v>
      </c>
      <c r="I698" s="40" t="s">
        <v>3915</v>
      </c>
      <c r="J698" s="40"/>
      <c r="K698" s="40" t="s">
        <v>4207</v>
      </c>
      <c r="L698" s="40"/>
      <c r="M698" s="40" t="s">
        <v>4208</v>
      </c>
      <c r="N698" s="40">
        <v>1</v>
      </c>
      <c r="O698" s="40" t="b">
        <v>0</v>
      </c>
      <c r="P698" s="40" t="s">
        <v>1852</v>
      </c>
      <c r="Q698" s="40" t="s">
        <v>1853</v>
      </c>
      <c r="R698" s="40" t="s">
        <v>4204</v>
      </c>
    </row>
    <row r="699" spans="1:18" x14ac:dyDescent="0.25">
      <c r="A699" s="40" t="s">
        <v>4209</v>
      </c>
      <c r="B699" s="40" t="s">
        <v>4210</v>
      </c>
      <c r="C699" s="40" t="s">
        <v>4211</v>
      </c>
      <c r="D699" s="40" t="s">
        <v>1848</v>
      </c>
      <c r="E699" s="40" t="s">
        <v>2764</v>
      </c>
      <c r="F699" s="40" t="s">
        <v>3309</v>
      </c>
      <c r="G699" s="40" t="s">
        <v>1815</v>
      </c>
      <c r="H699" s="40" t="s">
        <v>1816</v>
      </c>
      <c r="I699" s="40" t="s">
        <v>2183</v>
      </c>
      <c r="J699" s="40" t="s">
        <v>4212</v>
      </c>
      <c r="K699" s="40" t="s">
        <v>4213</v>
      </c>
      <c r="L699" s="40"/>
      <c r="M699" s="40" t="s">
        <v>4214</v>
      </c>
      <c r="N699" s="40">
        <v>1</v>
      </c>
      <c r="O699" s="40" t="b">
        <v>0</v>
      </c>
      <c r="P699" s="40" t="s">
        <v>1852</v>
      </c>
      <c r="Q699" s="40" t="s">
        <v>1853</v>
      </c>
      <c r="R699" s="40" t="s">
        <v>4209</v>
      </c>
    </row>
    <row r="700" spans="1:18" x14ac:dyDescent="0.25">
      <c r="A700" s="40" t="s">
        <v>4215</v>
      </c>
      <c r="B700" s="40" t="s">
        <v>4216</v>
      </c>
      <c r="C700" s="40" t="s">
        <v>4217</v>
      </c>
      <c r="D700" s="40" t="s">
        <v>1848</v>
      </c>
      <c r="E700" s="40" t="s">
        <v>2083</v>
      </c>
      <c r="F700" s="40" t="s">
        <v>4218</v>
      </c>
      <c r="G700" s="40" t="s">
        <v>1811</v>
      </c>
      <c r="H700" s="40" t="s">
        <v>1812</v>
      </c>
      <c r="I700" s="40" t="s">
        <v>2183</v>
      </c>
      <c r="J700" s="40" t="s">
        <v>4219</v>
      </c>
      <c r="K700" s="40" t="s">
        <v>4220</v>
      </c>
      <c r="L700" s="40"/>
      <c r="M700" s="40" t="s">
        <v>4221</v>
      </c>
      <c r="N700" s="40">
        <v>1</v>
      </c>
      <c r="O700" s="40" t="b">
        <v>0</v>
      </c>
      <c r="P700" s="40" t="s">
        <v>1852</v>
      </c>
      <c r="Q700" s="40" t="s">
        <v>1853</v>
      </c>
      <c r="R700" s="40" t="s">
        <v>4215</v>
      </c>
    </row>
    <row r="701" spans="1:18" x14ac:dyDescent="0.25">
      <c r="A701" s="40" t="s">
        <v>4222</v>
      </c>
      <c r="B701" s="40" t="s">
        <v>4223</v>
      </c>
      <c r="C701" s="40" t="s">
        <v>4224</v>
      </c>
      <c r="D701" s="40" t="s">
        <v>1848</v>
      </c>
      <c r="E701" s="40" t="s">
        <v>1956</v>
      </c>
      <c r="F701" s="40" t="s">
        <v>4225</v>
      </c>
      <c r="G701" s="40" t="s">
        <v>1811</v>
      </c>
      <c r="H701" s="40" t="s">
        <v>1812</v>
      </c>
      <c r="I701" s="40" t="s">
        <v>2183</v>
      </c>
      <c r="J701" s="40" t="s">
        <v>4226</v>
      </c>
      <c r="K701" s="40" t="s">
        <v>4227</v>
      </c>
      <c r="L701" s="40"/>
      <c r="M701" s="40" t="s">
        <v>4227</v>
      </c>
      <c r="N701" s="40">
        <v>1</v>
      </c>
      <c r="O701" s="40" t="b">
        <v>0</v>
      </c>
      <c r="P701" s="40" t="s">
        <v>1852</v>
      </c>
      <c r="Q701" s="40" t="s">
        <v>1853</v>
      </c>
      <c r="R701" s="40" t="s">
        <v>4222</v>
      </c>
    </row>
    <row r="702" spans="1:18" x14ac:dyDescent="0.25">
      <c r="A702" s="40" t="s">
        <v>4228</v>
      </c>
      <c r="B702" s="40" t="s">
        <v>4229</v>
      </c>
      <c r="C702" s="40"/>
      <c r="D702" s="40" t="s">
        <v>1848</v>
      </c>
      <c r="E702" s="40" t="s">
        <v>1968</v>
      </c>
      <c r="F702" s="40" t="s">
        <v>4230</v>
      </c>
      <c r="G702" s="40" t="s">
        <v>1811</v>
      </c>
      <c r="H702" s="40" t="s">
        <v>1812</v>
      </c>
      <c r="I702" s="40" t="s">
        <v>2183</v>
      </c>
      <c r="J702" s="40"/>
      <c r="K702" s="40" t="s">
        <v>4231</v>
      </c>
      <c r="L702" s="40"/>
      <c r="M702" s="40" t="s">
        <v>4231</v>
      </c>
      <c r="N702" s="40">
        <v>1</v>
      </c>
      <c r="O702" s="40" t="b">
        <v>0</v>
      </c>
      <c r="P702" s="40" t="s">
        <v>1852</v>
      </c>
      <c r="Q702" s="40" t="s">
        <v>1853</v>
      </c>
      <c r="R702" s="40" t="s">
        <v>4228</v>
      </c>
    </row>
    <row r="703" spans="1:18" x14ac:dyDescent="0.25">
      <c r="A703" s="40" t="s">
        <v>4232</v>
      </c>
      <c r="B703" s="40" t="s">
        <v>4233</v>
      </c>
      <c r="C703" s="40" t="s">
        <v>1847</v>
      </c>
      <c r="D703" s="40" t="s">
        <v>1848</v>
      </c>
      <c r="E703" s="40" t="s">
        <v>1968</v>
      </c>
      <c r="F703" s="40"/>
      <c r="G703" s="40" t="s">
        <v>1811</v>
      </c>
      <c r="H703" s="40" t="s">
        <v>1812</v>
      </c>
      <c r="I703" s="40" t="s">
        <v>2183</v>
      </c>
      <c r="J703" s="40" t="s">
        <v>4234</v>
      </c>
      <c r="K703" s="40" t="s">
        <v>4235</v>
      </c>
      <c r="L703" s="40"/>
      <c r="M703" s="40" t="s">
        <v>4235</v>
      </c>
      <c r="N703" s="40">
        <v>1</v>
      </c>
      <c r="O703" s="40" t="b">
        <v>0</v>
      </c>
      <c r="P703" s="40" t="s">
        <v>1852</v>
      </c>
      <c r="Q703" s="40" t="s">
        <v>1853</v>
      </c>
      <c r="R703" s="40" t="s">
        <v>4232</v>
      </c>
    </row>
    <row r="704" spans="1:18" x14ac:dyDescent="0.25">
      <c r="A704" s="40" t="s">
        <v>4236</v>
      </c>
      <c r="B704" s="40" t="s">
        <v>4237</v>
      </c>
      <c r="C704" s="40"/>
      <c r="D704" s="40" t="s">
        <v>1848</v>
      </c>
      <c r="E704" s="40" t="s">
        <v>1956</v>
      </c>
      <c r="F704" s="40" t="s">
        <v>3492</v>
      </c>
      <c r="G704" s="40" t="s">
        <v>1811</v>
      </c>
      <c r="H704" s="40" t="s">
        <v>1812</v>
      </c>
      <c r="I704" s="40" t="s">
        <v>2183</v>
      </c>
      <c r="J704" s="40"/>
      <c r="K704" s="40" t="s">
        <v>4238</v>
      </c>
      <c r="L704" s="40" t="s">
        <v>1847</v>
      </c>
      <c r="M704" s="40" t="s">
        <v>4238</v>
      </c>
      <c r="N704" s="40">
        <v>1</v>
      </c>
      <c r="O704" s="40" t="b">
        <v>0</v>
      </c>
      <c r="P704" s="40" t="s">
        <v>1852</v>
      </c>
      <c r="Q704" s="40" t="s">
        <v>1853</v>
      </c>
      <c r="R704" s="40" t="s">
        <v>4236</v>
      </c>
    </row>
    <row r="705" spans="1:18" x14ac:dyDescent="0.25">
      <c r="A705" s="41" t="s">
        <v>4239</v>
      </c>
      <c r="B705" s="41" t="s">
        <v>4240</v>
      </c>
      <c r="C705" s="41"/>
      <c r="D705" s="41" t="s">
        <v>1848</v>
      </c>
      <c r="E705" s="41" t="s">
        <v>1956</v>
      </c>
      <c r="F705" s="41"/>
      <c r="G705" s="41" t="s">
        <v>1811</v>
      </c>
      <c r="H705" s="41" t="s">
        <v>1812</v>
      </c>
      <c r="I705" s="41" t="s">
        <v>2183</v>
      </c>
      <c r="J705" s="41"/>
      <c r="K705" s="41" t="s">
        <v>4241</v>
      </c>
      <c r="L705" s="41"/>
      <c r="M705" s="41" t="s">
        <v>4241</v>
      </c>
      <c r="N705" s="41">
        <v>1</v>
      </c>
      <c r="O705" s="41" t="b">
        <v>0</v>
      </c>
      <c r="P705" s="41" t="s">
        <v>1852</v>
      </c>
      <c r="Q705" s="41" t="s">
        <v>1853</v>
      </c>
      <c r="R705" s="41" t="s">
        <v>4239</v>
      </c>
    </row>
    <row r="706" spans="1:18" x14ac:dyDescent="0.25">
      <c r="A706" s="40" t="s">
        <v>800</v>
      </c>
      <c r="B706" s="40" t="s">
        <v>689</v>
      </c>
      <c r="C706" s="40"/>
      <c r="D706" s="40" t="s">
        <v>1848</v>
      </c>
      <c r="E706" s="40" t="s">
        <v>2083</v>
      </c>
      <c r="F706" s="40"/>
      <c r="G706" s="40" t="s">
        <v>1811</v>
      </c>
      <c r="H706" s="40" t="s">
        <v>1812</v>
      </c>
      <c r="I706" s="40" t="s">
        <v>2183</v>
      </c>
      <c r="J706" s="40"/>
      <c r="K706" s="40" t="s">
        <v>4242</v>
      </c>
      <c r="L706" s="40"/>
      <c r="M706" s="40" t="s">
        <v>4242</v>
      </c>
      <c r="N706" s="40">
        <v>1</v>
      </c>
      <c r="O706" s="40" t="b">
        <v>0</v>
      </c>
      <c r="P706" s="40" t="s">
        <v>1852</v>
      </c>
      <c r="Q706" s="40" t="s">
        <v>1853</v>
      </c>
      <c r="R706" s="40" t="s">
        <v>800</v>
      </c>
    </row>
    <row r="707" spans="1:18" x14ac:dyDescent="0.25">
      <c r="A707" s="40" t="s">
        <v>801</v>
      </c>
      <c r="B707" s="40" t="s">
        <v>681</v>
      </c>
      <c r="C707" s="40" t="s">
        <v>4211</v>
      </c>
      <c r="D707" s="40" t="s">
        <v>1848</v>
      </c>
      <c r="E707" s="40" t="s">
        <v>2764</v>
      </c>
      <c r="F707" s="40" t="s">
        <v>3309</v>
      </c>
      <c r="G707" s="40" t="s">
        <v>1815</v>
      </c>
      <c r="H707" s="40" t="s">
        <v>1816</v>
      </c>
      <c r="I707" s="40" t="s">
        <v>2183</v>
      </c>
      <c r="J707" s="40" t="s">
        <v>4212</v>
      </c>
      <c r="K707" s="40" t="s">
        <v>4243</v>
      </c>
      <c r="L707" s="40"/>
      <c r="M707" s="40" t="s">
        <v>4082</v>
      </c>
      <c r="N707" s="40">
        <v>1</v>
      </c>
      <c r="O707" s="40" t="b">
        <v>0</v>
      </c>
      <c r="P707" s="40" t="s">
        <v>1852</v>
      </c>
      <c r="Q707" s="40" t="s">
        <v>1853</v>
      </c>
      <c r="R707" s="40" t="s">
        <v>801</v>
      </c>
    </row>
    <row r="708" spans="1:18" x14ac:dyDescent="0.25">
      <c r="A708" s="40" t="s">
        <v>802</v>
      </c>
      <c r="B708" s="40" t="s">
        <v>685</v>
      </c>
      <c r="C708" s="40" t="s">
        <v>4244</v>
      </c>
      <c r="D708" s="40" t="s">
        <v>1848</v>
      </c>
      <c r="E708" s="40" t="s">
        <v>2764</v>
      </c>
      <c r="F708" s="40" t="s">
        <v>3309</v>
      </c>
      <c r="G708" s="40" t="s">
        <v>1815</v>
      </c>
      <c r="H708" s="40" t="s">
        <v>1816</v>
      </c>
      <c r="I708" s="40" t="s">
        <v>2183</v>
      </c>
      <c r="J708" s="40" t="s">
        <v>4212</v>
      </c>
      <c r="K708" s="40" t="s">
        <v>4245</v>
      </c>
      <c r="L708" s="40"/>
      <c r="M708" s="40" t="s">
        <v>4245</v>
      </c>
      <c r="N708" s="40">
        <v>1</v>
      </c>
      <c r="O708" s="40" t="b">
        <v>0</v>
      </c>
      <c r="P708" s="40" t="s">
        <v>1852</v>
      </c>
      <c r="Q708" s="40" t="s">
        <v>1853</v>
      </c>
      <c r="R708" s="40" t="s">
        <v>802</v>
      </c>
    </row>
    <row r="709" spans="1:18" x14ac:dyDescent="0.25">
      <c r="A709" s="40" t="s">
        <v>803</v>
      </c>
      <c r="B709" s="40" t="s">
        <v>700</v>
      </c>
      <c r="C709" s="40"/>
      <c r="D709" s="40" t="s">
        <v>1848</v>
      </c>
      <c r="E709" s="40"/>
      <c r="F709" s="40"/>
      <c r="G709" s="40" t="s">
        <v>1811</v>
      </c>
      <c r="H709" s="40" t="s">
        <v>1812</v>
      </c>
      <c r="I709" s="40" t="s">
        <v>2183</v>
      </c>
      <c r="J709" s="40"/>
      <c r="K709" s="40" t="s">
        <v>4246</v>
      </c>
      <c r="L709" s="40"/>
      <c r="M709" s="40" t="s">
        <v>4246</v>
      </c>
      <c r="N709" s="40">
        <v>1</v>
      </c>
      <c r="O709" s="40" t="b">
        <v>0</v>
      </c>
      <c r="P709" s="40" t="s">
        <v>1852</v>
      </c>
      <c r="Q709" s="40" t="s">
        <v>1853</v>
      </c>
      <c r="R709" s="40" t="s">
        <v>803</v>
      </c>
    </row>
    <row r="710" spans="1:18" x14ac:dyDescent="0.25">
      <c r="A710" s="40" t="s">
        <v>804</v>
      </c>
      <c r="B710" s="40" t="s">
        <v>702</v>
      </c>
      <c r="C710" s="40"/>
      <c r="D710" s="40" t="s">
        <v>1848</v>
      </c>
      <c r="E710" s="40"/>
      <c r="F710" s="40"/>
      <c r="G710" s="40" t="s">
        <v>1811</v>
      </c>
      <c r="H710" s="40" t="s">
        <v>1812</v>
      </c>
      <c r="I710" s="40" t="s">
        <v>2183</v>
      </c>
      <c r="J710" s="40"/>
      <c r="K710" s="40" t="s">
        <v>4247</v>
      </c>
      <c r="L710" s="40"/>
      <c r="M710" s="40" t="s">
        <v>4247</v>
      </c>
      <c r="N710" s="40">
        <v>1</v>
      </c>
      <c r="O710" s="40" t="b">
        <v>0</v>
      </c>
      <c r="P710" s="40" t="s">
        <v>3105</v>
      </c>
      <c r="Q710" s="40" t="s">
        <v>1853</v>
      </c>
      <c r="R710" s="40" t="s">
        <v>804</v>
      </c>
    </row>
    <row r="711" spans="1:18" x14ac:dyDescent="0.25">
      <c r="A711" s="41" t="s">
        <v>4248</v>
      </c>
      <c r="B711" s="41" t="s">
        <v>4249</v>
      </c>
      <c r="C711" s="41"/>
      <c r="D711" s="41" t="s">
        <v>1848</v>
      </c>
      <c r="E711" s="41" t="s">
        <v>2001</v>
      </c>
      <c r="F711" s="41" t="s">
        <v>4250</v>
      </c>
      <c r="G711" s="41" t="s">
        <v>1809</v>
      </c>
      <c r="H711" s="41" t="s">
        <v>1810</v>
      </c>
      <c r="I711" s="41" t="s">
        <v>2183</v>
      </c>
      <c r="J711" s="41"/>
      <c r="K711" s="41" t="s">
        <v>4251</v>
      </c>
      <c r="L711" s="41" t="s">
        <v>4252</v>
      </c>
      <c r="M711" s="41" t="s">
        <v>4253</v>
      </c>
      <c r="N711" s="41">
        <v>1</v>
      </c>
      <c r="O711" s="41" t="b">
        <v>0</v>
      </c>
      <c r="P711" s="41" t="s">
        <v>3105</v>
      </c>
      <c r="Q711" s="41" t="s">
        <v>1853</v>
      </c>
      <c r="R711" s="41" t="s">
        <v>4248</v>
      </c>
    </row>
    <row r="712" spans="1:18" x14ac:dyDescent="0.25">
      <c r="A712" s="40" t="s">
        <v>805</v>
      </c>
      <c r="B712" s="40" t="s">
        <v>678</v>
      </c>
      <c r="C712" s="40" t="s">
        <v>4244</v>
      </c>
      <c r="D712" s="40" t="s">
        <v>1848</v>
      </c>
      <c r="E712" s="40" t="s">
        <v>2764</v>
      </c>
      <c r="F712" s="40" t="s">
        <v>3309</v>
      </c>
      <c r="G712" s="40" t="s">
        <v>1815</v>
      </c>
      <c r="H712" s="40" t="s">
        <v>1816</v>
      </c>
      <c r="I712" s="40" t="s">
        <v>2183</v>
      </c>
      <c r="J712" s="40" t="s">
        <v>4212</v>
      </c>
      <c r="K712" s="40" t="s">
        <v>4254</v>
      </c>
      <c r="L712" s="40"/>
      <c r="M712" s="40" t="s">
        <v>4254</v>
      </c>
      <c r="N712" s="40">
        <v>1</v>
      </c>
      <c r="O712" s="40" t="b">
        <v>0</v>
      </c>
      <c r="P712" s="40" t="s">
        <v>1852</v>
      </c>
      <c r="Q712" s="40" t="s">
        <v>1853</v>
      </c>
      <c r="R712" s="40" t="s">
        <v>805</v>
      </c>
    </row>
    <row r="713" spans="1:18" x14ac:dyDescent="0.25">
      <c r="A713" s="40" t="s">
        <v>806</v>
      </c>
      <c r="B713" s="40" t="s">
        <v>684</v>
      </c>
      <c r="C713" s="40" t="s">
        <v>4244</v>
      </c>
      <c r="D713" s="40" t="s">
        <v>1848</v>
      </c>
      <c r="E713" s="40" t="s">
        <v>2764</v>
      </c>
      <c r="F713" s="40" t="s">
        <v>3309</v>
      </c>
      <c r="G713" s="40" t="s">
        <v>1815</v>
      </c>
      <c r="H713" s="40" t="s">
        <v>1816</v>
      </c>
      <c r="I713" s="40" t="s">
        <v>2183</v>
      </c>
      <c r="J713" s="40" t="s">
        <v>4212</v>
      </c>
      <c r="K713" s="40" t="s">
        <v>4255</v>
      </c>
      <c r="L713" s="40"/>
      <c r="M713" s="40" t="s">
        <v>4255</v>
      </c>
      <c r="N713" s="40">
        <v>1</v>
      </c>
      <c r="O713" s="40" t="b">
        <v>0</v>
      </c>
      <c r="P713" s="40" t="s">
        <v>1852</v>
      </c>
      <c r="Q713" s="40" t="s">
        <v>1853</v>
      </c>
      <c r="R713" s="40" t="s">
        <v>806</v>
      </c>
    </row>
    <row r="714" spans="1:18" x14ac:dyDescent="0.25">
      <c r="A714" s="40" t="s">
        <v>4256</v>
      </c>
      <c r="B714" s="40" t="s">
        <v>4257</v>
      </c>
      <c r="C714" s="40" t="s">
        <v>1847</v>
      </c>
      <c r="D714" s="40" t="s">
        <v>1848</v>
      </c>
      <c r="E714" s="40" t="s">
        <v>2764</v>
      </c>
      <c r="F714" s="40" t="s">
        <v>3309</v>
      </c>
      <c r="G714" s="40" t="s">
        <v>1809</v>
      </c>
      <c r="H714" s="40" t="s">
        <v>1810</v>
      </c>
      <c r="I714" s="40" t="s">
        <v>3886</v>
      </c>
      <c r="J714" s="40" t="s">
        <v>4257</v>
      </c>
      <c r="K714" s="40" t="s">
        <v>4258</v>
      </c>
      <c r="L714" s="40"/>
      <c r="M714" s="40" t="s">
        <v>4258</v>
      </c>
      <c r="N714" s="40">
        <v>1</v>
      </c>
      <c r="O714" s="40" t="b">
        <v>0</v>
      </c>
      <c r="P714" s="40" t="s">
        <v>1852</v>
      </c>
      <c r="Q714" s="40" t="s">
        <v>1853</v>
      </c>
      <c r="R714" s="40" t="s">
        <v>4256</v>
      </c>
    </row>
    <row r="715" spans="1:18" x14ac:dyDescent="0.25">
      <c r="A715" s="40" t="s">
        <v>4259</v>
      </c>
      <c r="B715" s="40" t="s">
        <v>4260</v>
      </c>
      <c r="C715" s="40"/>
      <c r="D715" s="40" t="s">
        <v>1848</v>
      </c>
      <c r="E715" s="40" t="s">
        <v>1956</v>
      </c>
      <c r="F715" s="40"/>
      <c r="G715" s="40" t="s">
        <v>1811</v>
      </c>
      <c r="H715" s="40" t="s">
        <v>1812</v>
      </c>
      <c r="I715" s="40" t="s">
        <v>2183</v>
      </c>
      <c r="J715" s="40"/>
      <c r="K715" s="40" t="s">
        <v>4261</v>
      </c>
      <c r="L715" s="40" t="s">
        <v>1847</v>
      </c>
      <c r="M715" s="40" t="s">
        <v>4261</v>
      </c>
      <c r="N715" s="40">
        <v>1</v>
      </c>
      <c r="O715" s="40" t="b">
        <v>0</v>
      </c>
      <c r="P715" s="40" t="s">
        <v>1852</v>
      </c>
      <c r="Q715" s="40" t="s">
        <v>1853</v>
      </c>
      <c r="R715" s="40" t="s">
        <v>4259</v>
      </c>
    </row>
    <row r="716" spans="1:18" x14ac:dyDescent="0.25">
      <c r="A716" s="40" t="s">
        <v>4262</v>
      </c>
      <c r="B716" s="40" t="s">
        <v>4263</v>
      </c>
      <c r="C716" s="40"/>
      <c r="D716" s="40" t="s">
        <v>1848</v>
      </c>
      <c r="E716" s="40" t="s">
        <v>1956</v>
      </c>
      <c r="F716" s="40"/>
      <c r="G716" s="40" t="s">
        <v>1811</v>
      </c>
      <c r="H716" s="40" t="s">
        <v>1812</v>
      </c>
      <c r="I716" s="40" t="s">
        <v>2183</v>
      </c>
      <c r="J716" s="40"/>
      <c r="K716" s="40" t="s">
        <v>4264</v>
      </c>
      <c r="L716" s="40" t="s">
        <v>1847</v>
      </c>
      <c r="M716" s="40" t="s">
        <v>4264</v>
      </c>
      <c r="N716" s="40">
        <v>1</v>
      </c>
      <c r="O716" s="40" t="b">
        <v>0</v>
      </c>
      <c r="P716" s="40" t="s">
        <v>1852</v>
      </c>
      <c r="Q716" s="40" t="s">
        <v>1853</v>
      </c>
      <c r="R716" s="40" t="s">
        <v>4262</v>
      </c>
    </row>
    <row r="717" spans="1:18" x14ac:dyDescent="0.25">
      <c r="A717" s="40" t="s">
        <v>807</v>
      </c>
      <c r="B717" s="40" t="s">
        <v>679</v>
      </c>
      <c r="C717" s="40" t="s">
        <v>4244</v>
      </c>
      <c r="D717" s="40" t="s">
        <v>1848</v>
      </c>
      <c r="E717" s="40" t="s">
        <v>2764</v>
      </c>
      <c r="F717" s="40" t="s">
        <v>3309</v>
      </c>
      <c r="G717" s="40" t="s">
        <v>1815</v>
      </c>
      <c r="H717" s="40" t="s">
        <v>1816</v>
      </c>
      <c r="I717" s="40" t="s">
        <v>2183</v>
      </c>
      <c r="J717" s="40" t="s">
        <v>1847</v>
      </c>
      <c r="K717" s="40" t="s">
        <v>4265</v>
      </c>
      <c r="L717" s="40"/>
      <c r="M717" s="40" t="s">
        <v>4265</v>
      </c>
      <c r="N717" s="40">
        <v>1</v>
      </c>
      <c r="O717" s="40" t="b">
        <v>0</v>
      </c>
      <c r="P717" s="40" t="s">
        <v>1852</v>
      </c>
      <c r="Q717" s="40" t="s">
        <v>1853</v>
      </c>
      <c r="R717" s="40" t="s">
        <v>807</v>
      </c>
    </row>
    <row r="718" spans="1:18" x14ac:dyDescent="0.25">
      <c r="A718" s="40" t="s">
        <v>808</v>
      </c>
      <c r="B718" s="40" t="s">
        <v>701</v>
      </c>
      <c r="C718" s="40" t="s">
        <v>1847</v>
      </c>
      <c r="D718" s="40" t="s">
        <v>1848</v>
      </c>
      <c r="E718" s="40" t="s">
        <v>1911</v>
      </c>
      <c r="F718" s="40" t="s">
        <v>4266</v>
      </c>
      <c r="G718" s="40" t="s">
        <v>1809</v>
      </c>
      <c r="H718" s="40" t="s">
        <v>1810</v>
      </c>
      <c r="I718" s="40" t="s">
        <v>3886</v>
      </c>
      <c r="J718" s="40" t="s">
        <v>1847</v>
      </c>
      <c r="K718" s="40" t="s">
        <v>4267</v>
      </c>
      <c r="L718" s="40"/>
      <c r="M718" s="40" t="s">
        <v>4267</v>
      </c>
      <c r="N718" s="40">
        <v>1</v>
      </c>
      <c r="O718" s="40" t="b">
        <v>0</v>
      </c>
      <c r="P718" s="40" t="s">
        <v>1852</v>
      </c>
      <c r="Q718" s="40" t="s">
        <v>1853</v>
      </c>
      <c r="R718" s="40" t="s">
        <v>808</v>
      </c>
    </row>
    <row r="719" spans="1:18" x14ac:dyDescent="0.25">
      <c r="A719" s="40" t="s">
        <v>809</v>
      </c>
      <c r="B719" s="40" t="s">
        <v>693</v>
      </c>
      <c r="C719" s="40" t="s">
        <v>4244</v>
      </c>
      <c r="D719" s="40" t="s">
        <v>1848</v>
      </c>
      <c r="E719" s="40" t="s">
        <v>2764</v>
      </c>
      <c r="F719" s="40" t="s">
        <v>3309</v>
      </c>
      <c r="G719" s="40" t="s">
        <v>1815</v>
      </c>
      <c r="H719" s="40" t="s">
        <v>1816</v>
      </c>
      <c r="I719" s="40" t="s">
        <v>2183</v>
      </c>
      <c r="J719" s="40" t="s">
        <v>1847</v>
      </c>
      <c r="K719" s="40" t="s">
        <v>4268</v>
      </c>
      <c r="L719" s="40"/>
      <c r="M719" s="40" t="s">
        <v>4269</v>
      </c>
      <c r="N719" s="40">
        <v>1</v>
      </c>
      <c r="O719" s="40" t="b">
        <v>0</v>
      </c>
      <c r="P719" s="40" t="s">
        <v>1852</v>
      </c>
      <c r="Q719" s="40" t="s">
        <v>1853</v>
      </c>
      <c r="R719" s="40" t="s">
        <v>809</v>
      </c>
    </row>
    <row r="720" spans="1:18" x14ac:dyDescent="0.25">
      <c r="A720" s="40" t="s">
        <v>810</v>
      </c>
      <c r="B720" s="40" t="s">
        <v>664</v>
      </c>
      <c r="C720" s="40" t="s">
        <v>4010</v>
      </c>
      <c r="D720" s="40" t="s">
        <v>1848</v>
      </c>
      <c r="E720" s="40" t="s">
        <v>1985</v>
      </c>
      <c r="F720" s="40"/>
      <c r="G720" s="40" t="s">
        <v>1811</v>
      </c>
      <c r="H720" s="40" t="s">
        <v>1812</v>
      </c>
      <c r="I720" s="40" t="s">
        <v>2183</v>
      </c>
      <c r="J720" s="40"/>
      <c r="K720" s="40" t="s">
        <v>4270</v>
      </c>
      <c r="L720" s="40"/>
      <c r="M720" s="40" t="s">
        <v>4270</v>
      </c>
      <c r="N720" s="40">
        <v>1</v>
      </c>
      <c r="O720" s="40" t="b">
        <v>0</v>
      </c>
      <c r="P720" s="40" t="s">
        <v>1852</v>
      </c>
      <c r="Q720" s="40" t="s">
        <v>1853</v>
      </c>
      <c r="R720" s="40" t="s">
        <v>810</v>
      </c>
    </row>
    <row r="721" spans="1:18" x14ac:dyDescent="0.25">
      <c r="A721" s="40" t="s">
        <v>4271</v>
      </c>
      <c r="B721" s="40" t="s">
        <v>4272</v>
      </c>
      <c r="C721" s="40" t="s">
        <v>4273</v>
      </c>
      <c r="D721" s="40" t="s">
        <v>1848</v>
      </c>
      <c r="E721" s="40" t="s">
        <v>1916</v>
      </c>
      <c r="F721" s="40"/>
      <c r="G721" s="40" t="s">
        <v>1809</v>
      </c>
      <c r="H721" s="40" t="s">
        <v>1810</v>
      </c>
      <c r="I721" s="40" t="s">
        <v>3886</v>
      </c>
      <c r="J721" s="40"/>
      <c r="K721" s="40" t="s">
        <v>4274</v>
      </c>
      <c r="L721" s="40"/>
      <c r="M721" s="40" t="s">
        <v>4274</v>
      </c>
      <c r="N721" s="40">
        <v>1</v>
      </c>
      <c r="O721" s="40" t="b">
        <v>0</v>
      </c>
      <c r="P721" s="40" t="s">
        <v>1852</v>
      </c>
      <c r="Q721" s="40" t="s">
        <v>1853</v>
      </c>
      <c r="R721" s="40" t="s">
        <v>4271</v>
      </c>
    </row>
    <row r="722" spans="1:18" x14ac:dyDescent="0.25">
      <c r="A722" s="40" t="s">
        <v>4275</v>
      </c>
      <c r="B722" s="40" t="s">
        <v>4276</v>
      </c>
      <c r="C722" s="40" t="s">
        <v>4277</v>
      </c>
      <c r="D722" s="40" t="s">
        <v>1848</v>
      </c>
      <c r="E722" s="40" t="s">
        <v>1862</v>
      </c>
      <c r="F722" s="40" t="s">
        <v>4278</v>
      </c>
      <c r="G722" s="40" t="s">
        <v>1811</v>
      </c>
      <c r="H722" s="40" t="s">
        <v>1812</v>
      </c>
      <c r="I722" s="40" t="s">
        <v>2183</v>
      </c>
      <c r="J722" s="40"/>
      <c r="K722" s="40" t="s">
        <v>4279</v>
      </c>
      <c r="L722" s="40"/>
      <c r="M722" s="40" t="s">
        <v>4279</v>
      </c>
      <c r="N722" s="40">
        <v>1</v>
      </c>
      <c r="O722" s="40" t="b">
        <v>0</v>
      </c>
      <c r="P722" s="40" t="s">
        <v>1852</v>
      </c>
      <c r="Q722" s="40" t="s">
        <v>1853</v>
      </c>
      <c r="R722" s="40" t="s">
        <v>4275</v>
      </c>
    </row>
    <row r="723" spans="1:18" x14ac:dyDescent="0.25">
      <c r="A723" s="40" t="s">
        <v>4280</v>
      </c>
      <c r="B723" s="40" t="s">
        <v>4281</v>
      </c>
      <c r="C723" s="40" t="s">
        <v>1847</v>
      </c>
      <c r="D723" s="40" t="s">
        <v>1848</v>
      </c>
      <c r="E723" s="40" t="s">
        <v>1862</v>
      </c>
      <c r="F723" s="40" t="s">
        <v>4282</v>
      </c>
      <c r="G723" s="40" t="s">
        <v>1811</v>
      </c>
      <c r="H723" s="40" t="s">
        <v>1812</v>
      </c>
      <c r="I723" s="40" t="s">
        <v>2183</v>
      </c>
      <c r="J723" s="40"/>
      <c r="K723" s="40" t="s">
        <v>4283</v>
      </c>
      <c r="L723" s="40"/>
      <c r="M723" s="40" t="s">
        <v>4283</v>
      </c>
      <c r="N723" s="40">
        <v>1</v>
      </c>
      <c r="O723" s="40" t="b">
        <v>0</v>
      </c>
      <c r="P723" s="40" t="s">
        <v>1852</v>
      </c>
      <c r="Q723" s="40" t="s">
        <v>1853</v>
      </c>
      <c r="R723" s="40" t="s">
        <v>4280</v>
      </c>
    </row>
    <row r="724" spans="1:18" x14ac:dyDescent="0.25">
      <c r="A724" s="40" t="s">
        <v>811</v>
      </c>
      <c r="B724" s="40" t="s">
        <v>697</v>
      </c>
      <c r="C724" s="40" t="s">
        <v>1847</v>
      </c>
      <c r="D724" s="40" t="s">
        <v>1848</v>
      </c>
      <c r="E724" s="40" t="s">
        <v>2116</v>
      </c>
      <c r="F724" s="40" t="s">
        <v>4284</v>
      </c>
      <c r="G724" s="40" t="s">
        <v>1811</v>
      </c>
      <c r="H724" s="40" t="s">
        <v>1812</v>
      </c>
      <c r="I724" s="40" t="s">
        <v>2183</v>
      </c>
      <c r="J724" s="40"/>
      <c r="K724" s="40" t="s">
        <v>4285</v>
      </c>
      <c r="L724" s="40"/>
      <c r="M724" s="40" t="s">
        <v>4285</v>
      </c>
      <c r="N724" s="40">
        <v>1</v>
      </c>
      <c r="O724" s="40" t="b">
        <v>0</v>
      </c>
      <c r="P724" s="40" t="s">
        <v>1852</v>
      </c>
      <c r="Q724" s="40" t="s">
        <v>1853</v>
      </c>
      <c r="R724" s="40" t="s">
        <v>811</v>
      </c>
    </row>
    <row r="725" spans="1:18" x14ac:dyDescent="0.25">
      <c r="A725" s="40" t="s">
        <v>4286</v>
      </c>
      <c r="B725" s="40" t="s">
        <v>4287</v>
      </c>
      <c r="C725" s="40" t="s">
        <v>1847</v>
      </c>
      <c r="D725" s="40" t="s">
        <v>1848</v>
      </c>
      <c r="E725" s="40" t="s">
        <v>2764</v>
      </c>
      <c r="F725" s="40"/>
      <c r="G725" s="40" t="s">
        <v>1809</v>
      </c>
      <c r="H725" s="40" t="s">
        <v>1810</v>
      </c>
      <c r="I725" s="40" t="s">
        <v>3886</v>
      </c>
      <c r="J725" s="40"/>
      <c r="K725" s="40" t="s">
        <v>4288</v>
      </c>
      <c r="L725" s="40"/>
      <c r="M725" s="40" t="s">
        <v>4288</v>
      </c>
      <c r="N725" s="40">
        <v>1</v>
      </c>
      <c r="O725" s="40" t="b">
        <v>0</v>
      </c>
      <c r="P725" s="40" t="s">
        <v>1852</v>
      </c>
      <c r="Q725" s="40" t="s">
        <v>1853</v>
      </c>
      <c r="R725" s="40" t="s">
        <v>4286</v>
      </c>
    </row>
    <row r="726" spans="1:18" x14ac:dyDescent="0.25">
      <c r="A726" s="40" t="s">
        <v>812</v>
      </c>
      <c r="B726" s="40" t="s">
        <v>4289</v>
      </c>
      <c r="C726" s="40" t="s">
        <v>1847</v>
      </c>
      <c r="D726" s="40" t="s">
        <v>1848</v>
      </c>
      <c r="E726" s="40" t="s">
        <v>2001</v>
      </c>
      <c r="F726" s="40" t="s">
        <v>4290</v>
      </c>
      <c r="G726" s="40" t="s">
        <v>1809</v>
      </c>
      <c r="H726" s="40" t="s">
        <v>1810</v>
      </c>
      <c r="I726" s="40" t="s">
        <v>3886</v>
      </c>
      <c r="J726" s="40"/>
      <c r="K726" s="40" t="s">
        <v>4291</v>
      </c>
      <c r="L726" s="40"/>
      <c r="M726" s="40" t="s">
        <v>4291</v>
      </c>
      <c r="N726" s="40">
        <v>1</v>
      </c>
      <c r="O726" s="40" t="b">
        <v>0</v>
      </c>
      <c r="P726" s="40" t="s">
        <v>1852</v>
      </c>
      <c r="Q726" s="40" t="s">
        <v>1853</v>
      </c>
      <c r="R726" s="40" t="s">
        <v>812</v>
      </c>
    </row>
    <row r="727" spans="1:18" x14ac:dyDescent="0.25">
      <c r="A727" s="40" t="s">
        <v>813</v>
      </c>
      <c r="B727" s="40" t="s">
        <v>694</v>
      </c>
      <c r="C727" s="40"/>
      <c r="D727" s="40" t="s">
        <v>1932</v>
      </c>
      <c r="E727" s="40" t="s">
        <v>4292</v>
      </c>
      <c r="F727" s="40"/>
      <c r="G727" s="40" t="s">
        <v>1796</v>
      </c>
      <c r="H727" s="40" t="s">
        <v>1797</v>
      </c>
      <c r="I727" s="40" t="s">
        <v>2183</v>
      </c>
      <c r="J727" s="40" t="s">
        <v>4293</v>
      </c>
      <c r="K727" s="40"/>
      <c r="L727" s="40"/>
      <c r="M727" s="40" t="s">
        <v>4294</v>
      </c>
      <c r="N727" s="40">
        <v>1</v>
      </c>
      <c r="O727" s="40" t="b">
        <v>0</v>
      </c>
      <c r="P727" s="40" t="s">
        <v>1852</v>
      </c>
      <c r="Q727" s="40" t="s">
        <v>1853</v>
      </c>
      <c r="R727" s="40" t="s">
        <v>813</v>
      </c>
    </row>
    <row r="728" spans="1:18" x14ac:dyDescent="0.25">
      <c r="A728" s="40" t="s">
        <v>814</v>
      </c>
      <c r="B728" s="40" t="s">
        <v>671</v>
      </c>
      <c r="C728" s="40"/>
      <c r="D728" s="40" t="s">
        <v>1848</v>
      </c>
      <c r="E728" s="40" t="s">
        <v>1941</v>
      </c>
      <c r="F728" s="40"/>
      <c r="G728" s="40" t="s">
        <v>1815</v>
      </c>
      <c r="H728" s="40" t="s">
        <v>1816</v>
      </c>
      <c r="I728" s="40" t="s">
        <v>2183</v>
      </c>
      <c r="J728" s="40" t="s">
        <v>4295</v>
      </c>
      <c r="K728" s="40"/>
      <c r="L728" s="40" t="s">
        <v>4296</v>
      </c>
      <c r="M728" s="40" t="s">
        <v>4297</v>
      </c>
      <c r="N728" s="40">
        <v>1</v>
      </c>
      <c r="O728" s="40" t="b">
        <v>0</v>
      </c>
      <c r="P728" s="40" t="s">
        <v>1852</v>
      </c>
      <c r="Q728" s="40" t="s">
        <v>1853</v>
      </c>
      <c r="R728" s="40" t="s">
        <v>814</v>
      </c>
    </row>
    <row r="729" spans="1:18" x14ac:dyDescent="0.25">
      <c r="A729" s="40" t="s">
        <v>815</v>
      </c>
      <c r="B729" s="40" t="s">
        <v>706</v>
      </c>
      <c r="C729" s="40"/>
      <c r="D729" s="40" t="s">
        <v>1848</v>
      </c>
      <c r="E729" s="40" t="s">
        <v>1956</v>
      </c>
      <c r="F729" s="40"/>
      <c r="G729" s="40" t="s">
        <v>1811</v>
      </c>
      <c r="H729" s="40" t="s">
        <v>1812</v>
      </c>
      <c r="I729" s="40" t="s">
        <v>2183</v>
      </c>
      <c r="J729" s="40" t="s">
        <v>706</v>
      </c>
      <c r="K729" s="40" t="s">
        <v>4298</v>
      </c>
      <c r="L729" s="40" t="s">
        <v>1847</v>
      </c>
      <c r="M729" s="40" t="s">
        <v>4298</v>
      </c>
      <c r="N729" s="40">
        <v>1</v>
      </c>
      <c r="O729" s="40" t="b">
        <v>0</v>
      </c>
      <c r="P729" s="40" t="s">
        <v>1852</v>
      </c>
      <c r="Q729" s="40" t="s">
        <v>1853</v>
      </c>
      <c r="R729" s="40" t="s">
        <v>815</v>
      </c>
    </row>
    <row r="730" spans="1:18" x14ac:dyDescent="0.25">
      <c r="A730" s="40" t="s">
        <v>4299</v>
      </c>
      <c r="B730" s="40" t="s">
        <v>4300</v>
      </c>
      <c r="C730" s="40" t="s">
        <v>1847</v>
      </c>
      <c r="D730" s="40" t="s">
        <v>1848</v>
      </c>
      <c r="E730" s="40" t="s">
        <v>2764</v>
      </c>
      <c r="F730" s="40"/>
      <c r="G730" s="40" t="s">
        <v>1809</v>
      </c>
      <c r="H730" s="40" t="s">
        <v>1810</v>
      </c>
      <c r="I730" s="40" t="s">
        <v>3886</v>
      </c>
      <c r="J730" s="40"/>
      <c r="K730" s="40" t="s">
        <v>4301</v>
      </c>
      <c r="L730" s="40"/>
      <c r="M730" s="40" t="s">
        <v>4301</v>
      </c>
      <c r="N730" s="40">
        <v>1</v>
      </c>
      <c r="O730" s="40" t="b">
        <v>0</v>
      </c>
      <c r="P730" s="40" t="s">
        <v>1852</v>
      </c>
      <c r="Q730" s="40" t="s">
        <v>1853</v>
      </c>
      <c r="R730" s="40" t="s">
        <v>4299</v>
      </c>
    </row>
    <row r="731" spans="1:18" x14ac:dyDescent="0.25">
      <c r="A731" s="41" t="s">
        <v>4302</v>
      </c>
      <c r="B731" s="41" t="s">
        <v>4303</v>
      </c>
      <c r="C731" s="41" t="s">
        <v>1847</v>
      </c>
      <c r="D731" s="41" t="s">
        <v>3359</v>
      </c>
      <c r="E731" s="41" t="s">
        <v>4304</v>
      </c>
      <c r="F731" s="41"/>
      <c r="G731" s="41"/>
      <c r="H731" s="41"/>
      <c r="I731" s="41" t="s">
        <v>3886</v>
      </c>
      <c r="J731" s="41"/>
      <c r="K731" s="41" t="s">
        <v>4305</v>
      </c>
      <c r="L731" s="41"/>
      <c r="M731" s="41" t="s">
        <v>4305</v>
      </c>
      <c r="N731" s="41">
        <v>1</v>
      </c>
      <c r="O731" s="41" t="b">
        <v>0</v>
      </c>
      <c r="P731" s="41" t="s">
        <v>1852</v>
      </c>
      <c r="Q731" s="41" t="s">
        <v>1853</v>
      </c>
      <c r="R731" s="41" t="s">
        <v>4302</v>
      </c>
    </row>
    <row r="732" spans="1:18" x14ac:dyDescent="0.25">
      <c r="A732" s="41" t="s">
        <v>816</v>
      </c>
      <c r="B732" s="41" t="s">
        <v>4306</v>
      </c>
      <c r="C732" s="41" t="s">
        <v>1847</v>
      </c>
      <c r="D732" s="41" t="s">
        <v>3368</v>
      </c>
      <c r="E732" s="41" t="s">
        <v>3369</v>
      </c>
      <c r="F732" s="41" t="s">
        <v>4307</v>
      </c>
      <c r="G732" s="41"/>
      <c r="H732" s="41"/>
      <c r="I732" s="41" t="s">
        <v>3886</v>
      </c>
      <c r="J732" s="41"/>
      <c r="K732" s="41" t="s">
        <v>4308</v>
      </c>
      <c r="L732" s="41"/>
      <c r="M732" s="41" t="s">
        <v>4308</v>
      </c>
      <c r="N732" s="41">
        <v>1</v>
      </c>
      <c r="O732" s="41" t="b">
        <v>0</v>
      </c>
      <c r="P732" s="41" t="s">
        <v>1852</v>
      </c>
      <c r="Q732" s="41" t="s">
        <v>1853</v>
      </c>
      <c r="R732" s="41" t="s">
        <v>816</v>
      </c>
    </row>
    <row r="733" spans="1:18" x14ac:dyDescent="0.25">
      <c r="A733" s="40" t="s">
        <v>817</v>
      </c>
      <c r="B733" s="40" t="s">
        <v>666</v>
      </c>
      <c r="C733" s="40" t="s">
        <v>4309</v>
      </c>
      <c r="D733" s="40" t="s">
        <v>1848</v>
      </c>
      <c r="E733" s="40" t="s">
        <v>2764</v>
      </c>
      <c r="F733" s="40" t="s">
        <v>3309</v>
      </c>
      <c r="G733" s="40" t="s">
        <v>1809</v>
      </c>
      <c r="H733" s="40" t="s">
        <v>1810</v>
      </c>
      <c r="I733" s="40" t="s">
        <v>3886</v>
      </c>
      <c r="J733" s="40" t="s">
        <v>666</v>
      </c>
      <c r="K733" s="40" t="s">
        <v>4310</v>
      </c>
      <c r="L733" s="40"/>
      <c r="M733" s="40" t="s">
        <v>4310</v>
      </c>
      <c r="N733" s="40">
        <v>1</v>
      </c>
      <c r="O733" s="40" t="b">
        <v>0</v>
      </c>
      <c r="P733" s="40" t="s">
        <v>1852</v>
      </c>
      <c r="Q733" s="40" t="s">
        <v>1853</v>
      </c>
      <c r="R733" s="40" t="s">
        <v>817</v>
      </c>
    </row>
    <row r="734" spans="1:18" x14ac:dyDescent="0.25">
      <c r="A734" s="40" t="s">
        <v>818</v>
      </c>
      <c r="B734" s="40" t="s">
        <v>698</v>
      </c>
      <c r="C734" s="40" t="s">
        <v>1847</v>
      </c>
      <c r="D734" s="40" t="s">
        <v>1848</v>
      </c>
      <c r="E734" s="40"/>
      <c r="F734" s="40"/>
      <c r="G734" s="40" t="s">
        <v>1811</v>
      </c>
      <c r="H734" s="40" t="s">
        <v>1812</v>
      </c>
      <c r="I734" s="40" t="s">
        <v>2183</v>
      </c>
      <c r="J734" s="40"/>
      <c r="K734" s="40" t="s">
        <v>4311</v>
      </c>
      <c r="L734" s="40"/>
      <c r="M734" s="40" t="s">
        <v>4312</v>
      </c>
      <c r="N734" s="40">
        <v>1</v>
      </c>
      <c r="O734" s="40" t="b">
        <v>0</v>
      </c>
      <c r="P734" s="40" t="s">
        <v>1852</v>
      </c>
      <c r="Q734" s="40" t="s">
        <v>1853</v>
      </c>
      <c r="R734" s="40" t="s">
        <v>818</v>
      </c>
    </row>
    <row r="735" spans="1:18" x14ac:dyDescent="0.25">
      <c r="A735" s="40" t="s">
        <v>819</v>
      </c>
      <c r="B735" s="40" t="s">
        <v>651</v>
      </c>
      <c r="C735" s="40" t="s">
        <v>1847</v>
      </c>
      <c r="D735" s="40" t="s">
        <v>1932</v>
      </c>
      <c r="E735" s="40" t="s">
        <v>4313</v>
      </c>
      <c r="F735" s="40"/>
      <c r="G735" s="40" t="s">
        <v>1796</v>
      </c>
      <c r="H735" s="40" t="s">
        <v>1797</v>
      </c>
      <c r="I735" s="40" t="s">
        <v>2183</v>
      </c>
      <c r="J735" s="40"/>
      <c r="K735" s="40" t="s">
        <v>4314</v>
      </c>
      <c r="L735" s="40"/>
      <c r="M735" s="40" t="s">
        <v>4314</v>
      </c>
      <c r="N735" s="40">
        <v>1</v>
      </c>
      <c r="O735" s="40" t="b">
        <v>0</v>
      </c>
      <c r="P735" s="40" t="s">
        <v>1852</v>
      </c>
      <c r="Q735" s="40" t="s">
        <v>1853</v>
      </c>
      <c r="R735" s="40" t="s">
        <v>819</v>
      </c>
    </row>
    <row r="736" spans="1:18" x14ac:dyDescent="0.25">
      <c r="A736" s="40" t="s">
        <v>820</v>
      </c>
      <c r="B736" s="40" t="s">
        <v>641</v>
      </c>
      <c r="C736" s="40" t="s">
        <v>1847</v>
      </c>
      <c r="D736" s="40" t="s">
        <v>1848</v>
      </c>
      <c r="E736" s="40" t="s">
        <v>4096</v>
      </c>
      <c r="F736" s="40"/>
      <c r="G736" s="40" t="s">
        <v>1811</v>
      </c>
      <c r="H736" s="40" t="s">
        <v>1812</v>
      </c>
      <c r="I736" s="40" t="s">
        <v>2183</v>
      </c>
      <c r="J736" s="40"/>
      <c r="K736" s="40" t="s">
        <v>4315</v>
      </c>
      <c r="L736" s="40"/>
      <c r="M736" s="40" t="s">
        <v>4315</v>
      </c>
      <c r="N736" s="40">
        <v>1</v>
      </c>
      <c r="O736" s="40" t="b">
        <v>0</v>
      </c>
      <c r="P736" s="40" t="s">
        <v>1852</v>
      </c>
      <c r="Q736" s="40" t="s">
        <v>1853</v>
      </c>
      <c r="R736" s="40" t="s">
        <v>820</v>
      </c>
    </row>
    <row r="737" spans="1:18" x14ac:dyDescent="0.25">
      <c r="A737" s="40" t="s">
        <v>821</v>
      </c>
      <c r="B737" s="40" t="s">
        <v>654</v>
      </c>
      <c r="C737" s="40" t="s">
        <v>1847</v>
      </c>
      <c r="D737" s="40" t="s">
        <v>1848</v>
      </c>
      <c r="E737" s="40" t="s">
        <v>2764</v>
      </c>
      <c r="F737" s="40"/>
      <c r="G737" s="40"/>
      <c r="H737" s="40"/>
      <c r="I737" s="40" t="s">
        <v>3886</v>
      </c>
      <c r="J737" s="40"/>
      <c r="K737" s="40" t="s">
        <v>4316</v>
      </c>
      <c r="L737" s="40"/>
      <c r="M737" s="40" t="s">
        <v>4316</v>
      </c>
      <c r="N737" s="40">
        <v>1</v>
      </c>
      <c r="O737" s="40" t="b">
        <v>0</v>
      </c>
      <c r="P737" s="40" t="s">
        <v>1852</v>
      </c>
      <c r="Q737" s="40" t="s">
        <v>1853</v>
      </c>
      <c r="R737" s="40" t="s">
        <v>821</v>
      </c>
    </row>
    <row r="738" spans="1:18" x14ac:dyDescent="0.25">
      <c r="A738" s="40" t="s">
        <v>822</v>
      </c>
      <c r="B738" s="40" t="s">
        <v>660</v>
      </c>
      <c r="C738" s="40" t="s">
        <v>1847</v>
      </c>
      <c r="D738" s="40" t="s">
        <v>1848</v>
      </c>
      <c r="E738" s="40" t="s">
        <v>4096</v>
      </c>
      <c r="F738" s="40"/>
      <c r="G738" s="40" t="s">
        <v>1811</v>
      </c>
      <c r="H738" s="40" t="s">
        <v>1812</v>
      </c>
      <c r="I738" s="40" t="s">
        <v>2183</v>
      </c>
      <c r="J738" s="40"/>
      <c r="K738" s="40" t="s">
        <v>4317</v>
      </c>
      <c r="L738" s="40"/>
      <c r="M738" s="40" t="s">
        <v>4317</v>
      </c>
      <c r="N738" s="40">
        <v>1</v>
      </c>
      <c r="O738" s="40" t="b">
        <v>0</v>
      </c>
      <c r="P738" s="40" t="s">
        <v>1852</v>
      </c>
      <c r="Q738" s="40" t="s">
        <v>1853</v>
      </c>
      <c r="R738" s="40" t="s">
        <v>822</v>
      </c>
    </row>
    <row r="739" spans="1:18" x14ac:dyDescent="0.25">
      <c r="A739" s="40" t="s">
        <v>823</v>
      </c>
      <c r="B739" s="40" t="s">
        <v>656</v>
      </c>
      <c r="C739" s="40" t="s">
        <v>1847</v>
      </c>
      <c r="D739" s="40" t="s">
        <v>1848</v>
      </c>
      <c r="E739" s="40"/>
      <c r="F739" s="40"/>
      <c r="G739" s="40"/>
      <c r="H739" s="40"/>
      <c r="I739" s="40" t="s">
        <v>3886</v>
      </c>
      <c r="J739" s="40"/>
      <c r="K739" s="40" t="s">
        <v>4318</v>
      </c>
      <c r="L739" s="40"/>
      <c r="M739" s="40" t="s">
        <v>4318</v>
      </c>
      <c r="N739" s="40">
        <v>1</v>
      </c>
      <c r="O739" s="40" t="b">
        <v>0</v>
      </c>
      <c r="P739" s="40" t="s">
        <v>1852</v>
      </c>
      <c r="Q739" s="40" t="s">
        <v>1853</v>
      </c>
      <c r="R739" s="40" t="s">
        <v>823</v>
      </c>
    </row>
    <row r="740" spans="1:18" x14ac:dyDescent="0.25">
      <c r="A740" s="40" t="s">
        <v>824</v>
      </c>
      <c r="B740" s="40" t="s">
        <v>674</v>
      </c>
      <c r="C740" s="40" t="s">
        <v>4244</v>
      </c>
      <c r="D740" s="40" t="s">
        <v>1848</v>
      </c>
      <c r="E740" s="40" t="s">
        <v>2764</v>
      </c>
      <c r="F740" s="40" t="s">
        <v>2844</v>
      </c>
      <c r="G740" s="40" t="s">
        <v>1815</v>
      </c>
      <c r="H740" s="40" t="s">
        <v>1816</v>
      </c>
      <c r="I740" s="40" t="s">
        <v>2183</v>
      </c>
      <c r="J740" s="40" t="s">
        <v>1847</v>
      </c>
      <c r="K740" s="40" t="s">
        <v>4319</v>
      </c>
      <c r="L740" s="40"/>
      <c r="M740" s="40" t="s">
        <v>4319</v>
      </c>
      <c r="N740" s="40">
        <v>1</v>
      </c>
      <c r="O740" s="40" t="b">
        <v>0</v>
      </c>
      <c r="P740" s="40" t="s">
        <v>1852</v>
      </c>
      <c r="Q740" s="40" t="s">
        <v>1853</v>
      </c>
      <c r="R740" s="40" t="s">
        <v>824</v>
      </c>
    </row>
    <row r="741" spans="1:18" x14ac:dyDescent="0.25">
      <c r="A741" s="40" t="s">
        <v>825</v>
      </c>
      <c r="B741" s="40" t="s">
        <v>682</v>
      </c>
      <c r="C741" s="40" t="s">
        <v>4244</v>
      </c>
      <c r="D741" s="40" t="s">
        <v>1848</v>
      </c>
      <c r="E741" s="40" t="s">
        <v>2764</v>
      </c>
      <c r="F741" s="40" t="s">
        <v>2844</v>
      </c>
      <c r="G741" s="40" t="s">
        <v>1815</v>
      </c>
      <c r="H741" s="40" t="s">
        <v>1816</v>
      </c>
      <c r="I741" s="40" t="s">
        <v>2183</v>
      </c>
      <c r="J741" s="40" t="s">
        <v>1847</v>
      </c>
      <c r="K741" s="40" t="s">
        <v>4320</v>
      </c>
      <c r="L741" s="40"/>
      <c r="M741" s="40" t="s">
        <v>4320</v>
      </c>
      <c r="N741" s="40">
        <v>1</v>
      </c>
      <c r="O741" s="40" t="b">
        <v>0</v>
      </c>
      <c r="P741" s="40" t="s">
        <v>1852</v>
      </c>
      <c r="Q741" s="40" t="s">
        <v>1853</v>
      </c>
      <c r="R741" s="40" t="s">
        <v>825</v>
      </c>
    </row>
    <row r="742" spans="1:18" x14ac:dyDescent="0.25">
      <c r="A742" s="40" t="s">
        <v>826</v>
      </c>
      <c r="B742" s="40" t="s">
        <v>710</v>
      </c>
      <c r="C742" s="40" t="s">
        <v>1847</v>
      </c>
      <c r="D742" s="40" t="s">
        <v>1848</v>
      </c>
      <c r="E742" s="40" t="s">
        <v>2764</v>
      </c>
      <c r="F742" s="40"/>
      <c r="G742" s="40" t="s">
        <v>1809</v>
      </c>
      <c r="H742" s="40" t="s">
        <v>1810</v>
      </c>
      <c r="I742" s="40" t="s">
        <v>3886</v>
      </c>
      <c r="J742" s="40"/>
      <c r="K742" s="40" t="s">
        <v>3324</v>
      </c>
      <c r="L742" s="40"/>
      <c r="M742" s="40" t="s">
        <v>3324</v>
      </c>
      <c r="N742" s="40">
        <v>1</v>
      </c>
      <c r="O742" s="40" t="b">
        <v>0</v>
      </c>
      <c r="P742" s="40" t="s">
        <v>1852</v>
      </c>
      <c r="Q742" s="40" t="s">
        <v>1853</v>
      </c>
      <c r="R742" s="40" t="s">
        <v>826</v>
      </c>
    </row>
    <row r="743" spans="1:18" x14ac:dyDescent="0.25">
      <c r="A743" s="40" t="s">
        <v>827</v>
      </c>
      <c r="B743" s="40" t="s">
        <v>645</v>
      </c>
      <c r="C743" s="40" t="s">
        <v>1847</v>
      </c>
      <c r="D743" s="40" t="s">
        <v>1848</v>
      </c>
      <c r="E743" s="40" t="s">
        <v>2764</v>
      </c>
      <c r="F743" s="40"/>
      <c r="G743" s="40" t="s">
        <v>1809</v>
      </c>
      <c r="H743" s="40" t="s">
        <v>1810</v>
      </c>
      <c r="I743" s="40" t="s">
        <v>3886</v>
      </c>
      <c r="J743" s="40"/>
      <c r="K743" s="40" t="s">
        <v>4321</v>
      </c>
      <c r="L743" s="40"/>
      <c r="M743" s="40" t="s">
        <v>4321</v>
      </c>
      <c r="N743" s="40">
        <v>1</v>
      </c>
      <c r="O743" s="40" t="b">
        <v>0</v>
      </c>
      <c r="P743" s="40" t="s">
        <v>1852</v>
      </c>
      <c r="Q743" s="40" t="s">
        <v>1853</v>
      </c>
      <c r="R743" s="40" t="s">
        <v>827</v>
      </c>
    </row>
    <row r="744" spans="1:18" x14ac:dyDescent="0.25">
      <c r="A744" s="40" t="s">
        <v>828</v>
      </c>
      <c r="B744" s="40" t="s">
        <v>655</v>
      </c>
      <c r="C744" s="40"/>
      <c r="D744" s="40" t="s">
        <v>1848</v>
      </c>
      <c r="E744" s="40" t="s">
        <v>4322</v>
      </c>
      <c r="F744" s="40"/>
      <c r="G744" s="40" t="s">
        <v>1809</v>
      </c>
      <c r="H744" s="40" t="s">
        <v>1810</v>
      </c>
      <c r="I744" s="40" t="s">
        <v>2183</v>
      </c>
      <c r="J744" s="40"/>
      <c r="K744" s="40" t="s">
        <v>4323</v>
      </c>
      <c r="L744" s="40" t="s">
        <v>1847</v>
      </c>
      <c r="M744" s="40" t="s">
        <v>4323</v>
      </c>
      <c r="N744" s="40">
        <v>1</v>
      </c>
      <c r="O744" s="40" t="b">
        <v>0</v>
      </c>
      <c r="P744" s="40" t="s">
        <v>1852</v>
      </c>
      <c r="Q744" s="40" t="s">
        <v>1853</v>
      </c>
      <c r="R744" s="40" t="s">
        <v>828</v>
      </c>
    </row>
    <row r="745" spans="1:18" x14ac:dyDescent="0.25">
      <c r="A745" s="40" t="s">
        <v>829</v>
      </c>
      <c r="B745" s="40" t="s">
        <v>699</v>
      </c>
      <c r="C745" s="40" t="s">
        <v>1847</v>
      </c>
      <c r="D745" s="40" t="s">
        <v>1848</v>
      </c>
      <c r="E745" s="40" t="s">
        <v>2001</v>
      </c>
      <c r="F745" s="40"/>
      <c r="G745" s="40" t="s">
        <v>1811</v>
      </c>
      <c r="H745" s="40" t="s">
        <v>1812</v>
      </c>
      <c r="I745" s="40" t="s">
        <v>2183</v>
      </c>
      <c r="J745" s="40"/>
      <c r="K745" s="40" t="s">
        <v>4324</v>
      </c>
      <c r="L745" s="40" t="s">
        <v>1847</v>
      </c>
      <c r="M745" s="40" t="s">
        <v>4324</v>
      </c>
      <c r="N745" s="40">
        <v>1</v>
      </c>
      <c r="O745" s="40" t="b">
        <v>0</v>
      </c>
      <c r="P745" s="40" t="s">
        <v>1852</v>
      </c>
      <c r="Q745" s="40" t="s">
        <v>1853</v>
      </c>
      <c r="R745" s="40" t="s">
        <v>829</v>
      </c>
    </row>
    <row r="746" spans="1:18" x14ac:dyDescent="0.25">
      <c r="A746" s="40" t="s">
        <v>830</v>
      </c>
      <c r="B746" s="40" t="s">
        <v>657</v>
      </c>
      <c r="C746" s="40" t="s">
        <v>1847</v>
      </c>
      <c r="D746" s="40" t="s">
        <v>1848</v>
      </c>
      <c r="E746" s="40" t="s">
        <v>2764</v>
      </c>
      <c r="F746" s="40" t="s">
        <v>2844</v>
      </c>
      <c r="G746" s="40" t="s">
        <v>1811</v>
      </c>
      <c r="H746" s="40" t="s">
        <v>1812</v>
      </c>
      <c r="I746" s="40" t="s">
        <v>2183</v>
      </c>
      <c r="J746" s="40"/>
      <c r="K746" s="40" t="s">
        <v>4325</v>
      </c>
      <c r="L746" s="40" t="s">
        <v>1847</v>
      </c>
      <c r="M746" s="40" t="s">
        <v>4325</v>
      </c>
      <c r="N746" s="40">
        <v>1</v>
      </c>
      <c r="O746" s="40" t="b">
        <v>0</v>
      </c>
      <c r="P746" s="40" t="s">
        <v>1852</v>
      </c>
      <c r="Q746" s="40" t="s">
        <v>1853</v>
      </c>
      <c r="R746" s="40" t="s">
        <v>830</v>
      </c>
    </row>
    <row r="747" spans="1:18" x14ac:dyDescent="0.25">
      <c r="A747" s="40" t="s">
        <v>831</v>
      </c>
      <c r="B747" s="40" t="s">
        <v>647</v>
      </c>
      <c r="C747" s="40" t="s">
        <v>1847</v>
      </c>
      <c r="D747" s="40" t="s">
        <v>1848</v>
      </c>
      <c r="E747" s="40" t="s">
        <v>2060</v>
      </c>
      <c r="F747" s="40"/>
      <c r="G747" s="40" t="s">
        <v>1811</v>
      </c>
      <c r="H747" s="40" t="s">
        <v>1812</v>
      </c>
      <c r="I747" s="40" t="s">
        <v>2183</v>
      </c>
      <c r="J747" s="40"/>
      <c r="K747" s="40" t="s">
        <v>4326</v>
      </c>
      <c r="L747" s="40" t="s">
        <v>1847</v>
      </c>
      <c r="M747" s="40" t="s">
        <v>4326</v>
      </c>
      <c r="N747" s="40">
        <v>1</v>
      </c>
      <c r="O747" s="40" t="b">
        <v>0</v>
      </c>
      <c r="P747" s="40" t="s">
        <v>1852</v>
      </c>
      <c r="Q747" s="40" t="s">
        <v>1853</v>
      </c>
      <c r="R747" s="40" t="s">
        <v>831</v>
      </c>
    </row>
    <row r="748" spans="1:18" x14ac:dyDescent="0.25">
      <c r="A748" s="40" t="s">
        <v>832</v>
      </c>
      <c r="B748" s="40" t="s">
        <v>642</v>
      </c>
      <c r="C748" s="40" t="s">
        <v>1847</v>
      </c>
      <c r="D748" s="40" t="s">
        <v>1848</v>
      </c>
      <c r="E748" s="40" t="s">
        <v>1968</v>
      </c>
      <c r="F748" s="40"/>
      <c r="G748" s="40" t="s">
        <v>1811</v>
      </c>
      <c r="H748" s="40" t="s">
        <v>1812</v>
      </c>
      <c r="I748" s="40" t="s">
        <v>2183</v>
      </c>
      <c r="J748" s="40"/>
      <c r="K748" s="40" t="s">
        <v>4327</v>
      </c>
      <c r="L748" s="40" t="s">
        <v>1847</v>
      </c>
      <c r="M748" s="40" t="s">
        <v>4327</v>
      </c>
      <c r="N748" s="40">
        <v>1</v>
      </c>
      <c r="O748" s="40" t="b">
        <v>0</v>
      </c>
      <c r="P748" s="40" t="s">
        <v>1852</v>
      </c>
      <c r="Q748" s="40" t="s">
        <v>1853</v>
      </c>
      <c r="R748" s="40" t="s">
        <v>832</v>
      </c>
    </row>
    <row r="749" spans="1:18" x14ac:dyDescent="0.25">
      <c r="A749" s="40" t="s">
        <v>833</v>
      </c>
      <c r="B749" s="40" t="s">
        <v>652</v>
      </c>
      <c r="C749" s="40" t="s">
        <v>1847</v>
      </c>
      <c r="D749" s="40" t="s">
        <v>1848</v>
      </c>
      <c r="E749" s="40" t="s">
        <v>2764</v>
      </c>
      <c r="F749" s="40" t="s">
        <v>2844</v>
      </c>
      <c r="G749" s="40" t="s">
        <v>1809</v>
      </c>
      <c r="H749" s="40" t="s">
        <v>1810</v>
      </c>
      <c r="I749" s="40" t="s">
        <v>3886</v>
      </c>
      <c r="J749" s="40" t="s">
        <v>1847</v>
      </c>
      <c r="K749" s="40" t="s">
        <v>4328</v>
      </c>
      <c r="L749" s="40"/>
      <c r="M749" s="40" t="s">
        <v>4328</v>
      </c>
      <c r="N749" s="40">
        <v>1</v>
      </c>
      <c r="O749" s="40" t="b">
        <v>0</v>
      </c>
      <c r="P749" s="40" t="s">
        <v>1852</v>
      </c>
      <c r="Q749" s="40" t="s">
        <v>1853</v>
      </c>
      <c r="R749" s="40" t="s">
        <v>833</v>
      </c>
    </row>
    <row r="750" spans="1:18" x14ac:dyDescent="0.25">
      <c r="A750" s="40" t="s">
        <v>834</v>
      </c>
      <c r="B750" s="40" t="s">
        <v>707</v>
      </c>
      <c r="C750" s="40" t="s">
        <v>1847</v>
      </c>
      <c r="D750" s="40" t="s">
        <v>1932</v>
      </c>
      <c r="E750" s="40"/>
      <c r="F750" s="40"/>
      <c r="G750" s="40" t="s">
        <v>1796</v>
      </c>
      <c r="H750" s="40" t="s">
        <v>1797</v>
      </c>
      <c r="I750" s="40" t="s">
        <v>2183</v>
      </c>
      <c r="J750" s="40" t="s">
        <v>707</v>
      </c>
      <c r="K750" s="40" t="s">
        <v>4329</v>
      </c>
      <c r="L750" s="40"/>
      <c r="M750" s="40" t="s">
        <v>4329</v>
      </c>
      <c r="N750" s="40">
        <v>1</v>
      </c>
      <c r="O750" s="40" t="b">
        <v>0</v>
      </c>
      <c r="P750" s="40" t="s">
        <v>1852</v>
      </c>
      <c r="Q750" s="40" t="s">
        <v>1853</v>
      </c>
      <c r="R750" s="40" t="s">
        <v>834</v>
      </c>
    </row>
    <row r="751" spans="1:18" x14ac:dyDescent="0.25">
      <c r="A751" s="41" t="s">
        <v>835</v>
      </c>
      <c r="B751" s="41" t="s">
        <v>653</v>
      </c>
      <c r="C751" s="41" t="s">
        <v>1847</v>
      </c>
      <c r="D751" s="41" t="s">
        <v>1848</v>
      </c>
      <c r="E751" s="41" t="s">
        <v>2764</v>
      </c>
      <c r="F751" s="41" t="s">
        <v>2844</v>
      </c>
      <c r="G751" s="41" t="s">
        <v>1815</v>
      </c>
      <c r="H751" s="41" t="s">
        <v>1816</v>
      </c>
      <c r="I751" s="41" t="s">
        <v>3886</v>
      </c>
      <c r="J751" s="41" t="s">
        <v>1847</v>
      </c>
      <c r="K751" s="41" t="s">
        <v>4330</v>
      </c>
      <c r="L751" s="41"/>
      <c r="M751" s="41" t="s">
        <v>4330</v>
      </c>
      <c r="N751" s="41">
        <v>1</v>
      </c>
      <c r="O751" s="41" t="b">
        <v>0</v>
      </c>
      <c r="P751" s="41" t="s">
        <v>1852</v>
      </c>
      <c r="Q751" s="41" t="s">
        <v>1853</v>
      </c>
      <c r="R751" s="41" t="s">
        <v>835</v>
      </c>
    </row>
    <row r="752" spans="1:18" x14ac:dyDescent="0.25">
      <c r="A752" s="40" t="s">
        <v>836</v>
      </c>
      <c r="B752" s="40" t="s">
        <v>4331</v>
      </c>
      <c r="C752" s="40" t="s">
        <v>1847</v>
      </c>
      <c r="D752" s="40" t="s">
        <v>1848</v>
      </c>
      <c r="E752" s="40" t="s">
        <v>1985</v>
      </c>
      <c r="F752" s="40"/>
      <c r="G752" s="40" t="s">
        <v>1811</v>
      </c>
      <c r="H752" s="40" t="s">
        <v>1812</v>
      </c>
      <c r="I752" s="40" t="s">
        <v>2183</v>
      </c>
      <c r="J752" s="40" t="s">
        <v>1847</v>
      </c>
      <c r="K752" s="40" t="s">
        <v>4332</v>
      </c>
      <c r="L752" s="40"/>
      <c r="M752" s="40" t="s">
        <v>4332</v>
      </c>
      <c r="N752" s="40">
        <v>1</v>
      </c>
      <c r="O752" s="40" t="b">
        <v>0</v>
      </c>
      <c r="P752" s="40" t="s">
        <v>1852</v>
      </c>
      <c r="Q752" s="40" t="s">
        <v>1853</v>
      </c>
      <c r="R752" s="40" t="s">
        <v>836</v>
      </c>
    </row>
    <row r="753" spans="1:18" x14ac:dyDescent="0.25">
      <c r="A753" s="40" t="s">
        <v>837</v>
      </c>
      <c r="B753" s="40" t="s">
        <v>648</v>
      </c>
      <c r="C753" s="40" t="s">
        <v>1847</v>
      </c>
      <c r="D753" s="40" t="s">
        <v>1848</v>
      </c>
      <c r="E753" s="40"/>
      <c r="F753" s="40"/>
      <c r="G753" s="40" t="s">
        <v>76</v>
      </c>
      <c r="H753" s="40" t="s">
        <v>1804</v>
      </c>
      <c r="I753" s="40" t="s">
        <v>3886</v>
      </c>
      <c r="J753" s="40" t="s">
        <v>1847</v>
      </c>
      <c r="K753" s="40" t="s">
        <v>4333</v>
      </c>
      <c r="L753" s="40"/>
      <c r="M753" s="40" t="s">
        <v>4333</v>
      </c>
      <c r="N753" s="40">
        <v>1</v>
      </c>
      <c r="O753" s="40" t="b">
        <v>0</v>
      </c>
      <c r="P753" s="40" t="s">
        <v>1852</v>
      </c>
      <c r="Q753" s="40" t="s">
        <v>1853</v>
      </c>
      <c r="R753" s="40" t="s">
        <v>837</v>
      </c>
    </row>
    <row r="754" spans="1:18" x14ac:dyDescent="0.25">
      <c r="A754" s="40" t="s">
        <v>838</v>
      </c>
      <c r="B754" s="40" t="s">
        <v>4334</v>
      </c>
      <c r="C754" s="40" t="s">
        <v>1847</v>
      </c>
      <c r="D754" s="40" t="s">
        <v>1848</v>
      </c>
      <c r="E754" s="40"/>
      <c r="F754" s="40"/>
      <c r="G754" s="40" t="s">
        <v>1811</v>
      </c>
      <c r="H754" s="40" t="s">
        <v>1812</v>
      </c>
      <c r="I754" s="40" t="s">
        <v>2183</v>
      </c>
      <c r="J754" s="40" t="s">
        <v>1847</v>
      </c>
      <c r="K754" s="40" t="s">
        <v>4335</v>
      </c>
      <c r="L754" s="40"/>
      <c r="M754" s="40" t="s">
        <v>4335</v>
      </c>
      <c r="N754" s="40">
        <v>1</v>
      </c>
      <c r="O754" s="40" t="b">
        <v>0</v>
      </c>
      <c r="P754" s="40" t="s">
        <v>1852</v>
      </c>
      <c r="Q754" s="40" t="s">
        <v>1853</v>
      </c>
      <c r="R754" s="40" t="s">
        <v>838</v>
      </c>
    </row>
    <row r="755" spans="1:18" x14ac:dyDescent="0.25">
      <c r="A755" s="40" t="s">
        <v>839</v>
      </c>
      <c r="B755" s="40" t="s">
        <v>677</v>
      </c>
      <c r="C755" s="40" t="s">
        <v>4244</v>
      </c>
      <c r="D755" s="40" t="s">
        <v>1848</v>
      </c>
      <c r="E755" s="40" t="s">
        <v>2764</v>
      </c>
      <c r="F755" s="40" t="s">
        <v>3309</v>
      </c>
      <c r="G755" s="40" t="s">
        <v>1815</v>
      </c>
      <c r="H755" s="40" t="s">
        <v>1816</v>
      </c>
      <c r="I755" s="40" t="s">
        <v>2183</v>
      </c>
      <c r="J755" s="40" t="s">
        <v>1847</v>
      </c>
      <c r="K755" s="40" t="s">
        <v>4336</v>
      </c>
      <c r="L755" s="40"/>
      <c r="M755" s="40" t="s">
        <v>4336</v>
      </c>
      <c r="N755" s="40">
        <v>1</v>
      </c>
      <c r="O755" s="40" t="b">
        <v>0</v>
      </c>
      <c r="P755" s="40" t="s">
        <v>1852</v>
      </c>
      <c r="Q755" s="40" t="s">
        <v>1853</v>
      </c>
      <c r="R755" s="40" t="s">
        <v>839</v>
      </c>
    </row>
    <row r="756" spans="1:18" x14ac:dyDescent="0.25">
      <c r="A756" s="40" t="s">
        <v>840</v>
      </c>
      <c r="B756" s="40" t="s">
        <v>4337</v>
      </c>
      <c r="C756" s="40" t="s">
        <v>1847</v>
      </c>
      <c r="D756" s="40" t="s">
        <v>1848</v>
      </c>
      <c r="E756" s="40" t="s">
        <v>1916</v>
      </c>
      <c r="F756" s="40"/>
      <c r="G756" s="40" t="s">
        <v>76</v>
      </c>
      <c r="H756" s="40" t="s">
        <v>1804</v>
      </c>
      <c r="I756" s="40" t="s">
        <v>1882</v>
      </c>
      <c r="J756" s="40" t="s">
        <v>1847</v>
      </c>
      <c r="K756" s="40" t="s">
        <v>4338</v>
      </c>
      <c r="L756" s="40"/>
      <c r="M756" s="40" t="s">
        <v>4338</v>
      </c>
      <c r="N756" s="40">
        <v>1</v>
      </c>
      <c r="O756" s="40" t="b">
        <v>0</v>
      </c>
      <c r="P756" s="40" t="s">
        <v>1852</v>
      </c>
      <c r="Q756" s="40" t="s">
        <v>1853</v>
      </c>
      <c r="R756" s="40" t="s">
        <v>840</v>
      </c>
    </row>
    <row r="757" spans="1:18" x14ac:dyDescent="0.25">
      <c r="A757" s="40" t="s">
        <v>841</v>
      </c>
      <c r="B757" s="40" t="s">
        <v>696</v>
      </c>
      <c r="C757" s="40" t="s">
        <v>1847</v>
      </c>
      <c r="D757" s="40" t="s">
        <v>1848</v>
      </c>
      <c r="E757" s="40"/>
      <c r="F757" s="40"/>
      <c r="G757" s="40" t="s">
        <v>76</v>
      </c>
      <c r="H757" s="40" t="s">
        <v>1804</v>
      </c>
      <c r="I757" s="40" t="s">
        <v>3886</v>
      </c>
      <c r="J757" s="40" t="s">
        <v>696</v>
      </c>
      <c r="K757" s="40" t="s">
        <v>4339</v>
      </c>
      <c r="L757" s="40"/>
      <c r="M757" s="40" t="s">
        <v>4339</v>
      </c>
      <c r="N757" s="40">
        <v>1</v>
      </c>
      <c r="O757" s="40" t="b">
        <v>0</v>
      </c>
      <c r="P757" s="40" t="s">
        <v>1852</v>
      </c>
      <c r="Q757" s="40" t="s">
        <v>1853</v>
      </c>
      <c r="R757" s="40" t="s">
        <v>841</v>
      </c>
    </row>
    <row r="758" spans="1:18" x14ac:dyDescent="0.25">
      <c r="A758" s="40" t="s">
        <v>842</v>
      </c>
      <c r="B758" s="40" t="s">
        <v>4340</v>
      </c>
      <c r="C758" s="40" t="s">
        <v>1847</v>
      </c>
      <c r="D758" s="40" t="s">
        <v>1848</v>
      </c>
      <c r="E758" s="40"/>
      <c r="F758" s="40"/>
      <c r="G758" s="40" t="s">
        <v>1815</v>
      </c>
      <c r="H758" s="40" t="s">
        <v>1816</v>
      </c>
      <c r="I758" s="40" t="s">
        <v>3886</v>
      </c>
      <c r="J758" s="40" t="s">
        <v>4340</v>
      </c>
      <c r="K758" s="40" t="s">
        <v>4341</v>
      </c>
      <c r="L758" s="40"/>
      <c r="M758" s="40" t="s">
        <v>4341</v>
      </c>
      <c r="N758" s="40">
        <v>1</v>
      </c>
      <c r="O758" s="40" t="b">
        <v>0</v>
      </c>
      <c r="P758" s="40" t="s">
        <v>1852</v>
      </c>
      <c r="Q758" s="40" t="s">
        <v>1853</v>
      </c>
      <c r="R758" s="40" t="s">
        <v>842</v>
      </c>
    </row>
    <row r="759" spans="1:18" x14ac:dyDescent="0.25">
      <c r="A759" s="40" t="s">
        <v>4342</v>
      </c>
      <c r="B759" s="40" t="s">
        <v>4343</v>
      </c>
      <c r="C759" s="40" t="s">
        <v>1847</v>
      </c>
      <c r="D759" s="40" t="s">
        <v>1848</v>
      </c>
      <c r="E759" s="40"/>
      <c r="F759" s="40"/>
      <c r="G759" s="40" t="s">
        <v>1811</v>
      </c>
      <c r="H759" s="40" t="s">
        <v>1812</v>
      </c>
      <c r="I759" s="40" t="s">
        <v>3886</v>
      </c>
      <c r="J759" s="40" t="s">
        <v>4343</v>
      </c>
      <c r="K759" s="40" t="s">
        <v>4344</v>
      </c>
      <c r="L759" s="40"/>
      <c r="M759" s="40" t="s">
        <v>4344</v>
      </c>
      <c r="N759" s="40">
        <v>1</v>
      </c>
      <c r="O759" s="40" t="b">
        <v>0</v>
      </c>
      <c r="P759" s="40" t="s">
        <v>1852</v>
      </c>
      <c r="Q759" s="40" t="s">
        <v>1853</v>
      </c>
      <c r="R759" s="40" t="s">
        <v>4342</v>
      </c>
    </row>
    <row r="760" spans="1:18" x14ac:dyDescent="0.25">
      <c r="A760" s="40" t="s">
        <v>4345</v>
      </c>
      <c r="B760" s="40" t="s">
        <v>4346</v>
      </c>
      <c r="C760" s="40" t="s">
        <v>1847</v>
      </c>
      <c r="D760" s="40" t="s">
        <v>1848</v>
      </c>
      <c r="E760" s="40"/>
      <c r="F760" s="40"/>
      <c r="G760" s="40" t="s">
        <v>1811</v>
      </c>
      <c r="H760" s="40" t="s">
        <v>1812</v>
      </c>
      <c r="I760" s="40" t="s">
        <v>2183</v>
      </c>
      <c r="J760" s="40" t="s">
        <v>1847</v>
      </c>
      <c r="K760" s="40" t="s">
        <v>4347</v>
      </c>
      <c r="L760" s="40"/>
      <c r="M760" s="40" t="s">
        <v>4347</v>
      </c>
      <c r="N760" s="40">
        <v>1</v>
      </c>
      <c r="O760" s="40" t="b">
        <v>0</v>
      </c>
      <c r="P760" s="40" t="s">
        <v>1852</v>
      </c>
      <c r="Q760" s="40" t="s">
        <v>1853</v>
      </c>
      <c r="R760" s="40" t="s">
        <v>4345</v>
      </c>
    </row>
    <row r="761" spans="1:18" x14ac:dyDescent="0.25">
      <c r="A761" s="40" t="s">
        <v>4348</v>
      </c>
      <c r="B761" s="40" t="s">
        <v>4349</v>
      </c>
      <c r="C761" s="40" t="s">
        <v>1847</v>
      </c>
      <c r="D761" s="40" t="s">
        <v>1848</v>
      </c>
      <c r="E761" s="40" t="s">
        <v>2001</v>
      </c>
      <c r="F761" s="40"/>
      <c r="G761" s="40" t="s">
        <v>1811</v>
      </c>
      <c r="H761" s="40" t="s">
        <v>1812</v>
      </c>
      <c r="I761" s="40" t="s">
        <v>2183</v>
      </c>
      <c r="J761" s="40"/>
      <c r="K761" s="40" t="s">
        <v>4350</v>
      </c>
      <c r="L761" s="40" t="s">
        <v>1847</v>
      </c>
      <c r="M761" s="40" t="s">
        <v>4350</v>
      </c>
      <c r="N761" s="40">
        <v>1</v>
      </c>
      <c r="O761" s="40" t="b">
        <v>0</v>
      </c>
      <c r="P761" s="40" t="s">
        <v>1852</v>
      </c>
      <c r="Q761" s="40" t="s">
        <v>1853</v>
      </c>
      <c r="R761" s="40" t="s">
        <v>4348</v>
      </c>
    </row>
    <row r="762" spans="1:18" x14ac:dyDescent="0.25">
      <c r="A762" s="40" t="s">
        <v>589</v>
      </c>
      <c r="B762" s="40" t="s">
        <v>590</v>
      </c>
      <c r="C762" s="40"/>
      <c r="D762" s="40" t="s">
        <v>1848</v>
      </c>
      <c r="E762" s="40" t="s">
        <v>1956</v>
      </c>
      <c r="F762" s="40" t="s">
        <v>2738</v>
      </c>
      <c r="G762" s="40" t="s">
        <v>1811</v>
      </c>
      <c r="H762" s="40" t="s">
        <v>1812</v>
      </c>
      <c r="I762" s="40" t="s">
        <v>1882</v>
      </c>
      <c r="J762" s="40"/>
      <c r="K762" s="40"/>
      <c r="L762" s="40" t="s">
        <v>4351</v>
      </c>
      <c r="M762" s="40" t="s">
        <v>4352</v>
      </c>
      <c r="N762" s="40">
        <v>61</v>
      </c>
      <c r="O762" s="40" t="b">
        <v>0</v>
      </c>
      <c r="P762" s="40" t="s">
        <v>1852</v>
      </c>
      <c r="Q762" s="40" t="s">
        <v>1853</v>
      </c>
      <c r="R762" s="40" t="s">
        <v>589</v>
      </c>
    </row>
    <row r="763" spans="1:18" x14ac:dyDescent="0.25">
      <c r="A763" s="40" t="s">
        <v>4353</v>
      </c>
      <c r="B763" s="40" t="s">
        <v>4354</v>
      </c>
      <c r="C763" s="40"/>
      <c r="D763" s="40" t="s">
        <v>1848</v>
      </c>
      <c r="E763" s="40" t="s">
        <v>1968</v>
      </c>
      <c r="F763" s="40" t="s">
        <v>2734</v>
      </c>
      <c r="G763" s="40" t="s">
        <v>1811</v>
      </c>
      <c r="H763" s="40" t="s">
        <v>1812</v>
      </c>
      <c r="I763" s="40" t="s">
        <v>1882</v>
      </c>
      <c r="J763" s="40"/>
      <c r="K763" s="40" t="s">
        <v>4355</v>
      </c>
      <c r="L763" s="40"/>
      <c r="M763" s="40" t="s">
        <v>4355</v>
      </c>
      <c r="N763" s="40">
        <v>61</v>
      </c>
      <c r="O763" s="40" t="b">
        <v>0</v>
      </c>
      <c r="P763" s="40" t="s">
        <v>1852</v>
      </c>
      <c r="Q763" s="40" t="s">
        <v>1853</v>
      </c>
      <c r="R763" s="40" t="s">
        <v>589</v>
      </c>
    </row>
    <row r="764" spans="1:18" x14ac:dyDescent="0.25">
      <c r="A764" s="40" t="s">
        <v>4356</v>
      </c>
      <c r="B764" s="40" t="s">
        <v>4357</v>
      </c>
      <c r="C764" s="40"/>
      <c r="D764" s="40" t="s">
        <v>1848</v>
      </c>
      <c r="E764" s="40" t="s">
        <v>1968</v>
      </c>
      <c r="F764" s="40" t="s">
        <v>2734</v>
      </c>
      <c r="G764" s="40" t="s">
        <v>1811</v>
      </c>
      <c r="H764" s="40" t="s">
        <v>1812</v>
      </c>
      <c r="I764" s="40" t="s">
        <v>1882</v>
      </c>
      <c r="J764" s="40"/>
      <c r="K764" s="40" t="s">
        <v>4358</v>
      </c>
      <c r="L764" s="40"/>
      <c r="M764" s="40" t="s">
        <v>4358</v>
      </c>
      <c r="N764" s="40">
        <v>61</v>
      </c>
      <c r="O764" s="40" t="b">
        <v>0</v>
      </c>
      <c r="P764" s="40" t="s">
        <v>1852</v>
      </c>
      <c r="Q764" s="40" t="s">
        <v>1853</v>
      </c>
      <c r="R764" s="40" t="s">
        <v>589</v>
      </c>
    </row>
    <row r="765" spans="1:18" x14ac:dyDescent="0.25">
      <c r="A765" s="40" t="s">
        <v>4359</v>
      </c>
      <c r="B765" s="40" t="s">
        <v>4360</v>
      </c>
      <c r="C765" s="40"/>
      <c r="D765" s="40" t="s">
        <v>1848</v>
      </c>
      <c r="E765" s="40" t="s">
        <v>1968</v>
      </c>
      <c r="F765" s="40" t="s">
        <v>4361</v>
      </c>
      <c r="G765" s="40" t="s">
        <v>1811</v>
      </c>
      <c r="H765" s="40" t="s">
        <v>1812</v>
      </c>
      <c r="I765" s="40" t="s">
        <v>1882</v>
      </c>
      <c r="J765" s="40"/>
      <c r="K765" s="40" t="s">
        <v>4362</v>
      </c>
      <c r="L765" s="40"/>
      <c r="M765" s="40" t="s">
        <v>4362</v>
      </c>
      <c r="N765" s="40">
        <v>61</v>
      </c>
      <c r="O765" s="40" t="b">
        <v>0</v>
      </c>
      <c r="P765" s="40" t="s">
        <v>1852</v>
      </c>
      <c r="Q765" s="40" t="s">
        <v>1853</v>
      </c>
      <c r="R765" s="40" t="s">
        <v>589</v>
      </c>
    </row>
    <row r="766" spans="1:18" x14ac:dyDescent="0.25">
      <c r="A766" s="40" t="s">
        <v>4363</v>
      </c>
      <c r="B766" s="40" t="s">
        <v>4364</v>
      </c>
      <c r="C766" s="40"/>
      <c r="D766" s="40" t="s">
        <v>1848</v>
      </c>
      <c r="E766" s="40" t="s">
        <v>1968</v>
      </c>
      <c r="F766" s="40" t="s">
        <v>2734</v>
      </c>
      <c r="G766" s="40" t="s">
        <v>1811</v>
      </c>
      <c r="H766" s="40" t="s">
        <v>1812</v>
      </c>
      <c r="I766" s="40" t="s">
        <v>1882</v>
      </c>
      <c r="J766" s="40"/>
      <c r="K766" s="40" t="s">
        <v>4365</v>
      </c>
      <c r="L766" s="40"/>
      <c r="M766" s="40" t="s">
        <v>4365</v>
      </c>
      <c r="N766" s="40">
        <v>61</v>
      </c>
      <c r="O766" s="40" t="b">
        <v>0</v>
      </c>
      <c r="P766" s="40" t="s">
        <v>1852</v>
      </c>
      <c r="Q766" s="40" t="s">
        <v>1853</v>
      </c>
      <c r="R766" s="40" t="s">
        <v>589</v>
      </c>
    </row>
    <row r="767" spans="1:18" x14ac:dyDescent="0.25">
      <c r="A767" s="40" t="s">
        <v>4366</v>
      </c>
      <c r="B767" s="40" t="s">
        <v>4367</v>
      </c>
      <c r="C767" s="40"/>
      <c r="D767" s="40" t="s">
        <v>1848</v>
      </c>
      <c r="E767" s="40" t="s">
        <v>1862</v>
      </c>
      <c r="F767" s="40" t="s">
        <v>2811</v>
      </c>
      <c r="G767" s="40" t="s">
        <v>1811</v>
      </c>
      <c r="H767" s="40" t="s">
        <v>1812</v>
      </c>
      <c r="I767" s="40" t="s">
        <v>1882</v>
      </c>
      <c r="J767" s="40"/>
      <c r="K767" s="40" t="s">
        <v>4368</v>
      </c>
      <c r="L767" s="40"/>
      <c r="M767" s="40" t="s">
        <v>4368</v>
      </c>
      <c r="N767" s="40">
        <v>61</v>
      </c>
      <c r="O767" s="40" t="b">
        <v>0</v>
      </c>
      <c r="P767" s="40" t="s">
        <v>1852</v>
      </c>
      <c r="Q767" s="40" t="s">
        <v>1853</v>
      </c>
      <c r="R767" s="40" t="s">
        <v>589</v>
      </c>
    </row>
    <row r="768" spans="1:18" x14ac:dyDescent="0.25">
      <c r="A768" s="40" t="s">
        <v>4369</v>
      </c>
      <c r="B768" s="40" t="s">
        <v>4370</v>
      </c>
      <c r="C768" s="40"/>
      <c r="D768" s="40" t="s">
        <v>1848</v>
      </c>
      <c r="E768" s="40" t="s">
        <v>2116</v>
      </c>
      <c r="F768" s="40" t="s">
        <v>4371</v>
      </c>
      <c r="G768" s="40" t="s">
        <v>1811</v>
      </c>
      <c r="H768" s="40" t="s">
        <v>1812</v>
      </c>
      <c r="I768" s="40" t="s">
        <v>1882</v>
      </c>
      <c r="J768" s="40"/>
      <c r="K768" s="40" t="s">
        <v>4372</v>
      </c>
      <c r="L768" s="40"/>
      <c r="M768" s="40" t="s">
        <v>4373</v>
      </c>
      <c r="N768" s="40">
        <v>61</v>
      </c>
      <c r="O768" s="40" t="b">
        <v>0</v>
      </c>
      <c r="P768" s="40" t="s">
        <v>1852</v>
      </c>
      <c r="Q768" s="40" t="s">
        <v>1853</v>
      </c>
      <c r="R768" s="40" t="s">
        <v>589</v>
      </c>
    </row>
    <row r="769" spans="1:18" x14ac:dyDescent="0.25">
      <c r="A769" s="40" t="s">
        <v>4374</v>
      </c>
      <c r="B769" s="40" t="s">
        <v>4375</v>
      </c>
      <c r="C769" s="40"/>
      <c r="D769" s="40" t="s">
        <v>1848</v>
      </c>
      <c r="E769" s="40" t="s">
        <v>2116</v>
      </c>
      <c r="F769" s="40" t="s">
        <v>2692</v>
      </c>
      <c r="G769" s="40" t="s">
        <v>1811</v>
      </c>
      <c r="H769" s="40" t="s">
        <v>1812</v>
      </c>
      <c r="I769" s="40" t="s">
        <v>1882</v>
      </c>
      <c r="J769" s="40"/>
      <c r="K769" s="40" t="s">
        <v>4376</v>
      </c>
      <c r="L769" s="40"/>
      <c r="M769" s="40" t="s">
        <v>4377</v>
      </c>
      <c r="N769" s="40">
        <v>61</v>
      </c>
      <c r="O769" s="40" t="b">
        <v>0</v>
      </c>
      <c r="P769" s="40" t="s">
        <v>1852</v>
      </c>
      <c r="Q769" s="40" t="s">
        <v>1853</v>
      </c>
      <c r="R769" s="40" t="s">
        <v>589</v>
      </c>
    </row>
    <row r="770" spans="1:18" x14ac:dyDescent="0.25">
      <c r="A770" s="40" t="s">
        <v>4378</v>
      </c>
      <c r="B770" s="40" t="s">
        <v>4379</v>
      </c>
      <c r="C770" s="40"/>
      <c r="D770" s="40" t="s">
        <v>1848</v>
      </c>
      <c r="E770" s="40" t="s">
        <v>2116</v>
      </c>
      <c r="F770" s="40" t="s">
        <v>4371</v>
      </c>
      <c r="G770" s="40" t="s">
        <v>1811</v>
      </c>
      <c r="H770" s="40" t="s">
        <v>1812</v>
      </c>
      <c r="I770" s="40" t="s">
        <v>1882</v>
      </c>
      <c r="J770" s="40"/>
      <c r="K770" s="40" t="s">
        <v>4380</v>
      </c>
      <c r="L770" s="40"/>
      <c r="M770" s="40" t="s">
        <v>4380</v>
      </c>
      <c r="N770" s="40">
        <v>61</v>
      </c>
      <c r="O770" s="40" t="b">
        <v>0</v>
      </c>
      <c r="P770" s="40" t="s">
        <v>1852</v>
      </c>
      <c r="Q770" s="40" t="s">
        <v>1853</v>
      </c>
      <c r="R770" s="40" t="s">
        <v>589</v>
      </c>
    </row>
    <row r="771" spans="1:18" x14ac:dyDescent="0.25">
      <c r="A771" s="40" t="s">
        <v>4381</v>
      </c>
      <c r="B771" s="40" t="s">
        <v>4382</v>
      </c>
      <c r="C771" s="40"/>
      <c r="D771" s="40" t="s">
        <v>1848</v>
      </c>
      <c r="E771" s="40" t="s">
        <v>1911</v>
      </c>
      <c r="F771" s="40" t="s">
        <v>4383</v>
      </c>
      <c r="G771" s="40" t="s">
        <v>1811</v>
      </c>
      <c r="H771" s="40" t="s">
        <v>1812</v>
      </c>
      <c r="I771" s="40" t="s">
        <v>1882</v>
      </c>
      <c r="J771" s="40"/>
      <c r="K771" s="40" t="s">
        <v>4384</v>
      </c>
      <c r="L771" s="40"/>
      <c r="M771" s="40" t="s">
        <v>4384</v>
      </c>
      <c r="N771" s="40">
        <v>61</v>
      </c>
      <c r="O771" s="40" t="b">
        <v>0</v>
      </c>
      <c r="P771" s="40" t="s">
        <v>1852</v>
      </c>
      <c r="Q771" s="40" t="s">
        <v>1853</v>
      </c>
      <c r="R771" s="40" t="s">
        <v>589</v>
      </c>
    </row>
    <row r="772" spans="1:18" x14ac:dyDescent="0.25">
      <c r="A772" s="40" t="s">
        <v>4385</v>
      </c>
      <c r="B772" s="40" t="s">
        <v>4386</v>
      </c>
      <c r="C772" s="40"/>
      <c r="D772" s="40" t="s">
        <v>1848</v>
      </c>
      <c r="E772" s="40" t="s">
        <v>2001</v>
      </c>
      <c r="F772" s="40" t="s">
        <v>4387</v>
      </c>
      <c r="G772" s="40" t="s">
        <v>1811</v>
      </c>
      <c r="H772" s="40" t="s">
        <v>1812</v>
      </c>
      <c r="I772" s="40" t="s">
        <v>1882</v>
      </c>
      <c r="J772" s="40"/>
      <c r="K772" s="40" t="s">
        <v>4388</v>
      </c>
      <c r="L772" s="40"/>
      <c r="M772" s="40" t="s">
        <v>4389</v>
      </c>
      <c r="N772" s="40">
        <v>61</v>
      </c>
      <c r="O772" s="40" t="b">
        <v>0</v>
      </c>
      <c r="P772" s="40" t="s">
        <v>1852</v>
      </c>
      <c r="Q772" s="40" t="s">
        <v>1853</v>
      </c>
      <c r="R772" s="40" t="s">
        <v>589</v>
      </c>
    </row>
    <row r="773" spans="1:18" x14ac:dyDescent="0.25">
      <c r="A773" s="40" t="s">
        <v>4390</v>
      </c>
      <c r="B773" s="40" t="s">
        <v>4391</v>
      </c>
      <c r="C773" s="40"/>
      <c r="D773" s="40" t="s">
        <v>1848</v>
      </c>
      <c r="E773" s="40" t="s">
        <v>1968</v>
      </c>
      <c r="F773" s="40" t="s">
        <v>4392</v>
      </c>
      <c r="G773" s="40" t="s">
        <v>1811</v>
      </c>
      <c r="H773" s="40" t="s">
        <v>1812</v>
      </c>
      <c r="I773" s="40" t="s">
        <v>1882</v>
      </c>
      <c r="J773" s="40"/>
      <c r="K773" s="40" t="s">
        <v>4393</v>
      </c>
      <c r="L773" s="40"/>
      <c r="M773" s="40" t="s">
        <v>4393</v>
      </c>
      <c r="N773" s="40">
        <v>61</v>
      </c>
      <c r="O773" s="40" t="b">
        <v>0</v>
      </c>
      <c r="P773" s="40" t="s">
        <v>1852</v>
      </c>
      <c r="Q773" s="40" t="s">
        <v>1853</v>
      </c>
      <c r="R773" s="40" t="s">
        <v>589</v>
      </c>
    </row>
    <row r="774" spans="1:18" x14ac:dyDescent="0.25">
      <c r="A774" s="40" t="s">
        <v>4394</v>
      </c>
      <c r="B774" s="40" t="s">
        <v>4395</v>
      </c>
      <c r="C774" s="40"/>
      <c r="D774" s="40" t="s">
        <v>1848</v>
      </c>
      <c r="E774" s="40" t="s">
        <v>1985</v>
      </c>
      <c r="F774" s="40" t="s">
        <v>4396</v>
      </c>
      <c r="G774" s="40" t="s">
        <v>1811</v>
      </c>
      <c r="H774" s="40" t="s">
        <v>1812</v>
      </c>
      <c r="I774" s="40" t="s">
        <v>1882</v>
      </c>
      <c r="J774" s="40"/>
      <c r="K774" s="40" t="s">
        <v>4397</v>
      </c>
      <c r="L774" s="40"/>
      <c r="M774" s="40" t="s">
        <v>4397</v>
      </c>
      <c r="N774" s="40">
        <v>61</v>
      </c>
      <c r="O774" s="40" t="b">
        <v>0</v>
      </c>
      <c r="P774" s="40" t="s">
        <v>1852</v>
      </c>
      <c r="Q774" s="40" t="s">
        <v>1853</v>
      </c>
      <c r="R774" s="40" t="s">
        <v>589</v>
      </c>
    </row>
    <row r="775" spans="1:18" x14ac:dyDescent="0.25">
      <c r="A775" s="40" t="s">
        <v>4398</v>
      </c>
      <c r="B775" s="40" t="s">
        <v>4399</v>
      </c>
      <c r="C775" s="40"/>
      <c r="D775" s="40" t="s">
        <v>1848</v>
      </c>
      <c r="E775" s="40" t="s">
        <v>1985</v>
      </c>
      <c r="F775" s="40" t="s">
        <v>4400</v>
      </c>
      <c r="G775" s="40" t="s">
        <v>1811</v>
      </c>
      <c r="H775" s="40" t="s">
        <v>1812</v>
      </c>
      <c r="I775" s="40" t="s">
        <v>1882</v>
      </c>
      <c r="J775" s="40"/>
      <c r="K775" s="40" t="s">
        <v>4401</v>
      </c>
      <c r="L775" s="40"/>
      <c r="M775" s="40" t="s">
        <v>4401</v>
      </c>
      <c r="N775" s="40">
        <v>61</v>
      </c>
      <c r="O775" s="40" t="b">
        <v>0</v>
      </c>
      <c r="P775" s="40" t="s">
        <v>1852</v>
      </c>
      <c r="Q775" s="40" t="s">
        <v>1853</v>
      </c>
      <c r="R775" s="40" t="s">
        <v>589</v>
      </c>
    </row>
    <row r="776" spans="1:18" x14ac:dyDescent="0.25">
      <c r="A776" s="40" t="s">
        <v>4402</v>
      </c>
      <c r="B776" s="40" t="s">
        <v>4403</v>
      </c>
      <c r="C776" s="40"/>
      <c r="D776" s="40" t="s">
        <v>1848</v>
      </c>
      <c r="E776" s="40" t="s">
        <v>2116</v>
      </c>
      <c r="F776" s="40" t="s">
        <v>4404</v>
      </c>
      <c r="G776" s="40" t="s">
        <v>1811</v>
      </c>
      <c r="H776" s="40" t="s">
        <v>1812</v>
      </c>
      <c r="I776" s="40" t="s">
        <v>1882</v>
      </c>
      <c r="J776" s="40"/>
      <c r="K776" s="40" t="s">
        <v>4405</v>
      </c>
      <c r="L776" s="40"/>
      <c r="M776" s="40" t="s">
        <v>4405</v>
      </c>
      <c r="N776" s="40">
        <v>61</v>
      </c>
      <c r="O776" s="40" t="b">
        <v>0</v>
      </c>
      <c r="P776" s="40" t="s">
        <v>1852</v>
      </c>
      <c r="Q776" s="40" t="s">
        <v>1853</v>
      </c>
      <c r="R776" s="40" t="s">
        <v>589</v>
      </c>
    </row>
    <row r="777" spans="1:18" x14ac:dyDescent="0.25">
      <c r="A777" s="40" t="s">
        <v>4406</v>
      </c>
      <c r="B777" s="40" t="s">
        <v>4407</v>
      </c>
      <c r="C777" s="40"/>
      <c r="D777" s="40" t="s">
        <v>1848</v>
      </c>
      <c r="E777" s="40" t="s">
        <v>2116</v>
      </c>
      <c r="F777" s="40" t="s">
        <v>4408</v>
      </c>
      <c r="G777" s="40" t="s">
        <v>1811</v>
      </c>
      <c r="H777" s="40" t="s">
        <v>1812</v>
      </c>
      <c r="I777" s="40" t="s">
        <v>1882</v>
      </c>
      <c r="J777" s="40"/>
      <c r="K777" s="40" t="s">
        <v>4409</v>
      </c>
      <c r="L777" s="40"/>
      <c r="M777" s="40" t="s">
        <v>4410</v>
      </c>
      <c r="N777" s="40">
        <v>61</v>
      </c>
      <c r="O777" s="40" t="b">
        <v>0</v>
      </c>
      <c r="P777" s="40" t="s">
        <v>1852</v>
      </c>
      <c r="Q777" s="40" t="s">
        <v>1853</v>
      </c>
      <c r="R777" s="40" t="s">
        <v>589</v>
      </c>
    </row>
    <row r="778" spans="1:18" x14ac:dyDescent="0.25">
      <c r="A778" s="40" t="s">
        <v>4411</v>
      </c>
      <c r="B778" s="40" t="s">
        <v>4412</v>
      </c>
      <c r="C778" s="40"/>
      <c r="D778" s="40" t="s">
        <v>1848</v>
      </c>
      <c r="E778" s="40" t="s">
        <v>1888</v>
      </c>
      <c r="F778" s="40" t="s">
        <v>4413</v>
      </c>
      <c r="G778" s="40" t="s">
        <v>1811</v>
      </c>
      <c r="H778" s="40" t="s">
        <v>1812</v>
      </c>
      <c r="I778" s="40" t="s">
        <v>1882</v>
      </c>
      <c r="J778" s="40"/>
      <c r="K778" s="40" t="s">
        <v>4414</v>
      </c>
      <c r="L778" s="40"/>
      <c r="M778" s="40" t="s">
        <v>4415</v>
      </c>
      <c r="N778" s="40">
        <v>61</v>
      </c>
      <c r="O778" s="40" t="b">
        <v>0</v>
      </c>
      <c r="P778" s="40" t="s">
        <v>1852</v>
      </c>
      <c r="Q778" s="40" t="s">
        <v>1853</v>
      </c>
      <c r="R778" s="40" t="s">
        <v>589</v>
      </c>
    </row>
    <row r="779" spans="1:18" x14ac:dyDescent="0.25">
      <c r="A779" s="40" t="s">
        <v>4416</v>
      </c>
      <c r="B779" s="40" t="s">
        <v>4417</v>
      </c>
      <c r="C779" s="40"/>
      <c r="D779" s="40" t="s">
        <v>1848</v>
      </c>
      <c r="E779" s="40" t="s">
        <v>1968</v>
      </c>
      <c r="F779" s="40" t="s">
        <v>2734</v>
      </c>
      <c r="G779" s="40" t="s">
        <v>1811</v>
      </c>
      <c r="H779" s="40" t="s">
        <v>1812</v>
      </c>
      <c r="I779" s="40" t="s">
        <v>1882</v>
      </c>
      <c r="J779" s="40"/>
      <c r="K779" s="40" t="s">
        <v>4418</v>
      </c>
      <c r="L779" s="40"/>
      <c r="M779" s="40" t="s">
        <v>4418</v>
      </c>
      <c r="N779" s="40">
        <v>61</v>
      </c>
      <c r="O779" s="40" t="b">
        <v>0</v>
      </c>
      <c r="P779" s="40" t="s">
        <v>1852</v>
      </c>
      <c r="Q779" s="40" t="s">
        <v>1853</v>
      </c>
      <c r="R779" s="40" t="s">
        <v>589</v>
      </c>
    </row>
    <row r="780" spans="1:18" x14ac:dyDescent="0.25">
      <c r="A780" s="40" t="s">
        <v>4419</v>
      </c>
      <c r="B780" s="40" t="s">
        <v>4420</v>
      </c>
      <c r="C780" s="40"/>
      <c r="D780" s="40" t="s">
        <v>1848</v>
      </c>
      <c r="E780" s="40" t="s">
        <v>1968</v>
      </c>
      <c r="F780" s="40" t="s">
        <v>4361</v>
      </c>
      <c r="G780" s="40" t="s">
        <v>1811</v>
      </c>
      <c r="H780" s="40" t="s">
        <v>1812</v>
      </c>
      <c r="I780" s="40" t="s">
        <v>1882</v>
      </c>
      <c r="J780" s="40"/>
      <c r="K780" s="40" t="s">
        <v>4421</v>
      </c>
      <c r="L780" s="40"/>
      <c r="M780" s="40" t="s">
        <v>4421</v>
      </c>
      <c r="N780" s="40">
        <v>61</v>
      </c>
      <c r="O780" s="40" t="b">
        <v>0</v>
      </c>
      <c r="P780" s="40" t="s">
        <v>1852</v>
      </c>
      <c r="Q780" s="40" t="s">
        <v>1853</v>
      </c>
      <c r="R780" s="40" t="s">
        <v>589</v>
      </c>
    </row>
    <row r="781" spans="1:18" x14ac:dyDescent="0.25">
      <c r="A781" s="40" t="s">
        <v>4422</v>
      </c>
      <c r="B781" s="40" t="s">
        <v>4423</v>
      </c>
      <c r="C781" s="40"/>
      <c r="D781" s="40" t="s">
        <v>1848</v>
      </c>
      <c r="E781" s="40" t="s">
        <v>1968</v>
      </c>
      <c r="F781" s="40" t="s">
        <v>4361</v>
      </c>
      <c r="G781" s="40" t="s">
        <v>1811</v>
      </c>
      <c r="H781" s="40" t="s">
        <v>1812</v>
      </c>
      <c r="I781" s="40" t="s">
        <v>1882</v>
      </c>
      <c r="J781" s="40"/>
      <c r="K781" s="40" t="s">
        <v>4424</v>
      </c>
      <c r="L781" s="40"/>
      <c r="M781" s="40" t="s">
        <v>4424</v>
      </c>
      <c r="N781" s="40">
        <v>61</v>
      </c>
      <c r="O781" s="40" t="b">
        <v>0</v>
      </c>
      <c r="P781" s="40" t="s">
        <v>1852</v>
      </c>
      <c r="Q781" s="40" t="s">
        <v>1853</v>
      </c>
      <c r="R781" s="40" t="s">
        <v>589</v>
      </c>
    </row>
    <row r="782" spans="1:18" x14ac:dyDescent="0.25">
      <c r="A782" s="40" t="s">
        <v>4425</v>
      </c>
      <c r="B782" s="40" t="s">
        <v>4426</v>
      </c>
      <c r="C782" s="40"/>
      <c r="D782" s="40" t="s">
        <v>1848</v>
      </c>
      <c r="E782" s="40" t="s">
        <v>1862</v>
      </c>
      <c r="F782" s="40" t="s">
        <v>2811</v>
      </c>
      <c r="G782" s="40" t="s">
        <v>1811</v>
      </c>
      <c r="H782" s="40" t="s">
        <v>1812</v>
      </c>
      <c r="I782" s="40" t="s">
        <v>1882</v>
      </c>
      <c r="J782" s="40"/>
      <c r="K782" s="40" t="s">
        <v>4427</v>
      </c>
      <c r="L782" s="40"/>
      <c r="M782" s="40" t="s">
        <v>4427</v>
      </c>
      <c r="N782" s="40">
        <v>61</v>
      </c>
      <c r="O782" s="40" t="b">
        <v>0</v>
      </c>
      <c r="P782" s="40" t="s">
        <v>1852</v>
      </c>
      <c r="Q782" s="40" t="s">
        <v>1853</v>
      </c>
      <c r="R782" s="40" t="s">
        <v>589</v>
      </c>
    </row>
    <row r="783" spans="1:18" x14ac:dyDescent="0.25">
      <c r="A783" s="40" t="s">
        <v>4428</v>
      </c>
      <c r="B783" s="40" t="s">
        <v>4429</v>
      </c>
      <c r="C783" s="40"/>
      <c r="D783" s="40" t="s">
        <v>1848</v>
      </c>
      <c r="E783" s="40" t="s">
        <v>1862</v>
      </c>
      <c r="F783" s="40" t="s">
        <v>2811</v>
      </c>
      <c r="G783" s="40" t="s">
        <v>1811</v>
      </c>
      <c r="H783" s="40" t="s">
        <v>1812</v>
      </c>
      <c r="I783" s="40" t="s">
        <v>1882</v>
      </c>
      <c r="J783" s="40"/>
      <c r="K783" s="40" t="s">
        <v>4430</v>
      </c>
      <c r="L783" s="40"/>
      <c r="M783" s="40" t="s">
        <v>4430</v>
      </c>
      <c r="N783" s="40">
        <v>61</v>
      </c>
      <c r="O783" s="40" t="b">
        <v>0</v>
      </c>
      <c r="P783" s="40" t="s">
        <v>1852</v>
      </c>
      <c r="Q783" s="40" t="s">
        <v>1853</v>
      </c>
      <c r="R783" s="40" t="s">
        <v>589</v>
      </c>
    </row>
    <row r="784" spans="1:18" x14ac:dyDescent="0.25">
      <c r="A784" s="40" t="s">
        <v>4431</v>
      </c>
      <c r="B784" s="40" t="s">
        <v>4432</v>
      </c>
      <c r="C784" s="40"/>
      <c r="D784" s="40" t="s">
        <v>1848</v>
      </c>
      <c r="E784" s="40" t="s">
        <v>1968</v>
      </c>
      <c r="F784" s="40" t="s">
        <v>4361</v>
      </c>
      <c r="G784" s="40" t="s">
        <v>1811</v>
      </c>
      <c r="H784" s="40" t="s">
        <v>1812</v>
      </c>
      <c r="I784" s="40" t="s">
        <v>1882</v>
      </c>
      <c r="J784" s="40"/>
      <c r="K784" s="40" t="s">
        <v>4433</v>
      </c>
      <c r="L784" s="40"/>
      <c r="M784" s="40" t="s">
        <v>4434</v>
      </c>
      <c r="N784" s="40">
        <v>61</v>
      </c>
      <c r="O784" s="40" t="b">
        <v>0</v>
      </c>
      <c r="P784" s="40" t="s">
        <v>1852</v>
      </c>
      <c r="Q784" s="40" t="s">
        <v>1853</v>
      </c>
      <c r="R784" s="40" t="s">
        <v>589</v>
      </c>
    </row>
    <row r="785" spans="1:18" x14ac:dyDescent="0.25">
      <c r="A785" s="40" t="s">
        <v>4435</v>
      </c>
      <c r="B785" s="40" t="s">
        <v>4436</v>
      </c>
      <c r="C785" s="40"/>
      <c r="D785" s="40" t="s">
        <v>1848</v>
      </c>
      <c r="E785" s="40" t="s">
        <v>1968</v>
      </c>
      <c r="F785" s="40" t="s">
        <v>4361</v>
      </c>
      <c r="G785" s="40" t="s">
        <v>1811</v>
      </c>
      <c r="H785" s="40" t="s">
        <v>1812</v>
      </c>
      <c r="I785" s="40" t="s">
        <v>1882</v>
      </c>
      <c r="J785" s="40"/>
      <c r="K785" s="40" t="s">
        <v>4437</v>
      </c>
      <c r="L785" s="40"/>
      <c r="M785" s="40" t="s">
        <v>4437</v>
      </c>
      <c r="N785" s="40">
        <v>61</v>
      </c>
      <c r="O785" s="40" t="b">
        <v>0</v>
      </c>
      <c r="P785" s="40" t="s">
        <v>1852</v>
      </c>
      <c r="Q785" s="40" t="s">
        <v>1853</v>
      </c>
      <c r="R785" s="40" t="s">
        <v>589</v>
      </c>
    </row>
    <row r="786" spans="1:18" x14ac:dyDescent="0.25">
      <c r="A786" s="40" t="s">
        <v>4438</v>
      </c>
      <c r="B786" s="40" t="s">
        <v>4439</v>
      </c>
      <c r="C786" s="40"/>
      <c r="D786" s="40" t="s">
        <v>1848</v>
      </c>
      <c r="E786" s="40"/>
      <c r="F786" s="40"/>
      <c r="G786" s="40" t="s">
        <v>1811</v>
      </c>
      <c r="H786" s="40" t="s">
        <v>1812</v>
      </c>
      <c r="I786" s="40" t="s">
        <v>1882</v>
      </c>
      <c r="J786" s="40"/>
      <c r="K786" s="40" t="s">
        <v>4440</v>
      </c>
      <c r="L786" s="40"/>
      <c r="M786" s="40" t="s">
        <v>4440</v>
      </c>
      <c r="N786" s="40">
        <v>61</v>
      </c>
      <c r="O786" s="40" t="b">
        <v>0</v>
      </c>
      <c r="P786" s="40" t="s">
        <v>1852</v>
      </c>
      <c r="Q786" s="40" t="s">
        <v>1853</v>
      </c>
      <c r="R786" s="40" t="s">
        <v>589</v>
      </c>
    </row>
    <row r="787" spans="1:18" x14ac:dyDescent="0.25">
      <c r="A787" s="41" t="s">
        <v>4441</v>
      </c>
      <c r="B787" s="41" t="s">
        <v>4442</v>
      </c>
      <c r="C787" s="41"/>
      <c r="D787" s="41" t="s">
        <v>1866</v>
      </c>
      <c r="E787" s="41" t="s">
        <v>4443</v>
      </c>
      <c r="F787" s="41" t="s">
        <v>4444</v>
      </c>
      <c r="G787" s="41" t="s">
        <v>1811</v>
      </c>
      <c r="H787" s="41" t="s">
        <v>1812</v>
      </c>
      <c r="I787" s="41" t="s">
        <v>1882</v>
      </c>
      <c r="J787" s="41"/>
      <c r="K787" s="41" t="s">
        <v>4445</v>
      </c>
      <c r="L787" s="41"/>
      <c r="M787" s="41" t="s">
        <v>4445</v>
      </c>
      <c r="N787" s="41">
        <v>61</v>
      </c>
      <c r="O787" s="41" t="b">
        <v>0</v>
      </c>
      <c r="P787" s="41" t="s">
        <v>1852</v>
      </c>
      <c r="Q787" s="41" t="s">
        <v>1853</v>
      </c>
      <c r="R787" s="41" t="s">
        <v>589</v>
      </c>
    </row>
    <row r="788" spans="1:18" x14ac:dyDescent="0.25">
      <c r="A788" s="40" t="s">
        <v>4446</v>
      </c>
      <c r="B788" s="40" t="s">
        <v>4447</v>
      </c>
      <c r="C788" s="40"/>
      <c r="D788" s="40" t="s">
        <v>2177</v>
      </c>
      <c r="E788" s="40" t="s">
        <v>2786</v>
      </c>
      <c r="F788" s="40" t="s">
        <v>4448</v>
      </c>
      <c r="G788" s="40" t="s">
        <v>1811</v>
      </c>
      <c r="H788" s="40" t="s">
        <v>1812</v>
      </c>
      <c r="I788" s="40" t="s">
        <v>1882</v>
      </c>
      <c r="J788" s="40"/>
      <c r="K788" s="40" t="s">
        <v>4449</v>
      </c>
      <c r="L788" s="40"/>
      <c r="M788" s="40" t="s">
        <v>4450</v>
      </c>
      <c r="N788" s="40">
        <v>61</v>
      </c>
      <c r="O788" s="40" t="b">
        <v>0</v>
      </c>
      <c r="P788" s="40" t="s">
        <v>1852</v>
      </c>
      <c r="Q788" s="40" t="s">
        <v>1853</v>
      </c>
      <c r="R788" s="40" t="s">
        <v>589</v>
      </c>
    </row>
    <row r="789" spans="1:18" x14ac:dyDescent="0.25">
      <c r="A789" s="40" t="s">
        <v>4451</v>
      </c>
      <c r="B789" s="40" t="s">
        <v>4452</v>
      </c>
      <c r="C789" s="40"/>
      <c r="D789" s="40" t="s">
        <v>2177</v>
      </c>
      <c r="E789" s="40" t="s">
        <v>2786</v>
      </c>
      <c r="F789" s="40" t="s">
        <v>4453</v>
      </c>
      <c r="G789" s="40" t="s">
        <v>1811</v>
      </c>
      <c r="H789" s="40" t="s">
        <v>1812</v>
      </c>
      <c r="I789" s="40" t="s">
        <v>1882</v>
      </c>
      <c r="J789" s="40"/>
      <c r="K789" s="40" t="s">
        <v>4454</v>
      </c>
      <c r="L789" s="40"/>
      <c r="M789" s="40" t="s">
        <v>4455</v>
      </c>
      <c r="N789" s="40">
        <v>61</v>
      </c>
      <c r="O789" s="40" t="b">
        <v>0</v>
      </c>
      <c r="P789" s="40" t="s">
        <v>1852</v>
      </c>
      <c r="Q789" s="40" t="s">
        <v>1853</v>
      </c>
      <c r="R789" s="40" t="s">
        <v>589</v>
      </c>
    </row>
    <row r="790" spans="1:18" x14ac:dyDescent="0.25">
      <c r="A790" s="40" t="s">
        <v>4456</v>
      </c>
      <c r="B790" s="40" t="s">
        <v>4457</v>
      </c>
      <c r="C790" s="40"/>
      <c r="D790" s="40" t="s">
        <v>1848</v>
      </c>
      <c r="E790" s="40"/>
      <c r="F790" s="40"/>
      <c r="G790" s="40" t="s">
        <v>1811</v>
      </c>
      <c r="H790" s="40" t="s">
        <v>1812</v>
      </c>
      <c r="I790" s="40" t="s">
        <v>1882</v>
      </c>
      <c r="J790" s="40"/>
      <c r="K790" s="40" t="s">
        <v>4458</v>
      </c>
      <c r="L790" s="40"/>
      <c r="M790" s="40" t="s">
        <v>4458</v>
      </c>
      <c r="N790" s="40">
        <v>61</v>
      </c>
      <c r="O790" s="40" t="b">
        <v>0</v>
      </c>
      <c r="P790" s="40" t="s">
        <v>1852</v>
      </c>
      <c r="Q790" s="40" t="s">
        <v>1853</v>
      </c>
      <c r="R790" s="40" t="s">
        <v>589</v>
      </c>
    </row>
    <row r="791" spans="1:18" x14ac:dyDescent="0.25">
      <c r="A791" s="40" t="s">
        <v>4459</v>
      </c>
      <c r="B791" s="40" t="s">
        <v>4460</v>
      </c>
      <c r="C791" s="40"/>
      <c r="D791" s="40" t="s">
        <v>1848</v>
      </c>
      <c r="E791" s="40" t="s">
        <v>1968</v>
      </c>
      <c r="F791" s="40"/>
      <c r="G791" s="40" t="s">
        <v>1811</v>
      </c>
      <c r="H791" s="40" t="s">
        <v>1812</v>
      </c>
      <c r="I791" s="40" t="s">
        <v>1882</v>
      </c>
      <c r="J791" s="40"/>
      <c r="K791" s="40" t="s">
        <v>4461</v>
      </c>
      <c r="L791" s="40"/>
      <c r="M791" s="40" t="s">
        <v>4461</v>
      </c>
      <c r="N791" s="40">
        <v>61</v>
      </c>
      <c r="O791" s="40" t="b">
        <v>0</v>
      </c>
      <c r="P791" s="40" t="s">
        <v>1852</v>
      </c>
      <c r="Q791" s="40" t="s">
        <v>1853</v>
      </c>
      <c r="R791" s="40" t="s">
        <v>589</v>
      </c>
    </row>
    <row r="792" spans="1:18" x14ac:dyDescent="0.25">
      <c r="A792" s="40" t="s">
        <v>4462</v>
      </c>
      <c r="B792" s="40" t="s">
        <v>4463</v>
      </c>
      <c r="C792" s="40"/>
      <c r="D792" s="40" t="s">
        <v>1848</v>
      </c>
      <c r="E792" s="40" t="s">
        <v>1916</v>
      </c>
      <c r="F792" s="40" t="s">
        <v>4464</v>
      </c>
      <c r="G792" s="40" t="s">
        <v>1811</v>
      </c>
      <c r="H792" s="40" t="s">
        <v>1812</v>
      </c>
      <c r="I792" s="40" t="s">
        <v>1882</v>
      </c>
      <c r="J792" s="40"/>
      <c r="K792" s="40" t="s">
        <v>4465</v>
      </c>
      <c r="L792" s="40"/>
      <c r="M792" s="40" t="s">
        <v>4466</v>
      </c>
      <c r="N792" s="40">
        <v>61</v>
      </c>
      <c r="O792" s="40" t="b">
        <v>0</v>
      </c>
      <c r="P792" s="40" t="s">
        <v>1852</v>
      </c>
      <c r="Q792" s="40" t="s">
        <v>1853</v>
      </c>
      <c r="R792" s="40" t="s">
        <v>589</v>
      </c>
    </row>
    <row r="793" spans="1:18" x14ac:dyDescent="0.25">
      <c r="A793" s="40" t="s">
        <v>4467</v>
      </c>
      <c r="B793" s="40" t="s">
        <v>4468</v>
      </c>
      <c r="C793" s="40"/>
      <c r="D793" s="40" t="s">
        <v>1848</v>
      </c>
      <c r="E793" s="40" t="s">
        <v>1968</v>
      </c>
      <c r="F793" s="40" t="s">
        <v>2734</v>
      </c>
      <c r="G793" s="40" t="s">
        <v>1811</v>
      </c>
      <c r="H793" s="40" t="s">
        <v>1812</v>
      </c>
      <c r="I793" s="40" t="s">
        <v>1882</v>
      </c>
      <c r="J793" s="40"/>
      <c r="K793" s="40" t="s">
        <v>4469</v>
      </c>
      <c r="L793" s="40"/>
      <c r="M793" s="40" t="s">
        <v>4469</v>
      </c>
      <c r="N793" s="40">
        <v>61</v>
      </c>
      <c r="O793" s="40" t="b">
        <v>0</v>
      </c>
      <c r="P793" s="40" t="s">
        <v>1852</v>
      </c>
      <c r="Q793" s="40" t="s">
        <v>1853</v>
      </c>
      <c r="R793" s="40" t="s">
        <v>589</v>
      </c>
    </row>
    <row r="794" spans="1:18" x14ac:dyDescent="0.25">
      <c r="A794" s="40" t="s">
        <v>4470</v>
      </c>
      <c r="B794" s="40" t="s">
        <v>4471</v>
      </c>
      <c r="C794" s="40"/>
      <c r="D794" s="40" t="s">
        <v>1848</v>
      </c>
      <c r="E794" s="40" t="s">
        <v>1888</v>
      </c>
      <c r="F794" s="40" t="s">
        <v>4472</v>
      </c>
      <c r="G794" s="40" t="s">
        <v>1811</v>
      </c>
      <c r="H794" s="40" t="s">
        <v>1812</v>
      </c>
      <c r="I794" s="40" t="s">
        <v>1882</v>
      </c>
      <c r="J794" s="40"/>
      <c r="K794" s="40" t="s">
        <v>4473</v>
      </c>
      <c r="L794" s="40"/>
      <c r="M794" s="40" t="s">
        <v>4474</v>
      </c>
      <c r="N794" s="40">
        <v>61</v>
      </c>
      <c r="O794" s="40" t="b">
        <v>0</v>
      </c>
      <c r="P794" s="40" t="s">
        <v>1852</v>
      </c>
      <c r="Q794" s="40" t="s">
        <v>1853</v>
      </c>
      <c r="R794" s="40" t="s">
        <v>589</v>
      </c>
    </row>
    <row r="795" spans="1:18" x14ac:dyDescent="0.25">
      <c r="A795" s="41" t="s">
        <v>4475</v>
      </c>
      <c r="B795" s="41" t="s">
        <v>4476</v>
      </c>
      <c r="C795" s="41"/>
      <c r="D795" s="41" t="s">
        <v>1848</v>
      </c>
      <c r="E795" s="41" t="s">
        <v>2116</v>
      </c>
      <c r="F795" s="41" t="s">
        <v>2692</v>
      </c>
      <c r="G795" s="41" t="s">
        <v>1811</v>
      </c>
      <c r="H795" s="41" t="s">
        <v>1812</v>
      </c>
      <c r="I795" s="41" t="s">
        <v>1882</v>
      </c>
      <c r="J795" s="41"/>
      <c r="K795" s="41" t="s">
        <v>4477</v>
      </c>
      <c r="L795" s="41"/>
      <c r="M795" s="41" t="s">
        <v>4478</v>
      </c>
      <c r="N795" s="41">
        <v>61</v>
      </c>
      <c r="O795" s="41" t="b">
        <v>0</v>
      </c>
      <c r="P795" s="41" t="s">
        <v>1852</v>
      </c>
      <c r="Q795" s="41" t="s">
        <v>1853</v>
      </c>
      <c r="R795" s="41" t="s">
        <v>589</v>
      </c>
    </row>
    <row r="796" spans="1:18" x14ac:dyDescent="0.25">
      <c r="A796" s="40" t="s">
        <v>4479</v>
      </c>
      <c r="B796" s="40" t="s">
        <v>4480</v>
      </c>
      <c r="C796" s="40"/>
      <c r="D796" s="40" t="s">
        <v>1848</v>
      </c>
      <c r="E796" s="40"/>
      <c r="F796" s="40"/>
      <c r="G796" s="40" t="s">
        <v>1811</v>
      </c>
      <c r="H796" s="40" t="s">
        <v>1812</v>
      </c>
      <c r="I796" s="40" t="s">
        <v>1882</v>
      </c>
      <c r="J796" s="40"/>
      <c r="K796" s="40" t="s">
        <v>4481</v>
      </c>
      <c r="L796" s="40"/>
      <c r="M796" s="40" t="s">
        <v>4481</v>
      </c>
      <c r="N796" s="40">
        <v>61</v>
      </c>
      <c r="O796" s="40" t="b">
        <v>0</v>
      </c>
      <c r="P796" s="40" t="s">
        <v>1852</v>
      </c>
      <c r="Q796" s="40" t="s">
        <v>1853</v>
      </c>
      <c r="R796" s="40" t="s">
        <v>589</v>
      </c>
    </row>
    <row r="797" spans="1:18" x14ac:dyDescent="0.25">
      <c r="A797" s="40" t="s">
        <v>4482</v>
      </c>
      <c r="B797" s="40" t="s">
        <v>4483</v>
      </c>
      <c r="C797" s="40"/>
      <c r="D797" s="40" t="s">
        <v>2177</v>
      </c>
      <c r="E797" s="40" t="s">
        <v>2786</v>
      </c>
      <c r="F797" s="40" t="s">
        <v>4484</v>
      </c>
      <c r="G797" s="40" t="s">
        <v>1811</v>
      </c>
      <c r="H797" s="40" t="s">
        <v>1812</v>
      </c>
      <c r="I797" s="40" t="s">
        <v>1882</v>
      </c>
      <c r="J797" s="40"/>
      <c r="K797" s="40" t="s">
        <v>4485</v>
      </c>
      <c r="L797" s="40"/>
      <c r="M797" s="40" t="s">
        <v>4485</v>
      </c>
      <c r="N797" s="40">
        <v>61</v>
      </c>
      <c r="O797" s="40" t="b">
        <v>0</v>
      </c>
      <c r="P797" s="40" t="s">
        <v>1852</v>
      </c>
      <c r="Q797" s="40" t="s">
        <v>1853</v>
      </c>
      <c r="R797" s="40" t="s">
        <v>589</v>
      </c>
    </row>
    <row r="798" spans="1:18" x14ac:dyDescent="0.25">
      <c r="A798" s="40" t="s">
        <v>4486</v>
      </c>
      <c r="B798" s="40" t="s">
        <v>4487</v>
      </c>
      <c r="C798" s="40"/>
      <c r="D798" s="40" t="s">
        <v>1848</v>
      </c>
      <c r="E798" s="40" t="s">
        <v>1968</v>
      </c>
      <c r="F798" s="40" t="s">
        <v>4361</v>
      </c>
      <c r="G798" s="40" t="s">
        <v>1811</v>
      </c>
      <c r="H798" s="40" t="s">
        <v>1812</v>
      </c>
      <c r="I798" s="40" t="s">
        <v>1882</v>
      </c>
      <c r="J798" s="40"/>
      <c r="K798" s="40" t="s">
        <v>4488</v>
      </c>
      <c r="L798" s="40"/>
      <c r="M798" s="40" t="s">
        <v>4488</v>
      </c>
      <c r="N798" s="40">
        <v>61</v>
      </c>
      <c r="O798" s="40" t="b">
        <v>0</v>
      </c>
      <c r="P798" s="40" t="s">
        <v>1852</v>
      </c>
      <c r="Q798" s="40" t="s">
        <v>1853</v>
      </c>
      <c r="R798" s="40" t="s">
        <v>589</v>
      </c>
    </row>
    <row r="799" spans="1:18" x14ac:dyDescent="0.25">
      <c r="A799" s="41" t="s">
        <v>4489</v>
      </c>
      <c r="B799" s="41" t="s">
        <v>4490</v>
      </c>
      <c r="C799" s="41"/>
      <c r="D799" s="41" t="s">
        <v>1848</v>
      </c>
      <c r="E799" s="41" t="s">
        <v>1888</v>
      </c>
      <c r="F799" s="41" t="s">
        <v>4413</v>
      </c>
      <c r="G799" s="41" t="s">
        <v>1811</v>
      </c>
      <c r="H799" s="41" t="s">
        <v>1812</v>
      </c>
      <c r="I799" s="41" t="s">
        <v>1882</v>
      </c>
      <c r="J799" s="41"/>
      <c r="K799" s="41" t="s">
        <v>4491</v>
      </c>
      <c r="L799" s="41"/>
      <c r="M799" s="41" t="s">
        <v>4492</v>
      </c>
      <c r="N799" s="41">
        <v>61</v>
      </c>
      <c r="O799" s="41" t="b">
        <v>0</v>
      </c>
      <c r="P799" s="41" t="s">
        <v>1852</v>
      </c>
      <c r="Q799" s="41" t="s">
        <v>1853</v>
      </c>
      <c r="R799" s="41" t="s">
        <v>589</v>
      </c>
    </row>
    <row r="800" spans="1:18" x14ac:dyDescent="0.25">
      <c r="A800" s="40" t="s">
        <v>4493</v>
      </c>
      <c r="B800" s="40" t="s">
        <v>4494</v>
      </c>
      <c r="C800" s="40"/>
      <c r="D800" s="40" t="s">
        <v>1848</v>
      </c>
      <c r="E800" s="40" t="s">
        <v>1968</v>
      </c>
      <c r="F800" s="40" t="s">
        <v>2734</v>
      </c>
      <c r="G800" s="40" t="s">
        <v>1811</v>
      </c>
      <c r="H800" s="40" t="s">
        <v>1812</v>
      </c>
      <c r="I800" s="40" t="s">
        <v>1882</v>
      </c>
      <c r="J800" s="40"/>
      <c r="K800" s="40" t="s">
        <v>4495</v>
      </c>
      <c r="L800" s="40"/>
      <c r="M800" s="40" t="s">
        <v>4496</v>
      </c>
      <c r="N800" s="40">
        <v>61</v>
      </c>
      <c r="O800" s="40" t="b">
        <v>0</v>
      </c>
      <c r="P800" s="40" t="s">
        <v>1852</v>
      </c>
      <c r="Q800" s="40" t="s">
        <v>1853</v>
      </c>
      <c r="R800" s="40" t="s">
        <v>589</v>
      </c>
    </row>
    <row r="801" spans="1:18" x14ac:dyDescent="0.25">
      <c r="A801" s="40" t="s">
        <v>4497</v>
      </c>
      <c r="B801" s="40" t="s">
        <v>4498</v>
      </c>
      <c r="C801" s="40"/>
      <c r="D801" s="40" t="s">
        <v>2106</v>
      </c>
      <c r="E801" s="40" t="s">
        <v>2208</v>
      </c>
      <c r="F801" s="40"/>
      <c r="G801" s="40" t="s">
        <v>1811</v>
      </c>
      <c r="H801" s="40" t="s">
        <v>1812</v>
      </c>
      <c r="I801" s="40" t="s">
        <v>1882</v>
      </c>
      <c r="J801" s="40"/>
      <c r="K801" s="40" t="s">
        <v>4499</v>
      </c>
      <c r="L801" s="40"/>
      <c r="M801" s="40" t="s">
        <v>4499</v>
      </c>
      <c r="N801" s="40">
        <v>61</v>
      </c>
      <c r="O801" s="40" t="b">
        <v>0</v>
      </c>
      <c r="P801" s="40" t="s">
        <v>1852</v>
      </c>
      <c r="Q801" s="40" t="s">
        <v>1853</v>
      </c>
      <c r="R801" s="40" t="s">
        <v>589</v>
      </c>
    </row>
    <row r="802" spans="1:18" x14ac:dyDescent="0.25">
      <c r="A802" s="40" t="s">
        <v>4500</v>
      </c>
      <c r="B802" s="40" t="s">
        <v>4501</v>
      </c>
      <c r="C802" s="40"/>
      <c r="D802" s="40" t="s">
        <v>2177</v>
      </c>
      <c r="E802" s="40" t="s">
        <v>2786</v>
      </c>
      <c r="F802" s="40" t="s">
        <v>4453</v>
      </c>
      <c r="G802" s="40"/>
      <c r="H802" s="40"/>
      <c r="I802" s="40" t="s">
        <v>1882</v>
      </c>
      <c r="J802" s="40"/>
      <c r="K802" s="40" t="s">
        <v>4502</v>
      </c>
      <c r="L802" s="40"/>
      <c r="M802" s="40" t="s">
        <v>4502</v>
      </c>
      <c r="N802" s="40">
        <v>61</v>
      </c>
      <c r="O802" s="40" t="b">
        <v>0</v>
      </c>
      <c r="P802" s="40" t="s">
        <v>1852</v>
      </c>
      <c r="Q802" s="40" t="s">
        <v>1853</v>
      </c>
      <c r="R802" s="40" t="s">
        <v>589</v>
      </c>
    </row>
    <row r="803" spans="1:18" x14ac:dyDescent="0.25">
      <c r="A803" s="40" t="s">
        <v>4503</v>
      </c>
      <c r="B803" s="40" t="s">
        <v>4504</v>
      </c>
      <c r="C803" s="40"/>
      <c r="D803" s="40" t="s">
        <v>1932</v>
      </c>
      <c r="E803" s="40" t="s">
        <v>4505</v>
      </c>
      <c r="F803" s="40" t="s">
        <v>4506</v>
      </c>
      <c r="G803" s="40"/>
      <c r="H803" s="40"/>
      <c r="I803" s="40" t="s">
        <v>1882</v>
      </c>
      <c r="J803" s="40"/>
      <c r="K803" s="40" t="s">
        <v>4507</v>
      </c>
      <c r="L803" s="40"/>
      <c r="M803" s="40" t="s">
        <v>4507</v>
      </c>
      <c r="N803" s="40">
        <v>61</v>
      </c>
      <c r="O803" s="40" t="b">
        <v>0</v>
      </c>
      <c r="P803" s="40" t="s">
        <v>1852</v>
      </c>
      <c r="Q803" s="40" t="s">
        <v>1853</v>
      </c>
      <c r="R803" s="40" t="s">
        <v>589</v>
      </c>
    </row>
    <row r="804" spans="1:18" x14ac:dyDescent="0.25">
      <c r="A804" s="40" t="s">
        <v>4508</v>
      </c>
      <c r="B804" s="40" t="s">
        <v>4509</v>
      </c>
      <c r="C804" s="40"/>
      <c r="D804" s="40" t="s">
        <v>1932</v>
      </c>
      <c r="E804" s="40" t="s">
        <v>4292</v>
      </c>
      <c r="F804" s="40" t="s">
        <v>4510</v>
      </c>
      <c r="G804" s="40"/>
      <c r="H804" s="40"/>
      <c r="I804" s="40" t="s">
        <v>1882</v>
      </c>
      <c r="J804" s="40" t="s">
        <v>4509</v>
      </c>
      <c r="K804" s="40" t="s">
        <v>4511</v>
      </c>
      <c r="L804" s="40"/>
      <c r="M804" s="40" t="s">
        <v>4511</v>
      </c>
      <c r="N804" s="40">
        <v>61</v>
      </c>
      <c r="O804" s="40" t="b">
        <v>0</v>
      </c>
      <c r="P804" s="40" t="s">
        <v>1852</v>
      </c>
      <c r="Q804" s="40" t="s">
        <v>1853</v>
      </c>
      <c r="R804" s="40" t="s">
        <v>589</v>
      </c>
    </row>
    <row r="805" spans="1:18" x14ac:dyDescent="0.25">
      <c r="A805" s="40" t="s">
        <v>4512</v>
      </c>
      <c r="B805" s="40" t="s">
        <v>4513</v>
      </c>
      <c r="C805" s="40" t="s">
        <v>1847</v>
      </c>
      <c r="D805" s="40" t="s">
        <v>1866</v>
      </c>
      <c r="E805" s="40" t="s">
        <v>4443</v>
      </c>
      <c r="F805" s="40"/>
      <c r="G805" s="40"/>
      <c r="H805" s="40"/>
      <c r="I805" s="40" t="s">
        <v>1882</v>
      </c>
      <c r="J805" s="40" t="s">
        <v>4513</v>
      </c>
      <c r="K805" s="40" t="s">
        <v>4514</v>
      </c>
      <c r="L805" s="40"/>
      <c r="M805" s="40" t="s">
        <v>4514</v>
      </c>
      <c r="N805" s="40"/>
      <c r="O805" s="40" t="b">
        <v>0</v>
      </c>
      <c r="P805" s="40" t="s">
        <v>1852</v>
      </c>
      <c r="Q805" s="40" t="s">
        <v>1853</v>
      </c>
      <c r="R805" s="40" t="s">
        <v>7136</v>
      </c>
    </row>
    <row r="806" spans="1:18" x14ac:dyDescent="0.25">
      <c r="A806" s="40" t="s">
        <v>4515</v>
      </c>
      <c r="B806" s="40" t="s">
        <v>4516</v>
      </c>
      <c r="C806" s="40" t="s">
        <v>1847</v>
      </c>
      <c r="D806" s="40" t="s">
        <v>1866</v>
      </c>
      <c r="E806" s="40" t="s">
        <v>4443</v>
      </c>
      <c r="F806" s="40"/>
      <c r="G806" s="40"/>
      <c r="H806" s="40"/>
      <c r="I806" s="40" t="s">
        <v>1882</v>
      </c>
      <c r="J806" s="40" t="s">
        <v>4516</v>
      </c>
      <c r="K806" s="40" t="s">
        <v>4517</v>
      </c>
      <c r="L806" s="40"/>
      <c r="M806" s="40" t="s">
        <v>4517</v>
      </c>
      <c r="N806" s="40"/>
      <c r="O806" s="40" t="b">
        <v>0</v>
      </c>
      <c r="P806" s="40" t="s">
        <v>1852</v>
      </c>
      <c r="Q806" s="40" t="s">
        <v>1853</v>
      </c>
      <c r="R806" s="40" t="s">
        <v>7136</v>
      </c>
    </row>
    <row r="807" spans="1:18" x14ac:dyDescent="0.25">
      <c r="A807" s="40" t="s">
        <v>4518</v>
      </c>
      <c r="B807" s="40" t="s">
        <v>4519</v>
      </c>
      <c r="C807" s="40" t="s">
        <v>1847</v>
      </c>
      <c r="D807" s="40" t="s">
        <v>1866</v>
      </c>
      <c r="E807" s="40" t="s">
        <v>4443</v>
      </c>
      <c r="F807" s="40"/>
      <c r="G807" s="40"/>
      <c r="H807" s="40"/>
      <c r="I807" s="40" t="s">
        <v>1882</v>
      </c>
      <c r="J807" s="40" t="s">
        <v>4519</v>
      </c>
      <c r="K807" s="40" t="s">
        <v>4520</v>
      </c>
      <c r="L807" s="40"/>
      <c r="M807" s="40" t="s">
        <v>4520</v>
      </c>
      <c r="N807" s="40"/>
      <c r="O807" s="40" t="b">
        <v>0</v>
      </c>
      <c r="P807" s="40" t="s">
        <v>1852</v>
      </c>
      <c r="Q807" s="40" t="s">
        <v>1853</v>
      </c>
      <c r="R807" s="40" t="s">
        <v>7136</v>
      </c>
    </row>
    <row r="808" spans="1:18" x14ac:dyDescent="0.25">
      <c r="A808" s="40" t="s">
        <v>4521</v>
      </c>
      <c r="B808" s="40" t="s">
        <v>4522</v>
      </c>
      <c r="C808" s="40" t="s">
        <v>1847</v>
      </c>
      <c r="D808" s="40" t="s">
        <v>1866</v>
      </c>
      <c r="E808" s="40" t="s">
        <v>4443</v>
      </c>
      <c r="F808" s="40" t="s">
        <v>4523</v>
      </c>
      <c r="G808" s="40"/>
      <c r="H808" s="40"/>
      <c r="I808" s="40" t="s">
        <v>1882</v>
      </c>
      <c r="J808" s="40" t="s">
        <v>4522</v>
      </c>
      <c r="K808" s="40" t="s">
        <v>4524</v>
      </c>
      <c r="L808" s="40"/>
      <c r="M808" s="40" t="s">
        <v>4524</v>
      </c>
      <c r="N808" s="40"/>
      <c r="O808" s="40" t="b">
        <v>0</v>
      </c>
      <c r="P808" s="40" t="s">
        <v>1852</v>
      </c>
      <c r="Q808" s="40" t="s">
        <v>1853</v>
      </c>
      <c r="R808" s="40" t="s">
        <v>7136</v>
      </c>
    </row>
    <row r="809" spans="1:18" x14ac:dyDescent="0.25">
      <c r="A809" s="40" t="s">
        <v>4525</v>
      </c>
      <c r="B809" s="40" t="s">
        <v>4526</v>
      </c>
      <c r="C809" s="40" t="s">
        <v>1847</v>
      </c>
      <c r="D809" s="40" t="s">
        <v>1866</v>
      </c>
      <c r="E809" s="40" t="s">
        <v>4443</v>
      </c>
      <c r="F809" s="40"/>
      <c r="G809" s="40"/>
      <c r="H809" s="40"/>
      <c r="I809" s="40" t="s">
        <v>1882</v>
      </c>
      <c r="J809" s="40" t="s">
        <v>4526</v>
      </c>
      <c r="K809" s="40" t="s">
        <v>4527</v>
      </c>
      <c r="L809" s="40"/>
      <c r="M809" s="40" t="s">
        <v>4527</v>
      </c>
      <c r="N809" s="40"/>
      <c r="O809" s="40" t="b">
        <v>0</v>
      </c>
      <c r="P809" s="40" t="s">
        <v>1852</v>
      </c>
      <c r="Q809" s="40" t="s">
        <v>1853</v>
      </c>
      <c r="R809" s="40" t="s">
        <v>7136</v>
      </c>
    </row>
    <row r="810" spans="1:18" x14ac:dyDescent="0.25">
      <c r="A810" s="40" t="s">
        <v>4528</v>
      </c>
      <c r="B810" s="40" t="s">
        <v>4529</v>
      </c>
      <c r="C810" s="40" t="s">
        <v>1847</v>
      </c>
      <c r="D810" s="40" t="s">
        <v>1848</v>
      </c>
      <c r="E810" s="40" t="s">
        <v>2083</v>
      </c>
      <c r="F810" s="40" t="s">
        <v>4530</v>
      </c>
      <c r="G810" s="40"/>
      <c r="H810" s="40"/>
      <c r="I810" s="40" t="s">
        <v>1882</v>
      </c>
      <c r="J810" s="40" t="s">
        <v>4529</v>
      </c>
      <c r="K810" s="40" t="s">
        <v>4531</v>
      </c>
      <c r="L810" s="40"/>
      <c r="M810" s="40" t="s">
        <v>4531</v>
      </c>
      <c r="N810" s="40"/>
      <c r="O810" s="40" t="b">
        <v>0</v>
      </c>
      <c r="P810" s="40" t="s">
        <v>1852</v>
      </c>
      <c r="Q810" s="40" t="s">
        <v>1853</v>
      </c>
      <c r="R810" s="40" t="s">
        <v>7136</v>
      </c>
    </row>
    <row r="811" spans="1:18" x14ac:dyDescent="0.25">
      <c r="A811" s="40" t="s">
        <v>4532</v>
      </c>
      <c r="B811" s="40" t="s">
        <v>4533</v>
      </c>
      <c r="C811" s="40" t="s">
        <v>1847</v>
      </c>
      <c r="D811" s="40" t="s">
        <v>1866</v>
      </c>
      <c r="E811" s="40" t="s">
        <v>4443</v>
      </c>
      <c r="F811" s="40"/>
      <c r="G811" s="40"/>
      <c r="H811" s="40"/>
      <c r="I811" s="40" t="s">
        <v>1882</v>
      </c>
      <c r="J811" s="40" t="s">
        <v>4533</v>
      </c>
      <c r="K811" s="40" t="s">
        <v>4534</v>
      </c>
      <c r="L811" s="40"/>
      <c r="M811" s="40" t="s">
        <v>4534</v>
      </c>
      <c r="N811" s="40"/>
      <c r="O811" s="40" t="b">
        <v>0</v>
      </c>
      <c r="P811" s="40" t="s">
        <v>1852</v>
      </c>
      <c r="Q811" s="40" t="s">
        <v>1853</v>
      </c>
      <c r="R811" s="40" t="s">
        <v>7136</v>
      </c>
    </row>
    <row r="812" spans="1:18" x14ac:dyDescent="0.25">
      <c r="A812" s="40" t="s">
        <v>4535</v>
      </c>
      <c r="B812" s="40" t="s">
        <v>4536</v>
      </c>
      <c r="C812" s="40"/>
      <c r="D812" s="40" t="s">
        <v>1932</v>
      </c>
      <c r="E812" s="40"/>
      <c r="F812" s="40"/>
      <c r="G812" s="40"/>
      <c r="H812" s="40"/>
      <c r="I812" s="40" t="s">
        <v>1882</v>
      </c>
      <c r="J812" s="40"/>
      <c r="K812" s="40"/>
      <c r="L812" s="40" t="s">
        <v>4537</v>
      </c>
      <c r="M812" s="40" t="s">
        <v>4538</v>
      </c>
      <c r="N812" s="40"/>
      <c r="O812" s="40" t="b">
        <v>0</v>
      </c>
      <c r="P812" s="40" t="s">
        <v>1852</v>
      </c>
      <c r="Q812" s="40" t="s">
        <v>1853</v>
      </c>
      <c r="R812" s="40" t="s">
        <v>4535</v>
      </c>
    </row>
    <row r="813" spans="1:18" x14ac:dyDescent="0.25">
      <c r="A813" s="41" t="s">
        <v>591</v>
      </c>
      <c r="B813" s="41" t="s">
        <v>592</v>
      </c>
      <c r="C813" s="41"/>
      <c r="D813" s="41" t="s">
        <v>1848</v>
      </c>
      <c r="E813" s="41" t="s">
        <v>2764</v>
      </c>
      <c r="F813" s="41"/>
      <c r="G813" s="41" t="s">
        <v>1809</v>
      </c>
      <c r="H813" s="41" t="s">
        <v>1810</v>
      </c>
      <c r="I813" s="41" t="s">
        <v>1882</v>
      </c>
      <c r="J813" s="41" t="s">
        <v>4539</v>
      </c>
      <c r="K813" s="41" t="s">
        <v>4540</v>
      </c>
      <c r="L813" s="41" t="s">
        <v>4541</v>
      </c>
      <c r="M813" s="41" t="s">
        <v>4542</v>
      </c>
      <c r="N813" s="41">
        <v>45</v>
      </c>
      <c r="O813" s="41" t="b">
        <v>0</v>
      </c>
      <c r="P813" s="41" t="s">
        <v>1852</v>
      </c>
      <c r="Q813" s="41" t="s">
        <v>1853</v>
      </c>
      <c r="R813" s="41" t="s">
        <v>591</v>
      </c>
    </row>
    <row r="814" spans="1:18" x14ac:dyDescent="0.25">
      <c r="A814" s="41" t="s">
        <v>4543</v>
      </c>
      <c r="B814" s="41" t="s">
        <v>4544</v>
      </c>
      <c r="C814" s="41"/>
      <c r="D814" s="41" t="s">
        <v>1848</v>
      </c>
      <c r="E814" s="41" t="s">
        <v>4545</v>
      </c>
      <c r="F814" s="41"/>
      <c r="G814" s="41" t="s">
        <v>76</v>
      </c>
      <c r="H814" s="41" t="s">
        <v>1804</v>
      </c>
      <c r="I814" s="41" t="s">
        <v>4546</v>
      </c>
      <c r="J814" s="41"/>
      <c r="K814" s="41"/>
      <c r="L814" s="41" t="s">
        <v>4547</v>
      </c>
      <c r="M814" s="41" t="s">
        <v>4548</v>
      </c>
      <c r="N814" s="41">
        <v>59</v>
      </c>
      <c r="O814" s="41" t="b">
        <v>0</v>
      </c>
      <c r="P814" s="41" t="s">
        <v>1852</v>
      </c>
      <c r="Q814" s="41" t="s">
        <v>1853</v>
      </c>
      <c r="R814" s="41" t="s">
        <v>593</v>
      </c>
    </row>
    <row r="815" spans="1:18" x14ac:dyDescent="0.25">
      <c r="A815" s="41" t="s">
        <v>843</v>
      </c>
      <c r="B815" s="41" t="s">
        <v>844</v>
      </c>
      <c r="C815" s="41"/>
      <c r="D815" s="41" t="s">
        <v>1848</v>
      </c>
      <c r="E815" s="41"/>
      <c r="F815" s="41"/>
      <c r="G815" s="41" t="s">
        <v>1813</v>
      </c>
      <c r="H815" s="41" t="s">
        <v>1814</v>
      </c>
      <c r="I815" s="41" t="s">
        <v>4546</v>
      </c>
      <c r="J815" s="41"/>
      <c r="K815" s="41"/>
      <c r="L815" s="41" t="s">
        <v>4549</v>
      </c>
      <c r="M815" s="41" t="s">
        <v>4550</v>
      </c>
      <c r="N815" s="41">
        <v>59</v>
      </c>
      <c r="O815" s="41" t="b">
        <v>0</v>
      </c>
      <c r="P815" s="41" t="s">
        <v>1852</v>
      </c>
      <c r="Q815" s="41" t="s">
        <v>1853</v>
      </c>
      <c r="R815" s="41" t="s">
        <v>593</v>
      </c>
    </row>
    <row r="816" spans="1:18" x14ac:dyDescent="0.25">
      <c r="A816" s="40" t="s">
        <v>845</v>
      </c>
      <c r="B816" s="40" t="s">
        <v>846</v>
      </c>
      <c r="C816" s="40"/>
      <c r="D816" s="40" t="s">
        <v>3504</v>
      </c>
      <c r="E816" s="40"/>
      <c r="F816" s="40"/>
      <c r="G816" s="40"/>
      <c r="H816" s="40"/>
      <c r="I816" s="40" t="s">
        <v>4546</v>
      </c>
      <c r="J816" s="40" t="s">
        <v>1847</v>
      </c>
      <c r="K816" s="40" t="s">
        <v>4551</v>
      </c>
      <c r="L816" s="40" t="s">
        <v>4552</v>
      </c>
      <c r="M816" s="40" t="s">
        <v>4553</v>
      </c>
      <c r="N816" s="40">
        <v>59</v>
      </c>
      <c r="O816" s="40" t="b">
        <v>0</v>
      </c>
      <c r="P816" s="40" t="s">
        <v>1852</v>
      </c>
      <c r="Q816" s="40" t="s">
        <v>1853</v>
      </c>
      <c r="R816" s="40" t="s">
        <v>593</v>
      </c>
    </row>
    <row r="817" spans="1:18" x14ac:dyDescent="0.25">
      <c r="A817" s="41" t="s">
        <v>847</v>
      </c>
      <c r="B817" s="41" t="s">
        <v>848</v>
      </c>
      <c r="C817" s="41"/>
      <c r="D817" s="41" t="s">
        <v>1848</v>
      </c>
      <c r="E817" s="41" t="s">
        <v>1888</v>
      </c>
      <c r="F817" s="41" t="s">
        <v>4554</v>
      </c>
      <c r="G817" s="41" t="s">
        <v>1813</v>
      </c>
      <c r="H817" s="41" t="s">
        <v>1814</v>
      </c>
      <c r="I817" s="41" t="s">
        <v>4546</v>
      </c>
      <c r="J817" s="41"/>
      <c r="K817" s="41"/>
      <c r="L817" s="41" t="s">
        <v>4555</v>
      </c>
      <c r="M817" s="41" t="s">
        <v>4556</v>
      </c>
      <c r="N817" s="41">
        <v>59</v>
      </c>
      <c r="O817" s="41" t="b">
        <v>0</v>
      </c>
      <c r="P817" s="41" t="s">
        <v>1852</v>
      </c>
      <c r="Q817" s="41" t="s">
        <v>1853</v>
      </c>
      <c r="R817" s="41" t="s">
        <v>593</v>
      </c>
    </row>
    <row r="818" spans="1:18" x14ac:dyDescent="0.25">
      <c r="A818" s="41" t="s">
        <v>4557</v>
      </c>
      <c r="B818" s="41" t="s">
        <v>4558</v>
      </c>
      <c r="C818" s="41"/>
      <c r="D818" s="41" t="s">
        <v>1848</v>
      </c>
      <c r="E818" s="41" t="s">
        <v>1916</v>
      </c>
      <c r="F818" s="41"/>
      <c r="G818" s="41" t="s">
        <v>1813</v>
      </c>
      <c r="H818" s="41" t="s">
        <v>1814</v>
      </c>
      <c r="I818" s="41" t="s">
        <v>4546</v>
      </c>
      <c r="J818" s="41"/>
      <c r="K818" s="41"/>
      <c r="L818" s="41" t="s">
        <v>4559</v>
      </c>
      <c r="M818" s="41" t="s">
        <v>4560</v>
      </c>
      <c r="N818" s="41">
        <v>60</v>
      </c>
      <c r="O818" s="41" t="b">
        <v>1</v>
      </c>
      <c r="P818" s="41" t="s">
        <v>1852</v>
      </c>
      <c r="Q818" s="41" t="s">
        <v>1853</v>
      </c>
      <c r="R818" s="41" t="s">
        <v>593</v>
      </c>
    </row>
    <row r="819" spans="1:18" x14ac:dyDescent="0.25">
      <c r="A819" s="41" t="s">
        <v>4561</v>
      </c>
      <c r="B819" s="41" t="s">
        <v>4562</v>
      </c>
      <c r="C819" s="41"/>
      <c r="D819" s="41" t="s">
        <v>1920</v>
      </c>
      <c r="E819" s="41" t="s">
        <v>4563</v>
      </c>
      <c r="F819" s="41" t="s">
        <v>4564</v>
      </c>
      <c r="G819" s="41"/>
      <c r="H819" s="41"/>
      <c r="I819" s="41"/>
      <c r="J819" s="41"/>
      <c r="K819" s="41"/>
      <c r="L819" s="41" t="s">
        <v>4565</v>
      </c>
      <c r="M819" s="41" t="s">
        <v>4566</v>
      </c>
      <c r="N819" s="41"/>
      <c r="O819" s="41" t="b">
        <v>0</v>
      </c>
      <c r="P819" s="41" t="s">
        <v>1852</v>
      </c>
      <c r="Q819" s="41" t="s">
        <v>1853</v>
      </c>
      <c r="R819" s="41" t="s">
        <v>4561</v>
      </c>
    </row>
    <row r="820" spans="1:18" x14ac:dyDescent="0.25">
      <c r="A820" s="41" t="s">
        <v>4567</v>
      </c>
      <c r="B820" s="41" t="s">
        <v>4568</v>
      </c>
      <c r="C820" s="41" t="s">
        <v>1847</v>
      </c>
      <c r="D820" s="41" t="s">
        <v>3771</v>
      </c>
      <c r="E820" s="41"/>
      <c r="F820" s="41"/>
      <c r="G820" s="41"/>
      <c r="H820" s="41"/>
      <c r="I820" s="41" t="s">
        <v>1882</v>
      </c>
      <c r="J820" s="41"/>
      <c r="K820" s="41"/>
      <c r="L820" s="41" t="s">
        <v>4569</v>
      </c>
      <c r="M820" s="41" t="s">
        <v>4570</v>
      </c>
      <c r="N820" s="41"/>
      <c r="O820" s="41" t="b">
        <v>0</v>
      </c>
      <c r="P820" s="41" t="s">
        <v>1852</v>
      </c>
      <c r="Q820" s="41" t="s">
        <v>1853</v>
      </c>
      <c r="R820" s="41" t="s">
        <v>4567</v>
      </c>
    </row>
    <row r="821" spans="1:18" x14ac:dyDescent="0.25">
      <c r="A821" s="40" t="s">
        <v>4571</v>
      </c>
      <c r="B821" s="40" t="s">
        <v>4572</v>
      </c>
      <c r="C821" s="40"/>
      <c r="D821" s="40" t="s">
        <v>1848</v>
      </c>
      <c r="E821" s="40" t="s">
        <v>2001</v>
      </c>
      <c r="F821" s="40"/>
      <c r="G821" s="40" t="s">
        <v>76</v>
      </c>
      <c r="H821" s="40" t="s">
        <v>1804</v>
      </c>
      <c r="I821" s="40" t="s">
        <v>4573</v>
      </c>
      <c r="J821" s="40" t="s">
        <v>4572</v>
      </c>
      <c r="K821" s="40"/>
      <c r="L821" s="40" t="s">
        <v>1847</v>
      </c>
      <c r="M821" s="40" t="s">
        <v>4574</v>
      </c>
      <c r="N821" s="40">
        <v>49</v>
      </c>
      <c r="O821" s="40" t="b">
        <v>0</v>
      </c>
      <c r="P821" s="40" t="s">
        <v>1852</v>
      </c>
      <c r="Q821" s="40" t="s">
        <v>1853</v>
      </c>
      <c r="R821" s="40" t="s">
        <v>594</v>
      </c>
    </row>
    <row r="822" spans="1:18" x14ac:dyDescent="0.25">
      <c r="A822" s="40" t="s">
        <v>4575</v>
      </c>
      <c r="B822" s="40" t="s">
        <v>4576</v>
      </c>
      <c r="C822" s="40"/>
      <c r="D822" s="40" t="s">
        <v>1848</v>
      </c>
      <c r="E822" s="40" t="s">
        <v>1862</v>
      </c>
      <c r="F822" s="40"/>
      <c r="G822" s="40" t="s">
        <v>75</v>
      </c>
      <c r="H822" s="40" t="s">
        <v>1806</v>
      </c>
      <c r="I822" s="40" t="s">
        <v>4573</v>
      </c>
      <c r="J822" s="40" t="s">
        <v>4576</v>
      </c>
      <c r="K822" s="40"/>
      <c r="L822" s="40" t="s">
        <v>1847</v>
      </c>
      <c r="M822" s="40" t="s">
        <v>4577</v>
      </c>
      <c r="N822" s="40">
        <v>49</v>
      </c>
      <c r="O822" s="40" t="b">
        <v>0</v>
      </c>
      <c r="P822" s="40" t="s">
        <v>1852</v>
      </c>
      <c r="Q822" s="40" t="s">
        <v>1853</v>
      </c>
      <c r="R822" s="40" t="s">
        <v>594</v>
      </c>
    </row>
    <row r="823" spans="1:18" x14ac:dyDescent="0.25">
      <c r="A823" s="40" t="s">
        <v>4578</v>
      </c>
      <c r="B823" s="40" t="s">
        <v>4579</v>
      </c>
      <c r="C823" s="40"/>
      <c r="D823" s="40" t="s">
        <v>1848</v>
      </c>
      <c r="E823" s="40" t="s">
        <v>1956</v>
      </c>
      <c r="F823" s="40"/>
      <c r="G823" s="40" t="s">
        <v>75</v>
      </c>
      <c r="H823" s="40" t="s">
        <v>1806</v>
      </c>
      <c r="I823" s="40" t="s">
        <v>4573</v>
      </c>
      <c r="J823" s="40" t="s">
        <v>4579</v>
      </c>
      <c r="K823" s="40"/>
      <c r="L823" s="40" t="s">
        <v>1847</v>
      </c>
      <c r="M823" s="40" t="s">
        <v>4580</v>
      </c>
      <c r="N823" s="40">
        <v>49</v>
      </c>
      <c r="O823" s="40" t="b">
        <v>0</v>
      </c>
      <c r="P823" s="40" t="s">
        <v>1852</v>
      </c>
      <c r="Q823" s="40" t="s">
        <v>1853</v>
      </c>
      <c r="R823" s="40" t="s">
        <v>594</v>
      </c>
    </row>
    <row r="824" spans="1:18" x14ac:dyDescent="0.25">
      <c r="A824" s="41" t="s">
        <v>4581</v>
      </c>
      <c r="B824" s="41" t="s">
        <v>4582</v>
      </c>
      <c r="C824" s="41"/>
      <c r="D824" s="41" t="s">
        <v>1848</v>
      </c>
      <c r="E824" s="41" t="s">
        <v>1985</v>
      </c>
      <c r="F824" s="41"/>
      <c r="G824" s="41" t="s">
        <v>1813</v>
      </c>
      <c r="H824" s="41" t="s">
        <v>1814</v>
      </c>
      <c r="I824" s="41" t="s">
        <v>4573</v>
      </c>
      <c r="J824" s="41" t="s">
        <v>4582</v>
      </c>
      <c r="K824" s="41"/>
      <c r="L824" s="41" t="s">
        <v>1847</v>
      </c>
      <c r="M824" s="41" t="s">
        <v>4583</v>
      </c>
      <c r="N824" s="41">
        <v>49</v>
      </c>
      <c r="O824" s="41" t="b">
        <v>0</v>
      </c>
      <c r="P824" s="41" t="s">
        <v>1852</v>
      </c>
      <c r="Q824" s="41" t="s">
        <v>1853</v>
      </c>
      <c r="R824" s="41" t="s">
        <v>594</v>
      </c>
    </row>
    <row r="825" spans="1:18" x14ac:dyDescent="0.25">
      <c r="A825" s="41" t="s">
        <v>849</v>
      </c>
      <c r="B825" s="41" t="s">
        <v>850</v>
      </c>
      <c r="C825" s="41" t="s">
        <v>4584</v>
      </c>
      <c r="D825" s="41" t="s">
        <v>1848</v>
      </c>
      <c r="E825" s="41"/>
      <c r="F825" s="41"/>
      <c r="G825" s="41" t="s">
        <v>75</v>
      </c>
      <c r="H825" s="41" t="s">
        <v>1806</v>
      </c>
      <c r="I825" s="41" t="s">
        <v>4573</v>
      </c>
      <c r="J825" s="41" t="s">
        <v>4585</v>
      </c>
      <c r="K825" s="41"/>
      <c r="L825" s="41" t="s">
        <v>4586</v>
      </c>
      <c r="M825" s="41" t="s">
        <v>4587</v>
      </c>
      <c r="N825" s="41">
        <v>49</v>
      </c>
      <c r="O825" s="41" t="b">
        <v>0</v>
      </c>
      <c r="P825" s="41" t="s">
        <v>1852</v>
      </c>
      <c r="Q825" s="41" t="s">
        <v>1853</v>
      </c>
      <c r="R825" s="41" t="s">
        <v>594</v>
      </c>
    </row>
    <row r="826" spans="1:18" x14ac:dyDescent="0.25">
      <c r="A826" s="41" t="s">
        <v>851</v>
      </c>
      <c r="B826" s="41" t="s">
        <v>852</v>
      </c>
      <c r="C826" s="41" t="s">
        <v>4588</v>
      </c>
      <c r="D826" s="41" t="s">
        <v>1932</v>
      </c>
      <c r="E826" s="41"/>
      <c r="F826" s="41"/>
      <c r="G826" s="41"/>
      <c r="H826" s="41"/>
      <c r="I826" s="41" t="s">
        <v>4573</v>
      </c>
      <c r="J826" s="41" t="s">
        <v>4585</v>
      </c>
      <c r="K826" s="41"/>
      <c r="L826" s="41" t="s">
        <v>4589</v>
      </c>
      <c r="M826" s="41" t="s">
        <v>4590</v>
      </c>
      <c r="N826" s="41">
        <v>49</v>
      </c>
      <c r="O826" s="41" t="b">
        <v>0</v>
      </c>
      <c r="P826" s="41" t="s">
        <v>1852</v>
      </c>
      <c r="Q826" s="41" t="s">
        <v>1853</v>
      </c>
      <c r="R826" s="41" t="s">
        <v>594</v>
      </c>
    </row>
    <row r="827" spans="1:18" x14ac:dyDescent="0.25">
      <c r="A827" s="40" t="s">
        <v>853</v>
      </c>
      <c r="B827" s="40" t="s">
        <v>854</v>
      </c>
      <c r="C827" s="40" t="s">
        <v>4591</v>
      </c>
      <c r="D827" s="40" t="s">
        <v>2106</v>
      </c>
      <c r="E827" s="40"/>
      <c r="F827" s="40"/>
      <c r="G827" s="40"/>
      <c r="H827" s="40"/>
      <c r="I827" s="40" t="s">
        <v>4573</v>
      </c>
      <c r="J827" s="40" t="s">
        <v>4585</v>
      </c>
      <c r="K827" s="40"/>
      <c r="L827" s="40" t="s">
        <v>4592</v>
      </c>
      <c r="M827" s="40" t="s">
        <v>4593</v>
      </c>
      <c r="N827" s="40">
        <v>49</v>
      </c>
      <c r="O827" s="40" t="b">
        <v>0</v>
      </c>
      <c r="P827" s="40" t="s">
        <v>1852</v>
      </c>
      <c r="Q827" s="40" t="s">
        <v>1853</v>
      </c>
      <c r="R827" s="40" t="s">
        <v>594</v>
      </c>
    </row>
    <row r="828" spans="1:18" x14ac:dyDescent="0.25">
      <c r="A828" s="41" t="s">
        <v>4594</v>
      </c>
      <c r="B828" s="41" t="s">
        <v>4595</v>
      </c>
      <c r="C828" s="41" t="s">
        <v>4596</v>
      </c>
      <c r="D828" s="41" t="s">
        <v>3504</v>
      </c>
      <c r="E828" s="41"/>
      <c r="F828" s="41"/>
      <c r="G828" s="41"/>
      <c r="H828" s="41"/>
      <c r="I828" s="41" t="s">
        <v>4597</v>
      </c>
      <c r="J828" s="41" t="s">
        <v>4585</v>
      </c>
      <c r="K828" s="41"/>
      <c r="L828" s="41" t="s">
        <v>4598</v>
      </c>
      <c r="M828" s="41" t="s">
        <v>4599</v>
      </c>
      <c r="N828" s="41">
        <v>49</v>
      </c>
      <c r="O828" s="41" t="b">
        <v>0</v>
      </c>
      <c r="P828" s="41" t="s">
        <v>1852</v>
      </c>
      <c r="Q828" s="41" t="s">
        <v>1853</v>
      </c>
      <c r="R828" s="41" t="s">
        <v>594</v>
      </c>
    </row>
    <row r="829" spans="1:18" x14ac:dyDescent="0.25">
      <c r="A829" s="40" t="s">
        <v>597</v>
      </c>
      <c r="B829" s="40" t="s">
        <v>598</v>
      </c>
      <c r="C829" s="40" t="s">
        <v>4600</v>
      </c>
      <c r="D829" s="40" t="s">
        <v>2197</v>
      </c>
      <c r="E829" s="40"/>
      <c r="F829" s="40"/>
      <c r="G829" s="40"/>
      <c r="H829" s="40"/>
      <c r="I829" s="40" t="s">
        <v>1882</v>
      </c>
      <c r="J829" s="40"/>
      <c r="K829" s="40"/>
      <c r="L829" s="40" t="s">
        <v>4601</v>
      </c>
      <c r="M829" s="40" t="s">
        <v>4602</v>
      </c>
      <c r="N829" s="40">
        <v>31</v>
      </c>
      <c r="O829" s="40" t="b">
        <v>0</v>
      </c>
      <c r="P829" s="40" t="s">
        <v>1852</v>
      </c>
      <c r="Q829" s="40" t="s">
        <v>1853</v>
      </c>
      <c r="R829" s="40" t="s">
        <v>597</v>
      </c>
    </row>
    <row r="830" spans="1:18" x14ac:dyDescent="0.25">
      <c r="A830" s="40" t="s">
        <v>4603</v>
      </c>
      <c r="B830" s="40" t="s">
        <v>598</v>
      </c>
      <c r="C830" s="40" t="s">
        <v>4600</v>
      </c>
      <c r="D830" s="40" t="s">
        <v>2197</v>
      </c>
      <c r="E830" s="40"/>
      <c r="F830" s="40"/>
      <c r="G830" s="40"/>
      <c r="H830" s="40"/>
      <c r="I830" s="40" t="s">
        <v>4604</v>
      </c>
      <c r="J830" s="40" t="s">
        <v>4605</v>
      </c>
      <c r="K830" s="40" t="s">
        <v>4606</v>
      </c>
      <c r="L830" s="40" t="s">
        <v>1847</v>
      </c>
      <c r="M830" s="40" t="s">
        <v>4607</v>
      </c>
      <c r="N830" s="40">
        <v>31</v>
      </c>
      <c r="O830" s="40" t="b">
        <v>0</v>
      </c>
      <c r="P830" s="40" t="s">
        <v>1852</v>
      </c>
      <c r="Q830" s="40" t="s">
        <v>1853</v>
      </c>
      <c r="R830" s="40" t="s">
        <v>597</v>
      </c>
    </row>
    <row r="831" spans="1:18" x14ac:dyDescent="0.25">
      <c r="A831" s="40" t="s">
        <v>4608</v>
      </c>
      <c r="B831" s="40" t="s">
        <v>598</v>
      </c>
      <c r="C831" s="40" t="s">
        <v>4600</v>
      </c>
      <c r="D831" s="40" t="s">
        <v>2197</v>
      </c>
      <c r="E831" s="40"/>
      <c r="F831" s="40"/>
      <c r="G831" s="40"/>
      <c r="H831" s="40"/>
      <c r="I831" s="40" t="s">
        <v>4604</v>
      </c>
      <c r="J831" s="40" t="s">
        <v>4609</v>
      </c>
      <c r="K831" s="40" t="s">
        <v>4610</v>
      </c>
      <c r="L831" s="40" t="s">
        <v>1847</v>
      </c>
      <c r="M831" s="40" t="s">
        <v>4611</v>
      </c>
      <c r="N831" s="40">
        <v>31</v>
      </c>
      <c r="O831" s="40" t="b">
        <v>0</v>
      </c>
      <c r="P831" s="40" t="s">
        <v>1852</v>
      </c>
      <c r="Q831" s="40" t="s">
        <v>1853</v>
      </c>
      <c r="R831" s="40" t="s">
        <v>597</v>
      </c>
    </row>
    <row r="832" spans="1:18" x14ac:dyDescent="0.25">
      <c r="A832" s="40" t="s">
        <v>4612</v>
      </c>
      <c r="B832" s="40" t="s">
        <v>598</v>
      </c>
      <c r="C832" s="40" t="s">
        <v>4600</v>
      </c>
      <c r="D832" s="40" t="s">
        <v>2197</v>
      </c>
      <c r="E832" s="40"/>
      <c r="F832" s="40"/>
      <c r="G832" s="40"/>
      <c r="H832" s="40"/>
      <c r="I832" s="40" t="s">
        <v>4604</v>
      </c>
      <c r="J832" s="40" t="s">
        <v>4613</v>
      </c>
      <c r="K832" s="40" t="s">
        <v>4614</v>
      </c>
      <c r="L832" s="40" t="s">
        <v>1847</v>
      </c>
      <c r="M832" s="40" t="s">
        <v>4615</v>
      </c>
      <c r="N832" s="40">
        <v>31</v>
      </c>
      <c r="O832" s="40" t="b">
        <v>0</v>
      </c>
      <c r="P832" s="40" t="s">
        <v>1852</v>
      </c>
      <c r="Q832" s="40" t="s">
        <v>1853</v>
      </c>
      <c r="R832" s="40" t="s">
        <v>597</v>
      </c>
    </row>
    <row r="833" spans="1:18" x14ac:dyDescent="0.25">
      <c r="A833" s="40" t="s">
        <v>4616</v>
      </c>
      <c r="B833" s="40" t="s">
        <v>598</v>
      </c>
      <c r="C833" s="40" t="s">
        <v>4600</v>
      </c>
      <c r="D833" s="40" t="s">
        <v>2197</v>
      </c>
      <c r="E833" s="40"/>
      <c r="F833" s="40"/>
      <c r="G833" s="40"/>
      <c r="H833" s="40"/>
      <c r="I833" s="40" t="s">
        <v>4604</v>
      </c>
      <c r="J833" s="40" t="s">
        <v>4617</v>
      </c>
      <c r="K833" s="40" t="s">
        <v>4606</v>
      </c>
      <c r="L833" s="40" t="s">
        <v>1847</v>
      </c>
      <c r="M833" s="40" t="s">
        <v>4607</v>
      </c>
      <c r="N833" s="40">
        <v>31</v>
      </c>
      <c r="O833" s="40" t="b">
        <v>0</v>
      </c>
      <c r="P833" s="40" t="s">
        <v>1852</v>
      </c>
      <c r="Q833" s="40" t="s">
        <v>1853</v>
      </c>
      <c r="R833" s="40" t="s">
        <v>597</v>
      </c>
    </row>
    <row r="834" spans="1:18" x14ac:dyDescent="0.25">
      <c r="A834" s="40" t="s">
        <v>4618</v>
      </c>
      <c r="B834" s="40" t="s">
        <v>598</v>
      </c>
      <c r="C834" s="40" t="s">
        <v>4600</v>
      </c>
      <c r="D834" s="40" t="s">
        <v>2197</v>
      </c>
      <c r="E834" s="40" t="s">
        <v>4175</v>
      </c>
      <c r="F834" s="40"/>
      <c r="G834" s="40"/>
      <c r="H834" s="40"/>
      <c r="I834" s="40" t="s">
        <v>4604</v>
      </c>
      <c r="J834" s="40" t="s">
        <v>4619</v>
      </c>
      <c r="K834" s="40" t="s">
        <v>4620</v>
      </c>
      <c r="L834" s="40" t="s">
        <v>1847</v>
      </c>
      <c r="M834" s="40" t="s">
        <v>4621</v>
      </c>
      <c r="N834" s="40">
        <v>31</v>
      </c>
      <c r="O834" s="40" t="b">
        <v>0</v>
      </c>
      <c r="P834" s="40" t="s">
        <v>1852</v>
      </c>
      <c r="Q834" s="40" t="s">
        <v>1853</v>
      </c>
      <c r="R834" s="40" t="s">
        <v>597</v>
      </c>
    </row>
    <row r="835" spans="1:18" x14ac:dyDescent="0.25">
      <c r="A835" s="40" t="s">
        <v>4622</v>
      </c>
      <c r="B835" s="40" t="s">
        <v>598</v>
      </c>
      <c r="C835" s="40" t="s">
        <v>4600</v>
      </c>
      <c r="D835" s="40" t="s">
        <v>2197</v>
      </c>
      <c r="E835" s="40" t="s">
        <v>4175</v>
      </c>
      <c r="F835" s="40"/>
      <c r="G835" s="40"/>
      <c r="H835" s="40"/>
      <c r="I835" s="40" t="s">
        <v>4604</v>
      </c>
      <c r="J835" s="40" t="s">
        <v>4623</v>
      </c>
      <c r="K835" s="40" t="s">
        <v>4624</v>
      </c>
      <c r="L835" s="40" t="s">
        <v>1847</v>
      </c>
      <c r="M835" s="40" t="s">
        <v>4624</v>
      </c>
      <c r="N835" s="40">
        <v>31</v>
      </c>
      <c r="O835" s="40" t="b">
        <v>0</v>
      </c>
      <c r="P835" s="40" t="s">
        <v>1852</v>
      </c>
      <c r="Q835" s="40" t="s">
        <v>1853</v>
      </c>
      <c r="R835" s="40" t="s">
        <v>597</v>
      </c>
    </row>
    <row r="836" spans="1:18" x14ac:dyDescent="0.25">
      <c r="A836" s="41" t="s">
        <v>4625</v>
      </c>
      <c r="B836" s="41" t="s">
        <v>4626</v>
      </c>
      <c r="C836" s="41" t="s">
        <v>4600</v>
      </c>
      <c r="D836" s="41" t="s">
        <v>2197</v>
      </c>
      <c r="E836" s="41" t="s">
        <v>4175</v>
      </c>
      <c r="F836" s="41"/>
      <c r="G836" s="41"/>
      <c r="H836" s="41"/>
      <c r="I836" s="41" t="s">
        <v>4604</v>
      </c>
      <c r="J836" s="41" t="s">
        <v>4626</v>
      </c>
      <c r="K836" s="41" t="s">
        <v>4627</v>
      </c>
      <c r="L836" s="41" t="s">
        <v>1847</v>
      </c>
      <c r="M836" s="41" t="s">
        <v>4627</v>
      </c>
      <c r="N836" s="41">
        <v>31</v>
      </c>
      <c r="O836" s="41" t="b">
        <v>0</v>
      </c>
      <c r="P836" s="41" t="s">
        <v>1852</v>
      </c>
      <c r="Q836" s="41" t="s">
        <v>1853</v>
      </c>
      <c r="R836" s="41" t="s">
        <v>597</v>
      </c>
    </row>
    <row r="837" spans="1:18" x14ac:dyDescent="0.25">
      <c r="A837" s="41" t="s">
        <v>4628</v>
      </c>
      <c r="B837" s="41" t="s">
        <v>4629</v>
      </c>
      <c r="C837" s="41"/>
      <c r="D837" s="41" t="s">
        <v>1848</v>
      </c>
      <c r="E837" s="41"/>
      <c r="F837" s="41"/>
      <c r="G837" s="41"/>
      <c r="H837" s="41"/>
      <c r="I837" s="41"/>
      <c r="J837" s="41"/>
      <c r="K837" s="41"/>
      <c r="L837" s="41" t="s">
        <v>4630</v>
      </c>
      <c r="M837" s="41" t="s">
        <v>4631</v>
      </c>
      <c r="N837" s="41"/>
      <c r="O837" s="41" t="b">
        <v>0</v>
      </c>
      <c r="P837" s="41" t="s">
        <v>1852</v>
      </c>
      <c r="Q837" s="41" t="s">
        <v>1853</v>
      </c>
      <c r="R837" s="41" t="s">
        <v>4628</v>
      </c>
    </row>
    <row r="838" spans="1:18" x14ac:dyDescent="0.25">
      <c r="A838" s="41" t="s">
        <v>4632</v>
      </c>
      <c r="B838" s="41" t="s">
        <v>4633</v>
      </c>
      <c r="C838" s="41"/>
      <c r="D838" s="41" t="s">
        <v>3056</v>
      </c>
      <c r="E838" s="41" t="s">
        <v>4634</v>
      </c>
      <c r="F838" s="41" t="s">
        <v>4635</v>
      </c>
      <c r="G838" s="41"/>
      <c r="H838" s="41"/>
      <c r="I838" s="41"/>
      <c r="J838" s="41"/>
      <c r="K838" s="41"/>
      <c r="L838" s="41" t="s">
        <v>4636</v>
      </c>
      <c r="M838" s="41" t="s">
        <v>4637</v>
      </c>
      <c r="N838" s="41"/>
      <c r="O838" s="41" t="b">
        <v>0</v>
      </c>
      <c r="P838" s="41" t="s">
        <v>1852</v>
      </c>
      <c r="Q838" s="41" t="s">
        <v>1853</v>
      </c>
      <c r="R838" s="41" t="s">
        <v>4632</v>
      </c>
    </row>
    <row r="839" spans="1:18" x14ac:dyDescent="0.25">
      <c r="A839" s="41" t="s">
        <v>4638</v>
      </c>
      <c r="B839" s="41" t="s">
        <v>4639</v>
      </c>
      <c r="C839" s="41"/>
      <c r="D839" s="41" t="s">
        <v>1848</v>
      </c>
      <c r="E839" s="41"/>
      <c r="F839" s="41"/>
      <c r="G839" s="41" t="s">
        <v>1809</v>
      </c>
      <c r="H839" s="41" t="s">
        <v>1810</v>
      </c>
      <c r="I839" s="41"/>
      <c r="J839" s="41"/>
      <c r="K839" s="41"/>
      <c r="L839" s="41" t="s">
        <v>4640</v>
      </c>
      <c r="M839" s="41" t="s">
        <v>4641</v>
      </c>
      <c r="N839" s="41"/>
      <c r="O839" s="41" t="b">
        <v>0</v>
      </c>
      <c r="P839" s="41" t="s">
        <v>1852</v>
      </c>
      <c r="Q839" s="41" t="s">
        <v>1853</v>
      </c>
      <c r="R839" s="41" t="s">
        <v>4638</v>
      </c>
    </row>
    <row r="840" spans="1:18" x14ac:dyDescent="0.25">
      <c r="A840" s="41" t="s">
        <v>4642</v>
      </c>
      <c r="B840" s="41" t="s">
        <v>4643</v>
      </c>
      <c r="C840" s="41"/>
      <c r="D840" s="41" t="s">
        <v>1848</v>
      </c>
      <c r="E840" s="41"/>
      <c r="F840" s="41"/>
      <c r="G840" s="41" t="s">
        <v>76</v>
      </c>
      <c r="H840" s="41" t="s">
        <v>1804</v>
      </c>
      <c r="I840" s="41" t="s">
        <v>1882</v>
      </c>
      <c r="J840" s="41"/>
      <c r="K840" s="41"/>
      <c r="L840" s="41" t="s">
        <v>4644</v>
      </c>
      <c r="M840" s="41" t="s">
        <v>4645</v>
      </c>
      <c r="N840" s="41"/>
      <c r="O840" s="41" t="b">
        <v>1</v>
      </c>
      <c r="P840" s="41" t="s">
        <v>1852</v>
      </c>
      <c r="Q840" s="41" t="s">
        <v>1853</v>
      </c>
      <c r="R840" s="41" t="s">
        <v>4642</v>
      </c>
    </row>
    <row r="841" spans="1:18" x14ac:dyDescent="0.25">
      <c r="A841" s="41" t="s">
        <v>4646</v>
      </c>
      <c r="B841" s="41" t="s">
        <v>4647</v>
      </c>
      <c r="C841" s="41" t="s">
        <v>3387</v>
      </c>
      <c r="D841" s="41" t="s">
        <v>1848</v>
      </c>
      <c r="E841" s="41" t="s">
        <v>2132</v>
      </c>
      <c r="F841" s="41"/>
      <c r="G841" s="41" t="s">
        <v>1811</v>
      </c>
      <c r="H841" s="41" t="s">
        <v>1812</v>
      </c>
      <c r="I841" s="41" t="s">
        <v>1882</v>
      </c>
      <c r="J841" s="41" t="s">
        <v>1847</v>
      </c>
      <c r="K841" s="41" t="s">
        <v>4648</v>
      </c>
      <c r="L841" s="41" t="s">
        <v>4649</v>
      </c>
      <c r="M841" s="41" t="s">
        <v>4650</v>
      </c>
      <c r="N841" s="41"/>
      <c r="O841" s="41" t="b">
        <v>0</v>
      </c>
      <c r="P841" s="41" t="s">
        <v>3105</v>
      </c>
      <c r="Q841" s="41" t="s">
        <v>1853</v>
      </c>
      <c r="R841" s="41" t="s">
        <v>4646</v>
      </c>
    </row>
    <row r="842" spans="1:18" x14ac:dyDescent="0.25">
      <c r="A842" s="40" t="s">
        <v>4651</v>
      </c>
      <c r="B842" s="40" t="s">
        <v>4652</v>
      </c>
      <c r="C842" s="40" t="s">
        <v>4653</v>
      </c>
      <c r="D842" s="40" t="s">
        <v>1848</v>
      </c>
      <c r="E842" s="40" t="s">
        <v>2132</v>
      </c>
      <c r="F842" s="40"/>
      <c r="G842" s="40" t="s">
        <v>1811</v>
      </c>
      <c r="H842" s="40" t="s">
        <v>1812</v>
      </c>
      <c r="I842" s="40" t="s">
        <v>1882</v>
      </c>
      <c r="J842" s="40"/>
      <c r="K842" s="40" t="s">
        <v>4654</v>
      </c>
      <c r="L842" s="40"/>
      <c r="M842" s="40" t="s">
        <v>4655</v>
      </c>
      <c r="N842" s="40"/>
      <c r="O842" s="40" t="b">
        <v>0</v>
      </c>
      <c r="P842" s="40" t="s">
        <v>1852</v>
      </c>
      <c r="Q842" s="40" t="s">
        <v>1853</v>
      </c>
      <c r="R842" s="40" t="s">
        <v>4651</v>
      </c>
    </row>
    <row r="843" spans="1:18" x14ac:dyDescent="0.25">
      <c r="A843" s="40" t="s">
        <v>4656</v>
      </c>
      <c r="B843" s="40" t="s">
        <v>4657</v>
      </c>
      <c r="C843" s="40" t="s">
        <v>4653</v>
      </c>
      <c r="D843" s="40" t="s">
        <v>1848</v>
      </c>
      <c r="E843" s="40" t="s">
        <v>2132</v>
      </c>
      <c r="F843" s="40"/>
      <c r="G843" s="40" t="s">
        <v>1811</v>
      </c>
      <c r="H843" s="40" t="s">
        <v>1812</v>
      </c>
      <c r="I843" s="40" t="s">
        <v>1882</v>
      </c>
      <c r="J843" s="40"/>
      <c r="K843" s="40" t="s">
        <v>4658</v>
      </c>
      <c r="L843" s="40"/>
      <c r="M843" s="40" t="s">
        <v>4659</v>
      </c>
      <c r="N843" s="40"/>
      <c r="O843" s="40" t="b">
        <v>0</v>
      </c>
      <c r="P843" s="40" t="s">
        <v>1852</v>
      </c>
      <c r="Q843" s="40" t="s">
        <v>1853</v>
      </c>
      <c r="R843" s="40" t="s">
        <v>4656</v>
      </c>
    </row>
    <row r="844" spans="1:18" x14ac:dyDescent="0.25">
      <c r="A844" s="40" t="s">
        <v>599</v>
      </c>
      <c r="B844" s="40" t="s">
        <v>600</v>
      </c>
      <c r="C844" s="40"/>
      <c r="D844" s="40" t="s">
        <v>1848</v>
      </c>
      <c r="E844" s="40"/>
      <c r="F844" s="40"/>
      <c r="G844" s="40" t="s">
        <v>1811</v>
      </c>
      <c r="H844" s="40" t="s">
        <v>1812</v>
      </c>
      <c r="I844" s="40" t="s">
        <v>1882</v>
      </c>
      <c r="J844" s="40"/>
      <c r="K844" s="40"/>
      <c r="L844" s="40" t="s">
        <v>4660</v>
      </c>
      <c r="M844" s="40" t="s">
        <v>4661</v>
      </c>
      <c r="N844" s="40">
        <v>36</v>
      </c>
      <c r="O844" s="40" t="b">
        <v>0</v>
      </c>
      <c r="P844" s="40" t="s">
        <v>1852</v>
      </c>
      <c r="Q844" s="40" t="s">
        <v>1853</v>
      </c>
      <c r="R844" s="40" t="s">
        <v>599</v>
      </c>
    </row>
    <row r="845" spans="1:18" x14ac:dyDescent="0.25">
      <c r="A845" s="40" t="s">
        <v>4662</v>
      </c>
      <c r="B845" s="40" t="s">
        <v>4663</v>
      </c>
      <c r="C845" s="40"/>
      <c r="D845" s="40" t="s">
        <v>1848</v>
      </c>
      <c r="E845" s="40" t="s">
        <v>2116</v>
      </c>
      <c r="F845" s="40" t="s">
        <v>4664</v>
      </c>
      <c r="G845" s="40" t="s">
        <v>1811</v>
      </c>
      <c r="H845" s="40" t="s">
        <v>1812</v>
      </c>
      <c r="I845" s="40" t="s">
        <v>1882</v>
      </c>
      <c r="J845" s="40" t="s">
        <v>4663</v>
      </c>
      <c r="K845" s="40" t="s">
        <v>4665</v>
      </c>
      <c r="L845" s="40" t="s">
        <v>1847</v>
      </c>
      <c r="M845" s="40" t="s">
        <v>4665</v>
      </c>
      <c r="N845" s="40">
        <v>36</v>
      </c>
      <c r="O845" s="40" t="b">
        <v>0</v>
      </c>
      <c r="P845" s="40" t="s">
        <v>1852</v>
      </c>
      <c r="Q845" s="40" t="s">
        <v>1853</v>
      </c>
      <c r="R845" s="40" t="s">
        <v>599</v>
      </c>
    </row>
    <row r="846" spans="1:18" x14ac:dyDescent="0.25">
      <c r="A846" s="40" t="s">
        <v>4666</v>
      </c>
      <c r="B846" s="40" t="s">
        <v>4667</v>
      </c>
      <c r="C846" s="40"/>
      <c r="D846" s="40" t="s">
        <v>1848</v>
      </c>
      <c r="E846" s="40" t="s">
        <v>1968</v>
      </c>
      <c r="F846" s="40" t="s">
        <v>4230</v>
      </c>
      <c r="G846" s="40" t="s">
        <v>1811</v>
      </c>
      <c r="H846" s="40" t="s">
        <v>1812</v>
      </c>
      <c r="I846" s="40" t="s">
        <v>1882</v>
      </c>
      <c r="J846" s="40" t="s">
        <v>4667</v>
      </c>
      <c r="K846" s="40" t="s">
        <v>4668</v>
      </c>
      <c r="L846" s="40" t="s">
        <v>1847</v>
      </c>
      <c r="M846" s="40" t="s">
        <v>4668</v>
      </c>
      <c r="N846" s="40">
        <v>36</v>
      </c>
      <c r="O846" s="40" t="b">
        <v>0</v>
      </c>
      <c r="P846" s="40" t="s">
        <v>1852</v>
      </c>
      <c r="Q846" s="40" t="s">
        <v>1853</v>
      </c>
      <c r="R846" s="40" t="s">
        <v>599</v>
      </c>
    </row>
    <row r="847" spans="1:18" x14ac:dyDescent="0.25">
      <c r="A847" s="40" t="s">
        <v>4669</v>
      </c>
      <c r="B847" s="40" t="s">
        <v>4670</v>
      </c>
      <c r="C847" s="40"/>
      <c r="D847" s="40" t="s">
        <v>1848</v>
      </c>
      <c r="E847" s="40" t="s">
        <v>1862</v>
      </c>
      <c r="F847" s="40" t="s">
        <v>1993</v>
      </c>
      <c r="G847" s="40" t="s">
        <v>1811</v>
      </c>
      <c r="H847" s="40" t="s">
        <v>1812</v>
      </c>
      <c r="I847" s="40" t="s">
        <v>1882</v>
      </c>
      <c r="J847" s="40" t="s">
        <v>4670</v>
      </c>
      <c r="K847" s="40" t="s">
        <v>4671</v>
      </c>
      <c r="L847" s="40" t="s">
        <v>1847</v>
      </c>
      <c r="M847" s="40" t="s">
        <v>4671</v>
      </c>
      <c r="N847" s="40">
        <v>36</v>
      </c>
      <c r="O847" s="40" t="b">
        <v>0</v>
      </c>
      <c r="P847" s="40" t="s">
        <v>1852</v>
      </c>
      <c r="Q847" s="40" t="s">
        <v>1853</v>
      </c>
      <c r="R847" s="40" t="s">
        <v>599</v>
      </c>
    </row>
    <row r="848" spans="1:18" x14ac:dyDescent="0.25">
      <c r="A848" s="40" t="s">
        <v>4672</v>
      </c>
      <c r="B848" s="40" t="s">
        <v>4673</v>
      </c>
      <c r="C848" s="40"/>
      <c r="D848" s="40" t="s">
        <v>1848</v>
      </c>
      <c r="E848" s="40" t="s">
        <v>1985</v>
      </c>
      <c r="F848" s="40"/>
      <c r="G848" s="40" t="s">
        <v>1811</v>
      </c>
      <c r="H848" s="40" t="s">
        <v>1812</v>
      </c>
      <c r="I848" s="40" t="s">
        <v>1882</v>
      </c>
      <c r="J848" s="40" t="s">
        <v>4674</v>
      </c>
      <c r="K848" s="40" t="s">
        <v>4675</v>
      </c>
      <c r="L848" s="40" t="s">
        <v>1847</v>
      </c>
      <c r="M848" s="40" t="s">
        <v>4675</v>
      </c>
      <c r="N848" s="40">
        <v>36</v>
      </c>
      <c r="O848" s="40" t="b">
        <v>0</v>
      </c>
      <c r="P848" s="40" t="s">
        <v>1852</v>
      </c>
      <c r="Q848" s="40" t="s">
        <v>1853</v>
      </c>
      <c r="R848" s="40" t="s">
        <v>599</v>
      </c>
    </row>
    <row r="849" spans="1:18" x14ac:dyDescent="0.25">
      <c r="A849" s="40" t="s">
        <v>4676</v>
      </c>
      <c r="B849" s="40" t="s">
        <v>4677</v>
      </c>
      <c r="C849" s="40"/>
      <c r="D849" s="40" t="s">
        <v>1848</v>
      </c>
      <c r="E849" s="40" t="s">
        <v>1985</v>
      </c>
      <c r="F849" s="40"/>
      <c r="G849" s="40" t="s">
        <v>1811</v>
      </c>
      <c r="H849" s="40" t="s">
        <v>1812</v>
      </c>
      <c r="I849" s="40" t="s">
        <v>1882</v>
      </c>
      <c r="J849" s="40" t="s">
        <v>4677</v>
      </c>
      <c r="K849" s="40" t="s">
        <v>4678</v>
      </c>
      <c r="L849" s="40" t="s">
        <v>1847</v>
      </c>
      <c r="M849" s="40" t="s">
        <v>4678</v>
      </c>
      <c r="N849" s="40">
        <v>36</v>
      </c>
      <c r="O849" s="40" t="b">
        <v>0</v>
      </c>
      <c r="P849" s="40" t="s">
        <v>1852</v>
      </c>
      <c r="Q849" s="40" t="s">
        <v>1853</v>
      </c>
      <c r="R849" s="40" t="s">
        <v>599</v>
      </c>
    </row>
    <row r="850" spans="1:18" x14ac:dyDescent="0.25">
      <c r="A850" s="40" t="s">
        <v>4679</v>
      </c>
      <c r="B850" s="40" t="s">
        <v>4680</v>
      </c>
      <c r="C850" s="40"/>
      <c r="D850" s="40" t="s">
        <v>1848</v>
      </c>
      <c r="E850" s="40" t="s">
        <v>1960</v>
      </c>
      <c r="F850" s="40"/>
      <c r="G850" s="40" t="s">
        <v>1811</v>
      </c>
      <c r="H850" s="40" t="s">
        <v>1812</v>
      </c>
      <c r="I850" s="40" t="s">
        <v>1882</v>
      </c>
      <c r="J850" s="40" t="s">
        <v>4680</v>
      </c>
      <c r="K850" s="40" t="s">
        <v>4681</v>
      </c>
      <c r="L850" s="40" t="s">
        <v>1847</v>
      </c>
      <c r="M850" s="40" t="s">
        <v>4681</v>
      </c>
      <c r="N850" s="40">
        <v>36</v>
      </c>
      <c r="O850" s="40" t="b">
        <v>0</v>
      </c>
      <c r="P850" s="40" t="s">
        <v>1852</v>
      </c>
      <c r="Q850" s="40" t="s">
        <v>1853</v>
      </c>
      <c r="R850" s="40" t="s">
        <v>599</v>
      </c>
    </row>
    <row r="851" spans="1:18" x14ac:dyDescent="0.25">
      <c r="A851" s="40" t="s">
        <v>4682</v>
      </c>
      <c r="B851" s="40" t="s">
        <v>4683</v>
      </c>
      <c r="C851" s="40"/>
      <c r="D851" s="40" t="s">
        <v>1848</v>
      </c>
      <c r="E851" s="40" t="s">
        <v>1862</v>
      </c>
      <c r="F851" s="40"/>
      <c r="G851" s="40" t="s">
        <v>1811</v>
      </c>
      <c r="H851" s="40" t="s">
        <v>1812</v>
      </c>
      <c r="I851" s="40" t="s">
        <v>1882</v>
      </c>
      <c r="J851" s="40" t="s">
        <v>4683</v>
      </c>
      <c r="K851" s="40" t="s">
        <v>4684</v>
      </c>
      <c r="L851" s="40" t="s">
        <v>1847</v>
      </c>
      <c r="M851" s="40" t="s">
        <v>4684</v>
      </c>
      <c r="N851" s="40">
        <v>36</v>
      </c>
      <c r="O851" s="40" t="b">
        <v>0</v>
      </c>
      <c r="P851" s="40" t="s">
        <v>1852</v>
      </c>
      <c r="Q851" s="40" t="s">
        <v>1853</v>
      </c>
      <c r="R851" s="40" t="s">
        <v>599</v>
      </c>
    </row>
    <row r="852" spans="1:18" x14ac:dyDescent="0.25">
      <c r="A852" s="40" t="s">
        <v>4685</v>
      </c>
      <c r="B852" s="40" t="s">
        <v>4686</v>
      </c>
      <c r="C852" s="40"/>
      <c r="D852" s="40" t="s">
        <v>1848</v>
      </c>
      <c r="E852" s="40" t="s">
        <v>1968</v>
      </c>
      <c r="F852" s="40"/>
      <c r="G852" s="40" t="s">
        <v>1811</v>
      </c>
      <c r="H852" s="40" t="s">
        <v>1812</v>
      </c>
      <c r="I852" s="40" t="s">
        <v>1882</v>
      </c>
      <c r="J852" s="40" t="s">
        <v>4686</v>
      </c>
      <c r="K852" s="40" t="s">
        <v>4687</v>
      </c>
      <c r="L852" s="40" t="s">
        <v>1847</v>
      </c>
      <c r="M852" s="40" t="s">
        <v>4687</v>
      </c>
      <c r="N852" s="40">
        <v>36</v>
      </c>
      <c r="O852" s="40" t="b">
        <v>0</v>
      </c>
      <c r="P852" s="40" t="s">
        <v>1852</v>
      </c>
      <c r="Q852" s="40" t="s">
        <v>1853</v>
      </c>
      <c r="R852" s="40" t="s">
        <v>599</v>
      </c>
    </row>
    <row r="853" spans="1:18" x14ac:dyDescent="0.25">
      <c r="A853" s="40" t="s">
        <v>4688</v>
      </c>
      <c r="B853" s="40" t="s">
        <v>4689</v>
      </c>
      <c r="C853" s="40"/>
      <c r="D853" s="40" t="s">
        <v>1848</v>
      </c>
      <c r="E853" s="40" t="s">
        <v>1968</v>
      </c>
      <c r="F853" s="40"/>
      <c r="G853" s="40" t="s">
        <v>1811</v>
      </c>
      <c r="H853" s="40" t="s">
        <v>1812</v>
      </c>
      <c r="I853" s="40" t="s">
        <v>1882</v>
      </c>
      <c r="J853" s="40" t="s">
        <v>4689</v>
      </c>
      <c r="K853" s="40" t="s">
        <v>4690</v>
      </c>
      <c r="L853" s="40" t="s">
        <v>1847</v>
      </c>
      <c r="M853" s="40" t="s">
        <v>4690</v>
      </c>
      <c r="N853" s="40">
        <v>36</v>
      </c>
      <c r="O853" s="40" t="b">
        <v>0</v>
      </c>
      <c r="P853" s="40" t="s">
        <v>1852</v>
      </c>
      <c r="Q853" s="40" t="s">
        <v>1853</v>
      </c>
      <c r="R853" s="40" t="s">
        <v>599</v>
      </c>
    </row>
    <row r="854" spans="1:18" x14ac:dyDescent="0.25">
      <c r="A854" s="40" t="s">
        <v>4691</v>
      </c>
      <c r="B854" s="40" t="s">
        <v>4692</v>
      </c>
      <c r="C854" s="40"/>
      <c r="D854" s="40" t="s">
        <v>1848</v>
      </c>
      <c r="E854" s="40" t="s">
        <v>1960</v>
      </c>
      <c r="F854" s="40" t="s">
        <v>4693</v>
      </c>
      <c r="G854" s="40" t="s">
        <v>1811</v>
      </c>
      <c r="H854" s="40" t="s">
        <v>1812</v>
      </c>
      <c r="I854" s="40" t="s">
        <v>1882</v>
      </c>
      <c r="J854" s="40" t="s">
        <v>4692</v>
      </c>
      <c r="K854" s="40" t="s">
        <v>4694</v>
      </c>
      <c r="L854" s="40" t="s">
        <v>1847</v>
      </c>
      <c r="M854" s="40" t="s">
        <v>4694</v>
      </c>
      <c r="N854" s="40">
        <v>36</v>
      </c>
      <c r="O854" s="40" t="b">
        <v>0</v>
      </c>
      <c r="P854" s="40" t="s">
        <v>1852</v>
      </c>
      <c r="Q854" s="40" t="s">
        <v>1853</v>
      </c>
      <c r="R854" s="40" t="s">
        <v>599</v>
      </c>
    </row>
    <row r="855" spans="1:18" x14ac:dyDescent="0.25">
      <c r="A855" s="40" t="s">
        <v>4695</v>
      </c>
      <c r="B855" s="40" t="s">
        <v>4696</v>
      </c>
      <c r="C855" s="40"/>
      <c r="D855" s="40" t="s">
        <v>1848</v>
      </c>
      <c r="E855" s="40" t="s">
        <v>2001</v>
      </c>
      <c r="F855" s="40"/>
      <c r="G855" s="40" t="s">
        <v>1811</v>
      </c>
      <c r="H855" s="40" t="s">
        <v>1812</v>
      </c>
      <c r="I855" s="40" t="s">
        <v>1882</v>
      </c>
      <c r="J855" s="40" t="s">
        <v>4696</v>
      </c>
      <c r="K855" s="40" t="s">
        <v>4697</v>
      </c>
      <c r="L855" s="40" t="s">
        <v>1847</v>
      </c>
      <c r="M855" s="40" t="s">
        <v>4697</v>
      </c>
      <c r="N855" s="40">
        <v>36</v>
      </c>
      <c r="O855" s="40" t="b">
        <v>0</v>
      </c>
      <c r="P855" s="40" t="s">
        <v>1852</v>
      </c>
      <c r="Q855" s="40" t="s">
        <v>1853</v>
      </c>
      <c r="R855" s="40" t="s">
        <v>599</v>
      </c>
    </row>
    <row r="856" spans="1:18" x14ac:dyDescent="0.25">
      <c r="A856" s="40" t="s">
        <v>4698</v>
      </c>
      <c r="B856" s="40" t="s">
        <v>4699</v>
      </c>
      <c r="C856" s="40"/>
      <c r="D856" s="40" t="s">
        <v>1848</v>
      </c>
      <c r="E856" s="40" t="s">
        <v>2102</v>
      </c>
      <c r="F856" s="40" t="s">
        <v>2754</v>
      </c>
      <c r="G856" s="40" t="s">
        <v>1811</v>
      </c>
      <c r="H856" s="40" t="s">
        <v>1812</v>
      </c>
      <c r="I856" s="40" t="s">
        <v>1882</v>
      </c>
      <c r="J856" s="40" t="s">
        <v>4699</v>
      </c>
      <c r="K856" s="40" t="s">
        <v>4700</v>
      </c>
      <c r="L856" s="40" t="s">
        <v>1847</v>
      </c>
      <c r="M856" s="40" t="s">
        <v>4700</v>
      </c>
      <c r="N856" s="40">
        <v>36</v>
      </c>
      <c r="O856" s="40" t="b">
        <v>0</v>
      </c>
      <c r="P856" s="40" t="s">
        <v>1852</v>
      </c>
      <c r="Q856" s="40" t="s">
        <v>1853</v>
      </c>
      <c r="R856" s="40" t="s">
        <v>599</v>
      </c>
    </row>
    <row r="857" spans="1:18" x14ac:dyDescent="0.25">
      <c r="A857" s="40" t="s">
        <v>4701</v>
      </c>
      <c r="B857" s="40" t="s">
        <v>4702</v>
      </c>
      <c r="C857" s="40"/>
      <c r="D857" s="40" t="s">
        <v>1848</v>
      </c>
      <c r="E857" s="40" t="s">
        <v>2001</v>
      </c>
      <c r="F857" s="40"/>
      <c r="G857" s="40" t="s">
        <v>1811</v>
      </c>
      <c r="H857" s="40" t="s">
        <v>1812</v>
      </c>
      <c r="I857" s="40" t="s">
        <v>1882</v>
      </c>
      <c r="J857" s="40" t="s">
        <v>4702</v>
      </c>
      <c r="K857" s="40" t="s">
        <v>4703</v>
      </c>
      <c r="L857" s="40" t="s">
        <v>1847</v>
      </c>
      <c r="M857" s="40" t="s">
        <v>4703</v>
      </c>
      <c r="N857" s="40">
        <v>36</v>
      </c>
      <c r="O857" s="40" t="b">
        <v>0</v>
      </c>
      <c r="P857" s="40" t="s">
        <v>1852</v>
      </c>
      <c r="Q857" s="40" t="s">
        <v>1853</v>
      </c>
      <c r="R857" s="40" t="s">
        <v>599</v>
      </c>
    </row>
    <row r="858" spans="1:18" x14ac:dyDescent="0.25">
      <c r="A858" s="40" t="s">
        <v>4704</v>
      </c>
      <c r="B858" s="40" t="s">
        <v>4705</v>
      </c>
      <c r="C858" s="40"/>
      <c r="D858" s="40" t="s">
        <v>1848</v>
      </c>
      <c r="E858" s="40" t="s">
        <v>1968</v>
      </c>
      <c r="F858" s="40"/>
      <c r="G858" s="40" t="s">
        <v>1811</v>
      </c>
      <c r="H858" s="40" t="s">
        <v>1812</v>
      </c>
      <c r="I858" s="40" t="s">
        <v>1882</v>
      </c>
      <c r="J858" s="40" t="s">
        <v>4705</v>
      </c>
      <c r="K858" s="40" t="s">
        <v>4706</v>
      </c>
      <c r="L858" s="40" t="s">
        <v>1847</v>
      </c>
      <c r="M858" s="40" t="s">
        <v>4706</v>
      </c>
      <c r="N858" s="40">
        <v>36</v>
      </c>
      <c r="O858" s="40" t="b">
        <v>0</v>
      </c>
      <c r="P858" s="40" t="s">
        <v>1852</v>
      </c>
      <c r="Q858" s="40" t="s">
        <v>1853</v>
      </c>
      <c r="R858" s="40" t="s">
        <v>599</v>
      </c>
    </row>
    <row r="859" spans="1:18" x14ac:dyDescent="0.25">
      <c r="A859" s="40" t="s">
        <v>4707</v>
      </c>
      <c r="B859" s="40" t="s">
        <v>4708</v>
      </c>
      <c r="C859" s="40"/>
      <c r="D859" s="40" t="s">
        <v>1848</v>
      </c>
      <c r="E859" s="40" t="s">
        <v>1862</v>
      </c>
      <c r="F859" s="40"/>
      <c r="G859" s="40" t="s">
        <v>1811</v>
      </c>
      <c r="H859" s="40" t="s">
        <v>1812</v>
      </c>
      <c r="I859" s="40" t="s">
        <v>1882</v>
      </c>
      <c r="J859" s="40" t="s">
        <v>4708</v>
      </c>
      <c r="K859" s="40" t="s">
        <v>4709</v>
      </c>
      <c r="L859" s="40"/>
      <c r="M859" s="40" t="s">
        <v>4709</v>
      </c>
      <c r="N859" s="40">
        <v>36</v>
      </c>
      <c r="O859" s="40" t="b">
        <v>0</v>
      </c>
      <c r="P859" s="40" t="s">
        <v>1852</v>
      </c>
      <c r="Q859" s="40" t="s">
        <v>1853</v>
      </c>
      <c r="R859" s="40" t="s">
        <v>599</v>
      </c>
    </row>
    <row r="860" spans="1:18" x14ac:dyDescent="0.25">
      <c r="A860" s="40" t="s">
        <v>4710</v>
      </c>
      <c r="B860" s="40" t="s">
        <v>4711</v>
      </c>
      <c r="C860" s="40"/>
      <c r="D860" s="40" t="s">
        <v>1848</v>
      </c>
      <c r="E860" s="40" t="s">
        <v>1985</v>
      </c>
      <c r="F860" s="40"/>
      <c r="G860" s="40" t="s">
        <v>1811</v>
      </c>
      <c r="H860" s="40" t="s">
        <v>1812</v>
      </c>
      <c r="I860" s="40" t="s">
        <v>1882</v>
      </c>
      <c r="J860" s="40" t="s">
        <v>4712</v>
      </c>
      <c r="K860" s="40" t="s">
        <v>4713</v>
      </c>
      <c r="L860" s="40"/>
      <c r="M860" s="40" t="s">
        <v>4713</v>
      </c>
      <c r="N860" s="40">
        <v>36</v>
      </c>
      <c r="O860" s="40" t="b">
        <v>0</v>
      </c>
      <c r="P860" s="40" t="s">
        <v>1852</v>
      </c>
      <c r="Q860" s="40" t="s">
        <v>1853</v>
      </c>
      <c r="R860" s="40" t="s">
        <v>599</v>
      </c>
    </row>
    <row r="861" spans="1:18" x14ac:dyDescent="0.25">
      <c r="A861" s="40" t="s">
        <v>4714</v>
      </c>
      <c r="B861" s="40" t="s">
        <v>4715</v>
      </c>
      <c r="C861" s="40"/>
      <c r="D861" s="40" t="s">
        <v>1848</v>
      </c>
      <c r="E861" s="40" t="s">
        <v>1985</v>
      </c>
      <c r="F861" s="40"/>
      <c r="G861" s="40" t="s">
        <v>1811</v>
      </c>
      <c r="H861" s="40" t="s">
        <v>1812</v>
      </c>
      <c r="I861" s="40" t="s">
        <v>1882</v>
      </c>
      <c r="J861" s="40" t="s">
        <v>4715</v>
      </c>
      <c r="K861" s="40" t="s">
        <v>4716</v>
      </c>
      <c r="L861" s="40" t="s">
        <v>1847</v>
      </c>
      <c r="M861" s="40" t="s">
        <v>4716</v>
      </c>
      <c r="N861" s="40">
        <v>36</v>
      </c>
      <c r="O861" s="40" t="b">
        <v>0</v>
      </c>
      <c r="P861" s="40" t="s">
        <v>1852</v>
      </c>
      <c r="Q861" s="40" t="s">
        <v>1853</v>
      </c>
      <c r="R861" s="40" t="s">
        <v>599</v>
      </c>
    </row>
    <row r="862" spans="1:18" x14ac:dyDescent="0.25">
      <c r="A862" s="40" t="s">
        <v>4717</v>
      </c>
      <c r="B862" s="40" t="s">
        <v>4718</v>
      </c>
      <c r="C862" s="40"/>
      <c r="D862" s="40" t="s">
        <v>1848</v>
      </c>
      <c r="E862" s="40" t="s">
        <v>1956</v>
      </c>
      <c r="F862" s="40"/>
      <c r="G862" s="40" t="s">
        <v>1811</v>
      </c>
      <c r="H862" s="40" t="s">
        <v>1812</v>
      </c>
      <c r="I862" s="40" t="s">
        <v>1882</v>
      </c>
      <c r="J862" s="40" t="s">
        <v>4718</v>
      </c>
      <c r="K862" s="40" t="s">
        <v>4719</v>
      </c>
      <c r="L862" s="40" t="s">
        <v>1847</v>
      </c>
      <c r="M862" s="40" t="s">
        <v>4719</v>
      </c>
      <c r="N862" s="40">
        <v>36</v>
      </c>
      <c r="O862" s="40" t="b">
        <v>0</v>
      </c>
      <c r="P862" s="40" t="s">
        <v>1852</v>
      </c>
      <c r="Q862" s="40" t="s">
        <v>1853</v>
      </c>
      <c r="R862" s="40" t="s">
        <v>599</v>
      </c>
    </row>
    <row r="863" spans="1:18" x14ac:dyDescent="0.25">
      <c r="A863" s="40" t="s">
        <v>4720</v>
      </c>
      <c r="B863" s="40" t="s">
        <v>4721</v>
      </c>
      <c r="C863" s="40"/>
      <c r="D863" s="40" t="s">
        <v>1848</v>
      </c>
      <c r="E863" s="40" t="s">
        <v>1985</v>
      </c>
      <c r="F863" s="40"/>
      <c r="G863" s="40" t="s">
        <v>1811</v>
      </c>
      <c r="H863" s="40" t="s">
        <v>1812</v>
      </c>
      <c r="I863" s="40" t="s">
        <v>1882</v>
      </c>
      <c r="J863" s="40" t="s">
        <v>4721</v>
      </c>
      <c r="K863" s="40" t="s">
        <v>4722</v>
      </c>
      <c r="L863" s="40" t="s">
        <v>1847</v>
      </c>
      <c r="M863" s="40" t="s">
        <v>4722</v>
      </c>
      <c r="N863" s="40">
        <v>36</v>
      </c>
      <c r="O863" s="40" t="b">
        <v>0</v>
      </c>
      <c r="P863" s="40" t="s">
        <v>1852</v>
      </c>
      <c r="Q863" s="40" t="s">
        <v>1853</v>
      </c>
      <c r="R863" s="40" t="s">
        <v>599</v>
      </c>
    </row>
    <row r="864" spans="1:18" x14ac:dyDescent="0.25">
      <c r="A864" s="40" t="s">
        <v>4723</v>
      </c>
      <c r="B864" s="40" t="s">
        <v>4724</v>
      </c>
      <c r="C864" s="40"/>
      <c r="D864" s="40" t="s">
        <v>1848</v>
      </c>
      <c r="E864" s="40" t="s">
        <v>1968</v>
      </c>
      <c r="F864" s="40"/>
      <c r="G864" s="40" t="s">
        <v>1811</v>
      </c>
      <c r="H864" s="40" t="s">
        <v>1812</v>
      </c>
      <c r="I864" s="40" t="s">
        <v>1882</v>
      </c>
      <c r="J864" s="40" t="s">
        <v>4724</v>
      </c>
      <c r="K864" s="40" t="s">
        <v>4725</v>
      </c>
      <c r="L864" s="40" t="s">
        <v>1847</v>
      </c>
      <c r="M864" s="40" t="s">
        <v>4725</v>
      </c>
      <c r="N864" s="40">
        <v>36</v>
      </c>
      <c r="O864" s="40" t="b">
        <v>0</v>
      </c>
      <c r="P864" s="40" t="s">
        <v>1852</v>
      </c>
      <c r="Q864" s="40" t="s">
        <v>1853</v>
      </c>
      <c r="R864" s="40" t="s">
        <v>599</v>
      </c>
    </row>
    <row r="865" spans="1:18" x14ac:dyDescent="0.25">
      <c r="A865" s="40" t="s">
        <v>4726</v>
      </c>
      <c r="B865" s="40" t="s">
        <v>4727</v>
      </c>
      <c r="C865" s="40"/>
      <c r="D865" s="40" t="s">
        <v>1848</v>
      </c>
      <c r="E865" s="40" t="s">
        <v>1849</v>
      </c>
      <c r="F865" s="40"/>
      <c r="G865" s="40" t="s">
        <v>1811</v>
      </c>
      <c r="H865" s="40" t="s">
        <v>1812</v>
      </c>
      <c r="I865" s="40" t="s">
        <v>1882</v>
      </c>
      <c r="J865" s="40" t="s">
        <v>4727</v>
      </c>
      <c r="K865" s="40" t="s">
        <v>4728</v>
      </c>
      <c r="L865" s="40" t="s">
        <v>1847</v>
      </c>
      <c r="M865" s="40" t="s">
        <v>4728</v>
      </c>
      <c r="N865" s="40">
        <v>36</v>
      </c>
      <c r="O865" s="40" t="b">
        <v>0</v>
      </c>
      <c r="P865" s="40" t="s">
        <v>1852</v>
      </c>
      <c r="Q865" s="40" t="s">
        <v>1853</v>
      </c>
      <c r="R865" s="40" t="s">
        <v>599</v>
      </c>
    </row>
    <row r="866" spans="1:18" x14ac:dyDescent="0.25">
      <c r="A866" s="40" t="s">
        <v>4729</v>
      </c>
      <c r="B866" s="40" t="s">
        <v>4730</v>
      </c>
      <c r="C866" s="40"/>
      <c r="D866" s="40" t="s">
        <v>1848</v>
      </c>
      <c r="E866" s="40" t="s">
        <v>1862</v>
      </c>
      <c r="F866" s="40"/>
      <c r="G866" s="40" t="s">
        <v>1811</v>
      </c>
      <c r="H866" s="40" t="s">
        <v>1812</v>
      </c>
      <c r="I866" s="40" t="s">
        <v>1882</v>
      </c>
      <c r="J866" s="40" t="s">
        <v>4730</v>
      </c>
      <c r="K866" s="40" t="s">
        <v>4731</v>
      </c>
      <c r="L866" s="40" t="s">
        <v>1847</v>
      </c>
      <c r="M866" s="40" t="s">
        <v>4731</v>
      </c>
      <c r="N866" s="40">
        <v>36</v>
      </c>
      <c r="O866" s="40" t="b">
        <v>0</v>
      </c>
      <c r="P866" s="40" t="s">
        <v>1852</v>
      </c>
      <c r="Q866" s="40" t="s">
        <v>1853</v>
      </c>
      <c r="R866" s="40" t="s">
        <v>599</v>
      </c>
    </row>
    <row r="867" spans="1:18" x14ac:dyDescent="0.25">
      <c r="A867" s="40" t="s">
        <v>4732</v>
      </c>
      <c r="B867" s="40" t="s">
        <v>4733</v>
      </c>
      <c r="C867" s="40"/>
      <c r="D867" s="40" t="s">
        <v>1848</v>
      </c>
      <c r="E867" s="40" t="s">
        <v>2116</v>
      </c>
      <c r="F867" s="40"/>
      <c r="G867" s="40" t="s">
        <v>1811</v>
      </c>
      <c r="H867" s="40" t="s">
        <v>1812</v>
      </c>
      <c r="I867" s="40" t="s">
        <v>1882</v>
      </c>
      <c r="J867" s="40" t="s">
        <v>4733</v>
      </c>
      <c r="K867" s="40" t="s">
        <v>4734</v>
      </c>
      <c r="L867" s="40" t="s">
        <v>1847</v>
      </c>
      <c r="M867" s="40" t="s">
        <v>4734</v>
      </c>
      <c r="N867" s="40">
        <v>36</v>
      </c>
      <c r="O867" s="40" t="b">
        <v>0</v>
      </c>
      <c r="P867" s="40" t="s">
        <v>1852</v>
      </c>
      <c r="Q867" s="40" t="s">
        <v>1853</v>
      </c>
      <c r="R867" s="40" t="s">
        <v>599</v>
      </c>
    </row>
    <row r="868" spans="1:18" x14ac:dyDescent="0.25">
      <c r="A868" s="40" t="s">
        <v>4735</v>
      </c>
      <c r="B868" s="40" t="s">
        <v>4736</v>
      </c>
      <c r="C868" s="40"/>
      <c r="D868" s="40" t="s">
        <v>1848</v>
      </c>
      <c r="E868" s="40" t="s">
        <v>2116</v>
      </c>
      <c r="F868" s="40"/>
      <c r="G868" s="40" t="s">
        <v>1811</v>
      </c>
      <c r="H868" s="40" t="s">
        <v>1812</v>
      </c>
      <c r="I868" s="40" t="s">
        <v>1882</v>
      </c>
      <c r="J868" s="40" t="s">
        <v>4736</v>
      </c>
      <c r="K868" s="40" t="s">
        <v>4737</v>
      </c>
      <c r="L868" s="40" t="s">
        <v>1847</v>
      </c>
      <c r="M868" s="40" t="s">
        <v>4737</v>
      </c>
      <c r="N868" s="40">
        <v>36</v>
      </c>
      <c r="O868" s="40" t="b">
        <v>0</v>
      </c>
      <c r="P868" s="40" t="s">
        <v>1852</v>
      </c>
      <c r="Q868" s="40" t="s">
        <v>1853</v>
      </c>
      <c r="R868" s="40" t="s">
        <v>599</v>
      </c>
    </row>
    <row r="869" spans="1:18" x14ac:dyDescent="0.25">
      <c r="A869" s="40" t="s">
        <v>4738</v>
      </c>
      <c r="B869" s="40" t="s">
        <v>4739</v>
      </c>
      <c r="C869" s="40"/>
      <c r="D869" s="40" t="s">
        <v>1848</v>
      </c>
      <c r="E869" s="40" t="s">
        <v>2116</v>
      </c>
      <c r="F869" s="40"/>
      <c r="G869" s="40" t="s">
        <v>1811</v>
      </c>
      <c r="H869" s="40" t="s">
        <v>1812</v>
      </c>
      <c r="I869" s="40" t="s">
        <v>1882</v>
      </c>
      <c r="J869" s="40" t="s">
        <v>4739</v>
      </c>
      <c r="K869" s="40" t="s">
        <v>4740</v>
      </c>
      <c r="L869" s="40" t="s">
        <v>1847</v>
      </c>
      <c r="M869" s="40" t="s">
        <v>4740</v>
      </c>
      <c r="N869" s="40">
        <v>36</v>
      </c>
      <c r="O869" s="40" t="b">
        <v>0</v>
      </c>
      <c r="P869" s="40" t="s">
        <v>1852</v>
      </c>
      <c r="Q869" s="40" t="s">
        <v>1853</v>
      </c>
      <c r="R869" s="40" t="s">
        <v>599</v>
      </c>
    </row>
    <row r="870" spans="1:18" x14ac:dyDescent="0.25">
      <c r="A870" s="40" t="s">
        <v>4741</v>
      </c>
      <c r="B870" s="40" t="s">
        <v>4742</v>
      </c>
      <c r="C870" s="40"/>
      <c r="D870" s="40" t="s">
        <v>1848</v>
      </c>
      <c r="E870" s="40" t="s">
        <v>1916</v>
      </c>
      <c r="F870" s="40"/>
      <c r="G870" s="40" t="s">
        <v>1811</v>
      </c>
      <c r="H870" s="40" t="s">
        <v>1812</v>
      </c>
      <c r="I870" s="40" t="s">
        <v>1882</v>
      </c>
      <c r="J870" s="40" t="s">
        <v>4742</v>
      </c>
      <c r="K870" s="40" t="s">
        <v>4743</v>
      </c>
      <c r="L870" s="40" t="s">
        <v>1847</v>
      </c>
      <c r="M870" s="40" t="s">
        <v>4743</v>
      </c>
      <c r="N870" s="40">
        <v>36</v>
      </c>
      <c r="O870" s="40" t="b">
        <v>0</v>
      </c>
      <c r="P870" s="40" t="s">
        <v>1852</v>
      </c>
      <c r="Q870" s="40" t="s">
        <v>1853</v>
      </c>
      <c r="R870" s="40" t="s">
        <v>599</v>
      </c>
    </row>
    <row r="871" spans="1:18" x14ac:dyDescent="0.25">
      <c r="A871" s="40" t="s">
        <v>4744</v>
      </c>
      <c r="B871" s="40" t="s">
        <v>4745</v>
      </c>
      <c r="C871" s="40"/>
      <c r="D871" s="40" t="s">
        <v>1848</v>
      </c>
      <c r="E871" s="40" t="s">
        <v>1985</v>
      </c>
      <c r="F871" s="40"/>
      <c r="G871" s="40" t="s">
        <v>1811</v>
      </c>
      <c r="H871" s="40" t="s">
        <v>1812</v>
      </c>
      <c r="I871" s="40" t="s">
        <v>1882</v>
      </c>
      <c r="J871" s="40" t="s">
        <v>4745</v>
      </c>
      <c r="K871" s="40" t="s">
        <v>4746</v>
      </c>
      <c r="L871" s="40" t="s">
        <v>1847</v>
      </c>
      <c r="M871" s="40" t="s">
        <v>4746</v>
      </c>
      <c r="N871" s="40">
        <v>36</v>
      </c>
      <c r="O871" s="40" t="b">
        <v>0</v>
      </c>
      <c r="P871" s="40" t="s">
        <v>1852</v>
      </c>
      <c r="Q871" s="40" t="s">
        <v>1853</v>
      </c>
      <c r="R871" s="40" t="s">
        <v>599</v>
      </c>
    </row>
    <row r="872" spans="1:18" x14ac:dyDescent="0.25">
      <c r="A872" s="40" t="s">
        <v>4747</v>
      </c>
      <c r="B872" s="40" t="s">
        <v>4748</v>
      </c>
      <c r="C872" s="40"/>
      <c r="D872" s="40" t="s">
        <v>1848</v>
      </c>
      <c r="E872" s="40" t="s">
        <v>1862</v>
      </c>
      <c r="F872" s="40"/>
      <c r="G872" s="40" t="s">
        <v>1811</v>
      </c>
      <c r="H872" s="40" t="s">
        <v>1812</v>
      </c>
      <c r="I872" s="40" t="s">
        <v>1882</v>
      </c>
      <c r="J872" s="40" t="s">
        <v>4748</v>
      </c>
      <c r="K872" s="40" t="s">
        <v>4749</v>
      </c>
      <c r="L872" s="40" t="s">
        <v>1847</v>
      </c>
      <c r="M872" s="40" t="s">
        <v>4749</v>
      </c>
      <c r="N872" s="40">
        <v>36</v>
      </c>
      <c r="O872" s="40" t="b">
        <v>0</v>
      </c>
      <c r="P872" s="40" t="s">
        <v>1852</v>
      </c>
      <c r="Q872" s="40" t="s">
        <v>1853</v>
      </c>
      <c r="R872" s="40" t="s">
        <v>599</v>
      </c>
    </row>
    <row r="873" spans="1:18" x14ac:dyDescent="0.25">
      <c r="A873" s="40" t="s">
        <v>4750</v>
      </c>
      <c r="B873" s="40" t="s">
        <v>4751</v>
      </c>
      <c r="C873" s="40"/>
      <c r="D873" s="40" t="s">
        <v>1848</v>
      </c>
      <c r="E873" s="40" t="s">
        <v>2116</v>
      </c>
      <c r="F873" s="40" t="s">
        <v>4371</v>
      </c>
      <c r="G873" s="40" t="s">
        <v>1811</v>
      </c>
      <c r="H873" s="40" t="s">
        <v>1812</v>
      </c>
      <c r="I873" s="40" t="s">
        <v>1882</v>
      </c>
      <c r="J873" s="40" t="s">
        <v>4751</v>
      </c>
      <c r="K873" s="40" t="s">
        <v>4752</v>
      </c>
      <c r="L873" s="40" t="s">
        <v>1847</v>
      </c>
      <c r="M873" s="40" t="s">
        <v>4752</v>
      </c>
      <c r="N873" s="40">
        <v>36</v>
      </c>
      <c r="O873" s="40" t="b">
        <v>0</v>
      </c>
      <c r="P873" s="40" t="s">
        <v>1852</v>
      </c>
      <c r="Q873" s="40" t="s">
        <v>1853</v>
      </c>
      <c r="R873" s="40" t="s">
        <v>599</v>
      </c>
    </row>
    <row r="874" spans="1:18" x14ac:dyDescent="0.25">
      <c r="A874" s="41" t="s">
        <v>4753</v>
      </c>
      <c r="B874" s="41" t="s">
        <v>4754</v>
      </c>
      <c r="C874" s="41"/>
      <c r="D874" s="41" t="s">
        <v>1848</v>
      </c>
      <c r="E874" s="41" t="s">
        <v>1956</v>
      </c>
      <c r="F874" s="41"/>
      <c r="G874" s="41" t="s">
        <v>1811</v>
      </c>
      <c r="H874" s="41" t="s">
        <v>1812</v>
      </c>
      <c r="I874" s="41" t="s">
        <v>1882</v>
      </c>
      <c r="J874" s="41" t="s">
        <v>4754</v>
      </c>
      <c r="K874" s="41" t="s">
        <v>4755</v>
      </c>
      <c r="L874" s="41" t="s">
        <v>1847</v>
      </c>
      <c r="M874" s="41" t="s">
        <v>4755</v>
      </c>
      <c r="N874" s="41">
        <v>36</v>
      </c>
      <c r="O874" s="41" t="b">
        <v>0</v>
      </c>
      <c r="P874" s="41" t="s">
        <v>1852</v>
      </c>
      <c r="Q874" s="41" t="s">
        <v>1853</v>
      </c>
      <c r="R874" s="41" t="s">
        <v>599</v>
      </c>
    </row>
    <row r="875" spans="1:18" x14ac:dyDescent="0.25">
      <c r="A875" s="41" t="s">
        <v>4756</v>
      </c>
      <c r="B875" s="41" t="s">
        <v>4757</v>
      </c>
      <c r="C875" s="41"/>
      <c r="D875" s="41" t="s">
        <v>2177</v>
      </c>
      <c r="E875" s="41" t="s">
        <v>2786</v>
      </c>
      <c r="F875" s="41" t="s">
        <v>4758</v>
      </c>
      <c r="G875" s="41"/>
      <c r="H875" s="41"/>
      <c r="I875" s="41"/>
      <c r="J875" s="41"/>
      <c r="K875" s="41" t="s">
        <v>4759</v>
      </c>
      <c r="L875" s="41"/>
      <c r="M875" s="41" t="s">
        <v>4759</v>
      </c>
      <c r="N875" s="41">
        <v>36</v>
      </c>
      <c r="O875" s="41" t="b">
        <v>0</v>
      </c>
      <c r="P875" s="41" t="s">
        <v>1852</v>
      </c>
      <c r="Q875" s="41" t="s">
        <v>1853</v>
      </c>
      <c r="R875" s="41" t="s">
        <v>599</v>
      </c>
    </row>
    <row r="876" spans="1:18" x14ac:dyDescent="0.25">
      <c r="A876" s="41" t="s">
        <v>4760</v>
      </c>
      <c r="B876" s="41" t="s">
        <v>4761</v>
      </c>
      <c r="C876" s="41"/>
      <c r="D876" s="41" t="s">
        <v>1848</v>
      </c>
      <c r="E876" s="41"/>
      <c r="F876" s="41" t="s">
        <v>4762</v>
      </c>
      <c r="G876" s="41"/>
      <c r="H876" s="41"/>
      <c r="I876" s="41" t="s">
        <v>1882</v>
      </c>
      <c r="J876" s="41"/>
      <c r="K876" s="41"/>
      <c r="L876" s="41" t="s">
        <v>4763</v>
      </c>
      <c r="M876" s="41" t="s">
        <v>4764</v>
      </c>
      <c r="N876" s="41"/>
      <c r="O876" s="41" t="b">
        <v>0</v>
      </c>
      <c r="P876" s="41" t="s">
        <v>1852</v>
      </c>
      <c r="Q876" s="41" t="s">
        <v>1853</v>
      </c>
      <c r="R876" s="41" t="s">
        <v>4760</v>
      </c>
    </row>
    <row r="877" spans="1:18" x14ac:dyDescent="0.25">
      <c r="A877" s="41" t="s">
        <v>4765</v>
      </c>
      <c r="B877" s="41" t="s">
        <v>4766</v>
      </c>
      <c r="C877" s="41"/>
      <c r="D877" s="41" t="s">
        <v>3074</v>
      </c>
      <c r="E877" s="41"/>
      <c r="F877" s="41"/>
      <c r="G877" s="41"/>
      <c r="H877" s="41"/>
      <c r="I877" s="41" t="s">
        <v>1882</v>
      </c>
      <c r="J877" s="41"/>
      <c r="K877" s="41"/>
      <c r="L877" s="41" t="s">
        <v>4767</v>
      </c>
      <c r="M877" s="41" t="s">
        <v>4768</v>
      </c>
      <c r="N877" s="41"/>
      <c r="O877" s="41" t="b">
        <v>0</v>
      </c>
      <c r="P877" s="41" t="s">
        <v>1852</v>
      </c>
      <c r="Q877" s="41" t="s">
        <v>1853</v>
      </c>
      <c r="R877" s="41" t="s">
        <v>4765</v>
      </c>
    </row>
    <row r="878" spans="1:18" x14ac:dyDescent="0.25">
      <c r="A878" s="40" t="s">
        <v>601</v>
      </c>
      <c r="B878" s="40" t="s">
        <v>602</v>
      </c>
      <c r="C878" s="40"/>
      <c r="D878" s="40" t="s">
        <v>1848</v>
      </c>
      <c r="E878" s="40"/>
      <c r="F878" s="40"/>
      <c r="G878" s="40"/>
      <c r="H878" s="40"/>
      <c r="I878" s="40"/>
      <c r="J878" s="40"/>
      <c r="K878" s="40"/>
      <c r="L878" s="40" t="s">
        <v>4769</v>
      </c>
      <c r="M878" s="40" t="s">
        <v>4770</v>
      </c>
      <c r="N878" s="40">
        <v>56</v>
      </c>
      <c r="O878" s="40" t="b">
        <v>0</v>
      </c>
      <c r="P878" s="40" t="s">
        <v>3105</v>
      </c>
      <c r="Q878" s="40" t="s">
        <v>1853</v>
      </c>
      <c r="R878" s="40" t="s">
        <v>601</v>
      </c>
    </row>
    <row r="879" spans="1:18" x14ac:dyDescent="0.25">
      <c r="A879" s="40" t="s">
        <v>4771</v>
      </c>
      <c r="B879" s="40" t="s">
        <v>4772</v>
      </c>
      <c r="C879" s="40" t="s">
        <v>1847</v>
      </c>
      <c r="D879" s="40" t="s">
        <v>1848</v>
      </c>
      <c r="E879" s="40" t="s">
        <v>1960</v>
      </c>
      <c r="F879" s="40"/>
      <c r="G879" s="40" t="s">
        <v>1811</v>
      </c>
      <c r="H879" s="40" t="s">
        <v>1812</v>
      </c>
      <c r="I879" s="40" t="s">
        <v>3781</v>
      </c>
      <c r="J879" s="40"/>
      <c r="K879" s="40" t="s">
        <v>4773</v>
      </c>
      <c r="L879" s="40"/>
      <c r="M879" s="40" t="s">
        <v>4774</v>
      </c>
      <c r="N879" s="40"/>
      <c r="O879" s="40" t="b">
        <v>0</v>
      </c>
      <c r="P879" s="40" t="s">
        <v>1852</v>
      </c>
      <c r="Q879" s="40" t="s">
        <v>1853</v>
      </c>
      <c r="R879" s="40" t="s">
        <v>601</v>
      </c>
    </row>
    <row r="880" spans="1:18" x14ac:dyDescent="0.25">
      <c r="A880" s="40" t="s">
        <v>4775</v>
      </c>
      <c r="B880" s="40" t="s">
        <v>4776</v>
      </c>
      <c r="C880" s="40" t="s">
        <v>1847</v>
      </c>
      <c r="D880" s="40" t="s">
        <v>1848</v>
      </c>
      <c r="E880" s="40"/>
      <c r="F880" s="40"/>
      <c r="G880" s="40" t="s">
        <v>1811</v>
      </c>
      <c r="H880" s="40" t="s">
        <v>1812</v>
      </c>
      <c r="I880" s="40" t="s">
        <v>3781</v>
      </c>
      <c r="J880" s="40"/>
      <c r="K880" s="40" t="s">
        <v>4777</v>
      </c>
      <c r="L880" s="40"/>
      <c r="M880" s="40" t="s">
        <v>4778</v>
      </c>
      <c r="N880" s="40"/>
      <c r="O880" s="40" t="b">
        <v>0</v>
      </c>
      <c r="P880" s="40" t="s">
        <v>1852</v>
      </c>
      <c r="Q880" s="40" t="s">
        <v>1853</v>
      </c>
      <c r="R880" s="40" t="s">
        <v>601</v>
      </c>
    </row>
    <row r="881" spans="1:18" x14ac:dyDescent="0.25">
      <c r="A881" s="40" t="s">
        <v>4779</v>
      </c>
      <c r="B881" s="40" t="s">
        <v>4780</v>
      </c>
      <c r="C881" s="40" t="s">
        <v>1847</v>
      </c>
      <c r="D881" s="40" t="s">
        <v>1848</v>
      </c>
      <c r="E881" s="40"/>
      <c r="F881" s="40"/>
      <c r="G881" s="40" t="s">
        <v>1811</v>
      </c>
      <c r="H881" s="40" t="s">
        <v>1812</v>
      </c>
      <c r="I881" s="40" t="s">
        <v>3781</v>
      </c>
      <c r="J881" s="40"/>
      <c r="K881" s="40" t="s">
        <v>4781</v>
      </c>
      <c r="L881" s="40"/>
      <c r="M881" s="40" t="s">
        <v>4781</v>
      </c>
      <c r="N881" s="40"/>
      <c r="O881" s="40" t="b">
        <v>0</v>
      </c>
      <c r="P881" s="40" t="s">
        <v>1852</v>
      </c>
      <c r="Q881" s="40" t="s">
        <v>1853</v>
      </c>
      <c r="R881" s="40" t="s">
        <v>601</v>
      </c>
    </row>
    <row r="882" spans="1:18" x14ac:dyDescent="0.25">
      <c r="A882" s="40" t="s">
        <v>4782</v>
      </c>
      <c r="B882" s="40" t="s">
        <v>4783</v>
      </c>
      <c r="C882" s="40" t="s">
        <v>1847</v>
      </c>
      <c r="D882" s="40" t="s">
        <v>1848</v>
      </c>
      <c r="E882" s="40"/>
      <c r="F882" s="40"/>
      <c r="G882" s="40" t="s">
        <v>1811</v>
      </c>
      <c r="H882" s="40" t="s">
        <v>1812</v>
      </c>
      <c r="I882" s="40" t="s">
        <v>3781</v>
      </c>
      <c r="J882" s="40"/>
      <c r="K882" s="40" t="s">
        <v>4784</v>
      </c>
      <c r="L882" s="40"/>
      <c r="M882" s="40" t="s">
        <v>4785</v>
      </c>
      <c r="N882" s="40"/>
      <c r="O882" s="40" t="b">
        <v>0</v>
      </c>
      <c r="P882" s="40" t="s">
        <v>1852</v>
      </c>
      <c r="Q882" s="40" t="s">
        <v>1853</v>
      </c>
      <c r="R882" s="40" t="s">
        <v>601</v>
      </c>
    </row>
    <row r="883" spans="1:18" x14ac:dyDescent="0.25">
      <c r="A883" s="40" t="s">
        <v>4786</v>
      </c>
      <c r="B883" s="40" t="s">
        <v>4787</v>
      </c>
      <c r="C883" s="40" t="s">
        <v>1847</v>
      </c>
      <c r="D883" s="40" t="s">
        <v>1848</v>
      </c>
      <c r="E883" s="40" t="s">
        <v>1862</v>
      </c>
      <c r="F883" s="40"/>
      <c r="G883" s="40" t="s">
        <v>1811</v>
      </c>
      <c r="H883" s="40" t="s">
        <v>1812</v>
      </c>
      <c r="I883" s="40" t="s">
        <v>1882</v>
      </c>
      <c r="J883" s="40"/>
      <c r="K883" s="40"/>
      <c r="L883" s="40"/>
      <c r="M883" s="40" t="s">
        <v>4788</v>
      </c>
      <c r="N883" s="40"/>
      <c r="O883" s="40" t="b">
        <v>0</v>
      </c>
      <c r="P883" s="40" t="s">
        <v>1852</v>
      </c>
      <c r="Q883" s="40" t="s">
        <v>1853</v>
      </c>
      <c r="R883" s="40" t="s">
        <v>601</v>
      </c>
    </row>
    <row r="884" spans="1:18" x14ac:dyDescent="0.25">
      <c r="A884" s="40" t="s">
        <v>4789</v>
      </c>
      <c r="B884" s="40" t="s">
        <v>4790</v>
      </c>
      <c r="C884" s="40" t="s">
        <v>1847</v>
      </c>
      <c r="D884" s="40" t="s">
        <v>1848</v>
      </c>
      <c r="E884" s="40"/>
      <c r="F884" s="40"/>
      <c r="G884" s="40" t="s">
        <v>1811</v>
      </c>
      <c r="H884" s="40" t="s">
        <v>1812</v>
      </c>
      <c r="I884" s="40" t="s">
        <v>3781</v>
      </c>
      <c r="J884" s="40"/>
      <c r="K884" s="40" t="s">
        <v>4791</v>
      </c>
      <c r="L884" s="40"/>
      <c r="M884" s="40" t="s">
        <v>4792</v>
      </c>
      <c r="N884" s="40"/>
      <c r="O884" s="40" t="b">
        <v>0</v>
      </c>
      <c r="P884" s="40" t="s">
        <v>1852</v>
      </c>
      <c r="Q884" s="40" t="s">
        <v>1853</v>
      </c>
      <c r="R884" s="40" t="s">
        <v>601</v>
      </c>
    </row>
    <row r="885" spans="1:18" x14ac:dyDescent="0.25">
      <c r="A885" s="40" t="s">
        <v>4793</v>
      </c>
      <c r="B885" s="40" t="s">
        <v>4794</v>
      </c>
      <c r="C885" s="40" t="s">
        <v>1847</v>
      </c>
      <c r="D885" s="40" t="s">
        <v>1848</v>
      </c>
      <c r="E885" s="40"/>
      <c r="F885" s="40"/>
      <c r="G885" s="40" t="s">
        <v>1811</v>
      </c>
      <c r="H885" s="40" t="s">
        <v>1812</v>
      </c>
      <c r="I885" s="40" t="s">
        <v>3781</v>
      </c>
      <c r="J885" s="40"/>
      <c r="K885" s="40" t="s">
        <v>4795</v>
      </c>
      <c r="L885" s="40"/>
      <c r="M885" s="40" t="s">
        <v>4796</v>
      </c>
      <c r="N885" s="40"/>
      <c r="O885" s="40" t="b">
        <v>0</v>
      </c>
      <c r="P885" s="40" t="s">
        <v>1852</v>
      </c>
      <c r="Q885" s="40" t="s">
        <v>1853</v>
      </c>
      <c r="R885" s="40" t="s">
        <v>601</v>
      </c>
    </row>
    <row r="886" spans="1:18" x14ac:dyDescent="0.25">
      <c r="A886" s="40" t="s">
        <v>4797</v>
      </c>
      <c r="B886" s="40" t="s">
        <v>4798</v>
      </c>
      <c r="C886" s="40" t="s">
        <v>1847</v>
      </c>
      <c r="D886" s="40" t="s">
        <v>1848</v>
      </c>
      <c r="E886" s="40" t="s">
        <v>1956</v>
      </c>
      <c r="F886" s="40"/>
      <c r="G886" s="40" t="s">
        <v>1811</v>
      </c>
      <c r="H886" s="40" t="s">
        <v>1812</v>
      </c>
      <c r="I886" s="40" t="s">
        <v>3781</v>
      </c>
      <c r="J886" s="40"/>
      <c r="K886" s="40" t="s">
        <v>4799</v>
      </c>
      <c r="L886" s="40"/>
      <c r="M886" s="40" t="s">
        <v>4800</v>
      </c>
      <c r="N886" s="40"/>
      <c r="O886" s="40" t="b">
        <v>0</v>
      </c>
      <c r="P886" s="40" t="s">
        <v>1852</v>
      </c>
      <c r="Q886" s="40" t="s">
        <v>1853</v>
      </c>
      <c r="R886" s="40" t="s">
        <v>601</v>
      </c>
    </row>
    <row r="887" spans="1:18" x14ac:dyDescent="0.25">
      <c r="A887" s="40" t="s">
        <v>4801</v>
      </c>
      <c r="B887" s="40" t="s">
        <v>4802</v>
      </c>
      <c r="C887" s="40" t="s">
        <v>1847</v>
      </c>
      <c r="D887" s="40" t="s">
        <v>1848</v>
      </c>
      <c r="E887" s="40" t="s">
        <v>1960</v>
      </c>
      <c r="F887" s="40"/>
      <c r="G887" s="40" t="s">
        <v>1811</v>
      </c>
      <c r="H887" s="40" t="s">
        <v>1812</v>
      </c>
      <c r="I887" s="40" t="s">
        <v>3781</v>
      </c>
      <c r="J887" s="40"/>
      <c r="K887" s="40" t="s">
        <v>4803</v>
      </c>
      <c r="L887" s="40"/>
      <c r="M887" s="40" t="s">
        <v>4803</v>
      </c>
      <c r="N887" s="40"/>
      <c r="O887" s="40" t="b">
        <v>0</v>
      </c>
      <c r="P887" s="40" t="s">
        <v>1852</v>
      </c>
      <c r="Q887" s="40" t="s">
        <v>1853</v>
      </c>
      <c r="R887" s="40" t="s">
        <v>601</v>
      </c>
    </row>
    <row r="888" spans="1:18" x14ac:dyDescent="0.25">
      <c r="A888" s="40" t="s">
        <v>4804</v>
      </c>
      <c r="B888" s="40" t="s">
        <v>4805</v>
      </c>
      <c r="C888" s="40" t="s">
        <v>1847</v>
      </c>
      <c r="D888" s="40" t="s">
        <v>1848</v>
      </c>
      <c r="E888" s="40" t="s">
        <v>1985</v>
      </c>
      <c r="F888" s="40"/>
      <c r="G888" s="40" t="s">
        <v>1813</v>
      </c>
      <c r="H888" s="40" t="s">
        <v>1814</v>
      </c>
      <c r="I888" s="40" t="s">
        <v>3781</v>
      </c>
      <c r="J888" s="40"/>
      <c r="K888" s="40" t="s">
        <v>4806</v>
      </c>
      <c r="L888" s="40"/>
      <c r="M888" s="40" t="s">
        <v>4806</v>
      </c>
      <c r="N888" s="40"/>
      <c r="O888" s="40" t="b">
        <v>0</v>
      </c>
      <c r="P888" s="40" t="s">
        <v>1852</v>
      </c>
      <c r="Q888" s="40" t="s">
        <v>1853</v>
      </c>
      <c r="R888" s="40" t="s">
        <v>601</v>
      </c>
    </row>
    <row r="889" spans="1:18" x14ac:dyDescent="0.25">
      <c r="A889" s="41" t="s">
        <v>4807</v>
      </c>
      <c r="B889" s="41" t="s">
        <v>4808</v>
      </c>
      <c r="C889" s="41" t="s">
        <v>1847</v>
      </c>
      <c r="D889" s="41" t="s">
        <v>1848</v>
      </c>
      <c r="E889" s="41"/>
      <c r="F889" s="41"/>
      <c r="G889" s="41" t="s">
        <v>1815</v>
      </c>
      <c r="H889" s="41" t="s">
        <v>1816</v>
      </c>
      <c r="I889" s="41" t="s">
        <v>3781</v>
      </c>
      <c r="J889" s="41"/>
      <c r="K889" s="41" t="s">
        <v>4809</v>
      </c>
      <c r="L889" s="41"/>
      <c r="M889" s="41" t="s">
        <v>4809</v>
      </c>
      <c r="N889" s="41"/>
      <c r="O889" s="41" t="b">
        <v>0</v>
      </c>
      <c r="P889" s="41" t="s">
        <v>1852</v>
      </c>
      <c r="Q889" s="41" t="s">
        <v>1853</v>
      </c>
      <c r="R889" s="41" t="s">
        <v>601</v>
      </c>
    </row>
    <row r="890" spans="1:18" x14ac:dyDescent="0.25">
      <c r="A890" s="41" t="s">
        <v>4810</v>
      </c>
      <c r="B890" s="41" t="s">
        <v>4811</v>
      </c>
      <c r="C890" s="41"/>
      <c r="D890" s="41" t="s">
        <v>1848</v>
      </c>
      <c r="E890" s="41"/>
      <c r="F890" s="41"/>
      <c r="G890" s="41" t="s">
        <v>1809</v>
      </c>
      <c r="H890" s="41" t="s">
        <v>1810</v>
      </c>
      <c r="I890" s="41"/>
      <c r="J890" s="41"/>
      <c r="K890" s="41"/>
      <c r="L890" s="41"/>
      <c r="M890" s="41" t="s">
        <v>3835</v>
      </c>
      <c r="N890" s="41"/>
      <c r="O890" s="41" t="b">
        <v>0</v>
      </c>
      <c r="P890" s="41" t="s">
        <v>1852</v>
      </c>
      <c r="Q890" s="41" t="s">
        <v>1853</v>
      </c>
      <c r="R890" s="41" t="s">
        <v>4810</v>
      </c>
    </row>
    <row r="891" spans="1:18" x14ac:dyDescent="0.25">
      <c r="A891" s="40" t="s">
        <v>855</v>
      </c>
      <c r="B891" s="40" t="s">
        <v>856</v>
      </c>
      <c r="C891" s="40" t="s">
        <v>1847</v>
      </c>
      <c r="D891" s="40" t="s">
        <v>1848</v>
      </c>
      <c r="E891" s="40" t="s">
        <v>2001</v>
      </c>
      <c r="F891" s="40"/>
      <c r="G891" s="40" t="s">
        <v>1811</v>
      </c>
      <c r="H891" s="40" t="s">
        <v>1812</v>
      </c>
      <c r="I891" s="40" t="s">
        <v>1882</v>
      </c>
      <c r="J891" s="40"/>
      <c r="K891" s="40" t="s">
        <v>4812</v>
      </c>
      <c r="L891" s="40"/>
      <c r="M891" s="40" t="s">
        <v>4812</v>
      </c>
      <c r="N891" s="40"/>
      <c r="O891" s="40" t="b">
        <v>0</v>
      </c>
      <c r="P891" s="40" t="s">
        <v>1852</v>
      </c>
      <c r="Q891" s="40" t="s">
        <v>1853</v>
      </c>
      <c r="R891" s="40" t="s">
        <v>4813</v>
      </c>
    </row>
    <row r="892" spans="1:18" x14ac:dyDescent="0.25">
      <c r="A892" s="40" t="s">
        <v>857</v>
      </c>
      <c r="B892" s="40" t="s">
        <v>858</v>
      </c>
      <c r="C892" s="40" t="s">
        <v>1847</v>
      </c>
      <c r="D892" s="40" t="s">
        <v>1848</v>
      </c>
      <c r="E892" s="40" t="s">
        <v>2001</v>
      </c>
      <c r="F892" s="40"/>
      <c r="G892" s="40" t="s">
        <v>1811</v>
      </c>
      <c r="H892" s="40" t="s">
        <v>1812</v>
      </c>
      <c r="I892" s="40" t="s">
        <v>1882</v>
      </c>
      <c r="J892" s="40"/>
      <c r="K892" s="40" t="s">
        <v>4814</v>
      </c>
      <c r="L892" s="40"/>
      <c r="M892" s="40" t="s">
        <v>4815</v>
      </c>
      <c r="N892" s="40"/>
      <c r="O892" s="40" t="b">
        <v>0</v>
      </c>
      <c r="P892" s="40" t="s">
        <v>1852</v>
      </c>
      <c r="Q892" s="40" t="s">
        <v>1853</v>
      </c>
      <c r="R892" s="40" t="s">
        <v>4813</v>
      </c>
    </row>
    <row r="893" spans="1:18" x14ac:dyDescent="0.25">
      <c r="A893" s="40" t="s">
        <v>859</v>
      </c>
      <c r="B893" s="40" t="s">
        <v>860</v>
      </c>
      <c r="C893" s="40" t="s">
        <v>1847</v>
      </c>
      <c r="D893" s="40" t="s">
        <v>1848</v>
      </c>
      <c r="E893" s="40" t="s">
        <v>2001</v>
      </c>
      <c r="F893" s="40"/>
      <c r="G893" s="40" t="s">
        <v>1811</v>
      </c>
      <c r="H893" s="40" t="s">
        <v>1812</v>
      </c>
      <c r="I893" s="40" t="s">
        <v>1882</v>
      </c>
      <c r="J893" s="40"/>
      <c r="K893" s="40" t="s">
        <v>4816</v>
      </c>
      <c r="L893" s="40"/>
      <c r="M893" s="40" t="s">
        <v>4816</v>
      </c>
      <c r="N893" s="40"/>
      <c r="O893" s="40" t="b">
        <v>0</v>
      </c>
      <c r="P893" s="40" t="s">
        <v>1852</v>
      </c>
      <c r="Q893" s="40" t="s">
        <v>1853</v>
      </c>
      <c r="R893" s="40" t="s">
        <v>4813</v>
      </c>
    </row>
    <row r="894" spans="1:18" x14ac:dyDescent="0.25">
      <c r="A894" s="40" t="s">
        <v>861</v>
      </c>
      <c r="B894" s="40" t="s">
        <v>862</v>
      </c>
      <c r="C894" s="40" t="s">
        <v>1847</v>
      </c>
      <c r="D894" s="40" t="s">
        <v>1848</v>
      </c>
      <c r="E894" s="40" t="s">
        <v>2001</v>
      </c>
      <c r="F894" s="40"/>
      <c r="G894" s="40" t="s">
        <v>1811</v>
      </c>
      <c r="H894" s="40" t="s">
        <v>1812</v>
      </c>
      <c r="I894" s="40" t="s">
        <v>1882</v>
      </c>
      <c r="J894" s="40" t="s">
        <v>4817</v>
      </c>
      <c r="K894" s="40" t="s">
        <v>4818</v>
      </c>
      <c r="L894" s="40"/>
      <c r="M894" s="40" t="s">
        <v>4818</v>
      </c>
      <c r="N894" s="40"/>
      <c r="O894" s="40" t="b">
        <v>0</v>
      </c>
      <c r="P894" s="40" t="s">
        <v>1852</v>
      </c>
      <c r="Q894" s="40" t="s">
        <v>1853</v>
      </c>
      <c r="R894" s="40" t="s">
        <v>4813</v>
      </c>
    </row>
    <row r="895" spans="1:18" x14ac:dyDescent="0.25">
      <c r="A895" s="40" t="s">
        <v>863</v>
      </c>
      <c r="B895" s="40" t="s">
        <v>864</v>
      </c>
      <c r="C895" s="40" t="s">
        <v>1847</v>
      </c>
      <c r="D895" s="40" t="s">
        <v>1848</v>
      </c>
      <c r="E895" s="40" t="s">
        <v>2001</v>
      </c>
      <c r="F895" s="40"/>
      <c r="G895" s="40" t="s">
        <v>1811</v>
      </c>
      <c r="H895" s="40" t="s">
        <v>1812</v>
      </c>
      <c r="I895" s="40" t="s">
        <v>1882</v>
      </c>
      <c r="J895" s="40"/>
      <c r="K895" s="40" t="s">
        <v>4819</v>
      </c>
      <c r="L895" s="40"/>
      <c r="M895" s="40" t="s">
        <v>4819</v>
      </c>
      <c r="N895" s="40"/>
      <c r="O895" s="40" t="b">
        <v>0</v>
      </c>
      <c r="P895" s="40" t="s">
        <v>1852</v>
      </c>
      <c r="Q895" s="40" t="s">
        <v>1853</v>
      </c>
      <c r="R895" s="40" t="s">
        <v>4813</v>
      </c>
    </row>
    <row r="896" spans="1:18" x14ac:dyDescent="0.25">
      <c r="A896" s="41" t="s">
        <v>865</v>
      </c>
      <c r="B896" s="41" t="s">
        <v>866</v>
      </c>
      <c r="C896" s="41" t="s">
        <v>1847</v>
      </c>
      <c r="D896" s="41" t="s">
        <v>1848</v>
      </c>
      <c r="E896" s="41" t="s">
        <v>2001</v>
      </c>
      <c r="F896" s="41"/>
      <c r="G896" s="41" t="s">
        <v>1809</v>
      </c>
      <c r="H896" s="41" t="s">
        <v>1810</v>
      </c>
      <c r="I896" s="41" t="s">
        <v>1882</v>
      </c>
      <c r="J896" s="41"/>
      <c r="K896" s="41" t="s">
        <v>4820</v>
      </c>
      <c r="L896" s="41"/>
      <c r="M896" s="41" t="s">
        <v>4820</v>
      </c>
      <c r="N896" s="41"/>
      <c r="O896" s="41" t="b">
        <v>0</v>
      </c>
      <c r="P896" s="41" t="s">
        <v>1852</v>
      </c>
      <c r="Q896" s="41" t="s">
        <v>1853</v>
      </c>
      <c r="R896" s="41" t="s">
        <v>4813</v>
      </c>
    </row>
    <row r="897" spans="1:18" x14ac:dyDescent="0.25">
      <c r="A897" s="40" t="s">
        <v>867</v>
      </c>
      <c r="B897" s="40" t="s">
        <v>868</v>
      </c>
      <c r="C897" s="40"/>
      <c r="D897" s="40" t="s">
        <v>1848</v>
      </c>
      <c r="E897" s="40"/>
      <c r="F897" s="40"/>
      <c r="G897" s="40" t="s">
        <v>1809</v>
      </c>
      <c r="H897" s="40" t="s">
        <v>1810</v>
      </c>
      <c r="I897" s="40" t="s">
        <v>1882</v>
      </c>
      <c r="J897" s="40"/>
      <c r="K897" s="40" t="s">
        <v>4821</v>
      </c>
      <c r="L897" s="40" t="s">
        <v>4822</v>
      </c>
      <c r="M897" s="40" t="s">
        <v>4823</v>
      </c>
      <c r="N897" s="40">
        <v>45</v>
      </c>
      <c r="O897" s="40" t="b">
        <v>0</v>
      </c>
      <c r="P897" s="40" t="s">
        <v>1852</v>
      </c>
      <c r="Q897" s="40" t="s">
        <v>1853</v>
      </c>
      <c r="R897" s="40" t="s">
        <v>607</v>
      </c>
    </row>
    <row r="898" spans="1:18" x14ac:dyDescent="0.25">
      <c r="A898" s="40" t="s">
        <v>4824</v>
      </c>
      <c r="B898" s="40" t="s">
        <v>4825</v>
      </c>
      <c r="C898" s="40"/>
      <c r="D898" s="40" t="s">
        <v>1848</v>
      </c>
      <c r="E898" s="40" t="s">
        <v>1968</v>
      </c>
      <c r="F898" s="40"/>
      <c r="G898" s="40" t="s">
        <v>1811</v>
      </c>
      <c r="H898" s="40" t="s">
        <v>1812</v>
      </c>
      <c r="I898" s="40" t="s">
        <v>1882</v>
      </c>
      <c r="J898" s="40" t="s">
        <v>4825</v>
      </c>
      <c r="K898" s="40" t="s">
        <v>4826</v>
      </c>
      <c r="L898" s="40" t="s">
        <v>1847</v>
      </c>
      <c r="M898" s="40" t="s">
        <v>4826</v>
      </c>
      <c r="N898" s="40">
        <v>45</v>
      </c>
      <c r="O898" s="40" t="b">
        <v>0</v>
      </c>
      <c r="P898" s="40" t="s">
        <v>1852</v>
      </c>
      <c r="Q898" s="40" t="s">
        <v>1853</v>
      </c>
      <c r="R898" s="40" t="s">
        <v>607</v>
      </c>
    </row>
    <row r="899" spans="1:18" x14ac:dyDescent="0.25">
      <c r="A899" s="40" t="s">
        <v>4827</v>
      </c>
      <c r="B899" s="40" t="s">
        <v>4828</v>
      </c>
      <c r="C899" s="40"/>
      <c r="D899" s="40" t="s">
        <v>1848</v>
      </c>
      <c r="E899" s="40" t="s">
        <v>1911</v>
      </c>
      <c r="F899" s="40"/>
      <c r="G899" s="40" t="s">
        <v>1809</v>
      </c>
      <c r="H899" s="40" t="s">
        <v>1810</v>
      </c>
      <c r="I899" s="40" t="s">
        <v>1882</v>
      </c>
      <c r="J899" s="40" t="s">
        <v>4828</v>
      </c>
      <c r="K899" s="40" t="s">
        <v>4829</v>
      </c>
      <c r="L899" s="40" t="s">
        <v>1847</v>
      </c>
      <c r="M899" s="40" t="s">
        <v>4829</v>
      </c>
      <c r="N899" s="40">
        <v>45</v>
      </c>
      <c r="O899" s="40" t="b">
        <v>0</v>
      </c>
      <c r="P899" s="40" t="s">
        <v>1852</v>
      </c>
      <c r="Q899" s="40" t="s">
        <v>1853</v>
      </c>
      <c r="R899" s="40" t="s">
        <v>607</v>
      </c>
    </row>
    <row r="900" spans="1:18" x14ac:dyDescent="0.25">
      <c r="A900" s="40" t="s">
        <v>4830</v>
      </c>
      <c r="B900" s="40" t="s">
        <v>4831</v>
      </c>
      <c r="C900" s="40"/>
      <c r="D900" s="40" t="s">
        <v>1848</v>
      </c>
      <c r="E900" s="40" t="s">
        <v>1888</v>
      </c>
      <c r="F900" s="40"/>
      <c r="G900" s="40" t="s">
        <v>1809</v>
      </c>
      <c r="H900" s="40" t="s">
        <v>1810</v>
      </c>
      <c r="I900" s="40" t="s">
        <v>1882</v>
      </c>
      <c r="J900" s="40" t="s">
        <v>4831</v>
      </c>
      <c r="K900" s="40" t="s">
        <v>4832</v>
      </c>
      <c r="L900" s="40" t="s">
        <v>1847</v>
      </c>
      <c r="M900" s="40" t="s">
        <v>4832</v>
      </c>
      <c r="N900" s="40">
        <v>45</v>
      </c>
      <c r="O900" s="40" t="b">
        <v>0</v>
      </c>
      <c r="P900" s="40" t="s">
        <v>1852</v>
      </c>
      <c r="Q900" s="40" t="s">
        <v>1853</v>
      </c>
      <c r="R900" s="40" t="s">
        <v>607</v>
      </c>
    </row>
    <row r="901" spans="1:18" x14ac:dyDescent="0.25">
      <c r="A901" s="41" t="s">
        <v>4833</v>
      </c>
      <c r="B901" s="41" t="s">
        <v>4834</v>
      </c>
      <c r="C901" s="41"/>
      <c r="D901" s="41" t="s">
        <v>1848</v>
      </c>
      <c r="E901" s="41" t="s">
        <v>1968</v>
      </c>
      <c r="F901" s="41"/>
      <c r="G901" s="41" t="s">
        <v>1811</v>
      </c>
      <c r="H901" s="41" t="s">
        <v>1812</v>
      </c>
      <c r="I901" s="41" t="s">
        <v>1882</v>
      </c>
      <c r="J901" s="41" t="s">
        <v>4834</v>
      </c>
      <c r="K901" s="41" t="s">
        <v>4835</v>
      </c>
      <c r="L901" s="41" t="s">
        <v>1847</v>
      </c>
      <c r="M901" s="41" t="s">
        <v>4835</v>
      </c>
      <c r="N901" s="41">
        <v>45</v>
      </c>
      <c r="O901" s="41" t="b">
        <v>0</v>
      </c>
      <c r="P901" s="41" t="s">
        <v>1852</v>
      </c>
      <c r="Q901" s="41" t="s">
        <v>1853</v>
      </c>
      <c r="R901" s="41" t="s">
        <v>607</v>
      </c>
    </row>
    <row r="902" spans="1:18" x14ac:dyDescent="0.25">
      <c r="A902" s="40" t="s">
        <v>4836</v>
      </c>
      <c r="B902" s="40" t="s">
        <v>610</v>
      </c>
      <c r="C902" s="40"/>
      <c r="D902" s="40" t="s">
        <v>1848</v>
      </c>
      <c r="E902" s="40" t="s">
        <v>1985</v>
      </c>
      <c r="F902" s="40"/>
      <c r="G902" s="40" t="s">
        <v>1811</v>
      </c>
      <c r="H902" s="40" t="s">
        <v>1812</v>
      </c>
      <c r="I902" s="40"/>
      <c r="J902" s="40"/>
      <c r="K902" s="40"/>
      <c r="L902" s="40" t="s">
        <v>4837</v>
      </c>
      <c r="M902" s="40" t="s">
        <v>4838</v>
      </c>
      <c r="N902" s="40">
        <v>51</v>
      </c>
      <c r="O902" s="40" t="b">
        <v>1</v>
      </c>
      <c r="P902" s="40" t="s">
        <v>1852</v>
      </c>
      <c r="Q902" s="40" t="s">
        <v>1853</v>
      </c>
      <c r="R902" s="40" t="s">
        <v>4836</v>
      </c>
    </row>
    <row r="903" spans="1:18" x14ac:dyDescent="0.25">
      <c r="A903" s="41" t="s">
        <v>4839</v>
      </c>
      <c r="B903" s="41" t="s">
        <v>4840</v>
      </c>
      <c r="C903" s="41"/>
      <c r="D903" s="41" t="s">
        <v>1848</v>
      </c>
      <c r="E903" s="41"/>
      <c r="F903" s="41"/>
      <c r="G903" s="41" t="s">
        <v>1811</v>
      </c>
      <c r="H903" s="41" t="s">
        <v>1812</v>
      </c>
      <c r="I903" s="41" t="s">
        <v>1882</v>
      </c>
      <c r="J903" s="41"/>
      <c r="K903" s="41"/>
      <c r="L903" s="41" t="s">
        <v>4841</v>
      </c>
      <c r="M903" s="41" t="s">
        <v>4842</v>
      </c>
      <c r="N903" s="41"/>
      <c r="O903" s="41" t="b">
        <v>0</v>
      </c>
      <c r="P903" s="41" t="s">
        <v>1852</v>
      </c>
      <c r="Q903" s="41" t="s">
        <v>1853</v>
      </c>
      <c r="R903" s="41" t="s">
        <v>4839</v>
      </c>
    </row>
    <row r="904" spans="1:18" x14ac:dyDescent="0.25">
      <c r="A904" s="41" t="s">
        <v>869</v>
      </c>
      <c r="B904" s="41" t="s">
        <v>870</v>
      </c>
      <c r="C904" s="41"/>
      <c r="D904" s="41" t="s">
        <v>1848</v>
      </c>
      <c r="E904" s="41" t="s">
        <v>1916</v>
      </c>
      <c r="F904" s="41" t="s">
        <v>4464</v>
      </c>
      <c r="G904" s="41"/>
      <c r="H904" s="41"/>
      <c r="I904" s="41" t="s">
        <v>4843</v>
      </c>
      <c r="J904" s="41"/>
      <c r="K904" s="41"/>
      <c r="L904" s="41" t="s">
        <v>4844</v>
      </c>
      <c r="M904" s="41" t="s">
        <v>4845</v>
      </c>
      <c r="N904" s="41">
        <v>56</v>
      </c>
      <c r="O904" s="41" t="b">
        <v>0</v>
      </c>
      <c r="P904" s="41" t="s">
        <v>1852</v>
      </c>
      <c r="Q904" s="41" t="s">
        <v>1853</v>
      </c>
      <c r="R904" s="41" t="s">
        <v>608</v>
      </c>
    </row>
    <row r="905" spans="1:18" x14ac:dyDescent="0.25">
      <c r="A905" s="40" t="s">
        <v>609</v>
      </c>
      <c r="B905" s="40" t="s">
        <v>610</v>
      </c>
      <c r="C905" s="40"/>
      <c r="D905" s="40" t="s">
        <v>1848</v>
      </c>
      <c r="E905" s="40" t="s">
        <v>1985</v>
      </c>
      <c r="F905" s="40" t="s">
        <v>4400</v>
      </c>
      <c r="G905" s="40" t="s">
        <v>1811</v>
      </c>
      <c r="H905" s="40" t="s">
        <v>1812</v>
      </c>
      <c r="I905" s="40" t="s">
        <v>1882</v>
      </c>
      <c r="J905" s="40"/>
      <c r="K905" s="40"/>
      <c r="L905" s="40" t="s">
        <v>4837</v>
      </c>
      <c r="M905" s="40" t="s">
        <v>4846</v>
      </c>
      <c r="N905" s="40">
        <v>51</v>
      </c>
      <c r="O905" s="40" t="b">
        <v>0</v>
      </c>
      <c r="P905" s="40" t="s">
        <v>1852</v>
      </c>
      <c r="Q905" s="40" t="s">
        <v>1853</v>
      </c>
      <c r="R905" s="40" t="s">
        <v>609</v>
      </c>
    </row>
    <row r="906" spans="1:18" x14ac:dyDescent="0.25">
      <c r="A906" s="40" t="s">
        <v>4847</v>
      </c>
      <c r="B906" s="40" t="s">
        <v>4848</v>
      </c>
      <c r="C906" s="40" t="s">
        <v>1847</v>
      </c>
      <c r="D906" s="40" t="s">
        <v>1848</v>
      </c>
      <c r="E906" s="40" t="s">
        <v>1968</v>
      </c>
      <c r="F906" s="40"/>
      <c r="G906" s="40" t="s">
        <v>1811</v>
      </c>
      <c r="H906" s="40" t="s">
        <v>1812</v>
      </c>
      <c r="I906" s="40" t="s">
        <v>4849</v>
      </c>
      <c r="J906" s="40" t="s">
        <v>4848</v>
      </c>
      <c r="K906" s="40" t="s">
        <v>4850</v>
      </c>
      <c r="L906" s="40" t="s">
        <v>1847</v>
      </c>
      <c r="M906" s="40" t="s">
        <v>4850</v>
      </c>
      <c r="N906" s="40">
        <v>51</v>
      </c>
      <c r="O906" s="40" t="b">
        <v>0</v>
      </c>
      <c r="P906" s="40" t="s">
        <v>1852</v>
      </c>
      <c r="Q906" s="40" t="s">
        <v>1853</v>
      </c>
      <c r="R906" s="40" t="s">
        <v>609</v>
      </c>
    </row>
    <row r="907" spans="1:18" x14ac:dyDescent="0.25">
      <c r="A907" s="40" t="s">
        <v>4851</v>
      </c>
      <c r="B907" s="40" t="s">
        <v>4852</v>
      </c>
      <c r="C907" s="40" t="s">
        <v>1847</v>
      </c>
      <c r="D907" s="40" t="s">
        <v>1848</v>
      </c>
      <c r="E907" s="40" t="s">
        <v>2060</v>
      </c>
      <c r="F907" s="40"/>
      <c r="G907" s="40" t="s">
        <v>1811</v>
      </c>
      <c r="H907" s="40" t="s">
        <v>1812</v>
      </c>
      <c r="I907" s="40" t="s">
        <v>4849</v>
      </c>
      <c r="J907" s="40" t="s">
        <v>4852</v>
      </c>
      <c r="K907" s="40" t="s">
        <v>4853</v>
      </c>
      <c r="L907" s="40" t="s">
        <v>1847</v>
      </c>
      <c r="M907" s="40" t="s">
        <v>4853</v>
      </c>
      <c r="N907" s="40">
        <v>51</v>
      </c>
      <c r="O907" s="40" t="b">
        <v>0</v>
      </c>
      <c r="P907" s="40" t="s">
        <v>1852</v>
      </c>
      <c r="Q907" s="40" t="s">
        <v>1853</v>
      </c>
      <c r="R907" s="40" t="s">
        <v>609</v>
      </c>
    </row>
    <row r="908" spans="1:18" x14ac:dyDescent="0.25">
      <c r="A908" s="40" t="s">
        <v>4854</v>
      </c>
      <c r="B908" s="40" t="s">
        <v>4855</v>
      </c>
      <c r="C908" s="40" t="s">
        <v>1847</v>
      </c>
      <c r="D908" s="40" t="s">
        <v>1848</v>
      </c>
      <c r="E908" s="40" t="s">
        <v>1960</v>
      </c>
      <c r="F908" s="40"/>
      <c r="G908" s="40" t="s">
        <v>1811</v>
      </c>
      <c r="H908" s="40" t="s">
        <v>1812</v>
      </c>
      <c r="I908" s="40" t="s">
        <v>4849</v>
      </c>
      <c r="J908" s="40" t="s">
        <v>4855</v>
      </c>
      <c r="K908" s="40" t="s">
        <v>4856</v>
      </c>
      <c r="L908" s="40" t="s">
        <v>1847</v>
      </c>
      <c r="M908" s="40" t="s">
        <v>4857</v>
      </c>
      <c r="N908" s="40">
        <v>51</v>
      </c>
      <c r="O908" s="40" t="b">
        <v>0</v>
      </c>
      <c r="P908" s="40" t="s">
        <v>1852</v>
      </c>
      <c r="Q908" s="40" t="s">
        <v>1853</v>
      </c>
      <c r="R908" s="40" t="s">
        <v>609</v>
      </c>
    </row>
    <row r="909" spans="1:18" x14ac:dyDescent="0.25">
      <c r="A909" s="40" t="s">
        <v>4858</v>
      </c>
      <c r="B909" s="40" t="s">
        <v>4859</v>
      </c>
      <c r="C909" s="40" t="s">
        <v>1847</v>
      </c>
      <c r="D909" s="40" t="s">
        <v>1848</v>
      </c>
      <c r="E909" s="40" t="s">
        <v>2764</v>
      </c>
      <c r="F909" s="40"/>
      <c r="G909" s="40" t="s">
        <v>1809</v>
      </c>
      <c r="H909" s="40" t="s">
        <v>1810</v>
      </c>
      <c r="I909" s="40" t="s">
        <v>4849</v>
      </c>
      <c r="J909" s="40" t="s">
        <v>4859</v>
      </c>
      <c r="K909" s="40" t="s">
        <v>4860</v>
      </c>
      <c r="L909" s="40" t="s">
        <v>1847</v>
      </c>
      <c r="M909" s="40" t="s">
        <v>4861</v>
      </c>
      <c r="N909" s="40">
        <v>51</v>
      </c>
      <c r="O909" s="40" t="b">
        <v>0</v>
      </c>
      <c r="P909" s="40" t="s">
        <v>1852</v>
      </c>
      <c r="Q909" s="40" t="s">
        <v>1853</v>
      </c>
      <c r="R909" s="40" t="s">
        <v>609</v>
      </c>
    </row>
    <row r="910" spans="1:18" x14ac:dyDescent="0.25">
      <c r="A910" s="40" t="s">
        <v>4862</v>
      </c>
      <c r="B910" s="40" t="s">
        <v>4863</v>
      </c>
      <c r="C910" s="40" t="s">
        <v>1847</v>
      </c>
      <c r="D910" s="40" t="s">
        <v>1848</v>
      </c>
      <c r="E910" s="40" t="s">
        <v>2060</v>
      </c>
      <c r="F910" s="40"/>
      <c r="G910" s="40" t="s">
        <v>1811</v>
      </c>
      <c r="H910" s="40" t="s">
        <v>1812</v>
      </c>
      <c r="I910" s="40" t="s">
        <v>4849</v>
      </c>
      <c r="J910" s="40" t="s">
        <v>4863</v>
      </c>
      <c r="K910" s="40" t="s">
        <v>4864</v>
      </c>
      <c r="L910" s="40" t="s">
        <v>1847</v>
      </c>
      <c r="M910" s="40" t="s">
        <v>4864</v>
      </c>
      <c r="N910" s="40">
        <v>51</v>
      </c>
      <c r="O910" s="40" t="b">
        <v>0</v>
      </c>
      <c r="P910" s="40" t="s">
        <v>1852</v>
      </c>
      <c r="Q910" s="40" t="s">
        <v>1853</v>
      </c>
      <c r="R910" s="40" t="s">
        <v>609</v>
      </c>
    </row>
    <row r="911" spans="1:18" x14ac:dyDescent="0.25">
      <c r="A911" s="40" t="s">
        <v>4865</v>
      </c>
      <c r="B911" s="40" t="s">
        <v>4866</v>
      </c>
      <c r="C911" s="40" t="s">
        <v>1847</v>
      </c>
      <c r="D911" s="40" t="s">
        <v>1848</v>
      </c>
      <c r="E911" s="40" t="s">
        <v>2116</v>
      </c>
      <c r="F911" s="40"/>
      <c r="G911" s="40" t="s">
        <v>1809</v>
      </c>
      <c r="H911" s="40" t="s">
        <v>1810</v>
      </c>
      <c r="I911" s="40" t="s">
        <v>4849</v>
      </c>
      <c r="J911" s="40" t="s">
        <v>4866</v>
      </c>
      <c r="K911" s="40" t="s">
        <v>4867</v>
      </c>
      <c r="L911" s="40" t="s">
        <v>1847</v>
      </c>
      <c r="M911" s="40" t="s">
        <v>4867</v>
      </c>
      <c r="N911" s="40">
        <v>51</v>
      </c>
      <c r="O911" s="40" t="b">
        <v>0</v>
      </c>
      <c r="P911" s="40" t="s">
        <v>1852</v>
      </c>
      <c r="Q911" s="40" t="s">
        <v>1853</v>
      </c>
      <c r="R911" s="40" t="s">
        <v>609</v>
      </c>
    </row>
    <row r="912" spans="1:18" x14ac:dyDescent="0.25">
      <c r="A912" s="40" t="s">
        <v>4868</v>
      </c>
      <c r="B912" s="40" t="s">
        <v>4869</v>
      </c>
      <c r="C912" s="40" t="s">
        <v>1847</v>
      </c>
      <c r="D912" s="40" t="s">
        <v>1848</v>
      </c>
      <c r="E912" s="40" t="s">
        <v>2116</v>
      </c>
      <c r="F912" s="40"/>
      <c r="G912" s="40" t="s">
        <v>1809</v>
      </c>
      <c r="H912" s="40" t="s">
        <v>1810</v>
      </c>
      <c r="I912" s="40" t="s">
        <v>4849</v>
      </c>
      <c r="J912" s="40" t="s">
        <v>4869</v>
      </c>
      <c r="K912" s="40" t="s">
        <v>4870</v>
      </c>
      <c r="L912" s="40" t="s">
        <v>1847</v>
      </c>
      <c r="M912" s="40" t="s">
        <v>4870</v>
      </c>
      <c r="N912" s="40">
        <v>51</v>
      </c>
      <c r="O912" s="40" t="b">
        <v>0</v>
      </c>
      <c r="P912" s="40" t="s">
        <v>1852</v>
      </c>
      <c r="Q912" s="40" t="s">
        <v>1853</v>
      </c>
      <c r="R912" s="40" t="s">
        <v>609</v>
      </c>
    </row>
    <row r="913" spans="1:18" x14ac:dyDescent="0.25">
      <c r="A913" s="40" t="s">
        <v>4871</v>
      </c>
      <c r="B913" s="40" t="s">
        <v>4872</v>
      </c>
      <c r="C913" s="40" t="s">
        <v>1847</v>
      </c>
      <c r="D913" s="40" t="s">
        <v>1848</v>
      </c>
      <c r="E913" s="40" t="s">
        <v>1956</v>
      </c>
      <c r="F913" s="40"/>
      <c r="G913" s="40" t="s">
        <v>1811</v>
      </c>
      <c r="H913" s="40" t="s">
        <v>1812</v>
      </c>
      <c r="I913" s="40" t="s">
        <v>4849</v>
      </c>
      <c r="J913" s="40" t="s">
        <v>4872</v>
      </c>
      <c r="K913" s="40" t="s">
        <v>4873</v>
      </c>
      <c r="L913" s="40" t="s">
        <v>1847</v>
      </c>
      <c r="M913" s="40" t="s">
        <v>4873</v>
      </c>
      <c r="N913" s="40">
        <v>51</v>
      </c>
      <c r="O913" s="40" t="b">
        <v>0</v>
      </c>
      <c r="P913" s="40" t="s">
        <v>1852</v>
      </c>
      <c r="Q913" s="40" t="s">
        <v>1853</v>
      </c>
      <c r="R913" s="40" t="s">
        <v>609</v>
      </c>
    </row>
    <row r="914" spans="1:18" x14ac:dyDescent="0.25">
      <c r="A914" s="40" t="s">
        <v>4874</v>
      </c>
      <c r="B914" s="40" t="s">
        <v>4875</v>
      </c>
      <c r="C914" s="40" t="s">
        <v>1847</v>
      </c>
      <c r="D914" s="40" t="s">
        <v>1848</v>
      </c>
      <c r="E914" s="40" t="s">
        <v>1911</v>
      </c>
      <c r="F914" s="40"/>
      <c r="G914" s="40" t="s">
        <v>1809</v>
      </c>
      <c r="H914" s="40" t="s">
        <v>1810</v>
      </c>
      <c r="I914" s="40" t="s">
        <v>4849</v>
      </c>
      <c r="J914" s="40" t="s">
        <v>4875</v>
      </c>
      <c r="K914" s="40" t="s">
        <v>4876</v>
      </c>
      <c r="L914" s="40" t="s">
        <v>1847</v>
      </c>
      <c r="M914" s="40" t="s">
        <v>4877</v>
      </c>
      <c r="N914" s="40">
        <v>51</v>
      </c>
      <c r="O914" s="40" t="b">
        <v>0</v>
      </c>
      <c r="P914" s="40" t="s">
        <v>1852</v>
      </c>
      <c r="Q914" s="40" t="s">
        <v>1853</v>
      </c>
      <c r="R914" s="40" t="s">
        <v>609</v>
      </c>
    </row>
    <row r="915" spans="1:18" x14ac:dyDescent="0.25">
      <c r="A915" s="40" t="s">
        <v>4878</v>
      </c>
      <c r="B915" s="40" t="s">
        <v>4879</v>
      </c>
      <c r="C915" s="40" t="s">
        <v>1847</v>
      </c>
      <c r="D915" s="40" t="s">
        <v>1848</v>
      </c>
      <c r="E915" s="40" t="s">
        <v>2764</v>
      </c>
      <c r="F915" s="40"/>
      <c r="G915" s="40" t="s">
        <v>1809</v>
      </c>
      <c r="H915" s="40" t="s">
        <v>1810</v>
      </c>
      <c r="I915" s="40" t="s">
        <v>4849</v>
      </c>
      <c r="J915" s="40" t="s">
        <v>4880</v>
      </c>
      <c r="K915" s="40" t="s">
        <v>4881</v>
      </c>
      <c r="L915" s="40" t="s">
        <v>1847</v>
      </c>
      <c r="M915" s="40" t="s">
        <v>4881</v>
      </c>
      <c r="N915" s="40">
        <v>51</v>
      </c>
      <c r="O915" s="40" t="b">
        <v>0</v>
      </c>
      <c r="P915" s="40" t="s">
        <v>1852</v>
      </c>
      <c r="Q915" s="40" t="s">
        <v>1853</v>
      </c>
      <c r="R915" s="40" t="s">
        <v>609</v>
      </c>
    </row>
    <row r="916" spans="1:18" x14ac:dyDescent="0.25">
      <c r="A916" s="40" t="s">
        <v>4882</v>
      </c>
      <c r="B916" s="40" t="s">
        <v>4883</v>
      </c>
      <c r="C916" s="40" t="s">
        <v>1847</v>
      </c>
      <c r="D916" s="40" t="s">
        <v>1932</v>
      </c>
      <c r="E916" s="40" t="s">
        <v>2181</v>
      </c>
      <c r="F916" s="40"/>
      <c r="G916" s="40"/>
      <c r="H916" s="40"/>
      <c r="I916" s="40" t="s">
        <v>4849</v>
      </c>
      <c r="J916" s="40" t="s">
        <v>4883</v>
      </c>
      <c r="K916" s="40" t="s">
        <v>4884</v>
      </c>
      <c r="L916" s="40" t="s">
        <v>1847</v>
      </c>
      <c r="M916" s="40" t="s">
        <v>4884</v>
      </c>
      <c r="N916" s="40">
        <v>51</v>
      </c>
      <c r="O916" s="40" t="b">
        <v>0</v>
      </c>
      <c r="P916" s="40" t="s">
        <v>1852</v>
      </c>
      <c r="Q916" s="40" t="s">
        <v>1853</v>
      </c>
      <c r="R916" s="40" t="s">
        <v>609</v>
      </c>
    </row>
    <row r="917" spans="1:18" x14ac:dyDescent="0.25">
      <c r="A917" s="40" t="s">
        <v>4885</v>
      </c>
      <c r="B917" s="40" t="s">
        <v>4886</v>
      </c>
      <c r="C917" s="40" t="s">
        <v>1847</v>
      </c>
      <c r="D917" s="40" t="s">
        <v>1848</v>
      </c>
      <c r="E917" s="40" t="s">
        <v>1941</v>
      </c>
      <c r="F917" s="40"/>
      <c r="G917" s="40" t="s">
        <v>1809</v>
      </c>
      <c r="H917" s="40" t="s">
        <v>1810</v>
      </c>
      <c r="I917" s="40" t="s">
        <v>4849</v>
      </c>
      <c r="J917" s="40" t="s">
        <v>4886</v>
      </c>
      <c r="K917" s="40" t="s">
        <v>4887</v>
      </c>
      <c r="L917" s="40" t="s">
        <v>1847</v>
      </c>
      <c r="M917" s="40" t="s">
        <v>4887</v>
      </c>
      <c r="N917" s="40">
        <v>51</v>
      </c>
      <c r="O917" s="40" t="b">
        <v>0</v>
      </c>
      <c r="P917" s="40" t="s">
        <v>1852</v>
      </c>
      <c r="Q917" s="40" t="s">
        <v>1853</v>
      </c>
      <c r="R917" s="40" t="s">
        <v>609</v>
      </c>
    </row>
    <row r="918" spans="1:18" x14ac:dyDescent="0.25">
      <c r="A918" s="40" t="s">
        <v>4888</v>
      </c>
      <c r="B918" s="40" t="s">
        <v>4889</v>
      </c>
      <c r="C918" s="40" t="s">
        <v>1847</v>
      </c>
      <c r="D918" s="40" t="s">
        <v>1848</v>
      </c>
      <c r="E918" s="40" t="s">
        <v>1941</v>
      </c>
      <c r="F918" s="40"/>
      <c r="G918" s="40" t="s">
        <v>1811</v>
      </c>
      <c r="H918" s="40" t="s">
        <v>1812</v>
      </c>
      <c r="I918" s="40" t="s">
        <v>4849</v>
      </c>
      <c r="J918" s="40" t="s">
        <v>4889</v>
      </c>
      <c r="K918" s="40" t="s">
        <v>4890</v>
      </c>
      <c r="L918" s="40" t="s">
        <v>1847</v>
      </c>
      <c r="M918" s="40" t="s">
        <v>4890</v>
      </c>
      <c r="N918" s="40">
        <v>51</v>
      </c>
      <c r="O918" s="40" t="b">
        <v>0</v>
      </c>
      <c r="P918" s="40" t="s">
        <v>1852</v>
      </c>
      <c r="Q918" s="40" t="s">
        <v>1853</v>
      </c>
      <c r="R918" s="40" t="s">
        <v>609</v>
      </c>
    </row>
    <row r="919" spans="1:18" x14ac:dyDescent="0.25">
      <c r="A919" s="40" t="s">
        <v>4891</v>
      </c>
      <c r="B919" s="40" t="s">
        <v>4892</v>
      </c>
      <c r="C919" s="40" t="s">
        <v>1847</v>
      </c>
      <c r="D919" s="40" t="s">
        <v>1932</v>
      </c>
      <c r="E919" s="40"/>
      <c r="F919" s="40"/>
      <c r="G919" s="40"/>
      <c r="H919" s="40"/>
      <c r="I919" s="40" t="s">
        <v>4849</v>
      </c>
      <c r="J919" s="40" t="s">
        <v>4892</v>
      </c>
      <c r="K919" s="40" t="s">
        <v>4893</v>
      </c>
      <c r="L919" s="40" t="s">
        <v>1847</v>
      </c>
      <c r="M919" s="40" t="s">
        <v>4893</v>
      </c>
      <c r="N919" s="40">
        <v>51</v>
      </c>
      <c r="O919" s="40" t="b">
        <v>0</v>
      </c>
      <c r="P919" s="40" t="s">
        <v>1852</v>
      </c>
      <c r="Q919" s="40" t="s">
        <v>1853</v>
      </c>
      <c r="R919" s="40" t="s">
        <v>609</v>
      </c>
    </row>
    <row r="920" spans="1:18" x14ac:dyDescent="0.25">
      <c r="A920" s="40" t="s">
        <v>4894</v>
      </c>
      <c r="B920" s="40" t="s">
        <v>4895</v>
      </c>
      <c r="C920" s="40" t="s">
        <v>1847</v>
      </c>
      <c r="D920" s="40" t="s">
        <v>1848</v>
      </c>
      <c r="E920" s="40" t="s">
        <v>1956</v>
      </c>
      <c r="F920" s="40"/>
      <c r="G920" s="40" t="s">
        <v>1811</v>
      </c>
      <c r="H920" s="40" t="s">
        <v>1812</v>
      </c>
      <c r="I920" s="40" t="s">
        <v>4849</v>
      </c>
      <c r="J920" s="40" t="s">
        <v>4895</v>
      </c>
      <c r="K920" s="40" t="s">
        <v>4896</v>
      </c>
      <c r="L920" s="40" t="s">
        <v>1847</v>
      </c>
      <c r="M920" s="40" t="s">
        <v>4896</v>
      </c>
      <c r="N920" s="40">
        <v>51</v>
      </c>
      <c r="O920" s="40" t="b">
        <v>0</v>
      </c>
      <c r="P920" s="40" t="s">
        <v>1852</v>
      </c>
      <c r="Q920" s="40" t="s">
        <v>1853</v>
      </c>
      <c r="R920" s="40" t="s">
        <v>609</v>
      </c>
    </row>
    <row r="921" spans="1:18" x14ac:dyDescent="0.25">
      <c r="A921" s="40" t="s">
        <v>4897</v>
      </c>
      <c r="B921" s="40" t="s">
        <v>4898</v>
      </c>
      <c r="C921" s="40" t="s">
        <v>1847</v>
      </c>
      <c r="D921" s="40" t="s">
        <v>3504</v>
      </c>
      <c r="E921" s="40"/>
      <c r="F921" s="40"/>
      <c r="G921" s="40" t="s">
        <v>1811</v>
      </c>
      <c r="H921" s="40" t="s">
        <v>1812</v>
      </c>
      <c r="I921" s="40" t="s">
        <v>4849</v>
      </c>
      <c r="J921" s="40" t="s">
        <v>4898</v>
      </c>
      <c r="K921" s="40" t="s">
        <v>4899</v>
      </c>
      <c r="L921" s="40" t="s">
        <v>1847</v>
      </c>
      <c r="M921" s="40" t="s">
        <v>4899</v>
      </c>
      <c r="N921" s="40">
        <v>51</v>
      </c>
      <c r="O921" s="40" t="b">
        <v>0</v>
      </c>
      <c r="P921" s="40" t="s">
        <v>1852</v>
      </c>
      <c r="Q921" s="40" t="s">
        <v>1853</v>
      </c>
      <c r="R921" s="40" t="s">
        <v>609</v>
      </c>
    </row>
    <row r="922" spans="1:18" x14ac:dyDescent="0.25">
      <c r="A922" s="40" t="s">
        <v>4900</v>
      </c>
      <c r="B922" s="40" t="s">
        <v>4901</v>
      </c>
      <c r="C922" s="40" t="s">
        <v>1847</v>
      </c>
      <c r="D922" s="40" t="s">
        <v>1848</v>
      </c>
      <c r="E922" s="40" t="s">
        <v>1956</v>
      </c>
      <c r="F922" s="40" t="s">
        <v>3492</v>
      </c>
      <c r="G922" s="40" t="s">
        <v>1811</v>
      </c>
      <c r="H922" s="40" t="s">
        <v>1812</v>
      </c>
      <c r="I922" s="40" t="s">
        <v>4849</v>
      </c>
      <c r="J922" s="40" t="s">
        <v>4901</v>
      </c>
      <c r="K922" s="40" t="s">
        <v>4902</v>
      </c>
      <c r="L922" s="40" t="s">
        <v>1847</v>
      </c>
      <c r="M922" s="40" t="s">
        <v>4902</v>
      </c>
      <c r="N922" s="40">
        <v>51</v>
      </c>
      <c r="O922" s="40" t="b">
        <v>0</v>
      </c>
      <c r="P922" s="40" t="s">
        <v>1852</v>
      </c>
      <c r="Q922" s="40" t="s">
        <v>1853</v>
      </c>
      <c r="R922" s="40" t="s">
        <v>609</v>
      </c>
    </row>
    <row r="923" spans="1:18" x14ac:dyDescent="0.25">
      <c r="A923" s="41" t="s">
        <v>4903</v>
      </c>
      <c r="B923" s="41" t="s">
        <v>4904</v>
      </c>
      <c r="C923" s="41" t="s">
        <v>1847</v>
      </c>
      <c r="D923" s="41" t="s">
        <v>1848</v>
      </c>
      <c r="E923" s="41" t="s">
        <v>1956</v>
      </c>
      <c r="F923" s="41"/>
      <c r="G923" s="41" t="s">
        <v>1815</v>
      </c>
      <c r="H923" s="41" t="s">
        <v>1816</v>
      </c>
      <c r="I923" s="41" t="s">
        <v>4849</v>
      </c>
      <c r="J923" s="41" t="s">
        <v>4904</v>
      </c>
      <c r="K923" s="41" t="s">
        <v>4905</v>
      </c>
      <c r="L923" s="41" t="s">
        <v>1847</v>
      </c>
      <c r="M923" s="41" t="s">
        <v>4905</v>
      </c>
      <c r="N923" s="41">
        <v>51</v>
      </c>
      <c r="O923" s="41" t="b">
        <v>0</v>
      </c>
      <c r="P923" s="41" t="s">
        <v>1852</v>
      </c>
      <c r="Q923" s="41" t="s">
        <v>1853</v>
      </c>
      <c r="R923" s="41" t="s">
        <v>609</v>
      </c>
    </row>
    <row r="924" spans="1:18" x14ac:dyDescent="0.25">
      <c r="A924" s="40" t="s">
        <v>611</v>
      </c>
      <c r="B924" s="40" t="s">
        <v>612</v>
      </c>
      <c r="C924" s="40"/>
      <c r="D924" s="40" t="s">
        <v>1848</v>
      </c>
      <c r="E924" s="40"/>
      <c r="F924" s="40"/>
      <c r="G924" s="40" t="s">
        <v>1811</v>
      </c>
      <c r="H924" s="40" t="s">
        <v>1812</v>
      </c>
      <c r="I924" s="40" t="s">
        <v>1882</v>
      </c>
      <c r="J924" s="40"/>
      <c r="K924" s="40"/>
      <c r="L924" s="40" t="s">
        <v>4906</v>
      </c>
      <c r="M924" s="40" t="s">
        <v>4907</v>
      </c>
      <c r="N924" s="40">
        <v>56</v>
      </c>
      <c r="O924" s="40" t="b">
        <v>0</v>
      </c>
      <c r="P924" s="40" t="s">
        <v>1852</v>
      </c>
      <c r="Q924" s="40" t="s">
        <v>1853</v>
      </c>
      <c r="R924" s="40" t="s">
        <v>611</v>
      </c>
    </row>
    <row r="925" spans="1:18" x14ac:dyDescent="0.25">
      <c r="A925" s="40" t="s">
        <v>4908</v>
      </c>
      <c r="B925" s="40" t="s">
        <v>4909</v>
      </c>
      <c r="C925" s="40"/>
      <c r="D925" s="40" t="s">
        <v>1848</v>
      </c>
      <c r="E925" s="40" t="s">
        <v>1888</v>
      </c>
      <c r="F925" s="40"/>
      <c r="G925" s="40" t="s">
        <v>1809</v>
      </c>
      <c r="H925" s="40" t="s">
        <v>1810</v>
      </c>
      <c r="I925" s="40" t="s">
        <v>1882</v>
      </c>
      <c r="J925" s="40" t="s">
        <v>4909</v>
      </c>
      <c r="K925" s="40" t="s">
        <v>4910</v>
      </c>
      <c r="L925" s="40" t="s">
        <v>1847</v>
      </c>
      <c r="M925" s="40" t="s">
        <v>4910</v>
      </c>
      <c r="N925" s="40">
        <v>56</v>
      </c>
      <c r="O925" s="40" t="b">
        <v>0</v>
      </c>
      <c r="P925" s="40" t="s">
        <v>1852</v>
      </c>
      <c r="Q925" s="40" t="s">
        <v>1853</v>
      </c>
      <c r="R925" s="40" t="s">
        <v>611</v>
      </c>
    </row>
    <row r="926" spans="1:18" x14ac:dyDescent="0.25">
      <c r="A926" s="40" t="s">
        <v>4911</v>
      </c>
      <c r="B926" s="40" t="s">
        <v>4912</v>
      </c>
      <c r="C926" s="40"/>
      <c r="D926" s="40" t="s">
        <v>1848</v>
      </c>
      <c r="E926" s="40" t="s">
        <v>2116</v>
      </c>
      <c r="F926" s="40"/>
      <c r="G926" s="40" t="s">
        <v>1809</v>
      </c>
      <c r="H926" s="40" t="s">
        <v>1810</v>
      </c>
      <c r="I926" s="40" t="s">
        <v>1882</v>
      </c>
      <c r="J926" s="40" t="s">
        <v>4912</v>
      </c>
      <c r="K926" s="40" t="s">
        <v>4913</v>
      </c>
      <c r="L926" s="40" t="s">
        <v>1847</v>
      </c>
      <c r="M926" s="40" t="s">
        <v>4913</v>
      </c>
      <c r="N926" s="40">
        <v>56</v>
      </c>
      <c r="O926" s="40" t="b">
        <v>0</v>
      </c>
      <c r="P926" s="40" t="s">
        <v>1852</v>
      </c>
      <c r="Q926" s="40" t="s">
        <v>1853</v>
      </c>
      <c r="R926" s="40" t="s">
        <v>611</v>
      </c>
    </row>
    <row r="927" spans="1:18" x14ac:dyDescent="0.25">
      <c r="A927" s="40" t="s">
        <v>4914</v>
      </c>
      <c r="B927" s="40" t="s">
        <v>4915</v>
      </c>
      <c r="C927" s="40"/>
      <c r="D927" s="40" t="s">
        <v>1848</v>
      </c>
      <c r="E927" s="40" t="s">
        <v>1968</v>
      </c>
      <c r="F927" s="40"/>
      <c r="G927" s="40" t="s">
        <v>1811</v>
      </c>
      <c r="H927" s="40" t="s">
        <v>1812</v>
      </c>
      <c r="I927" s="40" t="s">
        <v>1882</v>
      </c>
      <c r="J927" s="40" t="s">
        <v>4916</v>
      </c>
      <c r="K927" s="40" t="s">
        <v>4917</v>
      </c>
      <c r="L927" s="40" t="s">
        <v>1847</v>
      </c>
      <c r="M927" s="40" t="s">
        <v>4918</v>
      </c>
      <c r="N927" s="40">
        <v>56</v>
      </c>
      <c r="O927" s="40" t="b">
        <v>0</v>
      </c>
      <c r="P927" s="40" t="s">
        <v>1852</v>
      </c>
      <c r="Q927" s="40" t="s">
        <v>1853</v>
      </c>
      <c r="R927" s="40" t="s">
        <v>611</v>
      </c>
    </row>
    <row r="928" spans="1:18" x14ac:dyDescent="0.25">
      <c r="A928" s="40" t="s">
        <v>4919</v>
      </c>
      <c r="B928" s="40" t="s">
        <v>4920</v>
      </c>
      <c r="C928" s="40"/>
      <c r="D928" s="40" t="s">
        <v>1848</v>
      </c>
      <c r="E928" s="40" t="s">
        <v>2001</v>
      </c>
      <c r="F928" s="40"/>
      <c r="G928" s="40" t="s">
        <v>1811</v>
      </c>
      <c r="H928" s="40" t="s">
        <v>1812</v>
      </c>
      <c r="I928" s="40" t="s">
        <v>1882</v>
      </c>
      <c r="J928" s="40" t="s">
        <v>4920</v>
      </c>
      <c r="K928" s="40" t="s">
        <v>4921</v>
      </c>
      <c r="L928" s="40" t="s">
        <v>1847</v>
      </c>
      <c r="M928" s="40" t="s">
        <v>4921</v>
      </c>
      <c r="N928" s="40">
        <v>56</v>
      </c>
      <c r="O928" s="40" t="b">
        <v>0</v>
      </c>
      <c r="P928" s="40" t="s">
        <v>1852</v>
      </c>
      <c r="Q928" s="40" t="s">
        <v>1853</v>
      </c>
      <c r="R928" s="40" t="s">
        <v>611</v>
      </c>
    </row>
    <row r="929" spans="1:18" x14ac:dyDescent="0.25">
      <c r="A929" s="41" t="s">
        <v>4922</v>
      </c>
      <c r="B929" s="41" t="s">
        <v>4923</v>
      </c>
      <c r="C929" s="41"/>
      <c r="D929" s="41" t="s">
        <v>1848</v>
      </c>
      <c r="E929" s="41" t="s">
        <v>2001</v>
      </c>
      <c r="F929" s="41"/>
      <c r="G929" s="41" t="s">
        <v>1811</v>
      </c>
      <c r="H929" s="41" t="s">
        <v>1812</v>
      </c>
      <c r="I929" s="41" t="s">
        <v>1882</v>
      </c>
      <c r="J929" s="41" t="s">
        <v>4923</v>
      </c>
      <c r="K929" s="41" t="s">
        <v>4924</v>
      </c>
      <c r="L929" s="41" t="s">
        <v>1847</v>
      </c>
      <c r="M929" s="41" t="s">
        <v>4924</v>
      </c>
      <c r="N929" s="41">
        <v>56</v>
      </c>
      <c r="O929" s="41" t="b">
        <v>0</v>
      </c>
      <c r="P929" s="41" t="s">
        <v>1852</v>
      </c>
      <c r="Q929" s="41" t="s">
        <v>1853</v>
      </c>
      <c r="R929" s="41" t="s">
        <v>611</v>
      </c>
    </row>
    <row r="930" spans="1:18" x14ac:dyDescent="0.25">
      <c r="A930" s="41" t="s">
        <v>4925</v>
      </c>
      <c r="B930" s="41" t="s">
        <v>4926</v>
      </c>
      <c r="C930" s="41"/>
      <c r="D930" s="41" t="s">
        <v>1848</v>
      </c>
      <c r="E930" s="41" t="s">
        <v>1862</v>
      </c>
      <c r="F930" s="41"/>
      <c r="G930" s="41" t="s">
        <v>1809</v>
      </c>
      <c r="H930" s="41" t="s">
        <v>1810</v>
      </c>
      <c r="I930" s="41" t="s">
        <v>1882</v>
      </c>
      <c r="J930" s="41"/>
      <c r="K930" s="41" t="s">
        <v>4927</v>
      </c>
      <c r="L930" s="41" t="s">
        <v>4928</v>
      </c>
      <c r="M930" s="41" t="s">
        <v>4929</v>
      </c>
      <c r="N930" s="41"/>
      <c r="O930" s="41" t="b">
        <v>0</v>
      </c>
      <c r="P930" s="41" t="s">
        <v>3105</v>
      </c>
      <c r="Q930" s="41" t="s">
        <v>1853</v>
      </c>
      <c r="R930" s="41" t="s">
        <v>4925</v>
      </c>
    </row>
    <row r="931" spans="1:18" x14ac:dyDescent="0.25">
      <c r="A931" s="40" t="s">
        <v>4930</v>
      </c>
      <c r="B931" s="40" t="s">
        <v>4931</v>
      </c>
      <c r="C931" s="40" t="s">
        <v>1847</v>
      </c>
      <c r="D931" s="40" t="s">
        <v>1848</v>
      </c>
      <c r="E931" s="40" t="s">
        <v>1916</v>
      </c>
      <c r="F931" s="40"/>
      <c r="G931" s="40" t="s">
        <v>1809</v>
      </c>
      <c r="H931" s="40" t="s">
        <v>1810</v>
      </c>
      <c r="I931" s="40" t="s">
        <v>1882</v>
      </c>
      <c r="J931" s="40"/>
      <c r="K931" s="40" t="s">
        <v>4932</v>
      </c>
      <c r="L931" s="40"/>
      <c r="M931" s="40" t="s">
        <v>4933</v>
      </c>
      <c r="N931" s="40"/>
      <c r="O931" s="40" t="b">
        <v>0</v>
      </c>
      <c r="P931" s="40" t="s">
        <v>1852</v>
      </c>
      <c r="Q931" s="40" t="s">
        <v>1853</v>
      </c>
      <c r="R931" s="40" t="s">
        <v>4930</v>
      </c>
    </row>
    <row r="932" spans="1:18" x14ac:dyDescent="0.25">
      <c r="A932" s="40" t="s">
        <v>613</v>
      </c>
      <c r="B932" s="40" t="s">
        <v>614</v>
      </c>
      <c r="C932" s="40"/>
      <c r="D932" s="40" t="s">
        <v>1932</v>
      </c>
      <c r="E932" s="40" t="s">
        <v>2181</v>
      </c>
      <c r="F932" s="40" t="s">
        <v>2182</v>
      </c>
      <c r="G932" s="40" t="s">
        <v>1796</v>
      </c>
      <c r="H932" s="40" t="s">
        <v>1797</v>
      </c>
      <c r="I932" s="40" t="s">
        <v>2183</v>
      </c>
      <c r="J932" s="40" t="s">
        <v>4934</v>
      </c>
      <c r="K932" s="40"/>
      <c r="L932" s="40"/>
      <c r="M932" s="40" t="s">
        <v>4935</v>
      </c>
      <c r="N932" s="40"/>
      <c r="O932" s="40" t="b">
        <v>0</v>
      </c>
      <c r="P932" s="40" t="s">
        <v>1852</v>
      </c>
      <c r="Q932" s="40" t="s">
        <v>1853</v>
      </c>
      <c r="R932" s="40" t="s">
        <v>613</v>
      </c>
    </row>
    <row r="933" spans="1:18" x14ac:dyDescent="0.25">
      <c r="A933" s="41" t="s">
        <v>615</v>
      </c>
      <c r="B933" s="41" t="s">
        <v>616</v>
      </c>
      <c r="C933" s="41" t="s">
        <v>1847</v>
      </c>
      <c r="D933" s="41" t="s">
        <v>1848</v>
      </c>
      <c r="E933" s="41"/>
      <c r="F933" s="41"/>
      <c r="G933" s="41" t="s">
        <v>1811</v>
      </c>
      <c r="H933" s="41" t="s">
        <v>1812</v>
      </c>
      <c r="I933" s="41" t="s">
        <v>1882</v>
      </c>
      <c r="J933" s="41" t="s">
        <v>1847</v>
      </c>
      <c r="K933" s="41" t="s">
        <v>4936</v>
      </c>
      <c r="L933" s="41" t="s">
        <v>4937</v>
      </c>
      <c r="M933" s="41" t="s">
        <v>4936</v>
      </c>
      <c r="N933" s="41"/>
      <c r="O933" s="41" t="b">
        <v>0</v>
      </c>
      <c r="P933" s="41" t="s">
        <v>1852</v>
      </c>
      <c r="Q933" s="41" t="s">
        <v>1853</v>
      </c>
      <c r="R933" s="41" t="s">
        <v>615</v>
      </c>
    </row>
    <row r="934" spans="1:18" x14ac:dyDescent="0.25">
      <c r="A934" s="41" t="s">
        <v>617</v>
      </c>
      <c r="B934" s="41" t="s">
        <v>618</v>
      </c>
      <c r="C934" s="41"/>
      <c r="D934" s="41" t="s">
        <v>1848</v>
      </c>
      <c r="E934" s="41" t="s">
        <v>1968</v>
      </c>
      <c r="F934" s="41" t="s">
        <v>4361</v>
      </c>
      <c r="G934" s="41"/>
      <c r="H934" s="41"/>
      <c r="I934" s="41" t="s">
        <v>3886</v>
      </c>
      <c r="J934" s="41"/>
      <c r="K934" s="41"/>
      <c r="L934" s="41" t="s">
        <v>4938</v>
      </c>
      <c r="M934" s="41" t="s">
        <v>4939</v>
      </c>
      <c r="N934" s="41">
        <v>60</v>
      </c>
      <c r="O934" s="41" t="b">
        <v>0</v>
      </c>
      <c r="P934" s="41" t="s">
        <v>1852</v>
      </c>
      <c r="Q934" s="41" t="s">
        <v>1853</v>
      </c>
      <c r="R934" s="41" t="s">
        <v>617</v>
      </c>
    </row>
    <row r="935" spans="1:18" x14ac:dyDescent="0.25">
      <c r="A935" s="40" t="s">
        <v>4940</v>
      </c>
      <c r="B935" s="40" t="s">
        <v>4941</v>
      </c>
      <c r="C935" s="40"/>
      <c r="D935" s="40" t="s">
        <v>1848</v>
      </c>
      <c r="E935" s="40" t="s">
        <v>1849</v>
      </c>
      <c r="F935" s="40" t="s">
        <v>2778</v>
      </c>
      <c r="G935" s="40"/>
      <c r="H935" s="40"/>
      <c r="I935" s="40" t="s">
        <v>1882</v>
      </c>
      <c r="J935" s="40"/>
      <c r="K935" s="40"/>
      <c r="L935" s="40" t="s">
        <v>4942</v>
      </c>
      <c r="M935" s="40" t="s">
        <v>4943</v>
      </c>
      <c r="N935" s="40"/>
      <c r="O935" s="40" t="b">
        <v>0</v>
      </c>
      <c r="P935" s="40" t="s">
        <v>1852</v>
      </c>
      <c r="Q935" s="40" t="s">
        <v>1853</v>
      </c>
      <c r="R935" s="40" t="s">
        <v>4940</v>
      </c>
    </row>
    <row r="936" spans="1:18" x14ac:dyDescent="0.25">
      <c r="A936" s="40" t="s">
        <v>4944</v>
      </c>
      <c r="B936" s="40" t="s">
        <v>4945</v>
      </c>
      <c r="C936" s="40"/>
      <c r="D936" s="40" t="s">
        <v>1848</v>
      </c>
      <c r="E936" s="40" t="s">
        <v>1849</v>
      </c>
      <c r="F936" s="40" t="s">
        <v>2778</v>
      </c>
      <c r="G936" s="40" t="s">
        <v>1809</v>
      </c>
      <c r="H936" s="40" t="s">
        <v>1810</v>
      </c>
      <c r="I936" s="40" t="s">
        <v>1882</v>
      </c>
      <c r="J936" s="40" t="s">
        <v>4945</v>
      </c>
      <c r="K936" s="40" t="s">
        <v>4946</v>
      </c>
      <c r="L936" s="40" t="s">
        <v>1847</v>
      </c>
      <c r="M936" s="40" t="s">
        <v>4946</v>
      </c>
      <c r="N936" s="40"/>
      <c r="O936" s="40" t="b">
        <v>0</v>
      </c>
      <c r="P936" s="40" t="s">
        <v>1852</v>
      </c>
      <c r="Q936" s="40" t="s">
        <v>1853</v>
      </c>
      <c r="R936" s="40" t="s">
        <v>4940</v>
      </c>
    </row>
    <row r="937" spans="1:18" x14ac:dyDescent="0.25">
      <c r="A937" s="40" t="s">
        <v>4947</v>
      </c>
      <c r="B937" s="40" t="s">
        <v>4948</v>
      </c>
      <c r="C937" s="40" t="s">
        <v>4159</v>
      </c>
      <c r="D937" s="40" t="s">
        <v>1848</v>
      </c>
      <c r="E937" s="40" t="s">
        <v>2116</v>
      </c>
      <c r="F937" s="40"/>
      <c r="G937" s="40" t="s">
        <v>1809</v>
      </c>
      <c r="H937" s="40" t="s">
        <v>1810</v>
      </c>
      <c r="I937" s="40" t="s">
        <v>1882</v>
      </c>
      <c r="J937" s="40"/>
      <c r="K937" s="40" t="s">
        <v>4949</v>
      </c>
      <c r="L937" s="40"/>
      <c r="M937" s="40" t="s">
        <v>4949</v>
      </c>
      <c r="N937" s="40"/>
      <c r="O937" s="40" t="b">
        <v>0</v>
      </c>
      <c r="P937" s="40" t="s">
        <v>1852</v>
      </c>
      <c r="Q937" s="40" t="s">
        <v>1853</v>
      </c>
      <c r="R937" s="40" t="s">
        <v>4940</v>
      </c>
    </row>
    <row r="938" spans="1:18" x14ac:dyDescent="0.25">
      <c r="A938" s="41" t="s">
        <v>4950</v>
      </c>
      <c r="B938" s="41" t="s">
        <v>4951</v>
      </c>
      <c r="C938" s="41" t="s">
        <v>4952</v>
      </c>
      <c r="D938" s="41" t="s">
        <v>1893</v>
      </c>
      <c r="E938" s="41"/>
      <c r="F938" s="41"/>
      <c r="G938" s="41"/>
      <c r="H938" s="41"/>
      <c r="I938" s="41"/>
      <c r="J938" s="41"/>
      <c r="K938" s="41"/>
      <c r="L938" s="41" t="s">
        <v>4953</v>
      </c>
      <c r="M938" s="41" t="s">
        <v>4954</v>
      </c>
      <c r="N938" s="41"/>
      <c r="O938" s="41" t="b">
        <v>0</v>
      </c>
      <c r="P938" s="41" t="s">
        <v>1852</v>
      </c>
      <c r="Q938" s="41" t="s">
        <v>1853</v>
      </c>
      <c r="R938" s="41" t="s">
        <v>4950</v>
      </c>
    </row>
    <row r="939" spans="1:18" x14ac:dyDescent="0.25">
      <c r="A939" s="40" t="s">
        <v>4955</v>
      </c>
      <c r="B939" s="40" t="s">
        <v>4956</v>
      </c>
      <c r="C939" s="40"/>
      <c r="D939" s="40" t="s">
        <v>1932</v>
      </c>
      <c r="E939" s="40"/>
      <c r="F939" s="40"/>
      <c r="G939" s="40"/>
      <c r="H939" s="40"/>
      <c r="I939" s="40"/>
      <c r="J939" s="40"/>
      <c r="K939" s="40"/>
      <c r="L939" s="40" t="s">
        <v>4957</v>
      </c>
      <c r="M939" s="40" t="s">
        <v>4958</v>
      </c>
      <c r="N939" s="40"/>
      <c r="O939" s="40" t="b">
        <v>0</v>
      </c>
      <c r="P939" s="40" t="s">
        <v>1852</v>
      </c>
      <c r="Q939" s="40" t="s">
        <v>1853</v>
      </c>
      <c r="R939" s="40" t="s">
        <v>4955</v>
      </c>
    </row>
    <row r="940" spans="1:18" x14ac:dyDescent="0.25">
      <c r="A940" s="41" t="s">
        <v>4959</v>
      </c>
      <c r="B940" s="41" t="s">
        <v>4960</v>
      </c>
      <c r="C940" s="41"/>
      <c r="D940" s="41" t="s">
        <v>1848</v>
      </c>
      <c r="E940" s="41"/>
      <c r="F940" s="41"/>
      <c r="G940" s="41"/>
      <c r="H940" s="41"/>
      <c r="I940" s="41" t="s">
        <v>4961</v>
      </c>
      <c r="J940" s="41"/>
      <c r="K940" s="41"/>
      <c r="L940" s="41" t="s">
        <v>4962</v>
      </c>
      <c r="M940" s="41" t="s">
        <v>4963</v>
      </c>
      <c r="N940" s="41"/>
      <c r="O940" s="41" t="b">
        <v>0</v>
      </c>
      <c r="P940" s="41" t="s">
        <v>1852</v>
      </c>
      <c r="Q940" s="41" t="s">
        <v>1853</v>
      </c>
      <c r="R940" s="41" t="s">
        <v>4959</v>
      </c>
    </row>
    <row r="941" spans="1:18" x14ac:dyDescent="0.25">
      <c r="A941" s="41" t="s">
        <v>4964</v>
      </c>
      <c r="B941" s="41" t="s">
        <v>4965</v>
      </c>
      <c r="C941" s="41" t="s">
        <v>4966</v>
      </c>
      <c r="D941" s="41" t="s">
        <v>1848</v>
      </c>
      <c r="E941" s="41" t="s">
        <v>1968</v>
      </c>
      <c r="F941" s="41"/>
      <c r="G941" s="41" t="s">
        <v>1809</v>
      </c>
      <c r="H941" s="41" t="s">
        <v>1810</v>
      </c>
      <c r="I941" s="41"/>
      <c r="J941" s="41"/>
      <c r="K941" s="41"/>
      <c r="L941" s="41" t="s">
        <v>4967</v>
      </c>
      <c r="M941" s="41" t="s">
        <v>4968</v>
      </c>
      <c r="N941" s="41"/>
      <c r="O941" s="41" t="b">
        <v>0</v>
      </c>
      <c r="P941" s="41" t="s">
        <v>1852</v>
      </c>
      <c r="Q941" s="41" t="s">
        <v>1853</v>
      </c>
      <c r="R941" s="41" t="s">
        <v>4964</v>
      </c>
    </row>
    <row r="942" spans="1:18" x14ac:dyDescent="0.25">
      <c r="A942" s="40" t="s">
        <v>4969</v>
      </c>
      <c r="B942" s="40" t="s">
        <v>4970</v>
      </c>
      <c r="C942" s="40" t="s">
        <v>4971</v>
      </c>
      <c r="D942" s="40" t="s">
        <v>1848</v>
      </c>
      <c r="E942" s="40" t="s">
        <v>2102</v>
      </c>
      <c r="F942" s="40"/>
      <c r="G942" s="40" t="s">
        <v>3884</v>
      </c>
      <c r="H942" s="40" t="s">
        <v>3885</v>
      </c>
      <c r="I942" s="40" t="s">
        <v>4972</v>
      </c>
      <c r="J942" s="40" t="s">
        <v>4970</v>
      </c>
      <c r="K942" s="40" t="s">
        <v>4973</v>
      </c>
      <c r="L942" s="40" t="s">
        <v>1847</v>
      </c>
      <c r="M942" s="40" t="s">
        <v>4973</v>
      </c>
      <c r="N942" s="40"/>
      <c r="O942" s="40" t="b">
        <v>0</v>
      </c>
      <c r="P942" s="40" t="s">
        <v>1852</v>
      </c>
      <c r="Q942" s="40" t="s">
        <v>1853</v>
      </c>
      <c r="R942" s="40" t="s">
        <v>4974</v>
      </c>
    </row>
    <row r="943" spans="1:18" x14ac:dyDescent="0.25">
      <c r="A943" s="41" t="s">
        <v>4975</v>
      </c>
      <c r="B943" s="41" t="s">
        <v>4976</v>
      </c>
      <c r="C943" s="41" t="s">
        <v>4971</v>
      </c>
      <c r="D943" s="41" t="s">
        <v>1848</v>
      </c>
      <c r="E943" s="41" t="s">
        <v>1911</v>
      </c>
      <c r="F943" s="41"/>
      <c r="G943" s="41" t="s">
        <v>1809</v>
      </c>
      <c r="H943" s="41" t="s">
        <v>1810</v>
      </c>
      <c r="I943" s="41" t="s">
        <v>4972</v>
      </c>
      <c r="J943" s="41" t="s">
        <v>4976</v>
      </c>
      <c r="K943" s="41" t="s">
        <v>4977</v>
      </c>
      <c r="L943" s="41" t="s">
        <v>1847</v>
      </c>
      <c r="M943" s="41" t="s">
        <v>4978</v>
      </c>
      <c r="N943" s="41"/>
      <c r="O943" s="41" t="b">
        <v>0</v>
      </c>
      <c r="P943" s="41" t="s">
        <v>1852</v>
      </c>
      <c r="Q943" s="41" t="s">
        <v>1853</v>
      </c>
      <c r="R943" s="41" t="s">
        <v>4974</v>
      </c>
    </row>
    <row r="944" spans="1:18" x14ac:dyDescent="0.25">
      <c r="A944" s="40" t="s">
        <v>619</v>
      </c>
      <c r="B944" s="40" t="s">
        <v>620</v>
      </c>
      <c r="C944" s="40"/>
      <c r="D944" s="40" t="s">
        <v>1848</v>
      </c>
      <c r="E944" s="40"/>
      <c r="F944" s="40"/>
      <c r="G944" s="40"/>
      <c r="H944" s="40"/>
      <c r="I944" s="40" t="s">
        <v>1882</v>
      </c>
      <c r="J944" s="40"/>
      <c r="K944" s="40"/>
      <c r="L944" s="40" t="s">
        <v>4979</v>
      </c>
      <c r="M944" s="40" t="s">
        <v>4980</v>
      </c>
      <c r="N944" s="40">
        <v>51</v>
      </c>
      <c r="O944" s="40" t="b">
        <v>0</v>
      </c>
      <c r="P944" s="40" t="s">
        <v>1852</v>
      </c>
      <c r="Q944" s="40" t="s">
        <v>1853</v>
      </c>
      <c r="R944" s="40" t="s">
        <v>619</v>
      </c>
    </row>
    <row r="945" spans="1:18" x14ac:dyDescent="0.25">
      <c r="A945" s="40" t="s">
        <v>4981</v>
      </c>
      <c r="B945" s="40" t="s">
        <v>4982</v>
      </c>
      <c r="C945" s="40"/>
      <c r="D945" s="40" t="s">
        <v>1848</v>
      </c>
      <c r="E945" s="40" t="s">
        <v>2001</v>
      </c>
      <c r="F945" s="40"/>
      <c r="G945" s="40" t="s">
        <v>76</v>
      </c>
      <c r="H945" s="40" t="s">
        <v>1804</v>
      </c>
      <c r="I945" s="40" t="s">
        <v>4983</v>
      </c>
      <c r="J945" s="40" t="s">
        <v>4984</v>
      </c>
      <c r="K945" s="40" t="s">
        <v>4985</v>
      </c>
      <c r="L945" s="40" t="s">
        <v>1847</v>
      </c>
      <c r="M945" s="40" t="s">
        <v>4985</v>
      </c>
      <c r="N945" s="40">
        <v>51</v>
      </c>
      <c r="O945" s="40" t="b">
        <v>0</v>
      </c>
      <c r="P945" s="40" t="s">
        <v>1852</v>
      </c>
      <c r="Q945" s="40" t="s">
        <v>1853</v>
      </c>
      <c r="R945" s="40" t="s">
        <v>619</v>
      </c>
    </row>
    <row r="946" spans="1:18" x14ac:dyDescent="0.25">
      <c r="A946" s="40" t="s">
        <v>4986</v>
      </c>
      <c r="B946" s="40" t="s">
        <v>4987</v>
      </c>
      <c r="C946" s="40"/>
      <c r="D946" s="40" t="s">
        <v>1848</v>
      </c>
      <c r="E946" s="40" t="s">
        <v>2116</v>
      </c>
      <c r="F946" s="40"/>
      <c r="G946" s="40" t="s">
        <v>75</v>
      </c>
      <c r="H946" s="40" t="s">
        <v>1806</v>
      </c>
      <c r="I946" s="40" t="s">
        <v>4983</v>
      </c>
      <c r="J946" s="40" t="s">
        <v>4988</v>
      </c>
      <c r="K946" s="40" t="s">
        <v>4989</v>
      </c>
      <c r="L946" s="40" t="s">
        <v>1847</v>
      </c>
      <c r="M946" s="40" t="s">
        <v>4989</v>
      </c>
      <c r="N946" s="40">
        <v>51</v>
      </c>
      <c r="O946" s="40" t="b">
        <v>0</v>
      </c>
      <c r="P946" s="40" t="s">
        <v>1852</v>
      </c>
      <c r="Q946" s="40" t="s">
        <v>1853</v>
      </c>
      <c r="R946" s="40" t="s">
        <v>619</v>
      </c>
    </row>
    <row r="947" spans="1:18" x14ac:dyDescent="0.25">
      <c r="A947" s="40" t="s">
        <v>4990</v>
      </c>
      <c r="B947" s="40" t="s">
        <v>4991</v>
      </c>
      <c r="C947" s="40"/>
      <c r="D947" s="40" t="s">
        <v>1848</v>
      </c>
      <c r="E947" s="40" t="s">
        <v>1985</v>
      </c>
      <c r="F947" s="40"/>
      <c r="G947" s="40" t="s">
        <v>1813</v>
      </c>
      <c r="H947" s="40" t="s">
        <v>1814</v>
      </c>
      <c r="I947" s="40" t="s">
        <v>4983</v>
      </c>
      <c r="J947" s="40" t="s">
        <v>4992</v>
      </c>
      <c r="K947" s="40" t="s">
        <v>4993</v>
      </c>
      <c r="L947" s="40" t="s">
        <v>1847</v>
      </c>
      <c r="M947" s="40" t="s">
        <v>4993</v>
      </c>
      <c r="N947" s="40">
        <v>51</v>
      </c>
      <c r="O947" s="40" t="b">
        <v>0</v>
      </c>
      <c r="P947" s="40" t="s">
        <v>1852</v>
      </c>
      <c r="Q947" s="40" t="s">
        <v>1853</v>
      </c>
      <c r="R947" s="40" t="s">
        <v>619</v>
      </c>
    </row>
    <row r="948" spans="1:18" x14ac:dyDescent="0.25">
      <c r="A948" s="40" t="s">
        <v>4994</v>
      </c>
      <c r="B948" s="40" t="s">
        <v>4995</v>
      </c>
      <c r="C948" s="40"/>
      <c r="D948" s="40" t="s">
        <v>1848</v>
      </c>
      <c r="E948" s="40" t="s">
        <v>2132</v>
      </c>
      <c r="F948" s="40" t="s">
        <v>4996</v>
      </c>
      <c r="G948" s="40" t="s">
        <v>1813</v>
      </c>
      <c r="H948" s="40" t="s">
        <v>1814</v>
      </c>
      <c r="I948" s="40" t="s">
        <v>4983</v>
      </c>
      <c r="J948" s="40" t="s">
        <v>4997</v>
      </c>
      <c r="K948" s="40" t="s">
        <v>4998</v>
      </c>
      <c r="L948" s="40" t="s">
        <v>1847</v>
      </c>
      <c r="M948" s="40" t="s">
        <v>4998</v>
      </c>
      <c r="N948" s="40">
        <v>51</v>
      </c>
      <c r="O948" s="40" t="b">
        <v>0</v>
      </c>
      <c r="P948" s="40" t="s">
        <v>1852</v>
      </c>
      <c r="Q948" s="40" t="s">
        <v>1853</v>
      </c>
      <c r="R948" s="40" t="s">
        <v>619</v>
      </c>
    </row>
    <row r="949" spans="1:18" x14ac:dyDescent="0.25">
      <c r="A949" s="40" t="s">
        <v>4999</v>
      </c>
      <c r="B949" s="40" t="s">
        <v>5000</v>
      </c>
      <c r="C949" s="40"/>
      <c r="D949" s="40" t="s">
        <v>1848</v>
      </c>
      <c r="E949" s="40" t="s">
        <v>4096</v>
      </c>
      <c r="F949" s="40"/>
      <c r="G949" s="40" t="s">
        <v>76</v>
      </c>
      <c r="H949" s="40" t="s">
        <v>1804</v>
      </c>
      <c r="I949" s="40" t="s">
        <v>4843</v>
      </c>
      <c r="J949" s="40" t="s">
        <v>5001</v>
      </c>
      <c r="K949" s="40" t="s">
        <v>5002</v>
      </c>
      <c r="L949" s="40" t="s">
        <v>1847</v>
      </c>
      <c r="M949" s="40" t="s">
        <v>5002</v>
      </c>
      <c r="N949" s="40">
        <v>51</v>
      </c>
      <c r="O949" s="40" t="b">
        <v>0</v>
      </c>
      <c r="P949" s="40" t="s">
        <v>1852</v>
      </c>
      <c r="Q949" s="40" t="s">
        <v>1853</v>
      </c>
      <c r="R949" s="40" t="s">
        <v>619</v>
      </c>
    </row>
    <row r="950" spans="1:18" x14ac:dyDescent="0.25">
      <c r="A950" s="40" t="s">
        <v>5003</v>
      </c>
      <c r="B950" s="40" t="s">
        <v>5004</v>
      </c>
      <c r="C950" s="40"/>
      <c r="D950" s="40" t="s">
        <v>1848</v>
      </c>
      <c r="E950" s="40" t="s">
        <v>2001</v>
      </c>
      <c r="F950" s="40"/>
      <c r="G950" s="40" t="s">
        <v>76</v>
      </c>
      <c r="H950" s="40" t="s">
        <v>1804</v>
      </c>
      <c r="I950" s="40" t="s">
        <v>4983</v>
      </c>
      <c r="J950" s="40" t="s">
        <v>5005</v>
      </c>
      <c r="K950" s="40" t="s">
        <v>5006</v>
      </c>
      <c r="L950" s="40" t="s">
        <v>1847</v>
      </c>
      <c r="M950" s="40" t="s">
        <v>5006</v>
      </c>
      <c r="N950" s="40">
        <v>51</v>
      </c>
      <c r="O950" s="40" t="b">
        <v>0</v>
      </c>
      <c r="P950" s="40" t="s">
        <v>1852</v>
      </c>
      <c r="Q950" s="40" t="s">
        <v>1853</v>
      </c>
      <c r="R950" s="40" t="s">
        <v>619</v>
      </c>
    </row>
    <row r="951" spans="1:18" x14ac:dyDescent="0.25">
      <c r="A951" s="40" t="s">
        <v>5007</v>
      </c>
      <c r="B951" s="40" t="s">
        <v>5008</v>
      </c>
      <c r="C951" s="40"/>
      <c r="D951" s="40" t="s">
        <v>1848</v>
      </c>
      <c r="E951" s="40" t="s">
        <v>2001</v>
      </c>
      <c r="F951" s="40"/>
      <c r="G951" s="40" t="s">
        <v>76</v>
      </c>
      <c r="H951" s="40" t="s">
        <v>1804</v>
      </c>
      <c r="I951" s="40" t="s">
        <v>4983</v>
      </c>
      <c r="J951" s="40" t="s">
        <v>5009</v>
      </c>
      <c r="K951" s="40" t="s">
        <v>5010</v>
      </c>
      <c r="L951" s="40" t="s">
        <v>1847</v>
      </c>
      <c r="M951" s="40" t="s">
        <v>5010</v>
      </c>
      <c r="N951" s="40">
        <v>51</v>
      </c>
      <c r="O951" s="40" t="b">
        <v>0</v>
      </c>
      <c r="P951" s="40" t="s">
        <v>1852</v>
      </c>
      <c r="Q951" s="40" t="s">
        <v>1853</v>
      </c>
      <c r="R951" s="40" t="s">
        <v>619</v>
      </c>
    </row>
    <row r="952" spans="1:18" x14ac:dyDescent="0.25">
      <c r="A952" s="40" t="s">
        <v>5011</v>
      </c>
      <c r="B952" s="40" t="s">
        <v>5012</v>
      </c>
      <c r="C952" s="40"/>
      <c r="D952" s="40" t="s">
        <v>1848</v>
      </c>
      <c r="E952" s="40" t="s">
        <v>1956</v>
      </c>
      <c r="F952" s="40"/>
      <c r="G952" s="40" t="s">
        <v>75</v>
      </c>
      <c r="H952" s="40" t="s">
        <v>1806</v>
      </c>
      <c r="I952" s="40" t="s">
        <v>4983</v>
      </c>
      <c r="J952" s="40" t="s">
        <v>5013</v>
      </c>
      <c r="K952" s="40" t="s">
        <v>5014</v>
      </c>
      <c r="L952" s="40" t="s">
        <v>1847</v>
      </c>
      <c r="M952" s="40" t="s">
        <v>5014</v>
      </c>
      <c r="N952" s="40">
        <v>51</v>
      </c>
      <c r="O952" s="40" t="b">
        <v>0</v>
      </c>
      <c r="P952" s="40" t="s">
        <v>1852</v>
      </c>
      <c r="Q952" s="40" t="s">
        <v>1853</v>
      </c>
      <c r="R952" s="40" t="s">
        <v>619</v>
      </c>
    </row>
    <row r="953" spans="1:18" x14ac:dyDescent="0.25">
      <c r="A953" s="40" t="s">
        <v>5015</v>
      </c>
      <c r="B953" s="40" t="s">
        <v>5016</v>
      </c>
      <c r="C953" s="40"/>
      <c r="D953" s="40" t="s">
        <v>1848</v>
      </c>
      <c r="E953" s="40" t="s">
        <v>2001</v>
      </c>
      <c r="F953" s="40"/>
      <c r="G953" s="40" t="s">
        <v>76</v>
      </c>
      <c r="H953" s="40" t="s">
        <v>1804</v>
      </c>
      <c r="I953" s="40" t="s">
        <v>4983</v>
      </c>
      <c r="J953" s="40" t="s">
        <v>5017</v>
      </c>
      <c r="K953" s="40" t="s">
        <v>5018</v>
      </c>
      <c r="L953" s="40" t="s">
        <v>1847</v>
      </c>
      <c r="M953" s="40" t="s">
        <v>5018</v>
      </c>
      <c r="N953" s="40">
        <v>51</v>
      </c>
      <c r="O953" s="40" t="b">
        <v>0</v>
      </c>
      <c r="P953" s="40" t="s">
        <v>1852</v>
      </c>
      <c r="Q953" s="40" t="s">
        <v>1853</v>
      </c>
      <c r="R953" s="40" t="s">
        <v>619</v>
      </c>
    </row>
    <row r="954" spans="1:18" x14ac:dyDescent="0.25">
      <c r="A954" s="40" t="s">
        <v>5019</v>
      </c>
      <c r="B954" s="40" t="s">
        <v>5020</v>
      </c>
      <c r="C954" s="40"/>
      <c r="D954" s="40" t="s">
        <v>1848</v>
      </c>
      <c r="E954" s="40" t="s">
        <v>2116</v>
      </c>
      <c r="F954" s="40"/>
      <c r="G954" s="40" t="s">
        <v>75</v>
      </c>
      <c r="H954" s="40" t="s">
        <v>1806</v>
      </c>
      <c r="I954" s="40" t="s">
        <v>4983</v>
      </c>
      <c r="J954" s="40" t="s">
        <v>5021</v>
      </c>
      <c r="K954" s="40" t="s">
        <v>5022</v>
      </c>
      <c r="L954" s="40" t="s">
        <v>1847</v>
      </c>
      <c r="M954" s="40" t="s">
        <v>5022</v>
      </c>
      <c r="N954" s="40">
        <v>51</v>
      </c>
      <c r="O954" s="40" t="b">
        <v>0</v>
      </c>
      <c r="P954" s="40" t="s">
        <v>1852</v>
      </c>
      <c r="Q954" s="40" t="s">
        <v>1853</v>
      </c>
      <c r="R954" s="40" t="s">
        <v>619</v>
      </c>
    </row>
    <row r="955" spans="1:18" x14ac:dyDescent="0.25">
      <c r="A955" s="40" t="s">
        <v>5023</v>
      </c>
      <c r="B955" s="40" t="s">
        <v>5024</v>
      </c>
      <c r="C955" s="40"/>
      <c r="D955" s="40" t="s">
        <v>1848</v>
      </c>
      <c r="E955" s="40" t="s">
        <v>4322</v>
      </c>
      <c r="F955" s="40"/>
      <c r="G955" s="40" t="s">
        <v>75</v>
      </c>
      <c r="H955" s="40" t="s">
        <v>1806</v>
      </c>
      <c r="I955" s="40" t="s">
        <v>4983</v>
      </c>
      <c r="J955" s="40" t="s">
        <v>5025</v>
      </c>
      <c r="K955" s="40" t="s">
        <v>5026</v>
      </c>
      <c r="L955" s="40" t="s">
        <v>1847</v>
      </c>
      <c r="M955" s="40" t="s">
        <v>5026</v>
      </c>
      <c r="N955" s="40">
        <v>51</v>
      </c>
      <c r="O955" s="40" t="b">
        <v>0</v>
      </c>
      <c r="P955" s="40" t="s">
        <v>1852</v>
      </c>
      <c r="Q955" s="40" t="s">
        <v>1853</v>
      </c>
      <c r="R955" s="40" t="s">
        <v>619</v>
      </c>
    </row>
    <row r="956" spans="1:18" x14ac:dyDescent="0.25">
      <c r="A956" s="40" t="s">
        <v>5027</v>
      </c>
      <c r="B956" s="40" t="s">
        <v>5028</v>
      </c>
      <c r="C956" s="40"/>
      <c r="D956" s="40" t="s">
        <v>1848</v>
      </c>
      <c r="E956" s="40" t="s">
        <v>1956</v>
      </c>
      <c r="F956" s="40"/>
      <c r="G956" s="40" t="s">
        <v>75</v>
      </c>
      <c r="H956" s="40" t="s">
        <v>1806</v>
      </c>
      <c r="I956" s="40" t="s">
        <v>4983</v>
      </c>
      <c r="J956" s="40" t="s">
        <v>5029</v>
      </c>
      <c r="K956" s="40" t="s">
        <v>5030</v>
      </c>
      <c r="L956" s="40" t="s">
        <v>1847</v>
      </c>
      <c r="M956" s="40" t="s">
        <v>5030</v>
      </c>
      <c r="N956" s="40">
        <v>51</v>
      </c>
      <c r="O956" s="40" t="b">
        <v>0</v>
      </c>
      <c r="P956" s="40" t="s">
        <v>1852</v>
      </c>
      <c r="Q956" s="40" t="s">
        <v>1853</v>
      </c>
      <c r="R956" s="40" t="s">
        <v>619</v>
      </c>
    </row>
    <row r="957" spans="1:18" x14ac:dyDescent="0.25">
      <c r="A957" s="40" t="s">
        <v>5031</v>
      </c>
      <c r="B957" s="40" t="s">
        <v>5032</v>
      </c>
      <c r="C957" s="40"/>
      <c r="D957" s="40" t="s">
        <v>1848</v>
      </c>
      <c r="E957" s="40" t="s">
        <v>1956</v>
      </c>
      <c r="F957" s="40"/>
      <c r="G957" s="40" t="s">
        <v>75</v>
      </c>
      <c r="H957" s="40" t="s">
        <v>1806</v>
      </c>
      <c r="I957" s="40" t="s">
        <v>4983</v>
      </c>
      <c r="J957" s="40" t="s">
        <v>5033</v>
      </c>
      <c r="K957" s="40" t="s">
        <v>5034</v>
      </c>
      <c r="L957" s="40" t="s">
        <v>1847</v>
      </c>
      <c r="M957" s="40" t="s">
        <v>5034</v>
      </c>
      <c r="N957" s="40">
        <v>51</v>
      </c>
      <c r="O957" s="40" t="b">
        <v>0</v>
      </c>
      <c r="P957" s="40" t="s">
        <v>1852</v>
      </c>
      <c r="Q957" s="40" t="s">
        <v>1853</v>
      </c>
      <c r="R957" s="40" t="s">
        <v>619</v>
      </c>
    </row>
    <row r="958" spans="1:18" x14ac:dyDescent="0.25">
      <c r="A958" s="40" t="s">
        <v>5035</v>
      </c>
      <c r="B958" s="40" t="s">
        <v>5036</v>
      </c>
      <c r="C958" s="40"/>
      <c r="D958" s="40" t="s">
        <v>1848</v>
      </c>
      <c r="E958" s="40" t="s">
        <v>2060</v>
      </c>
      <c r="F958" s="40"/>
      <c r="G958" s="40" t="s">
        <v>75</v>
      </c>
      <c r="H958" s="40" t="s">
        <v>1806</v>
      </c>
      <c r="I958" s="40" t="s">
        <v>4983</v>
      </c>
      <c r="J958" s="40" t="s">
        <v>5037</v>
      </c>
      <c r="K958" s="40" t="s">
        <v>5038</v>
      </c>
      <c r="L958" s="40" t="s">
        <v>1847</v>
      </c>
      <c r="M958" s="40" t="s">
        <v>5038</v>
      </c>
      <c r="N958" s="40">
        <v>51</v>
      </c>
      <c r="O958" s="40" t="b">
        <v>0</v>
      </c>
      <c r="P958" s="40" t="s">
        <v>1852</v>
      </c>
      <c r="Q958" s="40" t="s">
        <v>1853</v>
      </c>
      <c r="R958" s="40" t="s">
        <v>619</v>
      </c>
    </row>
    <row r="959" spans="1:18" x14ac:dyDescent="0.25">
      <c r="A959" s="40" t="s">
        <v>5039</v>
      </c>
      <c r="B959" s="40" t="s">
        <v>5040</v>
      </c>
      <c r="C959" s="40"/>
      <c r="D959" s="40" t="s">
        <v>1848</v>
      </c>
      <c r="E959" s="40" t="s">
        <v>1956</v>
      </c>
      <c r="F959" s="40"/>
      <c r="G959" s="40" t="s">
        <v>75</v>
      </c>
      <c r="H959" s="40" t="s">
        <v>1806</v>
      </c>
      <c r="I959" s="40" t="s">
        <v>4983</v>
      </c>
      <c r="J959" s="40" t="s">
        <v>5041</v>
      </c>
      <c r="K959" s="40" t="s">
        <v>5042</v>
      </c>
      <c r="L959" s="40" t="s">
        <v>1847</v>
      </c>
      <c r="M959" s="40" t="s">
        <v>5042</v>
      </c>
      <c r="N959" s="40">
        <v>51</v>
      </c>
      <c r="O959" s="40" t="b">
        <v>0</v>
      </c>
      <c r="P959" s="40" t="s">
        <v>1852</v>
      </c>
      <c r="Q959" s="40" t="s">
        <v>1853</v>
      </c>
      <c r="R959" s="40" t="s">
        <v>619</v>
      </c>
    </row>
    <row r="960" spans="1:18" x14ac:dyDescent="0.25">
      <c r="A960" s="40" t="s">
        <v>5043</v>
      </c>
      <c r="B960" s="40" t="s">
        <v>5044</v>
      </c>
      <c r="C960" s="40"/>
      <c r="D960" s="40" t="s">
        <v>1848</v>
      </c>
      <c r="E960" s="40" t="s">
        <v>2102</v>
      </c>
      <c r="F960" s="40"/>
      <c r="G960" s="40" t="s">
        <v>1813</v>
      </c>
      <c r="H960" s="40" t="s">
        <v>1814</v>
      </c>
      <c r="I960" s="40" t="s">
        <v>4983</v>
      </c>
      <c r="J960" s="40" t="s">
        <v>5045</v>
      </c>
      <c r="K960" s="40" t="s">
        <v>5046</v>
      </c>
      <c r="L960" s="40" t="s">
        <v>1847</v>
      </c>
      <c r="M960" s="40" t="s">
        <v>5046</v>
      </c>
      <c r="N960" s="40">
        <v>51</v>
      </c>
      <c r="O960" s="40" t="b">
        <v>0</v>
      </c>
      <c r="P960" s="40" t="s">
        <v>1852</v>
      </c>
      <c r="Q960" s="40" t="s">
        <v>1853</v>
      </c>
      <c r="R960" s="40" t="s">
        <v>619</v>
      </c>
    </row>
    <row r="961" spans="1:18" x14ac:dyDescent="0.25">
      <c r="A961" s="40" t="s">
        <v>5047</v>
      </c>
      <c r="B961" s="40" t="s">
        <v>5048</v>
      </c>
      <c r="C961" s="40"/>
      <c r="D961" s="40" t="s">
        <v>1848</v>
      </c>
      <c r="E961" s="40" t="s">
        <v>1985</v>
      </c>
      <c r="F961" s="40"/>
      <c r="G961" s="40" t="s">
        <v>1813</v>
      </c>
      <c r="H961" s="40" t="s">
        <v>1814</v>
      </c>
      <c r="I961" s="40" t="s">
        <v>4983</v>
      </c>
      <c r="J961" s="40" t="s">
        <v>5049</v>
      </c>
      <c r="K961" s="40" t="s">
        <v>5050</v>
      </c>
      <c r="L961" s="40" t="s">
        <v>1847</v>
      </c>
      <c r="M961" s="40" t="s">
        <v>5050</v>
      </c>
      <c r="N961" s="40">
        <v>51</v>
      </c>
      <c r="O961" s="40" t="b">
        <v>0</v>
      </c>
      <c r="P961" s="40" t="s">
        <v>1852</v>
      </c>
      <c r="Q961" s="40" t="s">
        <v>1853</v>
      </c>
      <c r="R961" s="40" t="s">
        <v>619</v>
      </c>
    </row>
    <row r="962" spans="1:18" x14ac:dyDescent="0.25">
      <c r="A962" s="40" t="s">
        <v>5051</v>
      </c>
      <c r="B962" s="40" t="s">
        <v>5052</v>
      </c>
      <c r="C962" s="40"/>
      <c r="D962" s="40" t="s">
        <v>1848</v>
      </c>
      <c r="E962" s="40" t="s">
        <v>1956</v>
      </c>
      <c r="F962" s="40"/>
      <c r="G962" s="40" t="s">
        <v>75</v>
      </c>
      <c r="H962" s="40" t="s">
        <v>1806</v>
      </c>
      <c r="I962" s="40" t="s">
        <v>4983</v>
      </c>
      <c r="J962" s="40" t="s">
        <v>5053</v>
      </c>
      <c r="K962" s="40" t="s">
        <v>5054</v>
      </c>
      <c r="L962" s="40" t="s">
        <v>1847</v>
      </c>
      <c r="M962" s="40" t="s">
        <v>5054</v>
      </c>
      <c r="N962" s="40">
        <v>51</v>
      </c>
      <c r="O962" s="40" t="b">
        <v>0</v>
      </c>
      <c r="P962" s="40" t="s">
        <v>1852</v>
      </c>
      <c r="Q962" s="40" t="s">
        <v>1853</v>
      </c>
      <c r="R962" s="40" t="s">
        <v>619</v>
      </c>
    </row>
    <row r="963" spans="1:18" x14ac:dyDescent="0.25">
      <c r="A963" s="40" t="s">
        <v>5055</v>
      </c>
      <c r="B963" s="40" t="s">
        <v>5056</v>
      </c>
      <c r="C963" s="40"/>
      <c r="D963" s="40" t="s">
        <v>1848</v>
      </c>
      <c r="E963" s="40" t="s">
        <v>2116</v>
      </c>
      <c r="F963" s="40"/>
      <c r="G963" s="40" t="s">
        <v>75</v>
      </c>
      <c r="H963" s="40" t="s">
        <v>1806</v>
      </c>
      <c r="I963" s="40" t="s">
        <v>4983</v>
      </c>
      <c r="J963" s="40" t="s">
        <v>5057</v>
      </c>
      <c r="K963" s="40" t="s">
        <v>5058</v>
      </c>
      <c r="L963" s="40" t="s">
        <v>1847</v>
      </c>
      <c r="M963" s="40" t="s">
        <v>5058</v>
      </c>
      <c r="N963" s="40">
        <v>51</v>
      </c>
      <c r="O963" s="40" t="b">
        <v>0</v>
      </c>
      <c r="P963" s="40" t="s">
        <v>1852</v>
      </c>
      <c r="Q963" s="40" t="s">
        <v>1853</v>
      </c>
      <c r="R963" s="40" t="s">
        <v>619</v>
      </c>
    </row>
    <row r="964" spans="1:18" x14ac:dyDescent="0.25">
      <c r="A964" s="40" t="s">
        <v>5059</v>
      </c>
      <c r="B964" s="40" t="s">
        <v>5060</v>
      </c>
      <c r="C964" s="40"/>
      <c r="D964" s="40" t="s">
        <v>1848</v>
      </c>
      <c r="E964" s="40" t="s">
        <v>1956</v>
      </c>
      <c r="F964" s="40"/>
      <c r="G964" s="40" t="s">
        <v>75</v>
      </c>
      <c r="H964" s="40" t="s">
        <v>1806</v>
      </c>
      <c r="I964" s="40" t="s">
        <v>4983</v>
      </c>
      <c r="J964" s="40" t="s">
        <v>5061</v>
      </c>
      <c r="K964" s="40" t="s">
        <v>5062</v>
      </c>
      <c r="L964" s="40" t="s">
        <v>1847</v>
      </c>
      <c r="M964" s="40" t="s">
        <v>5062</v>
      </c>
      <c r="N964" s="40">
        <v>51</v>
      </c>
      <c r="O964" s="40" t="b">
        <v>0</v>
      </c>
      <c r="P964" s="40" t="s">
        <v>1852</v>
      </c>
      <c r="Q964" s="40" t="s">
        <v>1853</v>
      </c>
      <c r="R964" s="40" t="s">
        <v>619</v>
      </c>
    </row>
    <row r="965" spans="1:18" x14ac:dyDescent="0.25">
      <c r="A965" s="40" t="s">
        <v>5063</v>
      </c>
      <c r="B965" s="40" t="s">
        <v>5064</v>
      </c>
      <c r="C965" s="40"/>
      <c r="D965" s="40" t="s">
        <v>1848</v>
      </c>
      <c r="E965" s="40" t="s">
        <v>2060</v>
      </c>
      <c r="F965" s="40"/>
      <c r="G965" s="40" t="s">
        <v>75</v>
      </c>
      <c r="H965" s="40" t="s">
        <v>1806</v>
      </c>
      <c r="I965" s="40" t="s">
        <v>4983</v>
      </c>
      <c r="J965" s="40" t="s">
        <v>5065</v>
      </c>
      <c r="K965" s="40" t="s">
        <v>5066</v>
      </c>
      <c r="L965" s="40" t="s">
        <v>1847</v>
      </c>
      <c r="M965" s="40" t="s">
        <v>5066</v>
      </c>
      <c r="N965" s="40">
        <v>51</v>
      </c>
      <c r="O965" s="40" t="b">
        <v>0</v>
      </c>
      <c r="P965" s="40" t="s">
        <v>1852</v>
      </c>
      <c r="Q965" s="40" t="s">
        <v>1853</v>
      </c>
      <c r="R965" s="40" t="s">
        <v>619</v>
      </c>
    </row>
    <row r="966" spans="1:18" x14ac:dyDescent="0.25">
      <c r="A966" s="40" t="s">
        <v>5067</v>
      </c>
      <c r="B966" s="40" t="s">
        <v>5068</v>
      </c>
      <c r="C966" s="40"/>
      <c r="D966" s="40" t="s">
        <v>1848</v>
      </c>
      <c r="E966" s="40" t="s">
        <v>1956</v>
      </c>
      <c r="F966" s="40"/>
      <c r="G966" s="40" t="s">
        <v>75</v>
      </c>
      <c r="H966" s="40" t="s">
        <v>1806</v>
      </c>
      <c r="I966" s="40" t="s">
        <v>4983</v>
      </c>
      <c r="J966" s="40" t="s">
        <v>5069</v>
      </c>
      <c r="K966" s="40" t="s">
        <v>5070</v>
      </c>
      <c r="L966" s="40" t="s">
        <v>1847</v>
      </c>
      <c r="M966" s="40" t="s">
        <v>5070</v>
      </c>
      <c r="N966" s="40">
        <v>51</v>
      </c>
      <c r="O966" s="40" t="b">
        <v>0</v>
      </c>
      <c r="P966" s="40" t="s">
        <v>1852</v>
      </c>
      <c r="Q966" s="40" t="s">
        <v>1853</v>
      </c>
      <c r="R966" s="40" t="s">
        <v>619</v>
      </c>
    </row>
    <row r="967" spans="1:18" x14ac:dyDescent="0.25">
      <c r="A967" s="40" t="s">
        <v>5071</v>
      </c>
      <c r="B967" s="40" t="s">
        <v>5072</v>
      </c>
      <c r="C967" s="40"/>
      <c r="D967" s="40" t="s">
        <v>1848</v>
      </c>
      <c r="E967" s="40" t="s">
        <v>1888</v>
      </c>
      <c r="F967" s="40"/>
      <c r="G967" s="40" t="s">
        <v>1813</v>
      </c>
      <c r="H967" s="40" t="s">
        <v>1814</v>
      </c>
      <c r="I967" s="40" t="s">
        <v>4983</v>
      </c>
      <c r="J967" s="40" t="s">
        <v>5073</v>
      </c>
      <c r="K967" s="40" t="s">
        <v>5074</v>
      </c>
      <c r="L967" s="40" t="s">
        <v>1847</v>
      </c>
      <c r="M967" s="40" t="s">
        <v>5074</v>
      </c>
      <c r="N967" s="40">
        <v>51</v>
      </c>
      <c r="O967" s="40" t="b">
        <v>0</v>
      </c>
      <c r="P967" s="40" t="s">
        <v>1852</v>
      </c>
      <c r="Q967" s="40" t="s">
        <v>1853</v>
      </c>
      <c r="R967" s="40" t="s">
        <v>619</v>
      </c>
    </row>
    <row r="968" spans="1:18" x14ac:dyDescent="0.25">
      <c r="A968" s="40" t="s">
        <v>5075</v>
      </c>
      <c r="B968" s="40" t="s">
        <v>5076</v>
      </c>
      <c r="C968" s="40"/>
      <c r="D968" s="40" t="s">
        <v>1848</v>
      </c>
      <c r="E968" s="40" t="s">
        <v>1956</v>
      </c>
      <c r="F968" s="40"/>
      <c r="G968" s="40" t="s">
        <v>75</v>
      </c>
      <c r="H968" s="40" t="s">
        <v>1806</v>
      </c>
      <c r="I968" s="40" t="s">
        <v>4983</v>
      </c>
      <c r="J968" s="40" t="s">
        <v>5077</v>
      </c>
      <c r="K968" s="40" t="s">
        <v>5078</v>
      </c>
      <c r="L968" s="40" t="s">
        <v>1847</v>
      </c>
      <c r="M968" s="40" t="s">
        <v>5078</v>
      </c>
      <c r="N968" s="40">
        <v>51</v>
      </c>
      <c r="O968" s="40" t="b">
        <v>0</v>
      </c>
      <c r="P968" s="40" t="s">
        <v>1852</v>
      </c>
      <c r="Q968" s="40" t="s">
        <v>1853</v>
      </c>
      <c r="R968" s="40" t="s">
        <v>619</v>
      </c>
    </row>
    <row r="969" spans="1:18" x14ac:dyDescent="0.25">
      <c r="A969" s="40" t="s">
        <v>5079</v>
      </c>
      <c r="B969" s="40" t="s">
        <v>5080</v>
      </c>
      <c r="C969" s="40"/>
      <c r="D969" s="40" t="s">
        <v>1848</v>
      </c>
      <c r="E969" s="40" t="s">
        <v>1968</v>
      </c>
      <c r="F969" s="40"/>
      <c r="G969" s="40" t="s">
        <v>75</v>
      </c>
      <c r="H969" s="40" t="s">
        <v>1806</v>
      </c>
      <c r="I969" s="40" t="s">
        <v>4983</v>
      </c>
      <c r="J969" s="40" t="s">
        <v>5081</v>
      </c>
      <c r="K969" s="40" t="s">
        <v>5082</v>
      </c>
      <c r="L969" s="40" t="s">
        <v>1847</v>
      </c>
      <c r="M969" s="40" t="s">
        <v>5082</v>
      </c>
      <c r="N969" s="40">
        <v>51</v>
      </c>
      <c r="O969" s="40" t="b">
        <v>0</v>
      </c>
      <c r="P969" s="40" t="s">
        <v>1852</v>
      </c>
      <c r="Q969" s="40" t="s">
        <v>1853</v>
      </c>
      <c r="R969" s="40" t="s">
        <v>619</v>
      </c>
    </row>
    <row r="970" spans="1:18" x14ac:dyDescent="0.25">
      <c r="A970" s="40" t="s">
        <v>5083</v>
      </c>
      <c r="B970" s="40" t="s">
        <v>5084</v>
      </c>
      <c r="C970" s="40"/>
      <c r="D970" s="40" t="s">
        <v>1848</v>
      </c>
      <c r="E970" s="40" t="s">
        <v>2116</v>
      </c>
      <c r="F970" s="40"/>
      <c r="G970" s="40" t="s">
        <v>75</v>
      </c>
      <c r="H970" s="40" t="s">
        <v>1806</v>
      </c>
      <c r="I970" s="40" t="s">
        <v>4983</v>
      </c>
      <c r="J970" s="40" t="s">
        <v>5085</v>
      </c>
      <c r="K970" s="40" t="s">
        <v>5086</v>
      </c>
      <c r="L970" s="40" t="s">
        <v>1847</v>
      </c>
      <c r="M970" s="40" t="s">
        <v>5086</v>
      </c>
      <c r="N970" s="40">
        <v>51</v>
      </c>
      <c r="O970" s="40" t="b">
        <v>0</v>
      </c>
      <c r="P970" s="40" t="s">
        <v>1852</v>
      </c>
      <c r="Q970" s="40" t="s">
        <v>1853</v>
      </c>
      <c r="R970" s="40" t="s">
        <v>619</v>
      </c>
    </row>
    <row r="971" spans="1:18" x14ac:dyDescent="0.25">
      <c r="A971" s="40" t="s">
        <v>5087</v>
      </c>
      <c r="B971" s="40" t="s">
        <v>5088</v>
      </c>
      <c r="C971" s="40"/>
      <c r="D971" s="40" t="s">
        <v>1848</v>
      </c>
      <c r="E971" s="40" t="s">
        <v>2116</v>
      </c>
      <c r="F971" s="40"/>
      <c r="G971" s="40" t="s">
        <v>75</v>
      </c>
      <c r="H971" s="40" t="s">
        <v>1806</v>
      </c>
      <c r="I971" s="40" t="s">
        <v>4983</v>
      </c>
      <c r="J971" s="40" t="s">
        <v>5089</v>
      </c>
      <c r="K971" s="40" t="s">
        <v>5090</v>
      </c>
      <c r="L971" s="40" t="s">
        <v>1847</v>
      </c>
      <c r="M971" s="40" t="s">
        <v>5090</v>
      </c>
      <c r="N971" s="40">
        <v>51</v>
      </c>
      <c r="O971" s="40" t="b">
        <v>0</v>
      </c>
      <c r="P971" s="40" t="s">
        <v>1852</v>
      </c>
      <c r="Q971" s="40" t="s">
        <v>1853</v>
      </c>
      <c r="R971" s="40" t="s">
        <v>619</v>
      </c>
    </row>
    <row r="972" spans="1:18" x14ac:dyDescent="0.25">
      <c r="A972" s="40" t="s">
        <v>5091</v>
      </c>
      <c r="B972" s="40" t="s">
        <v>5092</v>
      </c>
      <c r="C972" s="40"/>
      <c r="D972" s="40" t="s">
        <v>1848</v>
      </c>
      <c r="E972" s="40" t="s">
        <v>2102</v>
      </c>
      <c r="F972" s="40"/>
      <c r="G972" s="40" t="s">
        <v>75</v>
      </c>
      <c r="H972" s="40" t="s">
        <v>1806</v>
      </c>
      <c r="I972" s="40" t="s">
        <v>4983</v>
      </c>
      <c r="J972" s="40" t="s">
        <v>5093</v>
      </c>
      <c r="K972" s="40" t="s">
        <v>5094</v>
      </c>
      <c r="L972" s="40" t="s">
        <v>1847</v>
      </c>
      <c r="M972" s="40" t="s">
        <v>5094</v>
      </c>
      <c r="N972" s="40">
        <v>51</v>
      </c>
      <c r="O972" s="40" t="b">
        <v>0</v>
      </c>
      <c r="P972" s="40" t="s">
        <v>1852</v>
      </c>
      <c r="Q972" s="40" t="s">
        <v>1853</v>
      </c>
      <c r="R972" s="40" t="s">
        <v>619</v>
      </c>
    </row>
    <row r="973" spans="1:18" x14ac:dyDescent="0.25">
      <c r="A973" s="40" t="s">
        <v>5095</v>
      </c>
      <c r="B973" s="40" t="s">
        <v>5096</v>
      </c>
      <c r="C973" s="40" t="s">
        <v>5097</v>
      </c>
      <c r="D973" s="40" t="s">
        <v>1848</v>
      </c>
      <c r="E973" s="40" t="s">
        <v>1956</v>
      </c>
      <c r="F973" s="40"/>
      <c r="G973" s="40" t="s">
        <v>75</v>
      </c>
      <c r="H973" s="40" t="s">
        <v>1806</v>
      </c>
      <c r="I973" s="40" t="s">
        <v>4983</v>
      </c>
      <c r="J973" s="40" t="s">
        <v>5098</v>
      </c>
      <c r="K973" s="40" t="s">
        <v>5099</v>
      </c>
      <c r="L973" s="40" t="s">
        <v>1847</v>
      </c>
      <c r="M973" s="40" t="s">
        <v>5099</v>
      </c>
      <c r="N973" s="40">
        <v>51</v>
      </c>
      <c r="O973" s="40" t="b">
        <v>0</v>
      </c>
      <c r="P973" s="40" t="s">
        <v>1852</v>
      </c>
      <c r="Q973" s="40" t="s">
        <v>1853</v>
      </c>
      <c r="R973" s="40" t="s">
        <v>619</v>
      </c>
    </row>
    <row r="974" spans="1:18" x14ac:dyDescent="0.25">
      <c r="A974" s="40" t="s">
        <v>5100</v>
      </c>
      <c r="B974" s="40" t="s">
        <v>5101</v>
      </c>
      <c r="C974" s="40"/>
      <c r="D974" s="40" t="s">
        <v>1848</v>
      </c>
      <c r="E974" s="40" t="s">
        <v>2001</v>
      </c>
      <c r="F974" s="40"/>
      <c r="G974" s="40" t="s">
        <v>76</v>
      </c>
      <c r="H974" s="40" t="s">
        <v>1804</v>
      </c>
      <c r="I974" s="40" t="s">
        <v>4983</v>
      </c>
      <c r="J974" s="40" t="s">
        <v>5102</v>
      </c>
      <c r="K974" s="40" t="s">
        <v>5103</v>
      </c>
      <c r="L974" s="40" t="s">
        <v>1847</v>
      </c>
      <c r="M974" s="40" t="s">
        <v>5103</v>
      </c>
      <c r="N974" s="40">
        <v>51</v>
      </c>
      <c r="O974" s="40" t="b">
        <v>0</v>
      </c>
      <c r="P974" s="40" t="s">
        <v>1852</v>
      </c>
      <c r="Q974" s="40" t="s">
        <v>1853</v>
      </c>
      <c r="R974" s="40" t="s">
        <v>619</v>
      </c>
    </row>
    <row r="975" spans="1:18" x14ac:dyDescent="0.25">
      <c r="A975" s="40" t="s">
        <v>5104</v>
      </c>
      <c r="B975" s="40" t="s">
        <v>5105</v>
      </c>
      <c r="C975" s="40"/>
      <c r="D975" s="40" t="s">
        <v>1848</v>
      </c>
      <c r="E975" s="40" t="s">
        <v>2102</v>
      </c>
      <c r="F975" s="40"/>
      <c r="G975" s="40" t="s">
        <v>75</v>
      </c>
      <c r="H975" s="40" t="s">
        <v>1806</v>
      </c>
      <c r="I975" s="40" t="s">
        <v>4983</v>
      </c>
      <c r="J975" s="40" t="s">
        <v>5106</v>
      </c>
      <c r="K975" s="40" t="s">
        <v>5107</v>
      </c>
      <c r="L975" s="40" t="s">
        <v>1847</v>
      </c>
      <c r="M975" s="40" t="s">
        <v>5107</v>
      </c>
      <c r="N975" s="40">
        <v>51</v>
      </c>
      <c r="O975" s="40" t="b">
        <v>0</v>
      </c>
      <c r="P975" s="40" t="s">
        <v>1852</v>
      </c>
      <c r="Q975" s="40" t="s">
        <v>1853</v>
      </c>
      <c r="R975" s="40" t="s">
        <v>619</v>
      </c>
    </row>
    <row r="976" spans="1:18" x14ac:dyDescent="0.25">
      <c r="A976" s="40" t="s">
        <v>5108</v>
      </c>
      <c r="B976" s="40" t="s">
        <v>5109</v>
      </c>
      <c r="C976" s="40"/>
      <c r="D976" s="40" t="s">
        <v>1848</v>
      </c>
      <c r="E976" s="40" t="s">
        <v>2116</v>
      </c>
      <c r="F976" s="40"/>
      <c r="G976" s="40" t="s">
        <v>75</v>
      </c>
      <c r="H976" s="40" t="s">
        <v>1806</v>
      </c>
      <c r="I976" s="40" t="s">
        <v>4983</v>
      </c>
      <c r="J976" s="40" t="s">
        <v>5110</v>
      </c>
      <c r="K976" s="40" t="s">
        <v>5111</v>
      </c>
      <c r="L976" s="40" t="s">
        <v>1847</v>
      </c>
      <c r="M976" s="40" t="s">
        <v>5111</v>
      </c>
      <c r="N976" s="40">
        <v>51</v>
      </c>
      <c r="O976" s="40" t="b">
        <v>0</v>
      </c>
      <c r="P976" s="40" t="s">
        <v>1852</v>
      </c>
      <c r="Q976" s="40" t="s">
        <v>1853</v>
      </c>
      <c r="R976" s="40" t="s">
        <v>619</v>
      </c>
    </row>
    <row r="977" spans="1:18" x14ac:dyDescent="0.25">
      <c r="A977" s="40" t="s">
        <v>5112</v>
      </c>
      <c r="B977" s="40" t="s">
        <v>5113</v>
      </c>
      <c r="C977" s="40"/>
      <c r="D977" s="40" t="s">
        <v>1848</v>
      </c>
      <c r="E977" s="40" t="s">
        <v>2001</v>
      </c>
      <c r="F977" s="40"/>
      <c r="G977" s="40" t="s">
        <v>76</v>
      </c>
      <c r="H977" s="40" t="s">
        <v>1804</v>
      </c>
      <c r="I977" s="40" t="s">
        <v>4983</v>
      </c>
      <c r="J977" s="40" t="s">
        <v>5114</v>
      </c>
      <c r="K977" s="40" t="s">
        <v>5115</v>
      </c>
      <c r="L977" s="40" t="s">
        <v>1847</v>
      </c>
      <c r="M977" s="40" t="s">
        <v>5115</v>
      </c>
      <c r="N977" s="40">
        <v>51</v>
      </c>
      <c r="O977" s="40" t="b">
        <v>0</v>
      </c>
      <c r="P977" s="40" t="s">
        <v>1852</v>
      </c>
      <c r="Q977" s="40" t="s">
        <v>1853</v>
      </c>
      <c r="R977" s="40" t="s">
        <v>619</v>
      </c>
    </row>
    <row r="978" spans="1:18" x14ac:dyDescent="0.25">
      <c r="A978" s="40" t="s">
        <v>5116</v>
      </c>
      <c r="B978" s="40" t="s">
        <v>5117</v>
      </c>
      <c r="C978" s="40"/>
      <c r="D978" s="40" t="s">
        <v>1848</v>
      </c>
      <c r="E978" s="40" t="s">
        <v>2116</v>
      </c>
      <c r="F978" s="40"/>
      <c r="G978" s="40" t="s">
        <v>75</v>
      </c>
      <c r="H978" s="40" t="s">
        <v>1806</v>
      </c>
      <c r="I978" s="40" t="s">
        <v>4983</v>
      </c>
      <c r="J978" s="40" t="s">
        <v>5118</v>
      </c>
      <c r="K978" s="40" t="s">
        <v>5119</v>
      </c>
      <c r="L978" s="40" t="s">
        <v>1847</v>
      </c>
      <c r="M978" s="40" t="s">
        <v>5119</v>
      </c>
      <c r="N978" s="40">
        <v>51</v>
      </c>
      <c r="O978" s="40" t="b">
        <v>0</v>
      </c>
      <c r="P978" s="40" t="s">
        <v>1852</v>
      </c>
      <c r="Q978" s="40" t="s">
        <v>1853</v>
      </c>
      <c r="R978" s="40" t="s">
        <v>619</v>
      </c>
    </row>
    <row r="979" spans="1:18" x14ac:dyDescent="0.25">
      <c r="A979" s="40" t="s">
        <v>5120</v>
      </c>
      <c r="B979" s="40" t="s">
        <v>5121</v>
      </c>
      <c r="C979" s="40"/>
      <c r="D979" s="40" t="s">
        <v>1848</v>
      </c>
      <c r="E979" s="40" t="s">
        <v>2001</v>
      </c>
      <c r="F979" s="40"/>
      <c r="G979" s="40" t="s">
        <v>76</v>
      </c>
      <c r="H979" s="40" t="s">
        <v>1804</v>
      </c>
      <c r="I979" s="40" t="s">
        <v>4983</v>
      </c>
      <c r="J979" s="40" t="s">
        <v>5122</v>
      </c>
      <c r="K979" s="40" t="s">
        <v>5123</v>
      </c>
      <c r="L979" s="40" t="s">
        <v>1847</v>
      </c>
      <c r="M979" s="40" t="s">
        <v>5123</v>
      </c>
      <c r="N979" s="40">
        <v>51</v>
      </c>
      <c r="O979" s="40" t="b">
        <v>0</v>
      </c>
      <c r="P979" s="40" t="s">
        <v>1852</v>
      </c>
      <c r="Q979" s="40" t="s">
        <v>1853</v>
      </c>
      <c r="R979" s="40" t="s">
        <v>619</v>
      </c>
    </row>
    <row r="980" spans="1:18" x14ac:dyDescent="0.25">
      <c r="A980" s="40" t="s">
        <v>5124</v>
      </c>
      <c r="B980" s="40" t="s">
        <v>5125</v>
      </c>
      <c r="C980" s="40"/>
      <c r="D980" s="40" t="s">
        <v>1848</v>
      </c>
      <c r="E980" s="40" t="s">
        <v>2060</v>
      </c>
      <c r="F980" s="40"/>
      <c r="G980" s="40" t="s">
        <v>75</v>
      </c>
      <c r="H980" s="40" t="s">
        <v>1806</v>
      </c>
      <c r="I980" s="40" t="s">
        <v>4983</v>
      </c>
      <c r="J980" s="40" t="s">
        <v>5126</v>
      </c>
      <c r="K980" s="40" t="s">
        <v>5127</v>
      </c>
      <c r="L980" s="40" t="s">
        <v>1847</v>
      </c>
      <c r="M980" s="40" t="s">
        <v>5127</v>
      </c>
      <c r="N980" s="40">
        <v>51</v>
      </c>
      <c r="O980" s="40" t="b">
        <v>0</v>
      </c>
      <c r="P980" s="40" t="s">
        <v>1852</v>
      </c>
      <c r="Q980" s="40" t="s">
        <v>1853</v>
      </c>
      <c r="R980" s="40" t="s">
        <v>619</v>
      </c>
    </row>
    <row r="981" spans="1:18" x14ac:dyDescent="0.25">
      <c r="A981" s="40" t="s">
        <v>5128</v>
      </c>
      <c r="B981" s="40" t="s">
        <v>5129</v>
      </c>
      <c r="C981" s="40"/>
      <c r="D981" s="40" t="s">
        <v>1848</v>
      </c>
      <c r="E981" s="40" t="s">
        <v>1888</v>
      </c>
      <c r="F981" s="40"/>
      <c r="G981" s="40" t="s">
        <v>1813</v>
      </c>
      <c r="H981" s="40" t="s">
        <v>1814</v>
      </c>
      <c r="I981" s="40" t="s">
        <v>4983</v>
      </c>
      <c r="J981" s="40" t="s">
        <v>5130</v>
      </c>
      <c r="K981" s="40" t="s">
        <v>5131</v>
      </c>
      <c r="L981" s="40" t="s">
        <v>1847</v>
      </c>
      <c r="M981" s="40" t="s">
        <v>5132</v>
      </c>
      <c r="N981" s="40">
        <v>51</v>
      </c>
      <c r="O981" s="40" t="b">
        <v>0</v>
      </c>
      <c r="P981" s="40" t="s">
        <v>1852</v>
      </c>
      <c r="Q981" s="40" t="s">
        <v>1853</v>
      </c>
      <c r="R981" s="40" t="s">
        <v>619</v>
      </c>
    </row>
    <row r="982" spans="1:18" x14ac:dyDescent="0.25">
      <c r="A982" s="41" t="s">
        <v>5133</v>
      </c>
      <c r="B982" s="41" t="s">
        <v>5134</v>
      </c>
      <c r="C982" s="41"/>
      <c r="D982" s="41" t="s">
        <v>1866</v>
      </c>
      <c r="E982" s="41"/>
      <c r="F982" s="41"/>
      <c r="G982" s="41"/>
      <c r="H982" s="41"/>
      <c r="I982" s="41" t="s">
        <v>4983</v>
      </c>
      <c r="J982" s="41" t="s">
        <v>5135</v>
      </c>
      <c r="K982" s="41" t="s">
        <v>5136</v>
      </c>
      <c r="L982" s="41" t="s">
        <v>1847</v>
      </c>
      <c r="M982" s="41" t="s">
        <v>5136</v>
      </c>
      <c r="N982" s="41">
        <v>51</v>
      </c>
      <c r="O982" s="41" t="b">
        <v>0</v>
      </c>
      <c r="P982" s="41" t="s">
        <v>1852</v>
      </c>
      <c r="Q982" s="41" t="s">
        <v>1853</v>
      </c>
      <c r="R982" s="41" t="s">
        <v>619</v>
      </c>
    </row>
    <row r="983" spans="1:18" x14ac:dyDescent="0.25">
      <c r="A983" s="40" t="s">
        <v>5137</v>
      </c>
      <c r="B983" s="40" t="s">
        <v>5138</v>
      </c>
      <c r="C983" s="40"/>
      <c r="D983" s="40" t="s">
        <v>1848</v>
      </c>
      <c r="E983" s="40" t="s">
        <v>2060</v>
      </c>
      <c r="F983" s="40"/>
      <c r="G983" s="40" t="s">
        <v>75</v>
      </c>
      <c r="H983" s="40" t="s">
        <v>1806</v>
      </c>
      <c r="I983" s="40" t="s">
        <v>4983</v>
      </c>
      <c r="J983" s="40" t="s">
        <v>5139</v>
      </c>
      <c r="K983" s="40" t="s">
        <v>5140</v>
      </c>
      <c r="L983" s="40" t="s">
        <v>1847</v>
      </c>
      <c r="M983" s="40" t="s">
        <v>5140</v>
      </c>
      <c r="N983" s="40">
        <v>51</v>
      </c>
      <c r="O983" s="40" t="b">
        <v>0</v>
      </c>
      <c r="P983" s="40" t="s">
        <v>1852</v>
      </c>
      <c r="Q983" s="40" t="s">
        <v>1853</v>
      </c>
      <c r="R983" s="40" t="s">
        <v>619</v>
      </c>
    </row>
    <row r="984" spans="1:18" x14ac:dyDescent="0.25">
      <c r="A984" s="40" t="s">
        <v>5141</v>
      </c>
      <c r="B984" s="40" t="s">
        <v>5142</v>
      </c>
      <c r="C984" s="40"/>
      <c r="D984" s="40" t="s">
        <v>1848</v>
      </c>
      <c r="E984" s="40" t="s">
        <v>1968</v>
      </c>
      <c r="F984" s="40"/>
      <c r="G984" s="40" t="s">
        <v>75</v>
      </c>
      <c r="H984" s="40" t="s">
        <v>1806</v>
      </c>
      <c r="I984" s="40" t="s">
        <v>4983</v>
      </c>
      <c r="J984" s="40" t="s">
        <v>5143</v>
      </c>
      <c r="K984" s="40" t="s">
        <v>5144</v>
      </c>
      <c r="L984" s="40" t="s">
        <v>1847</v>
      </c>
      <c r="M984" s="40" t="s">
        <v>5144</v>
      </c>
      <c r="N984" s="40">
        <v>51</v>
      </c>
      <c r="O984" s="40" t="b">
        <v>0</v>
      </c>
      <c r="P984" s="40" t="s">
        <v>1852</v>
      </c>
      <c r="Q984" s="40" t="s">
        <v>1853</v>
      </c>
      <c r="R984" s="40" t="s">
        <v>619</v>
      </c>
    </row>
    <row r="985" spans="1:18" x14ac:dyDescent="0.25">
      <c r="A985" s="40" t="s">
        <v>5145</v>
      </c>
      <c r="B985" s="40" t="s">
        <v>5146</v>
      </c>
      <c r="C985" s="40"/>
      <c r="D985" s="40" t="s">
        <v>1848</v>
      </c>
      <c r="E985" s="40" t="s">
        <v>2116</v>
      </c>
      <c r="F985" s="40"/>
      <c r="G985" s="40" t="s">
        <v>75</v>
      </c>
      <c r="H985" s="40" t="s">
        <v>1806</v>
      </c>
      <c r="I985" s="40" t="s">
        <v>4983</v>
      </c>
      <c r="J985" s="40" t="s">
        <v>5147</v>
      </c>
      <c r="K985" s="40" t="s">
        <v>5148</v>
      </c>
      <c r="L985" s="40" t="s">
        <v>1847</v>
      </c>
      <c r="M985" s="40" t="s">
        <v>5148</v>
      </c>
      <c r="N985" s="40">
        <v>51</v>
      </c>
      <c r="O985" s="40" t="b">
        <v>0</v>
      </c>
      <c r="P985" s="40" t="s">
        <v>1852</v>
      </c>
      <c r="Q985" s="40" t="s">
        <v>1853</v>
      </c>
      <c r="R985" s="40" t="s">
        <v>619</v>
      </c>
    </row>
    <row r="986" spans="1:18" x14ac:dyDescent="0.25">
      <c r="A986" s="40" t="s">
        <v>5149</v>
      </c>
      <c r="B986" s="40" t="s">
        <v>5150</v>
      </c>
      <c r="C986" s="40"/>
      <c r="D986" s="40" t="s">
        <v>1848</v>
      </c>
      <c r="E986" s="40" t="s">
        <v>2102</v>
      </c>
      <c r="F986" s="40"/>
      <c r="G986" s="40" t="s">
        <v>1813</v>
      </c>
      <c r="H986" s="40" t="s">
        <v>1814</v>
      </c>
      <c r="I986" s="40" t="s">
        <v>4983</v>
      </c>
      <c r="J986" s="40" t="s">
        <v>5151</v>
      </c>
      <c r="K986" s="40" t="s">
        <v>5152</v>
      </c>
      <c r="L986" s="40" t="s">
        <v>1847</v>
      </c>
      <c r="M986" s="40" t="s">
        <v>5152</v>
      </c>
      <c r="N986" s="40">
        <v>51</v>
      </c>
      <c r="O986" s="40" t="b">
        <v>0</v>
      </c>
      <c r="P986" s="40" t="s">
        <v>1852</v>
      </c>
      <c r="Q986" s="40" t="s">
        <v>1853</v>
      </c>
      <c r="R986" s="40" t="s">
        <v>619</v>
      </c>
    </row>
    <row r="987" spans="1:18" x14ac:dyDescent="0.25">
      <c r="A987" s="40" t="s">
        <v>5153</v>
      </c>
      <c r="B987" s="40" t="s">
        <v>5154</v>
      </c>
      <c r="C987" s="40"/>
      <c r="D987" s="40" t="s">
        <v>1848</v>
      </c>
      <c r="E987" s="40" t="s">
        <v>2001</v>
      </c>
      <c r="F987" s="40"/>
      <c r="G987" s="40" t="s">
        <v>76</v>
      </c>
      <c r="H987" s="40" t="s">
        <v>1804</v>
      </c>
      <c r="I987" s="40" t="s">
        <v>4983</v>
      </c>
      <c r="J987" s="40" t="s">
        <v>5155</v>
      </c>
      <c r="K987" s="40" t="s">
        <v>5156</v>
      </c>
      <c r="L987" s="40" t="s">
        <v>1847</v>
      </c>
      <c r="M987" s="40" t="s">
        <v>5156</v>
      </c>
      <c r="N987" s="40">
        <v>51</v>
      </c>
      <c r="O987" s="40" t="b">
        <v>0</v>
      </c>
      <c r="P987" s="40" t="s">
        <v>1852</v>
      </c>
      <c r="Q987" s="40" t="s">
        <v>1853</v>
      </c>
      <c r="R987" s="40" t="s">
        <v>619</v>
      </c>
    </row>
    <row r="988" spans="1:18" x14ac:dyDescent="0.25">
      <c r="A988" s="40" t="s">
        <v>5157</v>
      </c>
      <c r="B988" s="40" t="s">
        <v>5158</v>
      </c>
      <c r="C988" s="40"/>
      <c r="D988" s="40" t="s">
        <v>1848</v>
      </c>
      <c r="E988" s="40" t="s">
        <v>2116</v>
      </c>
      <c r="F988" s="40"/>
      <c r="G988" s="40" t="s">
        <v>75</v>
      </c>
      <c r="H988" s="40" t="s">
        <v>1806</v>
      </c>
      <c r="I988" s="40" t="s">
        <v>4983</v>
      </c>
      <c r="J988" s="40" t="s">
        <v>5159</v>
      </c>
      <c r="K988" s="40" t="s">
        <v>5160</v>
      </c>
      <c r="L988" s="40" t="s">
        <v>1847</v>
      </c>
      <c r="M988" s="40" t="s">
        <v>5160</v>
      </c>
      <c r="N988" s="40">
        <v>51</v>
      </c>
      <c r="O988" s="40" t="b">
        <v>0</v>
      </c>
      <c r="P988" s="40" t="s">
        <v>1852</v>
      </c>
      <c r="Q988" s="40" t="s">
        <v>1853</v>
      </c>
      <c r="R988" s="40" t="s">
        <v>619</v>
      </c>
    </row>
    <row r="989" spans="1:18" x14ac:dyDescent="0.25">
      <c r="A989" s="40" t="s">
        <v>5161</v>
      </c>
      <c r="B989" s="40" t="s">
        <v>5162</v>
      </c>
      <c r="C989" s="40"/>
      <c r="D989" s="40" t="s">
        <v>1848</v>
      </c>
      <c r="E989" s="40" t="s">
        <v>2102</v>
      </c>
      <c r="F989" s="40"/>
      <c r="G989" s="40" t="s">
        <v>76</v>
      </c>
      <c r="H989" s="40" t="s">
        <v>1804</v>
      </c>
      <c r="I989" s="40" t="s">
        <v>4983</v>
      </c>
      <c r="J989" s="40" t="s">
        <v>5163</v>
      </c>
      <c r="K989" s="40" t="s">
        <v>5164</v>
      </c>
      <c r="L989" s="40" t="s">
        <v>1847</v>
      </c>
      <c r="M989" s="40" t="s">
        <v>5164</v>
      </c>
      <c r="N989" s="40">
        <v>51</v>
      </c>
      <c r="O989" s="40" t="b">
        <v>0</v>
      </c>
      <c r="P989" s="40" t="s">
        <v>1852</v>
      </c>
      <c r="Q989" s="40" t="s">
        <v>1853</v>
      </c>
      <c r="R989" s="40" t="s">
        <v>619</v>
      </c>
    </row>
    <row r="990" spans="1:18" x14ac:dyDescent="0.25">
      <c r="A990" s="40" t="s">
        <v>5165</v>
      </c>
      <c r="B990" s="40" t="s">
        <v>5166</v>
      </c>
      <c r="C990" s="40"/>
      <c r="D990" s="40" t="s">
        <v>1848</v>
      </c>
      <c r="E990" s="40" t="s">
        <v>2001</v>
      </c>
      <c r="F990" s="40"/>
      <c r="G990" s="40" t="s">
        <v>76</v>
      </c>
      <c r="H990" s="40" t="s">
        <v>1804</v>
      </c>
      <c r="I990" s="40" t="s">
        <v>4983</v>
      </c>
      <c r="J990" s="40" t="s">
        <v>5167</v>
      </c>
      <c r="K990" s="40" t="s">
        <v>5168</v>
      </c>
      <c r="L990" s="40" t="s">
        <v>1847</v>
      </c>
      <c r="M990" s="40" t="s">
        <v>5168</v>
      </c>
      <c r="N990" s="40">
        <v>51</v>
      </c>
      <c r="O990" s="40" t="b">
        <v>0</v>
      </c>
      <c r="P990" s="40" t="s">
        <v>1852</v>
      </c>
      <c r="Q990" s="40" t="s">
        <v>1853</v>
      </c>
      <c r="R990" s="40" t="s">
        <v>619</v>
      </c>
    </row>
    <row r="991" spans="1:18" x14ac:dyDescent="0.25">
      <c r="A991" s="40" t="s">
        <v>5169</v>
      </c>
      <c r="B991" s="40" t="s">
        <v>5170</v>
      </c>
      <c r="C991" s="40"/>
      <c r="D991" s="40" t="s">
        <v>1848</v>
      </c>
      <c r="E991" s="40" t="s">
        <v>1985</v>
      </c>
      <c r="F991" s="40"/>
      <c r="G991" s="40" t="s">
        <v>1813</v>
      </c>
      <c r="H991" s="40" t="s">
        <v>1814</v>
      </c>
      <c r="I991" s="40" t="s">
        <v>4983</v>
      </c>
      <c r="J991" s="40" t="s">
        <v>5171</v>
      </c>
      <c r="K991" s="40" t="s">
        <v>5172</v>
      </c>
      <c r="L991" s="40" t="s">
        <v>1847</v>
      </c>
      <c r="M991" s="40" t="s">
        <v>5172</v>
      </c>
      <c r="N991" s="40">
        <v>51</v>
      </c>
      <c r="O991" s="40" t="b">
        <v>0</v>
      </c>
      <c r="P991" s="40" t="s">
        <v>1852</v>
      </c>
      <c r="Q991" s="40" t="s">
        <v>1853</v>
      </c>
      <c r="R991" s="40" t="s">
        <v>619</v>
      </c>
    </row>
    <row r="992" spans="1:18" x14ac:dyDescent="0.25">
      <c r="A992" s="40" t="s">
        <v>5173</v>
      </c>
      <c r="B992" s="40" t="s">
        <v>5174</v>
      </c>
      <c r="C992" s="40"/>
      <c r="D992" s="40" t="s">
        <v>1848</v>
      </c>
      <c r="E992" s="40" t="s">
        <v>2001</v>
      </c>
      <c r="F992" s="40"/>
      <c r="G992" s="40" t="s">
        <v>76</v>
      </c>
      <c r="H992" s="40" t="s">
        <v>1804</v>
      </c>
      <c r="I992" s="40" t="s">
        <v>4983</v>
      </c>
      <c r="J992" s="40" t="s">
        <v>5175</v>
      </c>
      <c r="K992" s="40" t="s">
        <v>5176</v>
      </c>
      <c r="L992" s="40" t="s">
        <v>1847</v>
      </c>
      <c r="M992" s="40" t="s">
        <v>5176</v>
      </c>
      <c r="N992" s="40">
        <v>51</v>
      </c>
      <c r="O992" s="40" t="b">
        <v>0</v>
      </c>
      <c r="P992" s="40" t="s">
        <v>1852</v>
      </c>
      <c r="Q992" s="40" t="s">
        <v>1853</v>
      </c>
      <c r="R992" s="40" t="s">
        <v>619</v>
      </c>
    </row>
    <row r="993" spans="1:18" x14ac:dyDescent="0.25">
      <c r="A993" s="40" t="s">
        <v>5177</v>
      </c>
      <c r="B993" s="40" t="s">
        <v>5178</v>
      </c>
      <c r="C993" s="40"/>
      <c r="D993" s="40" t="s">
        <v>1848</v>
      </c>
      <c r="E993" s="40" t="s">
        <v>2116</v>
      </c>
      <c r="F993" s="40"/>
      <c r="G993" s="40" t="s">
        <v>75</v>
      </c>
      <c r="H993" s="40" t="s">
        <v>1806</v>
      </c>
      <c r="I993" s="40" t="s">
        <v>4983</v>
      </c>
      <c r="J993" s="40" t="s">
        <v>5179</v>
      </c>
      <c r="K993" s="40" t="s">
        <v>5180</v>
      </c>
      <c r="L993" s="40" t="s">
        <v>1847</v>
      </c>
      <c r="M993" s="40" t="s">
        <v>5180</v>
      </c>
      <c r="N993" s="40">
        <v>51</v>
      </c>
      <c r="O993" s="40" t="b">
        <v>0</v>
      </c>
      <c r="P993" s="40" t="s">
        <v>1852</v>
      </c>
      <c r="Q993" s="40" t="s">
        <v>1853</v>
      </c>
      <c r="R993" s="40" t="s">
        <v>619</v>
      </c>
    </row>
    <row r="994" spans="1:18" x14ac:dyDescent="0.25">
      <c r="A994" s="40" t="s">
        <v>5181</v>
      </c>
      <c r="B994" s="40" t="s">
        <v>5182</v>
      </c>
      <c r="C994" s="40"/>
      <c r="D994" s="40" t="s">
        <v>1848</v>
      </c>
      <c r="E994" s="40" t="s">
        <v>1956</v>
      </c>
      <c r="F994" s="40"/>
      <c r="G994" s="40" t="s">
        <v>75</v>
      </c>
      <c r="H994" s="40" t="s">
        <v>1806</v>
      </c>
      <c r="I994" s="40" t="s">
        <v>4983</v>
      </c>
      <c r="J994" s="40" t="s">
        <v>5183</v>
      </c>
      <c r="K994" s="40" t="s">
        <v>5184</v>
      </c>
      <c r="L994" s="40" t="s">
        <v>1847</v>
      </c>
      <c r="M994" s="40" t="s">
        <v>5184</v>
      </c>
      <c r="N994" s="40">
        <v>51</v>
      </c>
      <c r="O994" s="40" t="b">
        <v>0</v>
      </c>
      <c r="P994" s="40" t="s">
        <v>1852</v>
      </c>
      <c r="Q994" s="40" t="s">
        <v>1853</v>
      </c>
      <c r="R994" s="40" t="s">
        <v>619</v>
      </c>
    </row>
    <row r="995" spans="1:18" x14ac:dyDescent="0.25">
      <c r="A995" s="40" t="s">
        <v>5185</v>
      </c>
      <c r="B995" s="40" t="s">
        <v>5186</v>
      </c>
      <c r="C995" s="40"/>
      <c r="D995" s="40" t="s">
        <v>1848</v>
      </c>
      <c r="E995" s="40" t="s">
        <v>2083</v>
      </c>
      <c r="F995" s="40"/>
      <c r="G995" s="40" t="s">
        <v>76</v>
      </c>
      <c r="H995" s="40" t="s">
        <v>1804</v>
      </c>
      <c r="I995" s="40" t="s">
        <v>4983</v>
      </c>
      <c r="J995" s="40" t="s">
        <v>5187</v>
      </c>
      <c r="K995" s="40" t="s">
        <v>5188</v>
      </c>
      <c r="L995" s="40" t="s">
        <v>1847</v>
      </c>
      <c r="M995" s="40" t="s">
        <v>5188</v>
      </c>
      <c r="N995" s="40">
        <v>51</v>
      </c>
      <c r="O995" s="40" t="b">
        <v>0</v>
      </c>
      <c r="P995" s="40" t="s">
        <v>1852</v>
      </c>
      <c r="Q995" s="40" t="s">
        <v>1853</v>
      </c>
      <c r="R995" s="40" t="s">
        <v>619</v>
      </c>
    </row>
    <row r="996" spans="1:18" x14ac:dyDescent="0.25">
      <c r="A996" s="40" t="s">
        <v>5189</v>
      </c>
      <c r="B996" s="40" t="s">
        <v>5190</v>
      </c>
      <c r="C996" s="40"/>
      <c r="D996" s="40" t="s">
        <v>1848</v>
      </c>
      <c r="E996" s="40" t="s">
        <v>2116</v>
      </c>
      <c r="F996" s="40"/>
      <c r="G996" s="40" t="s">
        <v>75</v>
      </c>
      <c r="H996" s="40" t="s">
        <v>1806</v>
      </c>
      <c r="I996" s="40" t="s">
        <v>4983</v>
      </c>
      <c r="J996" s="40" t="s">
        <v>5191</v>
      </c>
      <c r="K996" s="40" t="s">
        <v>5192</v>
      </c>
      <c r="L996" s="40" t="s">
        <v>1847</v>
      </c>
      <c r="M996" s="40" t="s">
        <v>5192</v>
      </c>
      <c r="N996" s="40">
        <v>51</v>
      </c>
      <c r="O996" s="40" t="b">
        <v>0</v>
      </c>
      <c r="P996" s="40" t="s">
        <v>1852</v>
      </c>
      <c r="Q996" s="40" t="s">
        <v>1853</v>
      </c>
      <c r="R996" s="40" t="s">
        <v>619</v>
      </c>
    </row>
    <row r="997" spans="1:18" x14ac:dyDescent="0.25">
      <c r="A997" s="40" t="s">
        <v>5193</v>
      </c>
      <c r="B997" s="40" t="s">
        <v>5194</v>
      </c>
      <c r="C997" s="40"/>
      <c r="D997" s="40" t="s">
        <v>1848</v>
      </c>
      <c r="E997" s="40" t="s">
        <v>2001</v>
      </c>
      <c r="F997" s="40"/>
      <c r="G997" s="40" t="s">
        <v>76</v>
      </c>
      <c r="H997" s="40" t="s">
        <v>1804</v>
      </c>
      <c r="I997" s="40" t="s">
        <v>4983</v>
      </c>
      <c r="J997" s="40" t="s">
        <v>5195</v>
      </c>
      <c r="K997" s="40" t="s">
        <v>5196</v>
      </c>
      <c r="L997" s="40" t="s">
        <v>1847</v>
      </c>
      <c r="M997" s="40" t="s">
        <v>5196</v>
      </c>
      <c r="N997" s="40">
        <v>51</v>
      </c>
      <c r="O997" s="40" t="b">
        <v>0</v>
      </c>
      <c r="P997" s="40" t="s">
        <v>1852</v>
      </c>
      <c r="Q997" s="40" t="s">
        <v>1853</v>
      </c>
      <c r="R997" s="40" t="s">
        <v>619</v>
      </c>
    </row>
    <row r="998" spans="1:18" x14ac:dyDescent="0.25">
      <c r="A998" s="40" t="s">
        <v>5197</v>
      </c>
      <c r="B998" s="40" t="s">
        <v>5198</v>
      </c>
      <c r="C998" s="40"/>
      <c r="D998" s="40" t="s">
        <v>1848</v>
      </c>
      <c r="E998" s="40" t="s">
        <v>1968</v>
      </c>
      <c r="F998" s="40"/>
      <c r="G998" s="40" t="s">
        <v>75</v>
      </c>
      <c r="H998" s="40" t="s">
        <v>1806</v>
      </c>
      <c r="I998" s="40" t="s">
        <v>4983</v>
      </c>
      <c r="J998" s="40" t="s">
        <v>5199</v>
      </c>
      <c r="K998" s="40" t="s">
        <v>5200</v>
      </c>
      <c r="L998" s="40" t="s">
        <v>1847</v>
      </c>
      <c r="M998" s="40" t="s">
        <v>5200</v>
      </c>
      <c r="N998" s="40">
        <v>51</v>
      </c>
      <c r="O998" s="40" t="b">
        <v>0</v>
      </c>
      <c r="P998" s="40" t="s">
        <v>1852</v>
      </c>
      <c r="Q998" s="40" t="s">
        <v>1853</v>
      </c>
      <c r="R998" s="40" t="s">
        <v>619</v>
      </c>
    </row>
    <row r="999" spans="1:18" x14ac:dyDescent="0.25">
      <c r="A999" s="40" t="s">
        <v>5201</v>
      </c>
      <c r="B999" s="40" t="s">
        <v>5202</v>
      </c>
      <c r="C999" s="40"/>
      <c r="D999" s="40" t="s">
        <v>1848</v>
      </c>
      <c r="E999" s="40" t="s">
        <v>2764</v>
      </c>
      <c r="F999" s="40"/>
      <c r="G999" s="40" t="s">
        <v>1813</v>
      </c>
      <c r="H999" s="40" t="s">
        <v>1814</v>
      </c>
      <c r="I999" s="40" t="s">
        <v>4983</v>
      </c>
      <c r="J999" s="40" t="s">
        <v>5203</v>
      </c>
      <c r="K999" s="40" t="s">
        <v>5204</v>
      </c>
      <c r="L999" s="40" t="s">
        <v>1847</v>
      </c>
      <c r="M999" s="40" t="s">
        <v>5205</v>
      </c>
      <c r="N999" s="40">
        <v>51</v>
      </c>
      <c r="O999" s="40" t="b">
        <v>0</v>
      </c>
      <c r="P999" s="40" t="s">
        <v>1852</v>
      </c>
      <c r="Q999" s="40" t="s">
        <v>1853</v>
      </c>
      <c r="R999" s="40" t="s">
        <v>619</v>
      </c>
    </row>
    <row r="1000" spans="1:18" x14ac:dyDescent="0.25">
      <c r="A1000" s="40" t="s">
        <v>5206</v>
      </c>
      <c r="B1000" s="40" t="s">
        <v>5207</v>
      </c>
      <c r="C1000" s="40"/>
      <c r="D1000" s="40" t="s">
        <v>1848</v>
      </c>
      <c r="E1000" s="40" t="s">
        <v>2116</v>
      </c>
      <c r="F1000" s="40"/>
      <c r="G1000" s="40" t="s">
        <v>75</v>
      </c>
      <c r="H1000" s="40" t="s">
        <v>1806</v>
      </c>
      <c r="I1000" s="40" t="s">
        <v>4983</v>
      </c>
      <c r="J1000" s="40" t="s">
        <v>5208</v>
      </c>
      <c r="K1000" s="40" t="s">
        <v>5209</v>
      </c>
      <c r="L1000" s="40" t="s">
        <v>1847</v>
      </c>
      <c r="M1000" s="40" t="s">
        <v>5209</v>
      </c>
      <c r="N1000" s="40">
        <v>51</v>
      </c>
      <c r="O1000" s="40" t="b">
        <v>0</v>
      </c>
      <c r="P1000" s="40" t="s">
        <v>1852</v>
      </c>
      <c r="Q1000" s="40" t="s">
        <v>1853</v>
      </c>
      <c r="R1000" s="40" t="s">
        <v>619</v>
      </c>
    </row>
    <row r="1001" spans="1:18" x14ac:dyDescent="0.25">
      <c r="A1001" s="40" t="s">
        <v>5210</v>
      </c>
      <c r="B1001" s="40" t="s">
        <v>5211</v>
      </c>
      <c r="C1001" s="40"/>
      <c r="D1001" s="40" t="s">
        <v>1848</v>
      </c>
      <c r="E1001" s="40" t="s">
        <v>2102</v>
      </c>
      <c r="F1001" s="40"/>
      <c r="G1001" s="40" t="s">
        <v>1813</v>
      </c>
      <c r="H1001" s="40" t="s">
        <v>1814</v>
      </c>
      <c r="I1001" s="40" t="s">
        <v>4983</v>
      </c>
      <c r="J1001" s="40" t="s">
        <v>5212</v>
      </c>
      <c r="K1001" s="40" t="s">
        <v>5213</v>
      </c>
      <c r="L1001" s="40" t="s">
        <v>1847</v>
      </c>
      <c r="M1001" s="40" t="s">
        <v>5213</v>
      </c>
      <c r="N1001" s="40">
        <v>51</v>
      </c>
      <c r="O1001" s="40" t="b">
        <v>0</v>
      </c>
      <c r="P1001" s="40" t="s">
        <v>1852</v>
      </c>
      <c r="Q1001" s="40" t="s">
        <v>1853</v>
      </c>
      <c r="R1001" s="40" t="s">
        <v>619</v>
      </c>
    </row>
    <row r="1002" spans="1:18" x14ac:dyDescent="0.25">
      <c r="A1002" s="40" t="s">
        <v>5214</v>
      </c>
      <c r="B1002" s="40" t="s">
        <v>5215</v>
      </c>
      <c r="C1002" s="40"/>
      <c r="D1002" s="40" t="s">
        <v>1848</v>
      </c>
      <c r="E1002" s="40" t="s">
        <v>2116</v>
      </c>
      <c r="F1002" s="40"/>
      <c r="G1002" s="40" t="s">
        <v>75</v>
      </c>
      <c r="H1002" s="40" t="s">
        <v>1806</v>
      </c>
      <c r="I1002" s="40" t="s">
        <v>4983</v>
      </c>
      <c r="J1002" s="40" t="s">
        <v>5216</v>
      </c>
      <c r="K1002" s="40" t="s">
        <v>5217</v>
      </c>
      <c r="L1002" s="40" t="s">
        <v>1847</v>
      </c>
      <c r="M1002" s="40" t="s">
        <v>5217</v>
      </c>
      <c r="N1002" s="40">
        <v>51</v>
      </c>
      <c r="O1002" s="40" t="b">
        <v>0</v>
      </c>
      <c r="P1002" s="40" t="s">
        <v>1852</v>
      </c>
      <c r="Q1002" s="40" t="s">
        <v>1853</v>
      </c>
      <c r="R1002" s="40" t="s">
        <v>619</v>
      </c>
    </row>
    <row r="1003" spans="1:18" x14ac:dyDescent="0.25">
      <c r="A1003" s="40" t="s">
        <v>5218</v>
      </c>
      <c r="B1003" s="40" t="s">
        <v>5219</v>
      </c>
      <c r="C1003" s="40"/>
      <c r="D1003" s="40" t="s">
        <v>1848</v>
      </c>
      <c r="E1003" s="40" t="s">
        <v>1985</v>
      </c>
      <c r="F1003" s="40"/>
      <c r="G1003" s="40" t="s">
        <v>1813</v>
      </c>
      <c r="H1003" s="40" t="s">
        <v>1814</v>
      </c>
      <c r="I1003" s="40" t="s">
        <v>4983</v>
      </c>
      <c r="J1003" s="40" t="s">
        <v>5220</v>
      </c>
      <c r="K1003" s="40" t="s">
        <v>5221</v>
      </c>
      <c r="L1003" s="40" t="s">
        <v>1847</v>
      </c>
      <c r="M1003" s="40" t="s">
        <v>5221</v>
      </c>
      <c r="N1003" s="40">
        <v>51</v>
      </c>
      <c r="O1003" s="40" t="b">
        <v>0</v>
      </c>
      <c r="P1003" s="40" t="s">
        <v>1852</v>
      </c>
      <c r="Q1003" s="40" t="s">
        <v>1853</v>
      </c>
      <c r="R1003" s="40" t="s">
        <v>619</v>
      </c>
    </row>
    <row r="1004" spans="1:18" x14ac:dyDescent="0.25">
      <c r="A1004" s="40" t="s">
        <v>5222</v>
      </c>
      <c r="B1004" s="40" t="s">
        <v>5223</v>
      </c>
      <c r="C1004" s="40"/>
      <c r="D1004" s="40" t="s">
        <v>1848</v>
      </c>
      <c r="E1004" s="40" t="s">
        <v>1911</v>
      </c>
      <c r="F1004" s="40"/>
      <c r="G1004" s="40" t="s">
        <v>76</v>
      </c>
      <c r="H1004" s="40" t="s">
        <v>1804</v>
      </c>
      <c r="I1004" s="40" t="s">
        <v>4983</v>
      </c>
      <c r="J1004" s="40" t="s">
        <v>5224</v>
      </c>
      <c r="K1004" s="40" t="s">
        <v>5225</v>
      </c>
      <c r="L1004" s="40" t="s">
        <v>1847</v>
      </c>
      <c r="M1004" s="40" t="s">
        <v>5205</v>
      </c>
      <c r="N1004" s="40">
        <v>51</v>
      </c>
      <c r="O1004" s="40" t="b">
        <v>0</v>
      </c>
      <c r="P1004" s="40" t="s">
        <v>1852</v>
      </c>
      <c r="Q1004" s="40" t="s">
        <v>1853</v>
      </c>
      <c r="R1004" s="40" t="s">
        <v>619</v>
      </c>
    </row>
    <row r="1005" spans="1:18" x14ac:dyDescent="0.25">
      <c r="A1005" s="40" t="s">
        <v>5226</v>
      </c>
      <c r="B1005" s="40" t="s">
        <v>5227</v>
      </c>
      <c r="C1005" s="40"/>
      <c r="D1005" s="40" t="s">
        <v>1848</v>
      </c>
      <c r="E1005" s="40" t="s">
        <v>2116</v>
      </c>
      <c r="F1005" s="40"/>
      <c r="G1005" s="40" t="s">
        <v>75</v>
      </c>
      <c r="H1005" s="40" t="s">
        <v>1806</v>
      </c>
      <c r="I1005" s="40" t="s">
        <v>4983</v>
      </c>
      <c r="J1005" s="40" t="s">
        <v>5228</v>
      </c>
      <c r="K1005" s="40" t="s">
        <v>5229</v>
      </c>
      <c r="L1005" s="40" t="s">
        <v>1847</v>
      </c>
      <c r="M1005" s="40" t="s">
        <v>5229</v>
      </c>
      <c r="N1005" s="40">
        <v>51</v>
      </c>
      <c r="O1005" s="40" t="b">
        <v>0</v>
      </c>
      <c r="P1005" s="40" t="s">
        <v>1852</v>
      </c>
      <c r="Q1005" s="40" t="s">
        <v>1853</v>
      </c>
      <c r="R1005" s="40" t="s">
        <v>619</v>
      </c>
    </row>
    <row r="1006" spans="1:18" x14ac:dyDescent="0.25">
      <c r="A1006" s="40" t="s">
        <v>5230</v>
      </c>
      <c r="B1006" s="40" t="s">
        <v>5231</v>
      </c>
      <c r="C1006" s="40"/>
      <c r="D1006" s="40" t="s">
        <v>1848</v>
      </c>
      <c r="E1006" s="40" t="s">
        <v>1911</v>
      </c>
      <c r="F1006" s="40"/>
      <c r="G1006" s="40" t="s">
        <v>76</v>
      </c>
      <c r="H1006" s="40" t="s">
        <v>1804</v>
      </c>
      <c r="I1006" s="40" t="s">
        <v>4983</v>
      </c>
      <c r="J1006" s="40" t="s">
        <v>5232</v>
      </c>
      <c r="K1006" s="40" t="s">
        <v>5233</v>
      </c>
      <c r="L1006" s="40" t="s">
        <v>1847</v>
      </c>
      <c r="M1006" s="40" t="s">
        <v>5233</v>
      </c>
      <c r="N1006" s="40">
        <v>51</v>
      </c>
      <c r="O1006" s="40" t="b">
        <v>0</v>
      </c>
      <c r="P1006" s="40" t="s">
        <v>1852</v>
      </c>
      <c r="Q1006" s="40" t="s">
        <v>1853</v>
      </c>
      <c r="R1006" s="40" t="s">
        <v>619</v>
      </c>
    </row>
    <row r="1007" spans="1:18" x14ac:dyDescent="0.25">
      <c r="A1007" s="40" t="s">
        <v>5234</v>
      </c>
      <c r="B1007" s="40" t="s">
        <v>5235</v>
      </c>
      <c r="C1007" s="40"/>
      <c r="D1007" s="40" t="s">
        <v>1848</v>
      </c>
      <c r="E1007" s="40" t="s">
        <v>1985</v>
      </c>
      <c r="F1007" s="40"/>
      <c r="G1007" s="40" t="s">
        <v>1813</v>
      </c>
      <c r="H1007" s="40" t="s">
        <v>1814</v>
      </c>
      <c r="I1007" s="40" t="s">
        <v>4983</v>
      </c>
      <c r="J1007" s="40" t="s">
        <v>5236</v>
      </c>
      <c r="K1007" s="40" t="s">
        <v>5237</v>
      </c>
      <c r="L1007" s="40" t="s">
        <v>1847</v>
      </c>
      <c r="M1007" s="40" t="s">
        <v>5237</v>
      </c>
      <c r="N1007" s="40">
        <v>51</v>
      </c>
      <c r="O1007" s="40" t="b">
        <v>0</v>
      </c>
      <c r="P1007" s="40" t="s">
        <v>1852</v>
      </c>
      <c r="Q1007" s="40" t="s">
        <v>1853</v>
      </c>
      <c r="R1007" s="40" t="s">
        <v>619</v>
      </c>
    </row>
    <row r="1008" spans="1:18" x14ac:dyDescent="0.25">
      <c r="A1008" s="40" t="s">
        <v>5238</v>
      </c>
      <c r="B1008" s="40" t="s">
        <v>5239</v>
      </c>
      <c r="C1008" s="40"/>
      <c r="D1008" s="40" t="s">
        <v>1848</v>
      </c>
      <c r="E1008" s="40" t="s">
        <v>2001</v>
      </c>
      <c r="F1008" s="40"/>
      <c r="G1008" s="40" t="s">
        <v>76</v>
      </c>
      <c r="H1008" s="40" t="s">
        <v>1804</v>
      </c>
      <c r="I1008" s="40" t="s">
        <v>4983</v>
      </c>
      <c r="J1008" s="40" t="s">
        <v>5240</v>
      </c>
      <c r="K1008" s="40" t="s">
        <v>5241</v>
      </c>
      <c r="L1008" s="40" t="s">
        <v>1847</v>
      </c>
      <c r="M1008" s="40" t="s">
        <v>5241</v>
      </c>
      <c r="N1008" s="40">
        <v>51</v>
      </c>
      <c r="O1008" s="40" t="b">
        <v>0</v>
      </c>
      <c r="P1008" s="40" t="s">
        <v>1852</v>
      </c>
      <c r="Q1008" s="40" t="s">
        <v>1853</v>
      </c>
      <c r="R1008" s="40" t="s">
        <v>619</v>
      </c>
    </row>
    <row r="1009" spans="1:18" x14ac:dyDescent="0.25">
      <c r="A1009" s="40" t="s">
        <v>5242</v>
      </c>
      <c r="B1009" s="40" t="s">
        <v>5243</v>
      </c>
      <c r="C1009" s="40"/>
      <c r="D1009" s="40" t="s">
        <v>1848</v>
      </c>
      <c r="E1009" s="40" t="s">
        <v>1956</v>
      </c>
      <c r="F1009" s="40"/>
      <c r="G1009" s="40" t="s">
        <v>75</v>
      </c>
      <c r="H1009" s="40" t="s">
        <v>1806</v>
      </c>
      <c r="I1009" s="40" t="s">
        <v>4983</v>
      </c>
      <c r="J1009" s="40" t="s">
        <v>5244</v>
      </c>
      <c r="K1009" s="40" t="s">
        <v>5245</v>
      </c>
      <c r="L1009" s="40" t="s">
        <v>1847</v>
      </c>
      <c r="M1009" s="40" t="s">
        <v>5245</v>
      </c>
      <c r="N1009" s="40">
        <v>51</v>
      </c>
      <c r="O1009" s="40" t="b">
        <v>0</v>
      </c>
      <c r="P1009" s="40" t="s">
        <v>1852</v>
      </c>
      <c r="Q1009" s="40" t="s">
        <v>1853</v>
      </c>
      <c r="R1009" s="40" t="s">
        <v>619</v>
      </c>
    </row>
    <row r="1010" spans="1:18" x14ac:dyDescent="0.25">
      <c r="A1010" s="40" t="s">
        <v>5246</v>
      </c>
      <c r="B1010" s="40" t="s">
        <v>5247</v>
      </c>
      <c r="C1010" s="40"/>
      <c r="D1010" s="40" t="s">
        <v>1848</v>
      </c>
      <c r="E1010" s="40" t="s">
        <v>2116</v>
      </c>
      <c r="F1010" s="40"/>
      <c r="G1010" s="40" t="s">
        <v>75</v>
      </c>
      <c r="H1010" s="40" t="s">
        <v>1806</v>
      </c>
      <c r="I1010" s="40" t="s">
        <v>4983</v>
      </c>
      <c r="J1010" s="40" t="s">
        <v>5248</v>
      </c>
      <c r="K1010" s="40" t="s">
        <v>5249</v>
      </c>
      <c r="L1010" s="40" t="s">
        <v>1847</v>
      </c>
      <c r="M1010" s="40" t="s">
        <v>5249</v>
      </c>
      <c r="N1010" s="40">
        <v>51</v>
      </c>
      <c r="O1010" s="40" t="b">
        <v>0</v>
      </c>
      <c r="P1010" s="40" t="s">
        <v>1852</v>
      </c>
      <c r="Q1010" s="40" t="s">
        <v>1853</v>
      </c>
      <c r="R1010" s="40" t="s">
        <v>619</v>
      </c>
    </row>
    <row r="1011" spans="1:18" x14ac:dyDescent="0.25">
      <c r="A1011" s="40" t="s">
        <v>5250</v>
      </c>
      <c r="B1011" s="40" t="s">
        <v>5251</v>
      </c>
      <c r="C1011" s="40"/>
      <c r="D1011" s="40" t="s">
        <v>1848</v>
      </c>
      <c r="E1011" s="40" t="s">
        <v>1985</v>
      </c>
      <c r="F1011" s="40"/>
      <c r="G1011" s="40" t="s">
        <v>1813</v>
      </c>
      <c r="H1011" s="40" t="s">
        <v>1814</v>
      </c>
      <c r="I1011" s="40" t="s">
        <v>4983</v>
      </c>
      <c r="J1011" s="40" t="s">
        <v>5252</v>
      </c>
      <c r="K1011" s="40" t="s">
        <v>5253</v>
      </c>
      <c r="L1011" s="40" t="s">
        <v>1847</v>
      </c>
      <c r="M1011" s="40" t="s">
        <v>5253</v>
      </c>
      <c r="N1011" s="40">
        <v>51</v>
      </c>
      <c r="O1011" s="40" t="b">
        <v>0</v>
      </c>
      <c r="P1011" s="40" t="s">
        <v>1852</v>
      </c>
      <c r="Q1011" s="40" t="s">
        <v>1853</v>
      </c>
      <c r="R1011" s="40" t="s">
        <v>619</v>
      </c>
    </row>
    <row r="1012" spans="1:18" x14ac:dyDescent="0.25">
      <c r="A1012" s="40" t="s">
        <v>5254</v>
      </c>
      <c r="B1012" s="40" t="s">
        <v>5255</v>
      </c>
      <c r="C1012" s="40"/>
      <c r="D1012" s="40" t="s">
        <v>1848</v>
      </c>
      <c r="E1012" s="40" t="s">
        <v>2764</v>
      </c>
      <c r="F1012" s="40"/>
      <c r="G1012" s="40" t="s">
        <v>1813</v>
      </c>
      <c r="H1012" s="40" t="s">
        <v>1814</v>
      </c>
      <c r="I1012" s="40" t="s">
        <v>4983</v>
      </c>
      <c r="J1012" s="40" t="s">
        <v>5256</v>
      </c>
      <c r="K1012" s="40" t="s">
        <v>5257</v>
      </c>
      <c r="L1012" s="40" t="s">
        <v>1847</v>
      </c>
      <c r="M1012" s="40" t="s">
        <v>5257</v>
      </c>
      <c r="N1012" s="40">
        <v>51</v>
      </c>
      <c r="O1012" s="40" t="b">
        <v>0</v>
      </c>
      <c r="P1012" s="40" t="s">
        <v>1852</v>
      </c>
      <c r="Q1012" s="40" t="s">
        <v>1853</v>
      </c>
      <c r="R1012" s="40" t="s">
        <v>619</v>
      </c>
    </row>
    <row r="1013" spans="1:18" x14ac:dyDescent="0.25">
      <c r="A1013" s="40" t="s">
        <v>5258</v>
      </c>
      <c r="B1013" s="40" t="s">
        <v>5259</v>
      </c>
      <c r="C1013" s="40"/>
      <c r="D1013" s="40" t="s">
        <v>1848</v>
      </c>
      <c r="E1013" s="40" t="s">
        <v>2764</v>
      </c>
      <c r="F1013" s="40"/>
      <c r="G1013" s="40" t="s">
        <v>76</v>
      </c>
      <c r="H1013" s="40" t="s">
        <v>1804</v>
      </c>
      <c r="I1013" s="40" t="s">
        <v>4983</v>
      </c>
      <c r="J1013" s="40" t="s">
        <v>5260</v>
      </c>
      <c r="K1013" s="40" t="s">
        <v>5261</v>
      </c>
      <c r="L1013" s="40" t="s">
        <v>1847</v>
      </c>
      <c r="M1013" s="40" t="s">
        <v>5261</v>
      </c>
      <c r="N1013" s="40">
        <v>51</v>
      </c>
      <c r="O1013" s="40" t="b">
        <v>0</v>
      </c>
      <c r="P1013" s="40" t="s">
        <v>1852</v>
      </c>
      <c r="Q1013" s="40" t="s">
        <v>1853</v>
      </c>
      <c r="R1013" s="40" t="s">
        <v>619</v>
      </c>
    </row>
    <row r="1014" spans="1:18" x14ac:dyDescent="0.25">
      <c r="A1014" s="40" t="s">
        <v>5262</v>
      </c>
      <c r="B1014" s="40" t="s">
        <v>5263</v>
      </c>
      <c r="C1014" s="40"/>
      <c r="D1014" s="40" t="s">
        <v>1848</v>
      </c>
      <c r="E1014" s="40" t="s">
        <v>2083</v>
      </c>
      <c r="F1014" s="40"/>
      <c r="G1014" s="40" t="s">
        <v>76</v>
      </c>
      <c r="H1014" s="40" t="s">
        <v>1804</v>
      </c>
      <c r="I1014" s="40" t="s">
        <v>4983</v>
      </c>
      <c r="J1014" s="40" t="s">
        <v>5264</v>
      </c>
      <c r="K1014" s="40" t="s">
        <v>5265</v>
      </c>
      <c r="L1014" s="40" t="s">
        <v>1847</v>
      </c>
      <c r="M1014" s="40" t="s">
        <v>5266</v>
      </c>
      <c r="N1014" s="40">
        <v>51</v>
      </c>
      <c r="O1014" s="40" t="b">
        <v>0</v>
      </c>
      <c r="P1014" s="40" t="s">
        <v>1852</v>
      </c>
      <c r="Q1014" s="40" t="s">
        <v>1853</v>
      </c>
      <c r="R1014" s="40" t="s">
        <v>619</v>
      </c>
    </row>
    <row r="1015" spans="1:18" x14ac:dyDescent="0.25">
      <c r="A1015" s="40" t="s">
        <v>5267</v>
      </c>
      <c r="B1015" s="40" t="s">
        <v>5268</v>
      </c>
      <c r="C1015" s="40"/>
      <c r="D1015" s="40" t="s">
        <v>1848</v>
      </c>
      <c r="E1015" s="40" t="s">
        <v>1968</v>
      </c>
      <c r="F1015" s="40"/>
      <c r="G1015" s="40" t="s">
        <v>75</v>
      </c>
      <c r="H1015" s="40" t="s">
        <v>1806</v>
      </c>
      <c r="I1015" s="40" t="s">
        <v>4983</v>
      </c>
      <c r="J1015" s="40" t="s">
        <v>5269</v>
      </c>
      <c r="K1015" s="40" t="s">
        <v>5270</v>
      </c>
      <c r="L1015" s="40" t="s">
        <v>1847</v>
      </c>
      <c r="M1015" s="40" t="s">
        <v>5270</v>
      </c>
      <c r="N1015" s="40">
        <v>51</v>
      </c>
      <c r="O1015" s="40" t="b">
        <v>0</v>
      </c>
      <c r="P1015" s="40" t="s">
        <v>1852</v>
      </c>
      <c r="Q1015" s="40" t="s">
        <v>1853</v>
      </c>
      <c r="R1015" s="40" t="s">
        <v>619</v>
      </c>
    </row>
    <row r="1016" spans="1:18" x14ac:dyDescent="0.25">
      <c r="A1016" s="40" t="s">
        <v>5271</v>
      </c>
      <c r="B1016" s="40" t="s">
        <v>5272</v>
      </c>
      <c r="C1016" s="40"/>
      <c r="D1016" s="40" t="s">
        <v>2177</v>
      </c>
      <c r="E1016" s="40"/>
      <c r="F1016" s="40"/>
      <c r="G1016" s="40"/>
      <c r="H1016" s="40"/>
      <c r="I1016" s="40" t="s">
        <v>4983</v>
      </c>
      <c r="J1016" s="40" t="s">
        <v>5273</v>
      </c>
      <c r="K1016" s="40" t="s">
        <v>5274</v>
      </c>
      <c r="L1016" s="40" t="s">
        <v>1847</v>
      </c>
      <c r="M1016" s="40" t="s">
        <v>5274</v>
      </c>
      <c r="N1016" s="40">
        <v>51</v>
      </c>
      <c r="O1016" s="40" t="b">
        <v>0</v>
      </c>
      <c r="P1016" s="40" t="s">
        <v>1852</v>
      </c>
      <c r="Q1016" s="40" t="s">
        <v>1853</v>
      </c>
      <c r="R1016" s="40" t="s">
        <v>619</v>
      </c>
    </row>
    <row r="1017" spans="1:18" x14ac:dyDescent="0.25">
      <c r="A1017" s="40" t="s">
        <v>5275</v>
      </c>
      <c r="B1017" s="40" t="s">
        <v>5276</v>
      </c>
      <c r="C1017" s="40"/>
      <c r="D1017" s="40" t="s">
        <v>1866</v>
      </c>
      <c r="E1017" s="40" t="s">
        <v>4443</v>
      </c>
      <c r="F1017" s="40"/>
      <c r="G1017" s="40" t="s">
        <v>76</v>
      </c>
      <c r="H1017" s="40" t="s">
        <v>1804</v>
      </c>
      <c r="I1017" s="40" t="s">
        <v>4983</v>
      </c>
      <c r="J1017" s="40" t="s">
        <v>5277</v>
      </c>
      <c r="K1017" s="40" t="s">
        <v>5278</v>
      </c>
      <c r="L1017" s="40" t="s">
        <v>1847</v>
      </c>
      <c r="M1017" s="40" t="s">
        <v>5279</v>
      </c>
      <c r="N1017" s="40">
        <v>51</v>
      </c>
      <c r="O1017" s="40" t="b">
        <v>0</v>
      </c>
      <c r="P1017" s="40" t="s">
        <v>1852</v>
      </c>
      <c r="Q1017" s="40" t="s">
        <v>1853</v>
      </c>
      <c r="R1017" s="40" t="s">
        <v>619</v>
      </c>
    </row>
    <row r="1018" spans="1:18" x14ac:dyDescent="0.25">
      <c r="A1018" s="40" t="s">
        <v>5280</v>
      </c>
      <c r="B1018" s="40" t="s">
        <v>5281</v>
      </c>
      <c r="C1018" s="40"/>
      <c r="D1018" s="40" t="s">
        <v>1848</v>
      </c>
      <c r="E1018" s="40" t="s">
        <v>2102</v>
      </c>
      <c r="F1018" s="40"/>
      <c r="G1018" s="40"/>
      <c r="H1018" s="40"/>
      <c r="I1018" s="40" t="s">
        <v>4983</v>
      </c>
      <c r="J1018" s="40" t="s">
        <v>5282</v>
      </c>
      <c r="K1018" s="40" t="s">
        <v>5283</v>
      </c>
      <c r="L1018" s="40" t="s">
        <v>1847</v>
      </c>
      <c r="M1018" s="40" t="s">
        <v>5283</v>
      </c>
      <c r="N1018" s="40">
        <v>51</v>
      </c>
      <c r="O1018" s="40" t="b">
        <v>0</v>
      </c>
      <c r="P1018" s="40" t="s">
        <v>1852</v>
      </c>
      <c r="Q1018" s="40" t="s">
        <v>1853</v>
      </c>
      <c r="R1018" s="40" t="s">
        <v>619</v>
      </c>
    </row>
    <row r="1019" spans="1:18" x14ac:dyDescent="0.25">
      <c r="A1019" s="40" t="s">
        <v>5284</v>
      </c>
      <c r="B1019" s="40" t="s">
        <v>5285</v>
      </c>
      <c r="C1019" s="40"/>
      <c r="D1019" s="40" t="s">
        <v>1848</v>
      </c>
      <c r="E1019" s="40" t="s">
        <v>2001</v>
      </c>
      <c r="F1019" s="40"/>
      <c r="G1019" s="40" t="s">
        <v>76</v>
      </c>
      <c r="H1019" s="40" t="s">
        <v>1804</v>
      </c>
      <c r="I1019" s="40" t="s">
        <v>4983</v>
      </c>
      <c r="J1019" s="40" t="s">
        <v>5286</v>
      </c>
      <c r="K1019" s="40" t="s">
        <v>5287</v>
      </c>
      <c r="L1019" s="40" t="s">
        <v>1847</v>
      </c>
      <c r="M1019" s="40" t="s">
        <v>5287</v>
      </c>
      <c r="N1019" s="40">
        <v>51</v>
      </c>
      <c r="O1019" s="40" t="b">
        <v>0</v>
      </c>
      <c r="P1019" s="40" t="s">
        <v>1852</v>
      </c>
      <c r="Q1019" s="40" t="s">
        <v>1853</v>
      </c>
      <c r="R1019" s="40" t="s">
        <v>619</v>
      </c>
    </row>
    <row r="1020" spans="1:18" x14ac:dyDescent="0.25">
      <c r="A1020" s="40" t="s">
        <v>5288</v>
      </c>
      <c r="B1020" s="40" t="s">
        <v>5289</v>
      </c>
      <c r="C1020" s="40"/>
      <c r="D1020" s="40" t="s">
        <v>1848</v>
      </c>
      <c r="E1020" s="40" t="s">
        <v>2102</v>
      </c>
      <c r="F1020" s="40"/>
      <c r="G1020" s="40" t="s">
        <v>75</v>
      </c>
      <c r="H1020" s="40" t="s">
        <v>1806</v>
      </c>
      <c r="I1020" s="40" t="s">
        <v>4983</v>
      </c>
      <c r="J1020" s="40" t="s">
        <v>5093</v>
      </c>
      <c r="K1020" s="40" t="s">
        <v>5094</v>
      </c>
      <c r="L1020" s="40" t="s">
        <v>1847</v>
      </c>
      <c r="M1020" s="40" t="s">
        <v>5094</v>
      </c>
      <c r="N1020" s="40">
        <v>51</v>
      </c>
      <c r="O1020" s="40" t="b">
        <v>0</v>
      </c>
      <c r="P1020" s="40" t="s">
        <v>1852</v>
      </c>
      <c r="Q1020" s="40" t="s">
        <v>1853</v>
      </c>
      <c r="R1020" s="40" t="s">
        <v>619</v>
      </c>
    </row>
    <row r="1021" spans="1:18" x14ac:dyDescent="0.25">
      <c r="A1021" s="40" t="s">
        <v>5290</v>
      </c>
      <c r="B1021" s="40" t="s">
        <v>5291</v>
      </c>
      <c r="C1021" s="40"/>
      <c r="D1021" s="40" t="s">
        <v>1848</v>
      </c>
      <c r="E1021" s="40" t="s">
        <v>2102</v>
      </c>
      <c r="F1021" s="40" t="s">
        <v>5292</v>
      </c>
      <c r="G1021" s="40" t="s">
        <v>1813</v>
      </c>
      <c r="H1021" s="40" t="s">
        <v>1814</v>
      </c>
      <c r="I1021" s="40" t="s">
        <v>1882</v>
      </c>
      <c r="J1021" s="40"/>
      <c r="K1021" s="40" t="s">
        <v>5293</v>
      </c>
      <c r="L1021" s="40"/>
      <c r="M1021" s="40" t="s">
        <v>5293</v>
      </c>
      <c r="N1021" s="40">
        <v>51</v>
      </c>
      <c r="O1021" s="40" t="b">
        <v>0</v>
      </c>
      <c r="P1021" s="40" t="s">
        <v>1852</v>
      </c>
      <c r="Q1021" s="40" t="s">
        <v>1853</v>
      </c>
      <c r="R1021" s="40" t="s">
        <v>619</v>
      </c>
    </row>
    <row r="1022" spans="1:18" x14ac:dyDescent="0.25">
      <c r="A1022" s="40" t="s">
        <v>5294</v>
      </c>
      <c r="B1022" s="40" t="s">
        <v>5295</v>
      </c>
      <c r="C1022" s="40"/>
      <c r="D1022" s="40" t="s">
        <v>1848</v>
      </c>
      <c r="E1022" s="40" t="s">
        <v>1985</v>
      </c>
      <c r="F1022" s="40"/>
      <c r="G1022" s="40" t="s">
        <v>1813</v>
      </c>
      <c r="H1022" s="40" t="s">
        <v>1814</v>
      </c>
      <c r="I1022" s="40" t="s">
        <v>4983</v>
      </c>
      <c r="J1022" s="40" t="s">
        <v>5296</v>
      </c>
      <c r="K1022" s="40" t="s">
        <v>5297</v>
      </c>
      <c r="L1022" s="40" t="s">
        <v>1847</v>
      </c>
      <c r="M1022" s="40" t="s">
        <v>5297</v>
      </c>
      <c r="N1022" s="40">
        <v>51</v>
      </c>
      <c r="O1022" s="40" t="b">
        <v>0</v>
      </c>
      <c r="P1022" s="40" t="s">
        <v>1852</v>
      </c>
      <c r="Q1022" s="40" t="s">
        <v>1853</v>
      </c>
      <c r="R1022" s="40" t="s">
        <v>619</v>
      </c>
    </row>
    <row r="1023" spans="1:18" x14ac:dyDescent="0.25">
      <c r="A1023" s="40" t="s">
        <v>5298</v>
      </c>
      <c r="B1023" s="40" t="s">
        <v>5299</v>
      </c>
      <c r="C1023" s="40"/>
      <c r="D1023" s="40" t="s">
        <v>1848</v>
      </c>
      <c r="E1023" s="40" t="s">
        <v>2116</v>
      </c>
      <c r="F1023" s="40"/>
      <c r="G1023" s="40" t="s">
        <v>75</v>
      </c>
      <c r="H1023" s="40" t="s">
        <v>1806</v>
      </c>
      <c r="I1023" s="40" t="s">
        <v>4983</v>
      </c>
      <c r="J1023" s="40" t="s">
        <v>5300</v>
      </c>
      <c r="K1023" s="40" t="s">
        <v>5301</v>
      </c>
      <c r="L1023" s="40" t="s">
        <v>1847</v>
      </c>
      <c r="M1023" s="40" t="s">
        <v>5301</v>
      </c>
      <c r="N1023" s="40">
        <v>51</v>
      </c>
      <c r="O1023" s="40" t="b">
        <v>0</v>
      </c>
      <c r="P1023" s="40" t="s">
        <v>1852</v>
      </c>
      <c r="Q1023" s="40" t="s">
        <v>1853</v>
      </c>
      <c r="R1023" s="40" t="s">
        <v>619</v>
      </c>
    </row>
    <row r="1024" spans="1:18" x14ac:dyDescent="0.25">
      <c r="A1024" s="40" t="s">
        <v>5302</v>
      </c>
      <c r="B1024" s="40" t="s">
        <v>5303</v>
      </c>
      <c r="C1024" s="40"/>
      <c r="D1024" s="40" t="s">
        <v>1848</v>
      </c>
      <c r="E1024" s="40" t="s">
        <v>1956</v>
      </c>
      <c r="F1024" s="40"/>
      <c r="G1024" s="40" t="s">
        <v>75</v>
      </c>
      <c r="H1024" s="40" t="s">
        <v>1806</v>
      </c>
      <c r="I1024" s="40" t="s">
        <v>4983</v>
      </c>
      <c r="J1024" s="40" t="s">
        <v>5304</v>
      </c>
      <c r="K1024" s="40" t="s">
        <v>5305</v>
      </c>
      <c r="L1024" s="40" t="s">
        <v>1847</v>
      </c>
      <c r="M1024" s="40" t="s">
        <v>5305</v>
      </c>
      <c r="N1024" s="40">
        <v>51</v>
      </c>
      <c r="O1024" s="40" t="b">
        <v>0</v>
      </c>
      <c r="P1024" s="40" t="s">
        <v>1852</v>
      </c>
      <c r="Q1024" s="40" t="s">
        <v>1853</v>
      </c>
      <c r="R1024" s="40" t="s">
        <v>619</v>
      </c>
    </row>
    <row r="1025" spans="1:18" x14ac:dyDescent="0.25">
      <c r="A1025" s="40" t="s">
        <v>5306</v>
      </c>
      <c r="B1025" s="40" t="s">
        <v>5307</v>
      </c>
      <c r="C1025" s="40"/>
      <c r="D1025" s="40" t="s">
        <v>1848</v>
      </c>
      <c r="E1025" s="40" t="s">
        <v>2001</v>
      </c>
      <c r="F1025" s="40" t="s">
        <v>4387</v>
      </c>
      <c r="G1025" s="40" t="s">
        <v>76</v>
      </c>
      <c r="H1025" s="40" t="s">
        <v>1804</v>
      </c>
      <c r="I1025" s="40" t="s">
        <v>4983</v>
      </c>
      <c r="J1025" s="40" t="s">
        <v>5308</v>
      </c>
      <c r="K1025" s="40" t="s">
        <v>5309</v>
      </c>
      <c r="L1025" s="40" t="s">
        <v>1847</v>
      </c>
      <c r="M1025" s="40" t="s">
        <v>5310</v>
      </c>
      <c r="N1025" s="40">
        <v>51</v>
      </c>
      <c r="O1025" s="40" t="b">
        <v>0</v>
      </c>
      <c r="P1025" s="40" t="s">
        <v>1852</v>
      </c>
      <c r="Q1025" s="40" t="s">
        <v>1853</v>
      </c>
      <c r="R1025" s="40" t="s">
        <v>619</v>
      </c>
    </row>
    <row r="1026" spans="1:18" x14ac:dyDescent="0.25">
      <c r="A1026" s="40" t="s">
        <v>5311</v>
      </c>
      <c r="B1026" s="40" t="s">
        <v>5312</v>
      </c>
      <c r="C1026" s="40"/>
      <c r="D1026" s="40" t="s">
        <v>1848</v>
      </c>
      <c r="E1026" s="40" t="s">
        <v>1968</v>
      </c>
      <c r="F1026" s="40" t="s">
        <v>2734</v>
      </c>
      <c r="G1026" s="40" t="s">
        <v>75</v>
      </c>
      <c r="H1026" s="40" t="s">
        <v>1806</v>
      </c>
      <c r="I1026" s="40" t="s">
        <v>4983</v>
      </c>
      <c r="J1026" s="40" t="s">
        <v>5313</v>
      </c>
      <c r="K1026" s="40" t="s">
        <v>5314</v>
      </c>
      <c r="L1026" s="40" t="s">
        <v>1847</v>
      </c>
      <c r="M1026" s="40" t="s">
        <v>5314</v>
      </c>
      <c r="N1026" s="40">
        <v>51</v>
      </c>
      <c r="O1026" s="40" t="b">
        <v>0</v>
      </c>
      <c r="P1026" s="40" t="s">
        <v>1852</v>
      </c>
      <c r="Q1026" s="40" t="s">
        <v>1853</v>
      </c>
      <c r="R1026" s="40" t="s">
        <v>619</v>
      </c>
    </row>
    <row r="1027" spans="1:18" x14ac:dyDescent="0.25">
      <c r="A1027" s="40" t="s">
        <v>5315</v>
      </c>
      <c r="B1027" s="40" t="s">
        <v>5316</v>
      </c>
      <c r="C1027" s="40"/>
      <c r="D1027" s="40" t="s">
        <v>1848</v>
      </c>
      <c r="E1027" s="40" t="s">
        <v>2001</v>
      </c>
      <c r="F1027" s="40" t="s">
        <v>4290</v>
      </c>
      <c r="G1027" s="40" t="s">
        <v>76</v>
      </c>
      <c r="H1027" s="40" t="s">
        <v>1804</v>
      </c>
      <c r="I1027" s="40" t="s">
        <v>4983</v>
      </c>
      <c r="J1027" s="40" t="s">
        <v>5317</v>
      </c>
      <c r="K1027" s="40" t="s">
        <v>5318</v>
      </c>
      <c r="L1027" s="40" t="s">
        <v>1847</v>
      </c>
      <c r="M1027" s="40" t="s">
        <v>5319</v>
      </c>
      <c r="N1027" s="40">
        <v>51</v>
      </c>
      <c r="O1027" s="40" t="b">
        <v>0</v>
      </c>
      <c r="P1027" s="40" t="s">
        <v>1852</v>
      </c>
      <c r="Q1027" s="40" t="s">
        <v>1853</v>
      </c>
      <c r="R1027" s="40" t="s">
        <v>619</v>
      </c>
    </row>
    <row r="1028" spans="1:18" x14ac:dyDescent="0.25">
      <c r="A1028" s="40" t="s">
        <v>5320</v>
      </c>
      <c r="B1028" s="40" t="s">
        <v>5321</v>
      </c>
      <c r="C1028" s="40"/>
      <c r="D1028" s="40" t="s">
        <v>1848</v>
      </c>
      <c r="E1028" s="40" t="s">
        <v>2116</v>
      </c>
      <c r="F1028" s="40"/>
      <c r="G1028" s="40" t="s">
        <v>75</v>
      </c>
      <c r="H1028" s="40" t="s">
        <v>1806</v>
      </c>
      <c r="I1028" s="40" t="s">
        <v>4983</v>
      </c>
      <c r="J1028" s="40" t="s">
        <v>5322</v>
      </c>
      <c r="K1028" s="40" t="s">
        <v>5323</v>
      </c>
      <c r="L1028" s="40" t="s">
        <v>1847</v>
      </c>
      <c r="M1028" s="40" t="s">
        <v>5323</v>
      </c>
      <c r="N1028" s="40">
        <v>51</v>
      </c>
      <c r="O1028" s="40" t="b">
        <v>0</v>
      </c>
      <c r="P1028" s="40" t="s">
        <v>1852</v>
      </c>
      <c r="Q1028" s="40" t="s">
        <v>1853</v>
      </c>
      <c r="R1028" s="40" t="s">
        <v>619</v>
      </c>
    </row>
    <row r="1029" spans="1:18" x14ac:dyDescent="0.25">
      <c r="A1029" s="40" t="s">
        <v>5324</v>
      </c>
      <c r="B1029" s="40" t="s">
        <v>5325</v>
      </c>
      <c r="C1029" s="40"/>
      <c r="D1029" s="40" t="s">
        <v>1848</v>
      </c>
      <c r="E1029" s="40" t="s">
        <v>5326</v>
      </c>
      <c r="F1029" s="40"/>
      <c r="G1029" s="40" t="s">
        <v>1813</v>
      </c>
      <c r="H1029" s="40" t="s">
        <v>1814</v>
      </c>
      <c r="I1029" s="40" t="s">
        <v>4983</v>
      </c>
      <c r="J1029" s="40" t="s">
        <v>5327</v>
      </c>
      <c r="K1029" s="40" t="s">
        <v>5326</v>
      </c>
      <c r="L1029" s="40" t="s">
        <v>1847</v>
      </c>
      <c r="M1029" s="40" t="s">
        <v>5326</v>
      </c>
      <c r="N1029" s="40">
        <v>51</v>
      </c>
      <c r="O1029" s="40" t="b">
        <v>0</v>
      </c>
      <c r="P1029" s="40" t="s">
        <v>1852</v>
      </c>
      <c r="Q1029" s="40" t="s">
        <v>1853</v>
      </c>
      <c r="R1029" s="40" t="s">
        <v>619</v>
      </c>
    </row>
    <row r="1030" spans="1:18" x14ac:dyDescent="0.25">
      <c r="A1030" s="40" t="s">
        <v>5328</v>
      </c>
      <c r="B1030" s="40" t="s">
        <v>5329</v>
      </c>
      <c r="C1030" s="40"/>
      <c r="D1030" s="40" t="s">
        <v>1848</v>
      </c>
      <c r="E1030" s="40" t="s">
        <v>2001</v>
      </c>
      <c r="F1030" s="40"/>
      <c r="G1030" s="40" t="s">
        <v>76</v>
      </c>
      <c r="H1030" s="40" t="s">
        <v>1804</v>
      </c>
      <c r="I1030" s="40" t="s">
        <v>4983</v>
      </c>
      <c r="J1030" s="40" t="s">
        <v>5330</v>
      </c>
      <c r="K1030" s="40" t="s">
        <v>5331</v>
      </c>
      <c r="L1030" s="40" t="s">
        <v>1847</v>
      </c>
      <c r="M1030" s="40" t="s">
        <v>5331</v>
      </c>
      <c r="N1030" s="40">
        <v>51</v>
      </c>
      <c r="O1030" s="40" t="b">
        <v>0</v>
      </c>
      <c r="P1030" s="40" t="s">
        <v>1852</v>
      </c>
      <c r="Q1030" s="40" t="s">
        <v>1853</v>
      </c>
      <c r="R1030" s="40" t="s">
        <v>619</v>
      </c>
    </row>
    <row r="1031" spans="1:18" x14ac:dyDescent="0.25">
      <c r="A1031" s="40" t="s">
        <v>5332</v>
      </c>
      <c r="B1031" s="40" t="s">
        <v>5333</v>
      </c>
      <c r="C1031" s="40"/>
      <c r="D1031" s="40" t="s">
        <v>1848</v>
      </c>
      <c r="E1031" s="40" t="s">
        <v>5334</v>
      </c>
      <c r="F1031" s="40"/>
      <c r="G1031" s="40" t="s">
        <v>1813</v>
      </c>
      <c r="H1031" s="40" t="s">
        <v>1814</v>
      </c>
      <c r="I1031" s="40" t="s">
        <v>4983</v>
      </c>
      <c r="J1031" s="40" t="s">
        <v>5333</v>
      </c>
      <c r="K1031" s="40" t="s">
        <v>5334</v>
      </c>
      <c r="L1031" s="40" t="s">
        <v>1847</v>
      </c>
      <c r="M1031" s="40" t="s">
        <v>5334</v>
      </c>
      <c r="N1031" s="40">
        <v>51</v>
      </c>
      <c r="O1031" s="40" t="b">
        <v>0</v>
      </c>
      <c r="P1031" s="40" t="s">
        <v>1852</v>
      </c>
      <c r="Q1031" s="40" t="s">
        <v>1853</v>
      </c>
      <c r="R1031" s="40" t="s">
        <v>619</v>
      </c>
    </row>
    <row r="1032" spans="1:18" x14ac:dyDescent="0.25">
      <c r="A1032" s="40" t="s">
        <v>5335</v>
      </c>
      <c r="B1032" s="40" t="s">
        <v>5336</v>
      </c>
      <c r="C1032" s="40"/>
      <c r="D1032" s="40" t="s">
        <v>1848</v>
      </c>
      <c r="E1032" s="40" t="s">
        <v>1956</v>
      </c>
      <c r="F1032" s="40"/>
      <c r="G1032" s="40" t="s">
        <v>75</v>
      </c>
      <c r="H1032" s="40" t="s">
        <v>1806</v>
      </c>
      <c r="I1032" s="40" t="s">
        <v>4983</v>
      </c>
      <c r="J1032" s="40" t="s">
        <v>5337</v>
      </c>
      <c r="K1032" s="40" t="s">
        <v>5338</v>
      </c>
      <c r="L1032" s="40" t="s">
        <v>1847</v>
      </c>
      <c r="M1032" s="40" t="s">
        <v>5338</v>
      </c>
      <c r="N1032" s="40">
        <v>51</v>
      </c>
      <c r="O1032" s="40" t="b">
        <v>0</v>
      </c>
      <c r="P1032" s="40" t="s">
        <v>1852</v>
      </c>
      <c r="Q1032" s="40" t="s">
        <v>1853</v>
      </c>
      <c r="R1032" s="40" t="s">
        <v>619</v>
      </c>
    </row>
    <row r="1033" spans="1:18" x14ac:dyDescent="0.25">
      <c r="A1033" s="40" t="s">
        <v>5339</v>
      </c>
      <c r="B1033" s="40" t="s">
        <v>5340</v>
      </c>
      <c r="C1033" s="40"/>
      <c r="D1033" s="40" t="s">
        <v>1848</v>
      </c>
      <c r="E1033" s="40" t="s">
        <v>4096</v>
      </c>
      <c r="F1033" s="40"/>
      <c r="G1033" s="40" t="s">
        <v>76</v>
      </c>
      <c r="H1033" s="40" t="s">
        <v>1804</v>
      </c>
      <c r="I1033" s="40" t="s">
        <v>4843</v>
      </c>
      <c r="J1033" s="40" t="s">
        <v>5341</v>
      </c>
      <c r="K1033" s="40" t="s">
        <v>5342</v>
      </c>
      <c r="L1033" s="40" t="s">
        <v>1847</v>
      </c>
      <c r="M1033" s="40" t="s">
        <v>5342</v>
      </c>
      <c r="N1033" s="40">
        <v>51</v>
      </c>
      <c r="O1033" s="40" t="b">
        <v>0</v>
      </c>
      <c r="P1033" s="40" t="s">
        <v>1852</v>
      </c>
      <c r="Q1033" s="40" t="s">
        <v>1853</v>
      </c>
      <c r="R1033" s="40" t="s">
        <v>619</v>
      </c>
    </row>
    <row r="1034" spans="1:18" x14ac:dyDescent="0.25">
      <c r="A1034" s="40" t="s">
        <v>5343</v>
      </c>
      <c r="B1034" s="40" t="s">
        <v>5344</v>
      </c>
      <c r="C1034" s="40"/>
      <c r="D1034" s="40" t="s">
        <v>1848</v>
      </c>
      <c r="E1034" s="40" t="s">
        <v>1911</v>
      </c>
      <c r="F1034" s="40"/>
      <c r="G1034" s="40" t="s">
        <v>76</v>
      </c>
      <c r="H1034" s="40" t="s">
        <v>1804</v>
      </c>
      <c r="I1034" s="40" t="s">
        <v>4983</v>
      </c>
      <c r="J1034" s="40" t="s">
        <v>5345</v>
      </c>
      <c r="K1034" s="40" t="s">
        <v>5346</v>
      </c>
      <c r="L1034" s="40" t="s">
        <v>1847</v>
      </c>
      <c r="M1034" s="40" t="s">
        <v>5346</v>
      </c>
      <c r="N1034" s="40">
        <v>51</v>
      </c>
      <c r="O1034" s="40" t="b">
        <v>0</v>
      </c>
      <c r="P1034" s="40" t="s">
        <v>1852</v>
      </c>
      <c r="Q1034" s="40" t="s">
        <v>1853</v>
      </c>
      <c r="R1034" s="40" t="s">
        <v>619</v>
      </c>
    </row>
    <row r="1035" spans="1:18" x14ac:dyDescent="0.25">
      <c r="A1035" s="40" t="s">
        <v>5347</v>
      </c>
      <c r="B1035" s="40" t="s">
        <v>5348</v>
      </c>
      <c r="C1035" s="40"/>
      <c r="D1035" s="40" t="s">
        <v>1848</v>
      </c>
      <c r="E1035" s="40"/>
      <c r="F1035" s="40"/>
      <c r="G1035" s="40" t="s">
        <v>1813</v>
      </c>
      <c r="H1035" s="40" t="s">
        <v>1814</v>
      </c>
      <c r="I1035" s="40" t="s">
        <v>4983</v>
      </c>
      <c r="J1035" s="40" t="s">
        <v>5349</v>
      </c>
      <c r="K1035" s="40" t="s">
        <v>5349</v>
      </c>
      <c r="L1035" s="40" t="s">
        <v>1847</v>
      </c>
      <c r="M1035" s="40" t="s">
        <v>5349</v>
      </c>
      <c r="N1035" s="40">
        <v>51</v>
      </c>
      <c r="O1035" s="40" t="b">
        <v>0</v>
      </c>
      <c r="P1035" s="40" t="s">
        <v>1852</v>
      </c>
      <c r="Q1035" s="40" t="s">
        <v>1853</v>
      </c>
      <c r="R1035" s="40" t="s">
        <v>619</v>
      </c>
    </row>
    <row r="1036" spans="1:18" x14ac:dyDescent="0.25">
      <c r="A1036" s="40" t="s">
        <v>5350</v>
      </c>
      <c r="B1036" s="40" t="s">
        <v>5351</v>
      </c>
      <c r="C1036" s="40"/>
      <c r="D1036" s="40" t="s">
        <v>1848</v>
      </c>
      <c r="E1036" s="40" t="s">
        <v>1968</v>
      </c>
      <c r="F1036" s="40"/>
      <c r="G1036" s="40" t="s">
        <v>75</v>
      </c>
      <c r="H1036" s="40" t="s">
        <v>1806</v>
      </c>
      <c r="I1036" s="40" t="s">
        <v>4843</v>
      </c>
      <c r="J1036" s="40" t="s">
        <v>5351</v>
      </c>
      <c r="K1036" s="40" t="s">
        <v>5352</v>
      </c>
      <c r="L1036" s="40" t="s">
        <v>1847</v>
      </c>
      <c r="M1036" s="40" t="s">
        <v>5352</v>
      </c>
      <c r="N1036" s="40">
        <v>51</v>
      </c>
      <c r="O1036" s="40" t="b">
        <v>0</v>
      </c>
      <c r="P1036" s="40" t="s">
        <v>1852</v>
      </c>
      <c r="Q1036" s="40" t="s">
        <v>1853</v>
      </c>
      <c r="R1036" s="40" t="s">
        <v>619</v>
      </c>
    </row>
    <row r="1037" spans="1:18" x14ac:dyDescent="0.25">
      <c r="A1037" s="40" t="s">
        <v>5353</v>
      </c>
      <c r="B1037" s="40" t="s">
        <v>5354</v>
      </c>
      <c r="C1037" s="40"/>
      <c r="D1037" s="40" t="s">
        <v>1848</v>
      </c>
      <c r="E1037" s="40" t="s">
        <v>1985</v>
      </c>
      <c r="F1037" s="40"/>
      <c r="G1037" s="40" t="s">
        <v>1813</v>
      </c>
      <c r="H1037" s="40" t="s">
        <v>1814</v>
      </c>
      <c r="I1037" s="40" t="s">
        <v>4843</v>
      </c>
      <c r="J1037" s="40" t="s">
        <v>5354</v>
      </c>
      <c r="K1037" s="40" t="s">
        <v>5355</v>
      </c>
      <c r="L1037" s="40" t="s">
        <v>1847</v>
      </c>
      <c r="M1037" s="40" t="s">
        <v>5355</v>
      </c>
      <c r="N1037" s="40">
        <v>51</v>
      </c>
      <c r="O1037" s="40" t="b">
        <v>0</v>
      </c>
      <c r="P1037" s="40" t="s">
        <v>1852</v>
      </c>
      <c r="Q1037" s="40" t="s">
        <v>1853</v>
      </c>
      <c r="R1037" s="40" t="s">
        <v>619</v>
      </c>
    </row>
    <row r="1038" spans="1:18" x14ac:dyDescent="0.25">
      <c r="A1038" s="40" t="s">
        <v>5356</v>
      </c>
      <c r="B1038" s="40" t="s">
        <v>5357</v>
      </c>
      <c r="C1038" s="40"/>
      <c r="D1038" s="40" t="s">
        <v>1848</v>
      </c>
      <c r="E1038" s="40" t="s">
        <v>1862</v>
      </c>
      <c r="F1038" s="40"/>
      <c r="G1038" s="40" t="s">
        <v>75</v>
      </c>
      <c r="H1038" s="40" t="s">
        <v>1806</v>
      </c>
      <c r="I1038" s="40" t="s">
        <v>4843</v>
      </c>
      <c r="J1038" s="40" t="s">
        <v>5357</v>
      </c>
      <c r="K1038" s="40" t="s">
        <v>5358</v>
      </c>
      <c r="L1038" s="40" t="s">
        <v>1847</v>
      </c>
      <c r="M1038" s="40" t="s">
        <v>5358</v>
      </c>
      <c r="N1038" s="40">
        <v>51</v>
      </c>
      <c r="O1038" s="40" t="b">
        <v>0</v>
      </c>
      <c r="P1038" s="40" t="s">
        <v>1852</v>
      </c>
      <c r="Q1038" s="40" t="s">
        <v>1853</v>
      </c>
      <c r="R1038" s="40" t="s">
        <v>619</v>
      </c>
    </row>
    <row r="1039" spans="1:18" x14ac:dyDescent="0.25">
      <c r="A1039" s="40" t="s">
        <v>5359</v>
      </c>
      <c r="B1039" s="40" t="s">
        <v>5360</v>
      </c>
      <c r="C1039" s="40"/>
      <c r="D1039" s="40" t="s">
        <v>1848</v>
      </c>
      <c r="E1039" s="40" t="s">
        <v>2001</v>
      </c>
      <c r="F1039" s="40"/>
      <c r="G1039" s="40" t="s">
        <v>76</v>
      </c>
      <c r="H1039" s="40" t="s">
        <v>1804</v>
      </c>
      <c r="I1039" s="40" t="s">
        <v>4843</v>
      </c>
      <c r="J1039" s="40" t="s">
        <v>5360</v>
      </c>
      <c r="K1039" s="40" t="s">
        <v>5361</v>
      </c>
      <c r="L1039" s="40" t="s">
        <v>1847</v>
      </c>
      <c r="M1039" s="40" t="s">
        <v>5361</v>
      </c>
      <c r="N1039" s="40">
        <v>51</v>
      </c>
      <c r="O1039" s="40" t="b">
        <v>0</v>
      </c>
      <c r="P1039" s="40" t="s">
        <v>1852</v>
      </c>
      <c r="Q1039" s="40" t="s">
        <v>1853</v>
      </c>
      <c r="R1039" s="40" t="s">
        <v>619</v>
      </c>
    </row>
    <row r="1040" spans="1:18" x14ac:dyDescent="0.25">
      <c r="A1040" s="41" t="s">
        <v>621</v>
      </c>
      <c r="B1040" s="41" t="s">
        <v>622</v>
      </c>
      <c r="C1040" s="41"/>
      <c r="D1040" s="41" t="s">
        <v>1848</v>
      </c>
      <c r="E1040" s="41"/>
      <c r="F1040" s="41"/>
      <c r="G1040" s="41" t="s">
        <v>76</v>
      </c>
      <c r="H1040" s="41" t="s">
        <v>1804</v>
      </c>
      <c r="I1040" s="41" t="s">
        <v>1882</v>
      </c>
      <c r="J1040" s="41"/>
      <c r="K1040" s="41"/>
      <c r="L1040" s="41" t="s">
        <v>1847</v>
      </c>
      <c r="M1040" s="41" t="s">
        <v>5362</v>
      </c>
      <c r="N1040" s="41">
        <v>51</v>
      </c>
      <c r="O1040" s="41" t="b">
        <v>0</v>
      </c>
      <c r="P1040" s="41" t="s">
        <v>1852</v>
      </c>
      <c r="Q1040" s="41" t="s">
        <v>1853</v>
      </c>
      <c r="R1040" s="41" t="s">
        <v>621</v>
      </c>
    </row>
    <row r="1041" spans="1:18" x14ac:dyDescent="0.25">
      <c r="A1041" s="40" t="s">
        <v>623</v>
      </c>
      <c r="B1041" s="40" t="s">
        <v>624</v>
      </c>
      <c r="C1041" s="40"/>
      <c r="D1041" s="40" t="s">
        <v>1848</v>
      </c>
      <c r="E1041" s="40"/>
      <c r="F1041" s="40"/>
      <c r="G1041" s="40" t="s">
        <v>1809</v>
      </c>
      <c r="H1041" s="40" t="s">
        <v>1810</v>
      </c>
      <c r="I1041" s="40" t="s">
        <v>1882</v>
      </c>
      <c r="J1041" s="40" t="s">
        <v>5363</v>
      </c>
      <c r="K1041" s="40" t="s">
        <v>5364</v>
      </c>
      <c r="L1041" s="40" t="s">
        <v>5365</v>
      </c>
      <c r="M1041" s="40" t="s">
        <v>5366</v>
      </c>
      <c r="N1041" s="40">
        <v>45</v>
      </c>
      <c r="O1041" s="40" t="b">
        <v>0</v>
      </c>
      <c r="P1041" s="40" t="s">
        <v>1852</v>
      </c>
      <c r="Q1041" s="40" t="s">
        <v>1853</v>
      </c>
      <c r="R1041" s="40" t="s">
        <v>623</v>
      </c>
    </row>
    <row r="1042" spans="1:18" x14ac:dyDescent="0.25">
      <c r="A1042" s="40" t="s">
        <v>5367</v>
      </c>
      <c r="B1042" s="40" t="s">
        <v>5368</v>
      </c>
      <c r="C1042" s="40" t="s">
        <v>1847</v>
      </c>
      <c r="D1042" s="40" t="s">
        <v>1848</v>
      </c>
      <c r="E1042" s="40" t="s">
        <v>1968</v>
      </c>
      <c r="F1042" s="40"/>
      <c r="G1042" s="40" t="s">
        <v>1809</v>
      </c>
      <c r="H1042" s="40" t="s">
        <v>1810</v>
      </c>
      <c r="I1042" s="40" t="s">
        <v>1882</v>
      </c>
      <c r="J1042" s="40"/>
      <c r="K1042" s="40" t="s">
        <v>5369</v>
      </c>
      <c r="L1042" s="40"/>
      <c r="M1042" s="40" t="s">
        <v>5369</v>
      </c>
      <c r="N1042" s="40"/>
      <c r="O1042" s="40" t="b">
        <v>0</v>
      </c>
      <c r="P1042" s="40" t="s">
        <v>1852</v>
      </c>
      <c r="Q1042" s="40" t="s">
        <v>1853</v>
      </c>
      <c r="R1042" s="40" t="s">
        <v>623</v>
      </c>
    </row>
    <row r="1043" spans="1:18" x14ac:dyDescent="0.25">
      <c r="A1043" s="40" t="s">
        <v>5370</v>
      </c>
      <c r="B1043" s="40" t="s">
        <v>5371</v>
      </c>
      <c r="C1043" s="40" t="s">
        <v>1847</v>
      </c>
      <c r="D1043" s="40" t="s">
        <v>1848</v>
      </c>
      <c r="E1043" s="40" t="s">
        <v>1968</v>
      </c>
      <c r="F1043" s="40"/>
      <c r="G1043" s="40" t="s">
        <v>1809</v>
      </c>
      <c r="H1043" s="40" t="s">
        <v>1810</v>
      </c>
      <c r="I1043" s="40" t="s">
        <v>1882</v>
      </c>
      <c r="J1043" s="40"/>
      <c r="K1043" s="40" t="s">
        <v>5372</v>
      </c>
      <c r="L1043" s="40"/>
      <c r="M1043" s="40" t="s">
        <v>5372</v>
      </c>
      <c r="N1043" s="40"/>
      <c r="O1043" s="40" t="b">
        <v>0</v>
      </c>
      <c r="P1043" s="40" t="s">
        <v>1852</v>
      </c>
      <c r="Q1043" s="40" t="s">
        <v>1853</v>
      </c>
      <c r="R1043" s="40" t="s">
        <v>623</v>
      </c>
    </row>
    <row r="1044" spans="1:18" x14ac:dyDescent="0.25">
      <c r="A1044" s="40" t="s">
        <v>5373</v>
      </c>
      <c r="B1044" s="40" t="s">
        <v>5374</v>
      </c>
      <c r="C1044" s="40" t="s">
        <v>1847</v>
      </c>
      <c r="D1044" s="40" t="s">
        <v>1848</v>
      </c>
      <c r="E1044" s="40" t="s">
        <v>1956</v>
      </c>
      <c r="F1044" s="40"/>
      <c r="G1044" s="40" t="s">
        <v>1809</v>
      </c>
      <c r="H1044" s="40" t="s">
        <v>1810</v>
      </c>
      <c r="I1044" s="40" t="s">
        <v>1882</v>
      </c>
      <c r="J1044" s="40"/>
      <c r="K1044" s="40" t="s">
        <v>5375</v>
      </c>
      <c r="L1044" s="40"/>
      <c r="M1044" s="40" t="s">
        <v>5375</v>
      </c>
      <c r="N1044" s="40">
        <v>45</v>
      </c>
      <c r="O1044" s="40" t="b">
        <v>0</v>
      </c>
      <c r="P1044" s="40" t="s">
        <v>1852</v>
      </c>
      <c r="Q1044" s="40" t="s">
        <v>1853</v>
      </c>
      <c r="R1044" s="40" t="s">
        <v>623</v>
      </c>
    </row>
    <row r="1045" spans="1:18" x14ac:dyDescent="0.25">
      <c r="A1045" s="40" t="s">
        <v>5376</v>
      </c>
      <c r="B1045" s="40" t="s">
        <v>5377</v>
      </c>
      <c r="C1045" s="40" t="s">
        <v>1847</v>
      </c>
      <c r="D1045" s="40" t="s">
        <v>1848</v>
      </c>
      <c r="E1045" s="40" t="s">
        <v>1968</v>
      </c>
      <c r="F1045" s="40"/>
      <c r="G1045" s="40" t="s">
        <v>1809</v>
      </c>
      <c r="H1045" s="40" t="s">
        <v>1810</v>
      </c>
      <c r="I1045" s="40" t="s">
        <v>1882</v>
      </c>
      <c r="J1045" s="40"/>
      <c r="K1045" s="40" t="s">
        <v>5378</v>
      </c>
      <c r="L1045" s="40"/>
      <c r="M1045" s="40" t="s">
        <v>5378</v>
      </c>
      <c r="N1045" s="40"/>
      <c r="O1045" s="40" t="b">
        <v>0</v>
      </c>
      <c r="P1045" s="40" t="s">
        <v>1852</v>
      </c>
      <c r="Q1045" s="40" t="s">
        <v>1853</v>
      </c>
      <c r="R1045" s="40" t="s">
        <v>623</v>
      </c>
    </row>
    <row r="1046" spans="1:18" x14ac:dyDescent="0.25">
      <c r="A1046" s="41" t="s">
        <v>5379</v>
      </c>
      <c r="B1046" s="41" t="s">
        <v>5380</v>
      </c>
      <c r="C1046" s="41" t="s">
        <v>1847</v>
      </c>
      <c r="D1046" s="41" t="s">
        <v>1848</v>
      </c>
      <c r="E1046" s="41" t="s">
        <v>1968</v>
      </c>
      <c r="F1046" s="41"/>
      <c r="G1046" s="41" t="s">
        <v>1809</v>
      </c>
      <c r="H1046" s="41" t="s">
        <v>1810</v>
      </c>
      <c r="I1046" s="41" t="s">
        <v>1882</v>
      </c>
      <c r="J1046" s="41"/>
      <c r="K1046" s="41" t="s">
        <v>5381</v>
      </c>
      <c r="L1046" s="41"/>
      <c r="M1046" s="41" t="s">
        <v>5381</v>
      </c>
      <c r="N1046" s="41"/>
      <c r="O1046" s="41" t="b">
        <v>0</v>
      </c>
      <c r="P1046" s="41" t="s">
        <v>1852</v>
      </c>
      <c r="Q1046" s="41" t="s">
        <v>1853</v>
      </c>
      <c r="R1046" s="41" t="s">
        <v>623</v>
      </c>
    </row>
    <row r="1047" spans="1:18" x14ac:dyDescent="0.25">
      <c r="A1047" s="40" t="s">
        <v>625</v>
      </c>
      <c r="B1047" s="40" t="s">
        <v>626</v>
      </c>
      <c r="C1047" s="40" t="s">
        <v>5382</v>
      </c>
      <c r="D1047" s="40" t="s">
        <v>1866</v>
      </c>
      <c r="E1047" s="40"/>
      <c r="F1047" s="40"/>
      <c r="G1047" s="40"/>
      <c r="H1047" s="40"/>
      <c r="I1047" s="40" t="s">
        <v>1882</v>
      </c>
      <c r="J1047" s="40"/>
      <c r="K1047" s="40"/>
      <c r="L1047" s="40" t="s">
        <v>5383</v>
      </c>
      <c r="M1047" s="40" t="s">
        <v>5384</v>
      </c>
      <c r="N1047" s="40">
        <v>50</v>
      </c>
      <c r="O1047" s="40" t="b">
        <v>0</v>
      </c>
      <c r="P1047" s="40" t="s">
        <v>1852</v>
      </c>
      <c r="Q1047" s="40" t="s">
        <v>1853</v>
      </c>
      <c r="R1047" s="40" t="s">
        <v>625</v>
      </c>
    </row>
    <row r="1048" spans="1:18" x14ac:dyDescent="0.25">
      <c r="A1048" s="40" t="s">
        <v>5385</v>
      </c>
      <c r="B1048" s="40" t="s">
        <v>5386</v>
      </c>
      <c r="C1048" s="40"/>
      <c r="D1048" s="40" t="s">
        <v>1848</v>
      </c>
      <c r="E1048" s="40" t="s">
        <v>1960</v>
      </c>
      <c r="F1048" s="40"/>
      <c r="G1048" s="40" t="s">
        <v>1811</v>
      </c>
      <c r="H1048" s="40" t="s">
        <v>1812</v>
      </c>
      <c r="I1048" s="40" t="s">
        <v>5387</v>
      </c>
      <c r="J1048" s="40" t="s">
        <v>5386</v>
      </c>
      <c r="K1048" s="40" t="s">
        <v>5388</v>
      </c>
      <c r="L1048" s="40"/>
      <c r="M1048" s="40" t="s">
        <v>5388</v>
      </c>
      <c r="N1048" s="40">
        <v>50</v>
      </c>
      <c r="O1048" s="40" t="b">
        <v>0</v>
      </c>
      <c r="P1048" s="40" t="s">
        <v>1852</v>
      </c>
      <c r="Q1048" s="40" t="s">
        <v>1853</v>
      </c>
      <c r="R1048" s="40" t="s">
        <v>625</v>
      </c>
    </row>
    <row r="1049" spans="1:18" x14ac:dyDescent="0.25">
      <c r="A1049" s="40" t="s">
        <v>5389</v>
      </c>
      <c r="B1049" s="40" t="s">
        <v>5390</v>
      </c>
      <c r="C1049" s="40"/>
      <c r="D1049" s="40" t="s">
        <v>1848</v>
      </c>
      <c r="E1049" s="40"/>
      <c r="F1049" s="40"/>
      <c r="G1049" s="40" t="s">
        <v>76</v>
      </c>
      <c r="H1049" s="40" t="s">
        <v>1804</v>
      </c>
      <c r="I1049" s="40" t="s">
        <v>5387</v>
      </c>
      <c r="J1049" s="40"/>
      <c r="K1049" s="40"/>
      <c r="L1049" s="40"/>
      <c r="M1049" s="40" t="s">
        <v>5391</v>
      </c>
      <c r="N1049" s="40">
        <v>50</v>
      </c>
      <c r="O1049" s="40" t="b">
        <v>0</v>
      </c>
      <c r="P1049" s="40" t="s">
        <v>1852</v>
      </c>
      <c r="Q1049" s="40" t="s">
        <v>1853</v>
      </c>
      <c r="R1049" s="40" t="s">
        <v>625</v>
      </c>
    </row>
    <row r="1050" spans="1:18" x14ac:dyDescent="0.25">
      <c r="A1050" s="40" t="s">
        <v>5392</v>
      </c>
      <c r="B1050" s="40" t="s">
        <v>5393</v>
      </c>
      <c r="C1050" s="40"/>
      <c r="D1050" s="40" t="s">
        <v>1848</v>
      </c>
      <c r="E1050" s="40"/>
      <c r="F1050" s="40"/>
      <c r="G1050" s="40" t="s">
        <v>1811</v>
      </c>
      <c r="H1050" s="40" t="s">
        <v>1812</v>
      </c>
      <c r="I1050" s="40" t="s">
        <v>5387</v>
      </c>
      <c r="J1050" s="40"/>
      <c r="K1050" s="40"/>
      <c r="L1050" s="40"/>
      <c r="M1050" s="40" t="s">
        <v>5394</v>
      </c>
      <c r="N1050" s="40">
        <v>50</v>
      </c>
      <c r="O1050" s="40" t="b">
        <v>0</v>
      </c>
      <c r="P1050" s="40" t="s">
        <v>1852</v>
      </c>
      <c r="Q1050" s="40" t="s">
        <v>1853</v>
      </c>
      <c r="R1050" s="40" t="s">
        <v>625</v>
      </c>
    </row>
    <row r="1051" spans="1:18" x14ac:dyDescent="0.25">
      <c r="A1051" s="40" t="s">
        <v>5395</v>
      </c>
      <c r="B1051" s="40" t="s">
        <v>5396</v>
      </c>
      <c r="C1051" s="40"/>
      <c r="D1051" s="40" t="s">
        <v>1848</v>
      </c>
      <c r="E1051" s="40"/>
      <c r="F1051" s="40"/>
      <c r="G1051" s="40" t="s">
        <v>1811</v>
      </c>
      <c r="H1051" s="40" t="s">
        <v>1812</v>
      </c>
      <c r="I1051" s="40" t="s">
        <v>5387</v>
      </c>
      <c r="J1051" s="40"/>
      <c r="K1051" s="40"/>
      <c r="L1051" s="40"/>
      <c r="M1051" s="40" t="s">
        <v>5397</v>
      </c>
      <c r="N1051" s="40">
        <v>50</v>
      </c>
      <c r="O1051" s="40" t="b">
        <v>0</v>
      </c>
      <c r="P1051" s="40" t="s">
        <v>1852</v>
      </c>
      <c r="Q1051" s="40" t="s">
        <v>1853</v>
      </c>
      <c r="R1051" s="40" t="s">
        <v>625</v>
      </c>
    </row>
    <row r="1052" spans="1:18" x14ac:dyDescent="0.25">
      <c r="A1052" s="40" t="s">
        <v>5398</v>
      </c>
      <c r="B1052" s="40" t="s">
        <v>5399</v>
      </c>
      <c r="C1052" s="40"/>
      <c r="D1052" s="40" t="s">
        <v>1848</v>
      </c>
      <c r="E1052" s="40"/>
      <c r="F1052" s="40"/>
      <c r="G1052" s="40" t="s">
        <v>1811</v>
      </c>
      <c r="H1052" s="40" t="s">
        <v>1812</v>
      </c>
      <c r="I1052" s="40" t="s">
        <v>5387</v>
      </c>
      <c r="J1052" s="40"/>
      <c r="K1052" s="40"/>
      <c r="L1052" s="40"/>
      <c r="M1052" s="40" t="s">
        <v>5400</v>
      </c>
      <c r="N1052" s="40">
        <v>50</v>
      </c>
      <c r="O1052" s="40" t="b">
        <v>0</v>
      </c>
      <c r="P1052" s="40" t="s">
        <v>3888</v>
      </c>
      <c r="Q1052" s="40" t="s">
        <v>1853</v>
      </c>
      <c r="R1052" s="40" t="s">
        <v>625</v>
      </c>
    </row>
    <row r="1053" spans="1:18" x14ac:dyDescent="0.25">
      <c r="A1053" s="40" t="s">
        <v>5401</v>
      </c>
      <c r="B1053" s="40" t="s">
        <v>5402</v>
      </c>
      <c r="C1053" s="40"/>
      <c r="D1053" s="40" t="s">
        <v>1848</v>
      </c>
      <c r="E1053" s="40"/>
      <c r="F1053" s="40"/>
      <c r="G1053" s="40" t="s">
        <v>1811</v>
      </c>
      <c r="H1053" s="40" t="s">
        <v>1812</v>
      </c>
      <c r="I1053" s="40" t="s">
        <v>5387</v>
      </c>
      <c r="J1053" s="40"/>
      <c r="K1053" s="40"/>
      <c r="L1053" s="40"/>
      <c r="M1053" s="40" t="s">
        <v>5403</v>
      </c>
      <c r="N1053" s="40">
        <v>50</v>
      </c>
      <c r="O1053" s="40" t="b">
        <v>0</v>
      </c>
      <c r="P1053" s="40" t="s">
        <v>1852</v>
      </c>
      <c r="Q1053" s="40" t="s">
        <v>1853</v>
      </c>
      <c r="R1053" s="40" t="s">
        <v>625</v>
      </c>
    </row>
    <row r="1054" spans="1:18" x14ac:dyDescent="0.25">
      <c r="A1054" s="40" t="s">
        <v>5404</v>
      </c>
      <c r="B1054" s="40" t="s">
        <v>5405</v>
      </c>
      <c r="C1054" s="40"/>
      <c r="D1054" s="40" t="s">
        <v>1848</v>
      </c>
      <c r="E1054" s="40" t="s">
        <v>2764</v>
      </c>
      <c r="F1054" s="40"/>
      <c r="G1054" s="40" t="s">
        <v>1813</v>
      </c>
      <c r="H1054" s="40" t="s">
        <v>1814</v>
      </c>
      <c r="I1054" s="40" t="s">
        <v>5387</v>
      </c>
      <c r="J1054" s="40" t="s">
        <v>5406</v>
      </c>
      <c r="K1054" s="40" t="s">
        <v>5407</v>
      </c>
      <c r="L1054" s="40"/>
      <c r="M1054" s="40" t="s">
        <v>5407</v>
      </c>
      <c r="N1054" s="40">
        <v>50</v>
      </c>
      <c r="O1054" s="40" t="b">
        <v>0</v>
      </c>
      <c r="P1054" s="40" t="s">
        <v>1852</v>
      </c>
      <c r="Q1054" s="40" t="s">
        <v>1853</v>
      </c>
      <c r="R1054" s="40" t="s">
        <v>625</v>
      </c>
    </row>
    <row r="1055" spans="1:18" x14ac:dyDescent="0.25">
      <c r="A1055" s="40" t="s">
        <v>5408</v>
      </c>
      <c r="B1055" s="40" t="s">
        <v>5409</v>
      </c>
      <c r="C1055" s="40"/>
      <c r="D1055" s="40" t="s">
        <v>1848</v>
      </c>
      <c r="E1055" s="40" t="s">
        <v>2764</v>
      </c>
      <c r="F1055" s="40"/>
      <c r="G1055" s="40" t="s">
        <v>1815</v>
      </c>
      <c r="H1055" s="40" t="s">
        <v>1816</v>
      </c>
      <c r="I1055" s="40" t="s">
        <v>5387</v>
      </c>
      <c r="J1055" s="40" t="s">
        <v>5409</v>
      </c>
      <c r="K1055" s="40" t="s">
        <v>5410</v>
      </c>
      <c r="L1055" s="40"/>
      <c r="M1055" s="40" t="s">
        <v>5410</v>
      </c>
      <c r="N1055" s="40">
        <v>50</v>
      </c>
      <c r="O1055" s="40" t="b">
        <v>0</v>
      </c>
      <c r="P1055" s="40" t="s">
        <v>1852</v>
      </c>
      <c r="Q1055" s="40" t="s">
        <v>1853</v>
      </c>
      <c r="R1055" s="40" t="s">
        <v>625</v>
      </c>
    </row>
    <row r="1056" spans="1:18" x14ac:dyDescent="0.25">
      <c r="A1056" s="40" t="s">
        <v>5411</v>
      </c>
      <c r="B1056" s="40" t="s">
        <v>5412</v>
      </c>
      <c r="C1056" s="40"/>
      <c r="D1056" s="40" t="s">
        <v>1848</v>
      </c>
      <c r="E1056" s="40"/>
      <c r="F1056" s="40"/>
      <c r="G1056" s="40" t="s">
        <v>1811</v>
      </c>
      <c r="H1056" s="40" t="s">
        <v>1812</v>
      </c>
      <c r="I1056" s="40" t="s">
        <v>5387</v>
      </c>
      <c r="J1056" s="40"/>
      <c r="K1056" s="40"/>
      <c r="L1056" s="40"/>
      <c r="M1056" s="40" t="s">
        <v>5413</v>
      </c>
      <c r="N1056" s="40">
        <v>50</v>
      </c>
      <c r="O1056" s="40" t="b">
        <v>0</v>
      </c>
      <c r="P1056" s="40" t="s">
        <v>1852</v>
      </c>
      <c r="Q1056" s="40" t="s">
        <v>1853</v>
      </c>
      <c r="R1056" s="40" t="s">
        <v>625</v>
      </c>
    </row>
    <row r="1057" spans="1:18" x14ac:dyDescent="0.25">
      <c r="A1057" s="40" t="s">
        <v>5414</v>
      </c>
      <c r="B1057" s="40" t="s">
        <v>5415</v>
      </c>
      <c r="C1057" s="40"/>
      <c r="D1057" s="40" t="s">
        <v>1848</v>
      </c>
      <c r="E1057" s="40"/>
      <c r="F1057" s="40"/>
      <c r="G1057" s="40" t="s">
        <v>76</v>
      </c>
      <c r="H1057" s="40" t="s">
        <v>1804</v>
      </c>
      <c r="I1057" s="40" t="s">
        <v>5387</v>
      </c>
      <c r="J1057" s="40"/>
      <c r="K1057" s="40"/>
      <c r="L1057" s="40"/>
      <c r="M1057" s="40" t="s">
        <v>5416</v>
      </c>
      <c r="N1057" s="40">
        <v>50</v>
      </c>
      <c r="O1057" s="40" t="b">
        <v>0</v>
      </c>
      <c r="P1057" s="40" t="s">
        <v>1852</v>
      </c>
      <c r="Q1057" s="40" t="s">
        <v>1853</v>
      </c>
      <c r="R1057" s="40" t="s">
        <v>625</v>
      </c>
    </row>
    <row r="1058" spans="1:18" x14ac:dyDescent="0.25">
      <c r="A1058" s="40" t="s">
        <v>5417</v>
      </c>
      <c r="B1058" s="40" t="s">
        <v>5418</v>
      </c>
      <c r="C1058" s="40"/>
      <c r="D1058" s="40" t="s">
        <v>1848</v>
      </c>
      <c r="E1058" s="40"/>
      <c r="F1058" s="40"/>
      <c r="G1058" s="40" t="s">
        <v>1811</v>
      </c>
      <c r="H1058" s="40" t="s">
        <v>1812</v>
      </c>
      <c r="I1058" s="40" t="s">
        <v>5387</v>
      </c>
      <c r="J1058" s="40"/>
      <c r="K1058" s="40"/>
      <c r="L1058" s="40"/>
      <c r="M1058" s="40" t="s">
        <v>5419</v>
      </c>
      <c r="N1058" s="40">
        <v>50</v>
      </c>
      <c r="O1058" s="40" t="b">
        <v>0</v>
      </c>
      <c r="P1058" s="40" t="s">
        <v>1852</v>
      </c>
      <c r="Q1058" s="40" t="s">
        <v>1853</v>
      </c>
      <c r="R1058" s="40" t="s">
        <v>625</v>
      </c>
    </row>
    <row r="1059" spans="1:18" x14ac:dyDescent="0.25">
      <c r="A1059" s="40" t="s">
        <v>5420</v>
      </c>
      <c r="B1059" s="40" t="s">
        <v>5406</v>
      </c>
      <c r="C1059" s="40"/>
      <c r="D1059" s="40" t="s">
        <v>1848</v>
      </c>
      <c r="E1059" s="40" t="s">
        <v>2764</v>
      </c>
      <c r="F1059" s="40"/>
      <c r="G1059" s="40" t="s">
        <v>1813</v>
      </c>
      <c r="H1059" s="40" t="s">
        <v>1814</v>
      </c>
      <c r="I1059" s="40" t="s">
        <v>5387</v>
      </c>
      <c r="J1059" s="40" t="s">
        <v>5406</v>
      </c>
      <c r="K1059" s="40" t="s">
        <v>5421</v>
      </c>
      <c r="L1059" s="40"/>
      <c r="M1059" s="40" t="s">
        <v>5421</v>
      </c>
      <c r="N1059" s="40">
        <v>50</v>
      </c>
      <c r="O1059" s="40" t="b">
        <v>0</v>
      </c>
      <c r="P1059" s="40" t="s">
        <v>1852</v>
      </c>
      <c r="Q1059" s="40" t="s">
        <v>1853</v>
      </c>
      <c r="R1059" s="40" t="s">
        <v>625</v>
      </c>
    </row>
    <row r="1060" spans="1:18" x14ac:dyDescent="0.25">
      <c r="A1060" s="40" t="s">
        <v>5422</v>
      </c>
      <c r="B1060" s="40" t="s">
        <v>5423</v>
      </c>
      <c r="C1060" s="40"/>
      <c r="D1060" s="40" t="s">
        <v>1848</v>
      </c>
      <c r="E1060" s="40" t="s">
        <v>1960</v>
      </c>
      <c r="F1060" s="40" t="s">
        <v>4664</v>
      </c>
      <c r="G1060" s="40" t="s">
        <v>1811</v>
      </c>
      <c r="H1060" s="40" t="s">
        <v>1812</v>
      </c>
      <c r="I1060" s="40" t="s">
        <v>5387</v>
      </c>
      <c r="J1060" s="40"/>
      <c r="K1060" s="40" t="s">
        <v>5424</v>
      </c>
      <c r="L1060" s="40"/>
      <c r="M1060" s="40" t="s">
        <v>5425</v>
      </c>
      <c r="N1060" s="40">
        <v>50</v>
      </c>
      <c r="O1060" s="40" t="b">
        <v>0</v>
      </c>
      <c r="P1060" s="40" t="s">
        <v>1852</v>
      </c>
      <c r="Q1060" s="40" t="s">
        <v>1853</v>
      </c>
      <c r="R1060" s="40" t="s">
        <v>625</v>
      </c>
    </row>
    <row r="1061" spans="1:18" x14ac:dyDescent="0.25">
      <c r="A1061" s="41" t="s">
        <v>5426</v>
      </c>
      <c r="B1061" s="41" t="s">
        <v>5427</v>
      </c>
      <c r="C1061" s="41"/>
      <c r="D1061" s="41" t="s">
        <v>1848</v>
      </c>
      <c r="E1061" s="41" t="s">
        <v>1960</v>
      </c>
      <c r="F1061" s="41" t="s">
        <v>4664</v>
      </c>
      <c r="G1061" s="41" t="s">
        <v>1811</v>
      </c>
      <c r="H1061" s="41" t="s">
        <v>1812</v>
      </c>
      <c r="I1061" s="41" t="s">
        <v>5387</v>
      </c>
      <c r="J1061" s="41"/>
      <c r="K1061" s="41" t="s">
        <v>5428</v>
      </c>
      <c r="L1061" s="41"/>
      <c r="M1061" s="41" t="s">
        <v>5429</v>
      </c>
      <c r="N1061" s="41">
        <v>50</v>
      </c>
      <c r="O1061" s="41" t="b">
        <v>0</v>
      </c>
      <c r="P1061" s="41" t="s">
        <v>1852</v>
      </c>
      <c r="Q1061" s="41" t="s">
        <v>1853</v>
      </c>
      <c r="R1061" s="41" t="s">
        <v>625</v>
      </c>
    </row>
    <row r="1062" spans="1:18" x14ac:dyDescent="0.25">
      <c r="A1062" s="41" t="s">
        <v>5430</v>
      </c>
      <c r="B1062" s="41" t="s">
        <v>5431</v>
      </c>
      <c r="C1062" s="41" t="s">
        <v>5432</v>
      </c>
      <c r="D1062" s="41" t="s">
        <v>1848</v>
      </c>
      <c r="E1062" s="41" t="s">
        <v>1968</v>
      </c>
      <c r="F1062" s="41"/>
      <c r="G1062" s="41" t="s">
        <v>1811</v>
      </c>
      <c r="H1062" s="41" t="s">
        <v>1812</v>
      </c>
      <c r="I1062" s="41" t="s">
        <v>3371</v>
      </c>
      <c r="J1062" s="41" t="s">
        <v>1847</v>
      </c>
      <c r="K1062" s="41"/>
      <c r="L1062" s="41" t="s">
        <v>5433</v>
      </c>
      <c r="M1062" s="41" t="s">
        <v>5434</v>
      </c>
      <c r="N1062" s="41"/>
      <c r="O1062" s="41" t="b">
        <v>0</v>
      </c>
      <c r="P1062" s="41" t="s">
        <v>1852</v>
      </c>
      <c r="Q1062" s="41" t="s">
        <v>1853</v>
      </c>
      <c r="R1062" s="41" t="s">
        <v>5430</v>
      </c>
    </row>
    <row r="1063" spans="1:18" x14ac:dyDescent="0.25">
      <c r="A1063" s="40" t="s">
        <v>5435</v>
      </c>
      <c r="B1063" s="40" t="s">
        <v>5436</v>
      </c>
      <c r="C1063" s="40"/>
      <c r="D1063" s="40" t="s">
        <v>1848</v>
      </c>
      <c r="E1063" s="40" t="s">
        <v>1916</v>
      </c>
      <c r="F1063" s="40" t="s">
        <v>5437</v>
      </c>
      <c r="G1063" s="40" t="s">
        <v>1809</v>
      </c>
      <c r="H1063" s="40" t="s">
        <v>1810</v>
      </c>
      <c r="I1063" s="40"/>
      <c r="J1063" s="40"/>
      <c r="K1063" s="40"/>
      <c r="L1063" s="40" t="s">
        <v>5438</v>
      </c>
      <c r="M1063" s="40" t="s">
        <v>5439</v>
      </c>
      <c r="N1063" s="40"/>
      <c r="O1063" s="40" t="b">
        <v>0</v>
      </c>
      <c r="P1063" s="40" t="s">
        <v>3105</v>
      </c>
      <c r="Q1063" s="40" t="s">
        <v>1853</v>
      </c>
      <c r="R1063" s="40" t="s">
        <v>5435</v>
      </c>
    </row>
    <row r="1064" spans="1:18" x14ac:dyDescent="0.25">
      <c r="A1064" s="40" t="s">
        <v>5440</v>
      </c>
      <c r="B1064" s="40" t="s">
        <v>5441</v>
      </c>
      <c r="C1064" s="40" t="s">
        <v>1847</v>
      </c>
      <c r="D1064" s="40" t="s">
        <v>1848</v>
      </c>
      <c r="E1064" s="40" t="s">
        <v>1985</v>
      </c>
      <c r="F1064" s="40"/>
      <c r="G1064" s="40" t="s">
        <v>1809</v>
      </c>
      <c r="H1064" s="40" t="s">
        <v>1810</v>
      </c>
      <c r="I1064" s="40" t="s">
        <v>3781</v>
      </c>
      <c r="J1064" s="40" t="s">
        <v>5441</v>
      </c>
      <c r="K1064" s="40" t="s">
        <v>5442</v>
      </c>
      <c r="L1064" s="40"/>
      <c r="M1064" s="40" t="s">
        <v>5442</v>
      </c>
      <c r="N1064" s="40"/>
      <c r="O1064" s="40" t="b">
        <v>0</v>
      </c>
      <c r="P1064" s="40" t="s">
        <v>1852</v>
      </c>
      <c r="Q1064" s="40" t="s">
        <v>1853</v>
      </c>
      <c r="R1064" s="40" t="s">
        <v>5435</v>
      </c>
    </row>
    <row r="1065" spans="1:18" x14ac:dyDescent="0.25">
      <c r="A1065" s="40" t="s">
        <v>5443</v>
      </c>
      <c r="B1065" s="40" t="s">
        <v>5444</v>
      </c>
      <c r="C1065" s="40" t="s">
        <v>1847</v>
      </c>
      <c r="D1065" s="40" t="s">
        <v>1848</v>
      </c>
      <c r="E1065" s="40" t="s">
        <v>1985</v>
      </c>
      <c r="F1065" s="40"/>
      <c r="G1065" s="40" t="s">
        <v>1809</v>
      </c>
      <c r="H1065" s="40" t="s">
        <v>1810</v>
      </c>
      <c r="I1065" s="40" t="s">
        <v>3781</v>
      </c>
      <c r="J1065" s="40" t="s">
        <v>5444</v>
      </c>
      <c r="K1065" s="40" t="s">
        <v>5445</v>
      </c>
      <c r="L1065" s="40"/>
      <c r="M1065" s="40" t="s">
        <v>5445</v>
      </c>
      <c r="N1065" s="40"/>
      <c r="O1065" s="40" t="b">
        <v>0</v>
      </c>
      <c r="P1065" s="40" t="s">
        <v>1852</v>
      </c>
      <c r="Q1065" s="40" t="s">
        <v>1853</v>
      </c>
      <c r="R1065" s="40" t="s">
        <v>5435</v>
      </c>
    </row>
    <row r="1066" spans="1:18" x14ac:dyDescent="0.25">
      <c r="A1066" s="40" t="s">
        <v>5446</v>
      </c>
      <c r="B1066" s="40" t="s">
        <v>5447</v>
      </c>
      <c r="C1066" s="40" t="s">
        <v>1847</v>
      </c>
      <c r="D1066" s="40" t="s">
        <v>1848</v>
      </c>
      <c r="E1066" s="40" t="s">
        <v>1941</v>
      </c>
      <c r="F1066" s="40"/>
      <c r="G1066" s="40" t="s">
        <v>1809</v>
      </c>
      <c r="H1066" s="40" t="s">
        <v>1810</v>
      </c>
      <c r="I1066" s="40" t="s">
        <v>3781</v>
      </c>
      <c r="J1066" s="40" t="s">
        <v>5447</v>
      </c>
      <c r="K1066" s="40" t="s">
        <v>5448</v>
      </c>
      <c r="L1066" s="40"/>
      <c r="M1066" s="40" t="s">
        <v>5448</v>
      </c>
      <c r="N1066" s="40"/>
      <c r="O1066" s="40" t="b">
        <v>0</v>
      </c>
      <c r="P1066" s="40" t="s">
        <v>1852</v>
      </c>
      <c r="Q1066" s="40" t="s">
        <v>1853</v>
      </c>
      <c r="R1066" s="40" t="s">
        <v>5435</v>
      </c>
    </row>
    <row r="1067" spans="1:18" x14ac:dyDescent="0.25">
      <c r="A1067" s="40" t="s">
        <v>5449</v>
      </c>
      <c r="B1067" s="40" t="s">
        <v>5450</v>
      </c>
      <c r="C1067" s="40" t="s">
        <v>1847</v>
      </c>
      <c r="D1067" s="40" t="s">
        <v>1848</v>
      </c>
      <c r="E1067" s="40" t="s">
        <v>1849</v>
      </c>
      <c r="F1067" s="40"/>
      <c r="G1067" s="40" t="s">
        <v>1809</v>
      </c>
      <c r="H1067" s="40" t="s">
        <v>1810</v>
      </c>
      <c r="I1067" s="40" t="s">
        <v>3781</v>
      </c>
      <c r="J1067" s="40" t="s">
        <v>5450</v>
      </c>
      <c r="K1067" s="40" t="s">
        <v>5451</v>
      </c>
      <c r="L1067" s="40"/>
      <c r="M1067" s="40" t="s">
        <v>5451</v>
      </c>
      <c r="N1067" s="40"/>
      <c r="O1067" s="40" t="b">
        <v>0</v>
      </c>
      <c r="P1067" s="40" t="s">
        <v>1852</v>
      </c>
      <c r="Q1067" s="40" t="s">
        <v>1853</v>
      </c>
      <c r="R1067" s="40" t="s">
        <v>5435</v>
      </c>
    </row>
    <row r="1068" spans="1:18" x14ac:dyDescent="0.25">
      <c r="A1068" s="40" t="s">
        <v>627</v>
      </c>
      <c r="B1068" s="40" t="s">
        <v>628</v>
      </c>
      <c r="C1068" s="40"/>
      <c r="D1068" s="40" t="s">
        <v>1848</v>
      </c>
      <c r="E1068" s="40"/>
      <c r="F1068" s="40"/>
      <c r="G1068" s="40" t="s">
        <v>1811</v>
      </c>
      <c r="H1068" s="40" t="s">
        <v>1812</v>
      </c>
      <c r="I1068" s="40" t="s">
        <v>1882</v>
      </c>
      <c r="J1068" s="40"/>
      <c r="K1068" s="40"/>
      <c r="L1068" s="40" t="s">
        <v>5452</v>
      </c>
      <c r="M1068" s="40" t="s">
        <v>5453</v>
      </c>
      <c r="N1068" s="40">
        <v>45</v>
      </c>
      <c r="O1068" s="40" t="b">
        <v>0</v>
      </c>
      <c r="P1068" s="40" t="s">
        <v>1852</v>
      </c>
      <c r="Q1068" s="40" t="s">
        <v>1853</v>
      </c>
      <c r="R1068" s="40" t="s">
        <v>627</v>
      </c>
    </row>
    <row r="1069" spans="1:18" x14ac:dyDescent="0.25">
      <c r="A1069" s="40" t="s">
        <v>5454</v>
      </c>
      <c r="B1069" s="40" t="s">
        <v>5455</v>
      </c>
      <c r="C1069" s="40" t="s">
        <v>5456</v>
      </c>
      <c r="D1069" s="40" t="s">
        <v>1848</v>
      </c>
      <c r="E1069" s="40" t="s">
        <v>2001</v>
      </c>
      <c r="F1069" s="40"/>
      <c r="G1069" s="40" t="s">
        <v>1809</v>
      </c>
      <c r="H1069" s="40" t="s">
        <v>1810</v>
      </c>
      <c r="I1069" s="40" t="s">
        <v>1882</v>
      </c>
      <c r="J1069" s="40" t="s">
        <v>5457</v>
      </c>
      <c r="K1069" s="40" t="s">
        <v>5458</v>
      </c>
      <c r="L1069" s="40" t="s">
        <v>1847</v>
      </c>
      <c r="M1069" s="40" t="s">
        <v>5458</v>
      </c>
      <c r="N1069" s="40"/>
      <c r="O1069" s="40" t="b">
        <v>0</v>
      </c>
      <c r="P1069" s="40" t="s">
        <v>1852</v>
      </c>
      <c r="Q1069" s="40" t="s">
        <v>1853</v>
      </c>
      <c r="R1069" s="40" t="s">
        <v>627</v>
      </c>
    </row>
    <row r="1070" spans="1:18" x14ac:dyDescent="0.25">
      <c r="A1070" s="40" t="s">
        <v>5459</v>
      </c>
      <c r="B1070" s="40" t="s">
        <v>5460</v>
      </c>
      <c r="C1070" s="40" t="s">
        <v>1847</v>
      </c>
      <c r="D1070" s="40" t="s">
        <v>1848</v>
      </c>
      <c r="E1070" s="40"/>
      <c r="F1070" s="40"/>
      <c r="G1070" s="40" t="s">
        <v>1811</v>
      </c>
      <c r="H1070" s="40" t="s">
        <v>1812</v>
      </c>
      <c r="I1070" s="40" t="s">
        <v>1882</v>
      </c>
      <c r="J1070" s="40" t="s">
        <v>5461</v>
      </c>
      <c r="K1070" s="40" t="s">
        <v>5462</v>
      </c>
      <c r="L1070" s="40" t="s">
        <v>1847</v>
      </c>
      <c r="M1070" s="40" t="s">
        <v>5462</v>
      </c>
      <c r="N1070" s="40"/>
      <c r="O1070" s="40" t="b">
        <v>0</v>
      </c>
      <c r="P1070" s="40" t="s">
        <v>1852</v>
      </c>
      <c r="Q1070" s="40" t="s">
        <v>1853</v>
      </c>
      <c r="R1070" s="40" t="s">
        <v>627</v>
      </c>
    </row>
    <row r="1071" spans="1:18" x14ac:dyDescent="0.25">
      <c r="A1071" s="40" t="s">
        <v>5463</v>
      </c>
      <c r="B1071" s="40" t="s">
        <v>5464</v>
      </c>
      <c r="C1071" s="40" t="s">
        <v>1847</v>
      </c>
      <c r="D1071" s="40" t="s">
        <v>1848</v>
      </c>
      <c r="E1071" s="40"/>
      <c r="F1071" s="40"/>
      <c r="G1071" s="40" t="s">
        <v>1811</v>
      </c>
      <c r="H1071" s="40" t="s">
        <v>1812</v>
      </c>
      <c r="I1071" s="40" t="s">
        <v>1882</v>
      </c>
      <c r="J1071" s="40" t="s">
        <v>5464</v>
      </c>
      <c r="K1071" s="40" t="s">
        <v>5465</v>
      </c>
      <c r="L1071" s="40" t="s">
        <v>1847</v>
      </c>
      <c r="M1071" s="40" t="s">
        <v>5466</v>
      </c>
      <c r="N1071" s="40"/>
      <c r="O1071" s="40" t="b">
        <v>0</v>
      </c>
      <c r="P1071" s="40" t="s">
        <v>1852</v>
      </c>
      <c r="Q1071" s="40" t="s">
        <v>1853</v>
      </c>
      <c r="R1071" s="40" t="s">
        <v>627</v>
      </c>
    </row>
    <row r="1072" spans="1:18" x14ac:dyDescent="0.25">
      <c r="A1072" s="40" t="s">
        <v>5467</v>
      </c>
      <c r="B1072" s="40" t="s">
        <v>5468</v>
      </c>
      <c r="C1072" s="40" t="s">
        <v>1847</v>
      </c>
      <c r="D1072" s="40" t="s">
        <v>1848</v>
      </c>
      <c r="E1072" s="40"/>
      <c r="F1072" s="40"/>
      <c r="G1072" s="40" t="s">
        <v>1809</v>
      </c>
      <c r="H1072" s="40" t="s">
        <v>1810</v>
      </c>
      <c r="I1072" s="40" t="s">
        <v>1882</v>
      </c>
      <c r="J1072" s="40" t="s">
        <v>5468</v>
      </c>
      <c r="K1072" s="40" t="s">
        <v>5469</v>
      </c>
      <c r="L1072" s="40" t="s">
        <v>1847</v>
      </c>
      <c r="M1072" s="40" t="s">
        <v>5470</v>
      </c>
      <c r="N1072" s="40"/>
      <c r="O1072" s="40" t="b">
        <v>0</v>
      </c>
      <c r="P1072" s="40" t="s">
        <v>1852</v>
      </c>
      <c r="Q1072" s="40" t="s">
        <v>1853</v>
      </c>
      <c r="R1072" s="40" t="s">
        <v>627</v>
      </c>
    </row>
    <row r="1073" spans="1:18" x14ac:dyDescent="0.25">
      <c r="A1073" s="40" t="s">
        <v>5471</v>
      </c>
      <c r="B1073" s="40" t="s">
        <v>5472</v>
      </c>
      <c r="C1073" s="40" t="s">
        <v>1847</v>
      </c>
      <c r="D1073" s="40" t="s">
        <v>1848</v>
      </c>
      <c r="E1073" s="40"/>
      <c r="F1073" s="40"/>
      <c r="G1073" s="40" t="s">
        <v>1811</v>
      </c>
      <c r="H1073" s="40" t="s">
        <v>1812</v>
      </c>
      <c r="I1073" s="40" t="s">
        <v>1882</v>
      </c>
      <c r="J1073" s="40" t="s">
        <v>5472</v>
      </c>
      <c r="K1073" s="40" t="s">
        <v>5473</v>
      </c>
      <c r="L1073" s="40" t="s">
        <v>1847</v>
      </c>
      <c r="M1073" s="40" t="s">
        <v>5474</v>
      </c>
      <c r="N1073" s="40"/>
      <c r="O1073" s="40" t="b">
        <v>0</v>
      </c>
      <c r="P1073" s="40" t="s">
        <v>1852</v>
      </c>
      <c r="Q1073" s="40" t="s">
        <v>1853</v>
      </c>
      <c r="R1073" s="40" t="s">
        <v>627</v>
      </c>
    </row>
    <row r="1074" spans="1:18" x14ac:dyDescent="0.25">
      <c r="A1074" s="40" t="s">
        <v>5475</v>
      </c>
      <c r="B1074" s="40" t="s">
        <v>5476</v>
      </c>
      <c r="C1074" s="40" t="s">
        <v>1847</v>
      </c>
      <c r="D1074" s="40" t="s">
        <v>1848</v>
      </c>
      <c r="E1074" s="40"/>
      <c r="F1074" s="40"/>
      <c r="G1074" s="40" t="s">
        <v>1809</v>
      </c>
      <c r="H1074" s="40" t="s">
        <v>1810</v>
      </c>
      <c r="I1074" s="40" t="s">
        <v>1882</v>
      </c>
      <c r="J1074" s="40" t="s">
        <v>5476</v>
      </c>
      <c r="K1074" s="40" t="s">
        <v>5477</v>
      </c>
      <c r="L1074" s="40" t="s">
        <v>1847</v>
      </c>
      <c r="M1074" s="40" t="s">
        <v>5478</v>
      </c>
      <c r="N1074" s="40"/>
      <c r="O1074" s="40" t="b">
        <v>0</v>
      </c>
      <c r="P1074" s="40" t="s">
        <v>1852</v>
      </c>
      <c r="Q1074" s="40" t="s">
        <v>1853</v>
      </c>
      <c r="R1074" s="40" t="s">
        <v>627</v>
      </c>
    </row>
    <row r="1075" spans="1:18" x14ac:dyDescent="0.25">
      <c r="A1075" s="40" t="s">
        <v>5479</v>
      </c>
      <c r="B1075" s="40" t="s">
        <v>5480</v>
      </c>
      <c r="C1075" s="40" t="s">
        <v>1847</v>
      </c>
      <c r="D1075" s="40" t="s">
        <v>1848</v>
      </c>
      <c r="E1075" s="40"/>
      <c r="F1075" s="40"/>
      <c r="G1075" s="40" t="s">
        <v>1809</v>
      </c>
      <c r="H1075" s="40" t="s">
        <v>1810</v>
      </c>
      <c r="I1075" s="40" t="s">
        <v>1882</v>
      </c>
      <c r="J1075" s="40" t="s">
        <v>5480</v>
      </c>
      <c r="K1075" s="40" t="s">
        <v>5481</v>
      </c>
      <c r="L1075" s="40" t="s">
        <v>1847</v>
      </c>
      <c r="M1075" s="40" t="s">
        <v>5482</v>
      </c>
      <c r="N1075" s="40"/>
      <c r="O1075" s="40" t="b">
        <v>0</v>
      </c>
      <c r="P1075" s="40" t="s">
        <v>1852</v>
      </c>
      <c r="Q1075" s="40" t="s">
        <v>1853</v>
      </c>
      <c r="R1075" s="40" t="s">
        <v>627</v>
      </c>
    </row>
    <row r="1076" spans="1:18" x14ac:dyDescent="0.25">
      <c r="A1076" s="40" t="s">
        <v>5483</v>
      </c>
      <c r="B1076" s="40" t="s">
        <v>5484</v>
      </c>
      <c r="C1076" s="40" t="s">
        <v>1847</v>
      </c>
      <c r="D1076" s="40" t="s">
        <v>1848</v>
      </c>
      <c r="E1076" s="40"/>
      <c r="F1076" s="40"/>
      <c r="G1076" s="40" t="s">
        <v>1809</v>
      </c>
      <c r="H1076" s="40" t="s">
        <v>1810</v>
      </c>
      <c r="I1076" s="40" t="s">
        <v>1882</v>
      </c>
      <c r="J1076" s="40" t="s">
        <v>5485</v>
      </c>
      <c r="K1076" s="40" t="s">
        <v>5486</v>
      </c>
      <c r="L1076" s="40" t="s">
        <v>1847</v>
      </c>
      <c r="M1076" s="40" t="s">
        <v>5487</v>
      </c>
      <c r="N1076" s="40"/>
      <c r="O1076" s="40" t="b">
        <v>0</v>
      </c>
      <c r="P1076" s="40" t="s">
        <v>1852</v>
      </c>
      <c r="Q1076" s="40" t="s">
        <v>1853</v>
      </c>
      <c r="R1076" s="40" t="s">
        <v>627</v>
      </c>
    </row>
    <row r="1077" spans="1:18" x14ac:dyDescent="0.25">
      <c r="A1077" s="40" t="s">
        <v>5488</v>
      </c>
      <c r="B1077" s="40" t="s">
        <v>5489</v>
      </c>
      <c r="C1077" s="40" t="s">
        <v>1847</v>
      </c>
      <c r="D1077" s="40" t="s">
        <v>1848</v>
      </c>
      <c r="E1077" s="40"/>
      <c r="F1077" s="40"/>
      <c r="G1077" s="40" t="s">
        <v>1811</v>
      </c>
      <c r="H1077" s="40" t="s">
        <v>1812</v>
      </c>
      <c r="I1077" s="40" t="s">
        <v>1882</v>
      </c>
      <c r="J1077" s="40" t="s">
        <v>5489</v>
      </c>
      <c r="K1077" s="40" t="s">
        <v>5490</v>
      </c>
      <c r="L1077" s="40" t="s">
        <v>1847</v>
      </c>
      <c r="M1077" s="40" t="s">
        <v>5491</v>
      </c>
      <c r="N1077" s="40"/>
      <c r="O1077" s="40" t="b">
        <v>0</v>
      </c>
      <c r="P1077" s="40" t="s">
        <v>1852</v>
      </c>
      <c r="Q1077" s="40" t="s">
        <v>1853</v>
      </c>
      <c r="R1077" s="40" t="s">
        <v>627</v>
      </c>
    </row>
    <row r="1078" spans="1:18" x14ac:dyDescent="0.25">
      <c r="A1078" s="40" t="s">
        <v>5492</v>
      </c>
      <c r="B1078" s="40" t="s">
        <v>5493</v>
      </c>
      <c r="C1078" s="40" t="s">
        <v>1847</v>
      </c>
      <c r="D1078" s="40" t="s">
        <v>1848</v>
      </c>
      <c r="E1078" s="40"/>
      <c r="F1078" s="40"/>
      <c r="G1078" s="40" t="s">
        <v>1809</v>
      </c>
      <c r="H1078" s="40" t="s">
        <v>1810</v>
      </c>
      <c r="I1078" s="40" t="s">
        <v>1882</v>
      </c>
      <c r="J1078" s="40" t="s">
        <v>5493</v>
      </c>
      <c r="K1078" s="40" t="s">
        <v>5494</v>
      </c>
      <c r="L1078" s="40" t="s">
        <v>1847</v>
      </c>
      <c r="M1078" s="40" t="s">
        <v>5495</v>
      </c>
      <c r="N1078" s="40"/>
      <c r="O1078" s="40" t="b">
        <v>0</v>
      </c>
      <c r="P1078" s="40" t="s">
        <v>1852</v>
      </c>
      <c r="Q1078" s="40" t="s">
        <v>1853</v>
      </c>
      <c r="R1078" s="40" t="s">
        <v>627</v>
      </c>
    </row>
    <row r="1079" spans="1:18" x14ac:dyDescent="0.25">
      <c r="A1079" s="40" t="s">
        <v>5496</v>
      </c>
      <c r="B1079" s="40" t="s">
        <v>5497</v>
      </c>
      <c r="C1079" s="40" t="s">
        <v>1847</v>
      </c>
      <c r="D1079" s="40" t="s">
        <v>1848</v>
      </c>
      <c r="E1079" s="40" t="s">
        <v>1985</v>
      </c>
      <c r="F1079" s="40"/>
      <c r="G1079" s="40" t="s">
        <v>1811</v>
      </c>
      <c r="H1079" s="40" t="s">
        <v>1812</v>
      </c>
      <c r="I1079" s="40" t="s">
        <v>1882</v>
      </c>
      <c r="J1079" s="40" t="s">
        <v>5497</v>
      </c>
      <c r="K1079" s="40" t="s">
        <v>5498</v>
      </c>
      <c r="L1079" s="40" t="s">
        <v>1847</v>
      </c>
      <c r="M1079" s="40" t="s">
        <v>5499</v>
      </c>
      <c r="N1079" s="40"/>
      <c r="O1079" s="40" t="b">
        <v>0</v>
      </c>
      <c r="P1079" s="40" t="s">
        <v>1852</v>
      </c>
      <c r="Q1079" s="40" t="s">
        <v>1853</v>
      </c>
      <c r="R1079" s="40" t="s">
        <v>627</v>
      </c>
    </row>
    <row r="1080" spans="1:18" x14ac:dyDescent="0.25">
      <c r="A1080" s="40" t="s">
        <v>5500</v>
      </c>
      <c r="B1080" s="40" t="s">
        <v>5501</v>
      </c>
      <c r="C1080" s="40" t="s">
        <v>5502</v>
      </c>
      <c r="D1080" s="40" t="s">
        <v>1848</v>
      </c>
      <c r="E1080" s="40" t="s">
        <v>1956</v>
      </c>
      <c r="F1080" s="40"/>
      <c r="G1080" s="40" t="s">
        <v>1811</v>
      </c>
      <c r="H1080" s="40" t="s">
        <v>1812</v>
      </c>
      <c r="I1080" s="40" t="s">
        <v>1882</v>
      </c>
      <c r="J1080" s="40" t="s">
        <v>5501</v>
      </c>
      <c r="K1080" s="40" t="s">
        <v>5503</v>
      </c>
      <c r="L1080" s="40" t="s">
        <v>1847</v>
      </c>
      <c r="M1080" s="40" t="s">
        <v>5504</v>
      </c>
      <c r="N1080" s="40"/>
      <c r="O1080" s="40" t="b">
        <v>0</v>
      </c>
      <c r="P1080" s="40" t="s">
        <v>1852</v>
      </c>
      <c r="Q1080" s="40" t="s">
        <v>1853</v>
      </c>
      <c r="R1080" s="40" t="s">
        <v>627</v>
      </c>
    </row>
    <row r="1081" spans="1:18" x14ac:dyDescent="0.25">
      <c r="A1081" s="40" t="s">
        <v>5505</v>
      </c>
      <c r="B1081" s="40" t="s">
        <v>5506</v>
      </c>
      <c r="C1081" s="40" t="s">
        <v>5502</v>
      </c>
      <c r="D1081" s="40" t="s">
        <v>1848</v>
      </c>
      <c r="E1081" s="40" t="s">
        <v>1968</v>
      </c>
      <c r="F1081" s="40"/>
      <c r="G1081" s="40" t="s">
        <v>1809</v>
      </c>
      <c r="H1081" s="40" t="s">
        <v>1810</v>
      </c>
      <c r="I1081" s="40" t="s">
        <v>1882</v>
      </c>
      <c r="J1081" s="40" t="s">
        <v>5506</v>
      </c>
      <c r="K1081" s="40" t="s">
        <v>5507</v>
      </c>
      <c r="L1081" s="40" t="s">
        <v>1847</v>
      </c>
      <c r="M1081" s="40" t="s">
        <v>5507</v>
      </c>
      <c r="N1081" s="40"/>
      <c r="O1081" s="40" t="b">
        <v>0</v>
      </c>
      <c r="P1081" s="40" t="s">
        <v>1852</v>
      </c>
      <c r="Q1081" s="40" t="s">
        <v>1853</v>
      </c>
      <c r="R1081" s="40" t="s">
        <v>627</v>
      </c>
    </row>
    <row r="1082" spans="1:18" x14ac:dyDescent="0.25">
      <c r="A1082" s="40" t="s">
        <v>871</v>
      </c>
      <c r="B1082" s="40" t="s">
        <v>5508</v>
      </c>
      <c r="C1082" s="40" t="s">
        <v>1847</v>
      </c>
      <c r="D1082" s="40" t="s">
        <v>1848</v>
      </c>
      <c r="E1082" s="40" t="s">
        <v>1968</v>
      </c>
      <c r="F1082" s="40"/>
      <c r="G1082" s="40"/>
      <c r="H1082" s="40"/>
      <c r="I1082" s="40" t="s">
        <v>1882</v>
      </c>
      <c r="J1082" s="40"/>
      <c r="K1082" s="40" t="s">
        <v>5509</v>
      </c>
      <c r="L1082" s="40"/>
      <c r="M1082" s="40" t="s">
        <v>5509</v>
      </c>
      <c r="N1082" s="40"/>
      <c r="O1082" s="40" t="b">
        <v>0</v>
      </c>
      <c r="P1082" s="40" t="s">
        <v>1852</v>
      </c>
      <c r="Q1082" s="40" t="s">
        <v>1853</v>
      </c>
      <c r="R1082" s="40" t="s">
        <v>627</v>
      </c>
    </row>
    <row r="1083" spans="1:18" x14ac:dyDescent="0.25">
      <c r="A1083" s="40" t="s">
        <v>5510</v>
      </c>
      <c r="B1083" s="40" t="s">
        <v>5511</v>
      </c>
      <c r="C1083" s="40"/>
      <c r="D1083" s="40" t="s">
        <v>1848</v>
      </c>
      <c r="E1083" s="40" t="s">
        <v>2116</v>
      </c>
      <c r="F1083" s="40"/>
      <c r="G1083" s="40" t="s">
        <v>1807</v>
      </c>
      <c r="H1083" s="40" t="s">
        <v>1808</v>
      </c>
      <c r="I1083" s="40" t="s">
        <v>1882</v>
      </c>
      <c r="J1083" s="40"/>
      <c r="K1083" s="40"/>
      <c r="L1083" s="40" t="s">
        <v>5512</v>
      </c>
      <c r="M1083" s="40" t="s">
        <v>5513</v>
      </c>
      <c r="N1083" s="40"/>
      <c r="O1083" s="40" t="b">
        <v>0</v>
      </c>
      <c r="P1083" s="40" t="s">
        <v>3105</v>
      </c>
      <c r="Q1083" s="40" t="s">
        <v>1853</v>
      </c>
      <c r="R1083" s="40" t="s">
        <v>5510</v>
      </c>
    </row>
    <row r="1084" spans="1:18" x14ac:dyDescent="0.25">
      <c r="A1084" s="41" t="s">
        <v>5514</v>
      </c>
      <c r="B1084" s="41" t="s">
        <v>5515</v>
      </c>
      <c r="C1084" s="41"/>
      <c r="D1084" s="41" t="s">
        <v>1848</v>
      </c>
      <c r="E1084" s="41" t="s">
        <v>2116</v>
      </c>
      <c r="F1084" s="41"/>
      <c r="G1084" s="41" t="s">
        <v>1809</v>
      </c>
      <c r="H1084" s="41" t="s">
        <v>1810</v>
      </c>
      <c r="I1084" s="41" t="s">
        <v>3469</v>
      </c>
      <c r="J1084" s="41" t="s">
        <v>5515</v>
      </c>
      <c r="K1084" s="41" t="s">
        <v>5516</v>
      </c>
      <c r="L1084" s="41" t="s">
        <v>1847</v>
      </c>
      <c r="M1084" s="41" t="s">
        <v>5516</v>
      </c>
      <c r="N1084" s="41"/>
      <c r="O1084" s="41" t="b">
        <v>0</v>
      </c>
      <c r="P1084" s="41" t="s">
        <v>3105</v>
      </c>
      <c r="Q1084" s="41" t="s">
        <v>1853</v>
      </c>
      <c r="R1084" s="41" t="s">
        <v>5510</v>
      </c>
    </row>
    <row r="1085" spans="1:18" x14ac:dyDescent="0.25">
      <c r="A1085" s="41" t="s">
        <v>5517</v>
      </c>
      <c r="B1085" s="41" t="s">
        <v>5518</v>
      </c>
      <c r="C1085" s="41" t="s">
        <v>1847</v>
      </c>
      <c r="D1085" s="41" t="s">
        <v>1848</v>
      </c>
      <c r="E1085" s="41" t="s">
        <v>1960</v>
      </c>
      <c r="F1085" s="41"/>
      <c r="G1085" s="41" t="s">
        <v>1811</v>
      </c>
      <c r="H1085" s="41" t="s">
        <v>1812</v>
      </c>
      <c r="I1085" s="41" t="s">
        <v>5519</v>
      </c>
      <c r="J1085" s="41"/>
      <c r="K1085" s="41" t="s">
        <v>5520</v>
      </c>
      <c r="L1085" s="41" t="s">
        <v>5521</v>
      </c>
      <c r="M1085" s="41" t="s">
        <v>5522</v>
      </c>
      <c r="N1085" s="41"/>
      <c r="O1085" s="41" t="b">
        <v>0</v>
      </c>
      <c r="P1085" s="41" t="s">
        <v>1852</v>
      </c>
      <c r="Q1085" s="41" t="s">
        <v>1853</v>
      </c>
      <c r="R1085" s="41" t="s">
        <v>5517</v>
      </c>
    </row>
    <row r="1086" spans="1:18" x14ac:dyDescent="0.25">
      <c r="A1086" s="40" t="s">
        <v>629</v>
      </c>
      <c r="B1086" s="40" t="s">
        <v>630</v>
      </c>
      <c r="C1086" s="40"/>
      <c r="D1086" s="40" t="s">
        <v>1848</v>
      </c>
      <c r="E1086" s="40"/>
      <c r="F1086" s="40"/>
      <c r="G1086" s="40" t="s">
        <v>1811</v>
      </c>
      <c r="H1086" s="40" t="s">
        <v>1812</v>
      </c>
      <c r="I1086" s="40" t="s">
        <v>1882</v>
      </c>
      <c r="J1086" s="40" t="s">
        <v>5523</v>
      </c>
      <c r="K1086" s="40" t="s">
        <v>5524</v>
      </c>
      <c r="L1086" s="40" t="s">
        <v>5525</v>
      </c>
      <c r="M1086" s="40" t="s">
        <v>5524</v>
      </c>
      <c r="N1086" s="40">
        <v>36</v>
      </c>
      <c r="O1086" s="40" t="b">
        <v>0</v>
      </c>
      <c r="P1086" s="40" t="s">
        <v>1852</v>
      </c>
      <c r="Q1086" s="40" t="s">
        <v>1853</v>
      </c>
      <c r="R1086" s="40" t="s">
        <v>629</v>
      </c>
    </row>
    <row r="1087" spans="1:18" x14ac:dyDescent="0.25">
      <c r="A1087" s="40" t="s">
        <v>5526</v>
      </c>
      <c r="B1087" s="40" t="s">
        <v>5527</v>
      </c>
      <c r="C1087" s="40"/>
      <c r="D1087" s="40" t="s">
        <v>1848</v>
      </c>
      <c r="E1087" s="40" t="s">
        <v>2102</v>
      </c>
      <c r="F1087" s="40"/>
      <c r="G1087" s="40" t="s">
        <v>1811</v>
      </c>
      <c r="H1087" s="40" t="s">
        <v>1812</v>
      </c>
      <c r="I1087" s="40" t="s">
        <v>1882</v>
      </c>
      <c r="J1087" s="40" t="s">
        <v>5527</v>
      </c>
      <c r="K1087" s="40" t="s">
        <v>5528</v>
      </c>
      <c r="L1087" s="40" t="s">
        <v>1847</v>
      </c>
      <c r="M1087" s="40" t="s">
        <v>5528</v>
      </c>
      <c r="N1087" s="40">
        <v>36</v>
      </c>
      <c r="O1087" s="40" t="b">
        <v>0</v>
      </c>
      <c r="P1087" s="40" t="s">
        <v>1852</v>
      </c>
      <c r="Q1087" s="40" t="s">
        <v>1853</v>
      </c>
      <c r="R1087" s="40" t="s">
        <v>629</v>
      </c>
    </row>
    <row r="1088" spans="1:18" x14ac:dyDescent="0.25">
      <c r="A1088" s="40" t="s">
        <v>5529</v>
      </c>
      <c r="B1088" s="40" t="s">
        <v>5530</v>
      </c>
      <c r="C1088" s="40"/>
      <c r="D1088" s="40" t="s">
        <v>1848</v>
      </c>
      <c r="E1088" s="40" t="s">
        <v>2764</v>
      </c>
      <c r="F1088" s="40"/>
      <c r="G1088" s="40" t="s">
        <v>1811</v>
      </c>
      <c r="H1088" s="40" t="s">
        <v>1812</v>
      </c>
      <c r="I1088" s="40" t="s">
        <v>1882</v>
      </c>
      <c r="J1088" s="40" t="s">
        <v>5530</v>
      </c>
      <c r="K1088" s="40" t="s">
        <v>5531</v>
      </c>
      <c r="L1088" s="40" t="s">
        <v>1847</v>
      </c>
      <c r="M1088" s="40" t="s">
        <v>5531</v>
      </c>
      <c r="N1088" s="40">
        <v>36</v>
      </c>
      <c r="O1088" s="40" t="b">
        <v>0</v>
      </c>
      <c r="P1088" s="40" t="s">
        <v>1852</v>
      </c>
      <c r="Q1088" s="40" t="s">
        <v>1853</v>
      </c>
      <c r="R1088" s="40" t="s">
        <v>629</v>
      </c>
    </row>
    <row r="1089" spans="1:18" x14ac:dyDescent="0.25">
      <c r="A1089" s="40" t="s">
        <v>5532</v>
      </c>
      <c r="B1089" s="40" t="s">
        <v>5533</v>
      </c>
      <c r="C1089" s="40"/>
      <c r="D1089" s="40" t="s">
        <v>1848</v>
      </c>
      <c r="E1089" s="40" t="s">
        <v>2764</v>
      </c>
      <c r="F1089" s="40"/>
      <c r="G1089" s="40" t="s">
        <v>1811</v>
      </c>
      <c r="H1089" s="40" t="s">
        <v>1812</v>
      </c>
      <c r="I1089" s="40" t="s">
        <v>1882</v>
      </c>
      <c r="J1089" s="40" t="s">
        <v>5533</v>
      </c>
      <c r="K1089" s="40" t="s">
        <v>5534</v>
      </c>
      <c r="L1089" s="40" t="s">
        <v>1847</v>
      </c>
      <c r="M1089" s="40" t="s">
        <v>5534</v>
      </c>
      <c r="N1089" s="40">
        <v>36</v>
      </c>
      <c r="O1089" s="40" t="b">
        <v>0</v>
      </c>
      <c r="P1089" s="40" t="s">
        <v>1852</v>
      </c>
      <c r="Q1089" s="40" t="s">
        <v>1853</v>
      </c>
      <c r="R1089" s="40" t="s">
        <v>629</v>
      </c>
    </row>
    <row r="1090" spans="1:18" x14ac:dyDescent="0.25">
      <c r="A1090" s="41" t="s">
        <v>5535</v>
      </c>
      <c r="B1090" s="41" t="s">
        <v>5536</v>
      </c>
      <c r="C1090" s="41"/>
      <c r="D1090" s="41" t="s">
        <v>1848</v>
      </c>
      <c r="E1090" s="41"/>
      <c r="F1090" s="41"/>
      <c r="G1090" s="41" t="s">
        <v>1811</v>
      </c>
      <c r="H1090" s="41" t="s">
        <v>1812</v>
      </c>
      <c r="I1090" s="41" t="s">
        <v>1882</v>
      </c>
      <c r="J1090" s="41" t="s">
        <v>5536</v>
      </c>
      <c r="K1090" s="41" t="s">
        <v>5537</v>
      </c>
      <c r="L1090" s="41" t="s">
        <v>1847</v>
      </c>
      <c r="M1090" s="41" t="s">
        <v>5537</v>
      </c>
      <c r="N1090" s="41">
        <v>36</v>
      </c>
      <c r="O1090" s="41" t="b">
        <v>0</v>
      </c>
      <c r="P1090" s="41" t="s">
        <v>1852</v>
      </c>
      <c r="Q1090" s="41" t="s">
        <v>1853</v>
      </c>
      <c r="R1090" s="41" t="s">
        <v>629</v>
      </c>
    </row>
    <row r="1091" spans="1:18" x14ac:dyDescent="0.25">
      <c r="A1091" s="40" t="s">
        <v>5538</v>
      </c>
      <c r="B1091" s="40" t="s">
        <v>5539</v>
      </c>
      <c r="C1091" s="40"/>
      <c r="D1091" s="40" t="s">
        <v>1848</v>
      </c>
      <c r="E1091" s="40"/>
      <c r="F1091" s="40"/>
      <c r="G1091" s="40" t="s">
        <v>1809</v>
      </c>
      <c r="H1091" s="40" t="s">
        <v>1810</v>
      </c>
      <c r="I1091" s="40" t="s">
        <v>1882</v>
      </c>
      <c r="J1091" s="40"/>
      <c r="K1091" s="40"/>
      <c r="L1091" s="40" t="s">
        <v>5540</v>
      </c>
      <c r="M1091" s="40" t="s">
        <v>5541</v>
      </c>
      <c r="N1091" s="40"/>
      <c r="O1091" s="40" t="b">
        <v>0</v>
      </c>
      <c r="P1091" s="40" t="s">
        <v>1852</v>
      </c>
      <c r="Q1091" s="40" t="s">
        <v>1853</v>
      </c>
      <c r="R1091" s="40" t="s">
        <v>5538</v>
      </c>
    </row>
    <row r="1092" spans="1:18" x14ac:dyDescent="0.25">
      <c r="A1092" s="40" t="s">
        <v>5542</v>
      </c>
      <c r="B1092" s="40" t="s">
        <v>5543</v>
      </c>
      <c r="C1092" s="40"/>
      <c r="D1092" s="40" t="s">
        <v>1848</v>
      </c>
      <c r="E1092" s="40"/>
      <c r="F1092" s="40"/>
      <c r="G1092" s="40" t="s">
        <v>76</v>
      </c>
      <c r="H1092" s="40" t="s">
        <v>1804</v>
      </c>
      <c r="I1092" s="40" t="s">
        <v>1882</v>
      </c>
      <c r="J1092" s="40"/>
      <c r="K1092" s="40"/>
      <c r="L1092" s="40" t="s">
        <v>5544</v>
      </c>
      <c r="M1092" s="40" t="s">
        <v>5545</v>
      </c>
      <c r="N1092" s="40"/>
      <c r="O1092" s="40" t="b">
        <v>0</v>
      </c>
      <c r="P1092" s="40" t="s">
        <v>1852</v>
      </c>
      <c r="Q1092" s="40" t="s">
        <v>1853</v>
      </c>
      <c r="R1092" s="40" t="s">
        <v>5542</v>
      </c>
    </row>
    <row r="1093" spans="1:18" x14ac:dyDescent="0.25">
      <c r="A1093" s="40" t="s">
        <v>631</v>
      </c>
      <c r="B1093" s="40" t="s">
        <v>632</v>
      </c>
      <c r="C1093" s="40"/>
      <c r="D1093" s="40" t="s">
        <v>1848</v>
      </c>
      <c r="E1093" s="40"/>
      <c r="F1093" s="40"/>
      <c r="G1093" s="40"/>
      <c r="H1093" s="40"/>
      <c r="I1093" s="40" t="s">
        <v>1882</v>
      </c>
      <c r="J1093" s="40"/>
      <c r="K1093" s="40"/>
      <c r="L1093" s="40" t="s">
        <v>5546</v>
      </c>
      <c r="M1093" s="40" t="s">
        <v>5547</v>
      </c>
      <c r="N1093" s="40">
        <v>46</v>
      </c>
      <c r="O1093" s="40" t="b">
        <v>0</v>
      </c>
      <c r="P1093" s="40" t="s">
        <v>1852</v>
      </c>
      <c r="Q1093" s="40" t="s">
        <v>1853</v>
      </c>
      <c r="R1093" s="40" t="s">
        <v>631</v>
      </c>
    </row>
    <row r="1094" spans="1:18" x14ac:dyDescent="0.25">
      <c r="A1094" s="40" t="s">
        <v>5548</v>
      </c>
      <c r="B1094" s="40" t="s">
        <v>5549</v>
      </c>
      <c r="C1094" s="40"/>
      <c r="D1094" s="40" t="s">
        <v>1848</v>
      </c>
      <c r="E1094" s="40" t="s">
        <v>1862</v>
      </c>
      <c r="F1094" s="40"/>
      <c r="G1094" s="40" t="s">
        <v>1811</v>
      </c>
      <c r="H1094" s="40" t="s">
        <v>1812</v>
      </c>
      <c r="I1094" s="40" t="s">
        <v>1882</v>
      </c>
      <c r="J1094" s="40" t="s">
        <v>5549</v>
      </c>
      <c r="K1094" s="40" t="s">
        <v>5550</v>
      </c>
      <c r="L1094" s="40"/>
      <c r="M1094" s="40" t="s">
        <v>5550</v>
      </c>
      <c r="N1094" s="40">
        <v>46</v>
      </c>
      <c r="O1094" s="40" t="b">
        <v>0</v>
      </c>
      <c r="P1094" s="40" t="s">
        <v>1852</v>
      </c>
      <c r="Q1094" s="40" t="s">
        <v>1853</v>
      </c>
      <c r="R1094" s="40" t="s">
        <v>631</v>
      </c>
    </row>
    <row r="1095" spans="1:18" x14ac:dyDescent="0.25">
      <c r="A1095" s="40" t="s">
        <v>5551</v>
      </c>
      <c r="B1095" s="40" t="s">
        <v>5552</v>
      </c>
      <c r="C1095" s="40"/>
      <c r="D1095" s="40" t="s">
        <v>1848</v>
      </c>
      <c r="E1095" s="40" t="s">
        <v>1862</v>
      </c>
      <c r="F1095" s="40"/>
      <c r="G1095" s="40" t="s">
        <v>1811</v>
      </c>
      <c r="H1095" s="40" t="s">
        <v>1812</v>
      </c>
      <c r="I1095" s="40" t="s">
        <v>1882</v>
      </c>
      <c r="J1095" s="40" t="s">
        <v>5552</v>
      </c>
      <c r="K1095" s="40" t="s">
        <v>5553</v>
      </c>
      <c r="L1095" s="40"/>
      <c r="M1095" s="40" t="s">
        <v>5553</v>
      </c>
      <c r="N1095" s="40">
        <v>46</v>
      </c>
      <c r="O1095" s="40" t="b">
        <v>0</v>
      </c>
      <c r="P1095" s="40" t="s">
        <v>1852</v>
      </c>
      <c r="Q1095" s="40" t="s">
        <v>1853</v>
      </c>
      <c r="R1095" s="40" t="s">
        <v>631</v>
      </c>
    </row>
    <row r="1096" spans="1:18" x14ac:dyDescent="0.25">
      <c r="A1096" s="40" t="s">
        <v>5554</v>
      </c>
      <c r="B1096" s="40" t="s">
        <v>5555</v>
      </c>
      <c r="C1096" s="40"/>
      <c r="D1096" s="40" t="s">
        <v>1848</v>
      </c>
      <c r="E1096" s="40" t="s">
        <v>1862</v>
      </c>
      <c r="F1096" s="40"/>
      <c r="G1096" s="40" t="s">
        <v>1811</v>
      </c>
      <c r="H1096" s="40" t="s">
        <v>1812</v>
      </c>
      <c r="I1096" s="40" t="s">
        <v>1882</v>
      </c>
      <c r="J1096" s="40" t="s">
        <v>5555</v>
      </c>
      <c r="K1096" s="40" t="s">
        <v>5556</v>
      </c>
      <c r="L1096" s="40"/>
      <c r="M1096" s="40" t="s">
        <v>5556</v>
      </c>
      <c r="N1096" s="40">
        <v>46</v>
      </c>
      <c r="O1096" s="40" t="b">
        <v>0</v>
      </c>
      <c r="P1096" s="40" t="s">
        <v>1852</v>
      </c>
      <c r="Q1096" s="40" t="s">
        <v>1853</v>
      </c>
      <c r="R1096" s="40" t="s">
        <v>631</v>
      </c>
    </row>
    <row r="1097" spans="1:18" x14ac:dyDescent="0.25">
      <c r="A1097" s="40" t="s">
        <v>5557</v>
      </c>
      <c r="B1097" s="40" t="s">
        <v>5558</v>
      </c>
      <c r="C1097" s="40"/>
      <c r="D1097" s="40" t="s">
        <v>1848</v>
      </c>
      <c r="E1097" s="40" t="s">
        <v>1956</v>
      </c>
      <c r="F1097" s="40"/>
      <c r="G1097" s="40" t="s">
        <v>1811</v>
      </c>
      <c r="H1097" s="40" t="s">
        <v>1812</v>
      </c>
      <c r="I1097" s="40" t="s">
        <v>1882</v>
      </c>
      <c r="J1097" s="40" t="s">
        <v>5558</v>
      </c>
      <c r="K1097" s="40" t="s">
        <v>5559</v>
      </c>
      <c r="L1097" s="40"/>
      <c r="M1097" s="40" t="s">
        <v>5559</v>
      </c>
      <c r="N1097" s="40">
        <v>46</v>
      </c>
      <c r="O1097" s="40" t="b">
        <v>0</v>
      </c>
      <c r="P1097" s="40" t="s">
        <v>1852</v>
      </c>
      <c r="Q1097" s="40" t="s">
        <v>1853</v>
      </c>
      <c r="R1097" s="40" t="s">
        <v>631</v>
      </c>
    </row>
    <row r="1098" spans="1:18" x14ac:dyDescent="0.25">
      <c r="A1098" s="40" t="s">
        <v>5560</v>
      </c>
      <c r="B1098" s="40" t="s">
        <v>5561</v>
      </c>
      <c r="C1098" s="40"/>
      <c r="D1098" s="40" t="s">
        <v>1848</v>
      </c>
      <c r="E1098" s="40" t="s">
        <v>1968</v>
      </c>
      <c r="F1098" s="40"/>
      <c r="G1098" s="40" t="s">
        <v>1811</v>
      </c>
      <c r="H1098" s="40" t="s">
        <v>1812</v>
      </c>
      <c r="I1098" s="40" t="s">
        <v>1882</v>
      </c>
      <c r="J1098" s="40" t="s">
        <v>5561</v>
      </c>
      <c r="K1098" s="40" t="s">
        <v>5562</v>
      </c>
      <c r="L1098" s="40"/>
      <c r="M1098" s="40" t="s">
        <v>5562</v>
      </c>
      <c r="N1098" s="40">
        <v>46</v>
      </c>
      <c r="O1098" s="40" t="b">
        <v>0</v>
      </c>
      <c r="P1098" s="40" t="s">
        <v>1852</v>
      </c>
      <c r="Q1098" s="40" t="s">
        <v>1853</v>
      </c>
      <c r="R1098" s="40" t="s">
        <v>631</v>
      </c>
    </row>
    <row r="1099" spans="1:18" x14ac:dyDescent="0.25">
      <c r="A1099" s="40" t="s">
        <v>5563</v>
      </c>
      <c r="B1099" s="40" t="s">
        <v>5564</v>
      </c>
      <c r="C1099" s="40"/>
      <c r="D1099" s="40" t="s">
        <v>1848</v>
      </c>
      <c r="E1099" s="40" t="s">
        <v>1968</v>
      </c>
      <c r="F1099" s="40"/>
      <c r="G1099" s="40" t="s">
        <v>1811</v>
      </c>
      <c r="H1099" s="40" t="s">
        <v>1812</v>
      </c>
      <c r="I1099" s="40" t="s">
        <v>1882</v>
      </c>
      <c r="J1099" s="40" t="s">
        <v>5564</v>
      </c>
      <c r="K1099" s="40" t="s">
        <v>5565</v>
      </c>
      <c r="L1099" s="40"/>
      <c r="M1099" s="40" t="s">
        <v>5565</v>
      </c>
      <c r="N1099" s="40">
        <v>46</v>
      </c>
      <c r="O1099" s="40" t="b">
        <v>0</v>
      </c>
      <c r="P1099" s="40" t="s">
        <v>1852</v>
      </c>
      <c r="Q1099" s="40" t="s">
        <v>1853</v>
      </c>
      <c r="R1099" s="40" t="s">
        <v>631</v>
      </c>
    </row>
    <row r="1100" spans="1:18" x14ac:dyDescent="0.25">
      <c r="A1100" s="40" t="s">
        <v>5566</v>
      </c>
      <c r="B1100" s="40" t="s">
        <v>5567</v>
      </c>
      <c r="C1100" s="40"/>
      <c r="D1100" s="40" t="s">
        <v>1848</v>
      </c>
      <c r="E1100" s="40" t="s">
        <v>1968</v>
      </c>
      <c r="F1100" s="40"/>
      <c r="G1100" s="40" t="s">
        <v>1811</v>
      </c>
      <c r="H1100" s="40" t="s">
        <v>1812</v>
      </c>
      <c r="I1100" s="40" t="s">
        <v>1882</v>
      </c>
      <c r="J1100" s="40" t="s">
        <v>5567</v>
      </c>
      <c r="K1100" s="40" t="s">
        <v>5568</v>
      </c>
      <c r="L1100" s="40"/>
      <c r="M1100" s="40" t="s">
        <v>5568</v>
      </c>
      <c r="N1100" s="40">
        <v>46</v>
      </c>
      <c r="O1100" s="40" t="b">
        <v>0</v>
      </c>
      <c r="P1100" s="40" t="s">
        <v>1852</v>
      </c>
      <c r="Q1100" s="40" t="s">
        <v>1853</v>
      </c>
      <c r="R1100" s="40" t="s">
        <v>631</v>
      </c>
    </row>
    <row r="1101" spans="1:18" x14ac:dyDescent="0.25">
      <c r="A1101" s="40" t="s">
        <v>5569</v>
      </c>
      <c r="B1101" s="40" t="s">
        <v>5570</v>
      </c>
      <c r="C1101" s="40"/>
      <c r="D1101" s="40" t="s">
        <v>1848</v>
      </c>
      <c r="E1101" s="40" t="s">
        <v>1968</v>
      </c>
      <c r="F1101" s="40"/>
      <c r="G1101" s="40" t="s">
        <v>1811</v>
      </c>
      <c r="H1101" s="40" t="s">
        <v>1812</v>
      </c>
      <c r="I1101" s="40" t="s">
        <v>1882</v>
      </c>
      <c r="J1101" s="40" t="s">
        <v>5570</v>
      </c>
      <c r="K1101" s="40" t="s">
        <v>5571</v>
      </c>
      <c r="L1101" s="40"/>
      <c r="M1101" s="40" t="s">
        <v>5571</v>
      </c>
      <c r="N1101" s="40">
        <v>46</v>
      </c>
      <c r="O1101" s="40" t="b">
        <v>0</v>
      </c>
      <c r="P1101" s="40" t="s">
        <v>1852</v>
      </c>
      <c r="Q1101" s="40" t="s">
        <v>1853</v>
      </c>
      <c r="R1101" s="40" t="s">
        <v>631</v>
      </c>
    </row>
    <row r="1102" spans="1:18" x14ac:dyDescent="0.25">
      <c r="A1102" s="40" t="s">
        <v>5572</v>
      </c>
      <c r="B1102" s="40" t="s">
        <v>5573</v>
      </c>
      <c r="C1102" s="40"/>
      <c r="D1102" s="40" t="s">
        <v>1848</v>
      </c>
      <c r="E1102" s="40" t="s">
        <v>1968</v>
      </c>
      <c r="F1102" s="40"/>
      <c r="G1102" s="40" t="s">
        <v>1811</v>
      </c>
      <c r="H1102" s="40" t="s">
        <v>1812</v>
      </c>
      <c r="I1102" s="40" t="s">
        <v>1882</v>
      </c>
      <c r="J1102" s="40" t="s">
        <v>5573</v>
      </c>
      <c r="K1102" s="40" t="s">
        <v>5574</v>
      </c>
      <c r="L1102" s="40"/>
      <c r="M1102" s="40" t="s">
        <v>5574</v>
      </c>
      <c r="N1102" s="40">
        <v>46</v>
      </c>
      <c r="O1102" s="40" t="b">
        <v>0</v>
      </c>
      <c r="P1102" s="40" t="s">
        <v>1852</v>
      </c>
      <c r="Q1102" s="40" t="s">
        <v>1853</v>
      </c>
      <c r="R1102" s="40" t="s">
        <v>631</v>
      </c>
    </row>
    <row r="1103" spans="1:18" x14ac:dyDescent="0.25">
      <c r="A1103" s="40" t="s">
        <v>5575</v>
      </c>
      <c r="B1103" s="40" t="s">
        <v>5576</v>
      </c>
      <c r="C1103" s="40"/>
      <c r="D1103" s="40" t="s">
        <v>1848</v>
      </c>
      <c r="E1103" s="40" t="s">
        <v>1968</v>
      </c>
      <c r="F1103" s="40"/>
      <c r="G1103" s="40" t="s">
        <v>1811</v>
      </c>
      <c r="H1103" s="40" t="s">
        <v>1812</v>
      </c>
      <c r="I1103" s="40" t="s">
        <v>1882</v>
      </c>
      <c r="J1103" s="40" t="s">
        <v>5576</v>
      </c>
      <c r="K1103" s="40" t="s">
        <v>5577</v>
      </c>
      <c r="L1103" s="40"/>
      <c r="M1103" s="40" t="s">
        <v>5577</v>
      </c>
      <c r="N1103" s="40">
        <v>46</v>
      </c>
      <c r="O1103" s="40" t="b">
        <v>0</v>
      </c>
      <c r="P1103" s="40" t="s">
        <v>1852</v>
      </c>
      <c r="Q1103" s="40" t="s">
        <v>1853</v>
      </c>
      <c r="R1103" s="40" t="s">
        <v>631</v>
      </c>
    </row>
    <row r="1104" spans="1:18" x14ac:dyDescent="0.25">
      <c r="A1104" s="41" t="s">
        <v>633</v>
      </c>
      <c r="B1104" s="41" t="s">
        <v>634</v>
      </c>
      <c r="C1104" s="41"/>
      <c r="D1104" s="41" t="s">
        <v>1848</v>
      </c>
      <c r="E1104" s="41"/>
      <c r="F1104" s="41"/>
      <c r="G1104" s="41"/>
      <c r="H1104" s="41"/>
      <c r="I1104" s="41"/>
      <c r="J1104" s="41" t="s">
        <v>1847</v>
      </c>
      <c r="K1104" s="41"/>
      <c r="L1104" s="41" t="s">
        <v>5578</v>
      </c>
      <c r="M1104" s="41" t="s">
        <v>5579</v>
      </c>
      <c r="N1104" s="41">
        <v>60</v>
      </c>
      <c r="O1104" s="41" t="b">
        <v>0</v>
      </c>
      <c r="P1104" s="41" t="s">
        <v>1852</v>
      </c>
      <c r="Q1104" s="41" t="s">
        <v>1853</v>
      </c>
      <c r="R1104" s="41" t="s">
        <v>633</v>
      </c>
    </row>
    <row r="1105" spans="1:18" x14ac:dyDescent="0.25">
      <c r="A1105" s="40" t="s">
        <v>67</v>
      </c>
      <c r="B1105" s="40" t="s">
        <v>872</v>
      </c>
      <c r="C1105" s="40"/>
      <c r="D1105" s="40" t="s">
        <v>3511</v>
      </c>
      <c r="E1105" s="40"/>
      <c r="F1105" s="40"/>
      <c r="G1105" s="40"/>
      <c r="H1105" s="40"/>
      <c r="I1105" s="40" t="s">
        <v>5580</v>
      </c>
      <c r="J1105" s="40"/>
      <c r="K1105" s="40"/>
      <c r="L1105" s="40" t="s">
        <v>5581</v>
      </c>
      <c r="M1105" s="40" t="s">
        <v>5582</v>
      </c>
      <c r="N1105" s="40">
        <v>60</v>
      </c>
      <c r="O1105" s="40" t="b">
        <v>0</v>
      </c>
      <c r="P1105" s="40" t="s">
        <v>1852</v>
      </c>
      <c r="Q1105" s="40" t="s">
        <v>1853</v>
      </c>
      <c r="R1105" s="40" t="s">
        <v>635</v>
      </c>
    </row>
    <row r="1106" spans="1:18" x14ac:dyDescent="0.25">
      <c r="A1106" s="40" t="s">
        <v>873</v>
      </c>
      <c r="B1106" s="40" t="s">
        <v>636</v>
      </c>
      <c r="C1106" s="40"/>
      <c r="D1106" s="40" t="s">
        <v>1848</v>
      </c>
      <c r="E1106" s="40" t="s">
        <v>1849</v>
      </c>
      <c r="F1106" s="40"/>
      <c r="G1106" s="40" t="s">
        <v>76</v>
      </c>
      <c r="H1106" s="40" t="s">
        <v>1804</v>
      </c>
      <c r="I1106" s="40" t="s">
        <v>5580</v>
      </c>
      <c r="J1106" s="40"/>
      <c r="K1106" s="40"/>
      <c r="L1106" s="40" t="s">
        <v>5583</v>
      </c>
      <c r="M1106" s="40" t="s">
        <v>5584</v>
      </c>
      <c r="N1106" s="40">
        <v>60</v>
      </c>
      <c r="O1106" s="40" t="b">
        <v>0</v>
      </c>
      <c r="P1106" s="40" t="s">
        <v>1852</v>
      </c>
      <c r="Q1106" s="40" t="s">
        <v>1853</v>
      </c>
      <c r="R1106" s="40" t="s">
        <v>635</v>
      </c>
    </row>
    <row r="1107" spans="1:18" x14ac:dyDescent="0.25">
      <c r="A1107" s="40" t="s">
        <v>61</v>
      </c>
      <c r="B1107" s="40" t="s">
        <v>874</v>
      </c>
      <c r="C1107" s="40"/>
      <c r="D1107" s="40" t="s">
        <v>3061</v>
      </c>
      <c r="E1107" s="40"/>
      <c r="F1107" s="40"/>
      <c r="G1107" s="40"/>
      <c r="H1107" s="40"/>
      <c r="I1107" s="40" t="s">
        <v>5580</v>
      </c>
      <c r="J1107" s="40"/>
      <c r="K1107" s="40"/>
      <c r="L1107" s="40" t="s">
        <v>5585</v>
      </c>
      <c r="M1107" s="40" t="s">
        <v>5586</v>
      </c>
      <c r="N1107" s="40">
        <v>60</v>
      </c>
      <c r="O1107" s="40" t="b">
        <v>0</v>
      </c>
      <c r="P1107" s="40" t="s">
        <v>1852</v>
      </c>
      <c r="Q1107" s="40" t="s">
        <v>1853</v>
      </c>
      <c r="R1107" s="40" t="s">
        <v>635</v>
      </c>
    </row>
    <row r="1108" spans="1:18" x14ac:dyDescent="0.25">
      <c r="A1108" s="40" t="s">
        <v>46</v>
      </c>
      <c r="B1108" s="40" t="s">
        <v>875</v>
      </c>
      <c r="C1108" s="40"/>
      <c r="D1108" s="40" t="s">
        <v>3074</v>
      </c>
      <c r="E1108" s="40"/>
      <c r="F1108" s="40"/>
      <c r="G1108" s="40"/>
      <c r="H1108" s="40"/>
      <c r="I1108" s="40" t="s">
        <v>5580</v>
      </c>
      <c r="J1108" s="40"/>
      <c r="K1108" s="40"/>
      <c r="L1108" s="40" t="s">
        <v>5587</v>
      </c>
      <c r="M1108" s="40" t="s">
        <v>5588</v>
      </c>
      <c r="N1108" s="40">
        <v>60</v>
      </c>
      <c r="O1108" s="40" t="b">
        <v>0</v>
      </c>
      <c r="P1108" s="40" t="s">
        <v>1852</v>
      </c>
      <c r="Q1108" s="40" t="s">
        <v>1853</v>
      </c>
      <c r="R1108" s="40" t="s">
        <v>635</v>
      </c>
    </row>
    <row r="1109" spans="1:18" x14ac:dyDescent="0.25">
      <c r="A1109" s="40" t="s">
        <v>34</v>
      </c>
      <c r="B1109" s="40" t="s">
        <v>876</v>
      </c>
      <c r="C1109" s="40"/>
      <c r="D1109" s="40" t="s">
        <v>1920</v>
      </c>
      <c r="E1109" s="40"/>
      <c r="F1109" s="40"/>
      <c r="G1109" s="40"/>
      <c r="H1109" s="40"/>
      <c r="I1109" s="40" t="s">
        <v>5580</v>
      </c>
      <c r="J1109" s="40"/>
      <c r="K1109" s="40"/>
      <c r="L1109" s="40" t="s">
        <v>5589</v>
      </c>
      <c r="M1109" s="40" t="s">
        <v>5590</v>
      </c>
      <c r="N1109" s="40">
        <v>60</v>
      </c>
      <c r="O1109" s="40" t="b">
        <v>0</v>
      </c>
      <c r="P1109" s="40" t="s">
        <v>1852</v>
      </c>
      <c r="Q1109" s="40" t="s">
        <v>1853</v>
      </c>
      <c r="R1109" s="40" t="s">
        <v>635</v>
      </c>
    </row>
    <row r="1110" spans="1:18" x14ac:dyDescent="0.25">
      <c r="A1110" s="41" t="s">
        <v>38</v>
      </c>
      <c r="B1110" s="41" t="s">
        <v>877</v>
      </c>
      <c r="C1110" s="41"/>
      <c r="D1110" s="41" t="s">
        <v>2106</v>
      </c>
      <c r="E1110" s="41"/>
      <c r="F1110" s="41"/>
      <c r="G1110" s="41"/>
      <c r="H1110" s="41"/>
      <c r="I1110" s="41" t="s">
        <v>5580</v>
      </c>
      <c r="J1110" s="41"/>
      <c r="K1110" s="41"/>
      <c r="L1110" s="41" t="s">
        <v>5591</v>
      </c>
      <c r="M1110" s="41" t="s">
        <v>5592</v>
      </c>
      <c r="N1110" s="41">
        <v>60</v>
      </c>
      <c r="O1110" s="41" t="b">
        <v>0</v>
      </c>
      <c r="P1110" s="41" t="s">
        <v>1852</v>
      </c>
      <c r="Q1110" s="41" t="s">
        <v>1853</v>
      </c>
      <c r="R1110" s="41" t="s">
        <v>635</v>
      </c>
    </row>
    <row r="1111" spans="1:18" x14ac:dyDescent="0.25">
      <c r="A1111" s="41" t="s">
        <v>68</v>
      </c>
      <c r="B1111" s="41" t="s">
        <v>878</v>
      </c>
      <c r="C1111" s="41"/>
      <c r="D1111" s="41" t="s">
        <v>3086</v>
      </c>
      <c r="E1111" s="41"/>
      <c r="F1111" s="41"/>
      <c r="G1111" s="41"/>
      <c r="H1111" s="41"/>
      <c r="I1111" s="41" t="s">
        <v>5580</v>
      </c>
      <c r="J1111" s="41"/>
      <c r="K1111" s="41"/>
      <c r="L1111" s="41" t="s">
        <v>5593</v>
      </c>
      <c r="M1111" s="41" t="s">
        <v>5594</v>
      </c>
      <c r="N1111" s="41">
        <v>60</v>
      </c>
      <c r="O1111" s="41" t="b">
        <v>0</v>
      </c>
      <c r="P1111" s="41" t="s">
        <v>1852</v>
      </c>
      <c r="Q1111" s="41" t="s">
        <v>1853</v>
      </c>
      <c r="R1111" s="41" t="s">
        <v>635</v>
      </c>
    </row>
    <row r="1112" spans="1:18" x14ac:dyDescent="0.25">
      <c r="A1112" s="41" t="s">
        <v>64</v>
      </c>
      <c r="B1112" s="41" t="s">
        <v>879</v>
      </c>
      <c r="C1112" s="41"/>
      <c r="D1112" s="41" t="s">
        <v>1932</v>
      </c>
      <c r="E1112" s="41"/>
      <c r="F1112" s="41"/>
      <c r="G1112" s="41"/>
      <c r="H1112" s="41"/>
      <c r="I1112" s="41" t="s">
        <v>5580</v>
      </c>
      <c r="J1112" s="41"/>
      <c r="K1112" s="41"/>
      <c r="L1112" s="41" t="s">
        <v>5595</v>
      </c>
      <c r="M1112" s="41" t="s">
        <v>5596</v>
      </c>
      <c r="N1112" s="41">
        <v>60</v>
      </c>
      <c r="O1112" s="41" t="b">
        <v>0</v>
      </c>
      <c r="P1112" s="41" t="s">
        <v>1852</v>
      </c>
      <c r="Q1112" s="41" t="s">
        <v>1853</v>
      </c>
      <c r="R1112" s="41" t="s">
        <v>635</v>
      </c>
    </row>
    <row r="1113" spans="1:18" x14ac:dyDescent="0.25">
      <c r="A1113" s="40" t="s">
        <v>72</v>
      </c>
      <c r="B1113" s="40" t="s">
        <v>880</v>
      </c>
      <c r="C1113" s="40"/>
      <c r="D1113" s="40" t="s">
        <v>5597</v>
      </c>
      <c r="E1113" s="40"/>
      <c r="F1113" s="40"/>
      <c r="G1113" s="40"/>
      <c r="H1113" s="40"/>
      <c r="I1113" s="40" t="s">
        <v>5580</v>
      </c>
      <c r="J1113" s="40"/>
      <c r="K1113" s="40"/>
      <c r="L1113" s="40" t="s">
        <v>5598</v>
      </c>
      <c r="M1113" s="40" t="s">
        <v>5599</v>
      </c>
      <c r="N1113" s="40">
        <v>60</v>
      </c>
      <c r="O1113" s="40" t="b">
        <v>0</v>
      </c>
      <c r="P1113" s="40" t="s">
        <v>1852</v>
      </c>
      <c r="Q1113" s="40" t="s">
        <v>1853</v>
      </c>
      <c r="R1113" s="40" t="s">
        <v>635</v>
      </c>
    </row>
    <row r="1114" spans="1:18" x14ac:dyDescent="0.25">
      <c r="A1114" s="40" t="s">
        <v>65</v>
      </c>
      <c r="B1114" s="40" t="s">
        <v>881</v>
      </c>
      <c r="C1114" s="40"/>
      <c r="D1114" s="40" t="s">
        <v>3771</v>
      </c>
      <c r="E1114" s="40"/>
      <c r="F1114" s="40"/>
      <c r="G1114" s="40"/>
      <c r="H1114" s="40"/>
      <c r="I1114" s="40" t="s">
        <v>5580</v>
      </c>
      <c r="J1114" s="40"/>
      <c r="K1114" s="40"/>
      <c r="L1114" s="40" t="s">
        <v>5600</v>
      </c>
      <c r="M1114" s="40" t="s">
        <v>5601</v>
      </c>
      <c r="N1114" s="40">
        <v>60</v>
      </c>
      <c r="O1114" s="40" t="b">
        <v>0</v>
      </c>
      <c r="P1114" s="40" t="s">
        <v>1852</v>
      </c>
      <c r="Q1114" s="40" t="s">
        <v>1853</v>
      </c>
      <c r="R1114" s="40" t="s">
        <v>635</v>
      </c>
    </row>
    <row r="1115" spans="1:18" x14ac:dyDescent="0.25">
      <c r="A1115" s="41" t="s">
        <v>26</v>
      </c>
      <c r="B1115" s="41" t="s">
        <v>882</v>
      </c>
      <c r="C1115" s="41"/>
      <c r="D1115" s="41" t="s">
        <v>2177</v>
      </c>
      <c r="E1115" s="41"/>
      <c r="F1115" s="41"/>
      <c r="G1115" s="41"/>
      <c r="H1115" s="41"/>
      <c r="I1115" s="41" t="s">
        <v>5580</v>
      </c>
      <c r="J1115" s="41"/>
      <c r="K1115" s="41"/>
      <c r="L1115" s="41" t="s">
        <v>5602</v>
      </c>
      <c r="M1115" s="41" t="s">
        <v>5603</v>
      </c>
      <c r="N1115" s="41">
        <v>60</v>
      </c>
      <c r="O1115" s="41" t="b">
        <v>0</v>
      </c>
      <c r="P1115" s="41" t="s">
        <v>1852</v>
      </c>
      <c r="Q1115" s="41" t="s">
        <v>1853</v>
      </c>
      <c r="R1115" s="41" t="s">
        <v>635</v>
      </c>
    </row>
    <row r="1116" spans="1:18" x14ac:dyDescent="0.25">
      <c r="A1116" s="40" t="s">
        <v>70</v>
      </c>
      <c r="B1116" s="40" t="s">
        <v>883</v>
      </c>
      <c r="C1116" s="40"/>
      <c r="D1116" s="40" t="s">
        <v>5604</v>
      </c>
      <c r="E1116" s="40"/>
      <c r="F1116" s="40"/>
      <c r="G1116" s="40"/>
      <c r="H1116" s="40"/>
      <c r="I1116" s="40" t="s">
        <v>5580</v>
      </c>
      <c r="J1116" s="40"/>
      <c r="K1116" s="40"/>
      <c r="L1116" s="40" t="s">
        <v>5605</v>
      </c>
      <c r="M1116" s="40" t="s">
        <v>5606</v>
      </c>
      <c r="N1116" s="40">
        <v>60</v>
      </c>
      <c r="O1116" s="40" t="b">
        <v>0</v>
      </c>
      <c r="P1116" s="40" t="s">
        <v>1852</v>
      </c>
      <c r="Q1116" s="40" t="s">
        <v>1853</v>
      </c>
      <c r="R1116" s="40" t="s">
        <v>635</v>
      </c>
    </row>
    <row r="1117" spans="1:18" x14ac:dyDescent="0.25">
      <c r="A1117" s="40" t="s">
        <v>69</v>
      </c>
      <c r="B1117" s="40" t="s">
        <v>884</v>
      </c>
      <c r="C1117" s="40"/>
      <c r="D1117" s="40" t="s">
        <v>5607</v>
      </c>
      <c r="E1117" s="40"/>
      <c r="F1117" s="40"/>
      <c r="G1117" s="40"/>
      <c r="H1117" s="40"/>
      <c r="I1117" s="40" t="s">
        <v>5580</v>
      </c>
      <c r="J1117" s="40"/>
      <c r="K1117" s="40"/>
      <c r="L1117" s="40" t="s">
        <v>5608</v>
      </c>
      <c r="M1117" s="40" t="s">
        <v>5609</v>
      </c>
      <c r="N1117" s="40">
        <v>60</v>
      </c>
      <c r="O1117" s="40" t="b">
        <v>0</v>
      </c>
      <c r="P1117" s="40" t="s">
        <v>1852</v>
      </c>
      <c r="Q1117" s="40" t="s">
        <v>1853</v>
      </c>
      <c r="R1117" s="40" t="s">
        <v>635</v>
      </c>
    </row>
    <row r="1118" spans="1:18" x14ac:dyDescent="0.25">
      <c r="A1118" s="41" t="s">
        <v>66</v>
      </c>
      <c r="B1118" s="41" t="s">
        <v>885</v>
      </c>
      <c r="C1118" s="41"/>
      <c r="D1118" s="41" t="s">
        <v>5610</v>
      </c>
      <c r="E1118" s="41"/>
      <c r="F1118" s="41"/>
      <c r="G1118" s="41"/>
      <c r="H1118" s="41"/>
      <c r="I1118" s="41" t="s">
        <v>5580</v>
      </c>
      <c r="J1118" s="41"/>
      <c r="K1118" s="41"/>
      <c r="L1118" s="41" t="s">
        <v>5611</v>
      </c>
      <c r="M1118" s="41" t="s">
        <v>5612</v>
      </c>
      <c r="N1118" s="41">
        <v>60</v>
      </c>
      <c r="O1118" s="41" t="b">
        <v>0</v>
      </c>
      <c r="P1118" s="41" t="s">
        <v>1852</v>
      </c>
      <c r="Q1118" s="41" t="s">
        <v>1853</v>
      </c>
      <c r="R1118" s="41" t="s">
        <v>635</v>
      </c>
    </row>
    <row r="1119" spans="1:18" x14ac:dyDescent="0.25">
      <c r="A1119" s="40" t="s">
        <v>37</v>
      </c>
      <c r="B1119" s="40" t="s">
        <v>886</v>
      </c>
      <c r="C1119" s="40"/>
      <c r="D1119" s="40" t="s">
        <v>1893</v>
      </c>
      <c r="E1119" s="40"/>
      <c r="F1119" s="40"/>
      <c r="G1119" s="40"/>
      <c r="H1119" s="40"/>
      <c r="I1119" s="40" t="s">
        <v>5580</v>
      </c>
      <c r="J1119" s="40"/>
      <c r="K1119" s="40"/>
      <c r="L1119" s="40" t="s">
        <v>5613</v>
      </c>
      <c r="M1119" s="40" t="s">
        <v>5614</v>
      </c>
      <c r="N1119" s="40">
        <v>60</v>
      </c>
      <c r="O1119" s="40" t="b">
        <v>0</v>
      </c>
      <c r="P1119" s="40" t="s">
        <v>1852</v>
      </c>
      <c r="Q1119" s="40" t="s">
        <v>1853</v>
      </c>
      <c r="R1119" s="40" t="s">
        <v>635</v>
      </c>
    </row>
    <row r="1120" spans="1:18" x14ac:dyDescent="0.25">
      <c r="A1120" s="41" t="s">
        <v>62</v>
      </c>
      <c r="B1120" s="41" t="s">
        <v>887</v>
      </c>
      <c r="C1120" s="41"/>
      <c r="D1120" s="41" t="s">
        <v>5615</v>
      </c>
      <c r="E1120" s="41"/>
      <c r="F1120" s="41"/>
      <c r="G1120" s="41"/>
      <c r="H1120" s="41"/>
      <c r="I1120" s="41" t="s">
        <v>5580</v>
      </c>
      <c r="J1120" s="41"/>
      <c r="K1120" s="41"/>
      <c r="L1120" s="41" t="s">
        <v>5616</v>
      </c>
      <c r="M1120" s="41" t="s">
        <v>5617</v>
      </c>
      <c r="N1120" s="41">
        <v>60</v>
      </c>
      <c r="O1120" s="41" t="b">
        <v>0</v>
      </c>
      <c r="P1120" s="41" t="s">
        <v>1852</v>
      </c>
      <c r="Q1120" s="41" t="s">
        <v>1853</v>
      </c>
      <c r="R1120" s="41" t="s">
        <v>635</v>
      </c>
    </row>
    <row r="1121" spans="1:18" x14ac:dyDescent="0.25">
      <c r="A1121" s="40" t="s">
        <v>59</v>
      </c>
      <c r="B1121" s="40" t="s">
        <v>888</v>
      </c>
      <c r="C1121" s="40"/>
      <c r="D1121" s="40" t="s">
        <v>5618</v>
      </c>
      <c r="E1121" s="40"/>
      <c r="F1121" s="40"/>
      <c r="G1121" s="40"/>
      <c r="H1121" s="40"/>
      <c r="I1121" s="40" t="s">
        <v>5580</v>
      </c>
      <c r="J1121" s="40"/>
      <c r="K1121" s="40"/>
      <c r="L1121" s="40" t="s">
        <v>5619</v>
      </c>
      <c r="M1121" s="40" t="s">
        <v>5620</v>
      </c>
      <c r="N1121" s="40">
        <v>60</v>
      </c>
      <c r="O1121" s="40" t="b">
        <v>0</v>
      </c>
      <c r="P1121" s="40" t="s">
        <v>1852</v>
      </c>
      <c r="Q1121" s="40" t="s">
        <v>1853</v>
      </c>
      <c r="R1121" s="40" t="s">
        <v>635</v>
      </c>
    </row>
    <row r="1122" spans="1:18" x14ac:dyDescent="0.25">
      <c r="A1122" s="41" t="s">
        <v>54</v>
      </c>
      <c r="B1122" s="41" t="s">
        <v>889</v>
      </c>
      <c r="C1122" s="41"/>
      <c r="D1122" s="41" t="s">
        <v>3368</v>
      </c>
      <c r="E1122" s="41"/>
      <c r="F1122" s="41"/>
      <c r="G1122" s="41"/>
      <c r="H1122" s="41"/>
      <c r="I1122" s="41" t="s">
        <v>5580</v>
      </c>
      <c r="J1122" s="41"/>
      <c r="K1122" s="41"/>
      <c r="L1122" s="41" t="s">
        <v>5621</v>
      </c>
      <c r="M1122" s="41" t="s">
        <v>5622</v>
      </c>
      <c r="N1122" s="41">
        <v>60</v>
      </c>
      <c r="O1122" s="41" t="b">
        <v>0</v>
      </c>
      <c r="P1122" s="41" t="s">
        <v>1852</v>
      </c>
      <c r="Q1122" s="41" t="s">
        <v>1853</v>
      </c>
      <c r="R1122" s="41" t="s">
        <v>635</v>
      </c>
    </row>
    <row r="1123" spans="1:18" x14ac:dyDescent="0.25">
      <c r="A1123" s="41" t="s">
        <v>44</v>
      </c>
      <c r="B1123" s="41" t="s">
        <v>890</v>
      </c>
      <c r="C1123" s="41"/>
      <c r="D1123" s="41" t="s">
        <v>1866</v>
      </c>
      <c r="E1123" s="41"/>
      <c r="F1123" s="41"/>
      <c r="G1123" s="41"/>
      <c r="H1123" s="41"/>
      <c r="I1123" s="41" t="s">
        <v>5580</v>
      </c>
      <c r="J1123" s="41"/>
      <c r="K1123" s="41"/>
      <c r="L1123" s="41" t="s">
        <v>5623</v>
      </c>
      <c r="M1123" s="41" t="s">
        <v>5624</v>
      </c>
      <c r="N1123" s="41">
        <v>60</v>
      </c>
      <c r="O1123" s="41" t="b">
        <v>0</v>
      </c>
      <c r="P1123" s="41" t="s">
        <v>1852</v>
      </c>
      <c r="Q1123" s="41" t="s">
        <v>1853</v>
      </c>
      <c r="R1123" s="41" t="s">
        <v>635</v>
      </c>
    </row>
    <row r="1124" spans="1:18" x14ac:dyDescent="0.25">
      <c r="A1124" s="40" t="s">
        <v>43</v>
      </c>
      <c r="B1124" s="40" t="s">
        <v>891</v>
      </c>
      <c r="C1124" s="40"/>
      <c r="D1124" s="40" t="s">
        <v>3504</v>
      </c>
      <c r="E1124" s="40"/>
      <c r="F1124" s="40"/>
      <c r="G1124" s="40"/>
      <c r="H1124" s="40"/>
      <c r="I1124" s="40" t="s">
        <v>5580</v>
      </c>
      <c r="J1124" s="40"/>
      <c r="K1124" s="40"/>
      <c r="L1124" s="40" t="s">
        <v>5625</v>
      </c>
      <c r="M1124" s="40" t="s">
        <v>5626</v>
      </c>
      <c r="N1124" s="40">
        <v>60</v>
      </c>
      <c r="O1124" s="40" t="b">
        <v>0</v>
      </c>
      <c r="P1124" s="40" t="s">
        <v>1852</v>
      </c>
      <c r="Q1124" s="40" t="s">
        <v>1853</v>
      </c>
      <c r="R1124" s="40" t="s">
        <v>635</v>
      </c>
    </row>
    <row r="1125" spans="1:18" x14ac:dyDescent="0.25">
      <c r="A1125" s="41" t="s">
        <v>57</v>
      </c>
      <c r="B1125" s="41" t="s">
        <v>892</v>
      </c>
      <c r="C1125" s="41"/>
      <c r="D1125" s="41" t="s">
        <v>2197</v>
      </c>
      <c r="E1125" s="41"/>
      <c r="F1125" s="41"/>
      <c r="G1125" s="41"/>
      <c r="H1125" s="41"/>
      <c r="I1125" s="41" t="s">
        <v>5580</v>
      </c>
      <c r="J1125" s="41"/>
      <c r="K1125" s="41"/>
      <c r="L1125" s="41" t="s">
        <v>5627</v>
      </c>
      <c r="M1125" s="41" t="s">
        <v>5628</v>
      </c>
      <c r="N1125" s="41">
        <v>60</v>
      </c>
      <c r="O1125" s="41" t="b">
        <v>0</v>
      </c>
      <c r="P1125" s="41" t="s">
        <v>1852</v>
      </c>
      <c r="Q1125" s="41" t="s">
        <v>1853</v>
      </c>
      <c r="R1125" s="41" t="s">
        <v>635</v>
      </c>
    </row>
    <row r="1126" spans="1:18" x14ac:dyDescent="0.25">
      <c r="A1126" s="40" t="s">
        <v>45</v>
      </c>
      <c r="B1126" s="40" t="s">
        <v>893</v>
      </c>
      <c r="C1126" s="40"/>
      <c r="D1126" s="40" t="s">
        <v>3056</v>
      </c>
      <c r="E1126" s="40"/>
      <c r="F1126" s="40"/>
      <c r="G1126" s="40"/>
      <c r="H1126" s="40"/>
      <c r="I1126" s="40" t="s">
        <v>5580</v>
      </c>
      <c r="J1126" s="40"/>
      <c r="K1126" s="40"/>
      <c r="L1126" s="40" t="s">
        <v>5629</v>
      </c>
      <c r="M1126" s="40" t="s">
        <v>5630</v>
      </c>
      <c r="N1126" s="40">
        <v>60</v>
      </c>
      <c r="O1126" s="40" t="b">
        <v>0</v>
      </c>
      <c r="P1126" s="40" t="s">
        <v>1852</v>
      </c>
      <c r="Q1126" s="40" t="s">
        <v>1853</v>
      </c>
      <c r="R1126" s="40" t="s">
        <v>635</v>
      </c>
    </row>
    <row r="1127" spans="1:18" x14ac:dyDescent="0.25">
      <c r="A1127" s="41" t="s">
        <v>53</v>
      </c>
      <c r="B1127" s="41" t="s">
        <v>894</v>
      </c>
      <c r="C1127" s="41"/>
      <c r="D1127" s="41" t="s">
        <v>3359</v>
      </c>
      <c r="E1127" s="41"/>
      <c r="F1127" s="41"/>
      <c r="G1127" s="41"/>
      <c r="H1127" s="41"/>
      <c r="I1127" s="41" t="s">
        <v>5580</v>
      </c>
      <c r="J1127" s="41"/>
      <c r="K1127" s="41"/>
      <c r="L1127" s="41" t="s">
        <v>5631</v>
      </c>
      <c r="M1127" s="41" t="s">
        <v>5632</v>
      </c>
      <c r="N1127" s="41">
        <v>60</v>
      </c>
      <c r="O1127" s="41" t="b">
        <v>0</v>
      </c>
      <c r="P1127" s="41" t="s">
        <v>1852</v>
      </c>
      <c r="Q1127" s="41" t="s">
        <v>1853</v>
      </c>
      <c r="R1127" s="41" t="s">
        <v>635</v>
      </c>
    </row>
    <row r="1128" spans="1:18" x14ac:dyDescent="0.25">
      <c r="A1128" s="40" t="s">
        <v>58</v>
      </c>
      <c r="B1128" s="40" t="s">
        <v>895</v>
      </c>
      <c r="C1128" s="40"/>
      <c r="D1128" s="40" t="s">
        <v>3542</v>
      </c>
      <c r="E1128" s="40"/>
      <c r="F1128" s="40"/>
      <c r="G1128" s="40"/>
      <c r="H1128" s="40"/>
      <c r="I1128" s="40" t="s">
        <v>5580</v>
      </c>
      <c r="J1128" s="40"/>
      <c r="K1128" s="40"/>
      <c r="L1128" s="40" t="s">
        <v>5633</v>
      </c>
      <c r="M1128" s="40" t="s">
        <v>5634</v>
      </c>
      <c r="N1128" s="40">
        <v>60</v>
      </c>
      <c r="O1128" s="40" t="b">
        <v>0</v>
      </c>
      <c r="P1128" s="40" t="s">
        <v>1852</v>
      </c>
      <c r="Q1128" s="40" t="s">
        <v>1853</v>
      </c>
      <c r="R1128" s="40" t="s">
        <v>635</v>
      </c>
    </row>
    <row r="1129" spans="1:18" x14ac:dyDescent="0.25">
      <c r="A1129" s="41" t="s">
        <v>71</v>
      </c>
      <c r="B1129" s="41" t="s">
        <v>896</v>
      </c>
      <c r="C1129" s="41"/>
      <c r="D1129" s="41" t="s">
        <v>5635</v>
      </c>
      <c r="E1129" s="41"/>
      <c r="F1129" s="41"/>
      <c r="G1129" s="41"/>
      <c r="H1129" s="41"/>
      <c r="I1129" s="41" t="s">
        <v>5580</v>
      </c>
      <c r="J1129" s="41"/>
      <c r="K1129" s="41"/>
      <c r="L1129" s="41" t="s">
        <v>5636</v>
      </c>
      <c r="M1129" s="41" t="s">
        <v>5637</v>
      </c>
      <c r="N1129" s="41">
        <v>60</v>
      </c>
      <c r="O1129" s="41" t="b">
        <v>0</v>
      </c>
      <c r="P1129" s="41" t="s">
        <v>1852</v>
      </c>
      <c r="Q1129" s="41" t="s">
        <v>1853</v>
      </c>
      <c r="R1129" s="41" t="s">
        <v>635</v>
      </c>
    </row>
    <row r="1130" spans="1:18" x14ac:dyDescent="0.25">
      <c r="A1130" s="40" t="s">
        <v>897</v>
      </c>
      <c r="B1130" s="40" t="s">
        <v>898</v>
      </c>
      <c r="C1130" s="40"/>
      <c r="D1130" s="40" t="s">
        <v>5638</v>
      </c>
      <c r="E1130" s="40"/>
      <c r="F1130" s="40"/>
      <c r="G1130" s="40"/>
      <c r="H1130" s="40"/>
      <c r="I1130" s="40" t="s">
        <v>5580</v>
      </c>
      <c r="J1130" s="40"/>
      <c r="K1130" s="40"/>
      <c r="L1130" s="40" t="s">
        <v>5639</v>
      </c>
      <c r="M1130" s="40" t="s">
        <v>5640</v>
      </c>
      <c r="N1130" s="40">
        <v>60</v>
      </c>
      <c r="O1130" s="40" t="b">
        <v>0</v>
      </c>
      <c r="P1130" s="40" t="s">
        <v>1852</v>
      </c>
      <c r="Q1130" s="40" t="s">
        <v>1853</v>
      </c>
      <c r="R1130" s="40" t="s">
        <v>635</v>
      </c>
    </row>
    <row r="1131" spans="1:18" x14ac:dyDescent="0.25">
      <c r="A1131" s="40" t="s">
        <v>63</v>
      </c>
      <c r="B1131" s="40" t="s">
        <v>899</v>
      </c>
      <c r="C1131" s="40"/>
      <c r="D1131" s="40" t="s">
        <v>3296</v>
      </c>
      <c r="E1131" s="40"/>
      <c r="F1131" s="40"/>
      <c r="G1131" s="40"/>
      <c r="H1131" s="40"/>
      <c r="I1131" s="40" t="s">
        <v>5580</v>
      </c>
      <c r="J1131" s="40"/>
      <c r="K1131" s="40"/>
      <c r="L1131" s="40" t="s">
        <v>5641</v>
      </c>
      <c r="M1131" s="40" t="s">
        <v>5642</v>
      </c>
      <c r="N1131" s="40">
        <v>60</v>
      </c>
      <c r="O1131" s="40" t="b">
        <v>0</v>
      </c>
      <c r="P1131" s="40" t="s">
        <v>1852</v>
      </c>
      <c r="Q1131" s="40" t="s">
        <v>1853</v>
      </c>
      <c r="R1131" s="40" t="s">
        <v>635</v>
      </c>
    </row>
    <row r="1132" spans="1:18" x14ac:dyDescent="0.25">
      <c r="A1132" s="40" t="s">
        <v>73</v>
      </c>
      <c r="B1132" s="40" t="s">
        <v>900</v>
      </c>
      <c r="C1132" s="40"/>
      <c r="D1132" s="40" t="s">
        <v>5643</v>
      </c>
      <c r="E1132" s="40"/>
      <c r="F1132" s="40"/>
      <c r="G1132" s="40"/>
      <c r="H1132" s="40"/>
      <c r="I1132" s="40" t="s">
        <v>5580</v>
      </c>
      <c r="J1132" s="40"/>
      <c r="K1132" s="40"/>
      <c r="L1132" s="40" t="s">
        <v>5644</v>
      </c>
      <c r="M1132" s="40" t="s">
        <v>5645</v>
      </c>
      <c r="N1132" s="40">
        <v>60</v>
      </c>
      <c r="O1132" s="40" t="b">
        <v>0</v>
      </c>
      <c r="P1132" s="40" t="s">
        <v>1852</v>
      </c>
      <c r="Q1132" s="40" t="s">
        <v>1853</v>
      </c>
      <c r="R1132" s="40" t="s">
        <v>635</v>
      </c>
    </row>
    <row r="1133" spans="1:18" x14ac:dyDescent="0.25">
      <c r="A1133" s="41" t="s">
        <v>60</v>
      </c>
      <c r="B1133" s="41" t="s">
        <v>901</v>
      </c>
      <c r="C1133" s="41"/>
      <c r="D1133" s="41" t="s">
        <v>5646</v>
      </c>
      <c r="E1133" s="41"/>
      <c r="F1133" s="41"/>
      <c r="G1133" s="41"/>
      <c r="H1133" s="41"/>
      <c r="I1133" s="41" t="s">
        <v>5580</v>
      </c>
      <c r="J1133" s="41"/>
      <c r="K1133" s="41"/>
      <c r="L1133" s="41" t="s">
        <v>5647</v>
      </c>
      <c r="M1133" s="41" t="s">
        <v>5648</v>
      </c>
      <c r="N1133" s="41">
        <v>60</v>
      </c>
      <c r="O1133" s="41" t="b">
        <v>0</v>
      </c>
      <c r="P1133" s="41" t="s">
        <v>3105</v>
      </c>
      <c r="Q1133" s="41" t="s">
        <v>1853</v>
      </c>
      <c r="R1133" s="41" t="s">
        <v>635</v>
      </c>
    </row>
    <row r="1134" spans="1:18" x14ac:dyDescent="0.25">
      <c r="A1134" s="40" t="s">
        <v>902</v>
      </c>
      <c r="B1134" s="40" t="s">
        <v>903</v>
      </c>
      <c r="C1134" s="40" t="s">
        <v>1847</v>
      </c>
      <c r="D1134" s="40" t="s">
        <v>1848</v>
      </c>
      <c r="E1134" s="40" t="s">
        <v>1956</v>
      </c>
      <c r="F1134" s="40"/>
      <c r="G1134" s="40" t="s">
        <v>75</v>
      </c>
      <c r="H1134" s="40" t="s">
        <v>1806</v>
      </c>
      <c r="I1134" s="40" t="s">
        <v>5580</v>
      </c>
      <c r="J1134" s="40" t="s">
        <v>1847</v>
      </c>
      <c r="K1134" s="40"/>
      <c r="L1134" s="40"/>
      <c r="M1134" s="40" t="s">
        <v>5649</v>
      </c>
      <c r="N1134" s="40">
        <v>60</v>
      </c>
      <c r="O1134" s="40" t="b">
        <v>0</v>
      </c>
      <c r="P1134" s="40" t="s">
        <v>3105</v>
      </c>
      <c r="Q1134" s="40" t="s">
        <v>1853</v>
      </c>
      <c r="R1134" s="40" t="s">
        <v>635</v>
      </c>
    </row>
    <row r="1135" spans="1:18" x14ac:dyDescent="0.25">
      <c r="A1135" s="40" t="s">
        <v>904</v>
      </c>
      <c r="B1135" s="40" t="s">
        <v>905</v>
      </c>
      <c r="C1135" s="40" t="s">
        <v>1847</v>
      </c>
      <c r="D1135" s="40" t="s">
        <v>1848</v>
      </c>
      <c r="E1135" s="40" t="s">
        <v>1862</v>
      </c>
      <c r="F1135" s="40"/>
      <c r="G1135" s="40" t="s">
        <v>75</v>
      </c>
      <c r="H1135" s="40" t="s">
        <v>1806</v>
      </c>
      <c r="I1135" s="40" t="s">
        <v>5580</v>
      </c>
      <c r="J1135" s="40" t="s">
        <v>1847</v>
      </c>
      <c r="K1135" s="40"/>
      <c r="L1135" s="40"/>
      <c r="M1135" s="40" t="s">
        <v>5650</v>
      </c>
      <c r="N1135" s="40">
        <v>60</v>
      </c>
      <c r="O1135" s="40" t="b">
        <v>0</v>
      </c>
      <c r="P1135" s="40" t="s">
        <v>3105</v>
      </c>
      <c r="Q1135" s="40" t="s">
        <v>1853</v>
      </c>
      <c r="R1135" s="40" t="s">
        <v>635</v>
      </c>
    </row>
    <row r="1136" spans="1:18" x14ac:dyDescent="0.25">
      <c r="A1136" s="40" t="s">
        <v>906</v>
      </c>
      <c r="B1136" s="40" t="s">
        <v>903</v>
      </c>
      <c r="C1136" s="40" t="s">
        <v>1847</v>
      </c>
      <c r="D1136" s="40" t="s">
        <v>1848</v>
      </c>
      <c r="E1136" s="40" t="s">
        <v>1985</v>
      </c>
      <c r="F1136" s="40"/>
      <c r="G1136" s="40" t="s">
        <v>1813</v>
      </c>
      <c r="H1136" s="40" t="s">
        <v>1814</v>
      </c>
      <c r="I1136" s="40" t="s">
        <v>5580</v>
      </c>
      <c r="J1136" s="40" t="s">
        <v>1847</v>
      </c>
      <c r="K1136" s="40"/>
      <c r="L1136" s="40"/>
      <c r="M1136" s="40" t="s">
        <v>5651</v>
      </c>
      <c r="N1136" s="40">
        <v>60</v>
      </c>
      <c r="O1136" s="40" t="b">
        <v>0</v>
      </c>
      <c r="P1136" s="40" t="s">
        <v>3105</v>
      </c>
      <c r="Q1136" s="40" t="s">
        <v>1853</v>
      </c>
      <c r="R1136" s="40" t="s">
        <v>635</v>
      </c>
    </row>
    <row r="1137" spans="1:18" x14ac:dyDescent="0.25">
      <c r="A1137" s="40" t="s">
        <v>456</v>
      </c>
      <c r="B1137" s="40" t="s">
        <v>905</v>
      </c>
      <c r="C1137" s="40" t="s">
        <v>1847</v>
      </c>
      <c r="D1137" s="40" t="s">
        <v>1848</v>
      </c>
      <c r="E1137" s="40" t="s">
        <v>1862</v>
      </c>
      <c r="F1137" s="40"/>
      <c r="G1137" s="40" t="s">
        <v>75</v>
      </c>
      <c r="H1137" s="40" t="s">
        <v>1806</v>
      </c>
      <c r="I1137" s="40" t="s">
        <v>5580</v>
      </c>
      <c r="J1137" s="40" t="s">
        <v>1847</v>
      </c>
      <c r="K1137" s="40"/>
      <c r="L1137" s="40"/>
      <c r="M1137" s="40" t="s">
        <v>5652</v>
      </c>
      <c r="N1137" s="40">
        <v>60</v>
      </c>
      <c r="O1137" s="40" t="b">
        <v>0</v>
      </c>
      <c r="P1137" s="40" t="s">
        <v>3105</v>
      </c>
      <c r="Q1137" s="40" t="s">
        <v>1853</v>
      </c>
      <c r="R1137" s="40" t="s">
        <v>635</v>
      </c>
    </row>
    <row r="1138" spans="1:18" x14ac:dyDescent="0.25">
      <c r="A1138" s="40" t="s">
        <v>506</v>
      </c>
      <c r="B1138" s="40" t="s">
        <v>905</v>
      </c>
      <c r="C1138" s="40" t="s">
        <v>1847</v>
      </c>
      <c r="D1138" s="40" t="s">
        <v>1848</v>
      </c>
      <c r="E1138" s="40" t="s">
        <v>1960</v>
      </c>
      <c r="F1138" s="40"/>
      <c r="G1138" s="40" t="s">
        <v>76</v>
      </c>
      <c r="H1138" s="40" t="s">
        <v>1804</v>
      </c>
      <c r="I1138" s="40" t="s">
        <v>5580</v>
      </c>
      <c r="J1138" s="40" t="s">
        <v>1847</v>
      </c>
      <c r="K1138" s="40"/>
      <c r="L1138" s="40"/>
      <c r="M1138" s="40" t="s">
        <v>5653</v>
      </c>
      <c r="N1138" s="40">
        <v>60</v>
      </c>
      <c r="O1138" s="40" t="b">
        <v>0</v>
      </c>
      <c r="P1138" s="40" t="s">
        <v>3105</v>
      </c>
      <c r="Q1138" s="40" t="s">
        <v>1853</v>
      </c>
      <c r="R1138" s="40" t="s">
        <v>635</v>
      </c>
    </row>
    <row r="1139" spans="1:18" x14ac:dyDescent="0.25">
      <c r="A1139" s="40" t="s">
        <v>907</v>
      </c>
      <c r="B1139" s="40" t="s">
        <v>905</v>
      </c>
      <c r="C1139" s="40" t="s">
        <v>1847</v>
      </c>
      <c r="D1139" s="40" t="s">
        <v>1848</v>
      </c>
      <c r="E1139" s="40" t="s">
        <v>1960</v>
      </c>
      <c r="F1139" s="40"/>
      <c r="G1139" s="40" t="s">
        <v>76</v>
      </c>
      <c r="H1139" s="40" t="s">
        <v>1804</v>
      </c>
      <c r="I1139" s="40" t="s">
        <v>5580</v>
      </c>
      <c r="J1139" s="40" t="s">
        <v>1847</v>
      </c>
      <c r="K1139" s="40"/>
      <c r="L1139" s="40"/>
      <c r="M1139" s="40" t="s">
        <v>5654</v>
      </c>
      <c r="N1139" s="40">
        <v>60</v>
      </c>
      <c r="O1139" s="40" t="b">
        <v>0</v>
      </c>
      <c r="P1139" s="40" t="s">
        <v>3105</v>
      </c>
      <c r="Q1139" s="40" t="s">
        <v>1853</v>
      </c>
      <c r="R1139" s="40" t="s">
        <v>635</v>
      </c>
    </row>
    <row r="1140" spans="1:18" x14ac:dyDescent="0.25">
      <c r="A1140" s="40" t="s">
        <v>908</v>
      </c>
      <c r="B1140" s="40" t="s">
        <v>5655</v>
      </c>
      <c r="C1140" s="40" t="s">
        <v>1847</v>
      </c>
      <c r="D1140" s="40" t="s">
        <v>1848</v>
      </c>
      <c r="E1140" s="40" t="s">
        <v>1911</v>
      </c>
      <c r="F1140" s="40"/>
      <c r="G1140" s="40" t="s">
        <v>76</v>
      </c>
      <c r="H1140" s="40" t="s">
        <v>1804</v>
      </c>
      <c r="I1140" s="40" t="s">
        <v>5580</v>
      </c>
      <c r="J1140" s="40" t="s">
        <v>1847</v>
      </c>
      <c r="K1140" s="40"/>
      <c r="L1140" s="40"/>
      <c r="M1140" s="40" t="s">
        <v>5656</v>
      </c>
      <c r="N1140" s="40">
        <v>60</v>
      </c>
      <c r="O1140" s="40" t="b">
        <v>0</v>
      </c>
      <c r="P1140" s="40" t="s">
        <v>3105</v>
      </c>
      <c r="Q1140" s="40" t="s">
        <v>1853</v>
      </c>
      <c r="R1140" s="40" t="s">
        <v>635</v>
      </c>
    </row>
    <row r="1141" spans="1:18" x14ac:dyDescent="0.25">
      <c r="A1141" s="41" t="s">
        <v>909</v>
      </c>
      <c r="B1141" s="41" t="s">
        <v>903</v>
      </c>
      <c r="C1141" s="41" t="s">
        <v>1847</v>
      </c>
      <c r="D1141" s="41" t="s">
        <v>1848</v>
      </c>
      <c r="E1141" s="41" t="s">
        <v>1956</v>
      </c>
      <c r="F1141" s="41"/>
      <c r="G1141" s="41" t="s">
        <v>75</v>
      </c>
      <c r="H1141" s="41" t="s">
        <v>1806</v>
      </c>
      <c r="I1141" s="41" t="s">
        <v>5580</v>
      </c>
      <c r="J1141" s="41" t="s">
        <v>1847</v>
      </c>
      <c r="K1141" s="41"/>
      <c r="L1141" s="41"/>
      <c r="M1141" s="41" t="s">
        <v>5657</v>
      </c>
      <c r="N1141" s="41">
        <v>60</v>
      </c>
      <c r="O1141" s="41" t="b">
        <v>0</v>
      </c>
      <c r="P1141" s="41" t="s">
        <v>3105</v>
      </c>
      <c r="Q1141" s="41" t="s">
        <v>1853</v>
      </c>
      <c r="R1141" s="41" t="s">
        <v>635</v>
      </c>
    </row>
    <row r="1142" spans="1:18" x14ac:dyDescent="0.25">
      <c r="A1142" s="41" t="s">
        <v>531</v>
      </c>
      <c r="B1142" s="41" t="s">
        <v>905</v>
      </c>
      <c r="C1142" s="41" t="s">
        <v>1847</v>
      </c>
      <c r="D1142" s="41" t="s">
        <v>1848</v>
      </c>
      <c r="E1142" s="41" t="s">
        <v>1941</v>
      </c>
      <c r="F1142" s="41"/>
      <c r="G1142" s="41" t="s">
        <v>75</v>
      </c>
      <c r="H1142" s="41" t="s">
        <v>1806</v>
      </c>
      <c r="I1142" s="41" t="s">
        <v>5580</v>
      </c>
      <c r="J1142" s="41" t="s">
        <v>1847</v>
      </c>
      <c r="K1142" s="41"/>
      <c r="L1142" s="41"/>
      <c r="M1142" s="41" t="s">
        <v>5658</v>
      </c>
      <c r="N1142" s="41">
        <v>60</v>
      </c>
      <c r="O1142" s="41" t="b">
        <v>0</v>
      </c>
      <c r="P1142" s="41" t="s">
        <v>3105</v>
      </c>
      <c r="Q1142" s="41" t="s">
        <v>1853</v>
      </c>
      <c r="R1142" s="41" t="s">
        <v>635</v>
      </c>
    </row>
    <row r="1143" spans="1:18" x14ac:dyDescent="0.25">
      <c r="A1143" s="40" t="s">
        <v>910</v>
      </c>
      <c r="B1143" s="40" t="s">
        <v>903</v>
      </c>
      <c r="C1143" s="40" t="s">
        <v>1847</v>
      </c>
      <c r="D1143" s="40" t="s">
        <v>1848</v>
      </c>
      <c r="E1143" s="40" t="s">
        <v>4322</v>
      </c>
      <c r="F1143" s="40"/>
      <c r="G1143" s="40" t="s">
        <v>75</v>
      </c>
      <c r="H1143" s="40" t="s">
        <v>1806</v>
      </c>
      <c r="I1143" s="40" t="s">
        <v>5580</v>
      </c>
      <c r="J1143" s="40" t="s">
        <v>1847</v>
      </c>
      <c r="K1143" s="40"/>
      <c r="L1143" s="40"/>
      <c r="M1143" s="40" t="s">
        <v>5659</v>
      </c>
      <c r="N1143" s="40">
        <v>60</v>
      </c>
      <c r="O1143" s="40" t="b">
        <v>0</v>
      </c>
      <c r="P1143" s="40" t="s">
        <v>3105</v>
      </c>
      <c r="Q1143" s="40" t="s">
        <v>1853</v>
      </c>
      <c r="R1143" s="40" t="s">
        <v>635</v>
      </c>
    </row>
    <row r="1144" spans="1:18" x14ac:dyDescent="0.25">
      <c r="A1144" s="40" t="s">
        <v>911</v>
      </c>
      <c r="B1144" s="40" t="s">
        <v>905</v>
      </c>
      <c r="C1144" s="40" t="s">
        <v>1847</v>
      </c>
      <c r="D1144" s="40" t="s">
        <v>1848</v>
      </c>
      <c r="E1144" s="40" t="s">
        <v>1888</v>
      </c>
      <c r="F1144" s="40"/>
      <c r="G1144" s="40" t="s">
        <v>1813</v>
      </c>
      <c r="H1144" s="40" t="s">
        <v>1814</v>
      </c>
      <c r="I1144" s="40" t="s">
        <v>5580</v>
      </c>
      <c r="J1144" s="40" t="s">
        <v>1847</v>
      </c>
      <c r="K1144" s="40"/>
      <c r="L1144" s="40"/>
      <c r="M1144" s="40" t="s">
        <v>5660</v>
      </c>
      <c r="N1144" s="40">
        <v>60</v>
      </c>
      <c r="O1144" s="40" t="b">
        <v>0</v>
      </c>
      <c r="P1144" s="40" t="s">
        <v>3105</v>
      </c>
      <c r="Q1144" s="40" t="s">
        <v>1853</v>
      </c>
      <c r="R1144" s="40" t="s">
        <v>635</v>
      </c>
    </row>
    <row r="1145" spans="1:18" x14ac:dyDescent="0.25">
      <c r="A1145" s="40" t="s">
        <v>912</v>
      </c>
      <c r="B1145" s="40" t="s">
        <v>903</v>
      </c>
      <c r="C1145" s="40" t="s">
        <v>1847</v>
      </c>
      <c r="D1145" s="40" t="s">
        <v>1848</v>
      </c>
      <c r="E1145" s="40" t="s">
        <v>2060</v>
      </c>
      <c r="F1145" s="40"/>
      <c r="G1145" s="40" t="s">
        <v>75</v>
      </c>
      <c r="H1145" s="40" t="s">
        <v>1806</v>
      </c>
      <c r="I1145" s="40" t="s">
        <v>5580</v>
      </c>
      <c r="J1145" s="40" t="s">
        <v>1847</v>
      </c>
      <c r="K1145" s="40"/>
      <c r="L1145" s="40"/>
      <c r="M1145" s="40" t="s">
        <v>5661</v>
      </c>
      <c r="N1145" s="40">
        <v>60</v>
      </c>
      <c r="O1145" s="40" t="b">
        <v>0</v>
      </c>
      <c r="P1145" s="40" t="s">
        <v>3105</v>
      </c>
      <c r="Q1145" s="40" t="s">
        <v>1853</v>
      </c>
      <c r="R1145" s="40" t="s">
        <v>635</v>
      </c>
    </row>
    <row r="1146" spans="1:18" x14ac:dyDescent="0.25">
      <c r="A1146" s="40" t="s">
        <v>156</v>
      </c>
      <c r="B1146" s="40" t="s">
        <v>905</v>
      </c>
      <c r="C1146" s="40" t="s">
        <v>1847</v>
      </c>
      <c r="D1146" s="40" t="s">
        <v>1848</v>
      </c>
      <c r="E1146" s="40" t="s">
        <v>1941</v>
      </c>
      <c r="F1146" s="40"/>
      <c r="G1146" s="40" t="s">
        <v>75</v>
      </c>
      <c r="H1146" s="40" t="s">
        <v>1806</v>
      </c>
      <c r="I1146" s="40" t="s">
        <v>5580</v>
      </c>
      <c r="J1146" s="40" t="s">
        <v>1847</v>
      </c>
      <c r="K1146" s="40"/>
      <c r="L1146" s="40"/>
      <c r="M1146" s="40" t="s">
        <v>5662</v>
      </c>
      <c r="N1146" s="40">
        <v>60</v>
      </c>
      <c r="O1146" s="40" t="b">
        <v>0</v>
      </c>
      <c r="P1146" s="40" t="s">
        <v>3105</v>
      </c>
      <c r="Q1146" s="40" t="s">
        <v>1853</v>
      </c>
      <c r="R1146" s="40" t="s">
        <v>635</v>
      </c>
    </row>
    <row r="1147" spans="1:18" x14ac:dyDescent="0.25">
      <c r="A1147" s="41" t="s">
        <v>913</v>
      </c>
      <c r="B1147" s="41" t="s">
        <v>903</v>
      </c>
      <c r="C1147" s="41" t="s">
        <v>1847</v>
      </c>
      <c r="D1147" s="41" t="s">
        <v>1848</v>
      </c>
      <c r="E1147" s="41" t="s">
        <v>2116</v>
      </c>
      <c r="F1147" s="41"/>
      <c r="G1147" s="41" t="s">
        <v>75</v>
      </c>
      <c r="H1147" s="41" t="s">
        <v>1806</v>
      </c>
      <c r="I1147" s="41" t="s">
        <v>5580</v>
      </c>
      <c r="J1147" s="41" t="s">
        <v>1847</v>
      </c>
      <c r="K1147" s="41"/>
      <c r="L1147" s="41"/>
      <c r="M1147" s="41" t="s">
        <v>5663</v>
      </c>
      <c r="N1147" s="41">
        <v>60</v>
      </c>
      <c r="O1147" s="41" t="b">
        <v>0</v>
      </c>
      <c r="P1147" s="41" t="s">
        <v>3105</v>
      </c>
      <c r="Q1147" s="41" t="s">
        <v>1853</v>
      </c>
      <c r="R1147" s="41" t="s">
        <v>635</v>
      </c>
    </row>
    <row r="1148" spans="1:18" x14ac:dyDescent="0.25">
      <c r="A1148" s="40" t="s">
        <v>914</v>
      </c>
      <c r="B1148" s="40" t="s">
        <v>5655</v>
      </c>
      <c r="C1148" s="40" t="s">
        <v>1847</v>
      </c>
      <c r="D1148" s="40" t="s">
        <v>1848</v>
      </c>
      <c r="E1148" s="40" t="s">
        <v>1941</v>
      </c>
      <c r="F1148" s="40"/>
      <c r="G1148" s="40" t="s">
        <v>1813</v>
      </c>
      <c r="H1148" s="40" t="s">
        <v>1814</v>
      </c>
      <c r="I1148" s="40" t="s">
        <v>5580</v>
      </c>
      <c r="J1148" s="40" t="s">
        <v>1847</v>
      </c>
      <c r="K1148" s="40"/>
      <c r="L1148" s="40"/>
      <c r="M1148" s="40" t="s">
        <v>5664</v>
      </c>
      <c r="N1148" s="40">
        <v>60</v>
      </c>
      <c r="O1148" s="40" t="b">
        <v>0</v>
      </c>
      <c r="P1148" s="40" t="s">
        <v>3105</v>
      </c>
      <c r="Q1148" s="40" t="s">
        <v>1853</v>
      </c>
      <c r="R1148" s="40" t="s">
        <v>635</v>
      </c>
    </row>
    <row r="1149" spans="1:18" x14ac:dyDescent="0.25">
      <c r="A1149" s="40" t="s">
        <v>915</v>
      </c>
      <c r="B1149" s="40" t="s">
        <v>903</v>
      </c>
      <c r="C1149" s="40" t="s">
        <v>1847</v>
      </c>
      <c r="D1149" s="40" t="s">
        <v>1848</v>
      </c>
      <c r="E1149" s="40" t="s">
        <v>1916</v>
      </c>
      <c r="F1149" s="40"/>
      <c r="G1149" s="40" t="s">
        <v>75</v>
      </c>
      <c r="H1149" s="40" t="s">
        <v>1806</v>
      </c>
      <c r="I1149" s="40" t="s">
        <v>5580</v>
      </c>
      <c r="J1149" s="40" t="s">
        <v>1847</v>
      </c>
      <c r="K1149" s="40"/>
      <c r="L1149" s="40"/>
      <c r="M1149" s="40" t="s">
        <v>5665</v>
      </c>
      <c r="N1149" s="40">
        <v>60</v>
      </c>
      <c r="O1149" s="40" t="b">
        <v>0</v>
      </c>
      <c r="P1149" s="40" t="s">
        <v>3105</v>
      </c>
      <c r="Q1149" s="40" t="s">
        <v>1853</v>
      </c>
      <c r="R1149" s="40" t="s">
        <v>635</v>
      </c>
    </row>
    <row r="1150" spans="1:18" x14ac:dyDescent="0.25">
      <c r="A1150" s="41" t="s">
        <v>916</v>
      </c>
      <c r="B1150" s="41" t="s">
        <v>903</v>
      </c>
      <c r="C1150" s="41" t="s">
        <v>1847</v>
      </c>
      <c r="D1150" s="41" t="s">
        <v>1848</v>
      </c>
      <c r="E1150" s="41" t="s">
        <v>2116</v>
      </c>
      <c r="F1150" s="41"/>
      <c r="G1150" s="41" t="s">
        <v>75</v>
      </c>
      <c r="H1150" s="41" t="s">
        <v>1806</v>
      </c>
      <c r="I1150" s="41" t="s">
        <v>5580</v>
      </c>
      <c r="J1150" s="41" t="s">
        <v>1847</v>
      </c>
      <c r="K1150" s="41"/>
      <c r="L1150" s="41"/>
      <c r="M1150" s="41" t="s">
        <v>5666</v>
      </c>
      <c r="N1150" s="41">
        <v>60</v>
      </c>
      <c r="O1150" s="41" t="b">
        <v>0</v>
      </c>
      <c r="P1150" s="41" t="s">
        <v>3105</v>
      </c>
      <c r="Q1150" s="41" t="s">
        <v>1853</v>
      </c>
      <c r="R1150" s="41" t="s">
        <v>635</v>
      </c>
    </row>
    <row r="1151" spans="1:18" x14ac:dyDescent="0.25">
      <c r="A1151" s="40" t="s">
        <v>917</v>
      </c>
      <c r="B1151" s="40" t="s">
        <v>918</v>
      </c>
      <c r="C1151" s="40" t="s">
        <v>1847</v>
      </c>
      <c r="D1151" s="40" t="s">
        <v>1848</v>
      </c>
      <c r="E1151" s="40" t="s">
        <v>1968</v>
      </c>
      <c r="F1151" s="40"/>
      <c r="G1151" s="40" t="s">
        <v>75</v>
      </c>
      <c r="H1151" s="40" t="s">
        <v>1806</v>
      </c>
      <c r="I1151" s="40" t="s">
        <v>5580</v>
      </c>
      <c r="J1151" s="40" t="s">
        <v>1847</v>
      </c>
      <c r="K1151" s="40"/>
      <c r="L1151" s="40"/>
      <c r="M1151" s="40" t="s">
        <v>5667</v>
      </c>
      <c r="N1151" s="40">
        <v>60</v>
      </c>
      <c r="O1151" s="40" t="b">
        <v>0</v>
      </c>
      <c r="P1151" s="40" t="s">
        <v>3105</v>
      </c>
      <c r="Q1151" s="40" t="s">
        <v>1853</v>
      </c>
      <c r="R1151" s="40" t="s">
        <v>635</v>
      </c>
    </row>
    <row r="1152" spans="1:18" x14ac:dyDescent="0.25">
      <c r="A1152" s="40" t="s">
        <v>919</v>
      </c>
      <c r="B1152" s="40" t="s">
        <v>903</v>
      </c>
      <c r="C1152" s="40" t="s">
        <v>1847</v>
      </c>
      <c r="D1152" s="40" t="s">
        <v>1848</v>
      </c>
      <c r="E1152" s="40" t="s">
        <v>2001</v>
      </c>
      <c r="F1152" s="40"/>
      <c r="G1152" s="40" t="s">
        <v>76</v>
      </c>
      <c r="H1152" s="40" t="s">
        <v>1804</v>
      </c>
      <c r="I1152" s="40" t="s">
        <v>5580</v>
      </c>
      <c r="J1152" s="40" t="s">
        <v>1847</v>
      </c>
      <c r="K1152" s="40"/>
      <c r="L1152" s="40"/>
      <c r="M1152" s="40" t="s">
        <v>5668</v>
      </c>
      <c r="N1152" s="40">
        <v>60</v>
      </c>
      <c r="O1152" s="40" t="b">
        <v>0</v>
      </c>
      <c r="P1152" s="40" t="s">
        <v>3105</v>
      </c>
      <c r="Q1152" s="40" t="s">
        <v>1853</v>
      </c>
      <c r="R1152" s="40" t="s">
        <v>635</v>
      </c>
    </row>
    <row r="1153" spans="1:18" x14ac:dyDescent="0.25">
      <c r="A1153" s="40" t="s">
        <v>74</v>
      </c>
      <c r="B1153" s="40" t="s">
        <v>905</v>
      </c>
      <c r="C1153" s="40" t="s">
        <v>1847</v>
      </c>
      <c r="D1153" s="40" t="s">
        <v>1848</v>
      </c>
      <c r="E1153" s="40" t="s">
        <v>1862</v>
      </c>
      <c r="F1153" s="40"/>
      <c r="G1153" s="40" t="s">
        <v>75</v>
      </c>
      <c r="H1153" s="40" t="s">
        <v>1806</v>
      </c>
      <c r="I1153" s="40" t="s">
        <v>5580</v>
      </c>
      <c r="J1153" s="40" t="s">
        <v>1847</v>
      </c>
      <c r="K1153" s="40"/>
      <c r="L1153" s="40"/>
      <c r="M1153" s="40" t="s">
        <v>5669</v>
      </c>
      <c r="N1153" s="40">
        <v>60</v>
      </c>
      <c r="O1153" s="40" t="b">
        <v>0</v>
      </c>
      <c r="P1153" s="40" t="s">
        <v>3105</v>
      </c>
      <c r="Q1153" s="40" t="s">
        <v>1853</v>
      </c>
      <c r="R1153" s="40" t="s">
        <v>635</v>
      </c>
    </row>
    <row r="1154" spans="1:18" x14ac:dyDescent="0.25">
      <c r="A1154" s="40" t="s">
        <v>453</v>
      </c>
      <c r="B1154" s="40" t="s">
        <v>905</v>
      </c>
      <c r="C1154" s="40" t="s">
        <v>1847</v>
      </c>
      <c r="D1154" s="40" t="s">
        <v>1848</v>
      </c>
      <c r="E1154" s="40" t="s">
        <v>1862</v>
      </c>
      <c r="F1154" s="40"/>
      <c r="G1154" s="40" t="s">
        <v>75</v>
      </c>
      <c r="H1154" s="40" t="s">
        <v>1806</v>
      </c>
      <c r="I1154" s="40" t="s">
        <v>5580</v>
      </c>
      <c r="J1154" s="40" t="s">
        <v>1847</v>
      </c>
      <c r="K1154" s="40"/>
      <c r="L1154" s="40"/>
      <c r="M1154" s="40" t="s">
        <v>5670</v>
      </c>
      <c r="N1154" s="40">
        <v>60</v>
      </c>
      <c r="O1154" s="40" t="b">
        <v>0</v>
      </c>
      <c r="P1154" s="40" t="s">
        <v>3105</v>
      </c>
      <c r="Q1154" s="40" t="s">
        <v>1853</v>
      </c>
      <c r="R1154" s="40" t="s">
        <v>635</v>
      </c>
    </row>
    <row r="1155" spans="1:18" x14ac:dyDescent="0.25">
      <c r="A1155" s="40" t="s">
        <v>213</v>
      </c>
      <c r="B1155" s="40" t="s">
        <v>905</v>
      </c>
      <c r="C1155" s="40" t="s">
        <v>1847</v>
      </c>
      <c r="D1155" s="40" t="s">
        <v>1848</v>
      </c>
      <c r="E1155" s="40" t="s">
        <v>1941</v>
      </c>
      <c r="F1155" s="40"/>
      <c r="G1155" s="40" t="s">
        <v>76</v>
      </c>
      <c r="H1155" s="40" t="s">
        <v>1804</v>
      </c>
      <c r="I1155" s="40" t="s">
        <v>5580</v>
      </c>
      <c r="J1155" s="40" t="s">
        <v>1847</v>
      </c>
      <c r="K1155" s="40"/>
      <c r="L1155" s="40"/>
      <c r="M1155" s="40" t="s">
        <v>5671</v>
      </c>
      <c r="N1155" s="40">
        <v>60</v>
      </c>
      <c r="O1155" s="40" t="b">
        <v>0</v>
      </c>
      <c r="P1155" s="40" t="s">
        <v>3105</v>
      </c>
      <c r="Q1155" s="40" t="s">
        <v>1853</v>
      </c>
      <c r="R1155" s="40" t="s">
        <v>635</v>
      </c>
    </row>
    <row r="1156" spans="1:18" x14ac:dyDescent="0.25">
      <c r="A1156" s="40" t="s">
        <v>920</v>
      </c>
      <c r="B1156" s="40" t="s">
        <v>903</v>
      </c>
      <c r="C1156" s="40" t="s">
        <v>1847</v>
      </c>
      <c r="D1156" s="40" t="s">
        <v>1848</v>
      </c>
      <c r="E1156" s="40" t="s">
        <v>2001</v>
      </c>
      <c r="F1156" s="40"/>
      <c r="G1156" s="40" t="s">
        <v>76</v>
      </c>
      <c r="H1156" s="40" t="s">
        <v>1804</v>
      </c>
      <c r="I1156" s="40" t="s">
        <v>5580</v>
      </c>
      <c r="J1156" s="40" t="s">
        <v>1847</v>
      </c>
      <c r="K1156" s="40"/>
      <c r="L1156" s="40"/>
      <c r="M1156" s="40" t="s">
        <v>5672</v>
      </c>
      <c r="N1156" s="40">
        <v>60</v>
      </c>
      <c r="O1156" s="40" t="b">
        <v>0</v>
      </c>
      <c r="P1156" s="40" t="s">
        <v>3105</v>
      </c>
      <c r="Q1156" s="40" t="s">
        <v>1853</v>
      </c>
      <c r="R1156" s="40" t="s">
        <v>635</v>
      </c>
    </row>
    <row r="1157" spans="1:18" x14ac:dyDescent="0.25">
      <c r="A1157" s="40" t="s">
        <v>5673</v>
      </c>
      <c r="B1157" s="40" t="s">
        <v>903</v>
      </c>
      <c r="C1157" s="40" t="s">
        <v>1847</v>
      </c>
      <c r="D1157" s="40" t="s">
        <v>1848</v>
      </c>
      <c r="E1157" s="40" t="s">
        <v>1916</v>
      </c>
      <c r="F1157" s="40"/>
      <c r="G1157" s="40" t="s">
        <v>76</v>
      </c>
      <c r="H1157" s="40" t="s">
        <v>1804</v>
      </c>
      <c r="I1157" s="40" t="s">
        <v>5580</v>
      </c>
      <c r="J1157" s="40" t="s">
        <v>1847</v>
      </c>
      <c r="K1157" s="40"/>
      <c r="L1157" s="40"/>
      <c r="M1157" s="40" t="s">
        <v>5674</v>
      </c>
      <c r="N1157" s="40">
        <v>60</v>
      </c>
      <c r="O1157" s="40" t="b">
        <v>0</v>
      </c>
      <c r="P1157" s="40" t="s">
        <v>3105</v>
      </c>
      <c r="Q1157" s="40" t="s">
        <v>1853</v>
      </c>
      <c r="R1157" s="40" t="s">
        <v>635</v>
      </c>
    </row>
    <row r="1158" spans="1:18" x14ac:dyDescent="0.25">
      <c r="A1158" s="40" t="s">
        <v>921</v>
      </c>
      <c r="B1158" s="40" t="s">
        <v>905</v>
      </c>
      <c r="C1158" s="40" t="s">
        <v>1847</v>
      </c>
      <c r="D1158" s="40" t="s">
        <v>1848</v>
      </c>
      <c r="E1158" s="40" t="s">
        <v>1960</v>
      </c>
      <c r="F1158" s="40"/>
      <c r="G1158" s="40" t="s">
        <v>76</v>
      </c>
      <c r="H1158" s="40" t="s">
        <v>1804</v>
      </c>
      <c r="I1158" s="40" t="s">
        <v>5580</v>
      </c>
      <c r="J1158" s="40" t="s">
        <v>1847</v>
      </c>
      <c r="K1158" s="40"/>
      <c r="L1158" s="40"/>
      <c r="M1158" s="40" t="s">
        <v>5675</v>
      </c>
      <c r="N1158" s="40">
        <v>60</v>
      </c>
      <c r="O1158" s="40" t="b">
        <v>0</v>
      </c>
      <c r="P1158" s="40" t="s">
        <v>3105</v>
      </c>
      <c r="Q1158" s="40" t="s">
        <v>1853</v>
      </c>
      <c r="R1158" s="40" t="s">
        <v>635</v>
      </c>
    </row>
    <row r="1159" spans="1:18" x14ac:dyDescent="0.25">
      <c r="A1159" s="40" t="s">
        <v>922</v>
      </c>
      <c r="B1159" s="40" t="s">
        <v>905</v>
      </c>
      <c r="C1159" s="40" t="s">
        <v>1847</v>
      </c>
      <c r="D1159" s="40" t="s">
        <v>1848</v>
      </c>
      <c r="E1159" s="40" t="s">
        <v>1888</v>
      </c>
      <c r="F1159" s="40"/>
      <c r="G1159" s="40" t="s">
        <v>1813</v>
      </c>
      <c r="H1159" s="40" t="s">
        <v>1814</v>
      </c>
      <c r="I1159" s="40" t="s">
        <v>5580</v>
      </c>
      <c r="J1159" s="40" t="s">
        <v>1847</v>
      </c>
      <c r="K1159" s="40"/>
      <c r="L1159" s="40"/>
      <c r="M1159" s="40" t="s">
        <v>5676</v>
      </c>
      <c r="N1159" s="40">
        <v>60</v>
      </c>
      <c r="O1159" s="40" t="b">
        <v>0</v>
      </c>
      <c r="P1159" s="40" t="s">
        <v>3105</v>
      </c>
      <c r="Q1159" s="40" t="s">
        <v>1853</v>
      </c>
      <c r="R1159" s="40" t="s">
        <v>635</v>
      </c>
    </row>
    <row r="1160" spans="1:18" x14ac:dyDescent="0.25">
      <c r="A1160" s="40" t="s">
        <v>923</v>
      </c>
      <c r="B1160" s="40" t="s">
        <v>903</v>
      </c>
      <c r="C1160" s="40" t="s">
        <v>1847</v>
      </c>
      <c r="D1160" s="40" t="s">
        <v>1848</v>
      </c>
      <c r="E1160" s="40" t="s">
        <v>1956</v>
      </c>
      <c r="F1160" s="40"/>
      <c r="G1160" s="40" t="s">
        <v>75</v>
      </c>
      <c r="H1160" s="40" t="s">
        <v>1806</v>
      </c>
      <c r="I1160" s="40" t="s">
        <v>5580</v>
      </c>
      <c r="J1160" s="40" t="s">
        <v>1847</v>
      </c>
      <c r="K1160" s="40"/>
      <c r="L1160" s="40"/>
      <c r="M1160" s="40" t="s">
        <v>5677</v>
      </c>
      <c r="N1160" s="40">
        <v>60</v>
      </c>
      <c r="O1160" s="40" t="b">
        <v>0</v>
      </c>
      <c r="P1160" s="40" t="s">
        <v>3105</v>
      </c>
      <c r="Q1160" s="40" t="s">
        <v>1853</v>
      </c>
      <c r="R1160" s="40" t="s">
        <v>635</v>
      </c>
    </row>
    <row r="1161" spans="1:18" x14ac:dyDescent="0.25">
      <c r="A1161" s="40" t="s">
        <v>238</v>
      </c>
      <c r="B1161" s="40" t="s">
        <v>905</v>
      </c>
      <c r="C1161" s="40" t="s">
        <v>1847</v>
      </c>
      <c r="D1161" s="40" t="s">
        <v>1848</v>
      </c>
      <c r="E1161" s="40" t="s">
        <v>1968</v>
      </c>
      <c r="F1161" s="40"/>
      <c r="G1161" s="40" t="s">
        <v>75</v>
      </c>
      <c r="H1161" s="40" t="s">
        <v>1806</v>
      </c>
      <c r="I1161" s="40" t="s">
        <v>5580</v>
      </c>
      <c r="J1161" s="40" t="s">
        <v>1847</v>
      </c>
      <c r="K1161" s="40"/>
      <c r="L1161" s="40"/>
      <c r="M1161" s="40" t="s">
        <v>5678</v>
      </c>
      <c r="N1161" s="40">
        <v>60</v>
      </c>
      <c r="O1161" s="40" t="b">
        <v>0</v>
      </c>
      <c r="P1161" s="40" t="s">
        <v>3105</v>
      </c>
      <c r="Q1161" s="40" t="s">
        <v>1853</v>
      </c>
      <c r="R1161" s="40" t="s">
        <v>635</v>
      </c>
    </row>
    <row r="1162" spans="1:18" x14ac:dyDescent="0.25">
      <c r="A1162" s="40" t="s">
        <v>924</v>
      </c>
      <c r="B1162" s="40" t="s">
        <v>5655</v>
      </c>
      <c r="C1162" s="40" t="s">
        <v>1847</v>
      </c>
      <c r="D1162" s="40" t="s">
        <v>1848</v>
      </c>
      <c r="E1162" s="40" t="s">
        <v>1960</v>
      </c>
      <c r="F1162" s="40"/>
      <c r="G1162" s="40" t="s">
        <v>76</v>
      </c>
      <c r="H1162" s="40" t="s">
        <v>1804</v>
      </c>
      <c r="I1162" s="40" t="s">
        <v>5580</v>
      </c>
      <c r="J1162" s="40" t="s">
        <v>1847</v>
      </c>
      <c r="K1162" s="40"/>
      <c r="L1162" s="40"/>
      <c r="M1162" s="40" t="s">
        <v>5679</v>
      </c>
      <c r="N1162" s="40">
        <v>60</v>
      </c>
      <c r="O1162" s="40" t="b">
        <v>0</v>
      </c>
      <c r="P1162" s="40" t="s">
        <v>3105</v>
      </c>
      <c r="Q1162" s="40" t="s">
        <v>1853</v>
      </c>
      <c r="R1162" s="40" t="s">
        <v>635</v>
      </c>
    </row>
    <row r="1163" spans="1:18" x14ac:dyDescent="0.25">
      <c r="A1163" s="40" t="s">
        <v>507</v>
      </c>
      <c r="B1163" s="40" t="s">
        <v>905</v>
      </c>
      <c r="C1163" s="40" t="s">
        <v>1847</v>
      </c>
      <c r="D1163" s="40" t="s">
        <v>1848</v>
      </c>
      <c r="E1163" s="40" t="s">
        <v>1941</v>
      </c>
      <c r="F1163" s="40"/>
      <c r="G1163" s="40" t="s">
        <v>75</v>
      </c>
      <c r="H1163" s="40" t="s">
        <v>1806</v>
      </c>
      <c r="I1163" s="40" t="s">
        <v>5580</v>
      </c>
      <c r="J1163" s="40" t="s">
        <v>1847</v>
      </c>
      <c r="K1163" s="40"/>
      <c r="L1163" s="40"/>
      <c r="M1163" s="40" t="s">
        <v>5680</v>
      </c>
      <c r="N1163" s="40">
        <v>60</v>
      </c>
      <c r="O1163" s="40" t="b">
        <v>0</v>
      </c>
      <c r="P1163" s="40" t="s">
        <v>3105</v>
      </c>
      <c r="Q1163" s="40" t="s">
        <v>1853</v>
      </c>
      <c r="R1163" s="40" t="s">
        <v>635</v>
      </c>
    </row>
    <row r="1164" spans="1:18" x14ac:dyDescent="0.25">
      <c r="A1164" s="40" t="s">
        <v>5681</v>
      </c>
      <c r="B1164" s="40" t="s">
        <v>905</v>
      </c>
      <c r="C1164" s="40" t="s">
        <v>1847</v>
      </c>
      <c r="D1164" s="40" t="s">
        <v>1848</v>
      </c>
      <c r="E1164" s="40" t="s">
        <v>1862</v>
      </c>
      <c r="F1164" s="40"/>
      <c r="G1164" s="40" t="s">
        <v>75</v>
      </c>
      <c r="H1164" s="40" t="s">
        <v>1806</v>
      </c>
      <c r="I1164" s="40" t="s">
        <v>5580</v>
      </c>
      <c r="J1164" s="40" t="s">
        <v>1847</v>
      </c>
      <c r="K1164" s="40"/>
      <c r="L1164" s="40"/>
      <c r="M1164" s="40" t="s">
        <v>5682</v>
      </c>
      <c r="N1164" s="40">
        <v>60</v>
      </c>
      <c r="O1164" s="40" t="b">
        <v>0</v>
      </c>
      <c r="P1164" s="40" t="s">
        <v>3105</v>
      </c>
      <c r="Q1164" s="40" t="s">
        <v>1853</v>
      </c>
      <c r="R1164" s="40" t="s">
        <v>635</v>
      </c>
    </row>
    <row r="1165" spans="1:18" x14ac:dyDescent="0.25">
      <c r="A1165" s="40" t="s">
        <v>527</v>
      </c>
      <c r="B1165" s="40" t="s">
        <v>905</v>
      </c>
      <c r="C1165" s="40" t="s">
        <v>1847</v>
      </c>
      <c r="D1165" s="40" t="s">
        <v>1848</v>
      </c>
      <c r="E1165" s="40" t="s">
        <v>1888</v>
      </c>
      <c r="F1165" s="40"/>
      <c r="G1165" s="40" t="s">
        <v>76</v>
      </c>
      <c r="H1165" s="40" t="s">
        <v>1804</v>
      </c>
      <c r="I1165" s="40" t="s">
        <v>5580</v>
      </c>
      <c r="J1165" s="40" t="s">
        <v>1847</v>
      </c>
      <c r="K1165" s="40"/>
      <c r="L1165" s="40"/>
      <c r="M1165" s="40" t="s">
        <v>5683</v>
      </c>
      <c r="N1165" s="40">
        <v>60</v>
      </c>
      <c r="O1165" s="40" t="b">
        <v>0</v>
      </c>
      <c r="P1165" s="40" t="s">
        <v>3105</v>
      </c>
      <c r="Q1165" s="40" t="s">
        <v>1853</v>
      </c>
      <c r="R1165" s="40" t="s">
        <v>635</v>
      </c>
    </row>
    <row r="1166" spans="1:18" x14ac:dyDescent="0.25">
      <c r="A1166" s="40" t="s">
        <v>925</v>
      </c>
      <c r="B1166" s="40" t="s">
        <v>905</v>
      </c>
      <c r="C1166" s="40" t="s">
        <v>1847</v>
      </c>
      <c r="D1166" s="40" t="s">
        <v>1848</v>
      </c>
      <c r="E1166" s="40" t="s">
        <v>1941</v>
      </c>
      <c r="F1166" s="40"/>
      <c r="G1166" s="40" t="s">
        <v>75</v>
      </c>
      <c r="H1166" s="40" t="s">
        <v>1806</v>
      </c>
      <c r="I1166" s="40" t="s">
        <v>5580</v>
      </c>
      <c r="J1166" s="40" t="s">
        <v>1847</v>
      </c>
      <c r="K1166" s="40"/>
      <c r="L1166" s="40"/>
      <c r="M1166" s="40" t="s">
        <v>5684</v>
      </c>
      <c r="N1166" s="40">
        <v>60</v>
      </c>
      <c r="O1166" s="40" t="b">
        <v>0</v>
      </c>
      <c r="P1166" s="40" t="s">
        <v>3105</v>
      </c>
      <c r="Q1166" s="40" t="s">
        <v>1853</v>
      </c>
      <c r="R1166" s="40" t="s">
        <v>635</v>
      </c>
    </row>
    <row r="1167" spans="1:18" x14ac:dyDescent="0.25">
      <c r="A1167" s="40" t="s">
        <v>926</v>
      </c>
      <c r="B1167" s="40" t="s">
        <v>905</v>
      </c>
      <c r="C1167" s="40" t="s">
        <v>1847</v>
      </c>
      <c r="D1167" s="40" t="s">
        <v>1848</v>
      </c>
      <c r="E1167" s="40" t="s">
        <v>1862</v>
      </c>
      <c r="F1167" s="40"/>
      <c r="G1167" s="40" t="s">
        <v>75</v>
      </c>
      <c r="H1167" s="40" t="s">
        <v>1806</v>
      </c>
      <c r="I1167" s="40" t="s">
        <v>5580</v>
      </c>
      <c r="J1167" s="40" t="s">
        <v>1847</v>
      </c>
      <c r="K1167" s="40"/>
      <c r="L1167" s="40"/>
      <c r="M1167" s="40" t="s">
        <v>5685</v>
      </c>
      <c r="N1167" s="40">
        <v>60</v>
      </c>
      <c r="O1167" s="40" t="b">
        <v>0</v>
      </c>
      <c r="P1167" s="40" t="s">
        <v>3105</v>
      </c>
      <c r="Q1167" s="40" t="s">
        <v>1853</v>
      </c>
      <c r="R1167" s="40" t="s">
        <v>635</v>
      </c>
    </row>
    <row r="1168" spans="1:18" x14ac:dyDescent="0.25">
      <c r="A1168" s="40" t="s">
        <v>89</v>
      </c>
      <c r="B1168" s="40" t="s">
        <v>905</v>
      </c>
      <c r="C1168" s="40" t="s">
        <v>1847</v>
      </c>
      <c r="D1168" s="40" t="s">
        <v>1848</v>
      </c>
      <c r="E1168" s="40" t="s">
        <v>1941</v>
      </c>
      <c r="F1168" s="40"/>
      <c r="G1168" s="40" t="s">
        <v>76</v>
      </c>
      <c r="H1168" s="40" t="s">
        <v>1804</v>
      </c>
      <c r="I1168" s="40" t="s">
        <v>5580</v>
      </c>
      <c r="J1168" s="40" t="s">
        <v>1847</v>
      </c>
      <c r="K1168" s="40"/>
      <c r="L1168" s="40"/>
      <c r="M1168" s="40" t="s">
        <v>5686</v>
      </c>
      <c r="N1168" s="40">
        <v>60</v>
      </c>
      <c r="O1168" s="40" t="b">
        <v>0</v>
      </c>
      <c r="P1168" s="40" t="s">
        <v>3105</v>
      </c>
      <c r="Q1168" s="40" t="s">
        <v>1853</v>
      </c>
      <c r="R1168" s="40" t="s">
        <v>635</v>
      </c>
    </row>
    <row r="1169" spans="1:18" x14ac:dyDescent="0.25">
      <c r="A1169" s="40" t="s">
        <v>927</v>
      </c>
      <c r="B1169" s="40" t="s">
        <v>903</v>
      </c>
      <c r="C1169" s="40" t="s">
        <v>1847</v>
      </c>
      <c r="D1169" s="40" t="s">
        <v>1848</v>
      </c>
      <c r="E1169" s="40" t="s">
        <v>2001</v>
      </c>
      <c r="F1169" s="40"/>
      <c r="G1169" s="40" t="s">
        <v>76</v>
      </c>
      <c r="H1169" s="40" t="s">
        <v>1804</v>
      </c>
      <c r="I1169" s="40" t="s">
        <v>5580</v>
      </c>
      <c r="J1169" s="40" t="s">
        <v>1847</v>
      </c>
      <c r="K1169" s="40"/>
      <c r="L1169" s="40"/>
      <c r="M1169" s="40" t="s">
        <v>5687</v>
      </c>
      <c r="N1169" s="40">
        <v>60</v>
      </c>
      <c r="O1169" s="40" t="b">
        <v>0</v>
      </c>
      <c r="P1169" s="40" t="s">
        <v>3105</v>
      </c>
      <c r="Q1169" s="40" t="s">
        <v>1853</v>
      </c>
      <c r="R1169" s="40" t="s">
        <v>635</v>
      </c>
    </row>
    <row r="1170" spans="1:18" x14ac:dyDescent="0.25">
      <c r="A1170" s="40" t="s">
        <v>928</v>
      </c>
      <c r="B1170" s="40" t="s">
        <v>5655</v>
      </c>
      <c r="C1170" s="40" t="s">
        <v>1847</v>
      </c>
      <c r="D1170" s="40" t="s">
        <v>1848</v>
      </c>
      <c r="E1170" s="40" t="s">
        <v>1985</v>
      </c>
      <c r="F1170" s="40"/>
      <c r="G1170" s="40" t="s">
        <v>1813</v>
      </c>
      <c r="H1170" s="40" t="s">
        <v>1814</v>
      </c>
      <c r="I1170" s="40" t="s">
        <v>5580</v>
      </c>
      <c r="J1170" s="40" t="s">
        <v>1847</v>
      </c>
      <c r="K1170" s="40"/>
      <c r="L1170" s="40"/>
      <c r="M1170" s="40" t="s">
        <v>5688</v>
      </c>
      <c r="N1170" s="40">
        <v>60</v>
      </c>
      <c r="O1170" s="40" t="b">
        <v>0</v>
      </c>
      <c r="P1170" s="40" t="s">
        <v>3105</v>
      </c>
      <c r="Q1170" s="40" t="s">
        <v>1853</v>
      </c>
      <c r="R1170" s="40" t="s">
        <v>635</v>
      </c>
    </row>
    <row r="1171" spans="1:18" x14ac:dyDescent="0.25">
      <c r="A1171" s="40" t="s">
        <v>929</v>
      </c>
      <c r="B1171" s="40" t="s">
        <v>5655</v>
      </c>
      <c r="C1171" s="40" t="s">
        <v>1847</v>
      </c>
      <c r="D1171" s="40" t="s">
        <v>1848</v>
      </c>
      <c r="E1171" s="40" t="s">
        <v>1911</v>
      </c>
      <c r="F1171" s="40"/>
      <c r="G1171" s="40" t="s">
        <v>76</v>
      </c>
      <c r="H1171" s="40" t="s">
        <v>1804</v>
      </c>
      <c r="I1171" s="40" t="s">
        <v>5580</v>
      </c>
      <c r="J1171" s="40" t="s">
        <v>1847</v>
      </c>
      <c r="K1171" s="40"/>
      <c r="L1171" s="40"/>
      <c r="M1171" s="40" t="s">
        <v>5689</v>
      </c>
      <c r="N1171" s="40">
        <v>60</v>
      </c>
      <c r="O1171" s="40" t="b">
        <v>0</v>
      </c>
      <c r="P1171" s="40" t="s">
        <v>3105</v>
      </c>
      <c r="Q1171" s="40" t="s">
        <v>1853</v>
      </c>
      <c r="R1171" s="40" t="s">
        <v>635</v>
      </c>
    </row>
    <row r="1172" spans="1:18" x14ac:dyDescent="0.25">
      <c r="A1172" s="40" t="s">
        <v>535</v>
      </c>
      <c r="B1172" s="40" t="s">
        <v>905</v>
      </c>
      <c r="C1172" s="40" t="s">
        <v>1847</v>
      </c>
      <c r="D1172" s="40" t="s">
        <v>1848</v>
      </c>
      <c r="E1172" s="40" t="s">
        <v>1888</v>
      </c>
      <c r="F1172" s="40"/>
      <c r="G1172" s="40" t="s">
        <v>1813</v>
      </c>
      <c r="H1172" s="40" t="s">
        <v>1814</v>
      </c>
      <c r="I1172" s="40" t="s">
        <v>5580</v>
      </c>
      <c r="J1172" s="40" t="s">
        <v>1847</v>
      </c>
      <c r="K1172" s="40"/>
      <c r="L1172" s="40"/>
      <c r="M1172" s="40" t="s">
        <v>5690</v>
      </c>
      <c r="N1172" s="40">
        <v>60</v>
      </c>
      <c r="O1172" s="40" t="b">
        <v>0</v>
      </c>
      <c r="P1172" s="40" t="s">
        <v>3105</v>
      </c>
      <c r="Q1172" s="40" t="s">
        <v>1853</v>
      </c>
      <c r="R1172" s="40" t="s">
        <v>635</v>
      </c>
    </row>
    <row r="1173" spans="1:18" x14ac:dyDescent="0.25">
      <c r="A1173" s="41" t="s">
        <v>227</v>
      </c>
      <c r="B1173" s="41" t="s">
        <v>905</v>
      </c>
      <c r="C1173" s="41" t="s">
        <v>1847</v>
      </c>
      <c r="D1173" s="41" t="s">
        <v>1848</v>
      </c>
      <c r="E1173" s="41" t="s">
        <v>1960</v>
      </c>
      <c r="F1173" s="41"/>
      <c r="G1173" s="41" t="s">
        <v>76</v>
      </c>
      <c r="H1173" s="41" t="s">
        <v>1804</v>
      </c>
      <c r="I1173" s="41" t="s">
        <v>5580</v>
      </c>
      <c r="J1173" s="41" t="s">
        <v>1847</v>
      </c>
      <c r="K1173" s="41"/>
      <c r="L1173" s="41"/>
      <c r="M1173" s="41" t="s">
        <v>5691</v>
      </c>
      <c r="N1173" s="41">
        <v>60</v>
      </c>
      <c r="O1173" s="41" t="b">
        <v>0</v>
      </c>
      <c r="P1173" s="41" t="s">
        <v>3105</v>
      </c>
      <c r="Q1173" s="41" t="s">
        <v>1853</v>
      </c>
      <c r="R1173" s="41" t="s">
        <v>635</v>
      </c>
    </row>
    <row r="1174" spans="1:18" x14ac:dyDescent="0.25">
      <c r="A1174" s="40" t="s">
        <v>930</v>
      </c>
      <c r="B1174" s="40" t="s">
        <v>905</v>
      </c>
      <c r="C1174" s="40" t="s">
        <v>1847</v>
      </c>
      <c r="D1174" s="40" t="s">
        <v>1848</v>
      </c>
      <c r="E1174" s="40" t="s">
        <v>1968</v>
      </c>
      <c r="F1174" s="40"/>
      <c r="G1174" s="40" t="s">
        <v>75</v>
      </c>
      <c r="H1174" s="40" t="s">
        <v>1806</v>
      </c>
      <c r="I1174" s="40" t="s">
        <v>5580</v>
      </c>
      <c r="J1174" s="40" t="s">
        <v>1847</v>
      </c>
      <c r="K1174" s="40"/>
      <c r="L1174" s="40"/>
      <c r="M1174" s="40" t="s">
        <v>5692</v>
      </c>
      <c r="N1174" s="40">
        <v>60</v>
      </c>
      <c r="O1174" s="40" t="b">
        <v>0</v>
      </c>
      <c r="P1174" s="40" t="s">
        <v>3105</v>
      </c>
      <c r="Q1174" s="40" t="s">
        <v>1853</v>
      </c>
      <c r="R1174" s="40" t="s">
        <v>635</v>
      </c>
    </row>
    <row r="1175" spans="1:18" x14ac:dyDescent="0.25">
      <c r="A1175" s="41" t="s">
        <v>931</v>
      </c>
      <c r="B1175" s="41" t="s">
        <v>5693</v>
      </c>
      <c r="C1175" s="41" t="s">
        <v>1847</v>
      </c>
      <c r="D1175" s="41" t="s">
        <v>1848</v>
      </c>
      <c r="E1175" s="41" t="s">
        <v>2764</v>
      </c>
      <c r="F1175" s="41"/>
      <c r="G1175" s="41" t="s">
        <v>76</v>
      </c>
      <c r="H1175" s="41" t="s">
        <v>1804</v>
      </c>
      <c r="I1175" s="41" t="s">
        <v>5580</v>
      </c>
      <c r="J1175" s="41" t="s">
        <v>1847</v>
      </c>
      <c r="K1175" s="41"/>
      <c r="L1175" s="41"/>
      <c r="M1175" s="41" t="s">
        <v>5694</v>
      </c>
      <c r="N1175" s="41">
        <v>60</v>
      </c>
      <c r="O1175" s="41" t="b">
        <v>0</v>
      </c>
      <c r="P1175" s="41" t="s">
        <v>3105</v>
      </c>
      <c r="Q1175" s="41" t="s">
        <v>1853</v>
      </c>
      <c r="R1175" s="41" t="s">
        <v>635</v>
      </c>
    </row>
    <row r="1176" spans="1:18" x14ac:dyDescent="0.25">
      <c r="A1176" s="40" t="s">
        <v>932</v>
      </c>
      <c r="B1176" s="40" t="s">
        <v>5655</v>
      </c>
      <c r="C1176" s="40" t="s">
        <v>1847</v>
      </c>
      <c r="D1176" s="40" t="s">
        <v>1848</v>
      </c>
      <c r="E1176" s="40" t="s">
        <v>2083</v>
      </c>
      <c r="F1176" s="40"/>
      <c r="G1176" s="40" t="s">
        <v>76</v>
      </c>
      <c r="H1176" s="40" t="s">
        <v>1804</v>
      </c>
      <c r="I1176" s="40" t="s">
        <v>5580</v>
      </c>
      <c r="J1176" s="40" t="s">
        <v>1847</v>
      </c>
      <c r="K1176" s="40"/>
      <c r="L1176" s="40"/>
      <c r="M1176" s="40" t="s">
        <v>5695</v>
      </c>
      <c r="N1176" s="40">
        <v>60</v>
      </c>
      <c r="O1176" s="40" t="b">
        <v>0</v>
      </c>
      <c r="P1176" s="40" t="s">
        <v>3105</v>
      </c>
      <c r="Q1176" s="40" t="s">
        <v>1853</v>
      </c>
      <c r="R1176" s="40" t="s">
        <v>635</v>
      </c>
    </row>
    <row r="1177" spans="1:18" x14ac:dyDescent="0.25">
      <c r="A1177" s="41" t="s">
        <v>933</v>
      </c>
      <c r="B1177" s="41" t="s">
        <v>934</v>
      </c>
      <c r="C1177" s="41" t="s">
        <v>1847</v>
      </c>
      <c r="D1177" s="41" t="s">
        <v>1848</v>
      </c>
      <c r="E1177" s="41" t="s">
        <v>1985</v>
      </c>
      <c r="F1177" s="41"/>
      <c r="G1177" s="41" t="s">
        <v>1813</v>
      </c>
      <c r="H1177" s="41" t="s">
        <v>1814</v>
      </c>
      <c r="I1177" s="41" t="s">
        <v>5580</v>
      </c>
      <c r="J1177" s="41" t="s">
        <v>934</v>
      </c>
      <c r="K1177" s="41" t="s">
        <v>5696</v>
      </c>
      <c r="L1177" s="41"/>
      <c r="M1177" s="41" t="s">
        <v>5696</v>
      </c>
      <c r="N1177" s="41">
        <v>60</v>
      </c>
      <c r="O1177" s="41" t="b">
        <v>0</v>
      </c>
      <c r="P1177" s="41" t="s">
        <v>3105</v>
      </c>
      <c r="Q1177" s="41" t="s">
        <v>1853</v>
      </c>
      <c r="R1177" s="41" t="s">
        <v>635</v>
      </c>
    </row>
    <row r="1178" spans="1:18" x14ac:dyDescent="0.25">
      <c r="A1178" s="40" t="s">
        <v>935</v>
      </c>
      <c r="B1178" s="40" t="s">
        <v>5655</v>
      </c>
      <c r="C1178" s="40" t="s">
        <v>1847</v>
      </c>
      <c r="D1178" s="40" t="s">
        <v>1848</v>
      </c>
      <c r="E1178" s="40" t="s">
        <v>1911</v>
      </c>
      <c r="F1178" s="40"/>
      <c r="G1178" s="40" t="s">
        <v>76</v>
      </c>
      <c r="H1178" s="40" t="s">
        <v>1804</v>
      </c>
      <c r="I1178" s="40" t="s">
        <v>5580</v>
      </c>
      <c r="J1178" s="40" t="s">
        <v>1847</v>
      </c>
      <c r="K1178" s="40"/>
      <c r="L1178" s="40"/>
      <c r="M1178" s="40" t="s">
        <v>5697</v>
      </c>
      <c r="N1178" s="40">
        <v>60</v>
      </c>
      <c r="O1178" s="40" t="b">
        <v>0</v>
      </c>
      <c r="P1178" s="40" t="s">
        <v>3105</v>
      </c>
      <c r="Q1178" s="40" t="s">
        <v>1853</v>
      </c>
      <c r="R1178" s="40" t="s">
        <v>635</v>
      </c>
    </row>
    <row r="1179" spans="1:18" x14ac:dyDescent="0.25">
      <c r="A1179" s="40" t="s">
        <v>510</v>
      </c>
      <c r="B1179" s="40" t="s">
        <v>905</v>
      </c>
      <c r="C1179" s="40" t="s">
        <v>1847</v>
      </c>
      <c r="D1179" s="40" t="s">
        <v>1848</v>
      </c>
      <c r="E1179" s="40" t="s">
        <v>1968</v>
      </c>
      <c r="F1179" s="40"/>
      <c r="G1179" s="40" t="s">
        <v>75</v>
      </c>
      <c r="H1179" s="40" t="s">
        <v>1806</v>
      </c>
      <c r="I1179" s="40" t="s">
        <v>5580</v>
      </c>
      <c r="J1179" s="40" t="s">
        <v>1847</v>
      </c>
      <c r="K1179" s="40"/>
      <c r="L1179" s="40"/>
      <c r="M1179" s="40" t="s">
        <v>5698</v>
      </c>
      <c r="N1179" s="40">
        <v>60</v>
      </c>
      <c r="O1179" s="40" t="b">
        <v>0</v>
      </c>
      <c r="P1179" s="40" t="s">
        <v>3105</v>
      </c>
      <c r="Q1179" s="40" t="s">
        <v>1853</v>
      </c>
      <c r="R1179" s="40" t="s">
        <v>635</v>
      </c>
    </row>
    <row r="1180" spans="1:18" x14ac:dyDescent="0.25">
      <c r="A1180" s="40" t="s">
        <v>936</v>
      </c>
      <c r="B1180" s="40" t="s">
        <v>5655</v>
      </c>
      <c r="C1180" s="40" t="s">
        <v>1847</v>
      </c>
      <c r="D1180" s="40" t="s">
        <v>1848</v>
      </c>
      <c r="E1180" s="40" t="s">
        <v>1985</v>
      </c>
      <c r="F1180" s="40"/>
      <c r="G1180" s="40" t="s">
        <v>1813</v>
      </c>
      <c r="H1180" s="40" t="s">
        <v>1814</v>
      </c>
      <c r="I1180" s="40" t="s">
        <v>5580</v>
      </c>
      <c r="J1180" s="40" t="s">
        <v>1847</v>
      </c>
      <c r="K1180" s="40"/>
      <c r="L1180" s="40"/>
      <c r="M1180" s="40" t="s">
        <v>5699</v>
      </c>
      <c r="N1180" s="40">
        <v>60</v>
      </c>
      <c r="O1180" s="40" t="b">
        <v>0</v>
      </c>
      <c r="P1180" s="40" t="s">
        <v>3105</v>
      </c>
      <c r="Q1180" s="40" t="s">
        <v>1853</v>
      </c>
      <c r="R1180" s="40" t="s">
        <v>635</v>
      </c>
    </row>
    <row r="1181" spans="1:18" x14ac:dyDescent="0.25">
      <c r="A1181" s="40" t="s">
        <v>78</v>
      </c>
      <c r="B1181" s="40" t="s">
        <v>905</v>
      </c>
      <c r="C1181" s="40" t="s">
        <v>1847</v>
      </c>
      <c r="D1181" s="40" t="s">
        <v>1848</v>
      </c>
      <c r="E1181" s="40" t="s">
        <v>1960</v>
      </c>
      <c r="F1181" s="40"/>
      <c r="G1181" s="40" t="s">
        <v>76</v>
      </c>
      <c r="H1181" s="40" t="s">
        <v>1804</v>
      </c>
      <c r="I1181" s="40" t="s">
        <v>5580</v>
      </c>
      <c r="J1181" s="40" t="s">
        <v>1847</v>
      </c>
      <c r="K1181" s="40"/>
      <c r="L1181" s="40"/>
      <c r="M1181" s="40" t="s">
        <v>5700</v>
      </c>
      <c r="N1181" s="40">
        <v>60</v>
      </c>
      <c r="O1181" s="40" t="b">
        <v>0</v>
      </c>
      <c r="P1181" s="40" t="s">
        <v>3105</v>
      </c>
      <c r="Q1181" s="40" t="s">
        <v>1853</v>
      </c>
      <c r="R1181" s="40" t="s">
        <v>635</v>
      </c>
    </row>
    <row r="1182" spans="1:18" x14ac:dyDescent="0.25">
      <c r="A1182" s="40" t="s">
        <v>538</v>
      </c>
      <c r="B1182" s="40" t="s">
        <v>905</v>
      </c>
      <c r="C1182" s="40" t="s">
        <v>1847</v>
      </c>
      <c r="D1182" s="40" t="s">
        <v>1848</v>
      </c>
      <c r="E1182" s="40" t="s">
        <v>1960</v>
      </c>
      <c r="F1182" s="40"/>
      <c r="G1182" s="40" t="s">
        <v>76</v>
      </c>
      <c r="H1182" s="40" t="s">
        <v>1804</v>
      </c>
      <c r="I1182" s="40" t="s">
        <v>5580</v>
      </c>
      <c r="J1182" s="40" t="s">
        <v>1847</v>
      </c>
      <c r="K1182" s="40"/>
      <c r="L1182" s="40"/>
      <c r="M1182" s="40" t="s">
        <v>5701</v>
      </c>
      <c r="N1182" s="40">
        <v>60</v>
      </c>
      <c r="O1182" s="40" t="b">
        <v>0</v>
      </c>
      <c r="P1182" s="40" t="s">
        <v>3105</v>
      </c>
      <c r="Q1182" s="40" t="s">
        <v>1853</v>
      </c>
      <c r="R1182" s="40" t="s">
        <v>635</v>
      </c>
    </row>
    <row r="1183" spans="1:18" x14ac:dyDescent="0.25">
      <c r="A1183" s="40" t="s">
        <v>937</v>
      </c>
      <c r="B1183" s="40" t="s">
        <v>5655</v>
      </c>
      <c r="C1183" s="40" t="s">
        <v>1847</v>
      </c>
      <c r="D1183" s="40" t="s">
        <v>1848</v>
      </c>
      <c r="E1183" s="40" t="s">
        <v>1985</v>
      </c>
      <c r="F1183" s="40"/>
      <c r="G1183" s="40" t="s">
        <v>1813</v>
      </c>
      <c r="H1183" s="40" t="s">
        <v>1814</v>
      </c>
      <c r="I1183" s="40" t="s">
        <v>5580</v>
      </c>
      <c r="J1183" s="40" t="s">
        <v>1847</v>
      </c>
      <c r="K1183" s="40"/>
      <c r="L1183" s="40"/>
      <c r="M1183" s="40" t="s">
        <v>5702</v>
      </c>
      <c r="N1183" s="40">
        <v>60</v>
      </c>
      <c r="O1183" s="40" t="b">
        <v>0</v>
      </c>
      <c r="P1183" s="40" t="s">
        <v>3105</v>
      </c>
      <c r="Q1183" s="40" t="s">
        <v>1853</v>
      </c>
      <c r="R1183" s="40" t="s">
        <v>635</v>
      </c>
    </row>
    <row r="1184" spans="1:18" x14ac:dyDescent="0.25">
      <c r="A1184" s="40" t="s">
        <v>90</v>
      </c>
      <c r="B1184" s="40" t="s">
        <v>905</v>
      </c>
      <c r="C1184" s="40" t="s">
        <v>1847</v>
      </c>
      <c r="D1184" s="40" t="s">
        <v>1848</v>
      </c>
      <c r="E1184" s="40" t="s">
        <v>1985</v>
      </c>
      <c r="F1184" s="40"/>
      <c r="G1184" s="40" t="s">
        <v>1813</v>
      </c>
      <c r="H1184" s="40" t="s">
        <v>1814</v>
      </c>
      <c r="I1184" s="40" t="s">
        <v>5580</v>
      </c>
      <c r="J1184" s="40" t="s">
        <v>1847</v>
      </c>
      <c r="K1184" s="40"/>
      <c r="L1184" s="40"/>
      <c r="M1184" s="40" t="s">
        <v>5703</v>
      </c>
      <c r="N1184" s="40">
        <v>60</v>
      </c>
      <c r="O1184" s="40" t="b">
        <v>0</v>
      </c>
      <c r="P1184" s="40" t="s">
        <v>3105</v>
      </c>
      <c r="Q1184" s="40" t="s">
        <v>1853</v>
      </c>
      <c r="R1184" s="40" t="s">
        <v>635</v>
      </c>
    </row>
    <row r="1185" spans="1:18" x14ac:dyDescent="0.25">
      <c r="A1185" s="40" t="s">
        <v>219</v>
      </c>
      <c r="B1185" s="40" t="s">
        <v>905</v>
      </c>
      <c r="C1185" s="40" t="s">
        <v>1847</v>
      </c>
      <c r="D1185" s="40" t="s">
        <v>1848</v>
      </c>
      <c r="E1185" s="40" t="s">
        <v>1960</v>
      </c>
      <c r="F1185" s="40"/>
      <c r="G1185" s="40" t="s">
        <v>76</v>
      </c>
      <c r="H1185" s="40" t="s">
        <v>1804</v>
      </c>
      <c r="I1185" s="40" t="s">
        <v>5580</v>
      </c>
      <c r="J1185" s="40" t="s">
        <v>1847</v>
      </c>
      <c r="K1185" s="40"/>
      <c r="L1185" s="40"/>
      <c r="M1185" s="40" t="s">
        <v>5704</v>
      </c>
      <c r="N1185" s="40">
        <v>60</v>
      </c>
      <c r="O1185" s="40" t="b">
        <v>0</v>
      </c>
      <c r="P1185" s="40" t="s">
        <v>3105</v>
      </c>
      <c r="Q1185" s="40" t="s">
        <v>1853</v>
      </c>
      <c r="R1185" s="40" t="s">
        <v>635</v>
      </c>
    </row>
    <row r="1186" spans="1:18" x14ac:dyDescent="0.25">
      <c r="A1186" s="40" t="s">
        <v>938</v>
      </c>
      <c r="B1186" s="40" t="s">
        <v>905</v>
      </c>
      <c r="C1186" s="40" t="s">
        <v>1847</v>
      </c>
      <c r="D1186" s="40" t="s">
        <v>1848</v>
      </c>
      <c r="E1186" s="40" t="s">
        <v>2001</v>
      </c>
      <c r="F1186" s="40"/>
      <c r="G1186" s="40" t="s">
        <v>76</v>
      </c>
      <c r="H1186" s="40" t="s">
        <v>1804</v>
      </c>
      <c r="I1186" s="40" t="s">
        <v>5580</v>
      </c>
      <c r="J1186" s="40" t="s">
        <v>1847</v>
      </c>
      <c r="K1186" s="40"/>
      <c r="L1186" s="40"/>
      <c r="M1186" s="40" t="s">
        <v>5705</v>
      </c>
      <c r="N1186" s="40">
        <v>60</v>
      </c>
      <c r="O1186" s="40" t="b">
        <v>0</v>
      </c>
      <c r="P1186" s="40" t="s">
        <v>3105</v>
      </c>
      <c r="Q1186" s="40" t="s">
        <v>1853</v>
      </c>
      <c r="R1186" s="40" t="s">
        <v>635</v>
      </c>
    </row>
    <row r="1187" spans="1:18" x14ac:dyDescent="0.25">
      <c r="A1187" s="41" t="s">
        <v>939</v>
      </c>
      <c r="B1187" s="41" t="s">
        <v>905</v>
      </c>
      <c r="C1187" s="41" t="s">
        <v>1847</v>
      </c>
      <c r="D1187" s="41" t="s">
        <v>1848</v>
      </c>
      <c r="E1187" s="41" t="s">
        <v>1862</v>
      </c>
      <c r="F1187" s="41"/>
      <c r="G1187" s="41" t="s">
        <v>75</v>
      </c>
      <c r="H1187" s="41" t="s">
        <v>1806</v>
      </c>
      <c r="I1187" s="41" t="s">
        <v>5580</v>
      </c>
      <c r="J1187" s="41" t="s">
        <v>1847</v>
      </c>
      <c r="K1187" s="41"/>
      <c r="L1187" s="41"/>
      <c r="M1187" s="41" t="s">
        <v>5706</v>
      </c>
      <c r="N1187" s="41">
        <v>60</v>
      </c>
      <c r="O1187" s="41" t="b">
        <v>0</v>
      </c>
      <c r="P1187" s="41" t="s">
        <v>3105</v>
      </c>
      <c r="Q1187" s="41" t="s">
        <v>1853</v>
      </c>
      <c r="R1187" s="41" t="s">
        <v>635</v>
      </c>
    </row>
    <row r="1188" spans="1:18" x14ac:dyDescent="0.25">
      <c r="A1188" s="41" t="s">
        <v>940</v>
      </c>
      <c r="B1188" s="41" t="s">
        <v>905</v>
      </c>
      <c r="C1188" s="41" t="s">
        <v>1847</v>
      </c>
      <c r="D1188" s="41" t="s">
        <v>1848</v>
      </c>
      <c r="E1188" s="41" t="s">
        <v>1968</v>
      </c>
      <c r="F1188" s="41"/>
      <c r="G1188" s="41" t="s">
        <v>75</v>
      </c>
      <c r="H1188" s="41" t="s">
        <v>1806</v>
      </c>
      <c r="I1188" s="41" t="s">
        <v>5580</v>
      </c>
      <c r="J1188" s="41" t="s">
        <v>1847</v>
      </c>
      <c r="K1188" s="41"/>
      <c r="L1188" s="41"/>
      <c r="M1188" s="41" t="s">
        <v>5707</v>
      </c>
      <c r="N1188" s="41">
        <v>60</v>
      </c>
      <c r="O1188" s="41" t="b">
        <v>0</v>
      </c>
      <c r="P1188" s="41" t="s">
        <v>3105</v>
      </c>
      <c r="Q1188" s="41" t="s">
        <v>1853</v>
      </c>
      <c r="R1188" s="41" t="s">
        <v>635</v>
      </c>
    </row>
    <row r="1189" spans="1:18" x14ac:dyDescent="0.25">
      <c r="A1189" s="40" t="s">
        <v>941</v>
      </c>
      <c r="B1189" s="40" t="s">
        <v>905</v>
      </c>
      <c r="C1189" s="40" t="s">
        <v>1847</v>
      </c>
      <c r="D1189" s="40" t="s">
        <v>1848</v>
      </c>
      <c r="E1189" s="40" t="s">
        <v>1960</v>
      </c>
      <c r="F1189" s="40"/>
      <c r="G1189" s="40" t="s">
        <v>76</v>
      </c>
      <c r="H1189" s="40" t="s">
        <v>1804</v>
      </c>
      <c r="I1189" s="40" t="s">
        <v>5580</v>
      </c>
      <c r="J1189" s="40" t="s">
        <v>1847</v>
      </c>
      <c r="K1189" s="40"/>
      <c r="L1189" s="40"/>
      <c r="M1189" s="40" t="s">
        <v>5708</v>
      </c>
      <c r="N1189" s="40">
        <v>60</v>
      </c>
      <c r="O1189" s="40" t="b">
        <v>0</v>
      </c>
      <c r="P1189" s="40" t="s">
        <v>3105</v>
      </c>
      <c r="Q1189" s="40" t="s">
        <v>1853</v>
      </c>
      <c r="R1189" s="40" t="s">
        <v>635</v>
      </c>
    </row>
    <row r="1190" spans="1:18" x14ac:dyDescent="0.25">
      <c r="A1190" s="41" t="s">
        <v>942</v>
      </c>
      <c r="B1190" s="41" t="s">
        <v>905</v>
      </c>
      <c r="C1190" s="41" t="s">
        <v>1847</v>
      </c>
      <c r="D1190" s="41" t="s">
        <v>1848</v>
      </c>
      <c r="E1190" s="41" t="s">
        <v>1888</v>
      </c>
      <c r="F1190" s="41"/>
      <c r="G1190" s="41" t="s">
        <v>1813</v>
      </c>
      <c r="H1190" s="41" t="s">
        <v>1814</v>
      </c>
      <c r="I1190" s="41" t="s">
        <v>5580</v>
      </c>
      <c r="J1190" s="41" t="s">
        <v>1847</v>
      </c>
      <c r="K1190" s="41"/>
      <c r="L1190" s="41"/>
      <c r="M1190" s="41" t="s">
        <v>5709</v>
      </c>
      <c r="N1190" s="41">
        <v>60</v>
      </c>
      <c r="O1190" s="41" t="b">
        <v>0</v>
      </c>
      <c r="P1190" s="41" t="s">
        <v>3105</v>
      </c>
      <c r="Q1190" s="41" t="s">
        <v>1853</v>
      </c>
      <c r="R1190" s="41" t="s">
        <v>635</v>
      </c>
    </row>
    <row r="1191" spans="1:18" x14ac:dyDescent="0.25">
      <c r="A1191" s="41" t="s">
        <v>5710</v>
      </c>
      <c r="B1191" s="41" t="s">
        <v>905</v>
      </c>
      <c r="C1191" s="41" t="s">
        <v>1847</v>
      </c>
      <c r="D1191" s="41" t="s">
        <v>1848</v>
      </c>
      <c r="E1191" s="41" t="s">
        <v>1960</v>
      </c>
      <c r="F1191" s="41"/>
      <c r="G1191" s="41" t="s">
        <v>76</v>
      </c>
      <c r="H1191" s="41" t="s">
        <v>1804</v>
      </c>
      <c r="I1191" s="41" t="s">
        <v>5580</v>
      </c>
      <c r="J1191" s="41" t="s">
        <v>1847</v>
      </c>
      <c r="K1191" s="41"/>
      <c r="L1191" s="41"/>
      <c r="M1191" s="41" t="s">
        <v>5711</v>
      </c>
      <c r="N1191" s="41">
        <v>60</v>
      </c>
      <c r="O1191" s="41" t="b">
        <v>0</v>
      </c>
      <c r="P1191" s="41" t="s">
        <v>3105</v>
      </c>
      <c r="Q1191" s="41" t="s">
        <v>1853</v>
      </c>
      <c r="R1191" s="41" t="s">
        <v>635</v>
      </c>
    </row>
    <row r="1192" spans="1:18" x14ac:dyDescent="0.25">
      <c r="A1192" s="40" t="s">
        <v>943</v>
      </c>
      <c r="B1192" s="40" t="s">
        <v>903</v>
      </c>
      <c r="C1192" s="40" t="s">
        <v>1847</v>
      </c>
      <c r="D1192" s="40" t="s">
        <v>1848</v>
      </c>
      <c r="E1192" s="40" t="s">
        <v>2116</v>
      </c>
      <c r="F1192" s="40"/>
      <c r="G1192" s="40" t="s">
        <v>75</v>
      </c>
      <c r="H1192" s="40" t="s">
        <v>1806</v>
      </c>
      <c r="I1192" s="40" t="s">
        <v>5580</v>
      </c>
      <c r="J1192" s="40" t="s">
        <v>1847</v>
      </c>
      <c r="K1192" s="40"/>
      <c r="L1192" s="40"/>
      <c r="M1192" s="40" t="s">
        <v>5712</v>
      </c>
      <c r="N1192" s="40">
        <v>60</v>
      </c>
      <c r="O1192" s="40" t="b">
        <v>0</v>
      </c>
      <c r="P1192" s="40" t="s">
        <v>3105</v>
      </c>
      <c r="Q1192" s="40" t="s">
        <v>1853</v>
      </c>
      <c r="R1192" s="40" t="s">
        <v>635</v>
      </c>
    </row>
    <row r="1193" spans="1:18" x14ac:dyDescent="0.25">
      <c r="A1193" s="41" t="s">
        <v>458</v>
      </c>
      <c r="B1193" s="41" t="s">
        <v>905</v>
      </c>
      <c r="C1193" s="41" t="s">
        <v>1847</v>
      </c>
      <c r="D1193" s="41" t="s">
        <v>1848</v>
      </c>
      <c r="E1193" s="41" t="s">
        <v>1960</v>
      </c>
      <c r="F1193" s="41"/>
      <c r="G1193" s="41" t="s">
        <v>76</v>
      </c>
      <c r="H1193" s="41" t="s">
        <v>1804</v>
      </c>
      <c r="I1193" s="41" t="s">
        <v>5580</v>
      </c>
      <c r="J1193" s="41" t="s">
        <v>1847</v>
      </c>
      <c r="K1193" s="41"/>
      <c r="L1193" s="41"/>
      <c r="M1193" s="41" t="s">
        <v>5713</v>
      </c>
      <c r="N1193" s="41">
        <v>60</v>
      </c>
      <c r="O1193" s="41" t="b">
        <v>0</v>
      </c>
      <c r="P1193" s="41" t="s">
        <v>3105</v>
      </c>
      <c r="Q1193" s="41" t="s">
        <v>1853</v>
      </c>
      <c r="R1193" s="41" t="s">
        <v>635</v>
      </c>
    </row>
    <row r="1194" spans="1:18" x14ac:dyDescent="0.25">
      <c r="A1194" s="40" t="s">
        <v>944</v>
      </c>
      <c r="B1194" s="40" t="s">
        <v>905</v>
      </c>
      <c r="C1194" s="40" t="s">
        <v>1847</v>
      </c>
      <c r="D1194" s="40" t="s">
        <v>1848</v>
      </c>
      <c r="E1194" s="40" t="s">
        <v>1960</v>
      </c>
      <c r="F1194" s="40"/>
      <c r="G1194" s="40" t="s">
        <v>76</v>
      </c>
      <c r="H1194" s="40" t="s">
        <v>1804</v>
      </c>
      <c r="I1194" s="40" t="s">
        <v>5580</v>
      </c>
      <c r="J1194" s="40" t="s">
        <v>1847</v>
      </c>
      <c r="K1194" s="40"/>
      <c r="L1194" s="40"/>
      <c r="M1194" s="40" t="s">
        <v>5714</v>
      </c>
      <c r="N1194" s="40">
        <v>60</v>
      </c>
      <c r="O1194" s="40" t="b">
        <v>0</v>
      </c>
      <c r="P1194" s="40" t="s">
        <v>3105</v>
      </c>
      <c r="Q1194" s="40" t="s">
        <v>1853</v>
      </c>
      <c r="R1194" s="40" t="s">
        <v>635</v>
      </c>
    </row>
    <row r="1195" spans="1:18" x14ac:dyDescent="0.25">
      <c r="A1195" s="40" t="s">
        <v>945</v>
      </c>
      <c r="B1195" s="40" t="s">
        <v>905</v>
      </c>
      <c r="C1195" s="40" t="s">
        <v>1847</v>
      </c>
      <c r="D1195" s="40" t="s">
        <v>1848</v>
      </c>
      <c r="E1195" s="40" t="s">
        <v>1849</v>
      </c>
      <c r="F1195" s="40"/>
      <c r="G1195" s="40" t="s">
        <v>1813</v>
      </c>
      <c r="H1195" s="40" t="s">
        <v>1814</v>
      </c>
      <c r="I1195" s="40" t="s">
        <v>5580</v>
      </c>
      <c r="J1195" s="40" t="s">
        <v>1847</v>
      </c>
      <c r="K1195" s="40"/>
      <c r="L1195" s="40"/>
      <c r="M1195" s="40" t="s">
        <v>5715</v>
      </c>
      <c r="N1195" s="40">
        <v>60</v>
      </c>
      <c r="O1195" s="40" t="b">
        <v>0</v>
      </c>
      <c r="P1195" s="40" t="s">
        <v>3105</v>
      </c>
      <c r="Q1195" s="40" t="s">
        <v>1853</v>
      </c>
      <c r="R1195" s="40" t="s">
        <v>635</v>
      </c>
    </row>
    <row r="1196" spans="1:18" x14ac:dyDescent="0.25">
      <c r="A1196" s="40" t="s">
        <v>946</v>
      </c>
      <c r="B1196" s="40" t="s">
        <v>5655</v>
      </c>
      <c r="C1196" s="40" t="s">
        <v>1847</v>
      </c>
      <c r="D1196" s="40" t="s">
        <v>1848</v>
      </c>
      <c r="E1196" s="40" t="s">
        <v>1911</v>
      </c>
      <c r="F1196" s="40"/>
      <c r="G1196" s="40" t="s">
        <v>76</v>
      </c>
      <c r="H1196" s="40" t="s">
        <v>1804</v>
      </c>
      <c r="I1196" s="40" t="s">
        <v>5580</v>
      </c>
      <c r="J1196" s="40" t="s">
        <v>1847</v>
      </c>
      <c r="K1196" s="40"/>
      <c r="L1196" s="40"/>
      <c r="M1196" s="40" t="s">
        <v>5716</v>
      </c>
      <c r="N1196" s="40">
        <v>60</v>
      </c>
      <c r="O1196" s="40" t="b">
        <v>0</v>
      </c>
      <c r="P1196" s="40" t="s">
        <v>3105</v>
      </c>
      <c r="Q1196" s="40" t="s">
        <v>1853</v>
      </c>
      <c r="R1196" s="40" t="s">
        <v>635</v>
      </c>
    </row>
    <row r="1197" spans="1:18" x14ac:dyDescent="0.25">
      <c r="A1197" s="40" t="s">
        <v>459</v>
      </c>
      <c r="B1197" s="40" t="s">
        <v>905</v>
      </c>
      <c r="C1197" s="40" t="s">
        <v>1847</v>
      </c>
      <c r="D1197" s="40" t="s">
        <v>1848</v>
      </c>
      <c r="E1197" s="40" t="s">
        <v>1862</v>
      </c>
      <c r="F1197" s="40"/>
      <c r="G1197" s="40" t="s">
        <v>75</v>
      </c>
      <c r="H1197" s="40" t="s">
        <v>1806</v>
      </c>
      <c r="I1197" s="40" t="s">
        <v>5580</v>
      </c>
      <c r="J1197" s="40" t="s">
        <v>1847</v>
      </c>
      <c r="K1197" s="40"/>
      <c r="L1197" s="40"/>
      <c r="M1197" s="40" t="s">
        <v>5717</v>
      </c>
      <c r="N1197" s="40">
        <v>60</v>
      </c>
      <c r="O1197" s="40" t="b">
        <v>0</v>
      </c>
      <c r="P1197" s="40" t="s">
        <v>3105</v>
      </c>
      <c r="Q1197" s="40" t="s">
        <v>1853</v>
      </c>
      <c r="R1197" s="40" t="s">
        <v>635</v>
      </c>
    </row>
    <row r="1198" spans="1:18" x14ac:dyDescent="0.25">
      <c r="A1198" s="40" t="s">
        <v>460</v>
      </c>
      <c r="B1198" s="40" t="s">
        <v>905</v>
      </c>
      <c r="C1198" s="40" t="s">
        <v>1847</v>
      </c>
      <c r="D1198" s="40" t="s">
        <v>1848</v>
      </c>
      <c r="E1198" s="40" t="s">
        <v>1960</v>
      </c>
      <c r="F1198" s="40"/>
      <c r="G1198" s="40" t="s">
        <v>76</v>
      </c>
      <c r="H1198" s="40" t="s">
        <v>1804</v>
      </c>
      <c r="I1198" s="40" t="s">
        <v>5580</v>
      </c>
      <c r="J1198" s="40" t="s">
        <v>1847</v>
      </c>
      <c r="K1198" s="40"/>
      <c r="L1198" s="40"/>
      <c r="M1198" s="40" t="s">
        <v>5718</v>
      </c>
      <c r="N1198" s="40">
        <v>60</v>
      </c>
      <c r="O1198" s="40" t="b">
        <v>0</v>
      </c>
      <c r="P1198" s="40" t="s">
        <v>3105</v>
      </c>
      <c r="Q1198" s="40" t="s">
        <v>1853</v>
      </c>
      <c r="R1198" s="40" t="s">
        <v>635</v>
      </c>
    </row>
    <row r="1199" spans="1:18" x14ac:dyDescent="0.25">
      <c r="A1199" s="40" t="s">
        <v>947</v>
      </c>
      <c r="B1199" s="40" t="s">
        <v>905</v>
      </c>
      <c r="C1199" s="40" t="s">
        <v>1847</v>
      </c>
      <c r="D1199" s="40" t="s">
        <v>1848</v>
      </c>
      <c r="E1199" s="40" t="s">
        <v>1960</v>
      </c>
      <c r="F1199" s="40"/>
      <c r="G1199" s="40" t="s">
        <v>76</v>
      </c>
      <c r="H1199" s="40" t="s">
        <v>1804</v>
      </c>
      <c r="I1199" s="40" t="s">
        <v>5580</v>
      </c>
      <c r="J1199" s="40" t="s">
        <v>1847</v>
      </c>
      <c r="K1199" s="40"/>
      <c r="L1199" s="40"/>
      <c r="M1199" s="40" t="s">
        <v>5719</v>
      </c>
      <c r="N1199" s="40">
        <v>60</v>
      </c>
      <c r="O1199" s="40" t="b">
        <v>0</v>
      </c>
      <c r="P1199" s="40" t="s">
        <v>3105</v>
      </c>
      <c r="Q1199" s="40" t="s">
        <v>1853</v>
      </c>
      <c r="R1199" s="40" t="s">
        <v>635</v>
      </c>
    </row>
    <row r="1200" spans="1:18" x14ac:dyDescent="0.25">
      <c r="A1200" s="40" t="s">
        <v>461</v>
      </c>
      <c r="B1200" s="40" t="s">
        <v>905</v>
      </c>
      <c r="C1200" s="40" t="s">
        <v>1847</v>
      </c>
      <c r="D1200" s="40" t="s">
        <v>1848</v>
      </c>
      <c r="E1200" s="40" t="s">
        <v>2001</v>
      </c>
      <c r="F1200" s="40"/>
      <c r="G1200" s="40" t="s">
        <v>76</v>
      </c>
      <c r="H1200" s="40" t="s">
        <v>1804</v>
      </c>
      <c r="I1200" s="40" t="s">
        <v>5580</v>
      </c>
      <c r="J1200" s="40" t="s">
        <v>1847</v>
      </c>
      <c r="K1200" s="40"/>
      <c r="L1200" s="40"/>
      <c r="M1200" s="40" t="s">
        <v>5720</v>
      </c>
      <c r="N1200" s="40">
        <v>60</v>
      </c>
      <c r="O1200" s="40" t="b">
        <v>0</v>
      </c>
      <c r="P1200" s="40" t="s">
        <v>3105</v>
      </c>
      <c r="Q1200" s="40" t="s">
        <v>1853</v>
      </c>
      <c r="R1200" s="40" t="s">
        <v>635</v>
      </c>
    </row>
    <row r="1201" spans="1:18" x14ac:dyDescent="0.25">
      <c r="A1201" s="40" t="s">
        <v>462</v>
      </c>
      <c r="B1201" s="40" t="s">
        <v>905</v>
      </c>
      <c r="C1201" s="40" t="s">
        <v>1847</v>
      </c>
      <c r="D1201" s="40" t="s">
        <v>1848</v>
      </c>
      <c r="E1201" s="40" t="s">
        <v>1985</v>
      </c>
      <c r="F1201" s="40"/>
      <c r="G1201" s="40" t="s">
        <v>1813</v>
      </c>
      <c r="H1201" s="40" t="s">
        <v>1814</v>
      </c>
      <c r="I1201" s="40" t="s">
        <v>5580</v>
      </c>
      <c r="J1201" s="40" t="s">
        <v>1847</v>
      </c>
      <c r="K1201" s="40"/>
      <c r="L1201" s="40"/>
      <c r="M1201" s="40" t="s">
        <v>5721</v>
      </c>
      <c r="N1201" s="40">
        <v>60</v>
      </c>
      <c r="O1201" s="40" t="b">
        <v>0</v>
      </c>
      <c r="P1201" s="40" t="s">
        <v>3105</v>
      </c>
      <c r="Q1201" s="40" t="s">
        <v>1853</v>
      </c>
      <c r="R1201" s="40" t="s">
        <v>635</v>
      </c>
    </row>
    <row r="1202" spans="1:18" x14ac:dyDescent="0.25">
      <c r="A1202" s="40" t="s">
        <v>948</v>
      </c>
      <c r="B1202" s="40" t="s">
        <v>903</v>
      </c>
      <c r="C1202" s="40" t="s">
        <v>1847</v>
      </c>
      <c r="D1202" s="40" t="s">
        <v>1848</v>
      </c>
      <c r="E1202" s="40" t="s">
        <v>1916</v>
      </c>
      <c r="F1202" s="40"/>
      <c r="G1202" s="40" t="s">
        <v>1813</v>
      </c>
      <c r="H1202" s="40" t="s">
        <v>1814</v>
      </c>
      <c r="I1202" s="40" t="s">
        <v>5580</v>
      </c>
      <c r="J1202" s="40" t="s">
        <v>1847</v>
      </c>
      <c r="K1202" s="40"/>
      <c r="L1202" s="40"/>
      <c r="M1202" s="40" t="s">
        <v>5722</v>
      </c>
      <c r="N1202" s="40">
        <v>60</v>
      </c>
      <c r="O1202" s="40" t="b">
        <v>0</v>
      </c>
      <c r="P1202" s="40" t="s">
        <v>3105</v>
      </c>
      <c r="Q1202" s="40" t="s">
        <v>1853</v>
      </c>
      <c r="R1202" s="40" t="s">
        <v>635</v>
      </c>
    </row>
    <row r="1203" spans="1:18" x14ac:dyDescent="0.25">
      <c r="A1203" s="40" t="s">
        <v>463</v>
      </c>
      <c r="B1203" s="40" t="s">
        <v>905</v>
      </c>
      <c r="C1203" s="40" t="s">
        <v>1847</v>
      </c>
      <c r="D1203" s="40" t="s">
        <v>1848</v>
      </c>
      <c r="E1203" s="40" t="s">
        <v>1862</v>
      </c>
      <c r="F1203" s="40"/>
      <c r="G1203" s="40" t="s">
        <v>75</v>
      </c>
      <c r="H1203" s="40" t="s">
        <v>1806</v>
      </c>
      <c r="I1203" s="40" t="s">
        <v>5580</v>
      </c>
      <c r="J1203" s="40" t="s">
        <v>1847</v>
      </c>
      <c r="K1203" s="40"/>
      <c r="L1203" s="40"/>
      <c r="M1203" s="40" t="s">
        <v>5723</v>
      </c>
      <c r="N1203" s="40">
        <v>60</v>
      </c>
      <c r="O1203" s="40" t="b">
        <v>0</v>
      </c>
      <c r="P1203" s="40" t="s">
        <v>3105</v>
      </c>
      <c r="Q1203" s="40" t="s">
        <v>1853</v>
      </c>
      <c r="R1203" s="40" t="s">
        <v>635</v>
      </c>
    </row>
    <row r="1204" spans="1:18" x14ac:dyDescent="0.25">
      <c r="A1204" s="40" t="s">
        <v>465</v>
      </c>
      <c r="B1204" s="40" t="s">
        <v>905</v>
      </c>
      <c r="C1204" s="40" t="s">
        <v>1847</v>
      </c>
      <c r="D1204" s="40" t="s">
        <v>1848</v>
      </c>
      <c r="E1204" s="40" t="s">
        <v>1849</v>
      </c>
      <c r="F1204" s="40"/>
      <c r="G1204" s="40" t="s">
        <v>76</v>
      </c>
      <c r="H1204" s="40" t="s">
        <v>1804</v>
      </c>
      <c r="I1204" s="40" t="s">
        <v>5580</v>
      </c>
      <c r="J1204" s="40" t="s">
        <v>1847</v>
      </c>
      <c r="K1204" s="40"/>
      <c r="L1204" s="40"/>
      <c r="M1204" s="40" t="s">
        <v>5724</v>
      </c>
      <c r="N1204" s="40">
        <v>60</v>
      </c>
      <c r="O1204" s="40" t="b">
        <v>0</v>
      </c>
      <c r="P1204" s="40" t="s">
        <v>3105</v>
      </c>
      <c r="Q1204" s="40" t="s">
        <v>1853</v>
      </c>
      <c r="R1204" s="40" t="s">
        <v>635</v>
      </c>
    </row>
    <row r="1205" spans="1:18" x14ac:dyDescent="0.25">
      <c r="A1205" s="40" t="s">
        <v>464</v>
      </c>
      <c r="B1205" s="40" t="s">
        <v>905</v>
      </c>
      <c r="C1205" s="40" t="s">
        <v>1847</v>
      </c>
      <c r="D1205" s="40" t="s">
        <v>1848</v>
      </c>
      <c r="E1205" s="40" t="s">
        <v>1960</v>
      </c>
      <c r="F1205" s="40"/>
      <c r="G1205" s="40" t="s">
        <v>76</v>
      </c>
      <c r="H1205" s="40" t="s">
        <v>1804</v>
      </c>
      <c r="I1205" s="40" t="s">
        <v>5580</v>
      </c>
      <c r="J1205" s="40" t="s">
        <v>1847</v>
      </c>
      <c r="K1205" s="40"/>
      <c r="L1205" s="40"/>
      <c r="M1205" s="40" t="s">
        <v>5725</v>
      </c>
      <c r="N1205" s="40">
        <v>60</v>
      </c>
      <c r="O1205" s="40" t="b">
        <v>0</v>
      </c>
      <c r="P1205" s="40" t="s">
        <v>3105</v>
      </c>
      <c r="Q1205" s="40" t="s">
        <v>1853</v>
      </c>
      <c r="R1205" s="40" t="s">
        <v>635</v>
      </c>
    </row>
    <row r="1206" spans="1:18" x14ac:dyDescent="0.25">
      <c r="A1206" s="40" t="s">
        <v>5726</v>
      </c>
      <c r="B1206" s="40" t="s">
        <v>905</v>
      </c>
      <c r="C1206" s="40" t="s">
        <v>1847</v>
      </c>
      <c r="D1206" s="40" t="s">
        <v>1848</v>
      </c>
      <c r="E1206" s="40" t="s">
        <v>1862</v>
      </c>
      <c r="F1206" s="40"/>
      <c r="G1206" s="40" t="s">
        <v>75</v>
      </c>
      <c r="H1206" s="40" t="s">
        <v>1806</v>
      </c>
      <c r="I1206" s="40" t="s">
        <v>5580</v>
      </c>
      <c r="J1206" s="40" t="s">
        <v>1847</v>
      </c>
      <c r="K1206" s="40"/>
      <c r="L1206" s="40"/>
      <c r="M1206" s="40" t="s">
        <v>5727</v>
      </c>
      <c r="N1206" s="40">
        <v>60</v>
      </c>
      <c r="O1206" s="40" t="b">
        <v>0</v>
      </c>
      <c r="P1206" s="40" t="s">
        <v>3105</v>
      </c>
      <c r="Q1206" s="40" t="s">
        <v>1853</v>
      </c>
      <c r="R1206" s="40" t="s">
        <v>635</v>
      </c>
    </row>
    <row r="1207" spans="1:18" x14ac:dyDescent="0.25">
      <c r="A1207" s="40" t="s">
        <v>949</v>
      </c>
      <c r="B1207" s="40" t="s">
        <v>903</v>
      </c>
      <c r="C1207" s="40" t="s">
        <v>1847</v>
      </c>
      <c r="D1207" s="40" t="s">
        <v>1848</v>
      </c>
      <c r="E1207" s="40" t="s">
        <v>1916</v>
      </c>
      <c r="F1207" s="40"/>
      <c r="G1207" s="40" t="s">
        <v>1813</v>
      </c>
      <c r="H1207" s="40" t="s">
        <v>1814</v>
      </c>
      <c r="I1207" s="40" t="s">
        <v>5580</v>
      </c>
      <c r="J1207" s="40" t="s">
        <v>1847</v>
      </c>
      <c r="K1207" s="40"/>
      <c r="L1207" s="40"/>
      <c r="M1207" s="40" t="s">
        <v>5728</v>
      </c>
      <c r="N1207" s="40">
        <v>60</v>
      </c>
      <c r="O1207" s="40" t="b">
        <v>0</v>
      </c>
      <c r="P1207" s="40" t="s">
        <v>3105</v>
      </c>
      <c r="Q1207" s="40" t="s">
        <v>1853</v>
      </c>
      <c r="R1207" s="40" t="s">
        <v>635</v>
      </c>
    </row>
    <row r="1208" spans="1:18" x14ac:dyDescent="0.25">
      <c r="A1208" s="40" t="s">
        <v>950</v>
      </c>
      <c r="B1208" s="40" t="s">
        <v>905</v>
      </c>
      <c r="C1208" s="40" t="s">
        <v>1847</v>
      </c>
      <c r="D1208" s="40" t="s">
        <v>1848</v>
      </c>
      <c r="E1208" s="40" t="s">
        <v>1941</v>
      </c>
      <c r="F1208" s="40"/>
      <c r="G1208" s="40" t="s">
        <v>76</v>
      </c>
      <c r="H1208" s="40" t="s">
        <v>1804</v>
      </c>
      <c r="I1208" s="40" t="s">
        <v>5580</v>
      </c>
      <c r="J1208" s="40" t="s">
        <v>1847</v>
      </c>
      <c r="K1208" s="40"/>
      <c r="L1208" s="40"/>
      <c r="M1208" s="40" t="s">
        <v>5729</v>
      </c>
      <c r="N1208" s="40">
        <v>60</v>
      </c>
      <c r="O1208" s="40" t="b">
        <v>0</v>
      </c>
      <c r="P1208" s="40" t="s">
        <v>3105</v>
      </c>
      <c r="Q1208" s="40" t="s">
        <v>1853</v>
      </c>
      <c r="R1208" s="40" t="s">
        <v>635</v>
      </c>
    </row>
    <row r="1209" spans="1:18" x14ac:dyDescent="0.25">
      <c r="A1209" s="40" t="s">
        <v>5730</v>
      </c>
      <c r="B1209" s="40" t="s">
        <v>905</v>
      </c>
      <c r="C1209" s="40" t="s">
        <v>1847</v>
      </c>
      <c r="D1209" s="40" t="s">
        <v>1848</v>
      </c>
      <c r="E1209" s="40" t="s">
        <v>1985</v>
      </c>
      <c r="F1209" s="40"/>
      <c r="G1209" s="40" t="s">
        <v>1813</v>
      </c>
      <c r="H1209" s="40" t="s">
        <v>1814</v>
      </c>
      <c r="I1209" s="40" t="s">
        <v>5580</v>
      </c>
      <c r="J1209" s="40" t="s">
        <v>1847</v>
      </c>
      <c r="K1209" s="40"/>
      <c r="L1209" s="40"/>
      <c r="M1209" s="40" t="s">
        <v>5731</v>
      </c>
      <c r="N1209" s="40">
        <v>60</v>
      </c>
      <c r="O1209" s="40" t="b">
        <v>0</v>
      </c>
      <c r="P1209" s="40" t="s">
        <v>3105</v>
      </c>
      <c r="Q1209" s="40" t="s">
        <v>1853</v>
      </c>
      <c r="R1209" s="40" t="s">
        <v>635</v>
      </c>
    </row>
    <row r="1210" spans="1:18" x14ac:dyDescent="0.25">
      <c r="A1210" s="40" t="s">
        <v>466</v>
      </c>
      <c r="B1210" s="40" t="s">
        <v>905</v>
      </c>
      <c r="C1210" s="40" t="s">
        <v>1847</v>
      </c>
      <c r="D1210" s="40" t="s">
        <v>1848</v>
      </c>
      <c r="E1210" s="40" t="s">
        <v>1960</v>
      </c>
      <c r="F1210" s="40"/>
      <c r="G1210" s="40" t="s">
        <v>76</v>
      </c>
      <c r="H1210" s="40" t="s">
        <v>1804</v>
      </c>
      <c r="I1210" s="40" t="s">
        <v>5580</v>
      </c>
      <c r="J1210" s="40" t="s">
        <v>1847</v>
      </c>
      <c r="K1210" s="40"/>
      <c r="L1210" s="40"/>
      <c r="M1210" s="40" t="s">
        <v>5732</v>
      </c>
      <c r="N1210" s="40">
        <v>60</v>
      </c>
      <c r="O1210" s="40" t="b">
        <v>0</v>
      </c>
      <c r="P1210" s="40" t="s">
        <v>3105</v>
      </c>
      <c r="Q1210" s="40" t="s">
        <v>1853</v>
      </c>
      <c r="R1210" s="40" t="s">
        <v>635</v>
      </c>
    </row>
    <row r="1211" spans="1:18" x14ac:dyDescent="0.25">
      <c r="A1211" s="40" t="s">
        <v>951</v>
      </c>
      <c r="B1211" s="40" t="s">
        <v>905</v>
      </c>
      <c r="C1211" s="40" t="s">
        <v>1847</v>
      </c>
      <c r="D1211" s="40" t="s">
        <v>1848</v>
      </c>
      <c r="E1211" s="40" t="s">
        <v>2001</v>
      </c>
      <c r="F1211" s="40"/>
      <c r="G1211" s="40" t="s">
        <v>76</v>
      </c>
      <c r="H1211" s="40" t="s">
        <v>1804</v>
      </c>
      <c r="I1211" s="40" t="s">
        <v>5580</v>
      </c>
      <c r="J1211" s="40" t="s">
        <v>1847</v>
      </c>
      <c r="K1211" s="40"/>
      <c r="L1211" s="40"/>
      <c r="M1211" s="40" t="s">
        <v>5733</v>
      </c>
      <c r="N1211" s="40">
        <v>60</v>
      </c>
      <c r="O1211" s="40" t="b">
        <v>0</v>
      </c>
      <c r="P1211" s="40" t="s">
        <v>3105</v>
      </c>
      <c r="Q1211" s="40" t="s">
        <v>1853</v>
      </c>
      <c r="R1211" s="40" t="s">
        <v>635</v>
      </c>
    </row>
    <row r="1212" spans="1:18" x14ac:dyDescent="0.25">
      <c r="A1212" s="40" t="s">
        <v>952</v>
      </c>
      <c r="B1212" s="40" t="s">
        <v>903</v>
      </c>
      <c r="C1212" s="40" t="s">
        <v>1847</v>
      </c>
      <c r="D1212" s="40" t="s">
        <v>1848</v>
      </c>
      <c r="E1212" s="40" t="s">
        <v>2116</v>
      </c>
      <c r="F1212" s="40"/>
      <c r="G1212" s="40" t="s">
        <v>76</v>
      </c>
      <c r="H1212" s="40" t="s">
        <v>1804</v>
      </c>
      <c r="I1212" s="40" t="s">
        <v>5580</v>
      </c>
      <c r="J1212" s="40" t="s">
        <v>1847</v>
      </c>
      <c r="K1212" s="40"/>
      <c r="L1212" s="40"/>
      <c r="M1212" s="40" t="s">
        <v>5734</v>
      </c>
      <c r="N1212" s="40">
        <v>60</v>
      </c>
      <c r="O1212" s="40" t="b">
        <v>0</v>
      </c>
      <c r="P1212" s="40" t="s">
        <v>3105</v>
      </c>
      <c r="Q1212" s="40" t="s">
        <v>1853</v>
      </c>
      <c r="R1212" s="40" t="s">
        <v>635</v>
      </c>
    </row>
    <row r="1213" spans="1:18" x14ac:dyDescent="0.25">
      <c r="A1213" s="40" t="s">
        <v>467</v>
      </c>
      <c r="B1213" s="40" t="s">
        <v>905</v>
      </c>
      <c r="C1213" s="40" t="s">
        <v>1847</v>
      </c>
      <c r="D1213" s="40" t="s">
        <v>1848</v>
      </c>
      <c r="E1213" s="40" t="s">
        <v>1960</v>
      </c>
      <c r="F1213" s="40"/>
      <c r="G1213" s="40" t="s">
        <v>76</v>
      </c>
      <c r="H1213" s="40" t="s">
        <v>1804</v>
      </c>
      <c r="I1213" s="40" t="s">
        <v>5580</v>
      </c>
      <c r="J1213" s="40" t="s">
        <v>1847</v>
      </c>
      <c r="K1213" s="40"/>
      <c r="L1213" s="40"/>
      <c r="M1213" s="40" t="s">
        <v>5735</v>
      </c>
      <c r="N1213" s="40">
        <v>60</v>
      </c>
      <c r="O1213" s="40" t="b">
        <v>0</v>
      </c>
      <c r="P1213" s="40" t="s">
        <v>3105</v>
      </c>
      <c r="Q1213" s="40" t="s">
        <v>1853</v>
      </c>
      <c r="R1213" s="40" t="s">
        <v>635</v>
      </c>
    </row>
    <row r="1214" spans="1:18" x14ac:dyDescent="0.25">
      <c r="A1214" s="40" t="s">
        <v>953</v>
      </c>
      <c r="B1214" s="40" t="s">
        <v>903</v>
      </c>
      <c r="C1214" s="40" t="s">
        <v>1847</v>
      </c>
      <c r="D1214" s="40" t="s">
        <v>1848</v>
      </c>
      <c r="E1214" s="40" t="s">
        <v>1916</v>
      </c>
      <c r="F1214" s="40"/>
      <c r="G1214" s="40" t="s">
        <v>1813</v>
      </c>
      <c r="H1214" s="40" t="s">
        <v>1814</v>
      </c>
      <c r="I1214" s="40" t="s">
        <v>5580</v>
      </c>
      <c r="J1214" s="40" t="s">
        <v>1847</v>
      </c>
      <c r="K1214" s="40"/>
      <c r="L1214" s="40"/>
      <c r="M1214" s="40" t="s">
        <v>5736</v>
      </c>
      <c r="N1214" s="40">
        <v>60</v>
      </c>
      <c r="O1214" s="40" t="b">
        <v>0</v>
      </c>
      <c r="P1214" s="40" t="s">
        <v>3105</v>
      </c>
      <c r="Q1214" s="40" t="s">
        <v>1853</v>
      </c>
      <c r="R1214" s="40" t="s">
        <v>635</v>
      </c>
    </row>
    <row r="1215" spans="1:18" x14ac:dyDescent="0.25">
      <c r="A1215" s="40" t="s">
        <v>954</v>
      </c>
      <c r="B1215" s="40" t="s">
        <v>905</v>
      </c>
      <c r="C1215" s="40" t="s">
        <v>1847</v>
      </c>
      <c r="D1215" s="40" t="s">
        <v>1848</v>
      </c>
      <c r="E1215" s="40" t="s">
        <v>1960</v>
      </c>
      <c r="F1215" s="40"/>
      <c r="G1215" s="40" t="s">
        <v>76</v>
      </c>
      <c r="H1215" s="40" t="s">
        <v>1804</v>
      </c>
      <c r="I1215" s="40" t="s">
        <v>5580</v>
      </c>
      <c r="J1215" s="40" t="s">
        <v>1847</v>
      </c>
      <c r="K1215" s="40"/>
      <c r="L1215" s="40"/>
      <c r="M1215" s="40" t="s">
        <v>5737</v>
      </c>
      <c r="N1215" s="40">
        <v>60</v>
      </c>
      <c r="O1215" s="40" t="b">
        <v>0</v>
      </c>
      <c r="P1215" s="40" t="s">
        <v>3105</v>
      </c>
      <c r="Q1215" s="40" t="s">
        <v>1853</v>
      </c>
      <c r="R1215" s="40" t="s">
        <v>635</v>
      </c>
    </row>
    <row r="1216" spans="1:18" x14ac:dyDescent="0.25">
      <c r="A1216" s="40" t="s">
        <v>470</v>
      </c>
      <c r="B1216" s="40" t="s">
        <v>905</v>
      </c>
      <c r="C1216" s="40" t="s">
        <v>1847</v>
      </c>
      <c r="D1216" s="40" t="s">
        <v>1848</v>
      </c>
      <c r="E1216" s="40" t="s">
        <v>1862</v>
      </c>
      <c r="F1216" s="40"/>
      <c r="G1216" s="40" t="s">
        <v>75</v>
      </c>
      <c r="H1216" s="40" t="s">
        <v>1806</v>
      </c>
      <c r="I1216" s="40" t="s">
        <v>5580</v>
      </c>
      <c r="J1216" s="40" t="s">
        <v>1847</v>
      </c>
      <c r="K1216" s="40"/>
      <c r="L1216" s="40"/>
      <c r="M1216" s="40" t="s">
        <v>5738</v>
      </c>
      <c r="N1216" s="40">
        <v>60</v>
      </c>
      <c r="O1216" s="40" t="b">
        <v>0</v>
      </c>
      <c r="P1216" s="40" t="s">
        <v>3105</v>
      </c>
      <c r="Q1216" s="40" t="s">
        <v>1853</v>
      </c>
      <c r="R1216" s="40" t="s">
        <v>635</v>
      </c>
    </row>
    <row r="1217" spans="1:18" x14ac:dyDescent="0.25">
      <c r="A1217" s="40" t="s">
        <v>955</v>
      </c>
      <c r="B1217" s="40" t="s">
        <v>903</v>
      </c>
      <c r="C1217" s="40" t="s">
        <v>1847</v>
      </c>
      <c r="D1217" s="40" t="s">
        <v>1848</v>
      </c>
      <c r="E1217" s="40" t="s">
        <v>1916</v>
      </c>
      <c r="F1217" s="40"/>
      <c r="G1217" s="40" t="s">
        <v>1813</v>
      </c>
      <c r="H1217" s="40" t="s">
        <v>1814</v>
      </c>
      <c r="I1217" s="40" t="s">
        <v>5580</v>
      </c>
      <c r="J1217" s="40" t="s">
        <v>1847</v>
      </c>
      <c r="K1217" s="40"/>
      <c r="L1217" s="40"/>
      <c r="M1217" s="40" t="s">
        <v>5739</v>
      </c>
      <c r="N1217" s="40">
        <v>60</v>
      </c>
      <c r="O1217" s="40" t="b">
        <v>0</v>
      </c>
      <c r="P1217" s="40" t="s">
        <v>3105</v>
      </c>
      <c r="Q1217" s="40" t="s">
        <v>1853</v>
      </c>
      <c r="R1217" s="40" t="s">
        <v>635</v>
      </c>
    </row>
    <row r="1218" spans="1:18" x14ac:dyDescent="0.25">
      <c r="A1218" s="40" t="s">
        <v>956</v>
      </c>
      <c r="B1218" s="40" t="s">
        <v>905</v>
      </c>
      <c r="C1218" s="40" t="s">
        <v>1847</v>
      </c>
      <c r="D1218" s="40" t="s">
        <v>1848</v>
      </c>
      <c r="E1218" s="40" t="s">
        <v>1888</v>
      </c>
      <c r="F1218" s="40"/>
      <c r="G1218" s="40" t="s">
        <v>1813</v>
      </c>
      <c r="H1218" s="40" t="s">
        <v>1814</v>
      </c>
      <c r="I1218" s="40" t="s">
        <v>5580</v>
      </c>
      <c r="J1218" s="40" t="s">
        <v>1847</v>
      </c>
      <c r="K1218" s="40"/>
      <c r="L1218" s="40"/>
      <c r="M1218" s="40" t="s">
        <v>5740</v>
      </c>
      <c r="N1218" s="40">
        <v>60</v>
      </c>
      <c r="O1218" s="40" t="b">
        <v>0</v>
      </c>
      <c r="P1218" s="40" t="s">
        <v>3105</v>
      </c>
      <c r="Q1218" s="40" t="s">
        <v>1853</v>
      </c>
      <c r="R1218" s="40" t="s">
        <v>635</v>
      </c>
    </row>
    <row r="1219" spans="1:18" x14ac:dyDescent="0.25">
      <c r="A1219" s="40" t="s">
        <v>85</v>
      </c>
      <c r="B1219" s="40" t="s">
        <v>905</v>
      </c>
      <c r="C1219" s="40" t="s">
        <v>1847</v>
      </c>
      <c r="D1219" s="40" t="s">
        <v>1848</v>
      </c>
      <c r="E1219" s="40" t="s">
        <v>1888</v>
      </c>
      <c r="F1219" s="40"/>
      <c r="G1219" s="40" t="s">
        <v>1813</v>
      </c>
      <c r="H1219" s="40" t="s">
        <v>1814</v>
      </c>
      <c r="I1219" s="40" t="s">
        <v>5580</v>
      </c>
      <c r="J1219" s="40" t="s">
        <v>1847</v>
      </c>
      <c r="K1219" s="40"/>
      <c r="L1219" s="40"/>
      <c r="M1219" s="40" t="s">
        <v>5741</v>
      </c>
      <c r="N1219" s="40">
        <v>60</v>
      </c>
      <c r="O1219" s="40" t="b">
        <v>0</v>
      </c>
      <c r="P1219" s="40" t="s">
        <v>3105</v>
      </c>
      <c r="Q1219" s="40" t="s">
        <v>1853</v>
      </c>
      <c r="R1219" s="40" t="s">
        <v>635</v>
      </c>
    </row>
    <row r="1220" spans="1:18" x14ac:dyDescent="0.25">
      <c r="A1220" s="41" t="s">
        <v>957</v>
      </c>
      <c r="B1220" s="41" t="s">
        <v>905</v>
      </c>
      <c r="C1220" s="41" t="s">
        <v>1847</v>
      </c>
      <c r="D1220" s="41" t="s">
        <v>1848</v>
      </c>
      <c r="E1220" s="41" t="s">
        <v>1985</v>
      </c>
      <c r="F1220" s="41"/>
      <c r="G1220" s="41" t="s">
        <v>1813</v>
      </c>
      <c r="H1220" s="41" t="s">
        <v>1814</v>
      </c>
      <c r="I1220" s="41" t="s">
        <v>5580</v>
      </c>
      <c r="J1220" s="41" t="s">
        <v>1847</v>
      </c>
      <c r="K1220" s="41"/>
      <c r="L1220" s="41"/>
      <c r="M1220" s="41" t="s">
        <v>5742</v>
      </c>
      <c r="N1220" s="41">
        <v>60</v>
      </c>
      <c r="O1220" s="41" t="b">
        <v>0</v>
      </c>
      <c r="P1220" s="41" t="s">
        <v>3105</v>
      </c>
      <c r="Q1220" s="41" t="s">
        <v>1853</v>
      </c>
      <c r="R1220" s="41" t="s">
        <v>635</v>
      </c>
    </row>
    <row r="1221" spans="1:18" x14ac:dyDescent="0.25">
      <c r="A1221" s="40" t="s">
        <v>508</v>
      </c>
      <c r="B1221" s="40" t="s">
        <v>905</v>
      </c>
      <c r="C1221" s="40" t="s">
        <v>1847</v>
      </c>
      <c r="D1221" s="40" t="s">
        <v>1848</v>
      </c>
      <c r="E1221" s="40" t="s">
        <v>1888</v>
      </c>
      <c r="F1221" s="40"/>
      <c r="G1221" s="40" t="s">
        <v>1813</v>
      </c>
      <c r="H1221" s="40" t="s">
        <v>1814</v>
      </c>
      <c r="I1221" s="40" t="s">
        <v>5580</v>
      </c>
      <c r="J1221" s="40" t="s">
        <v>1847</v>
      </c>
      <c r="K1221" s="40"/>
      <c r="L1221" s="40"/>
      <c r="M1221" s="40" t="s">
        <v>5743</v>
      </c>
      <c r="N1221" s="40">
        <v>60</v>
      </c>
      <c r="O1221" s="40" t="b">
        <v>0</v>
      </c>
      <c r="P1221" s="40" t="s">
        <v>3105</v>
      </c>
      <c r="Q1221" s="40" t="s">
        <v>1853</v>
      </c>
      <c r="R1221" s="40" t="s">
        <v>635</v>
      </c>
    </row>
    <row r="1222" spans="1:18" x14ac:dyDescent="0.25">
      <c r="A1222" s="40" t="s">
        <v>958</v>
      </c>
      <c r="B1222" s="40" t="s">
        <v>905</v>
      </c>
      <c r="C1222" s="40" t="s">
        <v>1847</v>
      </c>
      <c r="D1222" s="40" t="s">
        <v>1848</v>
      </c>
      <c r="E1222" s="40" t="s">
        <v>1941</v>
      </c>
      <c r="F1222" s="40"/>
      <c r="G1222" s="40" t="s">
        <v>1813</v>
      </c>
      <c r="H1222" s="40" t="s">
        <v>1814</v>
      </c>
      <c r="I1222" s="40" t="s">
        <v>5580</v>
      </c>
      <c r="J1222" s="40" t="s">
        <v>1847</v>
      </c>
      <c r="K1222" s="40"/>
      <c r="L1222" s="40"/>
      <c r="M1222" s="40" t="s">
        <v>5744</v>
      </c>
      <c r="N1222" s="40">
        <v>60</v>
      </c>
      <c r="O1222" s="40" t="b">
        <v>0</v>
      </c>
      <c r="P1222" s="40" t="s">
        <v>3105</v>
      </c>
      <c r="Q1222" s="40" t="s">
        <v>1853</v>
      </c>
      <c r="R1222" s="40" t="s">
        <v>635</v>
      </c>
    </row>
    <row r="1223" spans="1:18" x14ac:dyDescent="0.25">
      <c r="A1223" s="40" t="s">
        <v>5745</v>
      </c>
      <c r="B1223" s="40" t="s">
        <v>905</v>
      </c>
      <c r="C1223" s="40" t="s">
        <v>1847</v>
      </c>
      <c r="D1223" s="40" t="s">
        <v>1848</v>
      </c>
      <c r="E1223" s="40" t="s">
        <v>1916</v>
      </c>
      <c r="F1223" s="40"/>
      <c r="G1223" s="40" t="s">
        <v>1813</v>
      </c>
      <c r="H1223" s="40" t="s">
        <v>1814</v>
      </c>
      <c r="I1223" s="40" t="s">
        <v>5580</v>
      </c>
      <c r="J1223" s="40" t="s">
        <v>1847</v>
      </c>
      <c r="K1223" s="40"/>
      <c r="L1223" s="40"/>
      <c r="M1223" s="40" t="s">
        <v>5746</v>
      </c>
      <c r="N1223" s="40">
        <v>60</v>
      </c>
      <c r="O1223" s="40" t="b">
        <v>0</v>
      </c>
      <c r="P1223" s="40" t="s">
        <v>3105</v>
      </c>
      <c r="Q1223" s="40" t="s">
        <v>1853</v>
      </c>
      <c r="R1223" s="40" t="s">
        <v>635</v>
      </c>
    </row>
    <row r="1224" spans="1:18" x14ac:dyDescent="0.25">
      <c r="A1224" s="40" t="s">
        <v>959</v>
      </c>
      <c r="B1224" s="40" t="s">
        <v>905</v>
      </c>
      <c r="C1224" s="40" t="s">
        <v>1847</v>
      </c>
      <c r="D1224" s="40" t="s">
        <v>1848</v>
      </c>
      <c r="E1224" s="40" t="s">
        <v>1968</v>
      </c>
      <c r="F1224" s="40"/>
      <c r="G1224" s="40" t="s">
        <v>75</v>
      </c>
      <c r="H1224" s="40" t="s">
        <v>1806</v>
      </c>
      <c r="I1224" s="40" t="s">
        <v>5580</v>
      </c>
      <c r="J1224" s="40" t="s">
        <v>1847</v>
      </c>
      <c r="K1224" s="40"/>
      <c r="L1224" s="40"/>
      <c r="M1224" s="40" t="s">
        <v>5747</v>
      </c>
      <c r="N1224" s="40">
        <v>60</v>
      </c>
      <c r="O1224" s="40" t="b">
        <v>0</v>
      </c>
      <c r="P1224" s="40" t="s">
        <v>3105</v>
      </c>
      <c r="Q1224" s="40" t="s">
        <v>1853</v>
      </c>
      <c r="R1224" s="40" t="s">
        <v>635</v>
      </c>
    </row>
    <row r="1225" spans="1:18" x14ac:dyDescent="0.25">
      <c r="A1225" s="40" t="s">
        <v>474</v>
      </c>
      <c r="B1225" s="40" t="s">
        <v>905</v>
      </c>
      <c r="C1225" s="40" t="s">
        <v>1847</v>
      </c>
      <c r="D1225" s="40" t="s">
        <v>1848</v>
      </c>
      <c r="E1225" s="40" t="s">
        <v>1862</v>
      </c>
      <c r="F1225" s="40"/>
      <c r="G1225" s="40" t="s">
        <v>75</v>
      </c>
      <c r="H1225" s="40" t="s">
        <v>1806</v>
      </c>
      <c r="I1225" s="40" t="s">
        <v>5580</v>
      </c>
      <c r="J1225" s="40" t="s">
        <v>1847</v>
      </c>
      <c r="K1225" s="40"/>
      <c r="L1225" s="40"/>
      <c r="M1225" s="40" t="s">
        <v>5748</v>
      </c>
      <c r="N1225" s="40">
        <v>60</v>
      </c>
      <c r="O1225" s="40" t="b">
        <v>0</v>
      </c>
      <c r="P1225" s="40" t="s">
        <v>3105</v>
      </c>
      <c r="Q1225" s="40" t="s">
        <v>1853</v>
      </c>
      <c r="R1225" s="40" t="s">
        <v>635</v>
      </c>
    </row>
    <row r="1226" spans="1:18" x14ac:dyDescent="0.25">
      <c r="A1226" s="40" t="s">
        <v>960</v>
      </c>
      <c r="B1226" s="40" t="s">
        <v>905</v>
      </c>
      <c r="C1226" s="40" t="s">
        <v>1847</v>
      </c>
      <c r="D1226" s="40" t="s">
        <v>1848</v>
      </c>
      <c r="E1226" s="40" t="s">
        <v>1960</v>
      </c>
      <c r="F1226" s="40"/>
      <c r="G1226" s="40" t="s">
        <v>76</v>
      </c>
      <c r="H1226" s="40" t="s">
        <v>1804</v>
      </c>
      <c r="I1226" s="40" t="s">
        <v>5580</v>
      </c>
      <c r="J1226" s="40" t="s">
        <v>1847</v>
      </c>
      <c r="K1226" s="40"/>
      <c r="L1226" s="40"/>
      <c r="M1226" s="40" t="s">
        <v>5749</v>
      </c>
      <c r="N1226" s="40">
        <v>60</v>
      </c>
      <c r="O1226" s="40" t="b">
        <v>0</v>
      </c>
      <c r="P1226" s="40" t="s">
        <v>3105</v>
      </c>
      <c r="Q1226" s="40" t="s">
        <v>1853</v>
      </c>
      <c r="R1226" s="40" t="s">
        <v>635</v>
      </c>
    </row>
    <row r="1227" spans="1:18" x14ac:dyDescent="0.25">
      <c r="A1227" s="40" t="s">
        <v>476</v>
      </c>
      <c r="B1227" s="40" t="s">
        <v>905</v>
      </c>
      <c r="C1227" s="40" t="s">
        <v>1847</v>
      </c>
      <c r="D1227" s="40" t="s">
        <v>1848</v>
      </c>
      <c r="E1227" s="40" t="s">
        <v>1888</v>
      </c>
      <c r="F1227" s="40"/>
      <c r="G1227" s="40" t="s">
        <v>76</v>
      </c>
      <c r="H1227" s="40" t="s">
        <v>1804</v>
      </c>
      <c r="I1227" s="40" t="s">
        <v>5580</v>
      </c>
      <c r="J1227" s="40" t="s">
        <v>1847</v>
      </c>
      <c r="K1227" s="40"/>
      <c r="L1227" s="40"/>
      <c r="M1227" s="40" t="s">
        <v>5750</v>
      </c>
      <c r="N1227" s="40">
        <v>60</v>
      </c>
      <c r="O1227" s="40" t="b">
        <v>0</v>
      </c>
      <c r="P1227" s="40" t="s">
        <v>3105</v>
      </c>
      <c r="Q1227" s="40" t="s">
        <v>1853</v>
      </c>
      <c r="R1227" s="40" t="s">
        <v>635</v>
      </c>
    </row>
    <row r="1228" spans="1:18" x14ac:dyDescent="0.25">
      <c r="A1228" s="40" t="s">
        <v>961</v>
      </c>
      <c r="B1228" s="40" t="s">
        <v>905</v>
      </c>
      <c r="C1228" s="40" t="s">
        <v>1847</v>
      </c>
      <c r="D1228" s="40" t="s">
        <v>1848</v>
      </c>
      <c r="E1228" s="40" t="s">
        <v>1960</v>
      </c>
      <c r="F1228" s="40"/>
      <c r="G1228" s="40" t="s">
        <v>76</v>
      </c>
      <c r="H1228" s="40" t="s">
        <v>1804</v>
      </c>
      <c r="I1228" s="40" t="s">
        <v>5580</v>
      </c>
      <c r="J1228" s="40" t="s">
        <v>1847</v>
      </c>
      <c r="K1228" s="40"/>
      <c r="L1228" s="40"/>
      <c r="M1228" s="40" t="s">
        <v>5751</v>
      </c>
      <c r="N1228" s="40">
        <v>60</v>
      </c>
      <c r="O1228" s="40" t="b">
        <v>0</v>
      </c>
      <c r="P1228" s="40" t="s">
        <v>3105</v>
      </c>
      <c r="Q1228" s="40" t="s">
        <v>1853</v>
      </c>
      <c r="R1228" s="40" t="s">
        <v>635</v>
      </c>
    </row>
    <row r="1229" spans="1:18" x14ac:dyDescent="0.25">
      <c r="A1229" s="40" t="s">
        <v>82</v>
      </c>
      <c r="B1229" s="40" t="s">
        <v>905</v>
      </c>
      <c r="C1229" s="40" t="s">
        <v>1847</v>
      </c>
      <c r="D1229" s="40" t="s">
        <v>1848</v>
      </c>
      <c r="E1229" s="40" t="s">
        <v>1916</v>
      </c>
      <c r="F1229" s="40"/>
      <c r="G1229" s="40" t="s">
        <v>1813</v>
      </c>
      <c r="H1229" s="40" t="s">
        <v>1814</v>
      </c>
      <c r="I1229" s="40" t="s">
        <v>5580</v>
      </c>
      <c r="J1229" s="40" t="s">
        <v>1847</v>
      </c>
      <c r="K1229" s="40"/>
      <c r="L1229" s="40"/>
      <c r="M1229" s="40" t="s">
        <v>5752</v>
      </c>
      <c r="N1229" s="40">
        <v>60</v>
      </c>
      <c r="O1229" s="40" t="b">
        <v>0</v>
      </c>
      <c r="P1229" s="40" t="s">
        <v>3105</v>
      </c>
      <c r="Q1229" s="40" t="s">
        <v>1853</v>
      </c>
      <c r="R1229" s="40" t="s">
        <v>635</v>
      </c>
    </row>
    <row r="1230" spans="1:18" x14ac:dyDescent="0.25">
      <c r="A1230" s="40" t="s">
        <v>5753</v>
      </c>
      <c r="B1230" s="40" t="s">
        <v>905</v>
      </c>
      <c r="C1230" s="40" t="s">
        <v>1847</v>
      </c>
      <c r="D1230" s="40" t="s">
        <v>1848</v>
      </c>
      <c r="E1230" s="40" t="s">
        <v>1862</v>
      </c>
      <c r="F1230" s="40"/>
      <c r="G1230" s="40" t="s">
        <v>75</v>
      </c>
      <c r="H1230" s="40" t="s">
        <v>1806</v>
      </c>
      <c r="I1230" s="40" t="s">
        <v>5580</v>
      </c>
      <c r="J1230" s="40" t="s">
        <v>1847</v>
      </c>
      <c r="K1230" s="40"/>
      <c r="L1230" s="40"/>
      <c r="M1230" s="40" t="s">
        <v>5754</v>
      </c>
      <c r="N1230" s="40">
        <v>60</v>
      </c>
      <c r="O1230" s="40" t="b">
        <v>0</v>
      </c>
      <c r="P1230" s="40" t="s">
        <v>3105</v>
      </c>
      <c r="Q1230" s="40" t="s">
        <v>1853</v>
      </c>
      <c r="R1230" s="40" t="s">
        <v>635</v>
      </c>
    </row>
    <row r="1231" spans="1:18" x14ac:dyDescent="0.25">
      <c r="A1231" s="40" t="s">
        <v>95</v>
      </c>
      <c r="B1231" s="40" t="s">
        <v>905</v>
      </c>
      <c r="C1231" s="40" t="s">
        <v>1847</v>
      </c>
      <c r="D1231" s="40" t="s">
        <v>1848</v>
      </c>
      <c r="E1231" s="40" t="s">
        <v>1960</v>
      </c>
      <c r="F1231" s="40"/>
      <c r="G1231" s="40" t="s">
        <v>76</v>
      </c>
      <c r="H1231" s="40" t="s">
        <v>1804</v>
      </c>
      <c r="I1231" s="40" t="s">
        <v>5580</v>
      </c>
      <c r="J1231" s="40" t="s">
        <v>1847</v>
      </c>
      <c r="K1231" s="40"/>
      <c r="L1231" s="40"/>
      <c r="M1231" s="40" t="s">
        <v>5755</v>
      </c>
      <c r="N1231" s="40">
        <v>60</v>
      </c>
      <c r="O1231" s="40" t="b">
        <v>0</v>
      </c>
      <c r="P1231" s="40" t="s">
        <v>3105</v>
      </c>
      <c r="Q1231" s="40" t="s">
        <v>1853</v>
      </c>
      <c r="R1231" s="40" t="s">
        <v>635</v>
      </c>
    </row>
    <row r="1232" spans="1:18" x14ac:dyDescent="0.25">
      <c r="A1232" s="40" t="s">
        <v>478</v>
      </c>
      <c r="B1232" s="40" t="s">
        <v>905</v>
      </c>
      <c r="C1232" s="40" t="s">
        <v>1847</v>
      </c>
      <c r="D1232" s="40" t="s">
        <v>1848</v>
      </c>
      <c r="E1232" s="40" t="s">
        <v>1960</v>
      </c>
      <c r="F1232" s="40"/>
      <c r="G1232" s="40" t="s">
        <v>76</v>
      </c>
      <c r="H1232" s="40" t="s">
        <v>1804</v>
      </c>
      <c r="I1232" s="40" t="s">
        <v>5580</v>
      </c>
      <c r="J1232" s="40" t="s">
        <v>1847</v>
      </c>
      <c r="K1232" s="40"/>
      <c r="L1232" s="40"/>
      <c r="M1232" s="40" t="s">
        <v>5756</v>
      </c>
      <c r="N1232" s="40">
        <v>60</v>
      </c>
      <c r="O1232" s="40" t="b">
        <v>0</v>
      </c>
      <c r="P1232" s="40" t="s">
        <v>3105</v>
      </c>
      <c r="Q1232" s="40" t="s">
        <v>1853</v>
      </c>
      <c r="R1232" s="40" t="s">
        <v>635</v>
      </c>
    </row>
    <row r="1233" spans="1:18" x14ac:dyDescent="0.25">
      <c r="A1233" s="40" t="s">
        <v>480</v>
      </c>
      <c r="B1233" s="40" t="s">
        <v>905</v>
      </c>
      <c r="C1233" s="40" t="s">
        <v>1847</v>
      </c>
      <c r="D1233" s="40" t="s">
        <v>1848</v>
      </c>
      <c r="E1233" s="40" t="s">
        <v>1985</v>
      </c>
      <c r="F1233" s="40"/>
      <c r="G1233" s="40" t="s">
        <v>1813</v>
      </c>
      <c r="H1233" s="40" t="s">
        <v>1814</v>
      </c>
      <c r="I1233" s="40" t="s">
        <v>5580</v>
      </c>
      <c r="J1233" s="40" t="s">
        <v>1847</v>
      </c>
      <c r="K1233" s="40"/>
      <c r="L1233" s="40"/>
      <c r="M1233" s="40" t="s">
        <v>5757</v>
      </c>
      <c r="N1233" s="40">
        <v>60</v>
      </c>
      <c r="O1233" s="40" t="b">
        <v>0</v>
      </c>
      <c r="P1233" s="40" t="s">
        <v>3105</v>
      </c>
      <c r="Q1233" s="40" t="s">
        <v>1853</v>
      </c>
      <c r="R1233" s="40" t="s">
        <v>635</v>
      </c>
    </row>
    <row r="1234" spans="1:18" x14ac:dyDescent="0.25">
      <c r="A1234" s="40" t="s">
        <v>962</v>
      </c>
      <c r="B1234" s="40" t="s">
        <v>903</v>
      </c>
      <c r="C1234" s="40" t="s">
        <v>1847</v>
      </c>
      <c r="D1234" s="40" t="s">
        <v>1848</v>
      </c>
      <c r="E1234" s="40" t="s">
        <v>1956</v>
      </c>
      <c r="F1234" s="40"/>
      <c r="G1234" s="40" t="s">
        <v>75</v>
      </c>
      <c r="H1234" s="40" t="s">
        <v>1806</v>
      </c>
      <c r="I1234" s="40" t="s">
        <v>5580</v>
      </c>
      <c r="J1234" s="40" t="s">
        <v>1847</v>
      </c>
      <c r="K1234" s="40"/>
      <c r="L1234" s="40"/>
      <c r="M1234" s="40" t="s">
        <v>5758</v>
      </c>
      <c r="N1234" s="40">
        <v>60</v>
      </c>
      <c r="O1234" s="40" t="b">
        <v>0</v>
      </c>
      <c r="P1234" s="40" t="s">
        <v>3105</v>
      </c>
      <c r="Q1234" s="40" t="s">
        <v>1853</v>
      </c>
      <c r="R1234" s="40" t="s">
        <v>635</v>
      </c>
    </row>
    <row r="1235" spans="1:18" x14ac:dyDescent="0.25">
      <c r="A1235" s="40" t="s">
        <v>483</v>
      </c>
      <c r="B1235" s="40" t="s">
        <v>905</v>
      </c>
      <c r="C1235" s="40" t="s">
        <v>1847</v>
      </c>
      <c r="D1235" s="40" t="s">
        <v>1848</v>
      </c>
      <c r="E1235" s="40" t="s">
        <v>1941</v>
      </c>
      <c r="F1235" s="40"/>
      <c r="G1235" s="40" t="s">
        <v>1813</v>
      </c>
      <c r="H1235" s="40" t="s">
        <v>1814</v>
      </c>
      <c r="I1235" s="40" t="s">
        <v>5580</v>
      </c>
      <c r="J1235" s="40" t="s">
        <v>1847</v>
      </c>
      <c r="K1235" s="40"/>
      <c r="L1235" s="40"/>
      <c r="M1235" s="40" t="s">
        <v>5759</v>
      </c>
      <c r="N1235" s="40">
        <v>60</v>
      </c>
      <c r="O1235" s="40" t="b">
        <v>0</v>
      </c>
      <c r="P1235" s="40" t="s">
        <v>3105</v>
      </c>
      <c r="Q1235" s="40" t="s">
        <v>1853</v>
      </c>
      <c r="R1235" s="40" t="s">
        <v>635</v>
      </c>
    </row>
    <row r="1236" spans="1:18" x14ac:dyDescent="0.25">
      <c r="A1236" s="40" t="s">
        <v>486</v>
      </c>
      <c r="B1236" s="40" t="s">
        <v>905</v>
      </c>
      <c r="C1236" s="40" t="s">
        <v>1847</v>
      </c>
      <c r="D1236" s="40" t="s">
        <v>1848</v>
      </c>
      <c r="E1236" s="40" t="s">
        <v>1985</v>
      </c>
      <c r="F1236" s="40"/>
      <c r="G1236" s="40" t="s">
        <v>1813</v>
      </c>
      <c r="H1236" s="40" t="s">
        <v>1814</v>
      </c>
      <c r="I1236" s="40" t="s">
        <v>5580</v>
      </c>
      <c r="J1236" s="40" t="s">
        <v>1847</v>
      </c>
      <c r="K1236" s="40"/>
      <c r="L1236" s="40"/>
      <c r="M1236" s="40" t="s">
        <v>5760</v>
      </c>
      <c r="N1236" s="40">
        <v>60</v>
      </c>
      <c r="O1236" s="40" t="b">
        <v>0</v>
      </c>
      <c r="P1236" s="40" t="s">
        <v>3105</v>
      </c>
      <c r="Q1236" s="40" t="s">
        <v>1853</v>
      </c>
      <c r="R1236" s="40" t="s">
        <v>635</v>
      </c>
    </row>
    <row r="1237" spans="1:18" x14ac:dyDescent="0.25">
      <c r="A1237" s="40" t="s">
        <v>485</v>
      </c>
      <c r="B1237" s="40" t="s">
        <v>905</v>
      </c>
      <c r="C1237" s="40" t="s">
        <v>1847</v>
      </c>
      <c r="D1237" s="40" t="s">
        <v>1848</v>
      </c>
      <c r="E1237" s="40" t="s">
        <v>1985</v>
      </c>
      <c r="F1237" s="40"/>
      <c r="G1237" s="40" t="s">
        <v>1813</v>
      </c>
      <c r="H1237" s="40" t="s">
        <v>1814</v>
      </c>
      <c r="I1237" s="40" t="s">
        <v>5580</v>
      </c>
      <c r="J1237" s="40" t="s">
        <v>1847</v>
      </c>
      <c r="K1237" s="40"/>
      <c r="L1237" s="40"/>
      <c r="M1237" s="40" t="s">
        <v>5761</v>
      </c>
      <c r="N1237" s="40">
        <v>60</v>
      </c>
      <c r="O1237" s="40" t="b">
        <v>0</v>
      </c>
      <c r="P1237" s="40" t="s">
        <v>3105</v>
      </c>
      <c r="Q1237" s="40" t="s">
        <v>1853</v>
      </c>
      <c r="R1237" s="40" t="s">
        <v>635</v>
      </c>
    </row>
    <row r="1238" spans="1:18" x14ac:dyDescent="0.25">
      <c r="A1238" s="40" t="s">
        <v>5762</v>
      </c>
      <c r="B1238" s="40" t="s">
        <v>905</v>
      </c>
      <c r="C1238" s="40" t="s">
        <v>1847</v>
      </c>
      <c r="D1238" s="40" t="s">
        <v>1848</v>
      </c>
      <c r="E1238" s="40" t="s">
        <v>1911</v>
      </c>
      <c r="F1238" s="40"/>
      <c r="G1238" s="40" t="s">
        <v>76</v>
      </c>
      <c r="H1238" s="40" t="s">
        <v>1804</v>
      </c>
      <c r="I1238" s="40" t="s">
        <v>5580</v>
      </c>
      <c r="J1238" s="40" t="s">
        <v>1847</v>
      </c>
      <c r="K1238" s="40"/>
      <c r="L1238" s="40"/>
      <c r="M1238" s="40" t="s">
        <v>5763</v>
      </c>
      <c r="N1238" s="40">
        <v>60</v>
      </c>
      <c r="O1238" s="40" t="b">
        <v>0</v>
      </c>
      <c r="P1238" s="40" t="s">
        <v>3105</v>
      </c>
      <c r="Q1238" s="40" t="s">
        <v>1853</v>
      </c>
      <c r="R1238" s="40" t="s">
        <v>635</v>
      </c>
    </row>
    <row r="1239" spans="1:18" x14ac:dyDescent="0.25">
      <c r="A1239" s="40" t="s">
        <v>5764</v>
      </c>
      <c r="B1239" s="40" t="s">
        <v>905</v>
      </c>
      <c r="C1239" s="40" t="s">
        <v>1847</v>
      </c>
      <c r="D1239" s="40" t="s">
        <v>1848</v>
      </c>
      <c r="E1239" s="40" t="s">
        <v>1916</v>
      </c>
      <c r="F1239" s="40"/>
      <c r="G1239" s="40" t="s">
        <v>1813</v>
      </c>
      <c r="H1239" s="40" t="s">
        <v>1814</v>
      </c>
      <c r="I1239" s="40" t="s">
        <v>5580</v>
      </c>
      <c r="J1239" s="40" t="s">
        <v>1847</v>
      </c>
      <c r="K1239" s="40"/>
      <c r="L1239" s="40"/>
      <c r="M1239" s="40" t="s">
        <v>5765</v>
      </c>
      <c r="N1239" s="40">
        <v>60</v>
      </c>
      <c r="O1239" s="40" t="b">
        <v>0</v>
      </c>
      <c r="P1239" s="40" t="s">
        <v>3105</v>
      </c>
      <c r="Q1239" s="40" t="s">
        <v>1853</v>
      </c>
      <c r="R1239" s="40" t="s">
        <v>635</v>
      </c>
    </row>
    <row r="1240" spans="1:18" x14ac:dyDescent="0.25">
      <c r="A1240" s="40" t="s">
        <v>963</v>
      </c>
      <c r="B1240" s="40" t="s">
        <v>905</v>
      </c>
      <c r="C1240" s="40" t="s">
        <v>1847</v>
      </c>
      <c r="D1240" s="40" t="s">
        <v>1848</v>
      </c>
      <c r="E1240" s="40" t="s">
        <v>1960</v>
      </c>
      <c r="F1240" s="40"/>
      <c r="G1240" s="40" t="s">
        <v>76</v>
      </c>
      <c r="H1240" s="40" t="s">
        <v>1804</v>
      </c>
      <c r="I1240" s="40" t="s">
        <v>5580</v>
      </c>
      <c r="J1240" s="40" t="s">
        <v>1847</v>
      </c>
      <c r="K1240" s="40"/>
      <c r="L1240" s="40"/>
      <c r="M1240" s="40" t="s">
        <v>5766</v>
      </c>
      <c r="N1240" s="40">
        <v>60</v>
      </c>
      <c r="O1240" s="40" t="b">
        <v>0</v>
      </c>
      <c r="P1240" s="40" t="s">
        <v>3105</v>
      </c>
      <c r="Q1240" s="40" t="s">
        <v>1853</v>
      </c>
      <c r="R1240" s="40" t="s">
        <v>635</v>
      </c>
    </row>
    <row r="1241" spans="1:18" x14ac:dyDescent="0.25">
      <c r="A1241" s="40" t="s">
        <v>489</v>
      </c>
      <c r="B1241" s="40" t="s">
        <v>905</v>
      </c>
      <c r="C1241" s="40" t="s">
        <v>1847</v>
      </c>
      <c r="D1241" s="40" t="s">
        <v>1848</v>
      </c>
      <c r="E1241" s="40" t="s">
        <v>1941</v>
      </c>
      <c r="F1241" s="40"/>
      <c r="G1241" s="40" t="s">
        <v>76</v>
      </c>
      <c r="H1241" s="40" t="s">
        <v>1804</v>
      </c>
      <c r="I1241" s="40" t="s">
        <v>5580</v>
      </c>
      <c r="J1241" s="40" t="s">
        <v>1847</v>
      </c>
      <c r="K1241" s="40"/>
      <c r="L1241" s="40"/>
      <c r="M1241" s="40" t="s">
        <v>5767</v>
      </c>
      <c r="N1241" s="40">
        <v>60</v>
      </c>
      <c r="O1241" s="40" t="b">
        <v>0</v>
      </c>
      <c r="P1241" s="40" t="s">
        <v>3105</v>
      </c>
      <c r="Q1241" s="40" t="s">
        <v>1853</v>
      </c>
      <c r="R1241" s="40" t="s">
        <v>635</v>
      </c>
    </row>
    <row r="1242" spans="1:18" x14ac:dyDescent="0.25">
      <c r="A1242" s="40" t="s">
        <v>491</v>
      </c>
      <c r="B1242" s="40" t="s">
        <v>905</v>
      </c>
      <c r="C1242" s="40" t="s">
        <v>1847</v>
      </c>
      <c r="D1242" s="40" t="s">
        <v>1848</v>
      </c>
      <c r="E1242" s="40" t="s">
        <v>2001</v>
      </c>
      <c r="F1242" s="40"/>
      <c r="G1242" s="40" t="s">
        <v>76</v>
      </c>
      <c r="H1242" s="40" t="s">
        <v>1804</v>
      </c>
      <c r="I1242" s="40" t="s">
        <v>5580</v>
      </c>
      <c r="J1242" s="40" t="s">
        <v>1847</v>
      </c>
      <c r="K1242" s="40"/>
      <c r="L1242" s="40"/>
      <c r="M1242" s="40" t="s">
        <v>5768</v>
      </c>
      <c r="N1242" s="40">
        <v>60</v>
      </c>
      <c r="O1242" s="40" t="b">
        <v>0</v>
      </c>
      <c r="P1242" s="40" t="s">
        <v>3105</v>
      </c>
      <c r="Q1242" s="40" t="s">
        <v>1853</v>
      </c>
      <c r="R1242" s="40" t="s">
        <v>635</v>
      </c>
    </row>
    <row r="1243" spans="1:18" x14ac:dyDescent="0.25">
      <c r="A1243" s="40" t="s">
        <v>964</v>
      </c>
      <c r="B1243" s="40" t="s">
        <v>903</v>
      </c>
      <c r="C1243" s="40" t="s">
        <v>1847</v>
      </c>
      <c r="D1243" s="40" t="s">
        <v>1848</v>
      </c>
      <c r="E1243" s="40" t="s">
        <v>1956</v>
      </c>
      <c r="F1243" s="40"/>
      <c r="G1243" s="40" t="s">
        <v>75</v>
      </c>
      <c r="H1243" s="40" t="s">
        <v>1806</v>
      </c>
      <c r="I1243" s="40" t="s">
        <v>5580</v>
      </c>
      <c r="J1243" s="40" t="s">
        <v>1847</v>
      </c>
      <c r="K1243" s="40"/>
      <c r="L1243" s="40"/>
      <c r="M1243" s="40" t="s">
        <v>5769</v>
      </c>
      <c r="N1243" s="40">
        <v>60</v>
      </c>
      <c r="O1243" s="40" t="b">
        <v>0</v>
      </c>
      <c r="P1243" s="40" t="s">
        <v>3105</v>
      </c>
      <c r="Q1243" s="40" t="s">
        <v>1853</v>
      </c>
      <c r="R1243" s="40" t="s">
        <v>635</v>
      </c>
    </row>
    <row r="1244" spans="1:18" x14ac:dyDescent="0.25">
      <c r="A1244" s="40" t="s">
        <v>965</v>
      </c>
      <c r="B1244" s="40" t="s">
        <v>905</v>
      </c>
      <c r="C1244" s="40" t="s">
        <v>1847</v>
      </c>
      <c r="D1244" s="40" t="s">
        <v>1848</v>
      </c>
      <c r="E1244" s="40" t="s">
        <v>1960</v>
      </c>
      <c r="F1244" s="40"/>
      <c r="G1244" s="40" t="s">
        <v>76</v>
      </c>
      <c r="H1244" s="40" t="s">
        <v>1804</v>
      </c>
      <c r="I1244" s="40" t="s">
        <v>5580</v>
      </c>
      <c r="J1244" s="40" t="s">
        <v>1847</v>
      </c>
      <c r="K1244" s="40"/>
      <c r="L1244" s="40"/>
      <c r="M1244" s="40" t="s">
        <v>5770</v>
      </c>
      <c r="N1244" s="40">
        <v>60</v>
      </c>
      <c r="O1244" s="40" t="b">
        <v>0</v>
      </c>
      <c r="P1244" s="40" t="s">
        <v>3105</v>
      </c>
      <c r="Q1244" s="40" t="s">
        <v>1853</v>
      </c>
      <c r="R1244" s="40" t="s">
        <v>635</v>
      </c>
    </row>
    <row r="1245" spans="1:18" x14ac:dyDescent="0.25">
      <c r="A1245" s="40" t="s">
        <v>966</v>
      </c>
      <c r="B1245" s="40" t="s">
        <v>903</v>
      </c>
      <c r="C1245" s="40" t="s">
        <v>1847</v>
      </c>
      <c r="D1245" s="40" t="s">
        <v>1848</v>
      </c>
      <c r="E1245" s="40" t="s">
        <v>1956</v>
      </c>
      <c r="F1245" s="40"/>
      <c r="G1245" s="40" t="s">
        <v>75</v>
      </c>
      <c r="H1245" s="40" t="s">
        <v>1806</v>
      </c>
      <c r="I1245" s="40" t="s">
        <v>5580</v>
      </c>
      <c r="J1245" s="40" t="s">
        <v>1847</v>
      </c>
      <c r="K1245" s="40"/>
      <c r="L1245" s="40"/>
      <c r="M1245" s="40" t="s">
        <v>5771</v>
      </c>
      <c r="N1245" s="40">
        <v>60</v>
      </c>
      <c r="O1245" s="40" t="b">
        <v>0</v>
      </c>
      <c r="P1245" s="40" t="s">
        <v>3105</v>
      </c>
      <c r="Q1245" s="40" t="s">
        <v>1853</v>
      </c>
      <c r="R1245" s="40" t="s">
        <v>635</v>
      </c>
    </row>
    <row r="1246" spans="1:18" x14ac:dyDescent="0.25">
      <c r="A1246" s="40" t="s">
        <v>494</v>
      </c>
      <c r="B1246" s="40" t="s">
        <v>905</v>
      </c>
      <c r="C1246" s="40" t="s">
        <v>1847</v>
      </c>
      <c r="D1246" s="40" t="s">
        <v>1848</v>
      </c>
      <c r="E1246" s="40" t="s">
        <v>1911</v>
      </c>
      <c r="F1246" s="40"/>
      <c r="G1246" s="40" t="s">
        <v>76</v>
      </c>
      <c r="H1246" s="40" t="s">
        <v>1804</v>
      </c>
      <c r="I1246" s="40" t="s">
        <v>5580</v>
      </c>
      <c r="J1246" s="40" t="s">
        <v>1847</v>
      </c>
      <c r="K1246" s="40"/>
      <c r="L1246" s="40"/>
      <c r="M1246" s="40" t="s">
        <v>5772</v>
      </c>
      <c r="N1246" s="40">
        <v>60</v>
      </c>
      <c r="O1246" s="40" t="b">
        <v>0</v>
      </c>
      <c r="P1246" s="40" t="s">
        <v>3105</v>
      </c>
      <c r="Q1246" s="40" t="s">
        <v>1853</v>
      </c>
      <c r="R1246" s="40" t="s">
        <v>635</v>
      </c>
    </row>
    <row r="1247" spans="1:18" x14ac:dyDescent="0.25">
      <c r="A1247" s="40" t="s">
        <v>497</v>
      </c>
      <c r="B1247" s="40" t="s">
        <v>905</v>
      </c>
      <c r="C1247" s="40" t="s">
        <v>1847</v>
      </c>
      <c r="D1247" s="40" t="s">
        <v>1848</v>
      </c>
      <c r="E1247" s="40" t="s">
        <v>1916</v>
      </c>
      <c r="F1247" s="40"/>
      <c r="G1247" s="40" t="s">
        <v>75</v>
      </c>
      <c r="H1247" s="40" t="s">
        <v>1806</v>
      </c>
      <c r="I1247" s="40" t="s">
        <v>5580</v>
      </c>
      <c r="J1247" s="40" t="s">
        <v>1847</v>
      </c>
      <c r="K1247" s="40"/>
      <c r="L1247" s="40"/>
      <c r="M1247" s="40" t="s">
        <v>5773</v>
      </c>
      <c r="N1247" s="40">
        <v>60</v>
      </c>
      <c r="O1247" s="40" t="b">
        <v>0</v>
      </c>
      <c r="P1247" s="40" t="s">
        <v>3105</v>
      </c>
      <c r="Q1247" s="40" t="s">
        <v>1853</v>
      </c>
      <c r="R1247" s="40" t="s">
        <v>635</v>
      </c>
    </row>
    <row r="1248" spans="1:18" x14ac:dyDescent="0.25">
      <c r="A1248" s="40" t="s">
        <v>967</v>
      </c>
      <c r="B1248" s="40" t="s">
        <v>905</v>
      </c>
      <c r="C1248" s="40" t="s">
        <v>1847</v>
      </c>
      <c r="D1248" s="40" t="s">
        <v>1848</v>
      </c>
      <c r="E1248" s="40" t="s">
        <v>1862</v>
      </c>
      <c r="F1248" s="40"/>
      <c r="G1248" s="40" t="s">
        <v>75</v>
      </c>
      <c r="H1248" s="40" t="s">
        <v>1806</v>
      </c>
      <c r="I1248" s="40" t="s">
        <v>5580</v>
      </c>
      <c r="J1248" s="40" t="s">
        <v>1847</v>
      </c>
      <c r="K1248" s="40"/>
      <c r="L1248" s="40"/>
      <c r="M1248" s="40" t="s">
        <v>5774</v>
      </c>
      <c r="N1248" s="40">
        <v>60</v>
      </c>
      <c r="O1248" s="40" t="b">
        <v>0</v>
      </c>
      <c r="P1248" s="40" t="s">
        <v>3105</v>
      </c>
      <c r="Q1248" s="40" t="s">
        <v>1853</v>
      </c>
      <c r="R1248" s="40" t="s">
        <v>635</v>
      </c>
    </row>
    <row r="1249" spans="1:18" x14ac:dyDescent="0.25">
      <c r="A1249" s="40" t="s">
        <v>968</v>
      </c>
      <c r="B1249" s="40" t="s">
        <v>903</v>
      </c>
      <c r="C1249" s="40" t="s">
        <v>1847</v>
      </c>
      <c r="D1249" s="40" t="s">
        <v>1848</v>
      </c>
      <c r="E1249" s="40" t="s">
        <v>2116</v>
      </c>
      <c r="F1249" s="40"/>
      <c r="G1249" s="40" t="s">
        <v>75</v>
      </c>
      <c r="H1249" s="40" t="s">
        <v>1806</v>
      </c>
      <c r="I1249" s="40" t="s">
        <v>5580</v>
      </c>
      <c r="J1249" s="40" t="s">
        <v>1847</v>
      </c>
      <c r="K1249" s="40"/>
      <c r="L1249" s="40"/>
      <c r="M1249" s="40" t="s">
        <v>5775</v>
      </c>
      <c r="N1249" s="40">
        <v>60</v>
      </c>
      <c r="O1249" s="40" t="b">
        <v>0</v>
      </c>
      <c r="P1249" s="40" t="s">
        <v>3105</v>
      </c>
      <c r="Q1249" s="40" t="s">
        <v>1853</v>
      </c>
      <c r="R1249" s="40" t="s">
        <v>635</v>
      </c>
    </row>
    <row r="1250" spans="1:18" x14ac:dyDescent="0.25">
      <c r="A1250" s="40" t="s">
        <v>5776</v>
      </c>
      <c r="B1250" s="40" t="s">
        <v>905</v>
      </c>
      <c r="C1250" s="40" t="s">
        <v>1847</v>
      </c>
      <c r="D1250" s="40" t="s">
        <v>1848</v>
      </c>
      <c r="E1250" s="40" t="s">
        <v>2001</v>
      </c>
      <c r="F1250" s="40"/>
      <c r="G1250" s="40" t="s">
        <v>76</v>
      </c>
      <c r="H1250" s="40" t="s">
        <v>1804</v>
      </c>
      <c r="I1250" s="40" t="s">
        <v>5580</v>
      </c>
      <c r="J1250" s="40" t="s">
        <v>1847</v>
      </c>
      <c r="K1250" s="40"/>
      <c r="L1250" s="40"/>
      <c r="M1250" s="40" t="s">
        <v>5777</v>
      </c>
      <c r="N1250" s="40">
        <v>60</v>
      </c>
      <c r="O1250" s="40" t="b">
        <v>0</v>
      </c>
      <c r="P1250" s="40" t="s">
        <v>3105</v>
      </c>
      <c r="Q1250" s="40" t="s">
        <v>1853</v>
      </c>
      <c r="R1250" s="40" t="s">
        <v>635</v>
      </c>
    </row>
    <row r="1251" spans="1:18" x14ac:dyDescent="0.25">
      <c r="A1251" s="40" t="s">
        <v>498</v>
      </c>
      <c r="B1251" s="40" t="s">
        <v>905</v>
      </c>
      <c r="C1251" s="40" t="s">
        <v>1847</v>
      </c>
      <c r="D1251" s="40" t="s">
        <v>1848</v>
      </c>
      <c r="E1251" s="40" t="s">
        <v>1960</v>
      </c>
      <c r="F1251" s="40"/>
      <c r="G1251" s="40" t="s">
        <v>76</v>
      </c>
      <c r="H1251" s="40" t="s">
        <v>1804</v>
      </c>
      <c r="I1251" s="40" t="s">
        <v>5580</v>
      </c>
      <c r="J1251" s="40" t="s">
        <v>1847</v>
      </c>
      <c r="K1251" s="40"/>
      <c r="L1251" s="40"/>
      <c r="M1251" s="40" t="s">
        <v>5778</v>
      </c>
      <c r="N1251" s="40">
        <v>60</v>
      </c>
      <c r="O1251" s="40" t="b">
        <v>0</v>
      </c>
      <c r="P1251" s="40" t="s">
        <v>3105</v>
      </c>
      <c r="Q1251" s="40" t="s">
        <v>1853</v>
      </c>
      <c r="R1251" s="40" t="s">
        <v>635</v>
      </c>
    </row>
    <row r="1252" spans="1:18" x14ac:dyDescent="0.25">
      <c r="A1252" s="40" t="s">
        <v>500</v>
      </c>
      <c r="B1252" s="40" t="s">
        <v>905</v>
      </c>
      <c r="C1252" s="40" t="s">
        <v>1847</v>
      </c>
      <c r="D1252" s="40" t="s">
        <v>1848</v>
      </c>
      <c r="E1252" s="40" t="s">
        <v>1862</v>
      </c>
      <c r="F1252" s="40"/>
      <c r="G1252" s="40" t="s">
        <v>75</v>
      </c>
      <c r="H1252" s="40" t="s">
        <v>1806</v>
      </c>
      <c r="I1252" s="40" t="s">
        <v>5580</v>
      </c>
      <c r="J1252" s="40" t="s">
        <v>1847</v>
      </c>
      <c r="K1252" s="40"/>
      <c r="L1252" s="40"/>
      <c r="M1252" s="40" t="s">
        <v>5779</v>
      </c>
      <c r="N1252" s="40">
        <v>60</v>
      </c>
      <c r="O1252" s="40" t="b">
        <v>0</v>
      </c>
      <c r="P1252" s="40" t="s">
        <v>3105</v>
      </c>
      <c r="Q1252" s="40" t="s">
        <v>1853</v>
      </c>
      <c r="R1252" s="40" t="s">
        <v>635</v>
      </c>
    </row>
    <row r="1253" spans="1:18" x14ac:dyDescent="0.25">
      <c r="A1253" s="40" t="s">
        <v>501</v>
      </c>
      <c r="B1253" s="40" t="s">
        <v>905</v>
      </c>
      <c r="C1253" s="40" t="s">
        <v>1847</v>
      </c>
      <c r="D1253" s="40" t="s">
        <v>1848</v>
      </c>
      <c r="E1253" s="40" t="s">
        <v>1916</v>
      </c>
      <c r="F1253" s="40"/>
      <c r="G1253" s="40" t="s">
        <v>1813</v>
      </c>
      <c r="H1253" s="40" t="s">
        <v>1814</v>
      </c>
      <c r="I1253" s="40" t="s">
        <v>5580</v>
      </c>
      <c r="J1253" s="40" t="s">
        <v>1847</v>
      </c>
      <c r="K1253" s="40"/>
      <c r="L1253" s="40"/>
      <c r="M1253" s="40" t="s">
        <v>5780</v>
      </c>
      <c r="N1253" s="40">
        <v>60</v>
      </c>
      <c r="O1253" s="40" t="b">
        <v>0</v>
      </c>
      <c r="P1253" s="40" t="s">
        <v>3105</v>
      </c>
      <c r="Q1253" s="40" t="s">
        <v>1853</v>
      </c>
      <c r="R1253" s="40" t="s">
        <v>635</v>
      </c>
    </row>
    <row r="1254" spans="1:18" x14ac:dyDescent="0.25">
      <c r="A1254" s="40" t="s">
        <v>5781</v>
      </c>
      <c r="B1254" s="40" t="s">
        <v>905</v>
      </c>
      <c r="C1254" s="40" t="s">
        <v>1847</v>
      </c>
      <c r="D1254" s="40" t="s">
        <v>1848</v>
      </c>
      <c r="E1254" s="40" t="s">
        <v>1960</v>
      </c>
      <c r="F1254" s="40"/>
      <c r="G1254" s="40" t="s">
        <v>76</v>
      </c>
      <c r="H1254" s="40" t="s">
        <v>1804</v>
      </c>
      <c r="I1254" s="40" t="s">
        <v>5580</v>
      </c>
      <c r="J1254" s="40" t="s">
        <v>1847</v>
      </c>
      <c r="K1254" s="40"/>
      <c r="L1254" s="40"/>
      <c r="M1254" s="40" t="s">
        <v>5782</v>
      </c>
      <c r="N1254" s="40">
        <v>60</v>
      </c>
      <c r="O1254" s="40" t="b">
        <v>0</v>
      </c>
      <c r="P1254" s="40" t="s">
        <v>3105</v>
      </c>
      <c r="Q1254" s="40" t="s">
        <v>1853</v>
      </c>
      <c r="R1254" s="40" t="s">
        <v>635</v>
      </c>
    </row>
    <row r="1255" spans="1:18" x14ac:dyDescent="0.25">
      <c r="A1255" s="41" t="s">
        <v>5783</v>
      </c>
      <c r="B1255" s="41" t="s">
        <v>905</v>
      </c>
      <c r="C1255" s="41" t="s">
        <v>1847</v>
      </c>
      <c r="D1255" s="41" t="s">
        <v>1848</v>
      </c>
      <c r="E1255" s="41" t="s">
        <v>1941</v>
      </c>
      <c r="F1255" s="41"/>
      <c r="G1255" s="41" t="s">
        <v>76</v>
      </c>
      <c r="H1255" s="41" t="s">
        <v>1804</v>
      </c>
      <c r="I1255" s="41" t="s">
        <v>5580</v>
      </c>
      <c r="J1255" s="41" t="s">
        <v>1847</v>
      </c>
      <c r="K1255" s="41"/>
      <c r="L1255" s="41"/>
      <c r="M1255" s="41" t="s">
        <v>5784</v>
      </c>
      <c r="N1255" s="41">
        <v>60</v>
      </c>
      <c r="O1255" s="41" t="b">
        <v>0</v>
      </c>
      <c r="P1255" s="41" t="s">
        <v>3105</v>
      </c>
      <c r="Q1255" s="41" t="s">
        <v>1853</v>
      </c>
      <c r="R1255" s="41" t="s">
        <v>635</v>
      </c>
    </row>
    <row r="1256" spans="1:18" x14ac:dyDescent="0.25">
      <c r="A1256" s="40" t="s">
        <v>969</v>
      </c>
      <c r="B1256" s="40" t="s">
        <v>905</v>
      </c>
      <c r="C1256" s="40" t="s">
        <v>1847</v>
      </c>
      <c r="D1256" s="40" t="s">
        <v>1848</v>
      </c>
      <c r="E1256" s="40" t="s">
        <v>1862</v>
      </c>
      <c r="F1256" s="40"/>
      <c r="G1256" s="40" t="s">
        <v>75</v>
      </c>
      <c r="H1256" s="40" t="s">
        <v>1806</v>
      </c>
      <c r="I1256" s="40" t="s">
        <v>5580</v>
      </c>
      <c r="J1256" s="40" t="s">
        <v>1847</v>
      </c>
      <c r="K1256" s="40"/>
      <c r="L1256" s="40"/>
      <c r="M1256" s="40" t="s">
        <v>5785</v>
      </c>
      <c r="N1256" s="40">
        <v>60</v>
      </c>
      <c r="O1256" s="40" t="b">
        <v>0</v>
      </c>
      <c r="P1256" s="40" t="s">
        <v>3105</v>
      </c>
      <c r="Q1256" s="40" t="s">
        <v>1853</v>
      </c>
      <c r="R1256" s="40" t="s">
        <v>635</v>
      </c>
    </row>
    <row r="1257" spans="1:18" x14ac:dyDescent="0.25">
      <c r="A1257" s="40" t="s">
        <v>970</v>
      </c>
      <c r="B1257" s="40" t="s">
        <v>905</v>
      </c>
      <c r="C1257" s="40" t="s">
        <v>1847</v>
      </c>
      <c r="D1257" s="40" t="s">
        <v>1848</v>
      </c>
      <c r="E1257" s="40" t="s">
        <v>1916</v>
      </c>
      <c r="F1257" s="40"/>
      <c r="G1257" s="40" t="s">
        <v>1813</v>
      </c>
      <c r="H1257" s="40" t="s">
        <v>1814</v>
      </c>
      <c r="I1257" s="40" t="s">
        <v>5580</v>
      </c>
      <c r="J1257" s="40" t="s">
        <v>1847</v>
      </c>
      <c r="K1257" s="40"/>
      <c r="L1257" s="40"/>
      <c r="M1257" s="40" t="s">
        <v>5786</v>
      </c>
      <c r="N1257" s="40">
        <v>60</v>
      </c>
      <c r="O1257" s="40" t="b">
        <v>0</v>
      </c>
      <c r="P1257" s="40" t="s">
        <v>3105</v>
      </c>
      <c r="Q1257" s="40" t="s">
        <v>1853</v>
      </c>
      <c r="R1257" s="40" t="s">
        <v>635</v>
      </c>
    </row>
    <row r="1258" spans="1:18" x14ac:dyDescent="0.25">
      <c r="A1258" s="40" t="s">
        <v>79</v>
      </c>
      <c r="B1258" s="40" t="s">
        <v>905</v>
      </c>
      <c r="C1258" s="40" t="s">
        <v>1847</v>
      </c>
      <c r="D1258" s="40" t="s">
        <v>1848</v>
      </c>
      <c r="E1258" s="40" t="s">
        <v>1916</v>
      </c>
      <c r="F1258" s="40"/>
      <c r="G1258" s="40" t="s">
        <v>1813</v>
      </c>
      <c r="H1258" s="40" t="s">
        <v>1814</v>
      </c>
      <c r="I1258" s="40" t="s">
        <v>5580</v>
      </c>
      <c r="J1258" s="40" t="s">
        <v>1847</v>
      </c>
      <c r="K1258" s="40"/>
      <c r="L1258" s="40"/>
      <c r="M1258" s="40" t="s">
        <v>5787</v>
      </c>
      <c r="N1258" s="40">
        <v>60</v>
      </c>
      <c r="O1258" s="40" t="b">
        <v>0</v>
      </c>
      <c r="P1258" s="40" t="s">
        <v>3105</v>
      </c>
      <c r="Q1258" s="40" t="s">
        <v>1853</v>
      </c>
      <c r="R1258" s="40" t="s">
        <v>635</v>
      </c>
    </row>
    <row r="1259" spans="1:18" x14ac:dyDescent="0.25">
      <c r="A1259" s="40" t="s">
        <v>504</v>
      </c>
      <c r="B1259" s="40" t="s">
        <v>905</v>
      </c>
      <c r="C1259" s="40" t="s">
        <v>1847</v>
      </c>
      <c r="D1259" s="40" t="s">
        <v>1848</v>
      </c>
      <c r="E1259" s="40" t="s">
        <v>1888</v>
      </c>
      <c r="F1259" s="40"/>
      <c r="G1259" s="40" t="s">
        <v>1813</v>
      </c>
      <c r="H1259" s="40" t="s">
        <v>1814</v>
      </c>
      <c r="I1259" s="40" t="s">
        <v>5580</v>
      </c>
      <c r="J1259" s="40" t="s">
        <v>1847</v>
      </c>
      <c r="K1259" s="40"/>
      <c r="L1259" s="40"/>
      <c r="M1259" s="40" t="s">
        <v>5788</v>
      </c>
      <c r="N1259" s="40">
        <v>60</v>
      </c>
      <c r="O1259" s="40" t="b">
        <v>0</v>
      </c>
      <c r="P1259" s="40" t="s">
        <v>3105</v>
      </c>
      <c r="Q1259" s="40" t="s">
        <v>1853</v>
      </c>
      <c r="R1259" s="40" t="s">
        <v>635</v>
      </c>
    </row>
    <row r="1260" spans="1:18" x14ac:dyDescent="0.25">
      <c r="A1260" s="40" t="s">
        <v>971</v>
      </c>
      <c r="B1260" s="40" t="s">
        <v>903</v>
      </c>
      <c r="C1260" s="40" t="s">
        <v>1847</v>
      </c>
      <c r="D1260" s="40" t="s">
        <v>1848</v>
      </c>
      <c r="E1260" s="40" t="s">
        <v>1956</v>
      </c>
      <c r="F1260" s="40"/>
      <c r="G1260" s="40" t="s">
        <v>75</v>
      </c>
      <c r="H1260" s="40" t="s">
        <v>1806</v>
      </c>
      <c r="I1260" s="40" t="s">
        <v>5580</v>
      </c>
      <c r="J1260" s="40" t="s">
        <v>1847</v>
      </c>
      <c r="K1260" s="40"/>
      <c r="L1260" s="40"/>
      <c r="M1260" s="40" t="s">
        <v>5789</v>
      </c>
      <c r="N1260" s="40">
        <v>60</v>
      </c>
      <c r="O1260" s="40" t="b">
        <v>0</v>
      </c>
      <c r="P1260" s="40" t="s">
        <v>3105</v>
      </c>
      <c r="Q1260" s="40" t="s">
        <v>1853</v>
      </c>
      <c r="R1260" s="40" t="s">
        <v>635</v>
      </c>
    </row>
    <row r="1261" spans="1:18" x14ac:dyDescent="0.25">
      <c r="A1261" s="40" t="s">
        <v>373</v>
      </c>
      <c r="B1261" s="40" t="s">
        <v>905</v>
      </c>
      <c r="C1261" s="40" t="s">
        <v>1847</v>
      </c>
      <c r="D1261" s="40" t="s">
        <v>1848</v>
      </c>
      <c r="E1261" s="40" t="s">
        <v>1941</v>
      </c>
      <c r="F1261" s="40"/>
      <c r="G1261" s="40" t="s">
        <v>76</v>
      </c>
      <c r="H1261" s="40" t="s">
        <v>1804</v>
      </c>
      <c r="I1261" s="40" t="s">
        <v>5580</v>
      </c>
      <c r="J1261" s="40" t="s">
        <v>1847</v>
      </c>
      <c r="K1261" s="40"/>
      <c r="L1261" s="40"/>
      <c r="M1261" s="40" t="s">
        <v>5790</v>
      </c>
      <c r="N1261" s="40">
        <v>60</v>
      </c>
      <c r="O1261" s="40" t="b">
        <v>0</v>
      </c>
      <c r="P1261" s="40" t="s">
        <v>3105</v>
      </c>
      <c r="Q1261" s="40" t="s">
        <v>1853</v>
      </c>
      <c r="R1261" s="40" t="s">
        <v>635</v>
      </c>
    </row>
    <row r="1262" spans="1:18" x14ac:dyDescent="0.25">
      <c r="A1262" s="41" t="s">
        <v>374</v>
      </c>
      <c r="B1262" s="41" t="s">
        <v>905</v>
      </c>
      <c r="C1262" s="41" t="s">
        <v>1847</v>
      </c>
      <c r="D1262" s="41" t="s">
        <v>1848</v>
      </c>
      <c r="E1262" s="41" t="s">
        <v>1941</v>
      </c>
      <c r="F1262" s="41"/>
      <c r="G1262" s="41" t="s">
        <v>76</v>
      </c>
      <c r="H1262" s="41" t="s">
        <v>1804</v>
      </c>
      <c r="I1262" s="41" t="s">
        <v>5580</v>
      </c>
      <c r="J1262" s="41" t="s">
        <v>1847</v>
      </c>
      <c r="K1262" s="41"/>
      <c r="L1262" s="41"/>
      <c r="M1262" s="41" t="s">
        <v>5791</v>
      </c>
      <c r="N1262" s="41">
        <v>60</v>
      </c>
      <c r="O1262" s="41" t="b">
        <v>0</v>
      </c>
      <c r="P1262" s="41" t="s">
        <v>3105</v>
      </c>
      <c r="Q1262" s="41" t="s">
        <v>1853</v>
      </c>
      <c r="R1262" s="41" t="s">
        <v>635</v>
      </c>
    </row>
    <row r="1263" spans="1:18" x14ac:dyDescent="0.25">
      <c r="A1263" s="40" t="s">
        <v>375</v>
      </c>
      <c r="B1263" s="40" t="s">
        <v>905</v>
      </c>
      <c r="C1263" s="40" t="s">
        <v>1847</v>
      </c>
      <c r="D1263" s="40" t="s">
        <v>1848</v>
      </c>
      <c r="E1263" s="40" t="s">
        <v>1960</v>
      </c>
      <c r="F1263" s="40"/>
      <c r="G1263" s="40" t="s">
        <v>76</v>
      </c>
      <c r="H1263" s="40" t="s">
        <v>1804</v>
      </c>
      <c r="I1263" s="40" t="s">
        <v>5580</v>
      </c>
      <c r="J1263" s="40" t="s">
        <v>1847</v>
      </c>
      <c r="K1263" s="40"/>
      <c r="L1263" s="40"/>
      <c r="M1263" s="40" t="s">
        <v>5792</v>
      </c>
      <c r="N1263" s="40">
        <v>60</v>
      </c>
      <c r="O1263" s="40" t="b">
        <v>0</v>
      </c>
      <c r="P1263" s="40" t="s">
        <v>3105</v>
      </c>
      <c r="Q1263" s="40" t="s">
        <v>1853</v>
      </c>
      <c r="R1263" s="40" t="s">
        <v>635</v>
      </c>
    </row>
    <row r="1264" spans="1:18" x14ac:dyDescent="0.25">
      <c r="A1264" s="40" t="s">
        <v>376</v>
      </c>
      <c r="B1264" s="40" t="s">
        <v>905</v>
      </c>
      <c r="C1264" s="40" t="s">
        <v>1847</v>
      </c>
      <c r="D1264" s="40" t="s">
        <v>1848</v>
      </c>
      <c r="E1264" s="40" t="s">
        <v>2001</v>
      </c>
      <c r="F1264" s="40"/>
      <c r="G1264" s="40" t="s">
        <v>76</v>
      </c>
      <c r="H1264" s="40" t="s">
        <v>1804</v>
      </c>
      <c r="I1264" s="40" t="s">
        <v>5580</v>
      </c>
      <c r="J1264" s="40" t="s">
        <v>1847</v>
      </c>
      <c r="K1264" s="40"/>
      <c r="L1264" s="40"/>
      <c r="M1264" s="40" t="s">
        <v>5793</v>
      </c>
      <c r="N1264" s="40">
        <v>60</v>
      </c>
      <c r="O1264" s="40" t="b">
        <v>0</v>
      </c>
      <c r="P1264" s="40" t="s">
        <v>3105</v>
      </c>
      <c r="Q1264" s="40" t="s">
        <v>1853</v>
      </c>
      <c r="R1264" s="40" t="s">
        <v>635</v>
      </c>
    </row>
    <row r="1265" spans="1:18" x14ac:dyDescent="0.25">
      <c r="A1265" s="40" t="s">
        <v>377</v>
      </c>
      <c r="B1265" s="40" t="s">
        <v>905</v>
      </c>
      <c r="C1265" s="40" t="s">
        <v>1847</v>
      </c>
      <c r="D1265" s="40" t="s">
        <v>1848</v>
      </c>
      <c r="E1265" s="40" t="s">
        <v>1862</v>
      </c>
      <c r="F1265" s="40"/>
      <c r="G1265" s="40" t="s">
        <v>75</v>
      </c>
      <c r="H1265" s="40" t="s">
        <v>1806</v>
      </c>
      <c r="I1265" s="40" t="s">
        <v>5580</v>
      </c>
      <c r="J1265" s="40" t="s">
        <v>1847</v>
      </c>
      <c r="K1265" s="40"/>
      <c r="L1265" s="40"/>
      <c r="M1265" s="40" t="s">
        <v>5794</v>
      </c>
      <c r="N1265" s="40">
        <v>60</v>
      </c>
      <c r="O1265" s="40" t="b">
        <v>0</v>
      </c>
      <c r="P1265" s="40" t="s">
        <v>3105</v>
      </c>
      <c r="Q1265" s="40" t="s">
        <v>1853</v>
      </c>
      <c r="R1265" s="40" t="s">
        <v>635</v>
      </c>
    </row>
    <row r="1266" spans="1:18" x14ac:dyDescent="0.25">
      <c r="A1266" s="40" t="s">
        <v>379</v>
      </c>
      <c r="B1266" s="40" t="s">
        <v>905</v>
      </c>
      <c r="C1266" s="40" t="s">
        <v>1847</v>
      </c>
      <c r="D1266" s="40" t="s">
        <v>1848</v>
      </c>
      <c r="E1266" s="40" t="s">
        <v>1985</v>
      </c>
      <c r="F1266" s="40"/>
      <c r="G1266" s="40" t="s">
        <v>1813</v>
      </c>
      <c r="H1266" s="40" t="s">
        <v>1814</v>
      </c>
      <c r="I1266" s="40" t="s">
        <v>5580</v>
      </c>
      <c r="J1266" s="40" t="s">
        <v>1847</v>
      </c>
      <c r="K1266" s="40"/>
      <c r="L1266" s="40"/>
      <c r="M1266" s="40" t="s">
        <v>5795</v>
      </c>
      <c r="N1266" s="40">
        <v>60</v>
      </c>
      <c r="O1266" s="40" t="b">
        <v>0</v>
      </c>
      <c r="P1266" s="40" t="s">
        <v>3105</v>
      </c>
      <c r="Q1266" s="40" t="s">
        <v>1853</v>
      </c>
      <c r="R1266" s="40" t="s">
        <v>635</v>
      </c>
    </row>
    <row r="1267" spans="1:18" x14ac:dyDescent="0.25">
      <c r="A1267" s="40" t="s">
        <v>972</v>
      </c>
      <c r="B1267" s="40" t="s">
        <v>903</v>
      </c>
      <c r="C1267" s="40" t="s">
        <v>1847</v>
      </c>
      <c r="D1267" s="40" t="s">
        <v>1848</v>
      </c>
      <c r="E1267" s="40" t="s">
        <v>1956</v>
      </c>
      <c r="F1267" s="40"/>
      <c r="G1267" s="40" t="s">
        <v>75</v>
      </c>
      <c r="H1267" s="40" t="s">
        <v>1806</v>
      </c>
      <c r="I1267" s="40" t="s">
        <v>5580</v>
      </c>
      <c r="J1267" s="40" t="s">
        <v>1847</v>
      </c>
      <c r="K1267" s="40"/>
      <c r="L1267" s="40"/>
      <c r="M1267" s="40" t="s">
        <v>5771</v>
      </c>
      <c r="N1267" s="40">
        <v>60</v>
      </c>
      <c r="O1267" s="40" t="b">
        <v>0</v>
      </c>
      <c r="P1267" s="40" t="s">
        <v>3105</v>
      </c>
      <c r="Q1267" s="40" t="s">
        <v>1853</v>
      </c>
      <c r="R1267" s="40" t="s">
        <v>635</v>
      </c>
    </row>
    <row r="1268" spans="1:18" x14ac:dyDescent="0.25">
      <c r="A1268" s="40" t="s">
        <v>513</v>
      </c>
      <c r="B1268" s="40" t="s">
        <v>905</v>
      </c>
      <c r="C1268" s="40" t="s">
        <v>1847</v>
      </c>
      <c r="D1268" s="40" t="s">
        <v>1848</v>
      </c>
      <c r="E1268" s="40" t="s">
        <v>1888</v>
      </c>
      <c r="F1268" s="40"/>
      <c r="G1268" s="40" t="s">
        <v>1813</v>
      </c>
      <c r="H1268" s="40" t="s">
        <v>1814</v>
      </c>
      <c r="I1268" s="40" t="s">
        <v>5580</v>
      </c>
      <c r="J1268" s="40" t="s">
        <v>1847</v>
      </c>
      <c r="K1268" s="40"/>
      <c r="L1268" s="40"/>
      <c r="M1268" s="40" t="s">
        <v>5796</v>
      </c>
      <c r="N1268" s="40">
        <v>60</v>
      </c>
      <c r="O1268" s="40" t="b">
        <v>0</v>
      </c>
      <c r="P1268" s="40" t="s">
        <v>3105</v>
      </c>
      <c r="Q1268" s="40" t="s">
        <v>1853</v>
      </c>
      <c r="R1268" s="40" t="s">
        <v>635</v>
      </c>
    </row>
    <row r="1269" spans="1:18" x14ac:dyDescent="0.25">
      <c r="A1269" s="40" t="s">
        <v>5797</v>
      </c>
      <c r="B1269" s="40" t="s">
        <v>905</v>
      </c>
      <c r="C1269" s="40" t="s">
        <v>1847</v>
      </c>
      <c r="D1269" s="40" t="s">
        <v>1848</v>
      </c>
      <c r="E1269" s="40" t="s">
        <v>1849</v>
      </c>
      <c r="F1269" s="40"/>
      <c r="G1269" s="40" t="s">
        <v>76</v>
      </c>
      <c r="H1269" s="40" t="s">
        <v>1804</v>
      </c>
      <c r="I1269" s="40" t="s">
        <v>5580</v>
      </c>
      <c r="J1269" s="40" t="s">
        <v>1847</v>
      </c>
      <c r="K1269" s="40"/>
      <c r="L1269" s="40"/>
      <c r="M1269" s="40" t="s">
        <v>5798</v>
      </c>
      <c r="N1269" s="40">
        <v>60</v>
      </c>
      <c r="O1269" s="40" t="b">
        <v>1</v>
      </c>
      <c r="P1269" s="40" t="s">
        <v>3105</v>
      </c>
      <c r="Q1269" s="40" t="s">
        <v>1853</v>
      </c>
      <c r="R1269" s="40" t="s">
        <v>635</v>
      </c>
    </row>
    <row r="1270" spans="1:18" x14ac:dyDescent="0.25">
      <c r="A1270" s="40" t="s">
        <v>220</v>
      </c>
      <c r="B1270" s="40" t="s">
        <v>905</v>
      </c>
      <c r="C1270" s="40" t="s">
        <v>1847</v>
      </c>
      <c r="D1270" s="40" t="s">
        <v>1848</v>
      </c>
      <c r="E1270" s="40" t="s">
        <v>1911</v>
      </c>
      <c r="F1270" s="40"/>
      <c r="G1270" s="40" t="s">
        <v>76</v>
      </c>
      <c r="H1270" s="40" t="s">
        <v>1804</v>
      </c>
      <c r="I1270" s="40" t="s">
        <v>5580</v>
      </c>
      <c r="J1270" s="40" t="s">
        <v>1847</v>
      </c>
      <c r="K1270" s="40"/>
      <c r="L1270" s="40"/>
      <c r="M1270" s="40" t="s">
        <v>5799</v>
      </c>
      <c r="N1270" s="40">
        <v>60</v>
      </c>
      <c r="O1270" s="40" t="b">
        <v>0</v>
      </c>
      <c r="P1270" s="40" t="s">
        <v>3105</v>
      </c>
      <c r="Q1270" s="40" t="s">
        <v>1853</v>
      </c>
      <c r="R1270" s="40" t="s">
        <v>635</v>
      </c>
    </row>
    <row r="1271" spans="1:18" x14ac:dyDescent="0.25">
      <c r="A1271" s="40" t="s">
        <v>380</v>
      </c>
      <c r="B1271" s="40" t="s">
        <v>973</v>
      </c>
      <c r="C1271" s="40" t="s">
        <v>1847</v>
      </c>
      <c r="D1271" s="40" t="s">
        <v>1848</v>
      </c>
      <c r="E1271" s="40" t="s">
        <v>1960</v>
      </c>
      <c r="F1271" s="40"/>
      <c r="G1271" s="40" t="s">
        <v>76</v>
      </c>
      <c r="H1271" s="40" t="s">
        <v>1804</v>
      </c>
      <c r="I1271" s="40" t="s">
        <v>5580</v>
      </c>
      <c r="J1271" s="40" t="s">
        <v>1847</v>
      </c>
      <c r="K1271" s="40"/>
      <c r="L1271" s="40"/>
      <c r="M1271" s="40" t="s">
        <v>5800</v>
      </c>
      <c r="N1271" s="40">
        <v>60</v>
      </c>
      <c r="O1271" s="40" t="b">
        <v>0</v>
      </c>
      <c r="P1271" s="40" t="s">
        <v>3105</v>
      </c>
      <c r="Q1271" s="40" t="s">
        <v>1853</v>
      </c>
      <c r="R1271" s="40" t="s">
        <v>635</v>
      </c>
    </row>
    <row r="1272" spans="1:18" x14ac:dyDescent="0.25">
      <c r="A1272" s="40" t="s">
        <v>974</v>
      </c>
      <c r="B1272" s="40" t="s">
        <v>905</v>
      </c>
      <c r="C1272" s="40" t="s">
        <v>1847</v>
      </c>
      <c r="D1272" s="40" t="s">
        <v>1848</v>
      </c>
      <c r="E1272" s="40" t="s">
        <v>1960</v>
      </c>
      <c r="F1272" s="40"/>
      <c r="G1272" s="40" t="s">
        <v>76</v>
      </c>
      <c r="H1272" s="40" t="s">
        <v>1804</v>
      </c>
      <c r="I1272" s="40" t="s">
        <v>5580</v>
      </c>
      <c r="J1272" s="40" t="s">
        <v>1847</v>
      </c>
      <c r="K1272" s="40"/>
      <c r="L1272" s="40"/>
      <c r="M1272" s="40" t="s">
        <v>5801</v>
      </c>
      <c r="N1272" s="40">
        <v>60</v>
      </c>
      <c r="O1272" s="40" t="b">
        <v>0</v>
      </c>
      <c r="P1272" s="40" t="s">
        <v>3105</v>
      </c>
      <c r="Q1272" s="40" t="s">
        <v>1853</v>
      </c>
      <c r="R1272" s="40" t="s">
        <v>635</v>
      </c>
    </row>
    <row r="1273" spans="1:18" x14ac:dyDescent="0.25">
      <c r="A1273" s="40" t="s">
        <v>382</v>
      </c>
      <c r="B1273" s="40" t="s">
        <v>905</v>
      </c>
      <c r="C1273" s="40" t="s">
        <v>1847</v>
      </c>
      <c r="D1273" s="40" t="s">
        <v>1848</v>
      </c>
      <c r="E1273" s="40" t="s">
        <v>1941</v>
      </c>
      <c r="F1273" s="40"/>
      <c r="G1273" s="40" t="s">
        <v>76</v>
      </c>
      <c r="H1273" s="40" t="s">
        <v>1804</v>
      </c>
      <c r="I1273" s="40" t="s">
        <v>5580</v>
      </c>
      <c r="J1273" s="40" t="s">
        <v>1847</v>
      </c>
      <c r="K1273" s="40"/>
      <c r="L1273" s="40"/>
      <c r="M1273" s="40" t="s">
        <v>5802</v>
      </c>
      <c r="N1273" s="40">
        <v>60</v>
      </c>
      <c r="O1273" s="40" t="b">
        <v>0</v>
      </c>
      <c r="P1273" s="40" t="s">
        <v>3105</v>
      </c>
      <c r="Q1273" s="40" t="s">
        <v>1853</v>
      </c>
      <c r="R1273" s="40" t="s">
        <v>635</v>
      </c>
    </row>
    <row r="1274" spans="1:18" x14ac:dyDescent="0.25">
      <c r="A1274" s="40" t="s">
        <v>383</v>
      </c>
      <c r="B1274" s="40" t="s">
        <v>905</v>
      </c>
      <c r="C1274" s="40" t="s">
        <v>1847</v>
      </c>
      <c r="D1274" s="40" t="s">
        <v>1848</v>
      </c>
      <c r="E1274" s="40" t="s">
        <v>1911</v>
      </c>
      <c r="F1274" s="40"/>
      <c r="G1274" s="40" t="s">
        <v>76</v>
      </c>
      <c r="H1274" s="40" t="s">
        <v>1804</v>
      </c>
      <c r="I1274" s="40" t="s">
        <v>5580</v>
      </c>
      <c r="J1274" s="40" t="s">
        <v>1847</v>
      </c>
      <c r="K1274" s="40"/>
      <c r="L1274" s="40"/>
      <c r="M1274" s="40" t="s">
        <v>5803</v>
      </c>
      <c r="N1274" s="40">
        <v>60</v>
      </c>
      <c r="O1274" s="40" t="b">
        <v>0</v>
      </c>
      <c r="P1274" s="40" t="s">
        <v>3105</v>
      </c>
      <c r="Q1274" s="40" t="s">
        <v>1853</v>
      </c>
      <c r="R1274" s="40" t="s">
        <v>635</v>
      </c>
    </row>
    <row r="1275" spans="1:18" x14ac:dyDescent="0.25">
      <c r="A1275" s="40" t="s">
        <v>975</v>
      </c>
      <c r="B1275" s="40" t="s">
        <v>903</v>
      </c>
      <c r="C1275" s="40" t="s">
        <v>1847</v>
      </c>
      <c r="D1275" s="40" t="s">
        <v>1848</v>
      </c>
      <c r="E1275" s="40" t="s">
        <v>2116</v>
      </c>
      <c r="F1275" s="40"/>
      <c r="G1275" s="40" t="s">
        <v>75</v>
      </c>
      <c r="H1275" s="40" t="s">
        <v>1806</v>
      </c>
      <c r="I1275" s="40" t="s">
        <v>5580</v>
      </c>
      <c r="J1275" s="40" t="s">
        <v>1847</v>
      </c>
      <c r="K1275" s="40"/>
      <c r="L1275" s="40"/>
      <c r="M1275" s="40" t="s">
        <v>5804</v>
      </c>
      <c r="N1275" s="40">
        <v>60</v>
      </c>
      <c r="O1275" s="40" t="b">
        <v>0</v>
      </c>
      <c r="P1275" s="40" t="s">
        <v>3105</v>
      </c>
      <c r="Q1275" s="40" t="s">
        <v>1853</v>
      </c>
      <c r="R1275" s="40" t="s">
        <v>635</v>
      </c>
    </row>
    <row r="1276" spans="1:18" x14ac:dyDescent="0.25">
      <c r="A1276" s="40" t="s">
        <v>976</v>
      </c>
      <c r="B1276" s="40" t="s">
        <v>905</v>
      </c>
      <c r="C1276" s="40" t="s">
        <v>1847</v>
      </c>
      <c r="D1276" s="40" t="s">
        <v>1848</v>
      </c>
      <c r="E1276" s="40" t="s">
        <v>2001</v>
      </c>
      <c r="F1276" s="40"/>
      <c r="G1276" s="40" t="s">
        <v>76</v>
      </c>
      <c r="H1276" s="40" t="s">
        <v>1804</v>
      </c>
      <c r="I1276" s="40" t="s">
        <v>5580</v>
      </c>
      <c r="J1276" s="40" t="s">
        <v>1847</v>
      </c>
      <c r="K1276" s="40"/>
      <c r="L1276" s="40"/>
      <c r="M1276" s="40" t="s">
        <v>5805</v>
      </c>
      <c r="N1276" s="40">
        <v>60</v>
      </c>
      <c r="O1276" s="40" t="b">
        <v>0</v>
      </c>
      <c r="P1276" s="40" t="s">
        <v>3105</v>
      </c>
      <c r="Q1276" s="40" t="s">
        <v>1853</v>
      </c>
      <c r="R1276" s="40" t="s">
        <v>635</v>
      </c>
    </row>
    <row r="1277" spans="1:18" x14ac:dyDescent="0.25">
      <c r="A1277" s="40" t="s">
        <v>386</v>
      </c>
      <c r="B1277" s="40" t="s">
        <v>905</v>
      </c>
      <c r="C1277" s="40" t="s">
        <v>1847</v>
      </c>
      <c r="D1277" s="40" t="s">
        <v>1848</v>
      </c>
      <c r="E1277" s="40" t="s">
        <v>1968</v>
      </c>
      <c r="F1277" s="40"/>
      <c r="G1277" s="40" t="s">
        <v>75</v>
      </c>
      <c r="H1277" s="40" t="s">
        <v>1806</v>
      </c>
      <c r="I1277" s="40" t="s">
        <v>5580</v>
      </c>
      <c r="J1277" s="40" t="s">
        <v>1847</v>
      </c>
      <c r="K1277" s="40"/>
      <c r="L1277" s="40"/>
      <c r="M1277" s="40" t="s">
        <v>5806</v>
      </c>
      <c r="N1277" s="40">
        <v>60</v>
      </c>
      <c r="O1277" s="40" t="b">
        <v>0</v>
      </c>
      <c r="P1277" s="40" t="s">
        <v>3105</v>
      </c>
      <c r="Q1277" s="40" t="s">
        <v>1853</v>
      </c>
      <c r="R1277" s="40" t="s">
        <v>635</v>
      </c>
    </row>
    <row r="1278" spans="1:18" x14ac:dyDescent="0.25">
      <c r="A1278" s="40" t="s">
        <v>977</v>
      </c>
      <c r="B1278" s="40" t="s">
        <v>905</v>
      </c>
      <c r="C1278" s="40" t="s">
        <v>1847</v>
      </c>
      <c r="D1278" s="40" t="s">
        <v>1848</v>
      </c>
      <c r="E1278" s="40" t="s">
        <v>1911</v>
      </c>
      <c r="F1278" s="40"/>
      <c r="G1278" s="40" t="s">
        <v>76</v>
      </c>
      <c r="H1278" s="40" t="s">
        <v>1804</v>
      </c>
      <c r="I1278" s="40" t="s">
        <v>5580</v>
      </c>
      <c r="J1278" s="40" t="s">
        <v>1847</v>
      </c>
      <c r="K1278" s="40"/>
      <c r="L1278" s="40"/>
      <c r="M1278" s="40" t="s">
        <v>5807</v>
      </c>
      <c r="N1278" s="40">
        <v>60</v>
      </c>
      <c r="O1278" s="40" t="b">
        <v>0</v>
      </c>
      <c r="P1278" s="40" t="s">
        <v>3105</v>
      </c>
      <c r="Q1278" s="40" t="s">
        <v>1853</v>
      </c>
      <c r="R1278" s="40" t="s">
        <v>635</v>
      </c>
    </row>
    <row r="1279" spans="1:18" x14ac:dyDescent="0.25">
      <c r="A1279" s="40" t="s">
        <v>978</v>
      </c>
      <c r="B1279" s="40" t="s">
        <v>905</v>
      </c>
      <c r="C1279" s="40" t="s">
        <v>1847</v>
      </c>
      <c r="D1279" s="40" t="s">
        <v>1848</v>
      </c>
      <c r="E1279" s="40" t="s">
        <v>2001</v>
      </c>
      <c r="F1279" s="40"/>
      <c r="G1279" s="40" t="s">
        <v>76</v>
      </c>
      <c r="H1279" s="40" t="s">
        <v>1804</v>
      </c>
      <c r="I1279" s="40" t="s">
        <v>5580</v>
      </c>
      <c r="J1279" s="40" t="s">
        <v>1847</v>
      </c>
      <c r="K1279" s="40"/>
      <c r="L1279" s="40"/>
      <c r="M1279" s="40" t="s">
        <v>5808</v>
      </c>
      <c r="N1279" s="40">
        <v>60</v>
      </c>
      <c r="O1279" s="40" t="b">
        <v>0</v>
      </c>
      <c r="P1279" s="40" t="s">
        <v>3105</v>
      </c>
      <c r="Q1279" s="40" t="s">
        <v>1853</v>
      </c>
      <c r="R1279" s="40" t="s">
        <v>635</v>
      </c>
    </row>
    <row r="1280" spans="1:18" x14ac:dyDescent="0.25">
      <c r="A1280" s="40" t="s">
        <v>979</v>
      </c>
      <c r="B1280" s="40" t="s">
        <v>905</v>
      </c>
      <c r="C1280" s="40" t="s">
        <v>1847</v>
      </c>
      <c r="D1280" s="40" t="s">
        <v>1848</v>
      </c>
      <c r="E1280" s="40" t="s">
        <v>1911</v>
      </c>
      <c r="F1280" s="40"/>
      <c r="G1280" s="40" t="s">
        <v>76</v>
      </c>
      <c r="H1280" s="40" t="s">
        <v>1804</v>
      </c>
      <c r="I1280" s="40" t="s">
        <v>5580</v>
      </c>
      <c r="J1280" s="40" t="s">
        <v>1847</v>
      </c>
      <c r="K1280" s="40"/>
      <c r="L1280" s="40"/>
      <c r="M1280" s="40" t="s">
        <v>5809</v>
      </c>
      <c r="N1280" s="40">
        <v>60</v>
      </c>
      <c r="O1280" s="40" t="b">
        <v>0</v>
      </c>
      <c r="P1280" s="40" t="s">
        <v>3105</v>
      </c>
      <c r="Q1280" s="40" t="s">
        <v>1853</v>
      </c>
      <c r="R1280" s="40" t="s">
        <v>635</v>
      </c>
    </row>
    <row r="1281" spans="1:18" x14ac:dyDescent="0.25">
      <c r="A1281" s="40" t="s">
        <v>980</v>
      </c>
      <c r="B1281" s="40" t="s">
        <v>905</v>
      </c>
      <c r="C1281" s="40" t="s">
        <v>1847</v>
      </c>
      <c r="D1281" s="40" t="s">
        <v>1848</v>
      </c>
      <c r="E1281" s="40" t="s">
        <v>1941</v>
      </c>
      <c r="F1281" s="40"/>
      <c r="G1281" s="40" t="s">
        <v>76</v>
      </c>
      <c r="H1281" s="40" t="s">
        <v>1804</v>
      </c>
      <c r="I1281" s="40" t="s">
        <v>5580</v>
      </c>
      <c r="J1281" s="40" t="s">
        <v>1847</v>
      </c>
      <c r="K1281" s="40"/>
      <c r="L1281" s="40"/>
      <c r="M1281" s="40" t="s">
        <v>5810</v>
      </c>
      <c r="N1281" s="40">
        <v>60</v>
      </c>
      <c r="O1281" s="40" t="b">
        <v>0</v>
      </c>
      <c r="P1281" s="40" t="s">
        <v>3105</v>
      </c>
      <c r="Q1281" s="40" t="s">
        <v>1853</v>
      </c>
      <c r="R1281" s="40" t="s">
        <v>635</v>
      </c>
    </row>
    <row r="1282" spans="1:18" x14ac:dyDescent="0.25">
      <c r="A1282" s="40" t="s">
        <v>5811</v>
      </c>
      <c r="B1282" s="40" t="s">
        <v>905</v>
      </c>
      <c r="C1282" s="40" t="s">
        <v>1847</v>
      </c>
      <c r="D1282" s="40" t="s">
        <v>1848</v>
      </c>
      <c r="E1282" s="40" t="s">
        <v>1941</v>
      </c>
      <c r="F1282" s="40"/>
      <c r="G1282" s="40" t="s">
        <v>76</v>
      </c>
      <c r="H1282" s="40" t="s">
        <v>1804</v>
      </c>
      <c r="I1282" s="40" t="s">
        <v>5580</v>
      </c>
      <c r="J1282" s="40" t="s">
        <v>1847</v>
      </c>
      <c r="K1282" s="40"/>
      <c r="L1282" s="40"/>
      <c r="M1282" s="40" t="s">
        <v>5812</v>
      </c>
      <c r="N1282" s="40">
        <v>60</v>
      </c>
      <c r="O1282" s="40" t="b">
        <v>0</v>
      </c>
      <c r="P1282" s="40" t="s">
        <v>3105</v>
      </c>
      <c r="Q1282" s="40" t="s">
        <v>1853</v>
      </c>
      <c r="R1282" s="40" t="s">
        <v>635</v>
      </c>
    </row>
    <row r="1283" spans="1:18" x14ac:dyDescent="0.25">
      <c r="A1283" s="40" t="s">
        <v>5813</v>
      </c>
      <c r="B1283" s="40" t="s">
        <v>905</v>
      </c>
      <c r="C1283" s="40" t="s">
        <v>1847</v>
      </c>
      <c r="D1283" s="40" t="s">
        <v>1848</v>
      </c>
      <c r="E1283" s="40" t="s">
        <v>1849</v>
      </c>
      <c r="F1283" s="40"/>
      <c r="G1283" s="40" t="s">
        <v>1813</v>
      </c>
      <c r="H1283" s="40" t="s">
        <v>1814</v>
      </c>
      <c r="I1283" s="40" t="s">
        <v>5580</v>
      </c>
      <c r="J1283" s="40" t="s">
        <v>1847</v>
      </c>
      <c r="K1283" s="40"/>
      <c r="L1283" s="40"/>
      <c r="M1283" s="40" t="s">
        <v>5814</v>
      </c>
      <c r="N1283" s="40">
        <v>60</v>
      </c>
      <c r="O1283" s="40" t="b">
        <v>0</v>
      </c>
      <c r="P1283" s="40" t="s">
        <v>3105</v>
      </c>
      <c r="Q1283" s="40" t="s">
        <v>1853</v>
      </c>
      <c r="R1283" s="40" t="s">
        <v>635</v>
      </c>
    </row>
    <row r="1284" spans="1:18" x14ac:dyDescent="0.25">
      <c r="A1284" s="40" t="s">
        <v>388</v>
      </c>
      <c r="B1284" s="40" t="s">
        <v>905</v>
      </c>
      <c r="C1284" s="40" t="s">
        <v>1847</v>
      </c>
      <c r="D1284" s="40" t="s">
        <v>1848</v>
      </c>
      <c r="E1284" s="40" t="s">
        <v>2001</v>
      </c>
      <c r="F1284" s="40"/>
      <c r="G1284" s="40" t="s">
        <v>76</v>
      </c>
      <c r="H1284" s="40" t="s">
        <v>1804</v>
      </c>
      <c r="I1284" s="40" t="s">
        <v>5580</v>
      </c>
      <c r="J1284" s="40" t="s">
        <v>1847</v>
      </c>
      <c r="K1284" s="40"/>
      <c r="L1284" s="40"/>
      <c r="M1284" s="40" t="s">
        <v>5815</v>
      </c>
      <c r="N1284" s="40">
        <v>60</v>
      </c>
      <c r="O1284" s="40" t="b">
        <v>0</v>
      </c>
      <c r="P1284" s="40" t="s">
        <v>3105</v>
      </c>
      <c r="Q1284" s="40" t="s">
        <v>1853</v>
      </c>
      <c r="R1284" s="40" t="s">
        <v>635</v>
      </c>
    </row>
    <row r="1285" spans="1:18" x14ac:dyDescent="0.25">
      <c r="A1285" s="40" t="s">
        <v>225</v>
      </c>
      <c r="B1285" s="40" t="s">
        <v>905</v>
      </c>
      <c r="C1285" s="40" t="s">
        <v>1847</v>
      </c>
      <c r="D1285" s="40" t="s">
        <v>1848</v>
      </c>
      <c r="E1285" s="40" t="s">
        <v>1862</v>
      </c>
      <c r="F1285" s="40"/>
      <c r="G1285" s="40" t="s">
        <v>75</v>
      </c>
      <c r="H1285" s="40" t="s">
        <v>1806</v>
      </c>
      <c r="I1285" s="40" t="s">
        <v>5580</v>
      </c>
      <c r="J1285" s="40" t="s">
        <v>1847</v>
      </c>
      <c r="K1285" s="40"/>
      <c r="L1285" s="40"/>
      <c r="M1285" s="40" t="s">
        <v>5816</v>
      </c>
      <c r="N1285" s="40">
        <v>60</v>
      </c>
      <c r="O1285" s="40" t="b">
        <v>0</v>
      </c>
      <c r="P1285" s="40" t="s">
        <v>3105</v>
      </c>
      <c r="Q1285" s="40" t="s">
        <v>1853</v>
      </c>
      <c r="R1285" s="40" t="s">
        <v>635</v>
      </c>
    </row>
    <row r="1286" spans="1:18" x14ac:dyDescent="0.25">
      <c r="A1286" s="40" t="s">
        <v>391</v>
      </c>
      <c r="B1286" s="40" t="s">
        <v>905</v>
      </c>
      <c r="C1286" s="40" t="s">
        <v>1847</v>
      </c>
      <c r="D1286" s="40" t="s">
        <v>1848</v>
      </c>
      <c r="E1286" s="40" t="s">
        <v>2001</v>
      </c>
      <c r="F1286" s="40"/>
      <c r="G1286" s="40" t="s">
        <v>76</v>
      </c>
      <c r="H1286" s="40" t="s">
        <v>1804</v>
      </c>
      <c r="I1286" s="40" t="s">
        <v>5580</v>
      </c>
      <c r="J1286" s="40" t="s">
        <v>1847</v>
      </c>
      <c r="K1286" s="40"/>
      <c r="L1286" s="40"/>
      <c r="M1286" s="40" t="s">
        <v>5817</v>
      </c>
      <c r="N1286" s="40">
        <v>60</v>
      </c>
      <c r="O1286" s="40" t="b">
        <v>0</v>
      </c>
      <c r="P1286" s="40" t="s">
        <v>3105</v>
      </c>
      <c r="Q1286" s="40" t="s">
        <v>1853</v>
      </c>
      <c r="R1286" s="40" t="s">
        <v>635</v>
      </c>
    </row>
    <row r="1287" spans="1:18" x14ac:dyDescent="0.25">
      <c r="A1287" s="40" t="s">
        <v>981</v>
      </c>
      <c r="B1287" s="40" t="s">
        <v>905</v>
      </c>
      <c r="C1287" s="40" t="s">
        <v>1847</v>
      </c>
      <c r="D1287" s="40" t="s">
        <v>1848</v>
      </c>
      <c r="E1287" s="40" t="s">
        <v>1916</v>
      </c>
      <c r="F1287" s="40"/>
      <c r="G1287" s="40" t="s">
        <v>1813</v>
      </c>
      <c r="H1287" s="40" t="s">
        <v>1814</v>
      </c>
      <c r="I1287" s="40" t="s">
        <v>5580</v>
      </c>
      <c r="J1287" s="40" t="s">
        <v>1847</v>
      </c>
      <c r="K1287" s="40"/>
      <c r="L1287" s="40"/>
      <c r="M1287" s="40" t="s">
        <v>5818</v>
      </c>
      <c r="N1287" s="40">
        <v>60</v>
      </c>
      <c r="O1287" s="40" t="b">
        <v>0</v>
      </c>
      <c r="P1287" s="40" t="s">
        <v>3105</v>
      </c>
      <c r="Q1287" s="40" t="s">
        <v>1853</v>
      </c>
      <c r="R1287" s="40" t="s">
        <v>635</v>
      </c>
    </row>
    <row r="1288" spans="1:18" x14ac:dyDescent="0.25">
      <c r="A1288" s="40" t="s">
        <v>393</v>
      </c>
      <c r="B1288" s="40" t="s">
        <v>905</v>
      </c>
      <c r="C1288" s="40" t="s">
        <v>1847</v>
      </c>
      <c r="D1288" s="40" t="s">
        <v>1848</v>
      </c>
      <c r="E1288" s="40" t="s">
        <v>1960</v>
      </c>
      <c r="F1288" s="40"/>
      <c r="G1288" s="40" t="s">
        <v>76</v>
      </c>
      <c r="H1288" s="40" t="s">
        <v>1804</v>
      </c>
      <c r="I1288" s="40" t="s">
        <v>5580</v>
      </c>
      <c r="J1288" s="40" t="s">
        <v>1847</v>
      </c>
      <c r="K1288" s="40"/>
      <c r="L1288" s="40"/>
      <c r="M1288" s="40" t="s">
        <v>5819</v>
      </c>
      <c r="N1288" s="40">
        <v>60</v>
      </c>
      <c r="O1288" s="40" t="b">
        <v>0</v>
      </c>
      <c r="P1288" s="40" t="s">
        <v>3105</v>
      </c>
      <c r="Q1288" s="40" t="s">
        <v>1853</v>
      </c>
      <c r="R1288" s="40" t="s">
        <v>635</v>
      </c>
    </row>
    <row r="1289" spans="1:18" x14ac:dyDescent="0.25">
      <c r="A1289" s="40" t="s">
        <v>394</v>
      </c>
      <c r="B1289" s="40" t="s">
        <v>905</v>
      </c>
      <c r="C1289" s="40" t="s">
        <v>1847</v>
      </c>
      <c r="D1289" s="40" t="s">
        <v>1848</v>
      </c>
      <c r="E1289" s="40" t="s">
        <v>1960</v>
      </c>
      <c r="F1289" s="40"/>
      <c r="G1289" s="40" t="s">
        <v>76</v>
      </c>
      <c r="H1289" s="40" t="s">
        <v>1804</v>
      </c>
      <c r="I1289" s="40" t="s">
        <v>5580</v>
      </c>
      <c r="J1289" s="40" t="s">
        <v>1847</v>
      </c>
      <c r="K1289" s="40"/>
      <c r="L1289" s="40"/>
      <c r="M1289" s="40" t="s">
        <v>5820</v>
      </c>
      <c r="N1289" s="40">
        <v>60</v>
      </c>
      <c r="O1289" s="40" t="b">
        <v>0</v>
      </c>
      <c r="P1289" s="40" t="s">
        <v>3105</v>
      </c>
      <c r="Q1289" s="40" t="s">
        <v>1853</v>
      </c>
      <c r="R1289" s="40" t="s">
        <v>635</v>
      </c>
    </row>
    <row r="1290" spans="1:18" x14ac:dyDescent="0.25">
      <c r="A1290" s="40" t="s">
        <v>396</v>
      </c>
      <c r="B1290" s="40" t="s">
        <v>905</v>
      </c>
      <c r="C1290" s="40" t="s">
        <v>1847</v>
      </c>
      <c r="D1290" s="40" t="s">
        <v>1848</v>
      </c>
      <c r="E1290" s="40" t="s">
        <v>1960</v>
      </c>
      <c r="F1290" s="40"/>
      <c r="G1290" s="40" t="s">
        <v>76</v>
      </c>
      <c r="H1290" s="40" t="s">
        <v>1804</v>
      </c>
      <c r="I1290" s="40" t="s">
        <v>5580</v>
      </c>
      <c r="J1290" s="40" t="s">
        <v>1847</v>
      </c>
      <c r="K1290" s="40"/>
      <c r="L1290" s="40"/>
      <c r="M1290" s="40" t="s">
        <v>5821</v>
      </c>
      <c r="N1290" s="40">
        <v>60</v>
      </c>
      <c r="O1290" s="40" t="b">
        <v>0</v>
      </c>
      <c r="P1290" s="40" t="s">
        <v>3105</v>
      </c>
      <c r="Q1290" s="40" t="s">
        <v>1853</v>
      </c>
      <c r="R1290" s="40" t="s">
        <v>635</v>
      </c>
    </row>
    <row r="1291" spans="1:18" x14ac:dyDescent="0.25">
      <c r="A1291" s="40" t="s">
        <v>982</v>
      </c>
      <c r="B1291" s="40" t="s">
        <v>905</v>
      </c>
      <c r="C1291" s="40" t="s">
        <v>1847</v>
      </c>
      <c r="D1291" s="40" t="s">
        <v>1848</v>
      </c>
      <c r="E1291" s="40" t="s">
        <v>1985</v>
      </c>
      <c r="F1291" s="40"/>
      <c r="G1291" s="40" t="s">
        <v>1813</v>
      </c>
      <c r="H1291" s="40" t="s">
        <v>1814</v>
      </c>
      <c r="I1291" s="40" t="s">
        <v>5580</v>
      </c>
      <c r="J1291" s="40" t="s">
        <v>1847</v>
      </c>
      <c r="K1291" s="40"/>
      <c r="L1291" s="40"/>
      <c r="M1291" s="40" t="s">
        <v>5822</v>
      </c>
      <c r="N1291" s="40">
        <v>60</v>
      </c>
      <c r="O1291" s="40" t="b">
        <v>0</v>
      </c>
      <c r="P1291" s="40" t="s">
        <v>3105</v>
      </c>
      <c r="Q1291" s="40" t="s">
        <v>1853</v>
      </c>
      <c r="R1291" s="40" t="s">
        <v>635</v>
      </c>
    </row>
    <row r="1292" spans="1:18" x14ac:dyDescent="0.25">
      <c r="A1292" s="40" t="s">
        <v>399</v>
      </c>
      <c r="B1292" s="40" t="s">
        <v>905</v>
      </c>
      <c r="C1292" s="40" t="s">
        <v>1847</v>
      </c>
      <c r="D1292" s="40" t="s">
        <v>1848</v>
      </c>
      <c r="E1292" s="40" t="s">
        <v>1941</v>
      </c>
      <c r="F1292" s="40"/>
      <c r="G1292" s="40" t="s">
        <v>75</v>
      </c>
      <c r="H1292" s="40" t="s">
        <v>1806</v>
      </c>
      <c r="I1292" s="40" t="s">
        <v>5580</v>
      </c>
      <c r="J1292" s="40" t="s">
        <v>1847</v>
      </c>
      <c r="K1292" s="40"/>
      <c r="L1292" s="40"/>
      <c r="M1292" s="40" t="s">
        <v>5823</v>
      </c>
      <c r="N1292" s="40">
        <v>60</v>
      </c>
      <c r="O1292" s="40" t="b">
        <v>0</v>
      </c>
      <c r="P1292" s="40" t="s">
        <v>3105</v>
      </c>
      <c r="Q1292" s="40" t="s">
        <v>1853</v>
      </c>
      <c r="R1292" s="40" t="s">
        <v>635</v>
      </c>
    </row>
    <row r="1293" spans="1:18" x14ac:dyDescent="0.25">
      <c r="A1293" s="40" t="s">
        <v>983</v>
      </c>
      <c r="B1293" s="40" t="s">
        <v>903</v>
      </c>
      <c r="C1293" s="40" t="s">
        <v>1847</v>
      </c>
      <c r="D1293" s="40" t="s">
        <v>1848</v>
      </c>
      <c r="E1293" s="40" t="s">
        <v>1956</v>
      </c>
      <c r="F1293" s="40"/>
      <c r="G1293" s="40" t="s">
        <v>75</v>
      </c>
      <c r="H1293" s="40" t="s">
        <v>1806</v>
      </c>
      <c r="I1293" s="40" t="s">
        <v>5580</v>
      </c>
      <c r="J1293" s="40" t="s">
        <v>1847</v>
      </c>
      <c r="K1293" s="40"/>
      <c r="L1293" s="40"/>
      <c r="M1293" s="40" t="s">
        <v>5824</v>
      </c>
      <c r="N1293" s="40">
        <v>60</v>
      </c>
      <c r="O1293" s="40" t="b">
        <v>0</v>
      </c>
      <c r="P1293" s="40" t="s">
        <v>3105</v>
      </c>
      <c r="Q1293" s="40" t="s">
        <v>1853</v>
      </c>
      <c r="R1293" s="40" t="s">
        <v>635</v>
      </c>
    </row>
    <row r="1294" spans="1:18" x14ac:dyDescent="0.25">
      <c r="A1294" s="40" t="s">
        <v>5825</v>
      </c>
      <c r="B1294" s="40" t="s">
        <v>905</v>
      </c>
      <c r="C1294" s="40" t="s">
        <v>1847</v>
      </c>
      <c r="D1294" s="40" t="s">
        <v>1848</v>
      </c>
      <c r="E1294" s="40" t="s">
        <v>1916</v>
      </c>
      <c r="F1294" s="40"/>
      <c r="G1294" s="40" t="s">
        <v>75</v>
      </c>
      <c r="H1294" s="40" t="s">
        <v>1806</v>
      </c>
      <c r="I1294" s="40" t="s">
        <v>5580</v>
      </c>
      <c r="J1294" s="40" t="s">
        <v>1847</v>
      </c>
      <c r="K1294" s="40"/>
      <c r="L1294" s="40"/>
      <c r="M1294" s="40" t="s">
        <v>5826</v>
      </c>
      <c r="N1294" s="40">
        <v>60</v>
      </c>
      <c r="O1294" s="40" t="b">
        <v>0</v>
      </c>
      <c r="P1294" s="40" t="s">
        <v>3105</v>
      </c>
      <c r="Q1294" s="40" t="s">
        <v>1853</v>
      </c>
      <c r="R1294" s="40" t="s">
        <v>635</v>
      </c>
    </row>
    <row r="1295" spans="1:18" x14ac:dyDescent="0.25">
      <c r="A1295" s="40" t="s">
        <v>400</v>
      </c>
      <c r="B1295" s="40" t="s">
        <v>905</v>
      </c>
      <c r="C1295" s="40" t="s">
        <v>1847</v>
      </c>
      <c r="D1295" s="40" t="s">
        <v>1848</v>
      </c>
      <c r="E1295" s="40" t="s">
        <v>1911</v>
      </c>
      <c r="F1295" s="40"/>
      <c r="G1295" s="40" t="s">
        <v>76</v>
      </c>
      <c r="H1295" s="40" t="s">
        <v>1804</v>
      </c>
      <c r="I1295" s="40" t="s">
        <v>5580</v>
      </c>
      <c r="J1295" s="40" t="s">
        <v>1847</v>
      </c>
      <c r="K1295" s="40"/>
      <c r="L1295" s="40"/>
      <c r="M1295" s="40" t="s">
        <v>5827</v>
      </c>
      <c r="N1295" s="40">
        <v>60</v>
      </c>
      <c r="O1295" s="40" t="b">
        <v>0</v>
      </c>
      <c r="P1295" s="40" t="s">
        <v>3105</v>
      </c>
      <c r="Q1295" s="40" t="s">
        <v>1853</v>
      </c>
      <c r="R1295" s="40" t="s">
        <v>635</v>
      </c>
    </row>
    <row r="1296" spans="1:18" x14ac:dyDescent="0.25">
      <c r="A1296" s="40" t="s">
        <v>401</v>
      </c>
      <c r="B1296" s="40" t="s">
        <v>905</v>
      </c>
      <c r="C1296" s="40" t="s">
        <v>1847</v>
      </c>
      <c r="D1296" s="40" t="s">
        <v>1848</v>
      </c>
      <c r="E1296" s="40" t="s">
        <v>1985</v>
      </c>
      <c r="F1296" s="40"/>
      <c r="G1296" s="40" t="s">
        <v>1813</v>
      </c>
      <c r="H1296" s="40" t="s">
        <v>1814</v>
      </c>
      <c r="I1296" s="40" t="s">
        <v>5580</v>
      </c>
      <c r="J1296" s="40" t="s">
        <v>1847</v>
      </c>
      <c r="K1296" s="40"/>
      <c r="L1296" s="40"/>
      <c r="M1296" s="40" t="s">
        <v>5828</v>
      </c>
      <c r="N1296" s="40">
        <v>60</v>
      </c>
      <c r="O1296" s="40" t="b">
        <v>0</v>
      </c>
      <c r="P1296" s="40" t="s">
        <v>3105</v>
      </c>
      <c r="Q1296" s="40" t="s">
        <v>1853</v>
      </c>
      <c r="R1296" s="40" t="s">
        <v>635</v>
      </c>
    </row>
    <row r="1297" spans="1:18" x14ac:dyDescent="0.25">
      <c r="A1297" s="40" t="s">
        <v>404</v>
      </c>
      <c r="B1297" s="40" t="s">
        <v>905</v>
      </c>
      <c r="C1297" s="40" t="s">
        <v>1847</v>
      </c>
      <c r="D1297" s="40" t="s">
        <v>1848</v>
      </c>
      <c r="E1297" s="40" t="s">
        <v>1960</v>
      </c>
      <c r="F1297" s="40"/>
      <c r="G1297" s="40" t="s">
        <v>76</v>
      </c>
      <c r="H1297" s="40" t="s">
        <v>1804</v>
      </c>
      <c r="I1297" s="40" t="s">
        <v>5580</v>
      </c>
      <c r="J1297" s="40" t="s">
        <v>1847</v>
      </c>
      <c r="K1297" s="40"/>
      <c r="L1297" s="40"/>
      <c r="M1297" s="40" t="s">
        <v>5829</v>
      </c>
      <c r="N1297" s="40">
        <v>60</v>
      </c>
      <c r="O1297" s="40" t="b">
        <v>0</v>
      </c>
      <c r="P1297" s="40" t="s">
        <v>3105</v>
      </c>
      <c r="Q1297" s="40" t="s">
        <v>1853</v>
      </c>
      <c r="R1297" s="40" t="s">
        <v>635</v>
      </c>
    </row>
    <row r="1298" spans="1:18" x14ac:dyDescent="0.25">
      <c r="A1298" s="40" t="s">
        <v>405</v>
      </c>
      <c r="B1298" s="40" t="s">
        <v>905</v>
      </c>
      <c r="C1298" s="40" t="s">
        <v>1847</v>
      </c>
      <c r="D1298" s="40" t="s">
        <v>1848</v>
      </c>
      <c r="E1298" s="40" t="s">
        <v>1960</v>
      </c>
      <c r="F1298" s="40"/>
      <c r="G1298" s="40" t="s">
        <v>76</v>
      </c>
      <c r="H1298" s="40" t="s">
        <v>1804</v>
      </c>
      <c r="I1298" s="40" t="s">
        <v>5580</v>
      </c>
      <c r="J1298" s="40" t="s">
        <v>1847</v>
      </c>
      <c r="K1298" s="40"/>
      <c r="L1298" s="40"/>
      <c r="M1298" s="40" t="s">
        <v>5711</v>
      </c>
      <c r="N1298" s="40">
        <v>60</v>
      </c>
      <c r="O1298" s="40" t="b">
        <v>0</v>
      </c>
      <c r="P1298" s="40" t="s">
        <v>3105</v>
      </c>
      <c r="Q1298" s="40" t="s">
        <v>1853</v>
      </c>
      <c r="R1298" s="40" t="s">
        <v>635</v>
      </c>
    </row>
    <row r="1299" spans="1:18" x14ac:dyDescent="0.25">
      <c r="A1299" s="40" t="s">
        <v>984</v>
      </c>
      <c r="B1299" s="40" t="s">
        <v>905</v>
      </c>
      <c r="C1299" s="40" t="s">
        <v>1847</v>
      </c>
      <c r="D1299" s="40" t="s">
        <v>1848</v>
      </c>
      <c r="E1299" s="40" t="s">
        <v>1862</v>
      </c>
      <c r="F1299" s="40"/>
      <c r="G1299" s="40" t="s">
        <v>75</v>
      </c>
      <c r="H1299" s="40" t="s">
        <v>1806</v>
      </c>
      <c r="I1299" s="40" t="s">
        <v>5580</v>
      </c>
      <c r="J1299" s="40" t="s">
        <v>1847</v>
      </c>
      <c r="K1299" s="40"/>
      <c r="L1299" s="40"/>
      <c r="M1299" s="40" t="s">
        <v>5830</v>
      </c>
      <c r="N1299" s="40">
        <v>60</v>
      </c>
      <c r="O1299" s="40" t="b">
        <v>0</v>
      </c>
      <c r="P1299" s="40" t="s">
        <v>3105</v>
      </c>
      <c r="Q1299" s="40" t="s">
        <v>1853</v>
      </c>
      <c r="R1299" s="40" t="s">
        <v>635</v>
      </c>
    </row>
    <row r="1300" spans="1:18" x14ac:dyDescent="0.25">
      <c r="A1300" s="40" t="s">
        <v>985</v>
      </c>
      <c r="B1300" s="40" t="s">
        <v>905</v>
      </c>
      <c r="C1300" s="40" t="s">
        <v>1847</v>
      </c>
      <c r="D1300" s="40" t="s">
        <v>1848</v>
      </c>
      <c r="E1300" s="40" t="s">
        <v>2001</v>
      </c>
      <c r="F1300" s="40"/>
      <c r="G1300" s="40" t="s">
        <v>76</v>
      </c>
      <c r="H1300" s="40" t="s">
        <v>1804</v>
      </c>
      <c r="I1300" s="40" t="s">
        <v>5580</v>
      </c>
      <c r="J1300" s="40" t="s">
        <v>1847</v>
      </c>
      <c r="K1300" s="40"/>
      <c r="L1300" s="40"/>
      <c r="M1300" s="40" t="s">
        <v>5831</v>
      </c>
      <c r="N1300" s="40">
        <v>60</v>
      </c>
      <c r="O1300" s="40" t="b">
        <v>0</v>
      </c>
      <c r="P1300" s="40" t="s">
        <v>3105</v>
      </c>
      <c r="Q1300" s="40" t="s">
        <v>1853</v>
      </c>
      <c r="R1300" s="40" t="s">
        <v>635</v>
      </c>
    </row>
    <row r="1301" spans="1:18" x14ac:dyDescent="0.25">
      <c r="A1301" s="40" t="s">
        <v>407</v>
      </c>
      <c r="B1301" s="40" t="s">
        <v>905</v>
      </c>
      <c r="C1301" s="40" t="s">
        <v>1847</v>
      </c>
      <c r="D1301" s="40" t="s">
        <v>1848</v>
      </c>
      <c r="E1301" s="40" t="s">
        <v>1862</v>
      </c>
      <c r="F1301" s="40"/>
      <c r="G1301" s="40" t="s">
        <v>75</v>
      </c>
      <c r="H1301" s="40" t="s">
        <v>1806</v>
      </c>
      <c r="I1301" s="40" t="s">
        <v>5580</v>
      </c>
      <c r="J1301" s="40" t="s">
        <v>1847</v>
      </c>
      <c r="K1301" s="40"/>
      <c r="L1301" s="40"/>
      <c r="M1301" s="40" t="s">
        <v>5832</v>
      </c>
      <c r="N1301" s="40">
        <v>60</v>
      </c>
      <c r="O1301" s="40" t="b">
        <v>0</v>
      </c>
      <c r="P1301" s="40" t="s">
        <v>3105</v>
      </c>
      <c r="Q1301" s="40" t="s">
        <v>1853</v>
      </c>
      <c r="R1301" s="40" t="s">
        <v>635</v>
      </c>
    </row>
    <row r="1302" spans="1:18" x14ac:dyDescent="0.25">
      <c r="A1302" s="40" t="s">
        <v>986</v>
      </c>
      <c r="B1302" s="40" t="s">
        <v>905</v>
      </c>
      <c r="C1302" s="40" t="s">
        <v>1847</v>
      </c>
      <c r="D1302" s="40" t="s">
        <v>1848</v>
      </c>
      <c r="E1302" s="40" t="s">
        <v>2001</v>
      </c>
      <c r="F1302" s="40"/>
      <c r="G1302" s="40" t="s">
        <v>76</v>
      </c>
      <c r="H1302" s="40" t="s">
        <v>1804</v>
      </c>
      <c r="I1302" s="40" t="s">
        <v>5580</v>
      </c>
      <c r="J1302" s="40" t="s">
        <v>1847</v>
      </c>
      <c r="K1302" s="40"/>
      <c r="L1302" s="40"/>
      <c r="M1302" s="40" t="s">
        <v>5833</v>
      </c>
      <c r="N1302" s="40">
        <v>60</v>
      </c>
      <c r="O1302" s="40" t="b">
        <v>0</v>
      </c>
      <c r="P1302" s="40" t="s">
        <v>3105</v>
      </c>
      <c r="Q1302" s="40" t="s">
        <v>1853</v>
      </c>
      <c r="R1302" s="40" t="s">
        <v>635</v>
      </c>
    </row>
    <row r="1303" spans="1:18" x14ac:dyDescent="0.25">
      <c r="A1303" s="40" t="s">
        <v>408</v>
      </c>
      <c r="B1303" s="40" t="s">
        <v>905</v>
      </c>
      <c r="C1303" s="40" t="s">
        <v>1847</v>
      </c>
      <c r="D1303" s="40" t="s">
        <v>1848</v>
      </c>
      <c r="E1303" s="40" t="s">
        <v>1916</v>
      </c>
      <c r="F1303" s="40"/>
      <c r="G1303" s="40" t="s">
        <v>76</v>
      </c>
      <c r="H1303" s="40" t="s">
        <v>1804</v>
      </c>
      <c r="I1303" s="40" t="s">
        <v>5580</v>
      </c>
      <c r="J1303" s="40" t="s">
        <v>1847</v>
      </c>
      <c r="K1303" s="40"/>
      <c r="L1303" s="40"/>
      <c r="M1303" s="40" t="s">
        <v>5834</v>
      </c>
      <c r="N1303" s="40">
        <v>60</v>
      </c>
      <c r="O1303" s="40" t="b">
        <v>0</v>
      </c>
      <c r="P1303" s="40" t="s">
        <v>3105</v>
      </c>
      <c r="Q1303" s="40" t="s">
        <v>1853</v>
      </c>
      <c r="R1303" s="40" t="s">
        <v>635</v>
      </c>
    </row>
    <row r="1304" spans="1:18" x14ac:dyDescent="0.25">
      <c r="A1304" s="40" t="s">
        <v>410</v>
      </c>
      <c r="B1304" s="40" t="s">
        <v>905</v>
      </c>
      <c r="C1304" s="40" t="s">
        <v>1847</v>
      </c>
      <c r="D1304" s="40" t="s">
        <v>1848</v>
      </c>
      <c r="E1304" s="40" t="s">
        <v>1911</v>
      </c>
      <c r="F1304" s="40"/>
      <c r="G1304" s="40" t="s">
        <v>76</v>
      </c>
      <c r="H1304" s="40" t="s">
        <v>1804</v>
      </c>
      <c r="I1304" s="40" t="s">
        <v>5580</v>
      </c>
      <c r="J1304" s="40" t="s">
        <v>1847</v>
      </c>
      <c r="K1304" s="40"/>
      <c r="L1304" s="40"/>
      <c r="M1304" s="40" t="s">
        <v>5835</v>
      </c>
      <c r="N1304" s="40">
        <v>60</v>
      </c>
      <c r="O1304" s="40" t="b">
        <v>0</v>
      </c>
      <c r="P1304" s="40" t="s">
        <v>3105</v>
      </c>
      <c r="Q1304" s="40" t="s">
        <v>1853</v>
      </c>
      <c r="R1304" s="40" t="s">
        <v>635</v>
      </c>
    </row>
    <row r="1305" spans="1:18" x14ac:dyDescent="0.25">
      <c r="A1305" s="40" t="s">
        <v>5836</v>
      </c>
      <c r="B1305" s="40" t="s">
        <v>905</v>
      </c>
      <c r="C1305" s="40" t="s">
        <v>1847</v>
      </c>
      <c r="D1305" s="40" t="s">
        <v>1848</v>
      </c>
      <c r="E1305" s="40" t="s">
        <v>2001</v>
      </c>
      <c r="F1305" s="40"/>
      <c r="G1305" s="40" t="s">
        <v>76</v>
      </c>
      <c r="H1305" s="40" t="s">
        <v>1804</v>
      </c>
      <c r="I1305" s="40" t="s">
        <v>5580</v>
      </c>
      <c r="J1305" s="40" t="s">
        <v>1847</v>
      </c>
      <c r="K1305" s="40"/>
      <c r="L1305" s="40"/>
      <c r="M1305" s="40" t="s">
        <v>5837</v>
      </c>
      <c r="N1305" s="40">
        <v>60</v>
      </c>
      <c r="O1305" s="40" t="b">
        <v>0</v>
      </c>
      <c r="P1305" s="40" t="s">
        <v>3105</v>
      </c>
      <c r="Q1305" s="40" t="s">
        <v>1853</v>
      </c>
      <c r="R1305" s="40" t="s">
        <v>635</v>
      </c>
    </row>
    <row r="1306" spans="1:18" x14ac:dyDescent="0.25">
      <c r="A1306" s="40" t="s">
        <v>412</v>
      </c>
      <c r="B1306" s="40" t="s">
        <v>905</v>
      </c>
      <c r="C1306" s="40" t="s">
        <v>1847</v>
      </c>
      <c r="D1306" s="40" t="s">
        <v>1848</v>
      </c>
      <c r="E1306" s="40" t="s">
        <v>1985</v>
      </c>
      <c r="F1306" s="40"/>
      <c r="G1306" s="40" t="s">
        <v>1813</v>
      </c>
      <c r="H1306" s="40" t="s">
        <v>1814</v>
      </c>
      <c r="I1306" s="40" t="s">
        <v>5580</v>
      </c>
      <c r="J1306" s="40" t="s">
        <v>1847</v>
      </c>
      <c r="K1306" s="40"/>
      <c r="L1306" s="40"/>
      <c r="M1306" s="40" t="s">
        <v>5838</v>
      </c>
      <c r="N1306" s="40">
        <v>60</v>
      </c>
      <c r="O1306" s="40" t="b">
        <v>0</v>
      </c>
      <c r="P1306" s="40" t="s">
        <v>3105</v>
      </c>
      <c r="Q1306" s="40" t="s">
        <v>1853</v>
      </c>
      <c r="R1306" s="40" t="s">
        <v>635</v>
      </c>
    </row>
    <row r="1307" spans="1:18" x14ac:dyDescent="0.25">
      <c r="A1307" s="40" t="s">
        <v>414</v>
      </c>
      <c r="B1307" s="40" t="s">
        <v>905</v>
      </c>
      <c r="C1307" s="40" t="s">
        <v>1847</v>
      </c>
      <c r="D1307" s="40" t="s">
        <v>1848</v>
      </c>
      <c r="E1307" s="40" t="s">
        <v>2001</v>
      </c>
      <c r="F1307" s="40"/>
      <c r="G1307" s="40" t="s">
        <v>76</v>
      </c>
      <c r="H1307" s="40" t="s">
        <v>1804</v>
      </c>
      <c r="I1307" s="40" t="s">
        <v>5580</v>
      </c>
      <c r="J1307" s="40" t="s">
        <v>1847</v>
      </c>
      <c r="K1307" s="40"/>
      <c r="L1307" s="40"/>
      <c r="M1307" s="40" t="s">
        <v>5839</v>
      </c>
      <c r="N1307" s="40">
        <v>60</v>
      </c>
      <c r="O1307" s="40" t="b">
        <v>0</v>
      </c>
      <c r="P1307" s="40" t="s">
        <v>3105</v>
      </c>
      <c r="Q1307" s="40" t="s">
        <v>1853</v>
      </c>
      <c r="R1307" s="40" t="s">
        <v>635</v>
      </c>
    </row>
    <row r="1308" spans="1:18" x14ac:dyDescent="0.25">
      <c r="A1308" s="40" t="s">
        <v>987</v>
      </c>
      <c r="B1308" s="40" t="s">
        <v>905</v>
      </c>
      <c r="C1308" s="40" t="s">
        <v>1847</v>
      </c>
      <c r="D1308" s="40" t="s">
        <v>1848</v>
      </c>
      <c r="E1308" s="40" t="s">
        <v>1941</v>
      </c>
      <c r="F1308" s="40"/>
      <c r="G1308" s="40" t="s">
        <v>76</v>
      </c>
      <c r="H1308" s="40" t="s">
        <v>1804</v>
      </c>
      <c r="I1308" s="40" t="s">
        <v>5580</v>
      </c>
      <c r="J1308" s="40" t="s">
        <v>1847</v>
      </c>
      <c r="K1308" s="40"/>
      <c r="L1308" s="40"/>
      <c r="M1308" s="40" t="s">
        <v>5840</v>
      </c>
      <c r="N1308" s="40">
        <v>60</v>
      </c>
      <c r="O1308" s="40" t="b">
        <v>0</v>
      </c>
      <c r="P1308" s="40" t="s">
        <v>3105</v>
      </c>
      <c r="Q1308" s="40" t="s">
        <v>1853</v>
      </c>
      <c r="R1308" s="40" t="s">
        <v>635</v>
      </c>
    </row>
    <row r="1309" spans="1:18" x14ac:dyDescent="0.25">
      <c r="A1309" s="40" t="s">
        <v>5841</v>
      </c>
      <c r="B1309" s="40" t="s">
        <v>905</v>
      </c>
      <c r="C1309" s="40" t="s">
        <v>1847</v>
      </c>
      <c r="D1309" s="40" t="s">
        <v>1848</v>
      </c>
      <c r="E1309" s="40" t="s">
        <v>1888</v>
      </c>
      <c r="F1309" s="40"/>
      <c r="G1309" s="40" t="s">
        <v>1813</v>
      </c>
      <c r="H1309" s="40" t="s">
        <v>1814</v>
      </c>
      <c r="I1309" s="40" t="s">
        <v>5580</v>
      </c>
      <c r="J1309" s="40" t="s">
        <v>1847</v>
      </c>
      <c r="K1309" s="40"/>
      <c r="L1309" s="40"/>
      <c r="M1309" s="40" t="s">
        <v>5842</v>
      </c>
      <c r="N1309" s="40">
        <v>60</v>
      </c>
      <c r="O1309" s="40" t="b">
        <v>0</v>
      </c>
      <c r="P1309" s="40" t="s">
        <v>3105</v>
      </c>
      <c r="Q1309" s="40" t="s">
        <v>1853</v>
      </c>
      <c r="R1309" s="40" t="s">
        <v>635</v>
      </c>
    </row>
    <row r="1310" spans="1:18" x14ac:dyDescent="0.25">
      <c r="A1310" s="40" t="s">
        <v>416</v>
      </c>
      <c r="B1310" s="40" t="s">
        <v>905</v>
      </c>
      <c r="C1310" s="40" t="s">
        <v>1847</v>
      </c>
      <c r="D1310" s="40" t="s">
        <v>1848</v>
      </c>
      <c r="E1310" s="40" t="s">
        <v>1911</v>
      </c>
      <c r="F1310" s="40"/>
      <c r="G1310" s="40" t="s">
        <v>76</v>
      </c>
      <c r="H1310" s="40" t="s">
        <v>1804</v>
      </c>
      <c r="I1310" s="40" t="s">
        <v>5580</v>
      </c>
      <c r="J1310" s="40" t="s">
        <v>1847</v>
      </c>
      <c r="K1310" s="40"/>
      <c r="L1310" s="40"/>
      <c r="M1310" s="40" t="s">
        <v>5843</v>
      </c>
      <c r="N1310" s="40">
        <v>60</v>
      </c>
      <c r="O1310" s="40" t="b">
        <v>0</v>
      </c>
      <c r="P1310" s="40" t="s">
        <v>3105</v>
      </c>
      <c r="Q1310" s="40" t="s">
        <v>1853</v>
      </c>
      <c r="R1310" s="40" t="s">
        <v>635</v>
      </c>
    </row>
    <row r="1311" spans="1:18" x14ac:dyDescent="0.25">
      <c r="A1311" s="41" t="s">
        <v>5844</v>
      </c>
      <c r="B1311" s="41" t="s">
        <v>905</v>
      </c>
      <c r="C1311" s="41" t="s">
        <v>1847</v>
      </c>
      <c r="D1311" s="41" t="s">
        <v>1848</v>
      </c>
      <c r="E1311" s="41" t="s">
        <v>1985</v>
      </c>
      <c r="F1311" s="41"/>
      <c r="G1311" s="41" t="s">
        <v>1813</v>
      </c>
      <c r="H1311" s="41" t="s">
        <v>1814</v>
      </c>
      <c r="I1311" s="41" t="s">
        <v>5580</v>
      </c>
      <c r="J1311" s="41" t="s">
        <v>1847</v>
      </c>
      <c r="K1311" s="41"/>
      <c r="L1311" s="41"/>
      <c r="M1311" s="41" t="s">
        <v>5845</v>
      </c>
      <c r="N1311" s="41">
        <v>60</v>
      </c>
      <c r="O1311" s="41" t="b">
        <v>0</v>
      </c>
      <c r="P1311" s="41" t="s">
        <v>3105</v>
      </c>
      <c r="Q1311" s="41" t="s">
        <v>1853</v>
      </c>
      <c r="R1311" s="41" t="s">
        <v>635</v>
      </c>
    </row>
    <row r="1312" spans="1:18" x14ac:dyDescent="0.25">
      <c r="A1312" s="40" t="s">
        <v>988</v>
      </c>
      <c r="B1312" s="40" t="s">
        <v>905</v>
      </c>
      <c r="C1312" s="40" t="s">
        <v>1847</v>
      </c>
      <c r="D1312" s="40" t="s">
        <v>1848</v>
      </c>
      <c r="E1312" s="40" t="s">
        <v>1888</v>
      </c>
      <c r="F1312" s="40"/>
      <c r="G1312" s="40" t="s">
        <v>1813</v>
      </c>
      <c r="H1312" s="40" t="s">
        <v>1814</v>
      </c>
      <c r="I1312" s="40" t="s">
        <v>5580</v>
      </c>
      <c r="J1312" s="40" t="s">
        <v>1847</v>
      </c>
      <c r="K1312" s="40"/>
      <c r="L1312" s="40"/>
      <c r="M1312" s="40" t="s">
        <v>5846</v>
      </c>
      <c r="N1312" s="40">
        <v>60</v>
      </c>
      <c r="O1312" s="40" t="b">
        <v>0</v>
      </c>
      <c r="P1312" s="40" t="s">
        <v>3105</v>
      </c>
      <c r="Q1312" s="40" t="s">
        <v>1853</v>
      </c>
      <c r="R1312" s="40" t="s">
        <v>635</v>
      </c>
    </row>
    <row r="1313" spans="1:18" x14ac:dyDescent="0.25">
      <c r="A1313" s="40" t="s">
        <v>989</v>
      </c>
      <c r="B1313" s="40" t="s">
        <v>905</v>
      </c>
      <c r="C1313" s="40" t="s">
        <v>1847</v>
      </c>
      <c r="D1313" s="40" t="s">
        <v>1848</v>
      </c>
      <c r="E1313" s="40" t="s">
        <v>2001</v>
      </c>
      <c r="F1313" s="40"/>
      <c r="G1313" s="40" t="s">
        <v>76</v>
      </c>
      <c r="H1313" s="40" t="s">
        <v>1804</v>
      </c>
      <c r="I1313" s="40" t="s">
        <v>5580</v>
      </c>
      <c r="J1313" s="40" t="s">
        <v>1847</v>
      </c>
      <c r="K1313" s="40"/>
      <c r="L1313" s="40"/>
      <c r="M1313" s="40" t="s">
        <v>5847</v>
      </c>
      <c r="N1313" s="40">
        <v>60</v>
      </c>
      <c r="O1313" s="40" t="b">
        <v>0</v>
      </c>
      <c r="P1313" s="40" t="s">
        <v>3105</v>
      </c>
      <c r="Q1313" s="40" t="s">
        <v>1853</v>
      </c>
      <c r="R1313" s="40" t="s">
        <v>635</v>
      </c>
    </row>
    <row r="1314" spans="1:18" x14ac:dyDescent="0.25">
      <c r="A1314" s="40" t="s">
        <v>514</v>
      </c>
      <c r="B1314" s="40" t="s">
        <v>905</v>
      </c>
      <c r="C1314" s="40" t="s">
        <v>1847</v>
      </c>
      <c r="D1314" s="40" t="s">
        <v>1848</v>
      </c>
      <c r="E1314" s="40" t="s">
        <v>1968</v>
      </c>
      <c r="F1314" s="40"/>
      <c r="G1314" s="40" t="s">
        <v>75</v>
      </c>
      <c r="H1314" s="40" t="s">
        <v>1806</v>
      </c>
      <c r="I1314" s="40" t="s">
        <v>5580</v>
      </c>
      <c r="J1314" s="40" t="s">
        <v>1847</v>
      </c>
      <c r="K1314" s="40"/>
      <c r="L1314" s="40"/>
      <c r="M1314" s="40" t="s">
        <v>5848</v>
      </c>
      <c r="N1314" s="40">
        <v>60</v>
      </c>
      <c r="O1314" s="40" t="b">
        <v>0</v>
      </c>
      <c r="P1314" s="40" t="s">
        <v>3105</v>
      </c>
      <c r="Q1314" s="40" t="s">
        <v>1853</v>
      </c>
      <c r="R1314" s="40" t="s">
        <v>635</v>
      </c>
    </row>
    <row r="1315" spans="1:18" x14ac:dyDescent="0.25">
      <c r="A1315" s="40" t="s">
        <v>990</v>
      </c>
      <c r="B1315" s="40" t="s">
        <v>905</v>
      </c>
      <c r="C1315" s="40" t="s">
        <v>1847</v>
      </c>
      <c r="D1315" s="40" t="s">
        <v>1848</v>
      </c>
      <c r="E1315" s="40" t="s">
        <v>1960</v>
      </c>
      <c r="F1315" s="40"/>
      <c r="G1315" s="40" t="s">
        <v>76</v>
      </c>
      <c r="H1315" s="40" t="s">
        <v>1804</v>
      </c>
      <c r="I1315" s="40" t="s">
        <v>5580</v>
      </c>
      <c r="J1315" s="40" t="s">
        <v>1847</v>
      </c>
      <c r="K1315" s="40"/>
      <c r="L1315" s="40"/>
      <c r="M1315" s="40" t="s">
        <v>5849</v>
      </c>
      <c r="N1315" s="40">
        <v>60</v>
      </c>
      <c r="O1315" s="40" t="b">
        <v>0</v>
      </c>
      <c r="P1315" s="40" t="s">
        <v>3105</v>
      </c>
      <c r="Q1315" s="40" t="s">
        <v>1853</v>
      </c>
      <c r="R1315" s="40" t="s">
        <v>635</v>
      </c>
    </row>
    <row r="1316" spans="1:18" x14ac:dyDescent="0.25">
      <c r="A1316" s="40" t="s">
        <v>420</v>
      </c>
      <c r="B1316" s="40" t="s">
        <v>905</v>
      </c>
      <c r="C1316" s="40" t="s">
        <v>1847</v>
      </c>
      <c r="D1316" s="40" t="s">
        <v>1848</v>
      </c>
      <c r="E1316" s="40" t="s">
        <v>1888</v>
      </c>
      <c r="F1316" s="40"/>
      <c r="G1316" s="40" t="s">
        <v>1813</v>
      </c>
      <c r="H1316" s="40" t="s">
        <v>1814</v>
      </c>
      <c r="I1316" s="40" t="s">
        <v>5580</v>
      </c>
      <c r="J1316" s="40" t="s">
        <v>1847</v>
      </c>
      <c r="K1316" s="40"/>
      <c r="L1316" s="40"/>
      <c r="M1316" s="40" t="s">
        <v>5850</v>
      </c>
      <c r="N1316" s="40">
        <v>60</v>
      </c>
      <c r="O1316" s="40" t="b">
        <v>0</v>
      </c>
      <c r="P1316" s="40" t="s">
        <v>3105</v>
      </c>
      <c r="Q1316" s="40" t="s">
        <v>1853</v>
      </c>
      <c r="R1316" s="40" t="s">
        <v>635</v>
      </c>
    </row>
    <row r="1317" spans="1:18" x14ac:dyDescent="0.25">
      <c r="A1317" s="40" t="s">
        <v>422</v>
      </c>
      <c r="B1317" s="40" t="s">
        <v>905</v>
      </c>
      <c r="C1317" s="40" t="s">
        <v>1847</v>
      </c>
      <c r="D1317" s="40" t="s">
        <v>1848</v>
      </c>
      <c r="E1317" s="40" t="s">
        <v>1941</v>
      </c>
      <c r="F1317" s="40"/>
      <c r="G1317" s="40" t="s">
        <v>76</v>
      </c>
      <c r="H1317" s="40" t="s">
        <v>1804</v>
      </c>
      <c r="I1317" s="40" t="s">
        <v>5580</v>
      </c>
      <c r="J1317" s="40" t="s">
        <v>1847</v>
      </c>
      <c r="K1317" s="40"/>
      <c r="L1317" s="40"/>
      <c r="M1317" s="40" t="s">
        <v>5851</v>
      </c>
      <c r="N1317" s="40">
        <v>60</v>
      </c>
      <c r="O1317" s="40" t="b">
        <v>0</v>
      </c>
      <c r="P1317" s="40" t="s">
        <v>3105</v>
      </c>
      <c r="Q1317" s="40" t="s">
        <v>1853</v>
      </c>
      <c r="R1317" s="40" t="s">
        <v>635</v>
      </c>
    </row>
    <row r="1318" spans="1:18" x14ac:dyDescent="0.25">
      <c r="A1318" s="40" t="s">
        <v>424</v>
      </c>
      <c r="B1318" s="40" t="s">
        <v>905</v>
      </c>
      <c r="C1318" s="40" t="s">
        <v>1847</v>
      </c>
      <c r="D1318" s="40" t="s">
        <v>1848</v>
      </c>
      <c r="E1318" s="40" t="s">
        <v>1941</v>
      </c>
      <c r="F1318" s="40"/>
      <c r="G1318" s="40" t="s">
        <v>75</v>
      </c>
      <c r="H1318" s="40" t="s">
        <v>1806</v>
      </c>
      <c r="I1318" s="40" t="s">
        <v>5580</v>
      </c>
      <c r="J1318" s="40" t="s">
        <v>1847</v>
      </c>
      <c r="K1318" s="40"/>
      <c r="L1318" s="40"/>
      <c r="M1318" s="40" t="s">
        <v>5852</v>
      </c>
      <c r="N1318" s="40">
        <v>60</v>
      </c>
      <c r="O1318" s="40" t="b">
        <v>0</v>
      </c>
      <c r="P1318" s="40" t="s">
        <v>3105</v>
      </c>
      <c r="Q1318" s="40" t="s">
        <v>1853</v>
      </c>
      <c r="R1318" s="40" t="s">
        <v>635</v>
      </c>
    </row>
    <row r="1319" spans="1:18" x14ac:dyDescent="0.25">
      <c r="A1319" s="40" t="s">
        <v>5853</v>
      </c>
      <c r="B1319" s="40" t="s">
        <v>903</v>
      </c>
      <c r="C1319" s="40" t="s">
        <v>1847</v>
      </c>
      <c r="D1319" s="40" t="s">
        <v>1848</v>
      </c>
      <c r="E1319" s="40" t="s">
        <v>2116</v>
      </c>
      <c r="F1319" s="40"/>
      <c r="G1319" s="40" t="s">
        <v>75</v>
      </c>
      <c r="H1319" s="40" t="s">
        <v>1806</v>
      </c>
      <c r="I1319" s="40" t="s">
        <v>5580</v>
      </c>
      <c r="J1319" s="40" t="s">
        <v>1847</v>
      </c>
      <c r="K1319" s="40"/>
      <c r="L1319" s="40"/>
      <c r="M1319" s="40" t="s">
        <v>5854</v>
      </c>
      <c r="N1319" s="40">
        <v>60</v>
      </c>
      <c r="O1319" s="40" t="b">
        <v>0</v>
      </c>
      <c r="P1319" s="40" t="s">
        <v>3105</v>
      </c>
      <c r="Q1319" s="40" t="s">
        <v>1853</v>
      </c>
      <c r="R1319" s="40" t="s">
        <v>635</v>
      </c>
    </row>
    <row r="1320" spans="1:18" x14ac:dyDescent="0.25">
      <c r="A1320" s="40" t="s">
        <v>519</v>
      </c>
      <c r="B1320" s="40" t="s">
        <v>905</v>
      </c>
      <c r="C1320" s="40" t="s">
        <v>1847</v>
      </c>
      <c r="D1320" s="40" t="s">
        <v>1848</v>
      </c>
      <c r="E1320" s="40" t="s">
        <v>1968</v>
      </c>
      <c r="F1320" s="40"/>
      <c r="G1320" s="40" t="s">
        <v>75</v>
      </c>
      <c r="H1320" s="40" t="s">
        <v>1806</v>
      </c>
      <c r="I1320" s="40" t="s">
        <v>5580</v>
      </c>
      <c r="J1320" s="40" t="s">
        <v>1847</v>
      </c>
      <c r="K1320" s="40"/>
      <c r="L1320" s="40"/>
      <c r="M1320" s="40" t="s">
        <v>5855</v>
      </c>
      <c r="N1320" s="40">
        <v>60</v>
      </c>
      <c r="O1320" s="40" t="b">
        <v>0</v>
      </c>
      <c r="P1320" s="40" t="s">
        <v>3105</v>
      </c>
      <c r="Q1320" s="40" t="s">
        <v>1853</v>
      </c>
      <c r="R1320" s="40" t="s">
        <v>635</v>
      </c>
    </row>
    <row r="1321" spans="1:18" x14ac:dyDescent="0.25">
      <c r="A1321" s="40" t="s">
        <v>425</v>
      </c>
      <c r="B1321" s="40" t="s">
        <v>905</v>
      </c>
      <c r="C1321" s="40" t="s">
        <v>1847</v>
      </c>
      <c r="D1321" s="40" t="s">
        <v>1848</v>
      </c>
      <c r="E1321" s="40" t="s">
        <v>1888</v>
      </c>
      <c r="F1321" s="40"/>
      <c r="G1321" s="40" t="s">
        <v>1813</v>
      </c>
      <c r="H1321" s="40" t="s">
        <v>1814</v>
      </c>
      <c r="I1321" s="40" t="s">
        <v>5580</v>
      </c>
      <c r="J1321" s="40" t="s">
        <v>1847</v>
      </c>
      <c r="K1321" s="40"/>
      <c r="L1321" s="40"/>
      <c r="M1321" s="40" t="s">
        <v>5856</v>
      </c>
      <c r="N1321" s="40">
        <v>60</v>
      </c>
      <c r="O1321" s="40" t="b">
        <v>0</v>
      </c>
      <c r="P1321" s="40" t="s">
        <v>3105</v>
      </c>
      <c r="Q1321" s="40" t="s">
        <v>1853</v>
      </c>
      <c r="R1321" s="40" t="s">
        <v>635</v>
      </c>
    </row>
    <row r="1322" spans="1:18" x14ac:dyDescent="0.25">
      <c r="A1322" s="40" t="s">
        <v>426</v>
      </c>
      <c r="B1322" s="40" t="s">
        <v>905</v>
      </c>
      <c r="C1322" s="40" t="s">
        <v>1847</v>
      </c>
      <c r="D1322" s="40" t="s">
        <v>1848</v>
      </c>
      <c r="E1322" s="40" t="s">
        <v>1941</v>
      </c>
      <c r="F1322" s="40"/>
      <c r="G1322" s="40" t="s">
        <v>76</v>
      </c>
      <c r="H1322" s="40" t="s">
        <v>1804</v>
      </c>
      <c r="I1322" s="40" t="s">
        <v>5580</v>
      </c>
      <c r="J1322" s="40" t="s">
        <v>1847</v>
      </c>
      <c r="K1322" s="40"/>
      <c r="L1322" s="40"/>
      <c r="M1322" s="40" t="s">
        <v>5857</v>
      </c>
      <c r="N1322" s="40">
        <v>60</v>
      </c>
      <c r="O1322" s="40" t="b">
        <v>0</v>
      </c>
      <c r="P1322" s="40" t="s">
        <v>3105</v>
      </c>
      <c r="Q1322" s="40" t="s">
        <v>1853</v>
      </c>
      <c r="R1322" s="40" t="s">
        <v>635</v>
      </c>
    </row>
    <row r="1323" spans="1:18" x14ac:dyDescent="0.25">
      <c r="A1323" s="40" t="s">
        <v>5858</v>
      </c>
      <c r="B1323" s="40" t="s">
        <v>905</v>
      </c>
      <c r="C1323" s="40" t="s">
        <v>1847</v>
      </c>
      <c r="D1323" s="40" t="s">
        <v>1848</v>
      </c>
      <c r="E1323" s="40" t="s">
        <v>1941</v>
      </c>
      <c r="F1323" s="40"/>
      <c r="G1323" s="40" t="s">
        <v>76</v>
      </c>
      <c r="H1323" s="40" t="s">
        <v>1804</v>
      </c>
      <c r="I1323" s="40" t="s">
        <v>5580</v>
      </c>
      <c r="J1323" s="40" t="s">
        <v>1847</v>
      </c>
      <c r="K1323" s="40"/>
      <c r="L1323" s="40"/>
      <c r="M1323" s="40" t="s">
        <v>5859</v>
      </c>
      <c r="N1323" s="40">
        <v>60</v>
      </c>
      <c r="O1323" s="40" t="b">
        <v>0</v>
      </c>
      <c r="P1323" s="40" t="s">
        <v>3105</v>
      </c>
      <c r="Q1323" s="40" t="s">
        <v>1853</v>
      </c>
      <c r="R1323" s="40" t="s">
        <v>635</v>
      </c>
    </row>
    <row r="1324" spans="1:18" x14ac:dyDescent="0.25">
      <c r="A1324" s="40" t="s">
        <v>428</v>
      </c>
      <c r="B1324" s="40" t="s">
        <v>905</v>
      </c>
      <c r="C1324" s="40" t="s">
        <v>1847</v>
      </c>
      <c r="D1324" s="40" t="s">
        <v>1848</v>
      </c>
      <c r="E1324" s="40" t="s">
        <v>1960</v>
      </c>
      <c r="F1324" s="40"/>
      <c r="G1324" s="40" t="s">
        <v>76</v>
      </c>
      <c r="H1324" s="40" t="s">
        <v>1804</v>
      </c>
      <c r="I1324" s="40" t="s">
        <v>5580</v>
      </c>
      <c r="J1324" s="40" t="s">
        <v>1847</v>
      </c>
      <c r="K1324" s="40"/>
      <c r="L1324" s="40"/>
      <c r="M1324" s="40" t="s">
        <v>5860</v>
      </c>
      <c r="N1324" s="40">
        <v>60</v>
      </c>
      <c r="O1324" s="40" t="b">
        <v>0</v>
      </c>
      <c r="P1324" s="40" t="s">
        <v>3105</v>
      </c>
      <c r="Q1324" s="40" t="s">
        <v>1853</v>
      </c>
      <c r="R1324" s="40" t="s">
        <v>635</v>
      </c>
    </row>
    <row r="1325" spans="1:18" x14ac:dyDescent="0.25">
      <c r="A1325" s="40" t="s">
        <v>429</v>
      </c>
      <c r="B1325" s="40" t="s">
        <v>905</v>
      </c>
      <c r="C1325" s="40" t="s">
        <v>1847</v>
      </c>
      <c r="D1325" s="40" t="s">
        <v>1848</v>
      </c>
      <c r="E1325" s="40" t="s">
        <v>2001</v>
      </c>
      <c r="F1325" s="40"/>
      <c r="G1325" s="40" t="s">
        <v>76</v>
      </c>
      <c r="H1325" s="40" t="s">
        <v>1804</v>
      </c>
      <c r="I1325" s="40" t="s">
        <v>5580</v>
      </c>
      <c r="J1325" s="40" t="s">
        <v>1847</v>
      </c>
      <c r="K1325" s="40"/>
      <c r="L1325" s="40"/>
      <c r="M1325" s="40" t="s">
        <v>5861</v>
      </c>
      <c r="N1325" s="40">
        <v>60</v>
      </c>
      <c r="O1325" s="40" t="b">
        <v>0</v>
      </c>
      <c r="P1325" s="40" t="s">
        <v>3105</v>
      </c>
      <c r="Q1325" s="40" t="s">
        <v>1853</v>
      </c>
      <c r="R1325" s="40" t="s">
        <v>635</v>
      </c>
    </row>
    <row r="1326" spans="1:18" x14ac:dyDescent="0.25">
      <c r="A1326" s="40" t="s">
        <v>991</v>
      </c>
      <c r="B1326" s="40" t="s">
        <v>905</v>
      </c>
      <c r="C1326" s="40" t="s">
        <v>1847</v>
      </c>
      <c r="D1326" s="40" t="s">
        <v>1848</v>
      </c>
      <c r="E1326" s="40" t="s">
        <v>2001</v>
      </c>
      <c r="F1326" s="40"/>
      <c r="G1326" s="40" t="s">
        <v>76</v>
      </c>
      <c r="H1326" s="40" t="s">
        <v>1804</v>
      </c>
      <c r="I1326" s="40" t="s">
        <v>5580</v>
      </c>
      <c r="J1326" s="40" t="s">
        <v>1847</v>
      </c>
      <c r="K1326" s="40"/>
      <c r="L1326" s="40"/>
      <c r="M1326" s="40" t="s">
        <v>5862</v>
      </c>
      <c r="N1326" s="40">
        <v>60</v>
      </c>
      <c r="O1326" s="40" t="b">
        <v>0</v>
      </c>
      <c r="P1326" s="40" t="s">
        <v>3105</v>
      </c>
      <c r="Q1326" s="40" t="s">
        <v>1853</v>
      </c>
      <c r="R1326" s="40" t="s">
        <v>635</v>
      </c>
    </row>
    <row r="1327" spans="1:18" x14ac:dyDescent="0.25">
      <c r="A1327" s="40" t="s">
        <v>5863</v>
      </c>
      <c r="B1327" s="40" t="s">
        <v>905</v>
      </c>
      <c r="C1327" s="40" t="s">
        <v>1847</v>
      </c>
      <c r="D1327" s="40" t="s">
        <v>1848</v>
      </c>
      <c r="E1327" s="40" t="s">
        <v>2001</v>
      </c>
      <c r="F1327" s="40"/>
      <c r="G1327" s="40" t="s">
        <v>76</v>
      </c>
      <c r="H1327" s="40" t="s">
        <v>1804</v>
      </c>
      <c r="I1327" s="40" t="s">
        <v>5580</v>
      </c>
      <c r="J1327" s="40" t="s">
        <v>1847</v>
      </c>
      <c r="K1327" s="40"/>
      <c r="L1327" s="40"/>
      <c r="M1327" s="40" t="s">
        <v>5864</v>
      </c>
      <c r="N1327" s="40">
        <v>60</v>
      </c>
      <c r="O1327" s="40" t="b">
        <v>0</v>
      </c>
      <c r="P1327" s="40" t="s">
        <v>3105</v>
      </c>
      <c r="Q1327" s="40" t="s">
        <v>1853</v>
      </c>
      <c r="R1327" s="40" t="s">
        <v>635</v>
      </c>
    </row>
    <row r="1328" spans="1:18" x14ac:dyDescent="0.25">
      <c r="A1328" s="40" t="s">
        <v>992</v>
      </c>
      <c r="B1328" s="40" t="s">
        <v>905</v>
      </c>
      <c r="C1328" s="40" t="s">
        <v>1847</v>
      </c>
      <c r="D1328" s="40" t="s">
        <v>1848</v>
      </c>
      <c r="E1328" s="40" t="s">
        <v>1911</v>
      </c>
      <c r="F1328" s="40"/>
      <c r="G1328" s="40" t="s">
        <v>76</v>
      </c>
      <c r="H1328" s="40" t="s">
        <v>1804</v>
      </c>
      <c r="I1328" s="40" t="s">
        <v>5580</v>
      </c>
      <c r="J1328" s="40" t="s">
        <v>1847</v>
      </c>
      <c r="K1328" s="40"/>
      <c r="L1328" s="40"/>
      <c r="M1328" s="40" t="s">
        <v>5865</v>
      </c>
      <c r="N1328" s="40">
        <v>60</v>
      </c>
      <c r="O1328" s="40" t="b">
        <v>0</v>
      </c>
      <c r="P1328" s="40" t="s">
        <v>3105</v>
      </c>
      <c r="Q1328" s="40" t="s">
        <v>1853</v>
      </c>
      <c r="R1328" s="40" t="s">
        <v>635</v>
      </c>
    </row>
    <row r="1329" spans="1:18" x14ac:dyDescent="0.25">
      <c r="A1329" s="40" t="s">
        <v>993</v>
      </c>
      <c r="B1329" s="40" t="s">
        <v>905</v>
      </c>
      <c r="C1329" s="40" t="s">
        <v>1847</v>
      </c>
      <c r="D1329" s="40" t="s">
        <v>1848</v>
      </c>
      <c r="E1329" s="40" t="s">
        <v>2001</v>
      </c>
      <c r="F1329" s="40"/>
      <c r="G1329" s="40" t="s">
        <v>76</v>
      </c>
      <c r="H1329" s="40" t="s">
        <v>1804</v>
      </c>
      <c r="I1329" s="40" t="s">
        <v>5580</v>
      </c>
      <c r="J1329" s="40" t="s">
        <v>1847</v>
      </c>
      <c r="K1329" s="40"/>
      <c r="L1329" s="40"/>
      <c r="M1329" s="40" t="s">
        <v>5866</v>
      </c>
      <c r="N1329" s="40">
        <v>60</v>
      </c>
      <c r="O1329" s="40" t="b">
        <v>0</v>
      </c>
      <c r="P1329" s="40" t="s">
        <v>3105</v>
      </c>
      <c r="Q1329" s="40" t="s">
        <v>1853</v>
      </c>
      <c r="R1329" s="40" t="s">
        <v>635</v>
      </c>
    </row>
    <row r="1330" spans="1:18" x14ac:dyDescent="0.25">
      <c r="A1330" s="40" t="s">
        <v>994</v>
      </c>
      <c r="B1330" s="40" t="s">
        <v>905</v>
      </c>
      <c r="C1330" s="40" t="s">
        <v>1847</v>
      </c>
      <c r="D1330" s="40" t="s">
        <v>1848</v>
      </c>
      <c r="E1330" s="40" t="s">
        <v>2001</v>
      </c>
      <c r="F1330" s="40"/>
      <c r="G1330" s="40" t="s">
        <v>76</v>
      </c>
      <c r="H1330" s="40" t="s">
        <v>1804</v>
      </c>
      <c r="I1330" s="40" t="s">
        <v>5580</v>
      </c>
      <c r="J1330" s="40" t="s">
        <v>1847</v>
      </c>
      <c r="K1330" s="40"/>
      <c r="L1330" s="40"/>
      <c r="M1330" s="40" t="s">
        <v>5867</v>
      </c>
      <c r="N1330" s="40">
        <v>60</v>
      </c>
      <c r="O1330" s="40" t="b">
        <v>0</v>
      </c>
      <c r="P1330" s="40" t="s">
        <v>3105</v>
      </c>
      <c r="Q1330" s="40" t="s">
        <v>1853</v>
      </c>
      <c r="R1330" s="40" t="s">
        <v>635</v>
      </c>
    </row>
    <row r="1331" spans="1:18" x14ac:dyDescent="0.25">
      <c r="A1331" s="40" t="s">
        <v>433</v>
      </c>
      <c r="B1331" s="40" t="s">
        <v>905</v>
      </c>
      <c r="C1331" s="40" t="s">
        <v>1847</v>
      </c>
      <c r="D1331" s="40" t="s">
        <v>1848</v>
      </c>
      <c r="E1331" s="40" t="s">
        <v>1941</v>
      </c>
      <c r="F1331" s="40"/>
      <c r="G1331" s="40" t="s">
        <v>76</v>
      </c>
      <c r="H1331" s="40" t="s">
        <v>1804</v>
      </c>
      <c r="I1331" s="40" t="s">
        <v>5580</v>
      </c>
      <c r="J1331" s="40" t="s">
        <v>1847</v>
      </c>
      <c r="K1331" s="40"/>
      <c r="L1331" s="40"/>
      <c r="M1331" s="40" t="s">
        <v>5868</v>
      </c>
      <c r="N1331" s="40">
        <v>60</v>
      </c>
      <c r="O1331" s="40" t="b">
        <v>0</v>
      </c>
      <c r="P1331" s="40" t="s">
        <v>3105</v>
      </c>
      <c r="Q1331" s="40" t="s">
        <v>1853</v>
      </c>
      <c r="R1331" s="40" t="s">
        <v>635</v>
      </c>
    </row>
    <row r="1332" spans="1:18" x14ac:dyDescent="0.25">
      <c r="A1332" s="40" t="s">
        <v>995</v>
      </c>
      <c r="B1332" s="40" t="s">
        <v>905</v>
      </c>
      <c r="C1332" s="40" t="s">
        <v>1847</v>
      </c>
      <c r="D1332" s="40" t="s">
        <v>1848</v>
      </c>
      <c r="E1332" s="40" t="s">
        <v>1849</v>
      </c>
      <c r="F1332" s="40"/>
      <c r="G1332" s="40" t="s">
        <v>1813</v>
      </c>
      <c r="H1332" s="40" t="s">
        <v>1814</v>
      </c>
      <c r="I1332" s="40" t="s">
        <v>5580</v>
      </c>
      <c r="J1332" s="40" t="s">
        <v>1847</v>
      </c>
      <c r="K1332" s="40"/>
      <c r="L1332" s="40"/>
      <c r="M1332" s="40" t="s">
        <v>5869</v>
      </c>
      <c r="N1332" s="40">
        <v>60</v>
      </c>
      <c r="O1332" s="40" t="b">
        <v>0</v>
      </c>
      <c r="P1332" s="40" t="s">
        <v>3105</v>
      </c>
      <c r="Q1332" s="40" t="s">
        <v>1853</v>
      </c>
      <c r="R1332" s="40" t="s">
        <v>635</v>
      </c>
    </row>
    <row r="1333" spans="1:18" x14ac:dyDescent="0.25">
      <c r="A1333" s="40" t="s">
        <v>435</v>
      </c>
      <c r="B1333" s="40" t="s">
        <v>905</v>
      </c>
      <c r="C1333" s="40" t="s">
        <v>1847</v>
      </c>
      <c r="D1333" s="40" t="s">
        <v>1848</v>
      </c>
      <c r="E1333" s="40" t="s">
        <v>1862</v>
      </c>
      <c r="F1333" s="40"/>
      <c r="G1333" s="40" t="s">
        <v>75</v>
      </c>
      <c r="H1333" s="40" t="s">
        <v>1806</v>
      </c>
      <c r="I1333" s="40" t="s">
        <v>5580</v>
      </c>
      <c r="J1333" s="40" t="s">
        <v>1847</v>
      </c>
      <c r="K1333" s="40"/>
      <c r="L1333" s="40"/>
      <c r="M1333" s="40" t="s">
        <v>5870</v>
      </c>
      <c r="N1333" s="40">
        <v>60</v>
      </c>
      <c r="O1333" s="40" t="b">
        <v>0</v>
      </c>
      <c r="P1333" s="40" t="s">
        <v>3105</v>
      </c>
      <c r="Q1333" s="40" t="s">
        <v>1853</v>
      </c>
      <c r="R1333" s="40" t="s">
        <v>635</v>
      </c>
    </row>
    <row r="1334" spans="1:18" x14ac:dyDescent="0.25">
      <c r="A1334" s="40" t="s">
        <v>5871</v>
      </c>
      <c r="B1334" s="40" t="s">
        <v>905</v>
      </c>
      <c r="C1334" s="40" t="s">
        <v>1847</v>
      </c>
      <c r="D1334" s="40" t="s">
        <v>1848</v>
      </c>
      <c r="E1334" s="40" t="s">
        <v>1911</v>
      </c>
      <c r="F1334" s="40"/>
      <c r="G1334" s="40" t="s">
        <v>76</v>
      </c>
      <c r="H1334" s="40" t="s">
        <v>1804</v>
      </c>
      <c r="I1334" s="40" t="s">
        <v>5580</v>
      </c>
      <c r="J1334" s="40" t="s">
        <v>1847</v>
      </c>
      <c r="K1334" s="40"/>
      <c r="L1334" s="40"/>
      <c r="M1334" s="40" t="s">
        <v>5872</v>
      </c>
      <c r="N1334" s="40">
        <v>60</v>
      </c>
      <c r="O1334" s="40" t="b">
        <v>0</v>
      </c>
      <c r="P1334" s="40" t="s">
        <v>3105</v>
      </c>
      <c r="Q1334" s="40" t="s">
        <v>1853</v>
      </c>
      <c r="R1334" s="40" t="s">
        <v>635</v>
      </c>
    </row>
    <row r="1335" spans="1:18" x14ac:dyDescent="0.25">
      <c r="A1335" s="40" t="s">
        <v>436</v>
      </c>
      <c r="B1335" s="40" t="s">
        <v>905</v>
      </c>
      <c r="C1335" s="40" t="s">
        <v>1847</v>
      </c>
      <c r="D1335" s="40" t="s">
        <v>1848</v>
      </c>
      <c r="E1335" s="40" t="s">
        <v>1862</v>
      </c>
      <c r="F1335" s="40"/>
      <c r="G1335" s="40" t="s">
        <v>75</v>
      </c>
      <c r="H1335" s="40" t="s">
        <v>1806</v>
      </c>
      <c r="I1335" s="40" t="s">
        <v>5580</v>
      </c>
      <c r="J1335" s="40" t="s">
        <v>1847</v>
      </c>
      <c r="K1335" s="40"/>
      <c r="L1335" s="40"/>
      <c r="M1335" s="40" t="s">
        <v>5873</v>
      </c>
      <c r="N1335" s="40">
        <v>60</v>
      </c>
      <c r="O1335" s="40" t="b">
        <v>0</v>
      </c>
      <c r="P1335" s="40" t="s">
        <v>3105</v>
      </c>
      <c r="Q1335" s="40" t="s">
        <v>1853</v>
      </c>
      <c r="R1335" s="40" t="s">
        <v>635</v>
      </c>
    </row>
    <row r="1336" spans="1:18" x14ac:dyDescent="0.25">
      <c r="A1336" s="40" t="s">
        <v>223</v>
      </c>
      <c r="B1336" s="40" t="s">
        <v>905</v>
      </c>
      <c r="C1336" s="40" t="s">
        <v>1847</v>
      </c>
      <c r="D1336" s="40" t="s">
        <v>1848</v>
      </c>
      <c r="E1336" s="40" t="s">
        <v>1960</v>
      </c>
      <c r="F1336" s="40"/>
      <c r="G1336" s="40" t="s">
        <v>76</v>
      </c>
      <c r="H1336" s="40" t="s">
        <v>1804</v>
      </c>
      <c r="I1336" s="40" t="s">
        <v>5580</v>
      </c>
      <c r="J1336" s="40" t="s">
        <v>1847</v>
      </c>
      <c r="K1336" s="40"/>
      <c r="L1336" s="40"/>
      <c r="M1336" s="40" t="s">
        <v>5874</v>
      </c>
      <c r="N1336" s="40">
        <v>60</v>
      </c>
      <c r="O1336" s="40" t="b">
        <v>0</v>
      </c>
      <c r="P1336" s="40" t="s">
        <v>3105</v>
      </c>
      <c r="Q1336" s="40" t="s">
        <v>1853</v>
      </c>
      <c r="R1336" s="40" t="s">
        <v>635</v>
      </c>
    </row>
    <row r="1337" spans="1:18" x14ac:dyDescent="0.25">
      <c r="A1337" s="40" t="s">
        <v>5875</v>
      </c>
      <c r="B1337" s="40" t="s">
        <v>905</v>
      </c>
      <c r="C1337" s="40" t="s">
        <v>1847</v>
      </c>
      <c r="D1337" s="40" t="s">
        <v>1848</v>
      </c>
      <c r="E1337" s="40" t="s">
        <v>1862</v>
      </c>
      <c r="F1337" s="40"/>
      <c r="G1337" s="40" t="s">
        <v>75</v>
      </c>
      <c r="H1337" s="40" t="s">
        <v>1806</v>
      </c>
      <c r="I1337" s="40" t="s">
        <v>5580</v>
      </c>
      <c r="J1337" s="40" t="s">
        <v>1847</v>
      </c>
      <c r="K1337" s="40"/>
      <c r="L1337" s="40"/>
      <c r="M1337" s="40" t="s">
        <v>5876</v>
      </c>
      <c r="N1337" s="40">
        <v>60</v>
      </c>
      <c r="O1337" s="40" t="b">
        <v>0</v>
      </c>
      <c r="P1337" s="40" t="s">
        <v>3105</v>
      </c>
      <c r="Q1337" s="40" t="s">
        <v>1853</v>
      </c>
      <c r="R1337" s="40" t="s">
        <v>635</v>
      </c>
    </row>
    <row r="1338" spans="1:18" x14ac:dyDescent="0.25">
      <c r="A1338" s="41" t="s">
        <v>5877</v>
      </c>
      <c r="B1338" s="41" t="s">
        <v>905</v>
      </c>
      <c r="C1338" s="41" t="s">
        <v>1847</v>
      </c>
      <c r="D1338" s="41" t="s">
        <v>1848</v>
      </c>
      <c r="E1338" s="41" t="s">
        <v>1849</v>
      </c>
      <c r="F1338" s="41"/>
      <c r="G1338" s="41" t="s">
        <v>76</v>
      </c>
      <c r="H1338" s="41" t="s">
        <v>1804</v>
      </c>
      <c r="I1338" s="41" t="s">
        <v>5580</v>
      </c>
      <c r="J1338" s="41" t="s">
        <v>1847</v>
      </c>
      <c r="K1338" s="41"/>
      <c r="L1338" s="41"/>
      <c r="M1338" s="41" t="s">
        <v>5878</v>
      </c>
      <c r="N1338" s="41">
        <v>60</v>
      </c>
      <c r="O1338" s="41" t="b">
        <v>1</v>
      </c>
      <c r="P1338" s="41" t="s">
        <v>3105</v>
      </c>
      <c r="Q1338" s="41" t="s">
        <v>1853</v>
      </c>
      <c r="R1338" s="41" t="s">
        <v>635</v>
      </c>
    </row>
    <row r="1339" spans="1:18" x14ac:dyDescent="0.25">
      <c r="A1339" s="40" t="s">
        <v>454</v>
      </c>
      <c r="B1339" s="40" t="s">
        <v>905</v>
      </c>
      <c r="C1339" s="40" t="s">
        <v>1847</v>
      </c>
      <c r="D1339" s="40" t="s">
        <v>1848</v>
      </c>
      <c r="E1339" s="40" t="s">
        <v>1985</v>
      </c>
      <c r="F1339" s="40"/>
      <c r="G1339" s="40" t="s">
        <v>1813</v>
      </c>
      <c r="H1339" s="40" t="s">
        <v>1814</v>
      </c>
      <c r="I1339" s="40" t="s">
        <v>5580</v>
      </c>
      <c r="J1339" s="40" t="s">
        <v>1847</v>
      </c>
      <c r="K1339" s="40"/>
      <c r="L1339" s="40"/>
      <c r="M1339" s="40" t="s">
        <v>5879</v>
      </c>
      <c r="N1339" s="40">
        <v>60</v>
      </c>
      <c r="O1339" s="40" t="b">
        <v>0</v>
      </c>
      <c r="P1339" s="40" t="s">
        <v>3105</v>
      </c>
      <c r="Q1339" s="40" t="s">
        <v>1853</v>
      </c>
      <c r="R1339" s="40" t="s">
        <v>635</v>
      </c>
    </row>
    <row r="1340" spans="1:18" x14ac:dyDescent="0.25">
      <c r="A1340" s="40" t="s">
        <v>996</v>
      </c>
      <c r="B1340" s="40" t="s">
        <v>903</v>
      </c>
      <c r="C1340" s="40" t="s">
        <v>1847</v>
      </c>
      <c r="D1340" s="40" t="s">
        <v>1848</v>
      </c>
      <c r="E1340" s="40" t="s">
        <v>2116</v>
      </c>
      <c r="F1340" s="40"/>
      <c r="G1340" s="40" t="s">
        <v>75</v>
      </c>
      <c r="H1340" s="40" t="s">
        <v>1806</v>
      </c>
      <c r="I1340" s="40" t="s">
        <v>5580</v>
      </c>
      <c r="J1340" s="40" t="s">
        <v>1847</v>
      </c>
      <c r="K1340" s="40"/>
      <c r="L1340" s="40"/>
      <c r="M1340" s="40" t="s">
        <v>5880</v>
      </c>
      <c r="N1340" s="40">
        <v>60</v>
      </c>
      <c r="O1340" s="40" t="b">
        <v>0</v>
      </c>
      <c r="P1340" s="40" t="s">
        <v>3105</v>
      </c>
      <c r="Q1340" s="40" t="s">
        <v>1853</v>
      </c>
      <c r="R1340" s="40" t="s">
        <v>635</v>
      </c>
    </row>
    <row r="1341" spans="1:18" x14ac:dyDescent="0.25">
      <c r="A1341" s="40" t="s">
        <v>439</v>
      </c>
      <c r="B1341" s="40" t="s">
        <v>905</v>
      </c>
      <c r="C1341" s="40" t="s">
        <v>1847</v>
      </c>
      <c r="D1341" s="40" t="s">
        <v>1848</v>
      </c>
      <c r="E1341" s="40" t="s">
        <v>1916</v>
      </c>
      <c r="F1341" s="40"/>
      <c r="G1341" s="40" t="s">
        <v>1813</v>
      </c>
      <c r="H1341" s="40" t="s">
        <v>1814</v>
      </c>
      <c r="I1341" s="40" t="s">
        <v>5580</v>
      </c>
      <c r="J1341" s="40" t="s">
        <v>1847</v>
      </c>
      <c r="K1341" s="40"/>
      <c r="L1341" s="40"/>
      <c r="M1341" s="40" t="s">
        <v>5881</v>
      </c>
      <c r="N1341" s="40">
        <v>60</v>
      </c>
      <c r="O1341" s="40" t="b">
        <v>0</v>
      </c>
      <c r="P1341" s="40" t="s">
        <v>3105</v>
      </c>
      <c r="Q1341" s="40" t="s">
        <v>1853</v>
      </c>
      <c r="R1341" s="40" t="s">
        <v>635</v>
      </c>
    </row>
    <row r="1342" spans="1:18" x14ac:dyDescent="0.25">
      <c r="A1342" s="40" t="s">
        <v>997</v>
      </c>
      <c r="B1342" s="40" t="s">
        <v>903</v>
      </c>
      <c r="C1342" s="40" t="s">
        <v>1847</v>
      </c>
      <c r="D1342" s="40" t="s">
        <v>1848</v>
      </c>
      <c r="E1342" s="40" t="s">
        <v>2102</v>
      </c>
      <c r="F1342" s="40"/>
      <c r="G1342" s="40" t="s">
        <v>1813</v>
      </c>
      <c r="H1342" s="40" t="s">
        <v>1814</v>
      </c>
      <c r="I1342" s="40" t="s">
        <v>5580</v>
      </c>
      <c r="J1342" s="40" t="s">
        <v>1847</v>
      </c>
      <c r="K1342" s="40"/>
      <c r="L1342" s="40"/>
      <c r="M1342" s="40" t="s">
        <v>5882</v>
      </c>
      <c r="N1342" s="40">
        <v>60</v>
      </c>
      <c r="O1342" s="40" t="b">
        <v>0</v>
      </c>
      <c r="P1342" s="40" t="s">
        <v>3105</v>
      </c>
      <c r="Q1342" s="40" t="s">
        <v>1853</v>
      </c>
      <c r="R1342" s="40" t="s">
        <v>635</v>
      </c>
    </row>
    <row r="1343" spans="1:18" x14ac:dyDescent="0.25">
      <c r="A1343" s="40" t="s">
        <v>998</v>
      </c>
      <c r="B1343" s="40" t="s">
        <v>905</v>
      </c>
      <c r="C1343" s="40" t="s">
        <v>1847</v>
      </c>
      <c r="D1343" s="40" t="s">
        <v>1848</v>
      </c>
      <c r="E1343" s="40" t="s">
        <v>1911</v>
      </c>
      <c r="F1343" s="40"/>
      <c r="G1343" s="40" t="s">
        <v>76</v>
      </c>
      <c r="H1343" s="40" t="s">
        <v>1804</v>
      </c>
      <c r="I1343" s="40" t="s">
        <v>5580</v>
      </c>
      <c r="J1343" s="40" t="s">
        <v>1847</v>
      </c>
      <c r="K1343" s="40"/>
      <c r="L1343" s="40"/>
      <c r="M1343" s="40" t="s">
        <v>5883</v>
      </c>
      <c r="N1343" s="40">
        <v>60</v>
      </c>
      <c r="O1343" s="40" t="b">
        <v>0</v>
      </c>
      <c r="P1343" s="40" t="s">
        <v>3105</v>
      </c>
      <c r="Q1343" s="40" t="s">
        <v>1853</v>
      </c>
      <c r="R1343" s="40" t="s">
        <v>635</v>
      </c>
    </row>
    <row r="1344" spans="1:18" x14ac:dyDescent="0.25">
      <c r="A1344" s="40" t="s">
        <v>442</v>
      </c>
      <c r="B1344" s="40" t="s">
        <v>905</v>
      </c>
      <c r="C1344" s="40" t="s">
        <v>1847</v>
      </c>
      <c r="D1344" s="40" t="s">
        <v>1848</v>
      </c>
      <c r="E1344" s="40" t="s">
        <v>1862</v>
      </c>
      <c r="F1344" s="40"/>
      <c r="G1344" s="40" t="s">
        <v>75</v>
      </c>
      <c r="H1344" s="40" t="s">
        <v>1806</v>
      </c>
      <c r="I1344" s="40" t="s">
        <v>5580</v>
      </c>
      <c r="J1344" s="40" t="s">
        <v>1847</v>
      </c>
      <c r="K1344" s="40"/>
      <c r="L1344" s="40"/>
      <c r="M1344" s="40" t="s">
        <v>5884</v>
      </c>
      <c r="N1344" s="40">
        <v>60</v>
      </c>
      <c r="O1344" s="40" t="b">
        <v>0</v>
      </c>
      <c r="P1344" s="40" t="s">
        <v>3105</v>
      </c>
      <c r="Q1344" s="40" t="s">
        <v>1853</v>
      </c>
      <c r="R1344" s="40" t="s">
        <v>635</v>
      </c>
    </row>
    <row r="1345" spans="1:18" x14ac:dyDescent="0.25">
      <c r="A1345" s="40" t="s">
        <v>5885</v>
      </c>
      <c r="B1345" s="40" t="s">
        <v>5655</v>
      </c>
      <c r="C1345" s="40" t="s">
        <v>1847</v>
      </c>
      <c r="D1345" s="40" t="s">
        <v>1848</v>
      </c>
      <c r="E1345" s="40" t="s">
        <v>1849</v>
      </c>
      <c r="F1345" s="40"/>
      <c r="G1345" s="40" t="s">
        <v>1813</v>
      </c>
      <c r="H1345" s="40" t="s">
        <v>1814</v>
      </c>
      <c r="I1345" s="40" t="s">
        <v>5580</v>
      </c>
      <c r="J1345" s="40" t="s">
        <v>1847</v>
      </c>
      <c r="K1345" s="40"/>
      <c r="L1345" s="40"/>
      <c r="M1345" s="40" t="s">
        <v>5886</v>
      </c>
      <c r="N1345" s="40">
        <v>60</v>
      </c>
      <c r="O1345" s="40" t="b">
        <v>0</v>
      </c>
      <c r="P1345" s="40" t="s">
        <v>3105</v>
      </c>
      <c r="Q1345" s="40" t="s">
        <v>1853</v>
      </c>
      <c r="R1345" s="40" t="s">
        <v>635</v>
      </c>
    </row>
    <row r="1346" spans="1:18" x14ac:dyDescent="0.25">
      <c r="A1346" s="40" t="s">
        <v>445</v>
      </c>
      <c r="B1346" s="40" t="s">
        <v>905</v>
      </c>
      <c r="C1346" s="40" t="s">
        <v>1847</v>
      </c>
      <c r="D1346" s="40" t="s">
        <v>1848</v>
      </c>
      <c r="E1346" s="40" t="s">
        <v>1916</v>
      </c>
      <c r="F1346" s="40"/>
      <c r="G1346" s="40" t="s">
        <v>1813</v>
      </c>
      <c r="H1346" s="40" t="s">
        <v>1814</v>
      </c>
      <c r="I1346" s="40" t="s">
        <v>5580</v>
      </c>
      <c r="J1346" s="40" t="s">
        <v>1847</v>
      </c>
      <c r="K1346" s="40"/>
      <c r="L1346" s="40"/>
      <c r="M1346" s="40" t="s">
        <v>5887</v>
      </c>
      <c r="N1346" s="40">
        <v>60</v>
      </c>
      <c r="O1346" s="40" t="b">
        <v>0</v>
      </c>
      <c r="P1346" s="40" t="s">
        <v>3105</v>
      </c>
      <c r="Q1346" s="40" t="s">
        <v>1853</v>
      </c>
      <c r="R1346" s="40" t="s">
        <v>635</v>
      </c>
    </row>
    <row r="1347" spans="1:18" x14ac:dyDescent="0.25">
      <c r="A1347" s="40" t="s">
        <v>444</v>
      </c>
      <c r="B1347" s="40" t="s">
        <v>905</v>
      </c>
      <c r="C1347" s="40" t="s">
        <v>1847</v>
      </c>
      <c r="D1347" s="40" t="s">
        <v>1848</v>
      </c>
      <c r="E1347" s="40" t="s">
        <v>1941</v>
      </c>
      <c r="F1347" s="40"/>
      <c r="G1347" s="40" t="s">
        <v>76</v>
      </c>
      <c r="H1347" s="40" t="s">
        <v>1804</v>
      </c>
      <c r="I1347" s="40" t="s">
        <v>5580</v>
      </c>
      <c r="J1347" s="40" t="s">
        <v>1847</v>
      </c>
      <c r="K1347" s="40"/>
      <c r="L1347" s="40"/>
      <c r="M1347" s="40" t="s">
        <v>5888</v>
      </c>
      <c r="N1347" s="40">
        <v>60</v>
      </c>
      <c r="O1347" s="40" t="b">
        <v>0</v>
      </c>
      <c r="P1347" s="40" t="s">
        <v>3105</v>
      </c>
      <c r="Q1347" s="40" t="s">
        <v>1853</v>
      </c>
      <c r="R1347" s="40" t="s">
        <v>635</v>
      </c>
    </row>
    <row r="1348" spans="1:18" x14ac:dyDescent="0.25">
      <c r="A1348" s="40" t="s">
        <v>5889</v>
      </c>
      <c r="B1348" s="40" t="s">
        <v>905</v>
      </c>
      <c r="C1348" s="40" t="s">
        <v>1847</v>
      </c>
      <c r="D1348" s="40" t="s">
        <v>1848</v>
      </c>
      <c r="E1348" s="40" t="s">
        <v>2001</v>
      </c>
      <c r="F1348" s="40"/>
      <c r="G1348" s="40" t="s">
        <v>76</v>
      </c>
      <c r="H1348" s="40" t="s">
        <v>1804</v>
      </c>
      <c r="I1348" s="40" t="s">
        <v>5580</v>
      </c>
      <c r="J1348" s="40" t="s">
        <v>1847</v>
      </c>
      <c r="K1348" s="40"/>
      <c r="L1348" s="40"/>
      <c r="M1348" s="40" t="s">
        <v>5890</v>
      </c>
      <c r="N1348" s="40">
        <v>60</v>
      </c>
      <c r="O1348" s="40" t="b">
        <v>0</v>
      </c>
      <c r="P1348" s="40" t="s">
        <v>3105</v>
      </c>
      <c r="Q1348" s="40" t="s">
        <v>1853</v>
      </c>
      <c r="R1348" s="40" t="s">
        <v>635</v>
      </c>
    </row>
    <row r="1349" spans="1:18" x14ac:dyDescent="0.25">
      <c r="A1349" s="40" t="s">
        <v>999</v>
      </c>
      <c r="B1349" s="40" t="s">
        <v>905</v>
      </c>
      <c r="C1349" s="40" t="s">
        <v>1847</v>
      </c>
      <c r="D1349" s="40" t="s">
        <v>1848</v>
      </c>
      <c r="E1349" s="40" t="s">
        <v>1960</v>
      </c>
      <c r="F1349" s="40"/>
      <c r="G1349" s="40" t="s">
        <v>76</v>
      </c>
      <c r="H1349" s="40" t="s">
        <v>1804</v>
      </c>
      <c r="I1349" s="40" t="s">
        <v>5580</v>
      </c>
      <c r="J1349" s="40" t="s">
        <v>1847</v>
      </c>
      <c r="K1349" s="40"/>
      <c r="L1349" s="40"/>
      <c r="M1349" s="40" t="s">
        <v>5891</v>
      </c>
      <c r="N1349" s="40">
        <v>60</v>
      </c>
      <c r="O1349" s="40" t="b">
        <v>0</v>
      </c>
      <c r="P1349" s="40" t="s">
        <v>3105</v>
      </c>
      <c r="Q1349" s="40" t="s">
        <v>1853</v>
      </c>
      <c r="R1349" s="40" t="s">
        <v>635</v>
      </c>
    </row>
    <row r="1350" spans="1:18" x14ac:dyDescent="0.25">
      <c r="A1350" s="40" t="s">
        <v>1000</v>
      </c>
      <c r="B1350" s="40" t="s">
        <v>905</v>
      </c>
      <c r="C1350" s="40" t="s">
        <v>1847</v>
      </c>
      <c r="D1350" s="40" t="s">
        <v>1848</v>
      </c>
      <c r="E1350" s="40" t="s">
        <v>1849</v>
      </c>
      <c r="F1350" s="40"/>
      <c r="G1350" s="40" t="s">
        <v>1813</v>
      </c>
      <c r="H1350" s="40" t="s">
        <v>1814</v>
      </c>
      <c r="I1350" s="40" t="s">
        <v>5580</v>
      </c>
      <c r="J1350" s="40" t="s">
        <v>1847</v>
      </c>
      <c r="K1350" s="40"/>
      <c r="L1350" s="40"/>
      <c r="M1350" s="40" t="s">
        <v>5892</v>
      </c>
      <c r="N1350" s="40">
        <v>60</v>
      </c>
      <c r="O1350" s="40" t="b">
        <v>0</v>
      </c>
      <c r="P1350" s="40" t="s">
        <v>3105</v>
      </c>
      <c r="Q1350" s="40" t="s">
        <v>1853</v>
      </c>
      <c r="R1350" s="40" t="s">
        <v>635</v>
      </c>
    </row>
    <row r="1351" spans="1:18" x14ac:dyDescent="0.25">
      <c r="A1351" s="40" t="s">
        <v>536</v>
      </c>
      <c r="B1351" s="40" t="s">
        <v>905</v>
      </c>
      <c r="C1351" s="40" t="s">
        <v>1847</v>
      </c>
      <c r="D1351" s="40" t="s">
        <v>1848</v>
      </c>
      <c r="E1351" s="40" t="s">
        <v>1985</v>
      </c>
      <c r="F1351" s="40"/>
      <c r="G1351" s="40" t="s">
        <v>1813</v>
      </c>
      <c r="H1351" s="40" t="s">
        <v>1814</v>
      </c>
      <c r="I1351" s="40" t="s">
        <v>5580</v>
      </c>
      <c r="J1351" s="40" t="s">
        <v>1847</v>
      </c>
      <c r="K1351" s="40"/>
      <c r="L1351" s="40"/>
      <c r="M1351" s="40" t="s">
        <v>5893</v>
      </c>
      <c r="N1351" s="40">
        <v>60</v>
      </c>
      <c r="O1351" s="40" t="b">
        <v>0</v>
      </c>
      <c r="P1351" s="40" t="s">
        <v>3105</v>
      </c>
      <c r="Q1351" s="40" t="s">
        <v>1853</v>
      </c>
      <c r="R1351" s="40" t="s">
        <v>635</v>
      </c>
    </row>
    <row r="1352" spans="1:18" x14ac:dyDescent="0.25">
      <c r="A1352" s="40" t="s">
        <v>449</v>
      </c>
      <c r="B1352" s="40" t="s">
        <v>905</v>
      </c>
      <c r="C1352" s="40" t="s">
        <v>1847</v>
      </c>
      <c r="D1352" s="40" t="s">
        <v>1848</v>
      </c>
      <c r="E1352" s="40" t="s">
        <v>1911</v>
      </c>
      <c r="F1352" s="40"/>
      <c r="G1352" s="40" t="s">
        <v>76</v>
      </c>
      <c r="H1352" s="40" t="s">
        <v>1804</v>
      </c>
      <c r="I1352" s="40" t="s">
        <v>5580</v>
      </c>
      <c r="J1352" s="40" t="s">
        <v>1847</v>
      </c>
      <c r="K1352" s="40"/>
      <c r="L1352" s="40"/>
      <c r="M1352" s="40" t="s">
        <v>5894</v>
      </c>
      <c r="N1352" s="40">
        <v>60</v>
      </c>
      <c r="O1352" s="40" t="b">
        <v>0</v>
      </c>
      <c r="P1352" s="40" t="s">
        <v>3105</v>
      </c>
      <c r="Q1352" s="40" t="s">
        <v>1853</v>
      </c>
      <c r="R1352" s="40" t="s">
        <v>635</v>
      </c>
    </row>
    <row r="1353" spans="1:18" x14ac:dyDescent="0.25">
      <c r="A1353" s="40" t="s">
        <v>1001</v>
      </c>
      <c r="B1353" s="40" t="s">
        <v>905</v>
      </c>
      <c r="C1353" s="40" t="s">
        <v>1847</v>
      </c>
      <c r="D1353" s="40" t="s">
        <v>1848</v>
      </c>
      <c r="E1353" s="40" t="s">
        <v>1985</v>
      </c>
      <c r="F1353" s="40"/>
      <c r="G1353" s="40" t="s">
        <v>1813</v>
      </c>
      <c r="H1353" s="40" t="s">
        <v>1814</v>
      </c>
      <c r="I1353" s="40" t="s">
        <v>5580</v>
      </c>
      <c r="J1353" s="40" t="s">
        <v>1847</v>
      </c>
      <c r="K1353" s="40"/>
      <c r="L1353" s="40"/>
      <c r="M1353" s="40" t="s">
        <v>5895</v>
      </c>
      <c r="N1353" s="40">
        <v>60</v>
      </c>
      <c r="O1353" s="40" t="b">
        <v>0</v>
      </c>
      <c r="P1353" s="40" t="s">
        <v>3105</v>
      </c>
      <c r="Q1353" s="40" t="s">
        <v>1853</v>
      </c>
      <c r="R1353" s="40" t="s">
        <v>635</v>
      </c>
    </row>
    <row r="1354" spans="1:18" x14ac:dyDescent="0.25">
      <c r="A1354" s="40" t="s">
        <v>5896</v>
      </c>
      <c r="B1354" s="40" t="s">
        <v>905</v>
      </c>
      <c r="C1354" s="40" t="s">
        <v>1847</v>
      </c>
      <c r="D1354" s="40" t="s">
        <v>1848</v>
      </c>
      <c r="E1354" s="40" t="s">
        <v>1941</v>
      </c>
      <c r="F1354" s="40"/>
      <c r="G1354" s="40" t="s">
        <v>76</v>
      </c>
      <c r="H1354" s="40" t="s">
        <v>1804</v>
      </c>
      <c r="I1354" s="40" t="s">
        <v>5580</v>
      </c>
      <c r="J1354" s="40" t="s">
        <v>1847</v>
      </c>
      <c r="K1354" s="40"/>
      <c r="L1354" s="40"/>
      <c r="M1354" s="40" t="s">
        <v>5897</v>
      </c>
      <c r="N1354" s="40">
        <v>60</v>
      </c>
      <c r="O1354" s="40" t="b">
        <v>0</v>
      </c>
      <c r="P1354" s="40" t="s">
        <v>3105</v>
      </c>
      <c r="Q1354" s="40" t="s">
        <v>1853</v>
      </c>
      <c r="R1354" s="40" t="s">
        <v>635</v>
      </c>
    </row>
    <row r="1355" spans="1:18" x14ac:dyDescent="0.25">
      <c r="A1355" s="40" t="s">
        <v>450</v>
      </c>
      <c r="B1355" s="40" t="s">
        <v>905</v>
      </c>
      <c r="C1355" s="40" t="s">
        <v>1847</v>
      </c>
      <c r="D1355" s="40" t="s">
        <v>1848</v>
      </c>
      <c r="E1355" s="40" t="s">
        <v>1941</v>
      </c>
      <c r="F1355" s="40"/>
      <c r="G1355" s="40" t="s">
        <v>76</v>
      </c>
      <c r="H1355" s="40" t="s">
        <v>1804</v>
      </c>
      <c r="I1355" s="40" t="s">
        <v>5580</v>
      </c>
      <c r="J1355" s="40" t="s">
        <v>1847</v>
      </c>
      <c r="K1355" s="40"/>
      <c r="L1355" s="40"/>
      <c r="M1355" s="40" t="s">
        <v>5898</v>
      </c>
      <c r="N1355" s="40">
        <v>60</v>
      </c>
      <c r="O1355" s="40" t="b">
        <v>0</v>
      </c>
      <c r="P1355" s="40" t="s">
        <v>3105</v>
      </c>
      <c r="Q1355" s="40" t="s">
        <v>1853</v>
      </c>
      <c r="R1355" s="40" t="s">
        <v>635</v>
      </c>
    </row>
    <row r="1356" spans="1:18" x14ac:dyDescent="0.25">
      <c r="A1356" s="40" t="s">
        <v>1002</v>
      </c>
      <c r="B1356" s="40" t="s">
        <v>905</v>
      </c>
      <c r="C1356" s="40" t="s">
        <v>1847</v>
      </c>
      <c r="D1356" s="40" t="s">
        <v>1848</v>
      </c>
      <c r="E1356" s="40" t="s">
        <v>1911</v>
      </c>
      <c r="F1356" s="40"/>
      <c r="G1356" s="40" t="s">
        <v>76</v>
      </c>
      <c r="H1356" s="40" t="s">
        <v>1804</v>
      </c>
      <c r="I1356" s="40" t="s">
        <v>5580</v>
      </c>
      <c r="J1356" s="40" t="s">
        <v>1847</v>
      </c>
      <c r="K1356" s="40"/>
      <c r="L1356" s="40"/>
      <c r="M1356" s="40" t="s">
        <v>5899</v>
      </c>
      <c r="N1356" s="40">
        <v>60</v>
      </c>
      <c r="O1356" s="40" t="b">
        <v>0</v>
      </c>
      <c r="P1356" s="40" t="s">
        <v>3105</v>
      </c>
      <c r="Q1356" s="40" t="s">
        <v>1853</v>
      </c>
      <c r="R1356" s="40" t="s">
        <v>635</v>
      </c>
    </row>
    <row r="1357" spans="1:18" x14ac:dyDescent="0.25">
      <c r="A1357" s="40" t="s">
        <v>452</v>
      </c>
      <c r="B1357" s="40" t="s">
        <v>905</v>
      </c>
      <c r="C1357" s="40" t="s">
        <v>1847</v>
      </c>
      <c r="D1357" s="40" t="s">
        <v>1848</v>
      </c>
      <c r="E1357" s="40" t="s">
        <v>1862</v>
      </c>
      <c r="F1357" s="40"/>
      <c r="G1357" s="40" t="s">
        <v>75</v>
      </c>
      <c r="H1357" s="40" t="s">
        <v>1806</v>
      </c>
      <c r="I1357" s="40" t="s">
        <v>5580</v>
      </c>
      <c r="J1357" s="40" t="s">
        <v>1847</v>
      </c>
      <c r="K1357" s="40"/>
      <c r="L1357" s="40"/>
      <c r="M1357" s="40" t="s">
        <v>5900</v>
      </c>
      <c r="N1357" s="40">
        <v>60</v>
      </c>
      <c r="O1357" s="40" t="b">
        <v>0</v>
      </c>
      <c r="P1357" s="40" t="s">
        <v>3105</v>
      </c>
      <c r="Q1357" s="40" t="s">
        <v>1853</v>
      </c>
      <c r="R1357" s="40" t="s">
        <v>635</v>
      </c>
    </row>
    <row r="1358" spans="1:18" x14ac:dyDescent="0.25">
      <c r="A1358" s="40" t="s">
        <v>1003</v>
      </c>
      <c r="B1358" s="40" t="s">
        <v>905</v>
      </c>
      <c r="C1358" s="40" t="s">
        <v>1847</v>
      </c>
      <c r="D1358" s="40" t="s">
        <v>1848</v>
      </c>
      <c r="E1358" s="40" t="s">
        <v>1916</v>
      </c>
      <c r="F1358" s="40"/>
      <c r="G1358" s="40" t="s">
        <v>1813</v>
      </c>
      <c r="H1358" s="40" t="s">
        <v>1814</v>
      </c>
      <c r="I1358" s="40" t="s">
        <v>5580</v>
      </c>
      <c r="J1358" s="40" t="s">
        <v>1847</v>
      </c>
      <c r="K1358" s="40"/>
      <c r="L1358" s="40"/>
      <c r="M1358" s="40" t="s">
        <v>5901</v>
      </c>
      <c r="N1358" s="40">
        <v>60</v>
      </c>
      <c r="O1358" s="40" t="b">
        <v>0</v>
      </c>
      <c r="P1358" s="40" t="s">
        <v>3105</v>
      </c>
      <c r="Q1358" s="40" t="s">
        <v>1853</v>
      </c>
      <c r="R1358" s="40" t="s">
        <v>635</v>
      </c>
    </row>
    <row r="1359" spans="1:18" x14ac:dyDescent="0.25">
      <c r="A1359" s="40" t="s">
        <v>1004</v>
      </c>
      <c r="B1359" s="40" t="s">
        <v>903</v>
      </c>
      <c r="C1359" s="40" t="s">
        <v>1847</v>
      </c>
      <c r="D1359" s="40" t="s">
        <v>1848</v>
      </c>
      <c r="E1359" s="40" t="s">
        <v>1956</v>
      </c>
      <c r="F1359" s="40"/>
      <c r="G1359" s="40" t="s">
        <v>75</v>
      </c>
      <c r="H1359" s="40" t="s">
        <v>1806</v>
      </c>
      <c r="I1359" s="40" t="s">
        <v>5580</v>
      </c>
      <c r="J1359" s="40" t="s">
        <v>1847</v>
      </c>
      <c r="K1359" s="40"/>
      <c r="L1359" s="40"/>
      <c r="M1359" s="40" t="s">
        <v>5902</v>
      </c>
      <c r="N1359" s="40">
        <v>60</v>
      </c>
      <c r="O1359" s="40" t="b">
        <v>0</v>
      </c>
      <c r="P1359" s="40" t="s">
        <v>3105</v>
      </c>
      <c r="Q1359" s="40" t="s">
        <v>1853</v>
      </c>
      <c r="R1359" s="40" t="s">
        <v>635</v>
      </c>
    </row>
    <row r="1360" spans="1:18" x14ac:dyDescent="0.25">
      <c r="A1360" s="40" t="s">
        <v>1005</v>
      </c>
      <c r="B1360" s="40" t="s">
        <v>905</v>
      </c>
      <c r="C1360" s="40" t="s">
        <v>1847</v>
      </c>
      <c r="D1360" s="40" t="s">
        <v>1848</v>
      </c>
      <c r="E1360" s="40" t="s">
        <v>2001</v>
      </c>
      <c r="F1360" s="40"/>
      <c r="G1360" s="40" t="s">
        <v>76</v>
      </c>
      <c r="H1360" s="40" t="s">
        <v>1804</v>
      </c>
      <c r="I1360" s="40" t="s">
        <v>5580</v>
      </c>
      <c r="J1360" s="40" t="s">
        <v>1847</v>
      </c>
      <c r="K1360" s="40"/>
      <c r="L1360" s="40"/>
      <c r="M1360" s="40" t="s">
        <v>5903</v>
      </c>
      <c r="N1360" s="40">
        <v>60</v>
      </c>
      <c r="O1360" s="40" t="b">
        <v>0</v>
      </c>
      <c r="P1360" s="40" t="s">
        <v>3105</v>
      </c>
      <c r="Q1360" s="40" t="s">
        <v>1853</v>
      </c>
      <c r="R1360" s="40" t="s">
        <v>635</v>
      </c>
    </row>
    <row r="1361" spans="1:18" x14ac:dyDescent="0.25">
      <c r="A1361" s="40" t="s">
        <v>5904</v>
      </c>
      <c r="B1361" s="40" t="s">
        <v>903</v>
      </c>
      <c r="C1361" s="40" t="s">
        <v>1847</v>
      </c>
      <c r="D1361" s="40" t="s">
        <v>1848</v>
      </c>
      <c r="E1361" s="40" t="s">
        <v>2116</v>
      </c>
      <c r="F1361" s="40"/>
      <c r="G1361" s="40" t="s">
        <v>75</v>
      </c>
      <c r="H1361" s="40" t="s">
        <v>1806</v>
      </c>
      <c r="I1361" s="40" t="s">
        <v>5580</v>
      </c>
      <c r="J1361" s="40" t="s">
        <v>1847</v>
      </c>
      <c r="K1361" s="40"/>
      <c r="L1361" s="40"/>
      <c r="M1361" s="40" t="s">
        <v>5905</v>
      </c>
      <c r="N1361" s="40">
        <v>60</v>
      </c>
      <c r="O1361" s="40" t="b">
        <v>0</v>
      </c>
      <c r="P1361" s="40" t="s">
        <v>3105</v>
      </c>
      <c r="Q1361" s="40" t="s">
        <v>1853</v>
      </c>
      <c r="R1361" s="40" t="s">
        <v>635</v>
      </c>
    </row>
    <row r="1362" spans="1:18" x14ac:dyDescent="0.25">
      <c r="A1362" s="41" t="s">
        <v>298</v>
      </c>
      <c r="B1362" s="41" t="s">
        <v>905</v>
      </c>
      <c r="C1362" s="41" t="s">
        <v>1847</v>
      </c>
      <c r="D1362" s="41" t="s">
        <v>1848</v>
      </c>
      <c r="E1362" s="41" t="s">
        <v>1985</v>
      </c>
      <c r="F1362" s="41"/>
      <c r="G1362" s="41" t="s">
        <v>1813</v>
      </c>
      <c r="H1362" s="41" t="s">
        <v>1814</v>
      </c>
      <c r="I1362" s="41" t="s">
        <v>5580</v>
      </c>
      <c r="J1362" s="41" t="s">
        <v>1847</v>
      </c>
      <c r="K1362" s="41"/>
      <c r="L1362" s="41"/>
      <c r="M1362" s="41" t="s">
        <v>5906</v>
      </c>
      <c r="N1362" s="41">
        <v>60</v>
      </c>
      <c r="O1362" s="41" t="b">
        <v>0</v>
      </c>
      <c r="P1362" s="41" t="s">
        <v>3105</v>
      </c>
      <c r="Q1362" s="41" t="s">
        <v>1853</v>
      </c>
      <c r="R1362" s="41" t="s">
        <v>635</v>
      </c>
    </row>
    <row r="1363" spans="1:18" x14ac:dyDescent="0.25">
      <c r="A1363" s="40" t="s">
        <v>5907</v>
      </c>
      <c r="B1363" s="40" t="s">
        <v>905</v>
      </c>
      <c r="C1363" s="40" t="s">
        <v>1847</v>
      </c>
      <c r="D1363" s="40" t="s">
        <v>1848</v>
      </c>
      <c r="E1363" s="40" t="s">
        <v>1960</v>
      </c>
      <c r="F1363" s="40"/>
      <c r="G1363" s="40" t="s">
        <v>76</v>
      </c>
      <c r="H1363" s="40" t="s">
        <v>1804</v>
      </c>
      <c r="I1363" s="40" t="s">
        <v>5580</v>
      </c>
      <c r="J1363" s="40" t="s">
        <v>1847</v>
      </c>
      <c r="K1363" s="40"/>
      <c r="L1363" s="40"/>
      <c r="M1363" s="40" t="s">
        <v>5908</v>
      </c>
      <c r="N1363" s="40">
        <v>60</v>
      </c>
      <c r="O1363" s="40" t="b">
        <v>0</v>
      </c>
      <c r="P1363" s="40" t="s">
        <v>3105</v>
      </c>
      <c r="Q1363" s="40" t="s">
        <v>1853</v>
      </c>
      <c r="R1363" s="40" t="s">
        <v>635</v>
      </c>
    </row>
    <row r="1364" spans="1:18" x14ac:dyDescent="0.25">
      <c r="A1364" s="40" t="s">
        <v>1006</v>
      </c>
      <c r="B1364" s="40" t="s">
        <v>905</v>
      </c>
      <c r="C1364" s="40" t="s">
        <v>1847</v>
      </c>
      <c r="D1364" s="40" t="s">
        <v>1848</v>
      </c>
      <c r="E1364" s="40" t="s">
        <v>1941</v>
      </c>
      <c r="F1364" s="40"/>
      <c r="G1364" s="40" t="s">
        <v>76</v>
      </c>
      <c r="H1364" s="40" t="s">
        <v>1804</v>
      </c>
      <c r="I1364" s="40" t="s">
        <v>5580</v>
      </c>
      <c r="J1364" s="40" t="s">
        <v>1847</v>
      </c>
      <c r="K1364" s="40"/>
      <c r="L1364" s="40"/>
      <c r="M1364" s="40" t="s">
        <v>5909</v>
      </c>
      <c r="N1364" s="40">
        <v>60</v>
      </c>
      <c r="O1364" s="40" t="b">
        <v>0</v>
      </c>
      <c r="P1364" s="40" t="s">
        <v>3105</v>
      </c>
      <c r="Q1364" s="40" t="s">
        <v>1853</v>
      </c>
      <c r="R1364" s="40" t="s">
        <v>635</v>
      </c>
    </row>
    <row r="1365" spans="1:18" x14ac:dyDescent="0.25">
      <c r="A1365" s="40" t="s">
        <v>299</v>
      </c>
      <c r="B1365" s="40" t="s">
        <v>905</v>
      </c>
      <c r="C1365" s="40" t="s">
        <v>1847</v>
      </c>
      <c r="D1365" s="40" t="s">
        <v>1848</v>
      </c>
      <c r="E1365" s="40" t="s">
        <v>1968</v>
      </c>
      <c r="F1365" s="40"/>
      <c r="G1365" s="40" t="s">
        <v>75</v>
      </c>
      <c r="H1365" s="40" t="s">
        <v>1806</v>
      </c>
      <c r="I1365" s="40" t="s">
        <v>5580</v>
      </c>
      <c r="J1365" s="40" t="s">
        <v>1847</v>
      </c>
      <c r="K1365" s="40"/>
      <c r="L1365" s="40"/>
      <c r="M1365" s="40" t="s">
        <v>5910</v>
      </c>
      <c r="N1365" s="40">
        <v>60</v>
      </c>
      <c r="O1365" s="40" t="b">
        <v>0</v>
      </c>
      <c r="P1365" s="40" t="s">
        <v>3105</v>
      </c>
      <c r="Q1365" s="40" t="s">
        <v>1853</v>
      </c>
      <c r="R1365" s="40" t="s">
        <v>635</v>
      </c>
    </row>
    <row r="1366" spans="1:18" x14ac:dyDescent="0.25">
      <c r="A1366" s="40" t="s">
        <v>1007</v>
      </c>
      <c r="B1366" s="40" t="s">
        <v>905</v>
      </c>
      <c r="C1366" s="40" t="s">
        <v>1847</v>
      </c>
      <c r="D1366" s="40" t="s">
        <v>1848</v>
      </c>
      <c r="E1366" s="40" t="s">
        <v>2001</v>
      </c>
      <c r="F1366" s="40"/>
      <c r="G1366" s="40" t="s">
        <v>76</v>
      </c>
      <c r="H1366" s="40" t="s">
        <v>1804</v>
      </c>
      <c r="I1366" s="40" t="s">
        <v>5580</v>
      </c>
      <c r="J1366" s="40" t="s">
        <v>1847</v>
      </c>
      <c r="K1366" s="40"/>
      <c r="L1366" s="40"/>
      <c r="M1366" s="40" t="s">
        <v>5911</v>
      </c>
      <c r="N1366" s="40">
        <v>60</v>
      </c>
      <c r="O1366" s="40" t="b">
        <v>0</v>
      </c>
      <c r="P1366" s="40" t="s">
        <v>3105</v>
      </c>
      <c r="Q1366" s="40" t="s">
        <v>1853</v>
      </c>
      <c r="R1366" s="40" t="s">
        <v>635</v>
      </c>
    </row>
    <row r="1367" spans="1:18" x14ac:dyDescent="0.25">
      <c r="A1367" s="40" t="s">
        <v>1008</v>
      </c>
      <c r="B1367" s="40" t="s">
        <v>903</v>
      </c>
      <c r="C1367" s="40" t="s">
        <v>1847</v>
      </c>
      <c r="D1367" s="40" t="s">
        <v>1848</v>
      </c>
      <c r="E1367" s="40" t="s">
        <v>1956</v>
      </c>
      <c r="F1367" s="40"/>
      <c r="G1367" s="40" t="s">
        <v>75</v>
      </c>
      <c r="H1367" s="40" t="s">
        <v>1806</v>
      </c>
      <c r="I1367" s="40" t="s">
        <v>5580</v>
      </c>
      <c r="J1367" s="40" t="s">
        <v>1847</v>
      </c>
      <c r="K1367" s="40"/>
      <c r="L1367" s="40"/>
      <c r="M1367" s="40" t="s">
        <v>5912</v>
      </c>
      <c r="N1367" s="40">
        <v>60</v>
      </c>
      <c r="O1367" s="40" t="b">
        <v>0</v>
      </c>
      <c r="P1367" s="40" t="s">
        <v>3105</v>
      </c>
      <c r="Q1367" s="40" t="s">
        <v>1853</v>
      </c>
      <c r="R1367" s="40" t="s">
        <v>635</v>
      </c>
    </row>
    <row r="1368" spans="1:18" x14ac:dyDescent="0.25">
      <c r="A1368" s="40" t="s">
        <v>1009</v>
      </c>
      <c r="B1368" s="40" t="s">
        <v>905</v>
      </c>
      <c r="C1368" s="40" t="s">
        <v>1847</v>
      </c>
      <c r="D1368" s="40" t="s">
        <v>1848</v>
      </c>
      <c r="E1368" s="40" t="s">
        <v>1849</v>
      </c>
      <c r="F1368" s="40"/>
      <c r="G1368" s="40" t="s">
        <v>1813</v>
      </c>
      <c r="H1368" s="40" t="s">
        <v>1814</v>
      </c>
      <c r="I1368" s="40" t="s">
        <v>5580</v>
      </c>
      <c r="J1368" s="40" t="s">
        <v>1847</v>
      </c>
      <c r="K1368" s="40"/>
      <c r="L1368" s="40"/>
      <c r="M1368" s="40" t="s">
        <v>5913</v>
      </c>
      <c r="N1368" s="40">
        <v>60</v>
      </c>
      <c r="O1368" s="40" t="b">
        <v>0</v>
      </c>
      <c r="P1368" s="40" t="s">
        <v>3105</v>
      </c>
      <c r="Q1368" s="40" t="s">
        <v>1853</v>
      </c>
      <c r="R1368" s="40" t="s">
        <v>635</v>
      </c>
    </row>
    <row r="1369" spans="1:18" x14ac:dyDescent="0.25">
      <c r="A1369" s="40" t="s">
        <v>1010</v>
      </c>
      <c r="B1369" s="40" t="s">
        <v>905</v>
      </c>
      <c r="C1369" s="40" t="s">
        <v>1847</v>
      </c>
      <c r="D1369" s="40" t="s">
        <v>1848</v>
      </c>
      <c r="E1369" s="40" t="s">
        <v>1916</v>
      </c>
      <c r="F1369" s="40"/>
      <c r="G1369" s="40" t="s">
        <v>1813</v>
      </c>
      <c r="H1369" s="40" t="s">
        <v>1814</v>
      </c>
      <c r="I1369" s="40" t="s">
        <v>5580</v>
      </c>
      <c r="J1369" s="40" t="s">
        <v>1847</v>
      </c>
      <c r="K1369" s="40"/>
      <c r="L1369" s="40"/>
      <c r="M1369" s="40" t="s">
        <v>5914</v>
      </c>
      <c r="N1369" s="40">
        <v>60</v>
      </c>
      <c r="O1369" s="40" t="b">
        <v>0</v>
      </c>
      <c r="P1369" s="40" t="s">
        <v>3105</v>
      </c>
      <c r="Q1369" s="40" t="s">
        <v>1853</v>
      </c>
      <c r="R1369" s="40" t="s">
        <v>635</v>
      </c>
    </row>
    <row r="1370" spans="1:18" x14ac:dyDescent="0.25">
      <c r="A1370" s="40" t="s">
        <v>1011</v>
      </c>
      <c r="B1370" s="40" t="s">
        <v>903</v>
      </c>
      <c r="C1370" s="40" t="s">
        <v>1847</v>
      </c>
      <c r="D1370" s="40" t="s">
        <v>1848</v>
      </c>
      <c r="E1370" s="40" t="s">
        <v>2116</v>
      </c>
      <c r="F1370" s="40"/>
      <c r="G1370" s="40" t="s">
        <v>75</v>
      </c>
      <c r="H1370" s="40" t="s">
        <v>1806</v>
      </c>
      <c r="I1370" s="40" t="s">
        <v>5580</v>
      </c>
      <c r="J1370" s="40" t="s">
        <v>1847</v>
      </c>
      <c r="K1370" s="40"/>
      <c r="L1370" s="40"/>
      <c r="M1370" s="40" t="s">
        <v>5915</v>
      </c>
      <c r="N1370" s="40">
        <v>60</v>
      </c>
      <c r="O1370" s="40" t="b">
        <v>0</v>
      </c>
      <c r="P1370" s="40" t="s">
        <v>3105</v>
      </c>
      <c r="Q1370" s="40" t="s">
        <v>1853</v>
      </c>
      <c r="R1370" s="40" t="s">
        <v>635</v>
      </c>
    </row>
    <row r="1371" spans="1:18" x14ac:dyDescent="0.25">
      <c r="A1371" s="40" t="s">
        <v>1012</v>
      </c>
      <c r="B1371" s="40" t="s">
        <v>903</v>
      </c>
      <c r="C1371" s="40" t="s">
        <v>1847</v>
      </c>
      <c r="D1371" s="40" t="s">
        <v>1848</v>
      </c>
      <c r="E1371" s="40" t="s">
        <v>1956</v>
      </c>
      <c r="F1371" s="40"/>
      <c r="G1371" s="40" t="s">
        <v>75</v>
      </c>
      <c r="H1371" s="40" t="s">
        <v>1806</v>
      </c>
      <c r="I1371" s="40" t="s">
        <v>5580</v>
      </c>
      <c r="J1371" s="40" t="s">
        <v>1847</v>
      </c>
      <c r="K1371" s="40"/>
      <c r="L1371" s="40"/>
      <c r="M1371" s="40" t="s">
        <v>5916</v>
      </c>
      <c r="N1371" s="40">
        <v>60</v>
      </c>
      <c r="O1371" s="40" t="b">
        <v>0</v>
      </c>
      <c r="P1371" s="40" t="s">
        <v>3105</v>
      </c>
      <c r="Q1371" s="40" t="s">
        <v>1853</v>
      </c>
      <c r="R1371" s="40" t="s">
        <v>635</v>
      </c>
    </row>
    <row r="1372" spans="1:18" x14ac:dyDescent="0.25">
      <c r="A1372" s="40" t="s">
        <v>1013</v>
      </c>
      <c r="B1372" s="40" t="s">
        <v>905</v>
      </c>
      <c r="C1372" s="40" t="s">
        <v>1847</v>
      </c>
      <c r="D1372" s="40" t="s">
        <v>1848</v>
      </c>
      <c r="E1372" s="40" t="s">
        <v>1888</v>
      </c>
      <c r="F1372" s="40"/>
      <c r="G1372" s="40" t="s">
        <v>1813</v>
      </c>
      <c r="H1372" s="40" t="s">
        <v>1814</v>
      </c>
      <c r="I1372" s="40" t="s">
        <v>5580</v>
      </c>
      <c r="J1372" s="40" t="s">
        <v>1847</v>
      </c>
      <c r="K1372" s="40"/>
      <c r="L1372" s="40"/>
      <c r="M1372" s="40" t="s">
        <v>5917</v>
      </c>
      <c r="N1372" s="40">
        <v>60</v>
      </c>
      <c r="O1372" s="40" t="b">
        <v>0</v>
      </c>
      <c r="P1372" s="40" t="s">
        <v>3105</v>
      </c>
      <c r="Q1372" s="40" t="s">
        <v>1853</v>
      </c>
      <c r="R1372" s="40" t="s">
        <v>635</v>
      </c>
    </row>
    <row r="1373" spans="1:18" x14ac:dyDescent="0.25">
      <c r="A1373" s="40" t="s">
        <v>1014</v>
      </c>
      <c r="B1373" s="40" t="s">
        <v>905</v>
      </c>
      <c r="C1373" s="40" t="s">
        <v>1847</v>
      </c>
      <c r="D1373" s="40" t="s">
        <v>1848</v>
      </c>
      <c r="E1373" s="40" t="s">
        <v>1960</v>
      </c>
      <c r="F1373" s="40"/>
      <c r="G1373" s="40" t="s">
        <v>76</v>
      </c>
      <c r="H1373" s="40" t="s">
        <v>1804</v>
      </c>
      <c r="I1373" s="40" t="s">
        <v>5580</v>
      </c>
      <c r="J1373" s="40" t="s">
        <v>1847</v>
      </c>
      <c r="K1373" s="40"/>
      <c r="L1373" s="40"/>
      <c r="M1373" s="40" t="s">
        <v>5918</v>
      </c>
      <c r="N1373" s="40">
        <v>60</v>
      </c>
      <c r="O1373" s="40" t="b">
        <v>0</v>
      </c>
      <c r="P1373" s="40" t="s">
        <v>3105</v>
      </c>
      <c r="Q1373" s="40" t="s">
        <v>1853</v>
      </c>
      <c r="R1373" s="40" t="s">
        <v>635</v>
      </c>
    </row>
    <row r="1374" spans="1:18" x14ac:dyDescent="0.25">
      <c r="A1374" s="40" t="s">
        <v>5919</v>
      </c>
      <c r="B1374" s="40" t="s">
        <v>905</v>
      </c>
      <c r="C1374" s="40" t="s">
        <v>1847</v>
      </c>
      <c r="D1374" s="40" t="s">
        <v>1848</v>
      </c>
      <c r="E1374" s="40" t="s">
        <v>1960</v>
      </c>
      <c r="F1374" s="40"/>
      <c r="G1374" s="40" t="s">
        <v>76</v>
      </c>
      <c r="H1374" s="40" t="s">
        <v>1804</v>
      </c>
      <c r="I1374" s="40" t="s">
        <v>5580</v>
      </c>
      <c r="J1374" s="40" t="s">
        <v>1847</v>
      </c>
      <c r="K1374" s="40"/>
      <c r="L1374" s="40"/>
      <c r="M1374" s="40" t="s">
        <v>5920</v>
      </c>
      <c r="N1374" s="40">
        <v>60</v>
      </c>
      <c r="O1374" s="40" t="b">
        <v>0</v>
      </c>
      <c r="P1374" s="40" t="s">
        <v>3105</v>
      </c>
      <c r="Q1374" s="40" t="s">
        <v>1853</v>
      </c>
      <c r="R1374" s="40" t="s">
        <v>635</v>
      </c>
    </row>
    <row r="1375" spans="1:18" x14ac:dyDescent="0.25">
      <c r="A1375" s="40" t="s">
        <v>1015</v>
      </c>
      <c r="B1375" s="40" t="s">
        <v>905</v>
      </c>
      <c r="C1375" s="40" t="s">
        <v>1847</v>
      </c>
      <c r="D1375" s="40" t="s">
        <v>1848</v>
      </c>
      <c r="E1375" s="40" t="s">
        <v>1968</v>
      </c>
      <c r="F1375" s="40"/>
      <c r="G1375" s="40" t="s">
        <v>75</v>
      </c>
      <c r="H1375" s="40" t="s">
        <v>1806</v>
      </c>
      <c r="I1375" s="40" t="s">
        <v>5580</v>
      </c>
      <c r="J1375" s="40" t="s">
        <v>1847</v>
      </c>
      <c r="K1375" s="40"/>
      <c r="L1375" s="40"/>
      <c r="M1375" s="40" t="s">
        <v>5921</v>
      </c>
      <c r="N1375" s="40">
        <v>60</v>
      </c>
      <c r="O1375" s="40" t="b">
        <v>0</v>
      </c>
      <c r="P1375" s="40" t="s">
        <v>3105</v>
      </c>
      <c r="Q1375" s="40" t="s">
        <v>1853</v>
      </c>
      <c r="R1375" s="40" t="s">
        <v>635</v>
      </c>
    </row>
    <row r="1376" spans="1:18" x14ac:dyDescent="0.25">
      <c r="A1376" s="40" t="s">
        <v>83</v>
      </c>
      <c r="B1376" s="40" t="s">
        <v>905</v>
      </c>
      <c r="C1376" s="40" t="s">
        <v>1847</v>
      </c>
      <c r="D1376" s="40" t="s">
        <v>1848</v>
      </c>
      <c r="E1376" s="40" t="s">
        <v>2116</v>
      </c>
      <c r="F1376" s="40"/>
      <c r="G1376" s="40" t="s">
        <v>75</v>
      </c>
      <c r="H1376" s="40" t="s">
        <v>1806</v>
      </c>
      <c r="I1376" s="40" t="s">
        <v>5580</v>
      </c>
      <c r="J1376" s="40" t="s">
        <v>1847</v>
      </c>
      <c r="K1376" s="40"/>
      <c r="L1376" s="40"/>
      <c r="M1376" s="40" t="s">
        <v>5922</v>
      </c>
      <c r="N1376" s="40">
        <v>60</v>
      </c>
      <c r="O1376" s="40" t="b">
        <v>0</v>
      </c>
      <c r="P1376" s="40" t="s">
        <v>3105</v>
      </c>
      <c r="Q1376" s="40" t="s">
        <v>1853</v>
      </c>
      <c r="R1376" s="40" t="s">
        <v>635</v>
      </c>
    </row>
    <row r="1377" spans="1:18" x14ac:dyDescent="0.25">
      <c r="A1377" s="40" t="s">
        <v>1016</v>
      </c>
      <c r="B1377" s="40" t="s">
        <v>905</v>
      </c>
      <c r="C1377" s="40" t="s">
        <v>1847</v>
      </c>
      <c r="D1377" s="40" t="s">
        <v>1848</v>
      </c>
      <c r="E1377" s="40" t="s">
        <v>1911</v>
      </c>
      <c r="F1377" s="40"/>
      <c r="G1377" s="40" t="s">
        <v>76</v>
      </c>
      <c r="H1377" s="40" t="s">
        <v>1804</v>
      </c>
      <c r="I1377" s="40" t="s">
        <v>5580</v>
      </c>
      <c r="J1377" s="40" t="s">
        <v>1847</v>
      </c>
      <c r="K1377" s="40"/>
      <c r="L1377" s="40"/>
      <c r="M1377" s="40" t="s">
        <v>5923</v>
      </c>
      <c r="N1377" s="40">
        <v>60</v>
      </c>
      <c r="O1377" s="40" t="b">
        <v>0</v>
      </c>
      <c r="P1377" s="40" t="s">
        <v>3105</v>
      </c>
      <c r="Q1377" s="40" t="s">
        <v>1853</v>
      </c>
      <c r="R1377" s="40" t="s">
        <v>635</v>
      </c>
    </row>
    <row r="1378" spans="1:18" x14ac:dyDescent="0.25">
      <c r="A1378" s="40" t="s">
        <v>1017</v>
      </c>
      <c r="B1378" s="40" t="s">
        <v>905</v>
      </c>
      <c r="C1378" s="40" t="s">
        <v>1847</v>
      </c>
      <c r="D1378" s="40" t="s">
        <v>1848</v>
      </c>
      <c r="E1378" s="40" t="s">
        <v>2001</v>
      </c>
      <c r="F1378" s="40"/>
      <c r="G1378" s="40" t="s">
        <v>76</v>
      </c>
      <c r="H1378" s="40" t="s">
        <v>1804</v>
      </c>
      <c r="I1378" s="40" t="s">
        <v>5580</v>
      </c>
      <c r="J1378" s="40" t="s">
        <v>1847</v>
      </c>
      <c r="K1378" s="40"/>
      <c r="L1378" s="40"/>
      <c r="M1378" s="40" t="s">
        <v>5924</v>
      </c>
      <c r="N1378" s="40">
        <v>60</v>
      </c>
      <c r="O1378" s="40" t="b">
        <v>0</v>
      </c>
      <c r="P1378" s="40" t="s">
        <v>3105</v>
      </c>
      <c r="Q1378" s="40" t="s">
        <v>1853</v>
      </c>
      <c r="R1378" s="40" t="s">
        <v>635</v>
      </c>
    </row>
    <row r="1379" spans="1:18" x14ac:dyDescent="0.25">
      <c r="A1379" s="40" t="s">
        <v>304</v>
      </c>
      <c r="B1379" s="40" t="s">
        <v>1018</v>
      </c>
      <c r="C1379" s="40" t="s">
        <v>1847</v>
      </c>
      <c r="D1379" s="40" t="s">
        <v>1848</v>
      </c>
      <c r="E1379" s="40" t="s">
        <v>1862</v>
      </c>
      <c r="F1379" s="40"/>
      <c r="G1379" s="40" t="s">
        <v>75</v>
      </c>
      <c r="H1379" s="40" t="s">
        <v>1806</v>
      </c>
      <c r="I1379" s="40" t="s">
        <v>5580</v>
      </c>
      <c r="J1379" s="40" t="s">
        <v>1847</v>
      </c>
      <c r="K1379" s="40"/>
      <c r="L1379" s="40"/>
      <c r="M1379" s="40" t="s">
        <v>5925</v>
      </c>
      <c r="N1379" s="40">
        <v>60</v>
      </c>
      <c r="O1379" s="40" t="b">
        <v>0</v>
      </c>
      <c r="P1379" s="40" t="s">
        <v>3105</v>
      </c>
      <c r="Q1379" s="40" t="s">
        <v>1853</v>
      </c>
      <c r="R1379" s="40" t="s">
        <v>635</v>
      </c>
    </row>
    <row r="1380" spans="1:18" x14ac:dyDescent="0.25">
      <c r="A1380" s="40" t="s">
        <v>305</v>
      </c>
      <c r="B1380" s="40" t="s">
        <v>905</v>
      </c>
      <c r="C1380" s="40" t="s">
        <v>1847</v>
      </c>
      <c r="D1380" s="40" t="s">
        <v>1848</v>
      </c>
      <c r="E1380" s="40" t="s">
        <v>1916</v>
      </c>
      <c r="F1380" s="40"/>
      <c r="G1380" s="40" t="s">
        <v>1813</v>
      </c>
      <c r="H1380" s="40" t="s">
        <v>1814</v>
      </c>
      <c r="I1380" s="40" t="s">
        <v>5580</v>
      </c>
      <c r="J1380" s="40" t="s">
        <v>1847</v>
      </c>
      <c r="K1380" s="40"/>
      <c r="L1380" s="40"/>
      <c r="M1380" s="40" t="s">
        <v>5926</v>
      </c>
      <c r="N1380" s="40">
        <v>60</v>
      </c>
      <c r="O1380" s="40" t="b">
        <v>0</v>
      </c>
      <c r="P1380" s="40" t="s">
        <v>3105</v>
      </c>
      <c r="Q1380" s="40" t="s">
        <v>1853</v>
      </c>
      <c r="R1380" s="40" t="s">
        <v>635</v>
      </c>
    </row>
    <row r="1381" spans="1:18" x14ac:dyDescent="0.25">
      <c r="A1381" s="40" t="s">
        <v>307</v>
      </c>
      <c r="B1381" s="40" t="s">
        <v>905</v>
      </c>
      <c r="C1381" s="40" t="s">
        <v>1847</v>
      </c>
      <c r="D1381" s="40" t="s">
        <v>1848</v>
      </c>
      <c r="E1381" s="40" t="s">
        <v>1960</v>
      </c>
      <c r="F1381" s="40"/>
      <c r="G1381" s="40" t="s">
        <v>76</v>
      </c>
      <c r="H1381" s="40" t="s">
        <v>1804</v>
      </c>
      <c r="I1381" s="40" t="s">
        <v>5580</v>
      </c>
      <c r="J1381" s="40" t="s">
        <v>1847</v>
      </c>
      <c r="K1381" s="40"/>
      <c r="L1381" s="40"/>
      <c r="M1381" s="40" t="s">
        <v>5927</v>
      </c>
      <c r="N1381" s="40">
        <v>60</v>
      </c>
      <c r="O1381" s="40" t="b">
        <v>0</v>
      </c>
      <c r="P1381" s="40" t="s">
        <v>3105</v>
      </c>
      <c r="Q1381" s="40" t="s">
        <v>1853</v>
      </c>
      <c r="R1381" s="40" t="s">
        <v>635</v>
      </c>
    </row>
    <row r="1382" spans="1:18" x14ac:dyDescent="0.25">
      <c r="A1382" s="40" t="s">
        <v>309</v>
      </c>
      <c r="B1382" s="40" t="s">
        <v>905</v>
      </c>
      <c r="C1382" s="40" t="s">
        <v>1847</v>
      </c>
      <c r="D1382" s="40" t="s">
        <v>1848</v>
      </c>
      <c r="E1382" s="40" t="s">
        <v>1941</v>
      </c>
      <c r="F1382" s="40"/>
      <c r="G1382" s="40" t="s">
        <v>76</v>
      </c>
      <c r="H1382" s="40" t="s">
        <v>1804</v>
      </c>
      <c r="I1382" s="40" t="s">
        <v>5580</v>
      </c>
      <c r="J1382" s="40" t="s">
        <v>1847</v>
      </c>
      <c r="K1382" s="40"/>
      <c r="L1382" s="40"/>
      <c r="M1382" s="40" t="s">
        <v>5928</v>
      </c>
      <c r="N1382" s="40">
        <v>60</v>
      </c>
      <c r="O1382" s="40" t="b">
        <v>0</v>
      </c>
      <c r="P1382" s="40" t="s">
        <v>3105</v>
      </c>
      <c r="Q1382" s="40" t="s">
        <v>1853</v>
      </c>
      <c r="R1382" s="40" t="s">
        <v>635</v>
      </c>
    </row>
    <row r="1383" spans="1:18" x14ac:dyDescent="0.25">
      <c r="A1383" s="40" t="s">
        <v>5929</v>
      </c>
      <c r="B1383" s="40" t="s">
        <v>905</v>
      </c>
      <c r="C1383" s="40" t="s">
        <v>1847</v>
      </c>
      <c r="D1383" s="40" t="s">
        <v>1848</v>
      </c>
      <c r="E1383" s="40" t="s">
        <v>2001</v>
      </c>
      <c r="F1383" s="40"/>
      <c r="G1383" s="40" t="s">
        <v>76</v>
      </c>
      <c r="H1383" s="40" t="s">
        <v>1804</v>
      </c>
      <c r="I1383" s="40" t="s">
        <v>5580</v>
      </c>
      <c r="J1383" s="40" t="s">
        <v>1847</v>
      </c>
      <c r="K1383" s="40"/>
      <c r="L1383" s="40"/>
      <c r="M1383" s="40" t="s">
        <v>5930</v>
      </c>
      <c r="N1383" s="40">
        <v>60</v>
      </c>
      <c r="O1383" s="40" t="b">
        <v>0</v>
      </c>
      <c r="P1383" s="40" t="s">
        <v>3105</v>
      </c>
      <c r="Q1383" s="40" t="s">
        <v>1853</v>
      </c>
      <c r="R1383" s="40" t="s">
        <v>635</v>
      </c>
    </row>
    <row r="1384" spans="1:18" x14ac:dyDescent="0.25">
      <c r="A1384" s="40" t="s">
        <v>310</v>
      </c>
      <c r="B1384" s="40" t="s">
        <v>905</v>
      </c>
      <c r="C1384" s="40" t="s">
        <v>1847</v>
      </c>
      <c r="D1384" s="40" t="s">
        <v>1848</v>
      </c>
      <c r="E1384" s="40" t="s">
        <v>1985</v>
      </c>
      <c r="F1384" s="40"/>
      <c r="G1384" s="40" t="s">
        <v>1813</v>
      </c>
      <c r="H1384" s="40" t="s">
        <v>1814</v>
      </c>
      <c r="I1384" s="40" t="s">
        <v>5580</v>
      </c>
      <c r="J1384" s="40" t="s">
        <v>1847</v>
      </c>
      <c r="K1384" s="40"/>
      <c r="L1384" s="40"/>
      <c r="M1384" s="40" t="s">
        <v>5931</v>
      </c>
      <c r="N1384" s="40">
        <v>60</v>
      </c>
      <c r="O1384" s="40" t="b">
        <v>0</v>
      </c>
      <c r="P1384" s="40" t="s">
        <v>3105</v>
      </c>
      <c r="Q1384" s="40" t="s">
        <v>1853</v>
      </c>
      <c r="R1384" s="40" t="s">
        <v>635</v>
      </c>
    </row>
    <row r="1385" spans="1:18" x14ac:dyDescent="0.25">
      <c r="A1385" s="40" t="s">
        <v>1019</v>
      </c>
      <c r="B1385" s="40" t="s">
        <v>905</v>
      </c>
      <c r="C1385" s="40" t="s">
        <v>1847</v>
      </c>
      <c r="D1385" s="40" t="s">
        <v>1848</v>
      </c>
      <c r="E1385" s="40" t="s">
        <v>1960</v>
      </c>
      <c r="F1385" s="40"/>
      <c r="G1385" s="40" t="s">
        <v>76</v>
      </c>
      <c r="H1385" s="40" t="s">
        <v>1804</v>
      </c>
      <c r="I1385" s="40" t="s">
        <v>5580</v>
      </c>
      <c r="J1385" s="40" t="s">
        <v>1847</v>
      </c>
      <c r="K1385" s="40"/>
      <c r="L1385" s="40"/>
      <c r="M1385" s="40" t="s">
        <v>5932</v>
      </c>
      <c r="N1385" s="40">
        <v>60</v>
      </c>
      <c r="O1385" s="40" t="b">
        <v>0</v>
      </c>
      <c r="P1385" s="40" t="s">
        <v>3105</v>
      </c>
      <c r="Q1385" s="40" t="s">
        <v>1853</v>
      </c>
      <c r="R1385" s="40" t="s">
        <v>635</v>
      </c>
    </row>
    <row r="1386" spans="1:18" x14ac:dyDescent="0.25">
      <c r="A1386" s="40" t="s">
        <v>5933</v>
      </c>
      <c r="B1386" s="40" t="s">
        <v>905</v>
      </c>
      <c r="C1386" s="40" t="s">
        <v>1847</v>
      </c>
      <c r="D1386" s="40" t="s">
        <v>1848</v>
      </c>
      <c r="E1386" s="40" t="s">
        <v>1916</v>
      </c>
      <c r="F1386" s="40"/>
      <c r="G1386" s="40" t="s">
        <v>1813</v>
      </c>
      <c r="H1386" s="40" t="s">
        <v>1814</v>
      </c>
      <c r="I1386" s="40" t="s">
        <v>5580</v>
      </c>
      <c r="J1386" s="40" t="s">
        <v>1847</v>
      </c>
      <c r="K1386" s="40"/>
      <c r="L1386" s="40"/>
      <c r="M1386" s="40" t="s">
        <v>5934</v>
      </c>
      <c r="N1386" s="40">
        <v>60</v>
      </c>
      <c r="O1386" s="40" t="b">
        <v>0</v>
      </c>
      <c r="P1386" s="40" t="s">
        <v>3105</v>
      </c>
      <c r="Q1386" s="40" t="s">
        <v>1853</v>
      </c>
      <c r="R1386" s="40" t="s">
        <v>635</v>
      </c>
    </row>
    <row r="1387" spans="1:18" x14ac:dyDescent="0.25">
      <c r="A1387" s="40" t="s">
        <v>1020</v>
      </c>
      <c r="B1387" s="40" t="s">
        <v>905</v>
      </c>
      <c r="C1387" s="40" t="s">
        <v>1847</v>
      </c>
      <c r="D1387" s="40" t="s">
        <v>1848</v>
      </c>
      <c r="E1387" s="40" t="s">
        <v>1941</v>
      </c>
      <c r="F1387" s="40"/>
      <c r="G1387" s="40" t="s">
        <v>76</v>
      </c>
      <c r="H1387" s="40" t="s">
        <v>1804</v>
      </c>
      <c r="I1387" s="40" t="s">
        <v>5580</v>
      </c>
      <c r="J1387" s="40" t="s">
        <v>1847</v>
      </c>
      <c r="K1387" s="40"/>
      <c r="L1387" s="40"/>
      <c r="M1387" s="40" t="s">
        <v>5935</v>
      </c>
      <c r="N1387" s="40">
        <v>60</v>
      </c>
      <c r="O1387" s="40" t="b">
        <v>0</v>
      </c>
      <c r="P1387" s="40" t="s">
        <v>3105</v>
      </c>
      <c r="Q1387" s="40" t="s">
        <v>1853</v>
      </c>
      <c r="R1387" s="40" t="s">
        <v>635</v>
      </c>
    </row>
    <row r="1388" spans="1:18" x14ac:dyDescent="0.25">
      <c r="A1388" s="40" t="s">
        <v>313</v>
      </c>
      <c r="B1388" s="40" t="s">
        <v>905</v>
      </c>
      <c r="C1388" s="40" t="s">
        <v>1847</v>
      </c>
      <c r="D1388" s="40" t="s">
        <v>1848</v>
      </c>
      <c r="E1388" s="40" t="s">
        <v>1941</v>
      </c>
      <c r="F1388" s="40"/>
      <c r="G1388" s="40" t="s">
        <v>1813</v>
      </c>
      <c r="H1388" s="40" t="s">
        <v>1814</v>
      </c>
      <c r="I1388" s="40" t="s">
        <v>5580</v>
      </c>
      <c r="J1388" s="40" t="s">
        <v>1847</v>
      </c>
      <c r="K1388" s="40"/>
      <c r="L1388" s="40"/>
      <c r="M1388" s="40" t="s">
        <v>5936</v>
      </c>
      <c r="N1388" s="40">
        <v>60</v>
      </c>
      <c r="O1388" s="40" t="b">
        <v>0</v>
      </c>
      <c r="P1388" s="40" t="s">
        <v>3105</v>
      </c>
      <c r="Q1388" s="40" t="s">
        <v>1853</v>
      </c>
      <c r="R1388" s="40" t="s">
        <v>635</v>
      </c>
    </row>
    <row r="1389" spans="1:18" x14ac:dyDescent="0.25">
      <c r="A1389" s="40" t="s">
        <v>315</v>
      </c>
      <c r="B1389" s="40" t="s">
        <v>905</v>
      </c>
      <c r="C1389" s="40" t="s">
        <v>1847</v>
      </c>
      <c r="D1389" s="40" t="s">
        <v>1848</v>
      </c>
      <c r="E1389" s="40" t="s">
        <v>1888</v>
      </c>
      <c r="F1389" s="40"/>
      <c r="G1389" s="40" t="s">
        <v>76</v>
      </c>
      <c r="H1389" s="40" t="s">
        <v>1804</v>
      </c>
      <c r="I1389" s="40" t="s">
        <v>5580</v>
      </c>
      <c r="J1389" s="40" t="s">
        <v>1847</v>
      </c>
      <c r="K1389" s="40"/>
      <c r="L1389" s="40"/>
      <c r="M1389" s="40" t="s">
        <v>5937</v>
      </c>
      <c r="N1389" s="40">
        <v>60</v>
      </c>
      <c r="O1389" s="40" t="b">
        <v>0</v>
      </c>
      <c r="P1389" s="40" t="s">
        <v>3105</v>
      </c>
      <c r="Q1389" s="40" t="s">
        <v>1853</v>
      </c>
      <c r="R1389" s="40" t="s">
        <v>635</v>
      </c>
    </row>
    <row r="1390" spans="1:18" x14ac:dyDescent="0.25">
      <c r="A1390" s="40" t="s">
        <v>317</v>
      </c>
      <c r="B1390" s="40" t="s">
        <v>905</v>
      </c>
      <c r="C1390" s="40" t="s">
        <v>1847</v>
      </c>
      <c r="D1390" s="40" t="s">
        <v>1848</v>
      </c>
      <c r="E1390" s="40" t="s">
        <v>1911</v>
      </c>
      <c r="F1390" s="40"/>
      <c r="G1390" s="40" t="s">
        <v>76</v>
      </c>
      <c r="H1390" s="40" t="s">
        <v>1804</v>
      </c>
      <c r="I1390" s="40" t="s">
        <v>5580</v>
      </c>
      <c r="J1390" s="40" t="s">
        <v>1847</v>
      </c>
      <c r="K1390" s="40"/>
      <c r="L1390" s="40"/>
      <c r="M1390" s="40" t="s">
        <v>5938</v>
      </c>
      <c r="N1390" s="40">
        <v>60</v>
      </c>
      <c r="O1390" s="40" t="b">
        <v>0</v>
      </c>
      <c r="P1390" s="40" t="s">
        <v>3105</v>
      </c>
      <c r="Q1390" s="40" t="s">
        <v>1853</v>
      </c>
      <c r="R1390" s="40" t="s">
        <v>635</v>
      </c>
    </row>
    <row r="1391" spans="1:18" x14ac:dyDescent="0.25">
      <c r="A1391" s="40" t="s">
        <v>1021</v>
      </c>
      <c r="B1391" s="40" t="s">
        <v>905</v>
      </c>
      <c r="C1391" s="40" t="s">
        <v>1847</v>
      </c>
      <c r="D1391" s="40" t="s">
        <v>1848</v>
      </c>
      <c r="E1391" s="40" t="s">
        <v>1960</v>
      </c>
      <c r="F1391" s="40"/>
      <c r="G1391" s="40" t="s">
        <v>76</v>
      </c>
      <c r="H1391" s="40" t="s">
        <v>1804</v>
      </c>
      <c r="I1391" s="40" t="s">
        <v>5580</v>
      </c>
      <c r="J1391" s="40" t="s">
        <v>1847</v>
      </c>
      <c r="K1391" s="40"/>
      <c r="L1391" s="40"/>
      <c r="M1391" s="40" t="s">
        <v>5939</v>
      </c>
      <c r="N1391" s="40">
        <v>60</v>
      </c>
      <c r="O1391" s="40" t="b">
        <v>0</v>
      </c>
      <c r="P1391" s="40" t="s">
        <v>3105</v>
      </c>
      <c r="Q1391" s="40" t="s">
        <v>1853</v>
      </c>
      <c r="R1391" s="40" t="s">
        <v>635</v>
      </c>
    </row>
    <row r="1392" spans="1:18" x14ac:dyDescent="0.25">
      <c r="A1392" s="40" t="s">
        <v>1022</v>
      </c>
      <c r="B1392" s="40" t="s">
        <v>905</v>
      </c>
      <c r="C1392" s="40" t="s">
        <v>1847</v>
      </c>
      <c r="D1392" s="40" t="s">
        <v>1848</v>
      </c>
      <c r="E1392" s="40" t="s">
        <v>1911</v>
      </c>
      <c r="F1392" s="40"/>
      <c r="G1392" s="40" t="s">
        <v>76</v>
      </c>
      <c r="H1392" s="40" t="s">
        <v>1804</v>
      </c>
      <c r="I1392" s="40" t="s">
        <v>5580</v>
      </c>
      <c r="J1392" s="40" t="s">
        <v>1847</v>
      </c>
      <c r="K1392" s="40"/>
      <c r="L1392" s="40"/>
      <c r="M1392" s="40" t="s">
        <v>5940</v>
      </c>
      <c r="N1392" s="40">
        <v>60</v>
      </c>
      <c r="O1392" s="40" t="b">
        <v>0</v>
      </c>
      <c r="P1392" s="40" t="s">
        <v>3105</v>
      </c>
      <c r="Q1392" s="40" t="s">
        <v>1853</v>
      </c>
      <c r="R1392" s="40" t="s">
        <v>635</v>
      </c>
    </row>
    <row r="1393" spans="1:18" x14ac:dyDescent="0.25">
      <c r="A1393" s="40" t="s">
        <v>1023</v>
      </c>
      <c r="B1393" s="40" t="s">
        <v>905</v>
      </c>
      <c r="C1393" s="40" t="s">
        <v>1847</v>
      </c>
      <c r="D1393" s="40" t="s">
        <v>1848</v>
      </c>
      <c r="E1393" s="40" t="s">
        <v>1911</v>
      </c>
      <c r="F1393" s="40"/>
      <c r="G1393" s="40" t="s">
        <v>76</v>
      </c>
      <c r="H1393" s="40" t="s">
        <v>1804</v>
      </c>
      <c r="I1393" s="40" t="s">
        <v>5580</v>
      </c>
      <c r="J1393" s="40" t="s">
        <v>1847</v>
      </c>
      <c r="K1393" s="40"/>
      <c r="L1393" s="40"/>
      <c r="M1393" s="40" t="s">
        <v>5941</v>
      </c>
      <c r="N1393" s="40">
        <v>60</v>
      </c>
      <c r="O1393" s="40" t="b">
        <v>0</v>
      </c>
      <c r="P1393" s="40" t="s">
        <v>3105</v>
      </c>
      <c r="Q1393" s="40" t="s">
        <v>1853</v>
      </c>
      <c r="R1393" s="40" t="s">
        <v>635</v>
      </c>
    </row>
    <row r="1394" spans="1:18" x14ac:dyDescent="0.25">
      <c r="A1394" s="40" t="s">
        <v>1024</v>
      </c>
      <c r="B1394" s="40" t="s">
        <v>5693</v>
      </c>
      <c r="C1394" s="40" t="s">
        <v>1847</v>
      </c>
      <c r="D1394" s="40" t="s">
        <v>1848</v>
      </c>
      <c r="E1394" s="40" t="s">
        <v>2764</v>
      </c>
      <c r="F1394" s="40"/>
      <c r="G1394" s="40" t="s">
        <v>1813</v>
      </c>
      <c r="H1394" s="40" t="s">
        <v>1814</v>
      </c>
      <c r="I1394" s="40" t="s">
        <v>5580</v>
      </c>
      <c r="J1394" s="40" t="s">
        <v>1847</v>
      </c>
      <c r="K1394" s="40"/>
      <c r="L1394" s="40"/>
      <c r="M1394" s="40" t="s">
        <v>5942</v>
      </c>
      <c r="N1394" s="40">
        <v>60</v>
      </c>
      <c r="O1394" s="40" t="b">
        <v>0</v>
      </c>
      <c r="P1394" s="40" t="s">
        <v>3105</v>
      </c>
      <c r="Q1394" s="40" t="s">
        <v>1853</v>
      </c>
      <c r="R1394" s="40" t="s">
        <v>635</v>
      </c>
    </row>
    <row r="1395" spans="1:18" x14ac:dyDescent="0.25">
      <c r="A1395" s="40" t="s">
        <v>320</v>
      </c>
      <c r="B1395" s="40" t="s">
        <v>905</v>
      </c>
      <c r="C1395" s="40" t="s">
        <v>1847</v>
      </c>
      <c r="D1395" s="40" t="s">
        <v>1848</v>
      </c>
      <c r="E1395" s="40" t="s">
        <v>1911</v>
      </c>
      <c r="F1395" s="40"/>
      <c r="G1395" s="40" t="s">
        <v>76</v>
      </c>
      <c r="H1395" s="40" t="s">
        <v>1804</v>
      </c>
      <c r="I1395" s="40" t="s">
        <v>5580</v>
      </c>
      <c r="J1395" s="40" t="s">
        <v>1847</v>
      </c>
      <c r="K1395" s="40"/>
      <c r="L1395" s="40"/>
      <c r="M1395" s="40" t="s">
        <v>5943</v>
      </c>
      <c r="N1395" s="40">
        <v>60</v>
      </c>
      <c r="O1395" s="40" t="b">
        <v>0</v>
      </c>
      <c r="P1395" s="40" t="s">
        <v>3105</v>
      </c>
      <c r="Q1395" s="40" t="s">
        <v>1853</v>
      </c>
      <c r="R1395" s="40" t="s">
        <v>635</v>
      </c>
    </row>
    <row r="1396" spans="1:18" x14ac:dyDescent="0.25">
      <c r="A1396" s="40" t="s">
        <v>319</v>
      </c>
      <c r="B1396" s="40" t="s">
        <v>905</v>
      </c>
      <c r="C1396" s="40" t="s">
        <v>1847</v>
      </c>
      <c r="D1396" s="40" t="s">
        <v>1848</v>
      </c>
      <c r="E1396" s="40" t="s">
        <v>2001</v>
      </c>
      <c r="F1396" s="40"/>
      <c r="G1396" s="40" t="s">
        <v>76</v>
      </c>
      <c r="H1396" s="40" t="s">
        <v>1804</v>
      </c>
      <c r="I1396" s="40" t="s">
        <v>5580</v>
      </c>
      <c r="J1396" s="40" t="s">
        <v>1847</v>
      </c>
      <c r="K1396" s="40"/>
      <c r="L1396" s="40"/>
      <c r="M1396" s="40" t="s">
        <v>5944</v>
      </c>
      <c r="N1396" s="40">
        <v>60</v>
      </c>
      <c r="O1396" s="40" t="b">
        <v>0</v>
      </c>
      <c r="P1396" s="40" t="s">
        <v>3105</v>
      </c>
      <c r="Q1396" s="40" t="s">
        <v>1853</v>
      </c>
      <c r="R1396" s="40" t="s">
        <v>635</v>
      </c>
    </row>
    <row r="1397" spans="1:18" x14ac:dyDescent="0.25">
      <c r="A1397" s="40" t="s">
        <v>321</v>
      </c>
      <c r="B1397" s="40" t="s">
        <v>905</v>
      </c>
      <c r="C1397" s="40" t="s">
        <v>1847</v>
      </c>
      <c r="D1397" s="40" t="s">
        <v>1848</v>
      </c>
      <c r="E1397" s="40" t="s">
        <v>2001</v>
      </c>
      <c r="F1397" s="40"/>
      <c r="G1397" s="40" t="s">
        <v>76</v>
      </c>
      <c r="H1397" s="40" t="s">
        <v>1804</v>
      </c>
      <c r="I1397" s="40" t="s">
        <v>5580</v>
      </c>
      <c r="J1397" s="40" t="s">
        <v>1847</v>
      </c>
      <c r="K1397" s="40"/>
      <c r="L1397" s="40"/>
      <c r="M1397" s="40" t="s">
        <v>5945</v>
      </c>
      <c r="N1397" s="40">
        <v>60</v>
      </c>
      <c r="O1397" s="40" t="b">
        <v>0</v>
      </c>
      <c r="P1397" s="40" t="s">
        <v>3105</v>
      </c>
      <c r="Q1397" s="40" t="s">
        <v>1853</v>
      </c>
      <c r="R1397" s="40" t="s">
        <v>635</v>
      </c>
    </row>
    <row r="1398" spans="1:18" x14ac:dyDescent="0.25">
      <c r="A1398" s="40" t="s">
        <v>323</v>
      </c>
      <c r="B1398" s="40" t="s">
        <v>905</v>
      </c>
      <c r="C1398" s="40" t="s">
        <v>1847</v>
      </c>
      <c r="D1398" s="40" t="s">
        <v>1848</v>
      </c>
      <c r="E1398" s="40" t="s">
        <v>1888</v>
      </c>
      <c r="F1398" s="40"/>
      <c r="G1398" s="40" t="s">
        <v>1813</v>
      </c>
      <c r="H1398" s="40" t="s">
        <v>1814</v>
      </c>
      <c r="I1398" s="40" t="s">
        <v>5580</v>
      </c>
      <c r="J1398" s="40" t="s">
        <v>1847</v>
      </c>
      <c r="K1398" s="40"/>
      <c r="L1398" s="40"/>
      <c r="M1398" s="40" t="s">
        <v>5946</v>
      </c>
      <c r="N1398" s="40">
        <v>60</v>
      </c>
      <c r="O1398" s="40" t="b">
        <v>0</v>
      </c>
      <c r="P1398" s="40" t="s">
        <v>3105</v>
      </c>
      <c r="Q1398" s="40" t="s">
        <v>1853</v>
      </c>
      <c r="R1398" s="40" t="s">
        <v>635</v>
      </c>
    </row>
    <row r="1399" spans="1:18" x14ac:dyDescent="0.25">
      <c r="A1399" s="40" t="s">
        <v>329</v>
      </c>
      <c r="B1399" s="40" t="s">
        <v>905</v>
      </c>
      <c r="C1399" s="40" t="s">
        <v>1847</v>
      </c>
      <c r="D1399" s="40" t="s">
        <v>1848</v>
      </c>
      <c r="E1399" s="40" t="s">
        <v>1911</v>
      </c>
      <c r="F1399" s="40"/>
      <c r="G1399" s="40" t="s">
        <v>76</v>
      </c>
      <c r="H1399" s="40" t="s">
        <v>1804</v>
      </c>
      <c r="I1399" s="40" t="s">
        <v>5580</v>
      </c>
      <c r="J1399" s="40" t="s">
        <v>1847</v>
      </c>
      <c r="K1399" s="40"/>
      <c r="L1399" s="40"/>
      <c r="M1399" s="40" t="s">
        <v>5947</v>
      </c>
      <c r="N1399" s="40">
        <v>60</v>
      </c>
      <c r="O1399" s="40" t="b">
        <v>0</v>
      </c>
      <c r="P1399" s="40" t="s">
        <v>3105</v>
      </c>
      <c r="Q1399" s="40" t="s">
        <v>1853</v>
      </c>
      <c r="R1399" s="40" t="s">
        <v>635</v>
      </c>
    </row>
    <row r="1400" spans="1:18" x14ac:dyDescent="0.25">
      <c r="A1400" s="40" t="s">
        <v>5948</v>
      </c>
      <c r="B1400" s="40" t="s">
        <v>903</v>
      </c>
      <c r="C1400" s="40" t="s">
        <v>1847</v>
      </c>
      <c r="D1400" s="40" t="s">
        <v>1848</v>
      </c>
      <c r="E1400" s="40" t="s">
        <v>1956</v>
      </c>
      <c r="F1400" s="40"/>
      <c r="G1400" s="40" t="s">
        <v>75</v>
      </c>
      <c r="H1400" s="40" t="s">
        <v>1806</v>
      </c>
      <c r="I1400" s="40" t="s">
        <v>5580</v>
      </c>
      <c r="J1400" s="40" t="s">
        <v>1847</v>
      </c>
      <c r="K1400" s="40"/>
      <c r="L1400" s="40"/>
      <c r="M1400" s="40" t="s">
        <v>5949</v>
      </c>
      <c r="N1400" s="40">
        <v>60</v>
      </c>
      <c r="O1400" s="40" t="b">
        <v>0</v>
      </c>
      <c r="P1400" s="40" t="s">
        <v>3105</v>
      </c>
      <c r="Q1400" s="40" t="s">
        <v>1853</v>
      </c>
      <c r="R1400" s="40" t="s">
        <v>635</v>
      </c>
    </row>
    <row r="1401" spans="1:18" x14ac:dyDescent="0.25">
      <c r="A1401" s="40" t="s">
        <v>1025</v>
      </c>
      <c r="B1401" s="40" t="s">
        <v>905</v>
      </c>
      <c r="C1401" s="40" t="s">
        <v>1847</v>
      </c>
      <c r="D1401" s="40" t="s">
        <v>1848</v>
      </c>
      <c r="E1401" s="40" t="s">
        <v>1849</v>
      </c>
      <c r="F1401" s="40"/>
      <c r="G1401" s="40" t="s">
        <v>1813</v>
      </c>
      <c r="H1401" s="40" t="s">
        <v>1814</v>
      </c>
      <c r="I1401" s="40" t="s">
        <v>5580</v>
      </c>
      <c r="J1401" s="40" t="s">
        <v>1847</v>
      </c>
      <c r="K1401" s="40"/>
      <c r="L1401" s="40"/>
      <c r="M1401" s="40" t="s">
        <v>5950</v>
      </c>
      <c r="N1401" s="40">
        <v>60</v>
      </c>
      <c r="O1401" s="40" t="b">
        <v>0</v>
      </c>
      <c r="P1401" s="40" t="s">
        <v>3105</v>
      </c>
      <c r="Q1401" s="40" t="s">
        <v>1853</v>
      </c>
      <c r="R1401" s="40" t="s">
        <v>635</v>
      </c>
    </row>
    <row r="1402" spans="1:18" x14ac:dyDescent="0.25">
      <c r="A1402" s="40" t="s">
        <v>326</v>
      </c>
      <c r="B1402" s="40" t="s">
        <v>905</v>
      </c>
      <c r="C1402" s="40" t="s">
        <v>1847</v>
      </c>
      <c r="D1402" s="40" t="s">
        <v>1848</v>
      </c>
      <c r="E1402" s="40" t="s">
        <v>2001</v>
      </c>
      <c r="F1402" s="40"/>
      <c r="G1402" s="40" t="s">
        <v>76</v>
      </c>
      <c r="H1402" s="40" t="s">
        <v>1804</v>
      </c>
      <c r="I1402" s="40" t="s">
        <v>5580</v>
      </c>
      <c r="J1402" s="40" t="s">
        <v>1847</v>
      </c>
      <c r="K1402" s="40"/>
      <c r="L1402" s="40"/>
      <c r="M1402" s="40" t="s">
        <v>5951</v>
      </c>
      <c r="N1402" s="40">
        <v>60</v>
      </c>
      <c r="O1402" s="40" t="b">
        <v>0</v>
      </c>
      <c r="P1402" s="40" t="s">
        <v>3105</v>
      </c>
      <c r="Q1402" s="40" t="s">
        <v>1853</v>
      </c>
      <c r="R1402" s="40" t="s">
        <v>635</v>
      </c>
    </row>
    <row r="1403" spans="1:18" x14ac:dyDescent="0.25">
      <c r="A1403" s="40" t="s">
        <v>1026</v>
      </c>
      <c r="B1403" s="40" t="s">
        <v>905</v>
      </c>
      <c r="C1403" s="40" t="s">
        <v>1847</v>
      </c>
      <c r="D1403" s="40" t="s">
        <v>1848</v>
      </c>
      <c r="E1403" s="40" t="s">
        <v>1916</v>
      </c>
      <c r="F1403" s="40"/>
      <c r="G1403" s="40" t="s">
        <v>75</v>
      </c>
      <c r="H1403" s="40" t="s">
        <v>1806</v>
      </c>
      <c r="I1403" s="40" t="s">
        <v>5580</v>
      </c>
      <c r="J1403" s="40" t="s">
        <v>1847</v>
      </c>
      <c r="K1403" s="40"/>
      <c r="L1403" s="40"/>
      <c r="M1403" s="40" t="s">
        <v>5952</v>
      </c>
      <c r="N1403" s="40">
        <v>60</v>
      </c>
      <c r="O1403" s="40" t="b">
        <v>0</v>
      </c>
      <c r="P1403" s="40" t="s">
        <v>3105</v>
      </c>
      <c r="Q1403" s="40" t="s">
        <v>1853</v>
      </c>
      <c r="R1403" s="40" t="s">
        <v>635</v>
      </c>
    </row>
    <row r="1404" spans="1:18" x14ac:dyDescent="0.25">
      <c r="A1404" s="40" t="s">
        <v>1027</v>
      </c>
      <c r="B1404" s="40" t="s">
        <v>905</v>
      </c>
      <c r="C1404" s="40" t="s">
        <v>1847</v>
      </c>
      <c r="D1404" s="40" t="s">
        <v>1848</v>
      </c>
      <c r="E1404" s="40" t="s">
        <v>2116</v>
      </c>
      <c r="F1404" s="40"/>
      <c r="G1404" s="40" t="s">
        <v>75</v>
      </c>
      <c r="H1404" s="40" t="s">
        <v>1806</v>
      </c>
      <c r="I1404" s="40" t="s">
        <v>5580</v>
      </c>
      <c r="J1404" s="40" t="s">
        <v>1847</v>
      </c>
      <c r="K1404" s="40"/>
      <c r="L1404" s="40"/>
      <c r="M1404" s="40" t="s">
        <v>5953</v>
      </c>
      <c r="N1404" s="40">
        <v>60</v>
      </c>
      <c r="O1404" s="40" t="b">
        <v>0</v>
      </c>
      <c r="P1404" s="40" t="s">
        <v>3105</v>
      </c>
      <c r="Q1404" s="40" t="s">
        <v>1853</v>
      </c>
      <c r="R1404" s="40" t="s">
        <v>635</v>
      </c>
    </row>
    <row r="1405" spans="1:18" x14ac:dyDescent="0.25">
      <c r="A1405" s="40" t="s">
        <v>1028</v>
      </c>
      <c r="B1405" s="40" t="s">
        <v>905</v>
      </c>
      <c r="C1405" s="40" t="s">
        <v>1847</v>
      </c>
      <c r="D1405" s="40" t="s">
        <v>1848</v>
      </c>
      <c r="E1405" s="40" t="s">
        <v>2001</v>
      </c>
      <c r="F1405" s="40"/>
      <c r="G1405" s="40" t="s">
        <v>76</v>
      </c>
      <c r="H1405" s="40" t="s">
        <v>1804</v>
      </c>
      <c r="I1405" s="40" t="s">
        <v>5580</v>
      </c>
      <c r="J1405" s="40" t="s">
        <v>1847</v>
      </c>
      <c r="K1405" s="40"/>
      <c r="L1405" s="40"/>
      <c r="M1405" s="40" t="s">
        <v>5954</v>
      </c>
      <c r="N1405" s="40">
        <v>60</v>
      </c>
      <c r="O1405" s="40" t="b">
        <v>0</v>
      </c>
      <c r="P1405" s="40" t="s">
        <v>3105</v>
      </c>
      <c r="Q1405" s="40" t="s">
        <v>1853</v>
      </c>
      <c r="R1405" s="40" t="s">
        <v>635</v>
      </c>
    </row>
    <row r="1406" spans="1:18" x14ac:dyDescent="0.25">
      <c r="A1406" s="40" t="s">
        <v>331</v>
      </c>
      <c r="B1406" s="40" t="s">
        <v>905</v>
      </c>
      <c r="C1406" s="40" t="s">
        <v>1847</v>
      </c>
      <c r="D1406" s="40" t="s">
        <v>1848</v>
      </c>
      <c r="E1406" s="40" t="s">
        <v>1862</v>
      </c>
      <c r="F1406" s="40"/>
      <c r="G1406" s="40" t="s">
        <v>75</v>
      </c>
      <c r="H1406" s="40" t="s">
        <v>1806</v>
      </c>
      <c r="I1406" s="40" t="s">
        <v>5580</v>
      </c>
      <c r="J1406" s="40" t="s">
        <v>1847</v>
      </c>
      <c r="K1406" s="40"/>
      <c r="L1406" s="40"/>
      <c r="M1406" s="40" t="s">
        <v>5955</v>
      </c>
      <c r="N1406" s="40">
        <v>60</v>
      </c>
      <c r="O1406" s="40" t="b">
        <v>0</v>
      </c>
      <c r="P1406" s="40" t="s">
        <v>3105</v>
      </c>
      <c r="Q1406" s="40" t="s">
        <v>1853</v>
      </c>
      <c r="R1406" s="40" t="s">
        <v>635</v>
      </c>
    </row>
    <row r="1407" spans="1:18" x14ac:dyDescent="0.25">
      <c r="A1407" s="40" t="s">
        <v>333</v>
      </c>
      <c r="B1407" s="40" t="s">
        <v>905</v>
      </c>
      <c r="C1407" s="40" t="s">
        <v>1847</v>
      </c>
      <c r="D1407" s="40" t="s">
        <v>1848</v>
      </c>
      <c r="E1407" s="40" t="s">
        <v>1941</v>
      </c>
      <c r="F1407" s="40"/>
      <c r="G1407" s="40" t="s">
        <v>76</v>
      </c>
      <c r="H1407" s="40" t="s">
        <v>1804</v>
      </c>
      <c r="I1407" s="40" t="s">
        <v>5580</v>
      </c>
      <c r="J1407" s="40" t="s">
        <v>1847</v>
      </c>
      <c r="K1407" s="40"/>
      <c r="L1407" s="40"/>
      <c r="M1407" s="40" t="s">
        <v>5956</v>
      </c>
      <c r="N1407" s="40">
        <v>60</v>
      </c>
      <c r="O1407" s="40" t="b">
        <v>0</v>
      </c>
      <c r="P1407" s="40" t="s">
        <v>3105</v>
      </c>
      <c r="Q1407" s="40" t="s">
        <v>1853</v>
      </c>
      <c r="R1407" s="40" t="s">
        <v>635</v>
      </c>
    </row>
    <row r="1408" spans="1:18" x14ac:dyDescent="0.25">
      <c r="A1408" s="40" t="s">
        <v>334</v>
      </c>
      <c r="B1408" s="40" t="s">
        <v>905</v>
      </c>
      <c r="C1408" s="40" t="s">
        <v>1847</v>
      </c>
      <c r="D1408" s="40" t="s">
        <v>1848</v>
      </c>
      <c r="E1408" s="40" t="s">
        <v>2001</v>
      </c>
      <c r="F1408" s="40"/>
      <c r="G1408" s="40" t="s">
        <v>76</v>
      </c>
      <c r="H1408" s="40" t="s">
        <v>1804</v>
      </c>
      <c r="I1408" s="40" t="s">
        <v>5580</v>
      </c>
      <c r="J1408" s="40" t="s">
        <v>1847</v>
      </c>
      <c r="K1408" s="40"/>
      <c r="L1408" s="40"/>
      <c r="M1408" s="40" t="s">
        <v>5957</v>
      </c>
      <c r="N1408" s="40">
        <v>60</v>
      </c>
      <c r="O1408" s="40" t="b">
        <v>0</v>
      </c>
      <c r="P1408" s="40" t="s">
        <v>3105</v>
      </c>
      <c r="Q1408" s="40" t="s">
        <v>1853</v>
      </c>
      <c r="R1408" s="40" t="s">
        <v>635</v>
      </c>
    </row>
    <row r="1409" spans="1:18" x14ac:dyDescent="0.25">
      <c r="A1409" s="40" t="s">
        <v>1029</v>
      </c>
      <c r="B1409" s="40" t="s">
        <v>903</v>
      </c>
      <c r="C1409" s="40" t="s">
        <v>1847</v>
      </c>
      <c r="D1409" s="40" t="s">
        <v>1848</v>
      </c>
      <c r="E1409" s="40" t="s">
        <v>2102</v>
      </c>
      <c r="F1409" s="40"/>
      <c r="G1409" s="40" t="s">
        <v>75</v>
      </c>
      <c r="H1409" s="40" t="s">
        <v>1806</v>
      </c>
      <c r="I1409" s="40" t="s">
        <v>5580</v>
      </c>
      <c r="J1409" s="40" t="s">
        <v>1847</v>
      </c>
      <c r="K1409" s="40"/>
      <c r="L1409" s="40"/>
      <c r="M1409" s="40" t="s">
        <v>5958</v>
      </c>
      <c r="N1409" s="40">
        <v>60</v>
      </c>
      <c r="O1409" s="40" t="b">
        <v>0</v>
      </c>
      <c r="P1409" s="40" t="s">
        <v>3105</v>
      </c>
      <c r="Q1409" s="40" t="s">
        <v>1853</v>
      </c>
      <c r="R1409" s="40" t="s">
        <v>635</v>
      </c>
    </row>
    <row r="1410" spans="1:18" x14ac:dyDescent="0.25">
      <c r="A1410" s="40" t="s">
        <v>1030</v>
      </c>
      <c r="B1410" s="40" t="s">
        <v>903</v>
      </c>
      <c r="C1410" s="40" t="s">
        <v>1847</v>
      </c>
      <c r="D1410" s="40" t="s">
        <v>1848</v>
      </c>
      <c r="E1410" s="40" t="s">
        <v>2116</v>
      </c>
      <c r="F1410" s="40"/>
      <c r="G1410" s="40" t="s">
        <v>75</v>
      </c>
      <c r="H1410" s="40" t="s">
        <v>1806</v>
      </c>
      <c r="I1410" s="40" t="s">
        <v>5580</v>
      </c>
      <c r="J1410" s="40" t="s">
        <v>1847</v>
      </c>
      <c r="K1410" s="40"/>
      <c r="L1410" s="40"/>
      <c r="M1410" s="40" t="s">
        <v>5959</v>
      </c>
      <c r="N1410" s="40">
        <v>60</v>
      </c>
      <c r="O1410" s="40" t="b">
        <v>0</v>
      </c>
      <c r="P1410" s="40" t="s">
        <v>3105</v>
      </c>
      <c r="Q1410" s="40" t="s">
        <v>1853</v>
      </c>
      <c r="R1410" s="40" t="s">
        <v>635</v>
      </c>
    </row>
    <row r="1411" spans="1:18" x14ac:dyDescent="0.25">
      <c r="A1411" s="40" t="s">
        <v>5960</v>
      </c>
      <c r="B1411" s="40" t="s">
        <v>905</v>
      </c>
      <c r="C1411" s="40" t="s">
        <v>1847</v>
      </c>
      <c r="D1411" s="40" t="s">
        <v>1848</v>
      </c>
      <c r="E1411" s="40" t="s">
        <v>2001</v>
      </c>
      <c r="F1411" s="40"/>
      <c r="G1411" s="40" t="s">
        <v>76</v>
      </c>
      <c r="H1411" s="40" t="s">
        <v>1804</v>
      </c>
      <c r="I1411" s="40" t="s">
        <v>5580</v>
      </c>
      <c r="J1411" s="40" t="s">
        <v>1847</v>
      </c>
      <c r="K1411" s="40"/>
      <c r="L1411" s="40"/>
      <c r="M1411" s="40" t="s">
        <v>5961</v>
      </c>
      <c r="N1411" s="40">
        <v>60</v>
      </c>
      <c r="O1411" s="40" t="b">
        <v>0</v>
      </c>
      <c r="P1411" s="40" t="s">
        <v>3105</v>
      </c>
      <c r="Q1411" s="40" t="s">
        <v>1853</v>
      </c>
      <c r="R1411" s="40" t="s">
        <v>635</v>
      </c>
    </row>
    <row r="1412" spans="1:18" x14ac:dyDescent="0.25">
      <c r="A1412" s="40" t="s">
        <v>337</v>
      </c>
      <c r="B1412" s="40" t="s">
        <v>905</v>
      </c>
      <c r="C1412" s="40" t="s">
        <v>1847</v>
      </c>
      <c r="D1412" s="40" t="s">
        <v>1848</v>
      </c>
      <c r="E1412" s="40" t="s">
        <v>1862</v>
      </c>
      <c r="F1412" s="40"/>
      <c r="G1412" s="40" t="s">
        <v>75</v>
      </c>
      <c r="H1412" s="40" t="s">
        <v>1806</v>
      </c>
      <c r="I1412" s="40" t="s">
        <v>5580</v>
      </c>
      <c r="J1412" s="40" t="s">
        <v>1847</v>
      </c>
      <c r="K1412" s="40"/>
      <c r="L1412" s="40"/>
      <c r="M1412" s="40" t="s">
        <v>5962</v>
      </c>
      <c r="N1412" s="40">
        <v>60</v>
      </c>
      <c r="O1412" s="40" t="b">
        <v>0</v>
      </c>
      <c r="P1412" s="40" t="s">
        <v>3105</v>
      </c>
      <c r="Q1412" s="40" t="s">
        <v>1853</v>
      </c>
      <c r="R1412" s="40" t="s">
        <v>635</v>
      </c>
    </row>
    <row r="1413" spans="1:18" x14ac:dyDescent="0.25">
      <c r="A1413" s="40" t="s">
        <v>340</v>
      </c>
      <c r="B1413" s="40" t="s">
        <v>905</v>
      </c>
      <c r="C1413" s="40" t="s">
        <v>1847</v>
      </c>
      <c r="D1413" s="40" t="s">
        <v>1848</v>
      </c>
      <c r="E1413" s="40" t="s">
        <v>1911</v>
      </c>
      <c r="F1413" s="40"/>
      <c r="G1413" s="40" t="s">
        <v>76</v>
      </c>
      <c r="H1413" s="40" t="s">
        <v>1804</v>
      </c>
      <c r="I1413" s="40" t="s">
        <v>5580</v>
      </c>
      <c r="J1413" s="40" t="s">
        <v>1847</v>
      </c>
      <c r="K1413" s="40"/>
      <c r="L1413" s="40"/>
      <c r="M1413" s="40" t="s">
        <v>5963</v>
      </c>
      <c r="N1413" s="40">
        <v>60</v>
      </c>
      <c r="O1413" s="40" t="b">
        <v>0</v>
      </c>
      <c r="P1413" s="40" t="s">
        <v>3105</v>
      </c>
      <c r="Q1413" s="40" t="s">
        <v>1853</v>
      </c>
      <c r="R1413" s="40" t="s">
        <v>635</v>
      </c>
    </row>
    <row r="1414" spans="1:18" x14ac:dyDescent="0.25">
      <c r="A1414" s="40" t="s">
        <v>341</v>
      </c>
      <c r="B1414" s="40" t="s">
        <v>905</v>
      </c>
      <c r="C1414" s="40" t="s">
        <v>1847</v>
      </c>
      <c r="D1414" s="40" t="s">
        <v>1848</v>
      </c>
      <c r="E1414" s="40" t="s">
        <v>1911</v>
      </c>
      <c r="F1414" s="40"/>
      <c r="G1414" s="40" t="s">
        <v>76</v>
      </c>
      <c r="H1414" s="40" t="s">
        <v>1804</v>
      </c>
      <c r="I1414" s="40" t="s">
        <v>5580</v>
      </c>
      <c r="J1414" s="40" t="s">
        <v>1847</v>
      </c>
      <c r="K1414" s="40"/>
      <c r="L1414" s="40"/>
      <c r="M1414" s="40" t="s">
        <v>5964</v>
      </c>
      <c r="N1414" s="40">
        <v>60</v>
      </c>
      <c r="O1414" s="40" t="b">
        <v>0</v>
      </c>
      <c r="P1414" s="40" t="s">
        <v>3105</v>
      </c>
      <c r="Q1414" s="40" t="s">
        <v>1853</v>
      </c>
      <c r="R1414" s="40" t="s">
        <v>635</v>
      </c>
    </row>
    <row r="1415" spans="1:18" x14ac:dyDescent="0.25">
      <c r="A1415" s="40" t="s">
        <v>5965</v>
      </c>
      <c r="B1415" s="40" t="s">
        <v>905</v>
      </c>
      <c r="C1415" s="40" t="s">
        <v>1847</v>
      </c>
      <c r="D1415" s="40" t="s">
        <v>1848</v>
      </c>
      <c r="E1415" s="40" t="s">
        <v>1968</v>
      </c>
      <c r="F1415" s="40"/>
      <c r="G1415" s="40" t="s">
        <v>75</v>
      </c>
      <c r="H1415" s="40" t="s">
        <v>1806</v>
      </c>
      <c r="I1415" s="40" t="s">
        <v>5580</v>
      </c>
      <c r="J1415" s="40" t="s">
        <v>1847</v>
      </c>
      <c r="K1415" s="40"/>
      <c r="L1415" s="40"/>
      <c r="M1415" s="40" t="s">
        <v>5966</v>
      </c>
      <c r="N1415" s="40">
        <v>60</v>
      </c>
      <c r="O1415" s="40" t="b">
        <v>0</v>
      </c>
      <c r="P1415" s="40" t="s">
        <v>3105</v>
      </c>
      <c r="Q1415" s="40" t="s">
        <v>1853</v>
      </c>
      <c r="R1415" s="40" t="s">
        <v>635</v>
      </c>
    </row>
    <row r="1416" spans="1:18" x14ac:dyDescent="0.25">
      <c r="A1416" s="40" t="s">
        <v>342</v>
      </c>
      <c r="B1416" s="40" t="s">
        <v>905</v>
      </c>
      <c r="C1416" s="40" t="s">
        <v>1847</v>
      </c>
      <c r="D1416" s="40" t="s">
        <v>1848</v>
      </c>
      <c r="E1416" s="40" t="s">
        <v>1985</v>
      </c>
      <c r="F1416" s="40"/>
      <c r="G1416" s="40" t="s">
        <v>1813</v>
      </c>
      <c r="H1416" s="40" t="s">
        <v>1814</v>
      </c>
      <c r="I1416" s="40" t="s">
        <v>5580</v>
      </c>
      <c r="J1416" s="40" t="s">
        <v>1847</v>
      </c>
      <c r="K1416" s="40"/>
      <c r="L1416" s="40"/>
      <c r="M1416" s="40" t="s">
        <v>5967</v>
      </c>
      <c r="N1416" s="40">
        <v>60</v>
      </c>
      <c r="O1416" s="40" t="b">
        <v>0</v>
      </c>
      <c r="P1416" s="40" t="s">
        <v>3105</v>
      </c>
      <c r="Q1416" s="40" t="s">
        <v>1853</v>
      </c>
      <c r="R1416" s="40" t="s">
        <v>635</v>
      </c>
    </row>
    <row r="1417" spans="1:18" x14ac:dyDescent="0.25">
      <c r="A1417" s="40" t="s">
        <v>343</v>
      </c>
      <c r="B1417" s="40" t="s">
        <v>905</v>
      </c>
      <c r="C1417" s="40" t="s">
        <v>1847</v>
      </c>
      <c r="D1417" s="40" t="s">
        <v>1848</v>
      </c>
      <c r="E1417" s="40" t="s">
        <v>1862</v>
      </c>
      <c r="F1417" s="40"/>
      <c r="G1417" s="40" t="s">
        <v>75</v>
      </c>
      <c r="H1417" s="40" t="s">
        <v>1806</v>
      </c>
      <c r="I1417" s="40" t="s">
        <v>5580</v>
      </c>
      <c r="J1417" s="40" t="s">
        <v>1847</v>
      </c>
      <c r="K1417" s="40"/>
      <c r="L1417" s="40"/>
      <c r="M1417" s="40" t="s">
        <v>5968</v>
      </c>
      <c r="N1417" s="40">
        <v>60</v>
      </c>
      <c r="O1417" s="40" t="b">
        <v>0</v>
      </c>
      <c r="P1417" s="40" t="s">
        <v>3105</v>
      </c>
      <c r="Q1417" s="40" t="s">
        <v>1853</v>
      </c>
      <c r="R1417" s="40" t="s">
        <v>635</v>
      </c>
    </row>
    <row r="1418" spans="1:18" x14ac:dyDescent="0.25">
      <c r="A1418" s="40" t="s">
        <v>1031</v>
      </c>
      <c r="B1418" s="40" t="s">
        <v>905</v>
      </c>
      <c r="C1418" s="40" t="s">
        <v>1847</v>
      </c>
      <c r="D1418" s="40" t="s">
        <v>1848</v>
      </c>
      <c r="E1418" s="40" t="s">
        <v>1968</v>
      </c>
      <c r="F1418" s="40"/>
      <c r="G1418" s="40" t="s">
        <v>75</v>
      </c>
      <c r="H1418" s="40" t="s">
        <v>1806</v>
      </c>
      <c r="I1418" s="40" t="s">
        <v>5580</v>
      </c>
      <c r="J1418" s="40" t="s">
        <v>1847</v>
      </c>
      <c r="K1418" s="40"/>
      <c r="L1418" s="40"/>
      <c r="M1418" s="40" t="s">
        <v>5969</v>
      </c>
      <c r="N1418" s="40">
        <v>60</v>
      </c>
      <c r="O1418" s="40" t="b">
        <v>0</v>
      </c>
      <c r="P1418" s="40" t="s">
        <v>3105</v>
      </c>
      <c r="Q1418" s="40" t="s">
        <v>1853</v>
      </c>
      <c r="R1418" s="40" t="s">
        <v>635</v>
      </c>
    </row>
    <row r="1419" spans="1:18" x14ac:dyDescent="0.25">
      <c r="A1419" s="40" t="s">
        <v>5970</v>
      </c>
      <c r="B1419" s="40" t="s">
        <v>905</v>
      </c>
      <c r="C1419" s="40" t="s">
        <v>1847</v>
      </c>
      <c r="D1419" s="40" t="s">
        <v>1848</v>
      </c>
      <c r="E1419" s="40" t="s">
        <v>1941</v>
      </c>
      <c r="F1419" s="40"/>
      <c r="G1419" s="40" t="s">
        <v>76</v>
      </c>
      <c r="H1419" s="40" t="s">
        <v>1804</v>
      </c>
      <c r="I1419" s="40" t="s">
        <v>5580</v>
      </c>
      <c r="J1419" s="40" t="s">
        <v>1847</v>
      </c>
      <c r="K1419" s="40"/>
      <c r="L1419" s="40"/>
      <c r="M1419" s="40" t="s">
        <v>5971</v>
      </c>
      <c r="N1419" s="40">
        <v>60</v>
      </c>
      <c r="O1419" s="40" t="b">
        <v>0</v>
      </c>
      <c r="P1419" s="40" t="s">
        <v>3105</v>
      </c>
      <c r="Q1419" s="40" t="s">
        <v>1853</v>
      </c>
      <c r="R1419" s="40" t="s">
        <v>635</v>
      </c>
    </row>
    <row r="1420" spans="1:18" x14ac:dyDescent="0.25">
      <c r="A1420" s="40" t="s">
        <v>346</v>
      </c>
      <c r="B1420" s="40" t="s">
        <v>905</v>
      </c>
      <c r="C1420" s="40" t="s">
        <v>1847</v>
      </c>
      <c r="D1420" s="40" t="s">
        <v>1848</v>
      </c>
      <c r="E1420" s="40" t="s">
        <v>2001</v>
      </c>
      <c r="F1420" s="40"/>
      <c r="G1420" s="40" t="s">
        <v>76</v>
      </c>
      <c r="H1420" s="40" t="s">
        <v>1804</v>
      </c>
      <c r="I1420" s="40" t="s">
        <v>5580</v>
      </c>
      <c r="J1420" s="40" t="s">
        <v>1847</v>
      </c>
      <c r="K1420" s="40"/>
      <c r="L1420" s="40"/>
      <c r="M1420" s="40" t="s">
        <v>5972</v>
      </c>
      <c r="N1420" s="40">
        <v>60</v>
      </c>
      <c r="O1420" s="40" t="b">
        <v>0</v>
      </c>
      <c r="P1420" s="40" t="s">
        <v>3105</v>
      </c>
      <c r="Q1420" s="40" t="s">
        <v>1853</v>
      </c>
      <c r="R1420" s="40" t="s">
        <v>635</v>
      </c>
    </row>
    <row r="1421" spans="1:18" x14ac:dyDescent="0.25">
      <c r="A1421" s="40" t="s">
        <v>348</v>
      </c>
      <c r="B1421" s="40" t="s">
        <v>905</v>
      </c>
      <c r="C1421" s="40" t="s">
        <v>1847</v>
      </c>
      <c r="D1421" s="40" t="s">
        <v>1848</v>
      </c>
      <c r="E1421" s="40" t="s">
        <v>1985</v>
      </c>
      <c r="F1421" s="40"/>
      <c r="G1421" s="40" t="s">
        <v>1813</v>
      </c>
      <c r="H1421" s="40" t="s">
        <v>1814</v>
      </c>
      <c r="I1421" s="40" t="s">
        <v>5580</v>
      </c>
      <c r="J1421" s="40" t="s">
        <v>1847</v>
      </c>
      <c r="K1421" s="40"/>
      <c r="L1421" s="40"/>
      <c r="M1421" s="40" t="s">
        <v>5973</v>
      </c>
      <c r="N1421" s="40">
        <v>60</v>
      </c>
      <c r="O1421" s="40" t="b">
        <v>0</v>
      </c>
      <c r="P1421" s="40" t="s">
        <v>3105</v>
      </c>
      <c r="Q1421" s="40" t="s">
        <v>1853</v>
      </c>
      <c r="R1421" s="40" t="s">
        <v>635</v>
      </c>
    </row>
    <row r="1422" spans="1:18" x14ac:dyDescent="0.25">
      <c r="A1422" s="41" t="s">
        <v>1032</v>
      </c>
      <c r="B1422" s="41" t="s">
        <v>905</v>
      </c>
      <c r="C1422" s="41" t="s">
        <v>1847</v>
      </c>
      <c r="D1422" s="41" t="s">
        <v>1848</v>
      </c>
      <c r="E1422" s="41" t="s">
        <v>2001</v>
      </c>
      <c r="F1422" s="41"/>
      <c r="G1422" s="41" t="s">
        <v>76</v>
      </c>
      <c r="H1422" s="41" t="s">
        <v>1804</v>
      </c>
      <c r="I1422" s="41" t="s">
        <v>5580</v>
      </c>
      <c r="J1422" s="41" t="s">
        <v>1847</v>
      </c>
      <c r="K1422" s="41"/>
      <c r="L1422" s="41"/>
      <c r="M1422" s="41" t="s">
        <v>5974</v>
      </c>
      <c r="N1422" s="41">
        <v>60</v>
      </c>
      <c r="O1422" s="41" t="b">
        <v>0</v>
      </c>
      <c r="P1422" s="41" t="s">
        <v>3105</v>
      </c>
      <c r="Q1422" s="41" t="s">
        <v>1853</v>
      </c>
      <c r="R1422" s="41" t="s">
        <v>635</v>
      </c>
    </row>
    <row r="1423" spans="1:18" x14ac:dyDescent="0.25">
      <c r="A1423" s="40" t="s">
        <v>350</v>
      </c>
      <c r="B1423" s="40" t="s">
        <v>905</v>
      </c>
      <c r="C1423" s="40" t="s">
        <v>1847</v>
      </c>
      <c r="D1423" s="40" t="s">
        <v>1848</v>
      </c>
      <c r="E1423" s="40" t="s">
        <v>1862</v>
      </c>
      <c r="F1423" s="40"/>
      <c r="G1423" s="40" t="s">
        <v>75</v>
      </c>
      <c r="H1423" s="40" t="s">
        <v>1806</v>
      </c>
      <c r="I1423" s="40" t="s">
        <v>5580</v>
      </c>
      <c r="J1423" s="40" t="s">
        <v>1847</v>
      </c>
      <c r="K1423" s="40"/>
      <c r="L1423" s="40"/>
      <c r="M1423" s="40" t="s">
        <v>5975</v>
      </c>
      <c r="N1423" s="40">
        <v>60</v>
      </c>
      <c r="O1423" s="40" t="b">
        <v>0</v>
      </c>
      <c r="P1423" s="40" t="s">
        <v>3105</v>
      </c>
      <c r="Q1423" s="40" t="s">
        <v>1853</v>
      </c>
      <c r="R1423" s="40" t="s">
        <v>635</v>
      </c>
    </row>
    <row r="1424" spans="1:18" x14ac:dyDescent="0.25">
      <c r="A1424" s="40" t="s">
        <v>351</v>
      </c>
      <c r="B1424" s="40" t="s">
        <v>905</v>
      </c>
      <c r="C1424" s="40" t="s">
        <v>1847</v>
      </c>
      <c r="D1424" s="40" t="s">
        <v>1848</v>
      </c>
      <c r="E1424" s="40" t="s">
        <v>2116</v>
      </c>
      <c r="F1424" s="40"/>
      <c r="G1424" s="40" t="s">
        <v>75</v>
      </c>
      <c r="H1424" s="40" t="s">
        <v>1806</v>
      </c>
      <c r="I1424" s="40" t="s">
        <v>5580</v>
      </c>
      <c r="J1424" s="40" t="s">
        <v>1847</v>
      </c>
      <c r="K1424" s="40"/>
      <c r="L1424" s="40"/>
      <c r="M1424" s="40" t="s">
        <v>5976</v>
      </c>
      <c r="N1424" s="40">
        <v>60</v>
      </c>
      <c r="O1424" s="40" t="b">
        <v>0</v>
      </c>
      <c r="P1424" s="40" t="s">
        <v>3105</v>
      </c>
      <c r="Q1424" s="40" t="s">
        <v>1853</v>
      </c>
      <c r="R1424" s="40" t="s">
        <v>635</v>
      </c>
    </row>
    <row r="1425" spans="1:18" x14ac:dyDescent="0.25">
      <c r="A1425" s="40" t="s">
        <v>1033</v>
      </c>
      <c r="B1425" s="40" t="s">
        <v>5693</v>
      </c>
      <c r="C1425" s="40" t="s">
        <v>1847</v>
      </c>
      <c r="D1425" s="40" t="s">
        <v>1848</v>
      </c>
      <c r="E1425" s="40" t="s">
        <v>2764</v>
      </c>
      <c r="F1425" s="40"/>
      <c r="G1425" s="40" t="s">
        <v>1813</v>
      </c>
      <c r="H1425" s="40" t="s">
        <v>1814</v>
      </c>
      <c r="I1425" s="40" t="s">
        <v>5580</v>
      </c>
      <c r="J1425" s="40" t="s">
        <v>1847</v>
      </c>
      <c r="K1425" s="40"/>
      <c r="L1425" s="40"/>
      <c r="M1425" s="40" t="s">
        <v>5977</v>
      </c>
      <c r="N1425" s="40">
        <v>60</v>
      </c>
      <c r="O1425" s="40" t="b">
        <v>0</v>
      </c>
      <c r="P1425" s="40" t="s">
        <v>3105</v>
      </c>
      <c r="Q1425" s="40" t="s">
        <v>1853</v>
      </c>
      <c r="R1425" s="40" t="s">
        <v>635</v>
      </c>
    </row>
    <row r="1426" spans="1:18" x14ac:dyDescent="0.25">
      <c r="A1426" s="41" t="s">
        <v>5978</v>
      </c>
      <c r="B1426" s="41" t="s">
        <v>905</v>
      </c>
      <c r="C1426" s="41" t="s">
        <v>1847</v>
      </c>
      <c r="D1426" s="41" t="s">
        <v>1848</v>
      </c>
      <c r="E1426" s="41" t="s">
        <v>1941</v>
      </c>
      <c r="F1426" s="41"/>
      <c r="G1426" s="41" t="s">
        <v>76</v>
      </c>
      <c r="H1426" s="41" t="s">
        <v>1804</v>
      </c>
      <c r="I1426" s="41" t="s">
        <v>5580</v>
      </c>
      <c r="J1426" s="41" t="s">
        <v>1847</v>
      </c>
      <c r="K1426" s="41"/>
      <c r="L1426" s="41"/>
      <c r="M1426" s="41" t="s">
        <v>5979</v>
      </c>
      <c r="N1426" s="41">
        <v>60</v>
      </c>
      <c r="O1426" s="41" t="b">
        <v>0</v>
      </c>
      <c r="P1426" s="41" t="s">
        <v>3105</v>
      </c>
      <c r="Q1426" s="41" t="s">
        <v>1853</v>
      </c>
      <c r="R1426" s="41" t="s">
        <v>635</v>
      </c>
    </row>
    <row r="1427" spans="1:18" x14ac:dyDescent="0.25">
      <c r="A1427" s="41" t="s">
        <v>5980</v>
      </c>
      <c r="B1427" s="41" t="s">
        <v>905</v>
      </c>
      <c r="C1427" s="41" t="s">
        <v>1847</v>
      </c>
      <c r="D1427" s="41" t="s">
        <v>1848</v>
      </c>
      <c r="E1427" s="41" t="s">
        <v>2001</v>
      </c>
      <c r="F1427" s="41"/>
      <c r="G1427" s="41" t="s">
        <v>76</v>
      </c>
      <c r="H1427" s="41" t="s">
        <v>1804</v>
      </c>
      <c r="I1427" s="41" t="s">
        <v>5580</v>
      </c>
      <c r="J1427" s="41" t="s">
        <v>1847</v>
      </c>
      <c r="K1427" s="41"/>
      <c r="L1427" s="41"/>
      <c r="M1427" s="41" t="s">
        <v>5981</v>
      </c>
      <c r="N1427" s="41">
        <v>60</v>
      </c>
      <c r="O1427" s="41" t="b">
        <v>0</v>
      </c>
      <c r="P1427" s="41" t="s">
        <v>3105</v>
      </c>
      <c r="Q1427" s="41" t="s">
        <v>1853</v>
      </c>
      <c r="R1427" s="41" t="s">
        <v>635</v>
      </c>
    </row>
    <row r="1428" spans="1:18" x14ac:dyDescent="0.25">
      <c r="A1428" s="40" t="s">
        <v>1034</v>
      </c>
      <c r="B1428" s="40" t="s">
        <v>905</v>
      </c>
      <c r="C1428" s="40" t="s">
        <v>1847</v>
      </c>
      <c r="D1428" s="40" t="s">
        <v>1848</v>
      </c>
      <c r="E1428" s="40" t="s">
        <v>2001</v>
      </c>
      <c r="F1428" s="40"/>
      <c r="G1428" s="40" t="s">
        <v>76</v>
      </c>
      <c r="H1428" s="40" t="s">
        <v>1804</v>
      </c>
      <c r="I1428" s="40" t="s">
        <v>5580</v>
      </c>
      <c r="J1428" s="40" t="s">
        <v>1847</v>
      </c>
      <c r="K1428" s="40"/>
      <c r="L1428" s="40"/>
      <c r="M1428" s="40" t="s">
        <v>5982</v>
      </c>
      <c r="N1428" s="40">
        <v>60</v>
      </c>
      <c r="O1428" s="40" t="b">
        <v>0</v>
      </c>
      <c r="P1428" s="40" t="s">
        <v>3105</v>
      </c>
      <c r="Q1428" s="40" t="s">
        <v>1853</v>
      </c>
      <c r="R1428" s="40" t="s">
        <v>635</v>
      </c>
    </row>
    <row r="1429" spans="1:18" x14ac:dyDescent="0.25">
      <c r="A1429" s="40" t="s">
        <v>5983</v>
      </c>
      <c r="B1429" s="40" t="s">
        <v>5693</v>
      </c>
      <c r="C1429" s="40" t="s">
        <v>1847</v>
      </c>
      <c r="D1429" s="40" t="s">
        <v>1848</v>
      </c>
      <c r="E1429" s="40" t="s">
        <v>2764</v>
      </c>
      <c r="F1429" s="40"/>
      <c r="G1429" s="40" t="s">
        <v>76</v>
      </c>
      <c r="H1429" s="40" t="s">
        <v>1804</v>
      </c>
      <c r="I1429" s="40" t="s">
        <v>5580</v>
      </c>
      <c r="J1429" s="40" t="s">
        <v>1847</v>
      </c>
      <c r="K1429" s="40"/>
      <c r="L1429" s="40"/>
      <c r="M1429" s="40" t="s">
        <v>5984</v>
      </c>
      <c r="N1429" s="40">
        <v>60</v>
      </c>
      <c r="O1429" s="40" t="b">
        <v>0</v>
      </c>
      <c r="P1429" s="40" t="s">
        <v>3105</v>
      </c>
      <c r="Q1429" s="40" t="s">
        <v>1853</v>
      </c>
      <c r="R1429" s="40" t="s">
        <v>635</v>
      </c>
    </row>
    <row r="1430" spans="1:18" x14ac:dyDescent="0.25">
      <c r="A1430" s="40" t="s">
        <v>292</v>
      </c>
      <c r="B1430" s="40" t="s">
        <v>905</v>
      </c>
      <c r="C1430" s="40" t="s">
        <v>1847</v>
      </c>
      <c r="D1430" s="40" t="s">
        <v>1848</v>
      </c>
      <c r="E1430" s="40" t="s">
        <v>2001</v>
      </c>
      <c r="F1430" s="40"/>
      <c r="G1430" s="40" t="s">
        <v>76</v>
      </c>
      <c r="H1430" s="40" t="s">
        <v>1804</v>
      </c>
      <c r="I1430" s="40" t="s">
        <v>5580</v>
      </c>
      <c r="J1430" s="40" t="s">
        <v>1847</v>
      </c>
      <c r="K1430" s="40"/>
      <c r="L1430" s="40"/>
      <c r="M1430" s="40" t="s">
        <v>5985</v>
      </c>
      <c r="N1430" s="40">
        <v>60</v>
      </c>
      <c r="O1430" s="40" t="b">
        <v>0</v>
      </c>
      <c r="P1430" s="40" t="s">
        <v>3105</v>
      </c>
      <c r="Q1430" s="40" t="s">
        <v>1853</v>
      </c>
      <c r="R1430" s="40" t="s">
        <v>635</v>
      </c>
    </row>
    <row r="1431" spans="1:18" x14ac:dyDescent="0.25">
      <c r="A1431" s="40" t="s">
        <v>356</v>
      </c>
      <c r="B1431" s="40" t="s">
        <v>905</v>
      </c>
      <c r="C1431" s="40" t="s">
        <v>1847</v>
      </c>
      <c r="D1431" s="40" t="s">
        <v>1848</v>
      </c>
      <c r="E1431" s="40" t="s">
        <v>1911</v>
      </c>
      <c r="F1431" s="40"/>
      <c r="G1431" s="40" t="s">
        <v>76</v>
      </c>
      <c r="H1431" s="40" t="s">
        <v>1804</v>
      </c>
      <c r="I1431" s="40" t="s">
        <v>5580</v>
      </c>
      <c r="J1431" s="40" t="s">
        <v>1847</v>
      </c>
      <c r="K1431" s="40"/>
      <c r="L1431" s="40"/>
      <c r="M1431" s="40" t="s">
        <v>5986</v>
      </c>
      <c r="N1431" s="40">
        <v>60</v>
      </c>
      <c r="O1431" s="40" t="b">
        <v>0</v>
      </c>
      <c r="P1431" s="40" t="s">
        <v>3105</v>
      </c>
      <c r="Q1431" s="40" t="s">
        <v>1853</v>
      </c>
      <c r="R1431" s="40" t="s">
        <v>635</v>
      </c>
    </row>
    <row r="1432" spans="1:18" x14ac:dyDescent="0.25">
      <c r="A1432" s="41" t="s">
        <v>1035</v>
      </c>
      <c r="B1432" s="41" t="s">
        <v>1036</v>
      </c>
      <c r="C1432" s="41" t="s">
        <v>1847</v>
      </c>
      <c r="D1432" s="41" t="s">
        <v>1848</v>
      </c>
      <c r="E1432" s="41" t="s">
        <v>2102</v>
      </c>
      <c r="F1432" s="41"/>
      <c r="G1432" s="41" t="s">
        <v>1813</v>
      </c>
      <c r="H1432" s="41" t="s">
        <v>1814</v>
      </c>
      <c r="I1432" s="41" t="s">
        <v>5580</v>
      </c>
      <c r="J1432" s="41" t="s">
        <v>1036</v>
      </c>
      <c r="K1432" s="41"/>
      <c r="L1432" s="41"/>
      <c r="M1432" s="41" t="s">
        <v>5987</v>
      </c>
      <c r="N1432" s="41">
        <v>60</v>
      </c>
      <c r="O1432" s="41" t="b">
        <v>0</v>
      </c>
      <c r="P1432" s="41" t="s">
        <v>3105</v>
      </c>
      <c r="Q1432" s="41" t="s">
        <v>1853</v>
      </c>
      <c r="R1432" s="41" t="s">
        <v>635</v>
      </c>
    </row>
    <row r="1433" spans="1:18" x14ac:dyDescent="0.25">
      <c r="A1433" s="40" t="s">
        <v>1037</v>
      </c>
      <c r="B1433" s="40" t="s">
        <v>1038</v>
      </c>
      <c r="C1433" s="40" t="s">
        <v>1847</v>
      </c>
      <c r="D1433" s="40" t="s">
        <v>1848</v>
      </c>
      <c r="E1433" s="40" t="s">
        <v>2060</v>
      </c>
      <c r="F1433" s="40"/>
      <c r="G1433" s="40" t="s">
        <v>75</v>
      </c>
      <c r="H1433" s="40" t="s">
        <v>1806</v>
      </c>
      <c r="I1433" s="40" t="s">
        <v>5580</v>
      </c>
      <c r="J1433" s="40" t="s">
        <v>1038</v>
      </c>
      <c r="K1433" s="40" t="s">
        <v>5988</v>
      </c>
      <c r="L1433" s="40"/>
      <c r="M1433" s="40" t="s">
        <v>5988</v>
      </c>
      <c r="N1433" s="40">
        <v>60</v>
      </c>
      <c r="O1433" s="40" t="b">
        <v>0</v>
      </c>
      <c r="P1433" s="40" t="s">
        <v>3105</v>
      </c>
      <c r="Q1433" s="40" t="s">
        <v>1853</v>
      </c>
      <c r="R1433" s="40" t="s">
        <v>635</v>
      </c>
    </row>
    <row r="1434" spans="1:18" x14ac:dyDescent="0.25">
      <c r="A1434" s="41" t="s">
        <v>1039</v>
      </c>
      <c r="B1434" s="41" t="s">
        <v>1040</v>
      </c>
      <c r="C1434" s="41" t="s">
        <v>1847</v>
      </c>
      <c r="D1434" s="41" t="s">
        <v>1848</v>
      </c>
      <c r="E1434" s="41" t="s">
        <v>2083</v>
      </c>
      <c r="F1434" s="41"/>
      <c r="G1434" s="41" t="s">
        <v>76</v>
      </c>
      <c r="H1434" s="41" t="s">
        <v>1804</v>
      </c>
      <c r="I1434" s="41" t="s">
        <v>5580</v>
      </c>
      <c r="J1434" s="41" t="s">
        <v>1040</v>
      </c>
      <c r="K1434" s="41" t="s">
        <v>5989</v>
      </c>
      <c r="L1434" s="41"/>
      <c r="M1434" s="41" t="s">
        <v>5989</v>
      </c>
      <c r="N1434" s="41">
        <v>60</v>
      </c>
      <c r="O1434" s="41" t="b">
        <v>0</v>
      </c>
      <c r="P1434" s="41" t="s">
        <v>3105</v>
      </c>
      <c r="Q1434" s="41" t="s">
        <v>1853</v>
      </c>
      <c r="R1434" s="41" t="s">
        <v>635</v>
      </c>
    </row>
    <row r="1435" spans="1:18" x14ac:dyDescent="0.25">
      <c r="A1435" s="40" t="s">
        <v>1041</v>
      </c>
      <c r="B1435" s="40" t="s">
        <v>1042</v>
      </c>
      <c r="C1435" s="40" t="s">
        <v>1847</v>
      </c>
      <c r="D1435" s="40" t="s">
        <v>1848</v>
      </c>
      <c r="E1435" s="40" t="s">
        <v>2060</v>
      </c>
      <c r="F1435" s="40"/>
      <c r="G1435" s="40" t="s">
        <v>75</v>
      </c>
      <c r="H1435" s="40" t="s">
        <v>1806</v>
      </c>
      <c r="I1435" s="40" t="s">
        <v>5580</v>
      </c>
      <c r="J1435" s="40" t="s">
        <v>1042</v>
      </c>
      <c r="K1435" s="40" t="s">
        <v>5990</v>
      </c>
      <c r="L1435" s="40"/>
      <c r="M1435" s="40" t="s">
        <v>5990</v>
      </c>
      <c r="N1435" s="40">
        <v>60</v>
      </c>
      <c r="O1435" s="40" t="b">
        <v>0</v>
      </c>
      <c r="P1435" s="40" t="s">
        <v>3105</v>
      </c>
      <c r="Q1435" s="40" t="s">
        <v>1853</v>
      </c>
      <c r="R1435" s="40" t="s">
        <v>635</v>
      </c>
    </row>
    <row r="1436" spans="1:18" x14ac:dyDescent="0.25">
      <c r="A1436" s="41" t="s">
        <v>1043</v>
      </c>
      <c r="B1436" s="41" t="s">
        <v>1044</v>
      </c>
      <c r="C1436" s="41" t="s">
        <v>1847</v>
      </c>
      <c r="D1436" s="41" t="s">
        <v>1848</v>
      </c>
      <c r="E1436" s="41" t="s">
        <v>5326</v>
      </c>
      <c r="F1436" s="41"/>
      <c r="G1436" s="41" t="s">
        <v>1813</v>
      </c>
      <c r="H1436" s="41" t="s">
        <v>1814</v>
      </c>
      <c r="I1436" s="41" t="s">
        <v>5580</v>
      </c>
      <c r="J1436" s="41" t="s">
        <v>1044</v>
      </c>
      <c r="K1436" s="41" t="s">
        <v>5991</v>
      </c>
      <c r="L1436" s="41"/>
      <c r="M1436" s="41" t="s">
        <v>5991</v>
      </c>
      <c r="N1436" s="41">
        <v>60</v>
      </c>
      <c r="O1436" s="41" t="b">
        <v>0</v>
      </c>
      <c r="P1436" s="41" t="s">
        <v>3105</v>
      </c>
      <c r="Q1436" s="41" t="s">
        <v>1853</v>
      </c>
      <c r="R1436" s="41" t="s">
        <v>635</v>
      </c>
    </row>
    <row r="1437" spans="1:18" x14ac:dyDescent="0.25">
      <c r="A1437" s="40" t="s">
        <v>105</v>
      </c>
      <c r="B1437" s="40" t="s">
        <v>1045</v>
      </c>
      <c r="C1437" s="40"/>
      <c r="D1437" s="40" t="s">
        <v>1848</v>
      </c>
      <c r="E1437" s="40" t="s">
        <v>1968</v>
      </c>
      <c r="F1437" s="40"/>
      <c r="G1437" s="40" t="s">
        <v>75</v>
      </c>
      <c r="H1437" s="40" t="s">
        <v>1806</v>
      </c>
      <c r="I1437" s="40" t="s">
        <v>5992</v>
      </c>
      <c r="J1437" s="40" t="s">
        <v>1045</v>
      </c>
      <c r="K1437" s="40" t="s">
        <v>5993</v>
      </c>
      <c r="L1437" s="40" t="s">
        <v>1847</v>
      </c>
      <c r="M1437" s="40" t="s">
        <v>5993</v>
      </c>
      <c r="N1437" s="40">
        <v>60</v>
      </c>
      <c r="O1437" s="40" t="b">
        <v>0</v>
      </c>
      <c r="P1437" s="40" t="s">
        <v>1852</v>
      </c>
      <c r="Q1437" s="40" t="s">
        <v>1853</v>
      </c>
      <c r="R1437" s="40" t="s">
        <v>635</v>
      </c>
    </row>
    <row r="1438" spans="1:18" x14ac:dyDescent="0.25">
      <c r="A1438" s="41" t="s">
        <v>1046</v>
      </c>
      <c r="B1438" s="41" t="s">
        <v>1047</v>
      </c>
      <c r="C1438" s="41"/>
      <c r="D1438" s="41" t="s">
        <v>1848</v>
      </c>
      <c r="E1438" s="41" t="s">
        <v>3810</v>
      </c>
      <c r="F1438" s="41"/>
      <c r="G1438" s="41" t="s">
        <v>76</v>
      </c>
      <c r="H1438" s="41" t="s">
        <v>1804</v>
      </c>
      <c r="I1438" s="41" t="s">
        <v>5992</v>
      </c>
      <c r="J1438" s="41" t="s">
        <v>1047</v>
      </c>
      <c r="K1438" s="41" t="s">
        <v>5994</v>
      </c>
      <c r="L1438" s="41" t="s">
        <v>1847</v>
      </c>
      <c r="M1438" s="41" t="s">
        <v>5994</v>
      </c>
      <c r="N1438" s="41">
        <v>60</v>
      </c>
      <c r="O1438" s="41" t="b">
        <v>0</v>
      </c>
      <c r="P1438" s="41" t="s">
        <v>1852</v>
      </c>
      <c r="Q1438" s="41" t="s">
        <v>1853</v>
      </c>
      <c r="R1438" s="41" t="s">
        <v>635</v>
      </c>
    </row>
    <row r="1439" spans="1:18" x14ac:dyDescent="0.25">
      <c r="A1439" s="41" t="s">
        <v>1048</v>
      </c>
      <c r="B1439" s="41" t="s">
        <v>1049</v>
      </c>
      <c r="C1439" s="41" t="s">
        <v>1847</v>
      </c>
      <c r="D1439" s="41" t="s">
        <v>1848</v>
      </c>
      <c r="E1439" s="41" t="s">
        <v>3810</v>
      </c>
      <c r="F1439" s="41"/>
      <c r="G1439" s="41" t="s">
        <v>76</v>
      </c>
      <c r="H1439" s="41" t="s">
        <v>1804</v>
      </c>
      <c r="I1439" s="41" t="s">
        <v>5580</v>
      </c>
      <c r="J1439" s="41" t="s">
        <v>1049</v>
      </c>
      <c r="K1439" s="41" t="s">
        <v>5995</v>
      </c>
      <c r="L1439" s="41"/>
      <c r="M1439" s="41" t="s">
        <v>5995</v>
      </c>
      <c r="N1439" s="41">
        <v>60</v>
      </c>
      <c r="O1439" s="41" t="b">
        <v>0</v>
      </c>
      <c r="P1439" s="41" t="s">
        <v>3105</v>
      </c>
      <c r="Q1439" s="41" t="s">
        <v>1853</v>
      </c>
      <c r="R1439" s="41" t="s">
        <v>635</v>
      </c>
    </row>
    <row r="1440" spans="1:18" x14ac:dyDescent="0.25">
      <c r="A1440" s="41" t="s">
        <v>1050</v>
      </c>
      <c r="B1440" s="41" t="s">
        <v>1051</v>
      </c>
      <c r="C1440" s="41" t="s">
        <v>1847</v>
      </c>
      <c r="D1440" s="41" t="s">
        <v>1848</v>
      </c>
      <c r="E1440" s="41" t="s">
        <v>2132</v>
      </c>
      <c r="F1440" s="41"/>
      <c r="G1440" s="41" t="s">
        <v>1813</v>
      </c>
      <c r="H1440" s="41" t="s">
        <v>1814</v>
      </c>
      <c r="I1440" s="41" t="s">
        <v>5580</v>
      </c>
      <c r="J1440" s="41" t="s">
        <v>1847</v>
      </c>
      <c r="K1440" s="41"/>
      <c r="L1440" s="41"/>
      <c r="M1440" s="41" t="s">
        <v>5996</v>
      </c>
      <c r="N1440" s="41">
        <v>60</v>
      </c>
      <c r="O1440" s="41" t="b">
        <v>0</v>
      </c>
      <c r="P1440" s="41" t="s">
        <v>3105</v>
      </c>
      <c r="Q1440" s="41" t="s">
        <v>1853</v>
      </c>
      <c r="R1440" s="41" t="s">
        <v>635</v>
      </c>
    </row>
    <row r="1441" spans="1:18" x14ac:dyDescent="0.25">
      <c r="A1441" s="40" t="s">
        <v>1052</v>
      </c>
      <c r="B1441" s="40" t="s">
        <v>1053</v>
      </c>
      <c r="C1441" s="40"/>
      <c r="D1441" s="40" t="s">
        <v>1848</v>
      </c>
      <c r="E1441" s="40" t="s">
        <v>1956</v>
      </c>
      <c r="F1441" s="40" t="s">
        <v>5997</v>
      </c>
      <c r="G1441" s="40"/>
      <c r="H1441" s="40"/>
      <c r="I1441" s="40" t="s">
        <v>5992</v>
      </c>
      <c r="J1441" s="40"/>
      <c r="K1441" s="40"/>
      <c r="L1441" s="40"/>
      <c r="M1441" s="40" t="s">
        <v>5998</v>
      </c>
      <c r="N1441" s="40">
        <v>60</v>
      </c>
      <c r="O1441" s="40" t="b">
        <v>0</v>
      </c>
      <c r="P1441" s="40" t="s">
        <v>1852</v>
      </c>
      <c r="Q1441" s="40" t="s">
        <v>1853</v>
      </c>
      <c r="R1441" s="40" t="s">
        <v>635</v>
      </c>
    </row>
    <row r="1442" spans="1:18" x14ac:dyDescent="0.25">
      <c r="A1442" s="41" t="s">
        <v>1054</v>
      </c>
      <c r="B1442" s="41" t="s">
        <v>1055</v>
      </c>
      <c r="C1442" s="41" t="s">
        <v>1847</v>
      </c>
      <c r="D1442" s="41" t="s">
        <v>1848</v>
      </c>
      <c r="E1442" s="41" t="s">
        <v>5999</v>
      </c>
      <c r="F1442" s="41"/>
      <c r="G1442" s="41" t="s">
        <v>75</v>
      </c>
      <c r="H1442" s="41" t="s">
        <v>1806</v>
      </c>
      <c r="I1442" s="41" t="s">
        <v>5580</v>
      </c>
      <c r="J1442" s="41" t="s">
        <v>1055</v>
      </c>
      <c r="K1442" s="41" t="s">
        <v>6000</v>
      </c>
      <c r="L1442" s="41"/>
      <c r="M1442" s="41" t="s">
        <v>6000</v>
      </c>
      <c r="N1442" s="41">
        <v>60</v>
      </c>
      <c r="O1442" s="41" t="b">
        <v>0</v>
      </c>
      <c r="P1442" s="41" t="s">
        <v>3105</v>
      </c>
      <c r="Q1442" s="41" t="s">
        <v>1853</v>
      </c>
      <c r="R1442" s="41" t="s">
        <v>635</v>
      </c>
    </row>
    <row r="1443" spans="1:18" x14ac:dyDescent="0.25">
      <c r="A1443" s="41" t="s">
        <v>1056</v>
      </c>
      <c r="B1443" s="41" t="s">
        <v>1057</v>
      </c>
      <c r="C1443" s="41"/>
      <c r="D1443" s="41" t="s">
        <v>1848</v>
      </c>
      <c r="E1443" s="41" t="s">
        <v>2132</v>
      </c>
      <c r="F1443" s="41"/>
      <c r="G1443" s="41" t="s">
        <v>1813</v>
      </c>
      <c r="H1443" s="41" t="s">
        <v>1814</v>
      </c>
      <c r="I1443" s="41" t="s">
        <v>5992</v>
      </c>
      <c r="J1443" s="41"/>
      <c r="K1443" s="41"/>
      <c r="L1443" s="41"/>
      <c r="M1443" s="41" t="s">
        <v>6001</v>
      </c>
      <c r="N1443" s="41">
        <v>60</v>
      </c>
      <c r="O1443" s="41" t="b">
        <v>0</v>
      </c>
      <c r="P1443" s="41" t="s">
        <v>1852</v>
      </c>
      <c r="Q1443" s="41" t="s">
        <v>1853</v>
      </c>
      <c r="R1443" s="41" t="s">
        <v>635</v>
      </c>
    </row>
    <row r="1444" spans="1:18" x14ac:dyDescent="0.25">
      <c r="A1444" s="40" t="s">
        <v>1058</v>
      </c>
      <c r="B1444" s="40" t="s">
        <v>1059</v>
      </c>
      <c r="C1444" s="40" t="s">
        <v>1847</v>
      </c>
      <c r="D1444" s="40" t="s">
        <v>1848</v>
      </c>
      <c r="E1444" s="40" t="s">
        <v>2102</v>
      </c>
      <c r="F1444" s="40"/>
      <c r="G1444" s="40" t="s">
        <v>1813</v>
      </c>
      <c r="H1444" s="40" t="s">
        <v>1814</v>
      </c>
      <c r="I1444" s="40" t="s">
        <v>5580</v>
      </c>
      <c r="J1444" s="40" t="s">
        <v>1059</v>
      </c>
      <c r="K1444" s="40"/>
      <c r="L1444" s="40"/>
      <c r="M1444" s="40" t="s">
        <v>6002</v>
      </c>
      <c r="N1444" s="40">
        <v>60</v>
      </c>
      <c r="O1444" s="40" t="b">
        <v>0</v>
      </c>
      <c r="P1444" s="40" t="s">
        <v>3105</v>
      </c>
      <c r="Q1444" s="40" t="s">
        <v>1853</v>
      </c>
      <c r="R1444" s="40" t="s">
        <v>635</v>
      </c>
    </row>
    <row r="1445" spans="1:18" x14ac:dyDescent="0.25">
      <c r="A1445" s="40" t="s">
        <v>1060</v>
      </c>
      <c r="B1445" s="40" t="s">
        <v>1061</v>
      </c>
      <c r="C1445" s="40"/>
      <c r="D1445" s="40" t="s">
        <v>1848</v>
      </c>
      <c r="E1445" s="40" t="s">
        <v>1911</v>
      </c>
      <c r="F1445" s="40" t="s">
        <v>6003</v>
      </c>
      <c r="G1445" s="40" t="s">
        <v>76</v>
      </c>
      <c r="H1445" s="40" t="s">
        <v>1804</v>
      </c>
      <c r="I1445" s="40" t="s">
        <v>5992</v>
      </c>
      <c r="J1445" s="40"/>
      <c r="K1445" s="40"/>
      <c r="L1445" s="40"/>
      <c r="M1445" s="40" t="s">
        <v>6004</v>
      </c>
      <c r="N1445" s="40">
        <v>60</v>
      </c>
      <c r="O1445" s="40" t="b">
        <v>0</v>
      </c>
      <c r="P1445" s="40" t="s">
        <v>1852</v>
      </c>
      <c r="Q1445" s="40" t="s">
        <v>1853</v>
      </c>
      <c r="R1445" s="40" t="s">
        <v>635</v>
      </c>
    </row>
    <row r="1446" spans="1:18" x14ac:dyDescent="0.25">
      <c r="A1446" s="40" t="s">
        <v>358</v>
      </c>
      <c r="B1446" s="40" t="s">
        <v>1062</v>
      </c>
      <c r="C1446" s="40"/>
      <c r="D1446" s="40" t="s">
        <v>1848</v>
      </c>
      <c r="E1446" s="40" t="s">
        <v>5999</v>
      </c>
      <c r="F1446" s="40"/>
      <c r="G1446" s="40" t="s">
        <v>75</v>
      </c>
      <c r="H1446" s="40" t="s">
        <v>1806</v>
      </c>
      <c r="I1446" s="40" t="s">
        <v>5992</v>
      </c>
      <c r="J1446" s="40"/>
      <c r="K1446" s="40"/>
      <c r="L1446" s="40"/>
      <c r="M1446" s="40" t="s">
        <v>6005</v>
      </c>
      <c r="N1446" s="40">
        <v>60</v>
      </c>
      <c r="O1446" s="40" t="b">
        <v>0</v>
      </c>
      <c r="P1446" s="40" t="s">
        <v>1852</v>
      </c>
      <c r="Q1446" s="40" t="s">
        <v>1853</v>
      </c>
      <c r="R1446" s="40" t="s">
        <v>635</v>
      </c>
    </row>
    <row r="1447" spans="1:18" x14ac:dyDescent="0.25">
      <c r="A1447" s="41" t="s">
        <v>1063</v>
      </c>
      <c r="B1447" s="41" t="s">
        <v>1064</v>
      </c>
      <c r="C1447" s="41" t="s">
        <v>1847</v>
      </c>
      <c r="D1447" s="41" t="s">
        <v>1848</v>
      </c>
      <c r="E1447" s="41" t="s">
        <v>2001</v>
      </c>
      <c r="F1447" s="41"/>
      <c r="G1447" s="41" t="s">
        <v>76</v>
      </c>
      <c r="H1447" s="41" t="s">
        <v>1804</v>
      </c>
      <c r="I1447" s="41" t="s">
        <v>5580</v>
      </c>
      <c r="J1447" s="41" t="s">
        <v>1064</v>
      </c>
      <c r="K1447" s="41" t="s">
        <v>6006</v>
      </c>
      <c r="L1447" s="41"/>
      <c r="M1447" s="41" t="s">
        <v>6006</v>
      </c>
      <c r="N1447" s="41">
        <v>60</v>
      </c>
      <c r="O1447" s="41" t="b">
        <v>0</v>
      </c>
      <c r="P1447" s="41" t="s">
        <v>3105</v>
      </c>
      <c r="Q1447" s="41" t="s">
        <v>1853</v>
      </c>
      <c r="R1447" s="41" t="s">
        <v>635</v>
      </c>
    </row>
    <row r="1448" spans="1:18" x14ac:dyDescent="0.25">
      <c r="A1448" s="41" t="s">
        <v>1065</v>
      </c>
      <c r="B1448" s="41" t="s">
        <v>1066</v>
      </c>
      <c r="C1448" s="41" t="s">
        <v>1847</v>
      </c>
      <c r="D1448" s="41" t="s">
        <v>1848</v>
      </c>
      <c r="E1448" s="41" t="s">
        <v>2001</v>
      </c>
      <c r="F1448" s="41"/>
      <c r="G1448" s="41" t="s">
        <v>76</v>
      </c>
      <c r="H1448" s="41" t="s">
        <v>1804</v>
      </c>
      <c r="I1448" s="41" t="s">
        <v>5580</v>
      </c>
      <c r="J1448" s="41" t="s">
        <v>1066</v>
      </c>
      <c r="K1448" s="41" t="s">
        <v>6007</v>
      </c>
      <c r="L1448" s="41"/>
      <c r="M1448" s="41" t="s">
        <v>6008</v>
      </c>
      <c r="N1448" s="41">
        <v>60</v>
      </c>
      <c r="O1448" s="41" t="b">
        <v>0</v>
      </c>
      <c r="P1448" s="41" t="s">
        <v>3105</v>
      </c>
      <c r="Q1448" s="41" t="s">
        <v>1853</v>
      </c>
      <c r="R1448" s="41" t="s">
        <v>635</v>
      </c>
    </row>
    <row r="1449" spans="1:18" x14ac:dyDescent="0.25">
      <c r="A1449" s="41" t="s">
        <v>1067</v>
      </c>
      <c r="B1449" s="41" t="s">
        <v>1068</v>
      </c>
      <c r="C1449" s="41"/>
      <c r="D1449" s="41" t="s">
        <v>1848</v>
      </c>
      <c r="E1449" s="41"/>
      <c r="F1449" s="41"/>
      <c r="G1449" s="41" t="s">
        <v>75</v>
      </c>
      <c r="H1449" s="41" t="s">
        <v>1806</v>
      </c>
      <c r="I1449" s="41" t="s">
        <v>5992</v>
      </c>
      <c r="J1449" s="41"/>
      <c r="K1449" s="41"/>
      <c r="L1449" s="41"/>
      <c r="M1449" s="41" t="s">
        <v>6009</v>
      </c>
      <c r="N1449" s="41">
        <v>60</v>
      </c>
      <c r="O1449" s="41" t="b">
        <v>0</v>
      </c>
      <c r="P1449" s="41" t="s">
        <v>1852</v>
      </c>
      <c r="Q1449" s="41" t="s">
        <v>1853</v>
      </c>
      <c r="R1449" s="41" t="s">
        <v>635</v>
      </c>
    </row>
    <row r="1450" spans="1:18" x14ac:dyDescent="0.25">
      <c r="A1450" s="41" t="s">
        <v>1069</v>
      </c>
      <c r="B1450" s="41" t="s">
        <v>1070</v>
      </c>
      <c r="C1450" s="41" t="s">
        <v>1847</v>
      </c>
      <c r="D1450" s="41" t="s">
        <v>1848</v>
      </c>
      <c r="E1450" s="41" t="s">
        <v>5326</v>
      </c>
      <c r="F1450" s="41"/>
      <c r="G1450" s="41" t="s">
        <v>1813</v>
      </c>
      <c r="H1450" s="41" t="s">
        <v>1814</v>
      </c>
      <c r="I1450" s="41" t="s">
        <v>5580</v>
      </c>
      <c r="J1450" s="41" t="s">
        <v>1070</v>
      </c>
      <c r="K1450" s="41" t="s">
        <v>6010</v>
      </c>
      <c r="L1450" s="41"/>
      <c r="M1450" s="41" t="s">
        <v>6010</v>
      </c>
      <c r="N1450" s="41">
        <v>60</v>
      </c>
      <c r="O1450" s="41" t="b">
        <v>0</v>
      </c>
      <c r="P1450" s="41" t="s">
        <v>3105</v>
      </c>
      <c r="Q1450" s="41" t="s">
        <v>1853</v>
      </c>
      <c r="R1450" s="41" t="s">
        <v>635</v>
      </c>
    </row>
    <row r="1451" spans="1:18" x14ac:dyDescent="0.25">
      <c r="A1451" s="40" t="s">
        <v>522</v>
      </c>
      <c r="B1451" s="40" t="s">
        <v>1071</v>
      </c>
      <c r="C1451" s="40"/>
      <c r="D1451" s="40" t="s">
        <v>1848</v>
      </c>
      <c r="E1451" s="40"/>
      <c r="F1451" s="40"/>
      <c r="G1451" s="40" t="s">
        <v>75</v>
      </c>
      <c r="H1451" s="40" t="s">
        <v>1806</v>
      </c>
      <c r="I1451" s="40" t="s">
        <v>5992</v>
      </c>
      <c r="J1451" s="40"/>
      <c r="K1451" s="40"/>
      <c r="L1451" s="40"/>
      <c r="M1451" s="40" t="s">
        <v>6011</v>
      </c>
      <c r="N1451" s="40">
        <v>60</v>
      </c>
      <c r="O1451" s="40" t="b">
        <v>0</v>
      </c>
      <c r="P1451" s="40" t="s">
        <v>1852</v>
      </c>
      <c r="Q1451" s="40" t="s">
        <v>1853</v>
      </c>
      <c r="R1451" s="40" t="s">
        <v>635</v>
      </c>
    </row>
    <row r="1452" spans="1:18" x14ac:dyDescent="0.25">
      <c r="A1452" s="41" t="s">
        <v>161</v>
      </c>
      <c r="B1452" s="41" t="s">
        <v>1072</v>
      </c>
      <c r="C1452" s="41"/>
      <c r="D1452" s="41" t="s">
        <v>1848</v>
      </c>
      <c r="E1452" s="41"/>
      <c r="F1452" s="41"/>
      <c r="G1452" s="41" t="s">
        <v>76</v>
      </c>
      <c r="H1452" s="41" t="s">
        <v>1804</v>
      </c>
      <c r="I1452" s="41" t="s">
        <v>5992</v>
      </c>
      <c r="J1452" s="41"/>
      <c r="K1452" s="41"/>
      <c r="L1452" s="41"/>
      <c r="M1452" s="41" t="s">
        <v>6012</v>
      </c>
      <c r="N1452" s="41">
        <v>60</v>
      </c>
      <c r="O1452" s="41" t="b">
        <v>0</v>
      </c>
      <c r="P1452" s="41" t="s">
        <v>1852</v>
      </c>
      <c r="Q1452" s="41" t="s">
        <v>1853</v>
      </c>
      <c r="R1452" s="41" t="s">
        <v>635</v>
      </c>
    </row>
    <row r="1453" spans="1:18" x14ac:dyDescent="0.25">
      <c r="A1453" s="40" t="s">
        <v>360</v>
      </c>
      <c r="B1453" s="40" t="s">
        <v>1073</v>
      </c>
      <c r="C1453" s="40"/>
      <c r="D1453" s="40" t="s">
        <v>1848</v>
      </c>
      <c r="E1453" s="40" t="s">
        <v>2001</v>
      </c>
      <c r="F1453" s="40"/>
      <c r="G1453" s="40" t="s">
        <v>76</v>
      </c>
      <c r="H1453" s="40" t="s">
        <v>1804</v>
      </c>
      <c r="I1453" s="40" t="s">
        <v>5992</v>
      </c>
      <c r="J1453" s="40" t="s">
        <v>1073</v>
      </c>
      <c r="K1453" s="40" t="s">
        <v>6013</v>
      </c>
      <c r="L1453" s="40" t="s">
        <v>1847</v>
      </c>
      <c r="M1453" s="40" t="s">
        <v>6013</v>
      </c>
      <c r="N1453" s="40">
        <v>60</v>
      </c>
      <c r="O1453" s="40" t="b">
        <v>0</v>
      </c>
      <c r="P1453" s="40" t="s">
        <v>1852</v>
      </c>
      <c r="Q1453" s="40" t="s">
        <v>1853</v>
      </c>
      <c r="R1453" s="40" t="s">
        <v>635</v>
      </c>
    </row>
    <row r="1454" spans="1:18" x14ac:dyDescent="0.25">
      <c r="A1454" s="40" t="s">
        <v>1074</v>
      </c>
      <c r="B1454" s="40" t="s">
        <v>1075</v>
      </c>
      <c r="C1454" s="40"/>
      <c r="D1454" s="40" t="s">
        <v>1848</v>
      </c>
      <c r="E1454" s="40" t="s">
        <v>1968</v>
      </c>
      <c r="F1454" s="40"/>
      <c r="G1454" s="40" t="s">
        <v>75</v>
      </c>
      <c r="H1454" s="40" t="s">
        <v>1806</v>
      </c>
      <c r="I1454" s="40" t="s">
        <v>5992</v>
      </c>
      <c r="J1454" s="40"/>
      <c r="K1454" s="40"/>
      <c r="L1454" s="40"/>
      <c r="M1454" s="40" t="s">
        <v>6014</v>
      </c>
      <c r="N1454" s="40">
        <v>60</v>
      </c>
      <c r="O1454" s="40" t="b">
        <v>0</v>
      </c>
      <c r="P1454" s="40" t="s">
        <v>1852</v>
      </c>
      <c r="Q1454" s="40" t="s">
        <v>1853</v>
      </c>
      <c r="R1454" s="40" t="s">
        <v>635</v>
      </c>
    </row>
    <row r="1455" spans="1:18" x14ac:dyDescent="0.25">
      <c r="A1455" s="40" t="s">
        <v>363</v>
      </c>
      <c r="B1455" s="40" t="s">
        <v>1076</v>
      </c>
      <c r="C1455" s="40"/>
      <c r="D1455" s="40" t="s">
        <v>1848</v>
      </c>
      <c r="E1455" s="40" t="s">
        <v>1911</v>
      </c>
      <c r="F1455" s="40" t="s">
        <v>4184</v>
      </c>
      <c r="G1455" s="40" t="s">
        <v>76</v>
      </c>
      <c r="H1455" s="40" t="s">
        <v>1804</v>
      </c>
      <c r="I1455" s="40" t="s">
        <v>5992</v>
      </c>
      <c r="J1455" s="40" t="s">
        <v>1076</v>
      </c>
      <c r="K1455" s="40" t="s">
        <v>6015</v>
      </c>
      <c r="L1455" s="40" t="s">
        <v>1847</v>
      </c>
      <c r="M1455" s="40" t="s">
        <v>6015</v>
      </c>
      <c r="N1455" s="40">
        <v>60</v>
      </c>
      <c r="O1455" s="40" t="b">
        <v>0</v>
      </c>
      <c r="P1455" s="40" t="s">
        <v>1852</v>
      </c>
      <c r="Q1455" s="40" t="s">
        <v>1853</v>
      </c>
      <c r="R1455" s="40" t="s">
        <v>635</v>
      </c>
    </row>
    <row r="1456" spans="1:18" x14ac:dyDescent="0.25">
      <c r="A1456" s="40" t="s">
        <v>1077</v>
      </c>
      <c r="B1456" s="40" t="s">
        <v>1078</v>
      </c>
      <c r="C1456" s="40"/>
      <c r="D1456" s="40" t="s">
        <v>1848</v>
      </c>
      <c r="E1456" s="40" t="s">
        <v>2001</v>
      </c>
      <c r="F1456" s="40"/>
      <c r="G1456" s="40" t="s">
        <v>76</v>
      </c>
      <c r="H1456" s="40" t="s">
        <v>1804</v>
      </c>
      <c r="I1456" s="40" t="s">
        <v>5992</v>
      </c>
      <c r="J1456" s="40" t="s">
        <v>1078</v>
      </c>
      <c r="K1456" s="40"/>
      <c r="L1456" s="40"/>
      <c r="M1456" s="40" t="s">
        <v>6016</v>
      </c>
      <c r="N1456" s="40">
        <v>60</v>
      </c>
      <c r="O1456" s="40" t="b">
        <v>0</v>
      </c>
      <c r="P1456" s="40" t="s">
        <v>1852</v>
      </c>
      <c r="Q1456" s="40" t="s">
        <v>1853</v>
      </c>
      <c r="R1456" s="40" t="s">
        <v>635</v>
      </c>
    </row>
    <row r="1457" spans="1:18" x14ac:dyDescent="0.25">
      <c r="A1457" s="41" t="s">
        <v>366</v>
      </c>
      <c r="B1457" s="41" t="s">
        <v>1079</v>
      </c>
      <c r="C1457" s="41"/>
      <c r="D1457" s="41" t="s">
        <v>1848</v>
      </c>
      <c r="E1457" s="41"/>
      <c r="F1457" s="41"/>
      <c r="G1457" s="41" t="s">
        <v>76</v>
      </c>
      <c r="H1457" s="41" t="s">
        <v>1804</v>
      </c>
      <c r="I1457" s="41" t="s">
        <v>5992</v>
      </c>
      <c r="J1457" s="41" t="s">
        <v>1079</v>
      </c>
      <c r="K1457" s="41"/>
      <c r="L1457" s="41"/>
      <c r="M1457" s="41" t="s">
        <v>6017</v>
      </c>
      <c r="N1457" s="41">
        <v>60</v>
      </c>
      <c r="O1457" s="41" t="b">
        <v>0</v>
      </c>
      <c r="P1457" s="41" t="s">
        <v>1852</v>
      </c>
      <c r="Q1457" s="41" t="s">
        <v>1853</v>
      </c>
      <c r="R1457" s="41" t="s">
        <v>635</v>
      </c>
    </row>
    <row r="1458" spans="1:18" x14ac:dyDescent="0.25">
      <c r="A1458" s="41" t="s">
        <v>166</v>
      </c>
      <c r="B1458" s="41" t="s">
        <v>1080</v>
      </c>
      <c r="C1458" s="41"/>
      <c r="D1458" s="41" t="s">
        <v>1848</v>
      </c>
      <c r="E1458" s="41" t="s">
        <v>3810</v>
      </c>
      <c r="F1458" s="41"/>
      <c r="G1458" s="41" t="s">
        <v>76</v>
      </c>
      <c r="H1458" s="41" t="s">
        <v>1804</v>
      </c>
      <c r="I1458" s="41" t="s">
        <v>5992</v>
      </c>
      <c r="J1458" s="41" t="s">
        <v>1847</v>
      </c>
      <c r="K1458" s="41"/>
      <c r="L1458" s="41" t="s">
        <v>1847</v>
      </c>
      <c r="M1458" s="41" t="s">
        <v>6018</v>
      </c>
      <c r="N1458" s="41">
        <v>60</v>
      </c>
      <c r="O1458" s="41" t="b">
        <v>0</v>
      </c>
      <c r="P1458" s="41" t="s">
        <v>1852</v>
      </c>
      <c r="Q1458" s="41" t="s">
        <v>1853</v>
      </c>
      <c r="R1458" s="41" t="s">
        <v>635</v>
      </c>
    </row>
    <row r="1459" spans="1:18" x14ac:dyDescent="0.25">
      <c r="A1459" s="40" t="s">
        <v>1081</v>
      </c>
      <c r="B1459" s="40" t="s">
        <v>1082</v>
      </c>
      <c r="C1459" s="40" t="s">
        <v>1847</v>
      </c>
      <c r="D1459" s="40" t="s">
        <v>1848</v>
      </c>
      <c r="E1459" s="40" t="s">
        <v>2102</v>
      </c>
      <c r="F1459" s="40"/>
      <c r="G1459" s="40" t="s">
        <v>1813</v>
      </c>
      <c r="H1459" s="40" t="s">
        <v>1814</v>
      </c>
      <c r="I1459" s="40" t="s">
        <v>5580</v>
      </c>
      <c r="J1459" s="40" t="s">
        <v>1082</v>
      </c>
      <c r="K1459" s="40" t="s">
        <v>6019</v>
      </c>
      <c r="L1459" s="40"/>
      <c r="M1459" s="40" t="s">
        <v>6019</v>
      </c>
      <c r="N1459" s="40">
        <v>60</v>
      </c>
      <c r="O1459" s="40" t="b">
        <v>0</v>
      </c>
      <c r="P1459" s="40" t="s">
        <v>3105</v>
      </c>
      <c r="Q1459" s="40" t="s">
        <v>1853</v>
      </c>
      <c r="R1459" s="40" t="s">
        <v>635</v>
      </c>
    </row>
    <row r="1460" spans="1:18" x14ac:dyDescent="0.25">
      <c r="A1460" s="40" t="s">
        <v>371</v>
      </c>
      <c r="B1460" s="40" t="s">
        <v>1083</v>
      </c>
      <c r="C1460" s="40"/>
      <c r="D1460" s="40" t="s">
        <v>1848</v>
      </c>
      <c r="E1460" s="40" t="s">
        <v>1968</v>
      </c>
      <c r="F1460" s="40"/>
      <c r="G1460" s="40" t="s">
        <v>75</v>
      </c>
      <c r="H1460" s="40" t="s">
        <v>1806</v>
      </c>
      <c r="I1460" s="40" t="s">
        <v>5992</v>
      </c>
      <c r="J1460" s="40"/>
      <c r="K1460" s="40"/>
      <c r="L1460" s="40"/>
      <c r="M1460" s="40" t="s">
        <v>6020</v>
      </c>
      <c r="N1460" s="40">
        <v>60</v>
      </c>
      <c r="O1460" s="40" t="b">
        <v>0</v>
      </c>
      <c r="P1460" s="40" t="s">
        <v>1852</v>
      </c>
      <c r="Q1460" s="40" t="s">
        <v>1853</v>
      </c>
      <c r="R1460" s="40" t="s">
        <v>635</v>
      </c>
    </row>
    <row r="1461" spans="1:18" x14ac:dyDescent="0.25">
      <c r="A1461" s="41" t="s">
        <v>1084</v>
      </c>
      <c r="B1461" s="41" t="s">
        <v>1085</v>
      </c>
      <c r="C1461" s="41" t="s">
        <v>1847</v>
      </c>
      <c r="D1461" s="41" t="s">
        <v>1848</v>
      </c>
      <c r="E1461" s="41" t="s">
        <v>3810</v>
      </c>
      <c r="F1461" s="41" t="s">
        <v>6021</v>
      </c>
      <c r="G1461" s="41" t="s">
        <v>76</v>
      </c>
      <c r="H1461" s="41" t="s">
        <v>1804</v>
      </c>
      <c r="I1461" s="41" t="s">
        <v>5580</v>
      </c>
      <c r="J1461" s="41" t="s">
        <v>1847</v>
      </c>
      <c r="K1461" s="41"/>
      <c r="L1461" s="41"/>
      <c r="M1461" s="41" t="s">
        <v>6022</v>
      </c>
      <c r="N1461" s="41">
        <v>60</v>
      </c>
      <c r="O1461" s="41" t="b">
        <v>0</v>
      </c>
      <c r="P1461" s="41" t="s">
        <v>3105</v>
      </c>
      <c r="Q1461" s="41" t="s">
        <v>1853</v>
      </c>
      <c r="R1461" s="41" t="s">
        <v>635</v>
      </c>
    </row>
    <row r="1462" spans="1:18" x14ac:dyDescent="0.25">
      <c r="A1462" s="40" t="s">
        <v>1086</v>
      </c>
      <c r="B1462" s="40" t="s">
        <v>1087</v>
      </c>
      <c r="C1462" s="40"/>
      <c r="D1462" s="40" t="s">
        <v>1848</v>
      </c>
      <c r="E1462" s="40" t="s">
        <v>2764</v>
      </c>
      <c r="F1462" s="40" t="s">
        <v>3309</v>
      </c>
      <c r="G1462" s="40" t="s">
        <v>1813</v>
      </c>
      <c r="H1462" s="40" t="s">
        <v>1814</v>
      </c>
      <c r="I1462" s="40" t="s">
        <v>5992</v>
      </c>
      <c r="J1462" s="40"/>
      <c r="K1462" s="40"/>
      <c r="L1462" s="40"/>
      <c r="M1462" s="40" t="s">
        <v>6023</v>
      </c>
      <c r="N1462" s="40">
        <v>60</v>
      </c>
      <c r="O1462" s="40" t="b">
        <v>0</v>
      </c>
      <c r="P1462" s="40" t="s">
        <v>1852</v>
      </c>
      <c r="Q1462" s="40" t="s">
        <v>1853</v>
      </c>
      <c r="R1462" s="40" t="s">
        <v>635</v>
      </c>
    </row>
    <row r="1463" spans="1:18" x14ac:dyDescent="0.25">
      <c r="A1463" s="40" t="s">
        <v>1088</v>
      </c>
      <c r="B1463" s="40" t="s">
        <v>1089</v>
      </c>
      <c r="C1463" s="40"/>
      <c r="D1463" s="40" t="s">
        <v>1848</v>
      </c>
      <c r="E1463" s="40" t="s">
        <v>4322</v>
      </c>
      <c r="F1463" s="40" t="s">
        <v>6024</v>
      </c>
      <c r="G1463" s="40" t="s">
        <v>1813</v>
      </c>
      <c r="H1463" s="40" t="s">
        <v>1814</v>
      </c>
      <c r="I1463" s="40" t="s">
        <v>5992</v>
      </c>
      <c r="J1463" s="40"/>
      <c r="K1463" s="40"/>
      <c r="L1463" s="40"/>
      <c r="M1463" s="40" t="s">
        <v>6025</v>
      </c>
      <c r="N1463" s="40">
        <v>60</v>
      </c>
      <c r="O1463" s="40" t="b">
        <v>0</v>
      </c>
      <c r="P1463" s="40" t="s">
        <v>1852</v>
      </c>
      <c r="Q1463" s="40" t="s">
        <v>1853</v>
      </c>
      <c r="R1463" s="40" t="s">
        <v>635</v>
      </c>
    </row>
    <row r="1464" spans="1:18" x14ac:dyDescent="0.25">
      <c r="A1464" s="40" t="s">
        <v>1090</v>
      </c>
      <c r="B1464" s="40" t="s">
        <v>1091</v>
      </c>
      <c r="C1464" s="40"/>
      <c r="D1464" s="40" t="s">
        <v>1848</v>
      </c>
      <c r="E1464" s="40" t="s">
        <v>4322</v>
      </c>
      <c r="F1464" s="40" t="s">
        <v>6026</v>
      </c>
      <c r="G1464" s="40"/>
      <c r="H1464" s="40"/>
      <c r="I1464" s="40" t="s">
        <v>5992</v>
      </c>
      <c r="J1464" s="40"/>
      <c r="K1464" s="40"/>
      <c r="L1464" s="40"/>
      <c r="M1464" s="40" t="s">
        <v>6027</v>
      </c>
      <c r="N1464" s="40">
        <v>60</v>
      </c>
      <c r="O1464" s="40" t="b">
        <v>0</v>
      </c>
      <c r="P1464" s="40" t="s">
        <v>1852</v>
      </c>
      <c r="Q1464" s="40" t="s">
        <v>1853</v>
      </c>
      <c r="R1464" s="40" t="s">
        <v>635</v>
      </c>
    </row>
    <row r="1465" spans="1:18" x14ac:dyDescent="0.25">
      <c r="A1465" s="40" t="s">
        <v>1092</v>
      </c>
      <c r="B1465" s="40" t="s">
        <v>1093</v>
      </c>
      <c r="C1465" s="40" t="s">
        <v>1847</v>
      </c>
      <c r="D1465" s="40" t="s">
        <v>1848</v>
      </c>
      <c r="E1465" s="40" t="s">
        <v>1985</v>
      </c>
      <c r="F1465" s="40"/>
      <c r="G1465" s="40" t="s">
        <v>1813</v>
      </c>
      <c r="H1465" s="40" t="s">
        <v>1814</v>
      </c>
      <c r="I1465" s="40" t="s">
        <v>5580</v>
      </c>
      <c r="J1465" s="40" t="s">
        <v>1093</v>
      </c>
      <c r="K1465" s="40"/>
      <c r="L1465" s="40"/>
      <c r="M1465" s="40" t="s">
        <v>6028</v>
      </c>
      <c r="N1465" s="40">
        <v>60</v>
      </c>
      <c r="O1465" s="40" t="b">
        <v>0</v>
      </c>
      <c r="P1465" s="40" t="s">
        <v>3105</v>
      </c>
      <c r="Q1465" s="40" t="s">
        <v>1853</v>
      </c>
      <c r="R1465" s="40" t="s">
        <v>635</v>
      </c>
    </row>
    <row r="1466" spans="1:18" x14ac:dyDescent="0.25">
      <c r="A1466" s="41" t="s">
        <v>1094</v>
      </c>
      <c r="B1466" s="41" t="s">
        <v>1095</v>
      </c>
      <c r="C1466" s="41" t="s">
        <v>1847</v>
      </c>
      <c r="D1466" s="41" t="s">
        <v>1848</v>
      </c>
      <c r="E1466" s="41" t="s">
        <v>5334</v>
      </c>
      <c r="F1466" s="41"/>
      <c r="G1466" s="41" t="s">
        <v>1813</v>
      </c>
      <c r="H1466" s="41" t="s">
        <v>1814</v>
      </c>
      <c r="I1466" s="41" t="s">
        <v>5580</v>
      </c>
      <c r="J1466" s="41" t="s">
        <v>1095</v>
      </c>
      <c r="K1466" s="41" t="s">
        <v>6029</v>
      </c>
      <c r="L1466" s="41"/>
      <c r="M1466" s="41" t="s">
        <v>6030</v>
      </c>
      <c r="N1466" s="41">
        <v>60</v>
      </c>
      <c r="O1466" s="41" t="b">
        <v>0</v>
      </c>
      <c r="P1466" s="41" t="s">
        <v>3105</v>
      </c>
      <c r="Q1466" s="41" t="s">
        <v>1853</v>
      </c>
      <c r="R1466" s="41" t="s">
        <v>635</v>
      </c>
    </row>
    <row r="1467" spans="1:18" x14ac:dyDescent="0.25">
      <c r="A1467" s="40" t="s">
        <v>104</v>
      </c>
      <c r="B1467" s="40" t="s">
        <v>1100</v>
      </c>
      <c r="C1467" s="40"/>
      <c r="D1467" s="40" t="s">
        <v>1848</v>
      </c>
      <c r="E1467" s="40" t="s">
        <v>3164</v>
      </c>
      <c r="F1467" s="40"/>
      <c r="G1467" s="40"/>
      <c r="H1467" s="40"/>
      <c r="I1467" s="40" t="s">
        <v>5992</v>
      </c>
      <c r="J1467" s="40"/>
      <c r="K1467" s="40"/>
      <c r="L1467" s="40"/>
      <c r="M1467" s="40" t="s">
        <v>6031</v>
      </c>
      <c r="N1467" s="40">
        <v>60</v>
      </c>
      <c r="O1467" s="40" t="b">
        <v>0</v>
      </c>
      <c r="P1467" s="40" t="s">
        <v>1852</v>
      </c>
      <c r="Q1467" s="40" t="s">
        <v>1853</v>
      </c>
      <c r="R1467" s="40" t="s">
        <v>635</v>
      </c>
    </row>
    <row r="1468" spans="1:18" x14ac:dyDescent="0.25">
      <c r="A1468" s="40" t="s">
        <v>1096</v>
      </c>
      <c r="B1468" s="40" t="s">
        <v>1097</v>
      </c>
      <c r="C1468" s="40"/>
      <c r="D1468" s="40" t="s">
        <v>1848</v>
      </c>
      <c r="E1468" s="40" t="s">
        <v>2060</v>
      </c>
      <c r="F1468" s="40" t="s">
        <v>6032</v>
      </c>
      <c r="G1468" s="40"/>
      <c r="H1468" s="40"/>
      <c r="I1468" s="40" t="s">
        <v>5992</v>
      </c>
      <c r="J1468" s="40"/>
      <c r="K1468" s="40"/>
      <c r="L1468" s="40"/>
      <c r="M1468" s="40" t="s">
        <v>6033</v>
      </c>
      <c r="N1468" s="40">
        <v>60</v>
      </c>
      <c r="O1468" s="40" t="b">
        <v>0</v>
      </c>
      <c r="P1468" s="40" t="s">
        <v>1852</v>
      </c>
      <c r="Q1468" s="40" t="s">
        <v>1853</v>
      </c>
      <c r="R1468" s="40" t="s">
        <v>635</v>
      </c>
    </row>
    <row r="1469" spans="1:18" x14ac:dyDescent="0.25">
      <c r="A1469" s="41" t="s">
        <v>1098</v>
      </c>
      <c r="B1469" s="41" t="s">
        <v>1099</v>
      </c>
      <c r="C1469" s="41"/>
      <c r="D1469" s="41" t="s">
        <v>1848</v>
      </c>
      <c r="E1469" s="41" t="s">
        <v>4322</v>
      </c>
      <c r="F1469" s="41" t="s">
        <v>6034</v>
      </c>
      <c r="G1469" s="41"/>
      <c r="H1469" s="41"/>
      <c r="I1469" s="41" t="s">
        <v>5992</v>
      </c>
      <c r="J1469" s="41"/>
      <c r="K1469" s="41"/>
      <c r="L1469" s="41"/>
      <c r="M1469" s="41" t="s">
        <v>6035</v>
      </c>
      <c r="N1469" s="41">
        <v>60</v>
      </c>
      <c r="O1469" s="41" t="b">
        <v>0</v>
      </c>
      <c r="P1469" s="41" t="s">
        <v>1852</v>
      </c>
      <c r="Q1469" s="41" t="s">
        <v>1853</v>
      </c>
      <c r="R1469" s="41" t="s">
        <v>635</v>
      </c>
    </row>
    <row r="1470" spans="1:18" x14ac:dyDescent="0.25">
      <c r="A1470" s="41" t="s">
        <v>1101</v>
      </c>
      <c r="B1470" s="41" t="s">
        <v>1102</v>
      </c>
      <c r="C1470" s="41"/>
      <c r="D1470" s="41" t="s">
        <v>1848</v>
      </c>
      <c r="E1470" s="41" t="s">
        <v>1960</v>
      </c>
      <c r="F1470" s="41" t="s">
        <v>6036</v>
      </c>
      <c r="G1470" s="41" t="s">
        <v>76</v>
      </c>
      <c r="H1470" s="41" t="s">
        <v>1804</v>
      </c>
      <c r="I1470" s="41" t="s">
        <v>5992</v>
      </c>
      <c r="J1470" s="41" t="s">
        <v>1102</v>
      </c>
      <c r="K1470" s="41" t="s">
        <v>6037</v>
      </c>
      <c r="L1470" s="41" t="s">
        <v>1847</v>
      </c>
      <c r="M1470" s="41" t="s">
        <v>6037</v>
      </c>
      <c r="N1470" s="41">
        <v>60</v>
      </c>
      <c r="O1470" s="41" t="b">
        <v>0</v>
      </c>
      <c r="P1470" s="41" t="s">
        <v>1852</v>
      </c>
      <c r="Q1470" s="41" t="s">
        <v>1853</v>
      </c>
      <c r="R1470" s="41" t="s">
        <v>635</v>
      </c>
    </row>
    <row r="1471" spans="1:18" x14ac:dyDescent="0.25">
      <c r="A1471" s="40" t="s">
        <v>1103</v>
      </c>
      <c r="B1471" s="40" t="s">
        <v>1104</v>
      </c>
      <c r="C1471" s="40"/>
      <c r="D1471" s="40" t="s">
        <v>1848</v>
      </c>
      <c r="E1471" s="40" t="s">
        <v>3353</v>
      </c>
      <c r="F1471" s="40" t="s">
        <v>6038</v>
      </c>
      <c r="G1471" s="40"/>
      <c r="H1471" s="40"/>
      <c r="I1471" s="40" t="s">
        <v>5992</v>
      </c>
      <c r="J1471" s="40"/>
      <c r="K1471" s="40"/>
      <c r="L1471" s="40"/>
      <c r="M1471" s="40" t="s">
        <v>6039</v>
      </c>
      <c r="N1471" s="40">
        <v>60</v>
      </c>
      <c r="O1471" s="40" t="b">
        <v>0</v>
      </c>
      <c r="P1471" s="40" t="s">
        <v>1852</v>
      </c>
      <c r="Q1471" s="40" t="s">
        <v>1853</v>
      </c>
      <c r="R1471" s="40" t="s">
        <v>635</v>
      </c>
    </row>
    <row r="1472" spans="1:18" x14ac:dyDescent="0.25">
      <c r="A1472" s="40" t="s">
        <v>1105</v>
      </c>
      <c r="B1472" s="40" t="s">
        <v>1106</v>
      </c>
      <c r="C1472" s="40"/>
      <c r="D1472" s="40" t="s">
        <v>1848</v>
      </c>
      <c r="E1472" s="40" t="s">
        <v>3164</v>
      </c>
      <c r="F1472" s="40"/>
      <c r="G1472" s="40" t="s">
        <v>1813</v>
      </c>
      <c r="H1472" s="40" t="s">
        <v>1814</v>
      </c>
      <c r="I1472" s="40" t="s">
        <v>5992</v>
      </c>
      <c r="J1472" s="40" t="s">
        <v>1106</v>
      </c>
      <c r="K1472" s="40" t="s">
        <v>6040</v>
      </c>
      <c r="L1472" s="40" t="s">
        <v>1847</v>
      </c>
      <c r="M1472" s="40" t="s">
        <v>6040</v>
      </c>
      <c r="N1472" s="40">
        <v>60</v>
      </c>
      <c r="O1472" s="40" t="b">
        <v>0</v>
      </c>
      <c r="P1472" s="40" t="s">
        <v>1852</v>
      </c>
      <c r="Q1472" s="40" t="s">
        <v>1853</v>
      </c>
      <c r="R1472" s="40" t="s">
        <v>635</v>
      </c>
    </row>
    <row r="1473" spans="1:18" x14ac:dyDescent="0.25">
      <c r="A1473" s="41" t="s">
        <v>1107</v>
      </c>
      <c r="B1473" s="41" t="s">
        <v>1108</v>
      </c>
      <c r="C1473" s="41"/>
      <c r="D1473" s="41" t="s">
        <v>1848</v>
      </c>
      <c r="E1473" s="41" t="s">
        <v>2102</v>
      </c>
      <c r="F1473" s="41"/>
      <c r="G1473" s="41" t="s">
        <v>1813</v>
      </c>
      <c r="H1473" s="41" t="s">
        <v>1814</v>
      </c>
      <c r="I1473" s="41" t="s">
        <v>5992</v>
      </c>
      <c r="J1473" s="41" t="s">
        <v>1108</v>
      </c>
      <c r="K1473" s="41" t="s">
        <v>6041</v>
      </c>
      <c r="L1473" s="41" t="s">
        <v>1847</v>
      </c>
      <c r="M1473" s="41" t="s">
        <v>6041</v>
      </c>
      <c r="N1473" s="41">
        <v>60</v>
      </c>
      <c r="O1473" s="41" t="b">
        <v>0</v>
      </c>
      <c r="P1473" s="41" t="s">
        <v>1852</v>
      </c>
      <c r="Q1473" s="41" t="s">
        <v>1853</v>
      </c>
      <c r="R1473" s="41" t="s">
        <v>635</v>
      </c>
    </row>
    <row r="1474" spans="1:18" x14ac:dyDescent="0.25">
      <c r="A1474" s="41" t="s">
        <v>1109</v>
      </c>
      <c r="B1474" s="41" t="s">
        <v>1110</v>
      </c>
      <c r="C1474" s="41"/>
      <c r="D1474" s="41" t="s">
        <v>1848</v>
      </c>
      <c r="E1474" s="41" t="s">
        <v>1968</v>
      </c>
      <c r="F1474" s="41" t="s">
        <v>6042</v>
      </c>
      <c r="G1474" s="41"/>
      <c r="H1474" s="41"/>
      <c r="I1474" s="41" t="s">
        <v>5992</v>
      </c>
      <c r="J1474" s="41"/>
      <c r="K1474" s="41"/>
      <c r="L1474" s="41"/>
      <c r="M1474" s="41" t="s">
        <v>6043</v>
      </c>
      <c r="N1474" s="41">
        <v>60</v>
      </c>
      <c r="O1474" s="41" t="b">
        <v>0</v>
      </c>
      <c r="P1474" s="41" t="s">
        <v>1852</v>
      </c>
      <c r="Q1474" s="41" t="s">
        <v>1853</v>
      </c>
      <c r="R1474" s="41" t="s">
        <v>635</v>
      </c>
    </row>
    <row r="1475" spans="1:18" x14ac:dyDescent="0.25">
      <c r="A1475" s="40" t="s">
        <v>240</v>
      </c>
      <c r="B1475" s="40" t="s">
        <v>1111</v>
      </c>
      <c r="C1475" s="40" t="s">
        <v>1847</v>
      </c>
      <c r="D1475" s="40" t="s">
        <v>1848</v>
      </c>
      <c r="E1475" s="40" t="s">
        <v>1956</v>
      </c>
      <c r="F1475" s="40"/>
      <c r="G1475" s="40" t="s">
        <v>75</v>
      </c>
      <c r="H1475" s="40" t="s">
        <v>1806</v>
      </c>
      <c r="I1475" s="40" t="s">
        <v>5580</v>
      </c>
      <c r="J1475" s="40" t="s">
        <v>1847</v>
      </c>
      <c r="K1475" s="40"/>
      <c r="L1475" s="40"/>
      <c r="M1475" s="40" t="s">
        <v>6044</v>
      </c>
      <c r="N1475" s="40">
        <v>60</v>
      </c>
      <c r="O1475" s="40" t="b">
        <v>0</v>
      </c>
      <c r="P1475" s="40" t="s">
        <v>3105</v>
      </c>
      <c r="Q1475" s="40" t="s">
        <v>1853</v>
      </c>
      <c r="R1475" s="40" t="s">
        <v>635</v>
      </c>
    </row>
    <row r="1476" spans="1:18" x14ac:dyDescent="0.25">
      <c r="A1476" s="40" t="s">
        <v>1112</v>
      </c>
      <c r="B1476" s="40" t="s">
        <v>1113</v>
      </c>
      <c r="C1476" s="40"/>
      <c r="D1476" s="40" t="s">
        <v>1848</v>
      </c>
      <c r="E1476" s="40" t="s">
        <v>2102</v>
      </c>
      <c r="F1476" s="40" t="s">
        <v>2754</v>
      </c>
      <c r="G1476" s="40" t="s">
        <v>1813</v>
      </c>
      <c r="H1476" s="40" t="s">
        <v>1814</v>
      </c>
      <c r="I1476" s="40" t="s">
        <v>5992</v>
      </c>
      <c r="J1476" s="40" t="s">
        <v>1113</v>
      </c>
      <c r="K1476" s="40" t="s">
        <v>6045</v>
      </c>
      <c r="L1476" s="40" t="s">
        <v>1847</v>
      </c>
      <c r="M1476" s="40" t="s">
        <v>6046</v>
      </c>
      <c r="N1476" s="40">
        <v>60</v>
      </c>
      <c r="O1476" s="40" t="b">
        <v>0</v>
      </c>
      <c r="P1476" s="40" t="s">
        <v>1852</v>
      </c>
      <c r="Q1476" s="40" t="s">
        <v>1853</v>
      </c>
      <c r="R1476" s="40" t="s">
        <v>635</v>
      </c>
    </row>
    <row r="1477" spans="1:18" x14ac:dyDescent="0.25">
      <c r="A1477" s="40" t="s">
        <v>1114</v>
      </c>
      <c r="B1477" s="40" t="s">
        <v>1115</v>
      </c>
      <c r="C1477" s="40"/>
      <c r="D1477" s="40" t="s">
        <v>1848</v>
      </c>
      <c r="E1477" s="40" t="s">
        <v>3164</v>
      </c>
      <c r="F1477" s="40" t="s">
        <v>6047</v>
      </c>
      <c r="G1477" s="40" t="s">
        <v>1813</v>
      </c>
      <c r="H1477" s="40" t="s">
        <v>1814</v>
      </c>
      <c r="I1477" s="40" t="s">
        <v>5992</v>
      </c>
      <c r="J1477" s="40" t="s">
        <v>1115</v>
      </c>
      <c r="K1477" s="40" t="s">
        <v>6048</v>
      </c>
      <c r="L1477" s="40" t="s">
        <v>1847</v>
      </c>
      <c r="M1477" s="40" t="s">
        <v>6048</v>
      </c>
      <c r="N1477" s="40">
        <v>60</v>
      </c>
      <c r="O1477" s="40" t="b">
        <v>0</v>
      </c>
      <c r="P1477" s="40" t="s">
        <v>1852</v>
      </c>
      <c r="Q1477" s="40" t="s">
        <v>1853</v>
      </c>
      <c r="R1477" s="40" t="s">
        <v>635</v>
      </c>
    </row>
    <row r="1478" spans="1:18" x14ac:dyDescent="0.25">
      <c r="A1478" s="40" t="s">
        <v>162</v>
      </c>
      <c r="B1478" s="40" t="s">
        <v>1116</v>
      </c>
      <c r="C1478" s="40"/>
      <c r="D1478" s="40" t="s">
        <v>1848</v>
      </c>
      <c r="E1478" s="40" t="s">
        <v>2060</v>
      </c>
      <c r="F1478" s="40" t="s">
        <v>6049</v>
      </c>
      <c r="G1478" s="40" t="s">
        <v>1813</v>
      </c>
      <c r="H1478" s="40" t="s">
        <v>1814</v>
      </c>
      <c r="I1478" s="40" t="s">
        <v>5992</v>
      </c>
      <c r="J1478" s="40" t="s">
        <v>1847</v>
      </c>
      <c r="K1478" s="40"/>
      <c r="L1478" s="40" t="s">
        <v>1847</v>
      </c>
      <c r="M1478" s="40" t="s">
        <v>6050</v>
      </c>
      <c r="N1478" s="40">
        <v>60</v>
      </c>
      <c r="O1478" s="40" t="b">
        <v>0</v>
      </c>
      <c r="P1478" s="40" t="s">
        <v>1852</v>
      </c>
      <c r="Q1478" s="40" t="s">
        <v>1853</v>
      </c>
      <c r="R1478" s="40" t="s">
        <v>635</v>
      </c>
    </row>
    <row r="1479" spans="1:18" x14ac:dyDescent="0.25">
      <c r="A1479" s="40" t="s">
        <v>1117</v>
      </c>
      <c r="B1479" s="40" t="s">
        <v>1118</v>
      </c>
      <c r="C1479" s="40"/>
      <c r="D1479" s="40" t="s">
        <v>1848</v>
      </c>
      <c r="E1479" s="40" t="s">
        <v>2132</v>
      </c>
      <c r="F1479" s="40" t="s">
        <v>6051</v>
      </c>
      <c r="G1479" s="40" t="s">
        <v>1813</v>
      </c>
      <c r="H1479" s="40" t="s">
        <v>1814</v>
      </c>
      <c r="I1479" s="40" t="s">
        <v>5992</v>
      </c>
      <c r="J1479" s="40" t="s">
        <v>1118</v>
      </c>
      <c r="K1479" s="40" t="s">
        <v>6052</v>
      </c>
      <c r="L1479" s="40" t="s">
        <v>1847</v>
      </c>
      <c r="M1479" s="40" t="s">
        <v>6052</v>
      </c>
      <c r="N1479" s="40">
        <v>60</v>
      </c>
      <c r="O1479" s="40" t="b">
        <v>0</v>
      </c>
      <c r="P1479" s="40" t="s">
        <v>1852</v>
      </c>
      <c r="Q1479" s="40" t="s">
        <v>1853</v>
      </c>
      <c r="R1479" s="40" t="s">
        <v>635</v>
      </c>
    </row>
    <row r="1480" spans="1:18" x14ac:dyDescent="0.25">
      <c r="A1480" s="40" t="s">
        <v>1119</v>
      </c>
      <c r="B1480" s="40" t="s">
        <v>1120</v>
      </c>
      <c r="C1480" s="40"/>
      <c r="D1480" s="40" t="s">
        <v>1848</v>
      </c>
      <c r="E1480" s="40" t="s">
        <v>1916</v>
      </c>
      <c r="F1480" s="40" t="s">
        <v>5437</v>
      </c>
      <c r="G1480" s="40"/>
      <c r="H1480" s="40"/>
      <c r="I1480" s="40" t="s">
        <v>5992</v>
      </c>
      <c r="J1480" s="40"/>
      <c r="K1480" s="40"/>
      <c r="L1480" s="40"/>
      <c r="M1480" s="40" t="s">
        <v>6053</v>
      </c>
      <c r="N1480" s="40">
        <v>60</v>
      </c>
      <c r="O1480" s="40" t="b">
        <v>0</v>
      </c>
      <c r="P1480" s="40" t="s">
        <v>1852</v>
      </c>
      <c r="Q1480" s="40" t="s">
        <v>1853</v>
      </c>
      <c r="R1480" s="40" t="s">
        <v>635</v>
      </c>
    </row>
    <row r="1481" spans="1:18" x14ac:dyDescent="0.25">
      <c r="A1481" s="40" t="s">
        <v>1121</v>
      </c>
      <c r="B1481" s="40" t="s">
        <v>1122</v>
      </c>
      <c r="C1481" s="40"/>
      <c r="D1481" s="40" t="s">
        <v>1848</v>
      </c>
      <c r="E1481" s="40" t="s">
        <v>4322</v>
      </c>
      <c r="F1481" s="40" t="s">
        <v>6054</v>
      </c>
      <c r="G1481" s="40"/>
      <c r="H1481" s="40"/>
      <c r="I1481" s="40" t="s">
        <v>5992</v>
      </c>
      <c r="J1481" s="40"/>
      <c r="K1481" s="40"/>
      <c r="L1481" s="40"/>
      <c r="M1481" s="40" t="s">
        <v>6055</v>
      </c>
      <c r="N1481" s="40">
        <v>60</v>
      </c>
      <c r="O1481" s="40" t="b">
        <v>0</v>
      </c>
      <c r="P1481" s="40" t="s">
        <v>1852</v>
      </c>
      <c r="Q1481" s="40" t="s">
        <v>1853</v>
      </c>
      <c r="R1481" s="40" t="s">
        <v>635</v>
      </c>
    </row>
    <row r="1482" spans="1:18" x14ac:dyDescent="0.25">
      <c r="A1482" s="41" t="s">
        <v>1123</v>
      </c>
      <c r="B1482" s="41" t="s">
        <v>1124</v>
      </c>
      <c r="C1482" s="41" t="s">
        <v>1847</v>
      </c>
      <c r="D1482" s="41" t="s">
        <v>1848</v>
      </c>
      <c r="E1482" s="41" t="s">
        <v>1956</v>
      </c>
      <c r="F1482" s="41"/>
      <c r="G1482" s="41" t="s">
        <v>75</v>
      </c>
      <c r="H1482" s="41" t="s">
        <v>1806</v>
      </c>
      <c r="I1482" s="41" t="s">
        <v>5580</v>
      </c>
      <c r="J1482" s="41" t="s">
        <v>1124</v>
      </c>
      <c r="K1482" s="41"/>
      <c r="L1482" s="41"/>
      <c r="M1482" s="41" t="s">
        <v>6056</v>
      </c>
      <c r="N1482" s="41">
        <v>60</v>
      </c>
      <c r="O1482" s="41" t="b">
        <v>0</v>
      </c>
      <c r="P1482" s="41" t="s">
        <v>3105</v>
      </c>
      <c r="Q1482" s="41" t="s">
        <v>1853</v>
      </c>
      <c r="R1482" s="41" t="s">
        <v>635</v>
      </c>
    </row>
    <row r="1483" spans="1:18" x14ac:dyDescent="0.25">
      <c r="A1483" s="40" t="s">
        <v>1125</v>
      </c>
      <c r="B1483" s="40" t="s">
        <v>1126</v>
      </c>
      <c r="C1483" s="40"/>
      <c r="D1483" s="40" t="s">
        <v>1848</v>
      </c>
      <c r="E1483" s="40" t="s">
        <v>5999</v>
      </c>
      <c r="F1483" s="40" t="s">
        <v>6057</v>
      </c>
      <c r="G1483" s="40"/>
      <c r="H1483" s="40"/>
      <c r="I1483" s="40" t="s">
        <v>5992</v>
      </c>
      <c r="J1483" s="40"/>
      <c r="K1483" s="40"/>
      <c r="L1483" s="40"/>
      <c r="M1483" s="40" t="s">
        <v>6058</v>
      </c>
      <c r="N1483" s="40">
        <v>60</v>
      </c>
      <c r="O1483" s="40" t="b">
        <v>0</v>
      </c>
      <c r="P1483" s="40" t="s">
        <v>1852</v>
      </c>
      <c r="Q1483" s="40" t="s">
        <v>1853</v>
      </c>
      <c r="R1483" s="40" t="s">
        <v>635</v>
      </c>
    </row>
    <row r="1484" spans="1:18" x14ac:dyDescent="0.25">
      <c r="A1484" s="41" t="s">
        <v>1127</v>
      </c>
      <c r="B1484" s="41" t="s">
        <v>1128</v>
      </c>
      <c r="C1484" s="41" t="s">
        <v>1847</v>
      </c>
      <c r="D1484" s="41" t="s">
        <v>1848</v>
      </c>
      <c r="E1484" s="41" t="s">
        <v>2102</v>
      </c>
      <c r="F1484" s="41"/>
      <c r="G1484" s="41" t="s">
        <v>1813</v>
      </c>
      <c r="H1484" s="41" t="s">
        <v>1814</v>
      </c>
      <c r="I1484" s="41" t="s">
        <v>5580</v>
      </c>
      <c r="J1484" s="41" t="s">
        <v>1128</v>
      </c>
      <c r="K1484" s="41"/>
      <c r="L1484" s="41"/>
      <c r="M1484" s="41" t="s">
        <v>6059</v>
      </c>
      <c r="N1484" s="41">
        <v>60</v>
      </c>
      <c r="O1484" s="41" t="b">
        <v>0</v>
      </c>
      <c r="P1484" s="41" t="s">
        <v>3105</v>
      </c>
      <c r="Q1484" s="41" t="s">
        <v>1853</v>
      </c>
      <c r="R1484" s="41" t="s">
        <v>635</v>
      </c>
    </row>
    <row r="1485" spans="1:18" x14ac:dyDescent="0.25">
      <c r="A1485" s="40" t="s">
        <v>1129</v>
      </c>
      <c r="B1485" s="40" t="s">
        <v>1130</v>
      </c>
      <c r="C1485" s="40" t="s">
        <v>1847</v>
      </c>
      <c r="D1485" s="40" t="s">
        <v>1848</v>
      </c>
      <c r="E1485" s="40" t="s">
        <v>2001</v>
      </c>
      <c r="F1485" s="40"/>
      <c r="G1485" s="40" t="s">
        <v>76</v>
      </c>
      <c r="H1485" s="40" t="s">
        <v>1804</v>
      </c>
      <c r="I1485" s="40" t="s">
        <v>5580</v>
      </c>
      <c r="J1485" s="40" t="s">
        <v>1130</v>
      </c>
      <c r="K1485" s="40"/>
      <c r="L1485" s="40"/>
      <c r="M1485" s="40" t="s">
        <v>6060</v>
      </c>
      <c r="N1485" s="40">
        <v>60</v>
      </c>
      <c r="O1485" s="40" t="b">
        <v>0</v>
      </c>
      <c r="P1485" s="40" t="s">
        <v>3105</v>
      </c>
      <c r="Q1485" s="40" t="s">
        <v>1853</v>
      </c>
      <c r="R1485" s="40" t="s">
        <v>635</v>
      </c>
    </row>
    <row r="1486" spans="1:18" x14ac:dyDescent="0.25">
      <c r="A1486" s="40" t="s">
        <v>164</v>
      </c>
      <c r="B1486" s="40" t="s">
        <v>1131</v>
      </c>
      <c r="C1486" s="40"/>
      <c r="D1486" s="40" t="s">
        <v>1848</v>
      </c>
      <c r="E1486" s="40" t="s">
        <v>2132</v>
      </c>
      <c r="F1486" s="40" t="s">
        <v>6051</v>
      </c>
      <c r="G1486" s="40"/>
      <c r="H1486" s="40"/>
      <c r="I1486" s="40" t="s">
        <v>5992</v>
      </c>
      <c r="J1486" s="40"/>
      <c r="K1486" s="40"/>
      <c r="L1486" s="40"/>
      <c r="M1486" s="40" t="s">
        <v>6061</v>
      </c>
      <c r="N1486" s="40">
        <v>60</v>
      </c>
      <c r="O1486" s="40" t="b">
        <v>0</v>
      </c>
      <c r="P1486" s="40" t="s">
        <v>1852</v>
      </c>
      <c r="Q1486" s="40" t="s">
        <v>1853</v>
      </c>
      <c r="R1486" s="40" t="s">
        <v>635</v>
      </c>
    </row>
    <row r="1487" spans="1:18" x14ac:dyDescent="0.25">
      <c r="A1487" s="40" t="s">
        <v>167</v>
      </c>
      <c r="B1487" s="40" t="s">
        <v>1132</v>
      </c>
      <c r="C1487" s="40"/>
      <c r="D1487" s="40" t="s">
        <v>1848</v>
      </c>
      <c r="E1487" s="40" t="s">
        <v>2132</v>
      </c>
      <c r="F1487" s="40" t="s">
        <v>6051</v>
      </c>
      <c r="G1487" s="40"/>
      <c r="H1487" s="40"/>
      <c r="I1487" s="40" t="s">
        <v>5992</v>
      </c>
      <c r="J1487" s="40"/>
      <c r="K1487" s="40"/>
      <c r="L1487" s="40"/>
      <c r="M1487" s="40" t="s">
        <v>6062</v>
      </c>
      <c r="N1487" s="40">
        <v>60</v>
      </c>
      <c r="O1487" s="40" t="b">
        <v>0</v>
      </c>
      <c r="P1487" s="40" t="s">
        <v>1852</v>
      </c>
      <c r="Q1487" s="40" t="s">
        <v>1853</v>
      </c>
      <c r="R1487" s="40" t="s">
        <v>635</v>
      </c>
    </row>
    <row r="1488" spans="1:18" x14ac:dyDescent="0.25">
      <c r="A1488" s="40" t="s">
        <v>1133</v>
      </c>
      <c r="B1488" s="40" t="s">
        <v>1134</v>
      </c>
      <c r="C1488" s="40"/>
      <c r="D1488" s="40" t="s">
        <v>1848</v>
      </c>
      <c r="E1488" s="40" t="s">
        <v>4096</v>
      </c>
      <c r="F1488" s="40" t="s">
        <v>6063</v>
      </c>
      <c r="G1488" s="40"/>
      <c r="H1488" s="40"/>
      <c r="I1488" s="40" t="s">
        <v>5992</v>
      </c>
      <c r="J1488" s="40"/>
      <c r="K1488" s="40"/>
      <c r="L1488" s="40"/>
      <c r="M1488" s="40" t="s">
        <v>6064</v>
      </c>
      <c r="N1488" s="40">
        <v>60</v>
      </c>
      <c r="O1488" s="40" t="b">
        <v>0</v>
      </c>
      <c r="P1488" s="40" t="s">
        <v>1852</v>
      </c>
      <c r="Q1488" s="40" t="s">
        <v>1853</v>
      </c>
      <c r="R1488" s="40" t="s">
        <v>635</v>
      </c>
    </row>
    <row r="1489" spans="1:18" x14ac:dyDescent="0.25">
      <c r="A1489" s="40" t="s">
        <v>163</v>
      </c>
      <c r="B1489" s="40" t="s">
        <v>1135</v>
      </c>
      <c r="C1489" s="40"/>
      <c r="D1489" s="40" t="s">
        <v>1848</v>
      </c>
      <c r="E1489" s="40" t="s">
        <v>6065</v>
      </c>
      <c r="F1489" s="40" t="s">
        <v>6066</v>
      </c>
      <c r="G1489" s="40" t="s">
        <v>75</v>
      </c>
      <c r="H1489" s="40" t="s">
        <v>1806</v>
      </c>
      <c r="I1489" s="40" t="s">
        <v>5992</v>
      </c>
      <c r="J1489" s="40" t="s">
        <v>1847</v>
      </c>
      <c r="K1489" s="40"/>
      <c r="L1489" s="40" t="s">
        <v>1847</v>
      </c>
      <c r="M1489" s="40" t="s">
        <v>6067</v>
      </c>
      <c r="N1489" s="40">
        <v>60</v>
      </c>
      <c r="O1489" s="40" t="b">
        <v>0</v>
      </c>
      <c r="P1489" s="40" t="s">
        <v>1852</v>
      </c>
      <c r="Q1489" s="40" t="s">
        <v>1853</v>
      </c>
      <c r="R1489" s="40" t="s">
        <v>635</v>
      </c>
    </row>
    <row r="1490" spans="1:18" x14ac:dyDescent="0.25">
      <c r="A1490" s="40" t="s">
        <v>1136</v>
      </c>
      <c r="B1490" s="40" t="s">
        <v>1137</v>
      </c>
      <c r="C1490" s="40"/>
      <c r="D1490" s="40" t="s">
        <v>1848</v>
      </c>
      <c r="E1490" s="40" t="s">
        <v>2001</v>
      </c>
      <c r="F1490" s="40" t="s">
        <v>3457</v>
      </c>
      <c r="G1490" s="40"/>
      <c r="H1490" s="40"/>
      <c r="I1490" s="40" t="s">
        <v>5992</v>
      </c>
      <c r="J1490" s="40"/>
      <c r="K1490" s="40"/>
      <c r="L1490" s="40"/>
      <c r="M1490" s="40" t="s">
        <v>6068</v>
      </c>
      <c r="N1490" s="40">
        <v>60</v>
      </c>
      <c r="O1490" s="40" t="b">
        <v>0</v>
      </c>
      <c r="P1490" s="40" t="s">
        <v>1852</v>
      </c>
      <c r="Q1490" s="40" t="s">
        <v>1853</v>
      </c>
      <c r="R1490" s="40" t="s">
        <v>635</v>
      </c>
    </row>
    <row r="1491" spans="1:18" x14ac:dyDescent="0.25">
      <c r="A1491" s="40" t="s">
        <v>165</v>
      </c>
      <c r="B1491" s="40" t="s">
        <v>1142</v>
      </c>
      <c r="C1491" s="40"/>
      <c r="D1491" s="40" t="s">
        <v>1848</v>
      </c>
      <c r="E1491" s="40" t="s">
        <v>4096</v>
      </c>
      <c r="F1491" s="40" t="s">
        <v>6069</v>
      </c>
      <c r="G1491" s="40"/>
      <c r="H1491" s="40"/>
      <c r="I1491" s="40" t="s">
        <v>5992</v>
      </c>
      <c r="J1491" s="40"/>
      <c r="K1491" s="40"/>
      <c r="L1491" s="40"/>
      <c r="M1491" s="40" t="s">
        <v>6070</v>
      </c>
      <c r="N1491" s="40">
        <v>60</v>
      </c>
      <c r="O1491" s="40" t="b">
        <v>0</v>
      </c>
      <c r="P1491" s="40" t="s">
        <v>1852</v>
      </c>
      <c r="Q1491" s="40" t="s">
        <v>1853</v>
      </c>
      <c r="R1491" s="40" t="s">
        <v>635</v>
      </c>
    </row>
    <row r="1492" spans="1:18" x14ac:dyDescent="0.25">
      <c r="A1492" s="40" t="s">
        <v>1138</v>
      </c>
      <c r="B1492" s="40" t="s">
        <v>1139</v>
      </c>
      <c r="C1492" s="40"/>
      <c r="D1492" s="40" t="s">
        <v>1848</v>
      </c>
      <c r="E1492" s="40" t="s">
        <v>1968</v>
      </c>
      <c r="F1492" s="40" t="s">
        <v>6042</v>
      </c>
      <c r="G1492" s="40"/>
      <c r="H1492" s="40"/>
      <c r="I1492" s="40" t="s">
        <v>5992</v>
      </c>
      <c r="J1492" s="40"/>
      <c r="K1492" s="40"/>
      <c r="L1492" s="40"/>
      <c r="M1492" s="40" t="s">
        <v>6071</v>
      </c>
      <c r="N1492" s="40">
        <v>60</v>
      </c>
      <c r="O1492" s="40" t="b">
        <v>0</v>
      </c>
      <c r="P1492" s="40" t="s">
        <v>1852</v>
      </c>
      <c r="Q1492" s="40" t="s">
        <v>1853</v>
      </c>
      <c r="R1492" s="40" t="s">
        <v>635</v>
      </c>
    </row>
    <row r="1493" spans="1:18" x14ac:dyDescent="0.25">
      <c r="A1493" s="41" t="s">
        <v>1140</v>
      </c>
      <c r="B1493" s="41" t="s">
        <v>1141</v>
      </c>
      <c r="C1493" s="41"/>
      <c r="D1493" s="41" t="s">
        <v>1848</v>
      </c>
      <c r="E1493" s="41" t="s">
        <v>6065</v>
      </c>
      <c r="F1493" s="41" t="s">
        <v>6066</v>
      </c>
      <c r="G1493" s="41"/>
      <c r="H1493" s="41"/>
      <c r="I1493" s="41" t="s">
        <v>5992</v>
      </c>
      <c r="J1493" s="41"/>
      <c r="K1493" s="41"/>
      <c r="L1493" s="41"/>
      <c r="M1493" s="41" t="s">
        <v>6072</v>
      </c>
      <c r="N1493" s="41">
        <v>60</v>
      </c>
      <c r="O1493" s="41" t="b">
        <v>0</v>
      </c>
      <c r="P1493" s="41" t="s">
        <v>1852</v>
      </c>
      <c r="Q1493" s="41" t="s">
        <v>1853</v>
      </c>
      <c r="R1493" s="41" t="s">
        <v>635</v>
      </c>
    </row>
    <row r="1494" spans="1:18" x14ac:dyDescent="0.25">
      <c r="A1494" s="41" t="s">
        <v>1143</v>
      </c>
      <c r="B1494" s="41" t="s">
        <v>1144</v>
      </c>
      <c r="C1494" s="41" t="s">
        <v>1847</v>
      </c>
      <c r="D1494" s="41" t="s">
        <v>1848</v>
      </c>
      <c r="E1494" s="41" t="s">
        <v>2764</v>
      </c>
      <c r="F1494" s="41"/>
      <c r="G1494" s="41" t="s">
        <v>1813</v>
      </c>
      <c r="H1494" s="41" t="s">
        <v>1814</v>
      </c>
      <c r="I1494" s="41" t="s">
        <v>5580</v>
      </c>
      <c r="J1494" s="41" t="s">
        <v>1144</v>
      </c>
      <c r="K1494" s="41" t="s">
        <v>6073</v>
      </c>
      <c r="L1494" s="41"/>
      <c r="M1494" s="41" t="s">
        <v>6073</v>
      </c>
      <c r="N1494" s="41">
        <v>60</v>
      </c>
      <c r="O1494" s="41" t="b">
        <v>0</v>
      </c>
      <c r="P1494" s="41" t="s">
        <v>3105</v>
      </c>
      <c r="Q1494" s="41" t="s">
        <v>1853</v>
      </c>
      <c r="R1494" s="41" t="s">
        <v>635</v>
      </c>
    </row>
    <row r="1495" spans="1:18" x14ac:dyDescent="0.25">
      <c r="A1495" s="40" t="s">
        <v>245</v>
      </c>
      <c r="B1495" s="40" t="s">
        <v>1145</v>
      </c>
      <c r="C1495" s="40"/>
      <c r="D1495" s="40" t="s">
        <v>1848</v>
      </c>
      <c r="E1495" s="40" t="s">
        <v>1862</v>
      </c>
      <c r="F1495" s="40"/>
      <c r="G1495" s="40"/>
      <c r="H1495" s="40"/>
      <c r="I1495" s="40" t="s">
        <v>5992</v>
      </c>
      <c r="J1495" s="40"/>
      <c r="K1495" s="40"/>
      <c r="L1495" s="40"/>
      <c r="M1495" s="40" t="s">
        <v>6074</v>
      </c>
      <c r="N1495" s="40">
        <v>60</v>
      </c>
      <c r="O1495" s="40" t="b">
        <v>0</v>
      </c>
      <c r="P1495" s="40" t="s">
        <v>1852</v>
      </c>
      <c r="Q1495" s="40" t="s">
        <v>1853</v>
      </c>
      <c r="R1495" s="40" t="s">
        <v>635</v>
      </c>
    </row>
    <row r="1496" spans="1:18" x14ac:dyDescent="0.25">
      <c r="A1496" s="40" t="s">
        <v>248</v>
      </c>
      <c r="B1496" s="40" t="s">
        <v>1146</v>
      </c>
      <c r="C1496" s="40"/>
      <c r="D1496" s="40" t="s">
        <v>1848</v>
      </c>
      <c r="E1496" s="40" t="s">
        <v>2001</v>
      </c>
      <c r="F1496" s="40" t="s">
        <v>6075</v>
      </c>
      <c r="G1496" s="40" t="s">
        <v>1809</v>
      </c>
      <c r="H1496" s="40" t="s">
        <v>1810</v>
      </c>
      <c r="I1496" s="40" t="s">
        <v>5992</v>
      </c>
      <c r="J1496" s="40" t="s">
        <v>1847</v>
      </c>
      <c r="K1496" s="40"/>
      <c r="L1496" s="40" t="s">
        <v>1847</v>
      </c>
      <c r="M1496" s="40" t="s">
        <v>6076</v>
      </c>
      <c r="N1496" s="40">
        <v>60</v>
      </c>
      <c r="O1496" s="40" t="b">
        <v>0</v>
      </c>
      <c r="P1496" s="40" t="s">
        <v>1852</v>
      </c>
      <c r="Q1496" s="40" t="s">
        <v>1853</v>
      </c>
      <c r="R1496" s="40" t="s">
        <v>635</v>
      </c>
    </row>
    <row r="1497" spans="1:18" x14ac:dyDescent="0.25">
      <c r="A1497" s="40" t="s">
        <v>249</v>
      </c>
      <c r="B1497" s="40" t="s">
        <v>1147</v>
      </c>
      <c r="C1497" s="40"/>
      <c r="D1497" s="40" t="s">
        <v>1848</v>
      </c>
      <c r="E1497" s="40" t="s">
        <v>2116</v>
      </c>
      <c r="F1497" s="40"/>
      <c r="G1497" s="40"/>
      <c r="H1497" s="40"/>
      <c r="I1497" s="40" t="s">
        <v>5992</v>
      </c>
      <c r="J1497" s="40"/>
      <c r="K1497" s="40"/>
      <c r="L1497" s="40"/>
      <c r="M1497" s="40" t="s">
        <v>6077</v>
      </c>
      <c r="N1497" s="40">
        <v>60</v>
      </c>
      <c r="O1497" s="40" t="b">
        <v>0</v>
      </c>
      <c r="P1497" s="40" t="s">
        <v>1852</v>
      </c>
      <c r="Q1497" s="40" t="s">
        <v>1853</v>
      </c>
      <c r="R1497" s="40" t="s">
        <v>635</v>
      </c>
    </row>
    <row r="1498" spans="1:18" x14ac:dyDescent="0.25">
      <c r="A1498" s="40" t="s">
        <v>1148</v>
      </c>
      <c r="B1498" s="40" t="s">
        <v>1149</v>
      </c>
      <c r="C1498" s="40"/>
      <c r="D1498" s="40" t="s">
        <v>1848</v>
      </c>
      <c r="E1498" s="40" t="s">
        <v>6078</v>
      </c>
      <c r="F1498" s="40" t="s">
        <v>6079</v>
      </c>
      <c r="G1498" s="40"/>
      <c r="H1498" s="40"/>
      <c r="I1498" s="40" t="s">
        <v>5992</v>
      </c>
      <c r="J1498" s="40"/>
      <c r="K1498" s="40"/>
      <c r="L1498" s="40"/>
      <c r="M1498" s="40" t="s">
        <v>6080</v>
      </c>
      <c r="N1498" s="40">
        <v>60</v>
      </c>
      <c r="O1498" s="40" t="b">
        <v>0</v>
      </c>
      <c r="P1498" s="40" t="s">
        <v>1852</v>
      </c>
      <c r="Q1498" s="40" t="s">
        <v>1853</v>
      </c>
      <c r="R1498" s="40" t="s">
        <v>635</v>
      </c>
    </row>
    <row r="1499" spans="1:18" x14ac:dyDescent="0.25">
      <c r="A1499" s="40" t="s">
        <v>99</v>
      </c>
      <c r="B1499" s="40" t="s">
        <v>1150</v>
      </c>
      <c r="C1499" s="40"/>
      <c r="D1499" s="40" t="s">
        <v>1848</v>
      </c>
      <c r="E1499" s="40" t="s">
        <v>1888</v>
      </c>
      <c r="F1499" s="40" t="s">
        <v>6081</v>
      </c>
      <c r="G1499" s="40"/>
      <c r="H1499" s="40"/>
      <c r="I1499" s="40" t="s">
        <v>5992</v>
      </c>
      <c r="J1499" s="40"/>
      <c r="K1499" s="40"/>
      <c r="L1499" s="40"/>
      <c r="M1499" s="40" t="s">
        <v>6082</v>
      </c>
      <c r="N1499" s="40">
        <v>60</v>
      </c>
      <c r="O1499" s="40" t="b">
        <v>0</v>
      </c>
      <c r="P1499" s="40" t="s">
        <v>1852</v>
      </c>
      <c r="Q1499" s="40" t="s">
        <v>1853</v>
      </c>
      <c r="R1499" s="40" t="s">
        <v>635</v>
      </c>
    </row>
    <row r="1500" spans="1:18" x14ac:dyDescent="0.25">
      <c r="A1500" s="40" t="s">
        <v>252</v>
      </c>
      <c r="B1500" s="40" t="s">
        <v>1151</v>
      </c>
      <c r="C1500" s="40"/>
      <c r="D1500" s="40" t="s">
        <v>1848</v>
      </c>
      <c r="E1500" s="40" t="s">
        <v>1911</v>
      </c>
      <c r="F1500" s="40" t="s">
        <v>4383</v>
      </c>
      <c r="G1500" s="40"/>
      <c r="H1500" s="40"/>
      <c r="I1500" s="40" t="s">
        <v>5992</v>
      </c>
      <c r="J1500" s="40"/>
      <c r="K1500" s="40"/>
      <c r="L1500" s="40"/>
      <c r="M1500" s="40" t="s">
        <v>6083</v>
      </c>
      <c r="N1500" s="40">
        <v>60</v>
      </c>
      <c r="O1500" s="40" t="b">
        <v>0</v>
      </c>
      <c r="P1500" s="40" t="s">
        <v>1852</v>
      </c>
      <c r="Q1500" s="40" t="s">
        <v>1853</v>
      </c>
      <c r="R1500" s="40" t="s">
        <v>635</v>
      </c>
    </row>
    <row r="1501" spans="1:18" x14ac:dyDescent="0.25">
      <c r="A1501" s="40" t="s">
        <v>1152</v>
      </c>
      <c r="B1501" s="40" t="s">
        <v>1153</v>
      </c>
      <c r="C1501" s="40"/>
      <c r="D1501" s="40" t="s">
        <v>1848</v>
      </c>
      <c r="E1501" s="40" t="s">
        <v>6084</v>
      </c>
      <c r="F1501" s="40" t="s">
        <v>6085</v>
      </c>
      <c r="G1501" s="40"/>
      <c r="H1501" s="40"/>
      <c r="I1501" s="40" t="s">
        <v>5992</v>
      </c>
      <c r="J1501" s="40"/>
      <c r="K1501" s="40"/>
      <c r="L1501" s="40"/>
      <c r="M1501" s="40" t="s">
        <v>6086</v>
      </c>
      <c r="N1501" s="40">
        <v>60</v>
      </c>
      <c r="O1501" s="40" t="b">
        <v>0</v>
      </c>
      <c r="P1501" s="40" t="s">
        <v>1852</v>
      </c>
      <c r="Q1501" s="40" t="s">
        <v>1853</v>
      </c>
      <c r="R1501" s="40" t="s">
        <v>635</v>
      </c>
    </row>
    <row r="1502" spans="1:18" x14ac:dyDescent="0.25">
      <c r="A1502" s="40" t="s">
        <v>6087</v>
      </c>
      <c r="B1502" s="40" t="s">
        <v>6088</v>
      </c>
      <c r="C1502" s="40"/>
      <c r="D1502" s="40" t="s">
        <v>1848</v>
      </c>
      <c r="E1502" s="40" t="s">
        <v>2060</v>
      </c>
      <c r="F1502" s="40"/>
      <c r="G1502" s="40" t="s">
        <v>75</v>
      </c>
      <c r="H1502" s="40" t="s">
        <v>1806</v>
      </c>
      <c r="I1502" s="40" t="s">
        <v>6089</v>
      </c>
      <c r="J1502" s="40" t="s">
        <v>1847</v>
      </c>
      <c r="K1502" s="40"/>
      <c r="L1502" s="40" t="s">
        <v>1847</v>
      </c>
      <c r="M1502" s="40" t="s">
        <v>6090</v>
      </c>
      <c r="N1502" s="40">
        <v>60</v>
      </c>
      <c r="O1502" s="40" t="b">
        <v>0</v>
      </c>
      <c r="P1502" s="40" t="s">
        <v>1852</v>
      </c>
      <c r="Q1502" s="40" t="s">
        <v>1853</v>
      </c>
      <c r="R1502" s="40" t="s">
        <v>635</v>
      </c>
    </row>
    <row r="1503" spans="1:18" x14ac:dyDescent="0.25">
      <c r="A1503" s="40" t="s">
        <v>1154</v>
      </c>
      <c r="B1503" s="40" t="s">
        <v>1155</v>
      </c>
      <c r="C1503" s="40"/>
      <c r="D1503" s="40" t="s">
        <v>1848</v>
      </c>
      <c r="E1503" s="40" t="s">
        <v>6091</v>
      </c>
      <c r="F1503" s="40" t="s">
        <v>6092</v>
      </c>
      <c r="G1503" s="40"/>
      <c r="H1503" s="40"/>
      <c r="I1503" s="40" t="s">
        <v>5992</v>
      </c>
      <c r="J1503" s="40"/>
      <c r="K1503" s="40"/>
      <c r="L1503" s="40"/>
      <c r="M1503" s="40" t="s">
        <v>6093</v>
      </c>
      <c r="N1503" s="40">
        <v>60</v>
      </c>
      <c r="O1503" s="40" t="b">
        <v>0</v>
      </c>
      <c r="P1503" s="40" t="s">
        <v>1852</v>
      </c>
      <c r="Q1503" s="40" t="s">
        <v>1853</v>
      </c>
      <c r="R1503" s="40" t="s">
        <v>635</v>
      </c>
    </row>
    <row r="1504" spans="1:18" x14ac:dyDescent="0.25">
      <c r="A1504" s="40" t="s">
        <v>1156</v>
      </c>
      <c r="B1504" s="40" t="s">
        <v>1157</v>
      </c>
      <c r="C1504" s="40"/>
      <c r="D1504" s="40" t="s">
        <v>1848</v>
      </c>
      <c r="E1504" s="40" t="s">
        <v>2060</v>
      </c>
      <c r="F1504" s="40" t="s">
        <v>6094</v>
      </c>
      <c r="G1504" s="40"/>
      <c r="H1504" s="40"/>
      <c r="I1504" s="40" t="s">
        <v>5992</v>
      </c>
      <c r="J1504" s="40"/>
      <c r="K1504" s="40"/>
      <c r="L1504" s="40"/>
      <c r="M1504" s="40" t="s">
        <v>6095</v>
      </c>
      <c r="N1504" s="40">
        <v>60</v>
      </c>
      <c r="O1504" s="40" t="b">
        <v>0</v>
      </c>
      <c r="P1504" s="40" t="s">
        <v>1852</v>
      </c>
      <c r="Q1504" s="40" t="s">
        <v>1853</v>
      </c>
      <c r="R1504" s="40" t="s">
        <v>635</v>
      </c>
    </row>
    <row r="1505" spans="1:18" x14ac:dyDescent="0.25">
      <c r="A1505" s="40" t="s">
        <v>253</v>
      </c>
      <c r="B1505" s="40" t="s">
        <v>1158</v>
      </c>
      <c r="C1505" s="40"/>
      <c r="D1505" s="40" t="s">
        <v>1848</v>
      </c>
      <c r="E1505" s="40"/>
      <c r="F1505" s="40"/>
      <c r="G1505" s="40"/>
      <c r="H1505" s="40"/>
      <c r="I1505" s="40" t="s">
        <v>5992</v>
      </c>
      <c r="J1505" s="40"/>
      <c r="K1505" s="40"/>
      <c r="L1505" s="40"/>
      <c r="M1505" s="40" t="s">
        <v>6096</v>
      </c>
      <c r="N1505" s="40">
        <v>60</v>
      </c>
      <c r="O1505" s="40" t="b">
        <v>0</v>
      </c>
      <c r="P1505" s="40" t="s">
        <v>1852</v>
      </c>
      <c r="Q1505" s="40" t="s">
        <v>1853</v>
      </c>
      <c r="R1505" s="40" t="s">
        <v>635</v>
      </c>
    </row>
    <row r="1506" spans="1:18" x14ac:dyDescent="0.25">
      <c r="A1506" s="40" t="s">
        <v>1159</v>
      </c>
      <c r="B1506" s="40" t="s">
        <v>1160</v>
      </c>
      <c r="C1506" s="40"/>
      <c r="D1506" s="40" t="s">
        <v>1848</v>
      </c>
      <c r="E1506" s="40" t="s">
        <v>5334</v>
      </c>
      <c r="F1506" s="40"/>
      <c r="G1506" s="40"/>
      <c r="H1506" s="40"/>
      <c r="I1506" s="40" t="s">
        <v>5992</v>
      </c>
      <c r="J1506" s="40"/>
      <c r="K1506" s="40"/>
      <c r="L1506" s="40"/>
      <c r="M1506" s="40" t="s">
        <v>6097</v>
      </c>
      <c r="N1506" s="40">
        <v>60</v>
      </c>
      <c r="O1506" s="40" t="b">
        <v>0</v>
      </c>
      <c r="P1506" s="40" t="s">
        <v>1852</v>
      </c>
      <c r="Q1506" s="40" t="s">
        <v>1853</v>
      </c>
      <c r="R1506" s="40" t="s">
        <v>635</v>
      </c>
    </row>
    <row r="1507" spans="1:18" x14ac:dyDescent="0.25">
      <c r="A1507" s="40" t="s">
        <v>256</v>
      </c>
      <c r="B1507" s="40" t="s">
        <v>1161</v>
      </c>
      <c r="C1507" s="40"/>
      <c r="D1507" s="40" t="s">
        <v>1848</v>
      </c>
      <c r="E1507" s="40" t="s">
        <v>1862</v>
      </c>
      <c r="F1507" s="40" t="s">
        <v>6098</v>
      </c>
      <c r="G1507" s="40"/>
      <c r="H1507" s="40"/>
      <c r="I1507" s="40" t="s">
        <v>5992</v>
      </c>
      <c r="J1507" s="40"/>
      <c r="K1507" s="40"/>
      <c r="L1507" s="40"/>
      <c r="M1507" s="40" t="s">
        <v>6099</v>
      </c>
      <c r="N1507" s="40">
        <v>60</v>
      </c>
      <c r="O1507" s="40" t="b">
        <v>0</v>
      </c>
      <c r="P1507" s="40" t="s">
        <v>1852</v>
      </c>
      <c r="Q1507" s="40" t="s">
        <v>1853</v>
      </c>
      <c r="R1507" s="40" t="s">
        <v>635</v>
      </c>
    </row>
    <row r="1508" spans="1:18" x14ac:dyDescent="0.25">
      <c r="A1508" s="40" t="s">
        <v>1162</v>
      </c>
      <c r="B1508" s="40" t="s">
        <v>1163</v>
      </c>
      <c r="C1508" s="40"/>
      <c r="D1508" s="40" t="s">
        <v>1848</v>
      </c>
      <c r="E1508" s="40" t="s">
        <v>5334</v>
      </c>
      <c r="F1508" s="40" t="s">
        <v>6100</v>
      </c>
      <c r="G1508" s="40"/>
      <c r="H1508" s="40"/>
      <c r="I1508" s="40" t="s">
        <v>5992</v>
      </c>
      <c r="J1508" s="40"/>
      <c r="K1508" s="40"/>
      <c r="L1508" s="40"/>
      <c r="M1508" s="40" t="s">
        <v>6101</v>
      </c>
      <c r="N1508" s="40">
        <v>60</v>
      </c>
      <c r="O1508" s="40" t="b">
        <v>0</v>
      </c>
      <c r="P1508" s="40" t="s">
        <v>1852</v>
      </c>
      <c r="Q1508" s="40" t="s">
        <v>1853</v>
      </c>
      <c r="R1508" s="40" t="s">
        <v>635</v>
      </c>
    </row>
    <row r="1509" spans="1:18" x14ac:dyDescent="0.25">
      <c r="A1509" s="40" t="s">
        <v>257</v>
      </c>
      <c r="B1509" s="40" t="s">
        <v>1164</v>
      </c>
      <c r="C1509" s="40"/>
      <c r="D1509" s="40" t="s">
        <v>1848</v>
      </c>
      <c r="E1509" s="40" t="s">
        <v>1849</v>
      </c>
      <c r="F1509" s="40" t="s">
        <v>6102</v>
      </c>
      <c r="G1509" s="40"/>
      <c r="H1509" s="40"/>
      <c r="I1509" s="40" t="s">
        <v>5992</v>
      </c>
      <c r="J1509" s="40"/>
      <c r="K1509" s="40"/>
      <c r="L1509" s="40"/>
      <c r="M1509" s="40" t="s">
        <v>6103</v>
      </c>
      <c r="N1509" s="40">
        <v>60</v>
      </c>
      <c r="O1509" s="40" t="b">
        <v>0</v>
      </c>
      <c r="P1509" s="40" t="s">
        <v>1852</v>
      </c>
      <c r="Q1509" s="40" t="s">
        <v>1853</v>
      </c>
      <c r="R1509" s="40" t="s">
        <v>635</v>
      </c>
    </row>
    <row r="1510" spans="1:18" x14ac:dyDescent="0.25">
      <c r="A1510" s="40" t="s">
        <v>169</v>
      </c>
      <c r="B1510" s="40" t="s">
        <v>1165</v>
      </c>
      <c r="C1510" s="40" t="s">
        <v>1847</v>
      </c>
      <c r="D1510" s="40" t="s">
        <v>1848</v>
      </c>
      <c r="E1510" s="40" t="s">
        <v>4096</v>
      </c>
      <c r="F1510" s="40"/>
      <c r="G1510" s="40" t="s">
        <v>76</v>
      </c>
      <c r="H1510" s="40" t="s">
        <v>1804</v>
      </c>
      <c r="I1510" s="40" t="s">
        <v>5992</v>
      </c>
      <c r="J1510" s="40" t="s">
        <v>1165</v>
      </c>
      <c r="K1510" s="40" t="s">
        <v>6104</v>
      </c>
      <c r="L1510" s="40"/>
      <c r="M1510" s="40" t="s">
        <v>6104</v>
      </c>
      <c r="N1510" s="40">
        <v>60</v>
      </c>
      <c r="O1510" s="40" t="b">
        <v>0</v>
      </c>
      <c r="P1510" s="40" t="s">
        <v>3105</v>
      </c>
      <c r="Q1510" s="40" t="s">
        <v>1853</v>
      </c>
      <c r="R1510" s="40" t="s">
        <v>635</v>
      </c>
    </row>
    <row r="1511" spans="1:18" x14ac:dyDescent="0.25">
      <c r="A1511" s="41" t="s">
        <v>1166</v>
      </c>
      <c r="B1511" s="41" t="s">
        <v>1167</v>
      </c>
      <c r="C1511" s="41"/>
      <c r="D1511" s="41" t="s">
        <v>1848</v>
      </c>
      <c r="E1511" s="41" t="s">
        <v>5326</v>
      </c>
      <c r="F1511" s="41" t="s">
        <v>6105</v>
      </c>
      <c r="G1511" s="41"/>
      <c r="H1511" s="41"/>
      <c r="I1511" s="41" t="s">
        <v>5992</v>
      </c>
      <c r="J1511" s="41"/>
      <c r="K1511" s="41"/>
      <c r="L1511" s="41"/>
      <c r="M1511" s="41" t="s">
        <v>6106</v>
      </c>
      <c r="N1511" s="41">
        <v>60</v>
      </c>
      <c r="O1511" s="41" t="b">
        <v>0</v>
      </c>
      <c r="P1511" s="41" t="s">
        <v>1852</v>
      </c>
      <c r="Q1511" s="41" t="s">
        <v>1853</v>
      </c>
      <c r="R1511" s="41" t="s">
        <v>635</v>
      </c>
    </row>
    <row r="1512" spans="1:18" x14ac:dyDescent="0.25">
      <c r="A1512" s="40" t="s">
        <v>168</v>
      </c>
      <c r="B1512" s="40" t="s">
        <v>1168</v>
      </c>
      <c r="C1512" s="40"/>
      <c r="D1512" s="40" t="s">
        <v>1848</v>
      </c>
      <c r="E1512" s="40" t="s">
        <v>5334</v>
      </c>
      <c r="F1512" s="40" t="s">
        <v>6107</v>
      </c>
      <c r="G1512" s="40"/>
      <c r="H1512" s="40"/>
      <c r="I1512" s="40" t="s">
        <v>5992</v>
      </c>
      <c r="J1512" s="40"/>
      <c r="K1512" s="40"/>
      <c r="L1512" s="40"/>
      <c r="M1512" s="40" t="s">
        <v>6108</v>
      </c>
      <c r="N1512" s="40">
        <v>60</v>
      </c>
      <c r="O1512" s="40" t="b">
        <v>0</v>
      </c>
      <c r="P1512" s="40" t="s">
        <v>1852</v>
      </c>
      <c r="Q1512" s="40" t="s">
        <v>1853</v>
      </c>
      <c r="R1512" s="40" t="s">
        <v>635</v>
      </c>
    </row>
    <row r="1513" spans="1:18" x14ac:dyDescent="0.25">
      <c r="A1513" s="40" t="s">
        <v>1169</v>
      </c>
      <c r="B1513" s="40" t="s">
        <v>1170</v>
      </c>
      <c r="C1513" s="40"/>
      <c r="D1513" s="40" t="s">
        <v>1848</v>
      </c>
      <c r="E1513" s="40" t="s">
        <v>3810</v>
      </c>
      <c r="F1513" s="40" t="s">
        <v>6021</v>
      </c>
      <c r="G1513" s="40"/>
      <c r="H1513" s="40"/>
      <c r="I1513" s="40" t="s">
        <v>5992</v>
      </c>
      <c r="J1513" s="40"/>
      <c r="K1513" s="40"/>
      <c r="L1513" s="40"/>
      <c r="M1513" s="40" t="s">
        <v>6109</v>
      </c>
      <c r="N1513" s="40">
        <v>60</v>
      </c>
      <c r="O1513" s="40" t="b">
        <v>0</v>
      </c>
      <c r="P1513" s="40" t="s">
        <v>1852</v>
      </c>
      <c r="Q1513" s="40" t="s">
        <v>1853</v>
      </c>
      <c r="R1513" s="40" t="s">
        <v>635</v>
      </c>
    </row>
    <row r="1514" spans="1:18" x14ac:dyDescent="0.25">
      <c r="A1514" s="40" t="s">
        <v>171</v>
      </c>
      <c r="B1514" s="40" t="s">
        <v>1171</v>
      </c>
      <c r="C1514" s="40"/>
      <c r="D1514" s="40" t="s">
        <v>1848</v>
      </c>
      <c r="E1514" s="40" t="s">
        <v>2083</v>
      </c>
      <c r="F1514" s="40" t="s">
        <v>3851</v>
      </c>
      <c r="G1514" s="40"/>
      <c r="H1514" s="40"/>
      <c r="I1514" s="40" t="s">
        <v>5992</v>
      </c>
      <c r="J1514" s="40"/>
      <c r="K1514" s="40"/>
      <c r="L1514" s="40"/>
      <c r="M1514" s="40" t="s">
        <v>6110</v>
      </c>
      <c r="N1514" s="40">
        <v>60</v>
      </c>
      <c r="O1514" s="40" t="b">
        <v>0</v>
      </c>
      <c r="P1514" s="40" t="s">
        <v>1852</v>
      </c>
      <c r="Q1514" s="40" t="s">
        <v>1853</v>
      </c>
      <c r="R1514" s="40" t="s">
        <v>635</v>
      </c>
    </row>
    <row r="1515" spans="1:18" x14ac:dyDescent="0.25">
      <c r="A1515" s="40" t="s">
        <v>173</v>
      </c>
      <c r="B1515" s="40" t="s">
        <v>1172</v>
      </c>
      <c r="C1515" s="40"/>
      <c r="D1515" s="40" t="s">
        <v>1848</v>
      </c>
      <c r="E1515" s="40" t="s">
        <v>5326</v>
      </c>
      <c r="F1515" s="40" t="s">
        <v>6111</v>
      </c>
      <c r="G1515" s="40"/>
      <c r="H1515" s="40"/>
      <c r="I1515" s="40" t="s">
        <v>5992</v>
      </c>
      <c r="J1515" s="40"/>
      <c r="K1515" s="40"/>
      <c r="L1515" s="40"/>
      <c r="M1515" s="40" t="s">
        <v>6112</v>
      </c>
      <c r="N1515" s="40">
        <v>60</v>
      </c>
      <c r="O1515" s="40" t="b">
        <v>0</v>
      </c>
      <c r="P1515" s="40" t="s">
        <v>1852</v>
      </c>
      <c r="Q1515" s="40" t="s">
        <v>1853</v>
      </c>
      <c r="R1515" s="40" t="s">
        <v>635</v>
      </c>
    </row>
    <row r="1516" spans="1:18" x14ac:dyDescent="0.25">
      <c r="A1516" s="41" t="s">
        <v>1173</v>
      </c>
      <c r="B1516" s="41" t="s">
        <v>1174</v>
      </c>
      <c r="C1516" s="41"/>
      <c r="D1516" s="41" t="s">
        <v>1848</v>
      </c>
      <c r="E1516" s="41" t="s">
        <v>3164</v>
      </c>
      <c r="F1516" s="41" t="s">
        <v>6113</v>
      </c>
      <c r="G1516" s="41"/>
      <c r="H1516" s="41"/>
      <c r="I1516" s="41" t="s">
        <v>5992</v>
      </c>
      <c r="J1516" s="41"/>
      <c r="K1516" s="41"/>
      <c r="L1516" s="41"/>
      <c r="M1516" s="41" t="s">
        <v>6114</v>
      </c>
      <c r="N1516" s="41">
        <v>60</v>
      </c>
      <c r="O1516" s="41" t="b">
        <v>0</v>
      </c>
      <c r="P1516" s="41" t="s">
        <v>1852</v>
      </c>
      <c r="Q1516" s="41" t="s">
        <v>1853</v>
      </c>
      <c r="R1516" s="41" t="s">
        <v>635</v>
      </c>
    </row>
    <row r="1517" spans="1:18" x14ac:dyDescent="0.25">
      <c r="A1517" s="40" t="s">
        <v>1175</v>
      </c>
      <c r="B1517" s="40" t="s">
        <v>1176</v>
      </c>
      <c r="C1517" s="40" t="s">
        <v>1847</v>
      </c>
      <c r="D1517" s="40" t="s">
        <v>1848</v>
      </c>
      <c r="E1517" s="40" t="s">
        <v>1956</v>
      </c>
      <c r="F1517" s="40"/>
      <c r="G1517" s="40" t="s">
        <v>75</v>
      </c>
      <c r="H1517" s="40" t="s">
        <v>1806</v>
      </c>
      <c r="I1517" s="40" t="s">
        <v>5580</v>
      </c>
      <c r="J1517" s="40" t="s">
        <v>1176</v>
      </c>
      <c r="K1517" s="40"/>
      <c r="L1517" s="40"/>
      <c r="M1517" s="40" t="s">
        <v>6115</v>
      </c>
      <c r="N1517" s="40">
        <v>60</v>
      </c>
      <c r="O1517" s="40" t="b">
        <v>0</v>
      </c>
      <c r="P1517" s="40" t="s">
        <v>3105</v>
      </c>
      <c r="Q1517" s="40" t="s">
        <v>1853</v>
      </c>
      <c r="R1517" s="40" t="s">
        <v>635</v>
      </c>
    </row>
    <row r="1518" spans="1:18" x14ac:dyDescent="0.25">
      <c r="A1518" s="40" t="s">
        <v>1177</v>
      </c>
      <c r="B1518" s="40" t="s">
        <v>1178</v>
      </c>
      <c r="C1518" s="40"/>
      <c r="D1518" s="40" t="s">
        <v>1848</v>
      </c>
      <c r="E1518" s="40" t="s">
        <v>6084</v>
      </c>
      <c r="F1518" s="40" t="s">
        <v>6116</v>
      </c>
      <c r="G1518" s="40"/>
      <c r="H1518" s="40"/>
      <c r="I1518" s="40" t="s">
        <v>5992</v>
      </c>
      <c r="J1518" s="40"/>
      <c r="K1518" s="40"/>
      <c r="L1518" s="40"/>
      <c r="M1518" s="40" t="s">
        <v>6117</v>
      </c>
      <c r="N1518" s="40">
        <v>60</v>
      </c>
      <c r="O1518" s="40" t="b">
        <v>0</v>
      </c>
      <c r="P1518" s="40" t="s">
        <v>1852</v>
      </c>
      <c r="Q1518" s="40" t="s">
        <v>1853</v>
      </c>
      <c r="R1518" s="40" t="s">
        <v>635</v>
      </c>
    </row>
    <row r="1519" spans="1:18" x14ac:dyDescent="0.25">
      <c r="A1519" s="40" t="s">
        <v>1179</v>
      </c>
      <c r="B1519" s="40" t="s">
        <v>1180</v>
      </c>
      <c r="C1519" s="40" t="s">
        <v>1847</v>
      </c>
      <c r="D1519" s="40" t="s">
        <v>1848</v>
      </c>
      <c r="E1519" s="40" t="s">
        <v>2132</v>
      </c>
      <c r="F1519" s="40"/>
      <c r="G1519" s="40" t="s">
        <v>1813</v>
      </c>
      <c r="H1519" s="40" t="s">
        <v>1814</v>
      </c>
      <c r="I1519" s="40" t="s">
        <v>5580</v>
      </c>
      <c r="J1519" s="40" t="s">
        <v>1847</v>
      </c>
      <c r="K1519" s="40"/>
      <c r="L1519" s="40"/>
      <c r="M1519" s="40" t="s">
        <v>6118</v>
      </c>
      <c r="N1519" s="40">
        <v>60</v>
      </c>
      <c r="O1519" s="40" t="b">
        <v>0</v>
      </c>
      <c r="P1519" s="40" t="s">
        <v>3105</v>
      </c>
      <c r="Q1519" s="40" t="s">
        <v>1853</v>
      </c>
      <c r="R1519" s="40" t="s">
        <v>635</v>
      </c>
    </row>
    <row r="1520" spans="1:18" x14ac:dyDescent="0.25">
      <c r="A1520" s="40" t="s">
        <v>1181</v>
      </c>
      <c r="B1520" s="40" t="s">
        <v>1182</v>
      </c>
      <c r="C1520" s="40"/>
      <c r="D1520" s="40" t="s">
        <v>1848</v>
      </c>
      <c r="E1520" s="40" t="s">
        <v>3353</v>
      </c>
      <c r="F1520" s="40" t="s">
        <v>6038</v>
      </c>
      <c r="G1520" s="40"/>
      <c r="H1520" s="40"/>
      <c r="I1520" s="40" t="s">
        <v>5992</v>
      </c>
      <c r="J1520" s="40"/>
      <c r="K1520" s="40"/>
      <c r="L1520" s="40"/>
      <c r="M1520" s="40" t="s">
        <v>6039</v>
      </c>
      <c r="N1520" s="40">
        <v>60</v>
      </c>
      <c r="O1520" s="40" t="b">
        <v>0</v>
      </c>
      <c r="P1520" s="40" t="s">
        <v>1852</v>
      </c>
      <c r="Q1520" s="40" t="s">
        <v>1853</v>
      </c>
      <c r="R1520" s="40" t="s">
        <v>635</v>
      </c>
    </row>
    <row r="1521" spans="1:18" x14ac:dyDescent="0.25">
      <c r="A1521" s="40" t="s">
        <v>1183</v>
      </c>
      <c r="B1521" s="40" t="s">
        <v>1184</v>
      </c>
      <c r="C1521" s="40"/>
      <c r="D1521" s="40" t="s">
        <v>1848</v>
      </c>
      <c r="E1521" s="40" t="s">
        <v>6091</v>
      </c>
      <c r="F1521" s="40" t="s">
        <v>6119</v>
      </c>
      <c r="G1521" s="40"/>
      <c r="H1521" s="40"/>
      <c r="I1521" s="40" t="s">
        <v>5992</v>
      </c>
      <c r="J1521" s="40"/>
      <c r="K1521" s="40"/>
      <c r="L1521" s="40"/>
      <c r="M1521" s="40" t="s">
        <v>6120</v>
      </c>
      <c r="N1521" s="40">
        <v>60</v>
      </c>
      <c r="O1521" s="40" t="b">
        <v>0</v>
      </c>
      <c r="P1521" s="40" t="s">
        <v>1852</v>
      </c>
      <c r="Q1521" s="40" t="s">
        <v>1853</v>
      </c>
      <c r="R1521" s="40" t="s">
        <v>635</v>
      </c>
    </row>
    <row r="1522" spans="1:18" x14ac:dyDescent="0.25">
      <c r="A1522" s="40" t="s">
        <v>170</v>
      </c>
      <c r="B1522" s="40" t="s">
        <v>1185</v>
      </c>
      <c r="C1522" s="40"/>
      <c r="D1522" s="40" t="s">
        <v>1848</v>
      </c>
      <c r="E1522" s="40" t="s">
        <v>6078</v>
      </c>
      <c r="F1522" s="40" t="s">
        <v>6121</v>
      </c>
      <c r="G1522" s="40"/>
      <c r="H1522" s="40"/>
      <c r="I1522" s="40" t="s">
        <v>5992</v>
      </c>
      <c r="J1522" s="40"/>
      <c r="K1522" s="40"/>
      <c r="L1522" s="40"/>
      <c r="M1522" s="40" t="s">
        <v>6122</v>
      </c>
      <c r="N1522" s="40">
        <v>60</v>
      </c>
      <c r="O1522" s="40" t="b">
        <v>0</v>
      </c>
      <c r="P1522" s="40" t="s">
        <v>1852</v>
      </c>
      <c r="Q1522" s="40" t="s">
        <v>1853</v>
      </c>
      <c r="R1522" s="40" t="s">
        <v>635</v>
      </c>
    </row>
    <row r="1523" spans="1:18" x14ac:dyDescent="0.25">
      <c r="A1523" s="40" t="s">
        <v>1186</v>
      </c>
      <c r="B1523" s="40" t="s">
        <v>1187</v>
      </c>
      <c r="C1523" s="40"/>
      <c r="D1523" s="40" t="s">
        <v>1848</v>
      </c>
      <c r="E1523" s="40" t="s">
        <v>2132</v>
      </c>
      <c r="F1523" s="40" t="s">
        <v>6123</v>
      </c>
      <c r="G1523" s="40"/>
      <c r="H1523" s="40"/>
      <c r="I1523" s="40" t="s">
        <v>5992</v>
      </c>
      <c r="J1523" s="40"/>
      <c r="K1523" s="40"/>
      <c r="L1523" s="40"/>
      <c r="M1523" s="40" t="s">
        <v>6124</v>
      </c>
      <c r="N1523" s="40">
        <v>60</v>
      </c>
      <c r="O1523" s="40" t="b">
        <v>0</v>
      </c>
      <c r="P1523" s="40" t="s">
        <v>1852</v>
      </c>
      <c r="Q1523" s="40" t="s">
        <v>1853</v>
      </c>
      <c r="R1523" s="40" t="s">
        <v>635</v>
      </c>
    </row>
    <row r="1524" spans="1:18" x14ac:dyDescent="0.25">
      <c r="A1524" s="40" t="s">
        <v>1188</v>
      </c>
      <c r="B1524" s="40" t="s">
        <v>1189</v>
      </c>
      <c r="C1524" s="40" t="s">
        <v>1847</v>
      </c>
      <c r="D1524" s="40" t="s">
        <v>1848</v>
      </c>
      <c r="E1524" s="40" t="s">
        <v>1960</v>
      </c>
      <c r="F1524" s="40"/>
      <c r="G1524" s="40" t="s">
        <v>76</v>
      </c>
      <c r="H1524" s="40" t="s">
        <v>1804</v>
      </c>
      <c r="I1524" s="40" t="s">
        <v>5580</v>
      </c>
      <c r="J1524" s="40" t="s">
        <v>1847</v>
      </c>
      <c r="K1524" s="40"/>
      <c r="L1524" s="40"/>
      <c r="M1524" s="40" t="s">
        <v>6125</v>
      </c>
      <c r="N1524" s="40">
        <v>60</v>
      </c>
      <c r="O1524" s="40" t="b">
        <v>0</v>
      </c>
      <c r="P1524" s="40" t="s">
        <v>3105</v>
      </c>
      <c r="Q1524" s="40" t="s">
        <v>1853</v>
      </c>
      <c r="R1524" s="40" t="s">
        <v>635</v>
      </c>
    </row>
    <row r="1525" spans="1:18" x14ac:dyDescent="0.25">
      <c r="A1525" s="40" t="s">
        <v>1190</v>
      </c>
      <c r="B1525" s="40" t="s">
        <v>1191</v>
      </c>
      <c r="C1525" s="40" t="s">
        <v>1847</v>
      </c>
      <c r="D1525" s="40" t="s">
        <v>1848</v>
      </c>
      <c r="E1525" s="40" t="s">
        <v>2132</v>
      </c>
      <c r="F1525" s="40"/>
      <c r="G1525" s="40" t="s">
        <v>1813</v>
      </c>
      <c r="H1525" s="40" t="s">
        <v>1814</v>
      </c>
      <c r="I1525" s="40" t="s">
        <v>5580</v>
      </c>
      <c r="J1525" s="40" t="s">
        <v>1847</v>
      </c>
      <c r="K1525" s="40"/>
      <c r="L1525" s="40"/>
      <c r="M1525" s="40" t="s">
        <v>6126</v>
      </c>
      <c r="N1525" s="40">
        <v>60</v>
      </c>
      <c r="O1525" s="40" t="b">
        <v>0</v>
      </c>
      <c r="P1525" s="40" t="s">
        <v>3105</v>
      </c>
      <c r="Q1525" s="40" t="s">
        <v>1853</v>
      </c>
      <c r="R1525" s="40" t="s">
        <v>635</v>
      </c>
    </row>
    <row r="1526" spans="1:18" x14ac:dyDescent="0.25">
      <c r="A1526" s="40" t="s">
        <v>1192</v>
      </c>
      <c r="B1526" s="40" t="s">
        <v>1193</v>
      </c>
      <c r="C1526" s="40" t="s">
        <v>1847</v>
      </c>
      <c r="D1526" s="40" t="s">
        <v>1848</v>
      </c>
      <c r="E1526" s="40"/>
      <c r="F1526" s="40"/>
      <c r="G1526" s="40"/>
      <c r="H1526" s="40"/>
      <c r="I1526" s="40" t="s">
        <v>5580</v>
      </c>
      <c r="J1526" s="40" t="s">
        <v>1847</v>
      </c>
      <c r="K1526" s="40"/>
      <c r="L1526" s="40"/>
      <c r="M1526" s="40" t="s">
        <v>6127</v>
      </c>
      <c r="N1526" s="40">
        <v>60</v>
      </c>
      <c r="O1526" s="40" t="b">
        <v>0</v>
      </c>
      <c r="P1526" s="40" t="s">
        <v>3105</v>
      </c>
      <c r="Q1526" s="40" t="s">
        <v>1853</v>
      </c>
      <c r="R1526" s="40" t="s">
        <v>635</v>
      </c>
    </row>
    <row r="1527" spans="1:18" x14ac:dyDescent="0.25">
      <c r="A1527" s="40" t="s">
        <v>1194</v>
      </c>
      <c r="B1527" s="40" t="s">
        <v>1195</v>
      </c>
      <c r="C1527" s="40"/>
      <c r="D1527" s="40" t="s">
        <v>1848</v>
      </c>
      <c r="E1527" s="40" t="s">
        <v>3353</v>
      </c>
      <c r="F1527" s="40" t="s">
        <v>6128</v>
      </c>
      <c r="G1527" s="40"/>
      <c r="H1527" s="40"/>
      <c r="I1527" s="40" t="s">
        <v>5992</v>
      </c>
      <c r="J1527" s="40"/>
      <c r="K1527" s="40"/>
      <c r="L1527" s="40"/>
      <c r="M1527" s="40" t="s">
        <v>6129</v>
      </c>
      <c r="N1527" s="40">
        <v>60</v>
      </c>
      <c r="O1527" s="40" t="b">
        <v>0</v>
      </c>
      <c r="P1527" s="40" t="s">
        <v>1852</v>
      </c>
      <c r="Q1527" s="40" t="s">
        <v>1853</v>
      </c>
      <c r="R1527" s="40" t="s">
        <v>635</v>
      </c>
    </row>
    <row r="1528" spans="1:18" x14ac:dyDescent="0.25">
      <c r="A1528" s="40" t="s">
        <v>1196</v>
      </c>
      <c r="B1528" s="40" t="s">
        <v>1197</v>
      </c>
      <c r="C1528" s="40" t="s">
        <v>1847</v>
      </c>
      <c r="D1528" s="40" t="s">
        <v>1848</v>
      </c>
      <c r="E1528" s="40" t="s">
        <v>6084</v>
      </c>
      <c r="F1528" s="40"/>
      <c r="G1528" s="40" t="s">
        <v>1813</v>
      </c>
      <c r="H1528" s="40" t="s">
        <v>1814</v>
      </c>
      <c r="I1528" s="40" t="s">
        <v>5580</v>
      </c>
      <c r="J1528" s="40" t="s">
        <v>1197</v>
      </c>
      <c r="K1528" s="40"/>
      <c r="L1528" s="40"/>
      <c r="M1528" s="40" t="s">
        <v>6130</v>
      </c>
      <c r="N1528" s="40">
        <v>60</v>
      </c>
      <c r="O1528" s="40" t="b">
        <v>0</v>
      </c>
      <c r="P1528" s="40" t="s">
        <v>3105</v>
      </c>
      <c r="Q1528" s="40" t="s">
        <v>1853</v>
      </c>
      <c r="R1528" s="40" t="s">
        <v>635</v>
      </c>
    </row>
    <row r="1529" spans="1:18" x14ac:dyDescent="0.25">
      <c r="A1529" s="40" t="s">
        <v>1198</v>
      </c>
      <c r="B1529" s="40" t="s">
        <v>1199</v>
      </c>
      <c r="C1529" s="40"/>
      <c r="D1529" s="40" t="s">
        <v>1848</v>
      </c>
      <c r="E1529" s="40" t="s">
        <v>6078</v>
      </c>
      <c r="F1529" s="40" t="s">
        <v>6131</v>
      </c>
      <c r="G1529" s="40"/>
      <c r="H1529" s="40"/>
      <c r="I1529" s="40" t="s">
        <v>5992</v>
      </c>
      <c r="J1529" s="40"/>
      <c r="K1529" s="40"/>
      <c r="L1529" s="40"/>
      <c r="M1529" s="40" t="s">
        <v>6132</v>
      </c>
      <c r="N1529" s="40">
        <v>60</v>
      </c>
      <c r="O1529" s="40" t="b">
        <v>0</v>
      </c>
      <c r="P1529" s="40" t="s">
        <v>1852</v>
      </c>
      <c r="Q1529" s="40" t="s">
        <v>1853</v>
      </c>
      <c r="R1529" s="40" t="s">
        <v>635</v>
      </c>
    </row>
    <row r="1530" spans="1:18" x14ac:dyDescent="0.25">
      <c r="A1530" s="40" t="s">
        <v>172</v>
      </c>
      <c r="B1530" s="40" t="s">
        <v>1200</v>
      </c>
      <c r="C1530" s="40"/>
      <c r="D1530" s="40" t="s">
        <v>1848</v>
      </c>
      <c r="E1530" s="40" t="s">
        <v>4322</v>
      </c>
      <c r="F1530" s="40" t="s">
        <v>6133</v>
      </c>
      <c r="G1530" s="40"/>
      <c r="H1530" s="40"/>
      <c r="I1530" s="40" t="s">
        <v>5992</v>
      </c>
      <c r="J1530" s="40"/>
      <c r="K1530" s="40"/>
      <c r="L1530" s="40"/>
      <c r="M1530" s="40" t="s">
        <v>6134</v>
      </c>
      <c r="N1530" s="40">
        <v>60</v>
      </c>
      <c r="O1530" s="40" t="b">
        <v>0</v>
      </c>
      <c r="P1530" s="40" t="s">
        <v>1852</v>
      </c>
      <c r="Q1530" s="40" t="s">
        <v>1853</v>
      </c>
      <c r="R1530" s="40" t="s">
        <v>635</v>
      </c>
    </row>
    <row r="1531" spans="1:18" x14ac:dyDescent="0.25">
      <c r="A1531" s="40" t="s">
        <v>259</v>
      </c>
      <c r="B1531" s="40" t="s">
        <v>1201</v>
      </c>
      <c r="C1531" s="40"/>
      <c r="D1531" s="40" t="s">
        <v>1848</v>
      </c>
      <c r="E1531" s="40" t="s">
        <v>1956</v>
      </c>
      <c r="F1531" s="40" t="s">
        <v>2745</v>
      </c>
      <c r="G1531" s="40"/>
      <c r="H1531" s="40"/>
      <c r="I1531" s="40" t="s">
        <v>5992</v>
      </c>
      <c r="J1531" s="40"/>
      <c r="K1531" s="40"/>
      <c r="L1531" s="40"/>
      <c r="M1531" s="40" t="s">
        <v>6135</v>
      </c>
      <c r="N1531" s="40">
        <v>60</v>
      </c>
      <c r="O1531" s="40" t="b">
        <v>0</v>
      </c>
      <c r="P1531" s="40" t="s">
        <v>1852</v>
      </c>
      <c r="Q1531" s="40" t="s">
        <v>1853</v>
      </c>
      <c r="R1531" s="40" t="s">
        <v>635</v>
      </c>
    </row>
    <row r="1532" spans="1:18" x14ac:dyDescent="0.25">
      <c r="A1532" s="40" t="s">
        <v>174</v>
      </c>
      <c r="B1532" s="40" t="s">
        <v>1202</v>
      </c>
      <c r="C1532" s="40"/>
      <c r="D1532" s="40" t="s">
        <v>1848</v>
      </c>
      <c r="E1532" s="40" t="s">
        <v>6065</v>
      </c>
      <c r="F1532" s="40"/>
      <c r="G1532" s="40"/>
      <c r="H1532" s="40"/>
      <c r="I1532" s="40" t="s">
        <v>5992</v>
      </c>
      <c r="J1532" s="40"/>
      <c r="K1532" s="40"/>
      <c r="L1532" s="40"/>
      <c r="M1532" s="40" t="s">
        <v>6136</v>
      </c>
      <c r="N1532" s="40">
        <v>60</v>
      </c>
      <c r="O1532" s="40" t="b">
        <v>0</v>
      </c>
      <c r="P1532" s="40" t="s">
        <v>1852</v>
      </c>
      <c r="Q1532" s="40" t="s">
        <v>1853</v>
      </c>
      <c r="R1532" s="40" t="s">
        <v>635</v>
      </c>
    </row>
    <row r="1533" spans="1:18" x14ac:dyDescent="0.25">
      <c r="A1533" s="40" t="s">
        <v>1203</v>
      </c>
      <c r="B1533" s="40" t="s">
        <v>1204</v>
      </c>
      <c r="C1533" s="40"/>
      <c r="D1533" s="40" t="s">
        <v>1848</v>
      </c>
      <c r="E1533" s="40" t="s">
        <v>6091</v>
      </c>
      <c r="F1533" s="40" t="s">
        <v>6137</v>
      </c>
      <c r="G1533" s="40"/>
      <c r="H1533" s="40"/>
      <c r="I1533" s="40" t="s">
        <v>5992</v>
      </c>
      <c r="J1533" s="40"/>
      <c r="K1533" s="40"/>
      <c r="L1533" s="40"/>
      <c r="M1533" s="40" t="s">
        <v>6138</v>
      </c>
      <c r="N1533" s="40">
        <v>60</v>
      </c>
      <c r="O1533" s="40" t="b">
        <v>0</v>
      </c>
      <c r="P1533" s="40" t="s">
        <v>1852</v>
      </c>
      <c r="Q1533" s="40" t="s">
        <v>1853</v>
      </c>
      <c r="R1533" s="40" t="s">
        <v>635</v>
      </c>
    </row>
    <row r="1534" spans="1:18" x14ac:dyDescent="0.25">
      <c r="A1534" s="40" t="s">
        <v>88</v>
      </c>
      <c r="B1534" s="40" t="s">
        <v>1205</v>
      </c>
      <c r="C1534" s="40"/>
      <c r="D1534" s="40" t="s">
        <v>1848</v>
      </c>
      <c r="E1534" s="40" t="s">
        <v>6078</v>
      </c>
      <c r="F1534" s="40" t="s">
        <v>6139</v>
      </c>
      <c r="G1534" s="40"/>
      <c r="H1534" s="40"/>
      <c r="I1534" s="40" t="s">
        <v>5992</v>
      </c>
      <c r="J1534" s="40"/>
      <c r="K1534" s="40"/>
      <c r="L1534" s="40"/>
      <c r="M1534" s="40" t="s">
        <v>6140</v>
      </c>
      <c r="N1534" s="40">
        <v>60</v>
      </c>
      <c r="O1534" s="40" t="b">
        <v>0</v>
      </c>
      <c r="P1534" s="40" t="s">
        <v>1852</v>
      </c>
      <c r="Q1534" s="40" t="s">
        <v>1853</v>
      </c>
      <c r="R1534" s="40" t="s">
        <v>635</v>
      </c>
    </row>
    <row r="1535" spans="1:18" x14ac:dyDescent="0.25">
      <c r="A1535" s="40" t="s">
        <v>1206</v>
      </c>
      <c r="B1535" s="40" t="s">
        <v>1207</v>
      </c>
      <c r="C1535" s="40"/>
      <c r="D1535" s="40" t="s">
        <v>1848</v>
      </c>
      <c r="E1535" s="40" t="s">
        <v>6065</v>
      </c>
      <c r="F1535" s="40"/>
      <c r="G1535" s="40" t="s">
        <v>75</v>
      </c>
      <c r="H1535" s="40" t="s">
        <v>1806</v>
      </c>
      <c r="I1535" s="40" t="s">
        <v>5992</v>
      </c>
      <c r="J1535" s="40" t="s">
        <v>1207</v>
      </c>
      <c r="K1535" s="40" t="s">
        <v>6141</v>
      </c>
      <c r="L1535" s="40" t="s">
        <v>1847</v>
      </c>
      <c r="M1535" s="40" t="s">
        <v>6141</v>
      </c>
      <c r="N1535" s="40">
        <v>60</v>
      </c>
      <c r="O1535" s="40" t="b">
        <v>0</v>
      </c>
      <c r="P1535" s="40" t="s">
        <v>1852</v>
      </c>
      <c r="Q1535" s="40" t="s">
        <v>1853</v>
      </c>
      <c r="R1535" s="40" t="s">
        <v>635</v>
      </c>
    </row>
    <row r="1536" spans="1:18" x14ac:dyDescent="0.25">
      <c r="A1536" s="40" t="s">
        <v>1208</v>
      </c>
      <c r="B1536" s="40" t="s">
        <v>1209</v>
      </c>
      <c r="C1536" s="40"/>
      <c r="D1536" s="40" t="s">
        <v>1848</v>
      </c>
      <c r="E1536" s="40" t="s">
        <v>4322</v>
      </c>
      <c r="F1536" s="40" t="s">
        <v>6142</v>
      </c>
      <c r="G1536" s="40"/>
      <c r="H1536" s="40"/>
      <c r="I1536" s="40" t="s">
        <v>5992</v>
      </c>
      <c r="J1536" s="40"/>
      <c r="K1536" s="40"/>
      <c r="L1536" s="40"/>
      <c r="M1536" s="40" t="s">
        <v>6143</v>
      </c>
      <c r="N1536" s="40">
        <v>60</v>
      </c>
      <c r="O1536" s="40" t="b">
        <v>0</v>
      </c>
      <c r="P1536" s="40" t="s">
        <v>1852</v>
      </c>
      <c r="Q1536" s="40" t="s">
        <v>1853</v>
      </c>
      <c r="R1536" s="40" t="s">
        <v>635</v>
      </c>
    </row>
    <row r="1537" spans="1:18" x14ac:dyDescent="0.25">
      <c r="A1537" s="41" t="s">
        <v>1210</v>
      </c>
      <c r="B1537" s="41" t="s">
        <v>1211</v>
      </c>
      <c r="C1537" s="41" t="s">
        <v>1847</v>
      </c>
      <c r="D1537" s="41" t="s">
        <v>1848</v>
      </c>
      <c r="E1537" s="41" t="s">
        <v>2060</v>
      </c>
      <c r="F1537" s="41"/>
      <c r="G1537" s="41" t="s">
        <v>75</v>
      </c>
      <c r="H1537" s="41" t="s">
        <v>1806</v>
      </c>
      <c r="I1537" s="41" t="s">
        <v>5580</v>
      </c>
      <c r="J1537" s="41" t="s">
        <v>1211</v>
      </c>
      <c r="K1537" s="41" t="s">
        <v>6144</v>
      </c>
      <c r="L1537" s="41"/>
      <c r="M1537" s="41" t="s">
        <v>6144</v>
      </c>
      <c r="N1537" s="41">
        <v>60</v>
      </c>
      <c r="O1537" s="41" t="b">
        <v>0</v>
      </c>
      <c r="P1537" s="41" t="s">
        <v>3105</v>
      </c>
      <c r="Q1537" s="41" t="s">
        <v>1853</v>
      </c>
      <c r="R1537" s="41" t="s">
        <v>635</v>
      </c>
    </row>
    <row r="1538" spans="1:18" x14ac:dyDescent="0.25">
      <c r="A1538" s="40" t="s">
        <v>1212</v>
      </c>
      <c r="B1538" s="40" t="s">
        <v>1213</v>
      </c>
      <c r="C1538" s="40" t="s">
        <v>1847</v>
      </c>
      <c r="D1538" s="40" t="s">
        <v>1848</v>
      </c>
      <c r="E1538" s="40" t="s">
        <v>2132</v>
      </c>
      <c r="F1538" s="40"/>
      <c r="G1538" s="40" t="s">
        <v>1813</v>
      </c>
      <c r="H1538" s="40" t="s">
        <v>1814</v>
      </c>
      <c r="I1538" s="40" t="s">
        <v>5580</v>
      </c>
      <c r="J1538" s="40" t="s">
        <v>1847</v>
      </c>
      <c r="K1538" s="40"/>
      <c r="L1538" s="40"/>
      <c r="M1538" s="40" t="s">
        <v>6145</v>
      </c>
      <c r="N1538" s="40">
        <v>60</v>
      </c>
      <c r="O1538" s="40" t="b">
        <v>0</v>
      </c>
      <c r="P1538" s="40" t="s">
        <v>3105</v>
      </c>
      <c r="Q1538" s="40" t="s">
        <v>1853</v>
      </c>
      <c r="R1538" s="40" t="s">
        <v>635</v>
      </c>
    </row>
    <row r="1539" spans="1:18" x14ac:dyDescent="0.25">
      <c r="A1539" s="40" t="s">
        <v>1214</v>
      </c>
      <c r="B1539" s="40" t="s">
        <v>1215</v>
      </c>
      <c r="C1539" s="40" t="s">
        <v>1847</v>
      </c>
      <c r="D1539" s="40" t="s">
        <v>1848</v>
      </c>
      <c r="E1539" s="40" t="s">
        <v>5999</v>
      </c>
      <c r="F1539" s="40"/>
      <c r="G1539" s="40" t="s">
        <v>75</v>
      </c>
      <c r="H1539" s="40" t="s">
        <v>1806</v>
      </c>
      <c r="I1539" s="40" t="s">
        <v>5580</v>
      </c>
      <c r="J1539" s="40" t="s">
        <v>1215</v>
      </c>
      <c r="K1539" s="40" t="s">
        <v>6146</v>
      </c>
      <c r="L1539" s="40"/>
      <c r="M1539" s="40" t="s">
        <v>6146</v>
      </c>
      <c r="N1539" s="40">
        <v>60</v>
      </c>
      <c r="O1539" s="40" t="b">
        <v>0</v>
      </c>
      <c r="P1539" s="40" t="s">
        <v>3105</v>
      </c>
      <c r="Q1539" s="40" t="s">
        <v>1853</v>
      </c>
      <c r="R1539" s="40" t="s">
        <v>635</v>
      </c>
    </row>
    <row r="1540" spans="1:18" x14ac:dyDescent="0.25">
      <c r="A1540" s="41" t="s">
        <v>1216</v>
      </c>
      <c r="B1540" s="41" t="s">
        <v>1217</v>
      </c>
      <c r="C1540" s="41" t="s">
        <v>1847</v>
      </c>
      <c r="D1540" s="41" t="s">
        <v>1848</v>
      </c>
      <c r="E1540" s="41" t="s">
        <v>6078</v>
      </c>
      <c r="F1540" s="41"/>
      <c r="G1540" s="41" t="s">
        <v>75</v>
      </c>
      <c r="H1540" s="41" t="s">
        <v>1806</v>
      </c>
      <c r="I1540" s="41" t="s">
        <v>5580</v>
      </c>
      <c r="J1540" s="41" t="s">
        <v>1847</v>
      </c>
      <c r="K1540" s="41"/>
      <c r="L1540" s="41"/>
      <c r="M1540" s="41" t="s">
        <v>6147</v>
      </c>
      <c r="N1540" s="41">
        <v>60</v>
      </c>
      <c r="O1540" s="41" t="b">
        <v>0</v>
      </c>
      <c r="P1540" s="41" t="s">
        <v>3105</v>
      </c>
      <c r="Q1540" s="41" t="s">
        <v>1853</v>
      </c>
      <c r="R1540" s="41" t="s">
        <v>635</v>
      </c>
    </row>
    <row r="1541" spans="1:18" x14ac:dyDescent="0.25">
      <c r="A1541" s="40" t="s">
        <v>1218</v>
      </c>
      <c r="B1541" s="40" t="s">
        <v>1219</v>
      </c>
      <c r="C1541" s="40" t="s">
        <v>1847</v>
      </c>
      <c r="D1541" s="40" t="s">
        <v>1848</v>
      </c>
      <c r="E1541" s="40" t="s">
        <v>6091</v>
      </c>
      <c r="F1541" s="40"/>
      <c r="G1541" s="40" t="s">
        <v>75</v>
      </c>
      <c r="H1541" s="40" t="s">
        <v>1806</v>
      </c>
      <c r="I1541" s="40" t="s">
        <v>5580</v>
      </c>
      <c r="J1541" s="40" t="s">
        <v>1847</v>
      </c>
      <c r="K1541" s="40"/>
      <c r="L1541" s="40"/>
      <c r="M1541" s="40" t="s">
        <v>6148</v>
      </c>
      <c r="N1541" s="40">
        <v>60</v>
      </c>
      <c r="O1541" s="40" t="b">
        <v>0</v>
      </c>
      <c r="P1541" s="40" t="s">
        <v>3105</v>
      </c>
      <c r="Q1541" s="40" t="s">
        <v>1853</v>
      </c>
      <c r="R1541" s="40" t="s">
        <v>635</v>
      </c>
    </row>
    <row r="1542" spans="1:18" x14ac:dyDescent="0.25">
      <c r="A1542" s="40" t="s">
        <v>175</v>
      </c>
      <c r="B1542" s="40" t="s">
        <v>1220</v>
      </c>
      <c r="C1542" s="40"/>
      <c r="D1542" s="40" t="s">
        <v>1848</v>
      </c>
      <c r="E1542" s="40" t="s">
        <v>6065</v>
      </c>
      <c r="F1542" s="40"/>
      <c r="G1542" s="40" t="s">
        <v>75</v>
      </c>
      <c r="H1542" s="40" t="s">
        <v>1806</v>
      </c>
      <c r="I1542" s="40" t="s">
        <v>5992</v>
      </c>
      <c r="J1542" s="40" t="s">
        <v>1220</v>
      </c>
      <c r="K1542" s="40" t="s">
        <v>6149</v>
      </c>
      <c r="L1542" s="40" t="s">
        <v>1847</v>
      </c>
      <c r="M1542" s="40" t="s">
        <v>6149</v>
      </c>
      <c r="N1542" s="40">
        <v>60</v>
      </c>
      <c r="O1542" s="40" t="b">
        <v>0</v>
      </c>
      <c r="P1542" s="40" t="s">
        <v>1852</v>
      </c>
      <c r="Q1542" s="40" t="s">
        <v>1853</v>
      </c>
      <c r="R1542" s="40" t="s">
        <v>635</v>
      </c>
    </row>
    <row r="1543" spans="1:18" x14ac:dyDescent="0.25">
      <c r="A1543" s="40" t="s">
        <v>1221</v>
      </c>
      <c r="B1543" s="40" t="s">
        <v>1222</v>
      </c>
      <c r="C1543" s="40" t="s">
        <v>1847</v>
      </c>
      <c r="D1543" s="40" t="s">
        <v>1848</v>
      </c>
      <c r="E1543" s="40" t="s">
        <v>3810</v>
      </c>
      <c r="F1543" s="40"/>
      <c r="G1543" s="40" t="s">
        <v>1809</v>
      </c>
      <c r="H1543" s="40" t="s">
        <v>1810</v>
      </c>
      <c r="I1543" s="40" t="s">
        <v>5580</v>
      </c>
      <c r="J1543" s="40" t="s">
        <v>1847</v>
      </c>
      <c r="K1543" s="40"/>
      <c r="L1543" s="40"/>
      <c r="M1543" s="40" t="s">
        <v>6150</v>
      </c>
      <c r="N1543" s="40">
        <v>60</v>
      </c>
      <c r="O1543" s="40" t="b">
        <v>0</v>
      </c>
      <c r="P1543" s="40" t="s">
        <v>3105</v>
      </c>
      <c r="Q1543" s="40" t="s">
        <v>1853</v>
      </c>
      <c r="R1543" s="40" t="s">
        <v>635</v>
      </c>
    </row>
    <row r="1544" spans="1:18" x14ac:dyDescent="0.25">
      <c r="A1544" s="40" t="s">
        <v>261</v>
      </c>
      <c r="B1544" s="40" t="s">
        <v>1223</v>
      </c>
      <c r="C1544" s="40"/>
      <c r="D1544" s="40" t="s">
        <v>1848</v>
      </c>
      <c r="E1544" s="40" t="s">
        <v>1968</v>
      </c>
      <c r="F1544" s="40"/>
      <c r="G1544" s="40" t="s">
        <v>75</v>
      </c>
      <c r="H1544" s="40" t="s">
        <v>1806</v>
      </c>
      <c r="I1544" s="40" t="s">
        <v>5992</v>
      </c>
      <c r="J1544" s="40"/>
      <c r="K1544" s="40"/>
      <c r="L1544" s="40"/>
      <c r="M1544" s="40" t="s">
        <v>6151</v>
      </c>
      <c r="N1544" s="40">
        <v>60</v>
      </c>
      <c r="O1544" s="40" t="b">
        <v>0</v>
      </c>
      <c r="P1544" s="40" t="s">
        <v>1852</v>
      </c>
      <c r="Q1544" s="40" t="s">
        <v>1853</v>
      </c>
      <c r="R1544" s="40" t="s">
        <v>635</v>
      </c>
    </row>
    <row r="1545" spans="1:18" x14ac:dyDescent="0.25">
      <c r="A1545" s="40" t="s">
        <v>1224</v>
      </c>
      <c r="B1545" s="40" t="s">
        <v>1225</v>
      </c>
      <c r="C1545" s="40" t="s">
        <v>1847</v>
      </c>
      <c r="D1545" s="40" t="s">
        <v>1848</v>
      </c>
      <c r="E1545" s="40" t="s">
        <v>4096</v>
      </c>
      <c r="F1545" s="40"/>
      <c r="G1545" s="40" t="s">
        <v>1809</v>
      </c>
      <c r="H1545" s="40" t="s">
        <v>1810</v>
      </c>
      <c r="I1545" s="40" t="s">
        <v>5580</v>
      </c>
      <c r="J1545" s="40" t="s">
        <v>1847</v>
      </c>
      <c r="K1545" s="40"/>
      <c r="L1545" s="40"/>
      <c r="M1545" s="40" t="s">
        <v>6152</v>
      </c>
      <c r="N1545" s="40">
        <v>60</v>
      </c>
      <c r="O1545" s="40" t="b">
        <v>0</v>
      </c>
      <c r="P1545" s="40" t="s">
        <v>3105</v>
      </c>
      <c r="Q1545" s="40" t="s">
        <v>1853</v>
      </c>
      <c r="R1545" s="40" t="s">
        <v>635</v>
      </c>
    </row>
    <row r="1546" spans="1:18" x14ac:dyDescent="0.25">
      <c r="A1546" s="40" t="s">
        <v>1226</v>
      </c>
      <c r="B1546" s="40" t="s">
        <v>1227</v>
      </c>
      <c r="C1546" s="40"/>
      <c r="D1546" s="40" t="s">
        <v>1848</v>
      </c>
      <c r="E1546" s="40" t="s">
        <v>3810</v>
      </c>
      <c r="F1546" s="40" t="s">
        <v>6153</v>
      </c>
      <c r="G1546" s="40"/>
      <c r="H1546" s="40"/>
      <c r="I1546" s="40" t="s">
        <v>5992</v>
      </c>
      <c r="J1546" s="40"/>
      <c r="K1546" s="40"/>
      <c r="L1546" s="40"/>
      <c r="M1546" s="40" t="s">
        <v>6154</v>
      </c>
      <c r="N1546" s="40">
        <v>60</v>
      </c>
      <c r="O1546" s="40" t="b">
        <v>0</v>
      </c>
      <c r="P1546" s="40" t="s">
        <v>1852</v>
      </c>
      <c r="Q1546" s="40" t="s">
        <v>1853</v>
      </c>
      <c r="R1546" s="40" t="s">
        <v>635</v>
      </c>
    </row>
    <row r="1547" spans="1:18" x14ac:dyDescent="0.25">
      <c r="A1547" s="40" t="s">
        <v>1228</v>
      </c>
      <c r="B1547" s="40" t="s">
        <v>1229</v>
      </c>
      <c r="C1547" s="40"/>
      <c r="D1547" s="40" t="s">
        <v>1848</v>
      </c>
      <c r="E1547" s="40" t="s">
        <v>4096</v>
      </c>
      <c r="F1547" s="40" t="s">
        <v>6155</v>
      </c>
      <c r="G1547" s="40"/>
      <c r="H1547" s="40"/>
      <c r="I1547" s="40" t="s">
        <v>5992</v>
      </c>
      <c r="J1547" s="40"/>
      <c r="K1547" s="40"/>
      <c r="L1547" s="40"/>
      <c r="M1547" s="40" t="s">
        <v>6156</v>
      </c>
      <c r="N1547" s="40">
        <v>60</v>
      </c>
      <c r="O1547" s="40" t="b">
        <v>0</v>
      </c>
      <c r="P1547" s="40" t="s">
        <v>1852</v>
      </c>
      <c r="Q1547" s="40" t="s">
        <v>1853</v>
      </c>
      <c r="R1547" s="40" t="s">
        <v>635</v>
      </c>
    </row>
    <row r="1548" spans="1:18" x14ac:dyDescent="0.25">
      <c r="A1548" s="40" t="s">
        <v>176</v>
      </c>
      <c r="B1548" s="40" t="s">
        <v>1230</v>
      </c>
      <c r="C1548" s="40"/>
      <c r="D1548" s="40" t="s">
        <v>1848</v>
      </c>
      <c r="E1548" s="40" t="s">
        <v>3810</v>
      </c>
      <c r="F1548" s="40" t="s">
        <v>6157</v>
      </c>
      <c r="G1548" s="40"/>
      <c r="H1548" s="40"/>
      <c r="I1548" s="40" t="s">
        <v>5992</v>
      </c>
      <c r="J1548" s="40"/>
      <c r="K1548" s="40"/>
      <c r="L1548" s="40"/>
      <c r="M1548" s="40" t="s">
        <v>6158</v>
      </c>
      <c r="N1548" s="40">
        <v>60</v>
      </c>
      <c r="O1548" s="40" t="b">
        <v>0</v>
      </c>
      <c r="P1548" s="40" t="s">
        <v>1852</v>
      </c>
      <c r="Q1548" s="40" t="s">
        <v>1853</v>
      </c>
      <c r="R1548" s="40" t="s">
        <v>635</v>
      </c>
    </row>
    <row r="1549" spans="1:18" x14ac:dyDescent="0.25">
      <c r="A1549" s="40" t="s">
        <v>263</v>
      </c>
      <c r="B1549" s="40" t="s">
        <v>1231</v>
      </c>
      <c r="C1549" s="40"/>
      <c r="D1549" s="40" t="s">
        <v>1848</v>
      </c>
      <c r="E1549" s="40" t="s">
        <v>1968</v>
      </c>
      <c r="F1549" s="40"/>
      <c r="G1549" s="40" t="s">
        <v>75</v>
      </c>
      <c r="H1549" s="40" t="s">
        <v>1806</v>
      </c>
      <c r="I1549" s="40" t="s">
        <v>5992</v>
      </c>
      <c r="J1549" s="40" t="s">
        <v>1847</v>
      </c>
      <c r="K1549" s="40"/>
      <c r="L1549" s="40" t="s">
        <v>1847</v>
      </c>
      <c r="M1549" s="40" t="s">
        <v>6159</v>
      </c>
      <c r="N1549" s="40">
        <v>60</v>
      </c>
      <c r="O1549" s="40" t="b">
        <v>0</v>
      </c>
      <c r="P1549" s="40" t="s">
        <v>1852</v>
      </c>
      <c r="Q1549" s="40" t="s">
        <v>1853</v>
      </c>
      <c r="R1549" s="40" t="s">
        <v>635</v>
      </c>
    </row>
    <row r="1550" spans="1:18" x14ac:dyDescent="0.25">
      <c r="A1550" s="40" t="s">
        <v>1232</v>
      </c>
      <c r="B1550" s="40" t="s">
        <v>1233</v>
      </c>
      <c r="C1550" s="40" t="s">
        <v>1847</v>
      </c>
      <c r="D1550" s="40" t="s">
        <v>1848</v>
      </c>
      <c r="E1550" s="40" t="s">
        <v>2764</v>
      </c>
      <c r="F1550" s="40"/>
      <c r="G1550" s="40" t="s">
        <v>1813</v>
      </c>
      <c r="H1550" s="40" t="s">
        <v>1814</v>
      </c>
      <c r="I1550" s="40" t="s">
        <v>5580</v>
      </c>
      <c r="J1550" s="40" t="s">
        <v>1233</v>
      </c>
      <c r="K1550" s="40"/>
      <c r="L1550" s="40"/>
      <c r="M1550" s="40" t="s">
        <v>6160</v>
      </c>
      <c r="N1550" s="40">
        <v>60</v>
      </c>
      <c r="O1550" s="40" t="b">
        <v>0</v>
      </c>
      <c r="P1550" s="40" t="s">
        <v>3105</v>
      </c>
      <c r="Q1550" s="40" t="s">
        <v>1853</v>
      </c>
      <c r="R1550" s="40" t="s">
        <v>635</v>
      </c>
    </row>
    <row r="1551" spans="1:18" x14ac:dyDescent="0.25">
      <c r="A1551" s="40" t="s">
        <v>1234</v>
      </c>
      <c r="B1551" s="40" t="s">
        <v>1235</v>
      </c>
      <c r="C1551" s="40"/>
      <c r="D1551" s="40" t="s">
        <v>1848</v>
      </c>
      <c r="E1551" s="40" t="s">
        <v>1911</v>
      </c>
      <c r="F1551" s="40"/>
      <c r="G1551" s="40"/>
      <c r="H1551" s="40"/>
      <c r="I1551" s="40" t="s">
        <v>5992</v>
      </c>
      <c r="J1551" s="40"/>
      <c r="K1551" s="40"/>
      <c r="L1551" s="40"/>
      <c r="M1551" s="40" t="s">
        <v>6161</v>
      </c>
      <c r="N1551" s="40">
        <v>60</v>
      </c>
      <c r="O1551" s="40" t="b">
        <v>0</v>
      </c>
      <c r="P1551" s="40" t="s">
        <v>1852</v>
      </c>
      <c r="Q1551" s="40" t="s">
        <v>1853</v>
      </c>
      <c r="R1551" s="40" t="s">
        <v>635</v>
      </c>
    </row>
    <row r="1552" spans="1:18" x14ac:dyDescent="0.25">
      <c r="A1552" s="40" t="s">
        <v>1236</v>
      </c>
      <c r="B1552" s="40" t="s">
        <v>1237</v>
      </c>
      <c r="C1552" s="40"/>
      <c r="D1552" s="40" t="s">
        <v>1848</v>
      </c>
      <c r="E1552" s="40" t="s">
        <v>3353</v>
      </c>
      <c r="F1552" s="40"/>
      <c r="G1552" s="40"/>
      <c r="H1552" s="40"/>
      <c r="I1552" s="40" t="s">
        <v>5992</v>
      </c>
      <c r="J1552" s="40"/>
      <c r="K1552" s="40"/>
      <c r="L1552" s="40"/>
      <c r="M1552" s="40" t="s">
        <v>6162</v>
      </c>
      <c r="N1552" s="40">
        <v>60</v>
      </c>
      <c r="O1552" s="40" t="b">
        <v>0</v>
      </c>
      <c r="P1552" s="40" t="s">
        <v>1852</v>
      </c>
      <c r="Q1552" s="40" t="s">
        <v>1853</v>
      </c>
      <c r="R1552" s="40" t="s">
        <v>635</v>
      </c>
    </row>
    <row r="1553" spans="1:18" x14ac:dyDescent="0.25">
      <c r="A1553" s="40" t="s">
        <v>177</v>
      </c>
      <c r="B1553" s="40" t="s">
        <v>1238</v>
      </c>
      <c r="C1553" s="40"/>
      <c r="D1553" s="40" t="s">
        <v>1848</v>
      </c>
      <c r="E1553" s="40" t="s">
        <v>3353</v>
      </c>
      <c r="F1553" s="40" t="s">
        <v>6128</v>
      </c>
      <c r="G1553" s="40"/>
      <c r="H1553" s="40"/>
      <c r="I1553" s="40" t="s">
        <v>5992</v>
      </c>
      <c r="J1553" s="40"/>
      <c r="K1553" s="40"/>
      <c r="L1553" s="40"/>
      <c r="M1553" s="40" t="s">
        <v>6163</v>
      </c>
      <c r="N1553" s="40">
        <v>60</v>
      </c>
      <c r="O1553" s="40" t="b">
        <v>0</v>
      </c>
      <c r="P1553" s="40" t="s">
        <v>1852</v>
      </c>
      <c r="Q1553" s="40" t="s">
        <v>1853</v>
      </c>
      <c r="R1553" s="40" t="s">
        <v>635</v>
      </c>
    </row>
    <row r="1554" spans="1:18" x14ac:dyDescent="0.25">
      <c r="A1554" s="40" t="s">
        <v>1239</v>
      </c>
      <c r="B1554" s="40" t="s">
        <v>1240</v>
      </c>
      <c r="C1554" s="40"/>
      <c r="D1554" s="40" t="s">
        <v>1848</v>
      </c>
      <c r="E1554" s="40" t="s">
        <v>3353</v>
      </c>
      <c r="F1554" s="40"/>
      <c r="G1554" s="40"/>
      <c r="H1554" s="40"/>
      <c r="I1554" s="40" t="s">
        <v>5992</v>
      </c>
      <c r="J1554" s="40"/>
      <c r="K1554" s="40"/>
      <c r="L1554" s="40"/>
      <c r="M1554" s="40" t="s">
        <v>6164</v>
      </c>
      <c r="N1554" s="40">
        <v>60</v>
      </c>
      <c r="O1554" s="40" t="b">
        <v>0</v>
      </c>
      <c r="P1554" s="40" t="s">
        <v>1852</v>
      </c>
      <c r="Q1554" s="40" t="s">
        <v>1853</v>
      </c>
      <c r="R1554" s="40" t="s">
        <v>635</v>
      </c>
    </row>
    <row r="1555" spans="1:18" x14ac:dyDescent="0.25">
      <c r="A1555" s="41" t="s">
        <v>6165</v>
      </c>
      <c r="B1555" s="41" t="s">
        <v>6166</v>
      </c>
      <c r="C1555" s="41"/>
      <c r="D1555" s="41" t="s">
        <v>1848</v>
      </c>
      <c r="E1555" s="41"/>
      <c r="F1555" s="41"/>
      <c r="G1555" s="41"/>
      <c r="H1555" s="41"/>
      <c r="I1555" s="41" t="s">
        <v>5992</v>
      </c>
      <c r="J1555" s="41"/>
      <c r="K1555" s="41"/>
      <c r="L1555" s="41"/>
      <c r="M1555" s="41" t="s">
        <v>6167</v>
      </c>
      <c r="N1555" s="41">
        <v>60</v>
      </c>
      <c r="O1555" s="41" t="b">
        <v>0</v>
      </c>
      <c r="P1555" s="41" t="s">
        <v>1852</v>
      </c>
      <c r="Q1555" s="41" t="s">
        <v>1853</v>
      </c>
      <c r="R1555" s="41" t="s">
        <v>635</v>
      </c>
    </row>
    <row r="1556" spans="1:18" x14ac:dyDescent="0.25">
      <c r="A1556" s="40" t="s">
        <v>1241</v>
      </c>
      <c r="B1556" s="40" t="s">
        <v>1242</v>
      </c>
      <c r="C1556" s="40" t="s">
        <v>1847</v>
      </c>
      <c r="D1556" s="40" t="s">
        <v>1848</v>
      </c>
      <c r="E1556" s="40" t="s">
        <v>3810</v>
      </c>
      <c r="F1556" s="40"/>
      <c r="G1556" s="40" t="s">
        <v>1813</v>
      </c>
      <c r="H1556" s="40" t="s">
        <v>1814</v>
      </c>
      <c r="I1556" s="40" t="s">
        <v>5580</v>
      </c>
      <c r="J1556" s="40" t="s">
        <v>1847</v>
      </c>
      <c r="K1556" s="40"/>
      <c r="L1556" s="40"/>
      <c r="M1556" s="40" t="s">
        <v>6168</v>
      </c>
      <c r="N1556" s="40">
        <v>60</v>
      </c>
      <c r="O1556" s="40" t="b">
        <v>0</v>
      </c>
      <c r="P1556" s="40" t="s">
        <v>3105</v>
      </c>
      <c r="Q1556" s="40" t="s">
        <v>1853</v>
      </c>
      <c r="R1556" s="40" t="s">
        <v>635</v>
      </c>
    </row>
    <row r="1557" spans="1:18" x14ac:dyDescent="0.25">
      <c r="A1557" s="41" t="s">
        <v>1243</v>
      </c>
      <c r="B1557" s="41" t="s">
        <v>1244</v>
      </c>
      <c r="C1557" s="41" t="s">
        <v>1847</v>
      </c>
      <c r="D1557" s="41" t="s">
        <v>1848</v>
      </c>
      <c r="E1557" s="41" t="s">
        <v>3810</v>
      </c>
      <c r="F1557" s="41"/>
      <c r="G1557" s="41" t="s">
        <v>1813</v>
      </c>
      <c r="H1557" s="41" t="s">
        <v>1814</v>
      </c>
      <c r="I1557" s="41" t="s">
        <v>5580</v>
      </c>
      <c r="J1557" s="41" t="s">
        <v>1847</v>
      </c>
      <c r="K1557" s="41"/>
      <c r="L1557" s="41"/>
      <c r="M1557" s="41" t="s">
        <v>6169</v>
      </c>
      <c r="N1557" s="41">
        <v>60</v>
      </c>
      <c r="O1557" s="41" t="b">
        <v>0</v>
      </c>
      <c r="P1557" s="41" t="s">
        <v>3105</v>
      </c>
      <c r="Q1557" s="41" t="s">
        <v>1853</v>
      </c>
      <c r="R1557" s="41" t="s">
        <v>635</v>
      </c>
    </row>
    <row r="1558" spans="1:18" x14ac:dyDescent="0.25">
      <c r="A1558" s="40" t="s">
        <v>1245</v>
      </c>
      <c r="B1558" s="40" t="s">
        <v>1246</v>
      </c>
      <c r="C1558" s="40" t="s">
        <v>1847</v>
      </c>
      <c r="D1558" s="40" t="s">
        <v>1848</v>
      </c>
      <c r="E1558" s="40" t="s">
        <v>3810</v>
      </c>
      <c r="F1558" s="40"/>
      <c r="G1558" s="40" t="s">
        <v>76</v>
      </c>
      <c r="H1558" s="40" t="s">
        <v>1804</v>
      </c>
      <c r="I1558" s="40" t="s">
        <v>5580</v>
      </c>
      <c r="J1558" s="40" t="s">
        <v>1246</v>
      </c>
      <c r="K1558" s="40" t="s">
        <v>6170</v>
      </c>
      <c r="L1558" s="40"/>
      <c r="M1558" s="40" t="s">
        <v>6170</v>
      </c>
      <c r="N1558" s="40">
        <v>60</v>
      </c>
      <c r="O1558" s="40" t="b">
        <v>0</v>
      </c>
      <c r="P1558" s="40" t="s">
        <v>3105</v>
      </c>
      <c r="Q1558" s="40" t="s">
        <v>1853</v>
      </c>
      <c r="R1558" s="40" t="s">
        <v>635</v>
      </c>
    </row>
    <row r="1559" spans="1:18" x14ac:dyDescent="0.25">
      <c r="A1559" s="40" t="s">
        <v>265</v>
      </c>
      <c r="B1559" s="40" t="s">
        <v>1247</v>
      </c>
      <c r="C1559" s="40" t="s">
        <v>1847</v>
      </c>
      <c r="D1559" s="40" t="s">
        <v>1848</v>
      </c>
      <c r="E1559" s="40" t="s">
        <v>1941</v>
      </c>
      <c r="F1559" s="40"/>
      <c r="G1559" s="40" t="s">
        <v>76</v>
      </c>
      <c r="H1559" s="40" t="s">
        <v>1804</v>
      </c>
      <c r="I1559" s="40" t="s">
        <v>5580</v>
      </c>
      <c r="J1559" s="40" t="s">
        <v>1847</v>
      </c>
      <c r="K1559" s="40"/>
      <c r="L1559" s="40"/>
      <c r="M1559" s="40" t="s">
        <v>6171</v>
      </c>
      <c r="N1559" s="40">
        <v>60</v>
      </c>
      <c r="O1559" s="40" t="b">
        <v>0</v>
      </c>
      <c r="P1559" s="40" t="s">
        <v>3105</v>
      </c>
      <c r="Q1559" s="40" t="s">
        <v>1853</v>
      </c>
      <c r="R1559" s="40" t="s">
        <v>635</v>
      </c>
    </row>
    <row r="1560" spans="1:18" x14ac:dyDescent="0.25">
      <c r="A1560" s="40" t="s">
        <v>6172</v>
      </c>
      <c r="B1560" s="40" t="s">
        <v>6173</v>
      </c>
      <c r="C1560" s="40"/>
      <c r="D1560" s="40" t="s">
        <v>1848</v>
      </c>
      <c r="E1560" s="40"/>
      <c r="F1560" s="40"/>
      <c r="G1560" s="40"/>
      <c r="H1560" s="40"/>
      <c r="I1560" s="40" t="s">
        <v>5992</v>
      </c>
      <c r="J1560" s="40"/>
      <c r="K1560" s="40"/>
      <c r="L1560" s="40"/>
      <c r="M1560" s="40" t="s">
        <v>6174</v>
      </c>
      <c r="N1560" s="40">
        <v>60</v>
      </c>
      <c r="O1560" s="40" t="b">
        <v>0</v>
      </c>
      <c r="P1560" s="40" t="s">
        <v>1852</v>
      </c>
      <c r="Q1560" s="40" t="s">
        <v>1853</v>
      </c>
      <c r="R1560" s="40" t="s">
        <v>635</v>
      </c>
    </row>
    <row r="1561" spans="1:18" x14ac:dyDescent="0.25">
      <c r="A1561" s="40" t="s">
        <v>266</v>
      </c>
      <c r="B1561" s="40" t="s">
        <v>1248</v>
      </c>
      <c r="C1561" s="40" t="s">
        <v>1847</v>
      </c>
      <c r="D1561" s="40" t="s">
        <v>1848</v>
      </c>
      <c r="E1561" s="40" t="s">
        <v>2764</v>
      </c>
      <c r="F1561" s="40"/>
      <c r="G1561" s="40" t="s">
        <v>1813</v>
      </c>
      <c r="H1561" s="40" t="s">
        <v>1814</v>
      </c>
      <c r="I1561" s="40" t="s">
        <v>5580</v>
      </c>
      <c r="J1561" s="40" t="s">
        <v>1847</v>
      </c>
      <c r="K1561" s="40"/>
      <c r="L1561" s="40"/>
      <c r="M1561" s="40" t="s">
        <v>6175</v>
      </c>
      <c r="N1561" s="40">
        <v>60</v>
      </c>
      <c r="O1561" s="40" t="b">
        <v>0</v>
      </c>
      <c r="P1561" s="40" t="s">
        <v>3105</v>
      </c>
      <c r="Q1561" s="40" t="s">
        <v>1853</v>
      </c>
      <c r="R1561" s="40" t="s">
        <v>635</v>
      </c>
    </row>
    <row r="1562" spans="1:18" x14ac:dyDescent="0.25">
      <c r="A1562" s="40" t="s">
        <v>179</v>
      </c>
      <c r="B1562" s="40" t="s">
        <v>1249</v>
      </c>
      <c r="C1562" s="40" t="s">
        <v>1847</v>
      </c>
      <c r="D1562" s="40" t="s">
        <v>1848</v>
      </c>
      <c r="E1562" s="40" t="s">
        <v>6091</v>
      </c>
      <c r="F1562" s="40"/>
      <c r="G1562" s="40" t="s">
        <v>1813</v>
      </c>
      <c r="H1562" s="40" t="s">
        <v>1814</v>
      </c>
      <c r="I1562" s="40" t="s">
        <v>5580</v>
      </c>
      <c r="J1562" s="40" t="s">
        <v>1847</v>
      </c>
      <c r="K1562" s="40"/>
      <c r="L1562" s="40"/>
      <c r="M1562" s="40" t="s">
        <v>6176</v>
      </c>
      <c r="N1562" s="40">
        <v>60</v>
      </c>
      <c r="O1562" s="40" t="b">
        <v>0</v>
      </c>
      <c r="P1562" s="40" t="s">
        <v>3105</v>
      </c>
      <c r="Q1562" s="40" t="s">
        <v>1853</v>
      </c>
      <c r="R1562" s="40" t="s">
        <v>635</v>
      </c>
    </row>
    <row r="1563" spans="1:18" x14ac:dyDescent="0.25">
      <c r="A1563" s="40" t="s">
        <v>268</v>
      </c>
      <c r="B1563" s="40" t="s">
        <v>1250</v>
      </c>
      <c r="C1563" s="40"/>
      <c r="D1563" s="40" t="s">
        <v>1848</v>
      </c>
      <c r="E1563" s="40" t="s">
        <v>1911</v>
      </c>
      <c r="F1563" s="40"/>
      <c r="G1563" s="40" t="s">
        <v>76</v>
      </c>
      <c r="H1563" s="40" t="s">
        <v>1804</v>
      </c>
      <c r="I1563" s="40" t="s">
        <v>5992</v>
      </c>
      <c r="J1563" s="40" t="s">
        <v>1847</v>
      </c>
      <c r="K1563" s="40"/>
      <c r="L1563" s="40" t="s">
        <v>1847</v>
      </c>
      <c r="M1563" s="40" t="s">
        <v>6177</v>
      </c>
      <c r="N1563" s="40">
        <v>60</v>
      </c>
      <c r="O1563" s="40" t="b">
        <v>0</v>
      </c>
      <c r="P1563" s="40" t="s">
        <v>1852</v>
      </c>
      <c r="Q1563" s="40" t="s">
        <v>1853</v>
      </c>
      <c r="R1563" s="40" t="s">
        <v>635</v>
      </c>
    </row>
    <row r="1564" spans="1:18" x14ac:dyDescent="0.25">
      <c r="A1564" s="40" t="s">
        <v>6178</v>
      </c>
      <c r="B1564" s="40" t="s">
        <v>6179</v>
      </c>
      <c r="C1564" s="40"/>
      <c r="D1564" s="40" t="s">
        <v>1848</v>
      </c>
      <c r="E1564" s="40"/>
      <c r="F1564" s="40"/>
      <c r="G1564" s="40"/>
      <c r="H1564" s="40"/>
      <c r="I1564" s="40" t="s">
        <v>5992</v>
      </c>
      <c r="J1564" s="40"/>
      <c r="K1564" s="40"/>
      <c r="L1564" s="40"/>
      <c r="M1564" s="40" t="s">
        <v>6180</v>
      </c>
      <c r="N1564" s="40">
        <v>60</v>
      </c>
      <c r="O1564" s="40" t="b">
        <v>0</v>
      </c>
      <c r="P1564" s="40" t="s">
        <v>1852</v>
      </c>
      <c r="Q1564" s="40" t="s">
        <v>1853</v>
      </c>
      <c r="R1564" s="40" t="s">
        <v>635</v>
      </c>
    </row>
    <row r="1565" spans="1:18" x14ac:dyDescent="0.25">
      <c r="A1565" s="40" t="s">
        <v>270</v>
      </c>
      <c r="B1565" s="40" t="s">
        <v>1251</v>
      </c>
      <c r="C1565" s="40" t="s">
        <v>1847</v>
      </c>
      <c r="D1565" s="40" t="s">
        <v>1848</v>
      </c>
      <c r="E1565" s="40" t="s">
        <v>1985</v>
      </c>
      <c r="F1565" s="40"/>
      <c r="G1565" s="40" t="s">
        <v>1813</v>
      </c>
      <c r="H1565" s="40" t="s">
        <v>1814</v>
      </c>
      <c r="I1565" s="40" t="s">
        <v>5580</v>
      </c>
      <c r="J1565" s="40" t="s">
        <v>1847</v>
      </c>
      <c r="K1565" s="40"/>
      <c r="L1565" s="40"/>
      <c r="M1565" s="40" t="s">
        <v>6181</v>
      </c>
      <c r="N1565" s="40">
        <v>60</v>
      </c>
      <c r="O1565" s="40" t="b">
        <v>0</v>
      </c>
      <c r="P1565" s="40" t="s">
        <v>3105</v>
      </c>
      <c r="Q1565" s="40" t="s">
        <v>1853</v>
      </c>
      <c r="R1565" s="40" t="s">
        <v>635</v>
      </c>
    </row>
    <row r="1566" spans="1:18" x14ac:dyDescent="0.25">
      <c r="A1566" s="40" t="s">
        <v>182</v>
      </c>
      <c r="B1566" s="40" t="s">
        <v>1252</v>
      </c>
      <c r="C1566" s="40" t="s">
        <v>1847</v>
      </c>
      <c r="D1566" s="40" t="s">
        <v>1848</v>
      </c>
      <c r="E1566" s="40" t="s">
        <v>3810</v>
      </c>
      <c r="F1566" s="40"/>
      <c r="G1566" s="40" t="s">
        <v>1809</v>
      </c>
      <c r="H1566" s="40" t="s">
        <v>1810</v>
      </c>
      <c r="I1566" s="40" t="s">
        <v>5580</v>
      </c>
      <c r="J1566" s="40" t="s">
        <v>1847</v>
      </c>
      <c r="K1566" s="40"/>
      <c r="L1566" s="40"/>
      <c r="M1566" s="40" t="s">
        <v>6182</v>
      </c>
      <c r="N1566" s="40">
        <v>60</v>
      </c>
      <c r="O1566" s="40" t="b">
        <v>0</v>
      </c>
      <c r="P1566" s="40" t="s">
        <v>3105</v>
      </c>
      <c r="Q1566" s="40" t="s">
        <v>1853</v>
      </c>
      <c r="R1566" s="40" t="s">
        <v>635</v>
      </c>
    </row>
    <row r="1567" spans="1:18" x14ac:dyDescent="0.25">
      <c r="A1567" s="40" t="s">
        <v>180</v>
      </c>
      <c r="B1567" s="40" t="s">
        <v>1253</v>
      </c>
      <c r="C1567" s="40"/>
      <c r="D1567" s="40" t="s">
        <v>1848</v>
      </c>
      <c r="E1567" s="40" t="s">
        <v>4096</v>
      </c>
      <c r="F1567" s="40" t="s">
        <v>6183</v>
      </c>
      <c r="G1567" s="40"/>
      <c r="H1567" s="40"/>
      <c r="I1567" s="40" t="s">
        <v>5992</v>
      </c>
      <c r="J1567" s="40"/>
      <c r="K1567" s="40"/>
      <c r="L1567" s="40"/>
      <c r="M1567" s="40" t="s">
        <v>6184</v>
      </c>
      <c r="N1567" s="40">
        <v>60</v>
      </c>
      <c r="O1567" s="40" t="b">
        <v>0</v>
      </c>
      <c r="P1567" s="40" t="s">
        <v>1852</v>
      </c>
      <c r="Q1567" s="40" t="s">
        <v>1853</v>
      </c>
      <c r="R1567" s="40" t="s">
        <v>635</v>
      </c>
    </row>
    <row r="1568" spans="1:18" x14ac:dyDescent="0.25">
      <c r="A1568" s="40" t="s">
        <v>215</v>
      </c>
      <c r="B1568" s="40" t="s">
        <v>1254</v>
      </c>
      <c r="C1568" s="40" t="s">
        <v>1847</v>
      </c>
      <c r="D1568" s="40" t="s">
        <v>1848</v>
      </c>
      <c r="E1568" s="40" t="s">
        <v>2132</v>
      </c>
      <c r="F1568" s="40"/>
      <c r="G1568" s="40" t="s">
        <v>76</v>
      </c>
      <c r="H1568" s="40" t="s">
        <v>1804</v>
      </c>
      <c r="I1568" s="40" t="s">
        <v>5580</v>
      </c>
      <c r="J1568" s="40" t="s">
        <v>1847</v>
      </c>
      <c r="K1568" s="40"/>
      <c r="L1568" s="40"/>
      <c r="M1568" s="40" t="s">
        <v>6185</v>
      </c>
      <c r="N1568" s="40">
        <v>60</v>
      </c>
      <c r="O1568" s="40" t="b">
        <v>0</v>
      </c>
      <c r="P1568" s="40" t="s">
        <v>3105</v>
      </c>
      <c r="Q1568" s="40" t="s">
        <v>1853</v>
      </c>
      <c r="R1568" s="40" t="s">
        <v>635</v>
      </c>
    </row>
    <row r="1569" spans="1:18" x14ac:dyDescent="0.25">
      <c r="A1569" s="40" t="s">
        <v>6186</v>
      </c>
      <c r="B1569" s="40" t="s">
        <v>6187</v>
      </c>
      <c r="C1569" s="40" t="s">
        <v>1847</v>
      </c>
      <c r="D1569" s="40" t="s">
        <v>1848</v>
      </c>
      <c r="E1569" s="40"/>
      <c r="F1569" s="40"/>
      <c r="G1569" s="40" t="s">
        <v>1813</v>
      </c>
      <c r="H1569" s="40" t="s">
        <v>1814</v>
      </c>
      <c r="I1569" s="40" t="s">
        <v>5580</v>
      </c>
      <c r="J1569" s="40" t="s">
        <v>1847</v>
      </c>
      <c r="K1569" s="40"/>
      <c r="L1569" s="40"/>
      <c r="M1569" s="40" t="s">
        <v>6188</v>
      </c>
      <c r="N1569" s="40">
        <v>60</v>
      </c>
      <c r="O1569" s="40" t="b">
        <v>0</v>
      </c>
      <c r="P1569" s="40" t="s">
        <v>3105</v>
      </c>
      <c r="Q1569" s="40" t="s">
        <v>1853</v>
      </c>
      <c r="R1569" s="40" t="s">
        <v>635</v>
      </c>
    </row>
    <row r="1570" spans="1:18" x14ac:dyDescent="0.25">
      <c r="A1570" s="40" t="s">
        <v>1255</v>
      </c>
      <c r="B1570" s="40" t="s">
        <v>1256</v>
      </c>
      <c r="C1570" s="40" t="s">
        <v>1847</v>
      </c>
      <c r="D1570" s="40" t="s">
        <v>1848</v>
      </c>
      <c r="E1570" s="40" t="s">
        <v>3810</v>
      </c>
      <c r="F1570" s="40"/>
      <c r="G1570" s="40" t="s">
        <v>1813</v>
      </c>
      <c r="H1570" s="40" t="s">
        <v>1814</v>
      </c>
      <c r="I1570" s="40" t="s">
        <v>5580</v>
      </c>
      <c r="J1570" s="40" t="s">
        <v>1847</v>
      </c>
      <c r="K1570" s="40"/>
      <c r="L1570" s="40"/>
      <c r="M1570" s="40" t="s">
        <v>6189</v>
      </c>
      <c r="N1570" s="40">
        <v>60</v>
      </c>
      <c r="O1570" s="40" t="b">
        <v>0</v>
      </c>
      <c r="P1570" s="40" t="s">
        <v>3105</v>
      </c>
      <c r="Q1570" s="40" t="s">
        <v>1853</v>
      </c>
      <c r="R1570" s="40" t="s">
        <v>635</v>
      </c>
    </row>
    <row r="1571" spans="1:18" x14ac:dyDescent="0.25">
      <c r="A1571" s="40" t="s">
        <v>1257</v>
      </c>
      <c r="B1571" s="40" t="s">
        <v>1258</v>
      </c>
      <c r="C1571" s="40" t="s">
        <v>1847</v>
      </c>
      <c r="D1571" s="40" t="s">
        <v>1848</v>
      </c>
      <c r="E1571" s="40" t="s">
        <v>2083</v>
      </c>
      <c r="F1571" s="40"/>
      <c r="G1571" s="40" t="s">
        <v>1813</v>
      </c>
      <c r="H1571" s="40" t="s">
        <v>1814</v>
      </c>
      <c r="I1571" s="40" t="s">
        <v>5580</v>
      </c>
      <c r="J1571" s="40" t="s">
        <v>1847</v>
      </c>
      <c r="K1571" s="40"/>
      <c r="L1571" s="40"/>
      <c r="M1571" s="40" t="s">
        <v>6190</v>
      </c>
      <c r="N1571" s="40">
        <v>60</v>
      </c>
      <c r="O1571" s="40" t="b">
        <v>0</v>
      </c>
      <c r="P1571" s="40" t="s">
        <v>3105</v>
      </c>
      <c r="Q1571" s="40" t="s">
        <v>1853</v>
      </c>
      <c r="R1571" s="40" t="s">
        <v>635</v>
      </c>
    </row>
    <row r="1572" spans="1:18" x14ac:dyDescent="0.25">
      <c r="A1572" s="40" t="s">
        <v>178</v>
      </c>
      <c r="B1572" s="40" t="s">
        <v>1259</v>
      </c>
      <c r="C1572" s="40" t="s">
        <v>1847</v>
      </c>
      <c r="D1572" s="40" t="s">
        <v>1848</v>
      </c>
      <c r="E1572" s="40" t="s">
        <v>2083</v>
      </c>
      <c r="F1572" s="40"/>
      <c r="G1572" s="40" t="s">
        <v>1813</v>
      </c>
      <c r="H1572" s="40" t="s">
        <v>1814</v>
      </c>
      <c r="I1572" s="40" t="s">
        <v>5580</v>
      </c>
      <c r="J1572" s="40" t="s">
        <v>1847</v>
      </c>
      <c r="K1572" s="40"/>
      <c r="L1572" s="40"/>
      <c r="M1572" s="40" t="s">
        <v>6191</v>
      </c>
      <c r="N1572" s="40">
        <v>60</v>
      </c>
      <c r="O1572" s="40" t="b">
        <v>0</v>
      </c>
      <c r="P1572" s="40" t="s">
        <v>3105</v>
      </c>
      <c r="Q1572" s="40" t="s">
        <v>1853</v>
      </c>
      <c r="R1572" s="40" t="s">
        <v>635</v>
      </c>
    </row>
    <row r="1573" spans="1:18" x14ac:dyDescent="0.25">
      <c r="A1573" s="40" t="s">
        <v>184</v>
      </c>
      <c r="B1573" s="40" t="s">
        <v>1260</v>
      </c>
      <c r="C1573" s="40" t="s">
        <v>1847</v>
      </c>
      <c r="D1573" s="40" t="s">
        <v>1848</v>
      </c>
      <c r="E1573" s="40" t="s">
        <v>2764</v>
      </c>
      <c r="F1573" s="40"/>
      <c r="G1573" s="40" t="s">
        <v>1813</v>
      </c>
      <c r="H1573" s="40" t="s">
        <v>1814</v>
      </c>
      <c r="I1573" s="40" t="s">
        <v>5580</v>
      </c>
      <c r="J1573" s="40" t="s">
        <v>1847</v>
      </c>
      <c r="K1573" s="40"/>
      <c r="L1573" s="40"/>
      <c r="M1573" s="40" t="s">
        <v>6192</v>
      </c>
      <c r="N1573" s="40">
        <v>60</v>
      </c>
      <c r="O1573" s="40" t="b">
        <v>0</v>
      </c>
      <c r="P1573" s="40" t="s">
        <v>3105</v>
      </c>
      <c r="Q1573" s="40" t="s">
        <v>1853</v>
      </c>
      <c r="R1573" s="40" t="s">
        <v>635</v>
      </c>
    </row>
    <row r="1574" spans="1:18" x14ac:dyDescent="0.25">
      <c r="A1574" s="40" t="s">
        <v>1261</v>
      </c>
      <c r="B1574" s="40" t="s">
        <v>1262</v>
      </c>
      <c r="C1574" s="40" t="s">
        <v>1847</v>
      </c>
      <c r="D1574" s="40" t="s">
        <v>1848</v>
      </c>
      <c r="E1574" s="40" t="s">
        <v>4096</v>
      </c>
      <c r="F1574" s="40"/>
      <c r="G1574" s="40" t="s">
        <v>76</v>
      </c>
      <c r="H1574" s="40" t="s">
        <v>1804</v>
      </c>
      <c r="I1574" s="40" t="s">
        <v>5992</v>
      </c>
      <c r="J1574" s="40" t="s">
        <v>1847</v>
      </c>
      <c r="K1574" s="40"/>
      <c r="L1574" s="40"/>
      <c r="M1574" s="40" t="s">
        <v>6193</v>
      </c>
      <c r="N1574" s="40">
        <v>60</v>
      </c>
      <c r="O1574" s="40" t="b">
        <v>0</v>
      </c>
      <c r="P1574" s="40" t="s">
        <v>3105</v>
      </c>
      <c r="Q1574" s="40" t="s">
        <v>1853</v>
      </c>
      <c r="R1574" s="40" t="s">
        <v>635</v>
      </c>
    </row>
    <row r="1575" spans="1:18" x14ac:dyDescent="0.25">
      <c r="A1575" s="40" t="s">
        <v>273</v>
      </c>
      <c r="B1575" s="40" t="s">
        <v>1263</v>
      </c>
      <c r="C1575" s="40" t="s">
        <v>1847</v>
      </c>
      <c r="D1575" s="40" t="s">
        <v>1848</v>
      </c>
      <c r="E1575" s="40" t="s">
        <v>2001</v>
      </c>
      <c r="F1575" s="40"/>
      <c r="G1575" s="40" t="s">
        <v>76</v>
      </c>
      <c r="H1575" s="40" t="s">
        <v>1804</v>
      </c>
      <c r="I1575" s="40" t="s">
        <v>5580</v>
      </c>
      <c r="J1575" s="40" t="s">
        <v>1847</v>
      </c>
      <c r="K1575" s="40"/>
      <c r="L1575" s="40"/>
      <c r="M1575" s="40" t="s">
        <v>6194</v>
      </c>
      <c r="N1575" s="40">
        <v>60</v>
      </c>
      <c r="O1575" s="40" t="b">
        <v>0</v>
      </c>
      <c r="P1575" s="40" t="s">
        <v>3105</v>
      </c>
      <c r="Q1575" s="40" t="s">
        <v>1853</v>
      </c>
      <c r="R1575" s="40" t="s">
        <v>635</v>
      </c>
    </row>
    <row r="1576" spans="1:18" x14ac:dyDescent="0.25">
      <c r="A1576" s="40" t="s">
        <v>6195</v>
      </c>
      <c r="B1576" s="40" t="s">
        <v>6196</v>
      </c>
      <c r="C1576" s="40"/>
      <c r="D1576" s="40" t="s">
        <v>1848</v>
      </c>
      <c r="E1576" s="40"/>
      <c r="F1576" s="40"/>
      <c r="G1576" s="40"/>
      <c r="H1576" s="40"/>
      <c r="I1576" s="40" t="s">
        <v>5992</v>
      </c>
      <c r="J1576" s="40"/>
      <c r="K1576" s="40"/>
      <c r="L1576" s="40"/>
      <c r="M1576" s="40" t="s">
        <v>6197</v>
      </c>
      <c r="N1576" s="40">
        <v>60</v>
      </c>
      <c r="O1576" s="40" t="b">
        <v>0</v>
      </c>
      <c r="P1576" s="40" t="s">
        <v>1852</v>
      </c>
      <c r="Q1576" s="40" t="s">
        <v>1853</v>
      </c>
      <c r="R1576" s="40" t="s">
        <v>635</v>
      </c>
    </row>
    <row r="1577" spans="1:18" x14ac:dyDescent="0.25">
      <c r="A1577" s="40" t="s">
        <v>274</v>
      </c>
      <c r="B1577" s="40" t="s">
        <v>1264</v>
      </c>
      <c r="C1577" s="40"/>
      <c r="D1577" s="40" t="s">
        <v>1848</v>
      </c>
      <c r="E1577" s="40"/>
      <c r="F1577" s="40"/>
      <c r="G1577" s="40"/>
      <c r="H1577" s="40"/>
      <c r="I1577" s="40" t="s">
        <v>5992</v>
      </c>
      <c r="J1577" s="40" t="s">
        <v>1847</v>
      </c>
      <c r="K1577" s="40"/>
      <c r="L1577" s="40" t="s">
        <v>1847</v>
      </c>
      <c r="M1577" s="40" t="s">
        <v>6198</v>
      </c>
      <c r="N1577" s="40">
        <v>60</v>
      </c>
      <c r="O1577" s="40" t="b">
        <v>0</v>
      </c>
      <c r="P1577" s="40" t="s">
        <v>1852</v>
      </c>
      <c r="Q1577" s="40" t="s">
        <v>1853</v>
      </c>
      <c r="R1577" s="40" t="s">
        <v>635</v>
      </c>
    </row>
    <row r="1578" spans="1:18" x14ac:dyDescent="0.25">
      <c r="A1578" s="40" t="s">
        <v>1265</v>
      </c>
      <c r="B1578" s="40" t="s">
        <v>1266</v>
      </c>
      <c r="C1578" s="40" t="s">
        <v>1847</v>
      </c>
      <c r="D1578" s="40" t="s">
        <v>1848</v>
      </c>
      <c r="E1578" s="40" t="s">
        <v>3810</v>
      </c>
      <c r="F1578" s="40"/>
      <c r="G1578" s="40" t="s">
        <v>76</v>
      </c>
      <c r="H1578" s="40" t="s">
        <v>1804</v>
      </c>
      <c r="I1578" s="40" t="s">
        <v>5580</v>
      </c>
      <c r="J1578" s="40" t="s">
        <v>1847</v>
      </c>
      <c r="K1578" s="40"/>
      <c r="L1578" s="40"/>
      <c r="M1578" s="40" t="s">
        <v>6199</v>
      </c>
      <c r="N1578" s="40">
        <v>60</v>
      </c>
      <c r="O1578" s="40" t="b">
        <v>0</v>
      </c>
      <c r="P1578" s="40" t="s">
        <v>3105</v>
      </c>
      <c r="Q1578" s="40" t="s">
        <v>1853</v>
      </c>
      <c r="R1578" s="40" t="s">
        <v>635</v>
      </c>
    </row>
    <row r="1579" spans="1:18" x14ac:dyDescent="0.25">
      <c r="A1579" s="40" t="s">
        <v>183</v>
      </c>
      <c r="B1579" s="40" t="s">
        <v>1267</v>
      </c>
      <c r="C1579" s="40" t="s">
        <v>1847</v>
      </c>
      <c r="D1579" s="40" t="s">
        <v>1848</v>
      </c>
      <c r="E1579" s="40"/>
      <c r="F1579" s="40"/>
      <c r="G1579" s="40" t="s">
        <v>76</v>
      </c>
      <c r="H1579" s="40" t="s">
        <v>1804</v>
      </c>
      <c r="I1579" s="40" t="s">
        <v>5580</v>
      </c>
      <c r="J1579" s="40" t="s">
        <v>1847</v>
      </c>
      <c r="K1579" s="40"/>
      <c r="L1579" s="40"/>
      <c r="M1579" s="40" t="s">
        <v>6200</v>
      </c>
      <c r="N1579" s="40">
        <v>60</v>
      </c>
      <c r="O1579" s="40" t="b">
        <v>0</v>
      </c>
      <c r="P1579" s="40" t="s">
        <v>3105</v>
      </c>
      <c r="Q1579" s="40" t="s">
        <v>1853</v>
      </c>
      <c r="R1579" s="40" t="s">
        <v>635</v>
      </c>
    </row>
    <row r="1580" spans="1:18" x14ac:dyDescent="0.25">
      <c r="A1580" s="40" t="s">
        <v>6201</v>
      </c>
      <c r="B1580" s="40" t="s">
        <v>6202</v>
      </c>
      <c r="C1580" s="40" t="s">
        <v>1847</v>
      </c>
      <c r="D1580" s="40" t="s">
        <v>1848</v>
      </c>
      <c r="E1580" s="40"/>
      <c r="F1580" s="40"/>
      <c r="G1580" s="40" t="s">
        <v>76</v>
      </c>
      <c r="H1580" s="40" t="s">
        <v>1804</v>
      </c>
      <c r="I1580" s="40" t="s">
        <v>5580</v>
      </c>
      <c r="J1580" s="40" t="s">
        <v>1847</v>
      </c>
      <c r="K1580" s="40"/>
      <c r="L1580" s="40"/>
      <c r="M1580" s="40" t="s">
        <v>6203</v>
      </c>
      <c r="N1580" s="40">
        <v>60</v>
      </c>
      <c r="O1580" s="40" t="b">
        <v>0</v>
      </c>
      <c r="P1580" s="40" t="s">
        <v>3105</v>
      </c>
      <c r="Q1580" s="40" t="s">
        <v>1853</v>
      </c>
      <c r="R1580" s="40" t="s">
        <v>635</v>
      </c>
    </row>
    <row r="1581" spans="1:18" x14ac:dyDescent="0.25">
      <c r="A1581" s="40" t="s">
        <v>275</v>
      </c>
      <c r="B1581" s="40" t="s">
        <v>1268</v>
      </c>
      <c r="C1581" s="40" t="s">
        <v>1847</v>
      </c>
      <c r="D1581" s="40" t="s">
        <v>1848</v>
      </c>
      <c r="E1581" s="40" t="s">
        <v>1862</v>
      </c>
      <c r="F1581" s="40"/>
      <c r="G1581" s="40" t="s">
        <v>75</v>
      </c>
      <c r="H1581" s="40" t="s">
        <v>1806</v>
      </c>
      <c r="I1581" s="40" t="s">
        <v>5580</v>
      </c>
      <c r="J1581" s="40" t="s">
        <v>1847</v>
      </c>
      <c r="K1581" s="40"/>
      <c r="L1581" s="40"/>
      <c r="M1581" s="40" t="s">
        <v>6204</v>
      </c>
      <c r="N1581" s="40">
        <v>60</v>
      </c>
      <c r="O1581" s="40" t="b">
        <v>0</v>
      </c>
      <c r="P1581" s="40" t="s">
        <v>3105</v>
      </c>
      <c r="Q1581" s="40" t="s">
        <v>1853</v>
      </c>
      <c r="R1581" s="40" t="s">
        <v>635</v>
      </c>
    </row>
    <row r="1582" spans="1:18" x14ac:dyDescent="0.25">
      <c r="A1582" s="40" t="s">
        <v>181</v>
      </c>
      <c r="B1582" s="40" t="s">
        <v>1269</v>
      </c>
      <c r="C1582" s="40" t="s">
        <v>1847</v>
      </c>
      <c r="D1582" s="40" t="s">
        <v>1848</v>
      </c>
      <c r="E1582" s="40"/>
      <c r="F1582" s="40"/>
      <c r="G1582" s="40" t="s">
        <v>76</v>
      </c>
      <c r="H1582" s="40" t="s">
        <v>1804</v>
      </c>
      <c r="I1582" s="40" t="s">
        <v>5580</v>
      </c>
      <c r="J1582" s="40" t="s">
        <v>1847</v>
      </c>
      <c r="K1582" s="40"/>
      <c r="L1582" s="40"/>
      <c r="M1582" s="40" t="s">
        <v>6205</v>
      </c>
      <c r="N1582" s="40">
        <v>60</v>
      </c>
      <c r="O1582" s="40" t="b">
        <v>0</v>
      </c>
      <c r="P1582" s="40" t="s">
        <v>3105</v>
      </c>
      <c r="Q1582" s="40" t="s">
        <v>1853</v>
      </c>
      <c r="R1582" s="40" t="s">
        <v>635</v>
      </c>
    </row>
    <row r="1583" spans="1:18" x14ac:dyDescent="0.25">
      <c r="A1583" s="40" t="s">
        <v>6206</v>
      </c>
      <c r="B1583" s="40" t="s">
        <v>6207</v>
      </c>
      <c r="C1583" s="40"/>
      <c r="D1583" s="40" t="s">
        <v>1848</v>
      </c>
      <c r="E1583" s="40"/>
      <c r="F1583" s="40"/>
      <c r="G1583" s="40"/>
      <c r="H1583" s="40"/>
      <c r="I1583" s="40" t="s">
        <v>5992</v>
      </c>
      <c r="J1583" s="40" t="s">
        <v>1847</v>
      </c>
      <c r="K1583" s="40"/>
      <c r="L1583" s="40" t="s">
        <v>1847</v>
      </c>
      <c r="M1583" s="40" t="s">
        <v>6208</v>
      </c>
      <c r="N1583" s="40">
        <v>60</v>
      </c>
      <c r="O1583" s="40" t="b">
        <v>0</v>
      </c>
      <c r="P1583" s="40" t="s">
        <v>1852</v>
      </c>
      <c r="Q1583" s="40" t="s">
        <v>1853</v>
      </c>
      <c r="R1583" s="40" t="s">
        <v>635</v>
      </c>
    </row>
    <row r="1584" spans="1:18" x14ac:dyDescent="0.25">
      <c r="A1584" s="40" t="s">
        <v>6209</v>
      </c>
      <c r="B1584" s="40" t="s">
        <v>6210</v>
      </c>
      <c r="C1584" s="40" t="s">
        <v>1847</v>
      </c>
      <c r="D1584" s="40" t="s">
        <v>1848</v>
      </c>
      <c r="E1584" s="40"/>
      <c r="F1584" s="40"/>
      <c r="G1584" s="40" t="s">
        <v>1813</v>
      </c>
      <c r="H1584" s="40" t="s">
        <v>1814</v>
      </c>
      <c r="I1584" s="40" t="s">
        <v>5580</v>
      </c>
      <c r="J1584" s="40" t="s">
        <v>1847</v>
      </c>
      <c r="K1584" s="40"/>
      <c r="L1584" s="40"/>
      <c r="M1584" s="40" t="s">
        <v>6211</v>
      </c>
      <c r="N1584" s="40">
        <v>60</v>
      </c>
      <c r="O1584" s="40" t="b">
        <v>0</v>
      </c>
      <c r="P1584" s="40" t="s">
        <v>3105</v>
      </c>
      <c r="Q1584" s="40" t="s">
        <v>1853</v>
      </c>
      <c r="R1584" s="40" t="s">
        <v>635</v>
      </c>
    </row>
    <row r="1585" spans="1:18" x14ac:dyDescent="0.25">
      <c r="A1585" s="40" t="s">
        <v>6212</v>
      </c>
      <c r="B1585" s="40" t="s">
        <v>6213</v>
      </c>
      <c r="C1585" s="40"/>
      <c r="D1585" s="40" t="s">
        <v>1848</v>
      </c>
      <c r="E1585" s="40"/>
      <c r="F1585" s="40"/>
      <c r="G1585" s="40"/>
      <c r="H1585" s="40"/>
      <c r="I1585" s="40" t="s">
        <v>5992</v>
      </c>
      <c r="J1585" s="40"/>
      <c r="K1585" s="40"/>
      <c r="L1585" s="40"/>
      <c r="M1585" s="40" t="s">
        <v>6214</v>
      </c>
      <c r="N1585" s="40">
        <v>60</v>
      </c>
      <c r="O1585" s="40" t="b">
        <v>0</v>
      </c>
      <c r="P1585" s="40" t="s">
        <v>1852</v>
      </c>
      <c r="Q1585" s="40" t="s">
        <v>1853</v>
      </c>
      <c r="R1585" s="40" t="s">
        <v>635</v>
      </c>
    </row>
    <row r="1586" spans="1:18" x14ac:dyDescent="0.25">
      <c r="A1586" s="40" t="s">
        <v>6215</v>
      </c>
      <c r="B1586" s="40" t="s">
        <v>6216</v>
      </c>
      <c r="C1586" s="40" t="s">
        <v>1847</v>
      </c>
      <c r="D1586" s="40" t="s">
        <v>1848</v>
      </c>
      <c r="E1586" s="40"/>
      <c r="F1586" s="40"/>
      <c r="G1586" s="40" t="s">
        <v>75</v>
      </c>
      <c r="H1586" s="40" t="s">
        <v>1806</v>
      </c>
      <c r="I1586" s="40" t="s">
        <v>5580</v>
      </c>
      <c r="J1586" s="40" t="s">
        <v>1847</v>
      </c>
      <c r="K1586" s="40" t="s">
        <v>6217</v>
      </c>
      <c r="L1586" s="40"/>
      <c r="M1586" s="40" t="s">
        <v>6217</v>
      </c>
      <c r="N1586" s="40">
        <v>60</v>
      </c>
      <c r="O1586" s="40" t="b">
        <v>0</v>
      </c>
      <c r="P1586" s="40" t="s">
        <v>3105</v>
      </c>
      <c r="Q1586" s="40" t="s">
        <v>1853</v>
      </c>
      <c r="R1586" s="40" t="s">
        <v>635</v>
      </c>
    </row>
    <row r="1587" spans="1:18" x14ac:dyDescent="0.25">
      <c r="A1587" s="40" t="s">
        <v>6218</v>
      </c>
      <c r="B1587" s="40" t="s">
        <v>6219</v>
      </c>
      <c r="C1587" s="40"/>
      <c r="D1587" s="40" t="s">
        <v>1848</v>
      </c>
      <c r="E1587" s="40"/>
      <c r="F1587" s="40" t="s">
        <v>6220</v>
      </c>
      <c r="G1587" s="40"/>
      <c r="H1587" s="40"/>
      <c r="I1587" s="40" t="s">
        <v>5992</v>
      </c>
      <c r="J1587" s="40"/>
      <c r="K1587" s="40"/>
      <c r="L1587" s="40"/>
      <c r="M1587" s="40" t="s">
        <v>6221</v>
      </c>
      <c r="N1587" s="40">
        <v>60</v>
      </c>
      <c r="O1587" s="40" t="b">
        <v>0</v>
      </c>
      <c r="P1587" s="40" t="s">
        <v>1852</v>
      </c>
      <c r="Q1587" s="40" t="s">
        <v>1853</v>
      </c>
      <c r="R1587" s="40" t="s">
        <v>635</v>
      </c>
    </row>
    <row r="1588" spans="1:18" x14ac:dyDescent="0.25">
      <c r="A1588" s="40" t="s">
        <v>6222</v>
      </c>
      <c r="B1588" s="40" t="s">
        <v>6223</v>
      </c>
      <c r="C1588" s="40"/>
      <c r="D1588" s="40" t="s">
        <v>1848</v>
      </c>
      <c r="E1588" s="40"/>
      <c r="F1588" s="40"/>
      <c r="G1588" s="40"/>
      <c r="H1588" s="40"/>
      <c r="I1588" s="40" t="s">
        <v>5992</v>
      </c>
      <c r="J1588" s="40"/>
      <c r="K1588" s="40"/>
      <c r="L1588" s="40"/>
      <c r="M1588" s="40" t="s">
        <v>6224</v>
      </c>
      <c r="N1588" s="40">
        <v>60</v>
      </c>
      <c r="O1588" s="40" t="b">
        <v>0</v>
      </c>
      <c r="P1588" s="40" t="s">
        <v>1852</v>
      </c>
      <c r="Q1588" s="40" t="s">
        <v>1853</v>
      </c>
      <c r="R1588" s="40" t="s">
        <v>635</v>
      </c>
    </row>
    <row r="1589" spans="1:18" x14ac:dyDescent="0.25">
      <c r="A1589" s="40" t="s">
        <v>457</v>
      </c>
      <c r="B1589" s="40" t="s">
        <v>1270</v>
      </c>
      <c r="C1589" s="40"/>
      <c r="D1589" s="40" t="s">
        <v>1848</v>
      </c>
      <c r="E1589" s="40"/>
      <c r="F1589" s="40"/>
      <c r="G1589" s="40"/>
      <c r="H1589" s="40"/>
      <c r="I1589" s="40" t="s">
        <v>5992</v>
      </c>
      <c r="J1589" s="40"/>
      <c r="K1589" s="40"/>
      <c r="L1589" s="40"/>
      <c r="M1589" s="40" t="s">
        <v>6225</v>
      </c>
      <c r="N1589" s="40">
        <v>60</v>
      </c>
      <c r="O1589" s="40" t="b">
        <v>0</v>
      </c>
      <c r="P1589" s="40" t="s">
        <v>1852</v>
      </c>
      <c r="Q1589" s="40" t="s">
        <v>1853</v>
      </c>
      <c r="R1589" s="40" t="s">
        <v>635</v>
      </c>
    </row>
    <row r="1590" spans="1:18" x14ac:dyDescent="0.25">
      <c r="A1590" s="40" t="s">
        <v>1271</v>
      </c>
      <c r="B1590" s="40" t="s">
        <v>1272</v>
      </c>
      <c r="C1590" s="40"/>
      <c r="D1590" s="40" t="s">
        <v>1848</v>
      </c>
      <c r="E1590" s="40"/>
      <c r="F1590" s="40"/>
      <c r="G1590" s="40"/>
      <c r="H1590" s="40"/>
      <c r="I1590" s="40" t="s">
        <v>5992</v>
      </c>
      <c r="J1590" s="40"/>
      <c r="K1590" s="40"/>
      <c r="L1590" s="40"/>
      <c r="M1590" s="40" t="s">
        <v>6226</v>
      </c>
      <c r="N1590" s="40">
        <v>60</v>
      </c>
      <c r="O1590" s="40" t="b">
        <v>0</v>
      </c>
      <c r="P1590" s="40" t="s">
        <v>1852</v>
      </c>
      <c r="Q1590" s="40" t="s">
        <v>1853</v>
      </c>
      <c r="R1590" s="40" t="s">
        <v>635</v>
      </c>
    </row>
    <row r="1591" spans="1:18" x14ac:dyDescent="0.25">
      <c r="A1591" s="40" t="s">
        <v>6227</v>
      </c>
      <c r="B1591" s="40" t="s">
        <v>6228</v>
      </c>
      <c r="C1591" s="40" t="s">
        <v>1847</v>
      </c>
      <c r="D1591" s="40" t="s">
        <v>1848</v>
      </c>
      <c r="E1591" s="40"/>
      <c r="F1591" s="40"/>
      <c r="G1591" s="40" t="s">
        <v>75</v>
      </c>
      <c r="H1591" s="40" t="s">
        <v>1806</v>
      </c>
      <c r="I1591" s="40" t="s">
        <v>5580</v>
      </c>
      <c r="J1591" s="40" t="s">
        <v>1847</v>
      </c>
      <c r="K1591" s="40" t="s">
        <v>6229</v>
      </c>
      <c r="L1591" s="40"/>
      <c r="M1591" s="40" t="s">
        <v>6229</v>
      </c>
      <c r="N1591" s="40">
        <v>60</v>
      </c>
      <c r="O1591" s="40" t="b">
        <v>0</v>
      </c>
      <c r="P1591" s="40" t="s">
        <v>3105</v>
      </c>
      <c r="Q1591" s="40" t="s">
        <v>1853</v>
      </c>
      <c r="R1591" s="40" t="s">
        <v>635</v>
      </c>
    </row>
    <row r="1592" spans="1:18" x14ac:dyDescent="0.25">
      <c r="A1592" s="40" t="s">
        <v>6230</v>
      </c>
      <c r="B1592" s="40" t="s">
        <v>6231</v>
      </c>
      <c r="C1592" s="40"/>
      <c r="D1592" s="40" t="s">
        <v>1848</v>
      </c>
      <c r="E1592" s="40"/>
      <c r="F1592" s="40"/>
      <c r="G1592" s="40"/>
      <c r="H1592" s="40"/>
      <c r="I1592" s="40" t="s">
        <v>5992</v>
      </c>
      <c r="J1592" s="40"/>
      <c r="K1592" s="40"/>
      <c r="L1592" s="40"/>
      <c r="M1592" s="40" t="s">
        <v>6232</v>
      </c>
      <c r="N1592" s="40">
        <v>60</v>
      </c>
      <c r="O1592" s="40" t="b">
        <v>0</v>
      </c>
      <c r="P1592" s="40" t="s">
        <v>1852</v>
      </c>
      <c r="Q1592" s="40" t="s">
        <v>1853</v>
      </c>
      <c r="R1592" s="40" t="s">
        <v>635</v>
      </c>
    </row>
    <row r="1593" spans="1:18" x14ac:dyDescent="0.25">
      <c r="A1593" s="40" t="s">
        <v>6233</v>
      </c>
      <c r="B1593" s="40" t="s">
        <v>6234</v>
      </c>
      <c r="C1593" s="40"/>
      <c r="D1593" s="40" t="s">
        <v>1848</v>
      </c>
      <c r="E1593" s="40"/>
      <c r="F1593" s="40"/>
      <c r="G1593" s="40"/>
      <c r="H1593" s="40"/>
      <c r="I1593" s="40" t="s">
        <v>5992</v>
      </c>
      <c r="J1593" s="40"/>
      <c r="K1593" s="40"/>
      <c r="L1593" s="40"/>
      <c r="M1593" s="40" t="s">
        <v>6235</v>
      </c>
      <c r="N1593" s="40">
        <v>60</v>
      </c>
      <c r="O1593" s="40" t="b">
        <v>0</v>
      </c>
      <c r="P1593" s="40" t="s">
        <v>1852</v>
      </c>
      <c r="Q1593" s="40" t="s">
        <v>1853</v>
      </c>
      <c r="R1593" s="40" t="s">
        <v>635</v>
      </c>
    </row>
    <row r="1594" spans="1:18" x14ac:dyDescent="0.25">
      <c r="A1594" s="40" t="s">
        <v>103</v>
      </c>
      <c r="B1594" s="40" t="s">
        <v>1273</v>
      </c>
      <c r="C1594" s="40" t="s">
        <v>1847</v>
      </c>
      <c r="D1594" s="40" t="s">
        <v>1848</v>
      </c>
      <c r="E1594" s="40"/>
      <c r="F1594" s="40"/>
      <c r="G1594" s="40" t="s">
        <v>75</v>
      </c>
      <c r="H1594" s="40" t="s">
        <v>1806</v>
      </c>
      <c r="I1594" s="40" t="s">
        <v>5580</v>
      </c>
      <c r="J1594" s="40" t="s">
        <v>1847</v>
      </c>
      <c r="K1594" s="40" t="s">
        <v>6236</v>
      </c>
      <c r="L1594" s="40"/>
      <c r="M1594" s="40" t="s">
        <v>6236</v>
      </c>
      <c r="N1594" s="40">
        <v>60</v>
      </c>
      <c r="O1594" s="40" t="b">
        <v>0</v>
      </c>
      <c r="P1594" s="40" t="s">
        <v>3105</v>
      </c>
      <c r="Q1594" s="40" t="s">
        <v>1853</v>
      </c>
      <c r="R1594" s="40" t="s">
        <v>635</v>
      </c>
    </row>
    <row r="1595" spans="1:18" x14ac:dyDescent="0.25">
      <c r="A1595" s="40" t="s">
        <v>6237</v>
      </c>
      <c r="B1595" s="40" t="s">
        <v>6238</v>
      </c>
      <c r="C1595" s="40"/>
      <c r="D1595" s="40" t="s">
        <v>1848</v>
      </c>
      <c r="E1595" s="40"/>
      <c r="F1595" s="40"/>
      <c r="G1595" s="40"/>
      <c r="H1595" s="40"/>
      <c r="I1595" s="40" t="s">
        <v>5992</v>
      </c>
      <c r="J1595" s="40"/>
      <c r="K1595" s="40"/>
      <c r="L1595" s="40"/>
      <c r="M1595" s="40" t="s">
        <v>6239</v>
      </c>
      <c r="N1595" s="40">
        <v>60</v>
      </c>
      <c r="O1595" s="40" t="b">
        <v>0</v>
      </c>
      <c r="P1595" s="40" t="s">
        <v>1852</v>
      </c>
      <c r="Q1595" s="40" t="s">
        <v>1853</v>
      </c>
      <c r="R1595" s="40" t="s">
        <v>635</v>
      </c>
    </row>
    <row r="1596" spans="1:18" x14ac:dyDescent="0.25">
      <c r="A1596" s="40" t="s">
        <v>1274</v>
      </c>
      <c r="B1596" s="40" t="s">
        <v>1275</v>
      </c>
      <c r="C1596" s="40"/>
      <c r="D1596" s="40" t="s">
        <v>1848</v>
      </c>
      <c r="E1596" s="40"/>
      <c r="F1596" s="40" t="s">
        <v>6240</v>
      </c>
      <c r="G1596" s="40"/>
      <c r="H1596" s="40"/>
      <c r="I1596" s="40" t="s">
        <v>5992</v>
      </c>
      <c r="J1596" s="40"/>
      <c r="K1596" s="40"/>
      <c r="L1596" s="40"/>
      <c r="M1596" s="40" t="s">
        <v>6241</v>
      </c>
      <c r="N1596" s="40">
        <v>60</v>
      </c>
      <c r="O1596" s="40" t="b">
        <v>0</v>
      </c>
      <c r="P1596" s="40" t="s">
        <v>1852</v>
      </c>
      <c r="Q1596" s="40" t="s">
        <v>1853</v>
      </c>
      <c r="R1596" s="40" t="s">
        <v>635</v>
      </c>
    </row>
    <row r="1597" spans="1:18" x14ac:dyDescent="0.25">
      <c r="A1597" s="40" t="s">
        <v>6242</v>
      </c>
      <c r="B1597" s="40" t="s">
        <v>6243</v>
      </c>
      <c r="C1597" s="40"/>
      <c r="D1597" s="40" t="s">
        <v>1848</v>
      </c>
      <c r="E1597" s="40"/>
      <c r="F1597" s="40" t="s">
        <v>6244</v>
      </c>
      <c r="G1597" s="40"/>
      <c r="H1597" s="40"/>
      <c r="I1597" s="40" t="s">
        <v>5992</v>
      </c>
      <c r="J1597" s="40"/>
      <c r="K1597" s="40"/>
      <c r="L1597" s="40"/>
      <c r="M1597" s="40" t="s">
        <v>6245</v>
      </c>
      <c r="N1597" s="40">
        <v>60</v>
      </c>
      <c r="O1597" s="40" t="b">
        <v>0</v>
      </c>
      <c r="P1597" s="40" t="s">
        <v>1852</v>
      </c>
      <c r="Q1597" s="40" t="s">
        <v>1853</v>
      </c>
      <c r="R1597" s="40" t="s">
        <v>635</v>
      </c>
    </row>
    <row r="1598" spans="1:18" x14ac:dyDescent="0.25">
      <c r="A1598" s="40" t="s">
        <v>232</v>
      </c>
      <c r="B1598" s="40" t="s">
        <v>1276</v>
      </c>
      <c r="C1598" s="40" t="s">
        <v>1847</v>
      </c>
      <c r="D1598" s="40" t="s">
        <v>1848</v>
      </c>
      <c r="E1598" s="40"/>
      <c r="F1598" s="40"/>
      <c r="G1598" s="40" t="s">
        <v>75</v>
      </c>
      <c r="H1598" s="40" t="s">
        <v>1806</v>
      </c>
      <c r="I1598" s="40" t="s">
        <v>5580</v>
      </c>
      <c r="J1598" s="40" t="s">
        <v>1847</v>
      </c>
      <c r="K1598" s="40" t="s">
        <v>6246</v>
      </c>
      <c r="L1598" s="40"/>
      <c r="M1598" s="40" t="s">
        <v>6246</v>
      </c>
      <c r="N1598" s="40">
        <v>60</v>
      </c>
      <c r="O1598" s="40" t="b">
        <v>0</v>
      </c>
      <c r="P1598" s="40" t="s">
        <v>3105</v>
      </c>
      <c r="Q1598" s="40" t="s">
        <v>1853</v>
      </c>
      <c r="R1598" s="40" t="s">
        <v>635</v>
      </c>
    </row>
    <row r="1599" spans="1:18" x14ac:dyDescent="0.25">
      <c r="A1599" s="40" t="s">
        <v>6247</v>
      </c>
      <c r="B1599" s="40" t="s">
        <v>6248</v>
      </c>
      <c r="C1599" s="40" t="s">
        <v>1847</v>
      </c>
      <c r="D1599" s="40" t="s">
        <v>1848</v>
      </c>
      <c r="E1599" s="40"/>
      <c r="F1599" s="40"/>
      <c r="G1599" s="40" t="s">
        <v>75</v>
      </c>
      <c r="H1599" s="40" t="s">
        <v>1806</v>
      </c>
      <c r="I1599" s="40" t="s">
        <v>5580</v>
      </c>
      <c r="J1599" s="40" t="s">
        <v>1847</v>
      </c>
      <c r="K1599" s="40" t="s">
        <v>6249</v>
      </c>
      <c r="L1599" s="40"/>
      <c r="M1599" s="40" t="s">
        <v>6249</v>
      </c>
      <c r="N1599" s="40">
        <v>60</v>
      </c>
      <c r="O1599" s="40" t="b">
        <v>0</v>
      </c>
      <c r="P1599" s="40" t="s">
        <v>3105</v>
      </c>
      <c r="Q1599" s="40" t="s">
        <v>1853</v>
      </c>
      <c r="R1599" s="40" t="s">
        <v>635</v>
      </c>
    </row>
    <row r="1600" spans="1:18" x14ac:dyDescent="0.25">
      <c r="A1600" s="41" t="s">
        <v>6250</v>
      </c>
      <c r="B1600" s="41" t="s">
        <v>6251</v>
      </c>
      <c r="C1600" s="41"/>
      <c r="D1600" s="41" t="s">
        <v>1848</v>
      </c>
      <c r="E1600" s="41"/>
      <c r="F1600" s="41" t="s">
        <v>6252</v>
      </c>
      <c r="G1600" s="41"/>
      <c r="H1600" s="41"/>
      <c r="I1600" s="41" t="s">
        <v>5992</v>
      </c>
      <c r="J1600" s="41"/>
      <c r="K1600" s="41"/>
      <c r="L1600" s="41"/>
      <c r="M1600" s="41" t="s">
        <v>6253</v>
      </c>
      <c r="N1600" s="41">
        <v>60</v>
      </c>
      <c r="O1600" s="41" t="b">
        <v>0</v>
      </c>
      <c r="P1600" s="41" t="s">
        <v>1852</v>
      </c>
      <c r="Q1600" s="41" t="s">
        <v>1853</v>
      </c>
      <c r="R1600" s="41" t="s">
        <v>635</v>
      </c>
    </row>
    <row r="1601" spans="1:18" x14ac:dyDescent="0.25">
      <c r="A1601" s="40" t="s">
        <v>6254</v>
      </c>
      <c r="B1601" s="40" t="s">
        <v>905</v>
      </c>
      <c r="C1601" s="40" t="s">
        <v>1847</v>
      </c>
      <c r="D1601" s="40" t="s">
        <v>1848</v>
      </c>
      <c r="E1601" s="40" t="s">
        <v>1968</v>
      </c>
      <c r="F1601" s="40"/>
      <c r="G1601" s="40" t="s">
        <v>75</v>
      </c>
      <c r="H1601" s="40" t="s">
        <v>1806</v>
      </c>
      <c r="I1601" s="40" t="s">
        <v>5580</v>
      </c>
      <c r="J1601" s="40" t="s">
        <v>1847</v>
      </c>
      <c r="K1601" s="40"/>
      <c r="L1601" s="40"/>
      <c r="M1601" s="40" t="s">
        <v>6255</v>
      </c>
      <c r="N1601" s="40">
        <v>60</v>
      </c>
      <c r="O1601" s="40" t="b">
        <v>0</v>
      </c>
      <c r="P1601" s="40" t="s">
        <v>3105</v>
      </c>
      <c r="Q1601" s="40" t="s">
        <v>1853</v>
      </c>
      <c r="R1601" s="40" t="s">
        <v>635</v>
      </c>
    </row>
    <row r="1602" spans="1:18" x14ac:dyDescent="0.25">
      <c r="A1602" s="40" t="s">
        <v>277</v>
      </c>
      <c r="B1602" s="40" t="s">
        <v>905</v>
      </c>
      <c r="C1602" s="40" t="s">
        <v>1847</v>
      </c>
      <c r="D1602" s="40" t="s">
        <v>1848</v>
      </c>
      <c r="E1602" s="40" t="s">
        <v>2001</v>
      </c>
      <c r="F1602" s="40"/>
      <c r="G1602" s="40" t="s">
        <v>76</v>
      </c>
      <c r="H1602" s="40" t="s">
        <v>1804</v>
      </c>
      <c r="I1602" s="40" t="s">
        <v>5580</v>
      </c>
      <c r="J1602" s="40" t="s">
        <v>1847</v>
      </c>
      <c r="K1602" s="40"/>
      <c r="L1602" s="40"/>
      <c r="M1602" s="40" t="s">
        <v>6256</v>
      </c>
      <c r="N1602" s="40">
        <v>60</v>
      </c>
      <c r="O1602" s="40" t="b">
        <v>0</v>
      </c>
      <c r="P1602" s="40" t="s">
        <v>3105</v>
      </c>
      <c r="Q1602" s="40" t="s">
        <v>1853</v>
      </c>
      <c r="R1602" s="40" t="s">
        <v>635</v>
      </c>
    </row>
    <row r="1603" spans="1:18" x14ac:dyDescent="0.25">
      <c r="A1603" s="40" t="s">
        <v>279</v>
      </c>
      <c r="B1603" s="40" t="s">
        <v>905</v>
      </c>
      <c r="C1603" s="40" t="s">
        <v>1847</v>
      </c>
      <c r="D1603" s="40" t="s">
        <v>1848</v>
      </c>
      <c r="E1603" s="40" t="s">
        <v>2116</v>
      </c>
      <c r="F1603" s="40"/>
      <c r="G1603" s="40" t="s">
        <v>75</v>
      </c>
      <c r="H1603" s="40" t="s">
        <v>1806</v>
      </c>
      <c r="I1603" s="40" t="s">
        <v>5580</v>
      </c>
      <c r="J1603" s="40" t="s">
        <v>1847</v>
      </c>
      <c r="K1603" s="40"/>
      <c r="L1603" s="40"/>
      <c r="M1603" s="40" t="s">
        <v>6257</v>
      </c>
      <c r="N1603" s="40">
        <v>60</v>
      </c>
      <c r="O1603" s="40" t="b">
        <v>0</v>
      </c>
      <c r="P1603" s="40" t="s">
        <v>3105</v>
      </c>
      <c r="Q1603" s="40" t="s">
        <v>1853</v>
      </c>
      <c r="R1603" s="40" t="s">
        <v>635</v>
      </c>
    </row>
    <row r="1604" spans="1:18" x14ac:dyDescent="0.25">
      <c r="A1604" s="40" t="s">
        <v>1277</v>
      </c>
      <c r="B1604" s="40" t="s">
        <v>905</v>
      </c>
      <c r="C1604" s="40" t="s">
        <v>1847</v>
      </c>
      <c r="D1604" s="40" t="s">
        <v>1848</v>
      </c>
      <c r="E1604" s="40" t="s">
        <v>2001</v>
      </c>
      <c r="F1604" s="40"/>
      <c r="G1604" s="40" t="s">
        <v>76</v>
      </c>
      <c r="H1604" s="40" t="s">
        <v>1804</v>
      </c>
      <c r="I1604" s="40" t="s">
        <v>5580</v>
      </c>
      <c r="J1604" s="40" t="s">
        <v>1847</v>
      </c>
      <c r="K1604" s="40"/>
      <c r="L1604" s="40"/>
      <c r="M1604" s="40" t="s">
        <v>6258</v>
      </c>
      <c r="N1604" s="40">
        <v>60</v>
      </c>
      <c r="O1604" s="40" t="b">
        <v>0</v>
      </c>
      <c r="P1604" s="40" t="s">
        <v>3105</v>
      </c>
      <c r="Q1604" s="40" t="s">
        <v>1853</v>
      </c>
      <c r="R1604" s="40" t="s">
        <v>635</v>
      </c>
    </row>
    <row r="1605" spans="1:18" x14ac:dyDescent="0.25">
      <c r="A1605" s="41" t="s">
        <v>1278</v>
      </c>
      <c r="B1605" s="41" t="s">
        <v>905</v>
      </c>
      <c r="C1605" s="41" t="s">
        <v>1847</v>
      </c>
      <c r="D1605" s="41" t="s">
        <v>1848</v>
      </c>
      <c r="E1605" s="41" t="s">
        <v>1960</v>
      </c>
      <c r="F1605" s="41"/>
      <c r="G1605" s="41" t="s">
        <v>76</v>
      </c>
      <c r="H1605" s="41" t="s">
        <v>1804</v>
      </c>
      <c r="I1605" s="41" t="s">
        <v>5580</v>
      </c>
      <c r="J1605" s="41" t="s">
        <v>1847</v>
      </c>
      <c r="K1605" s="41"/>
      <c r="L1605" s="41"/>
      <c r="M1605" s="41" t="s">
        <v>6259</v>
      </c>
      <c r="N1605" s="41">
        <v>60</v>
      </c>
      <c r="O1605" s="41" t="b">
        <v>0</v>
      </c>
      <c r="P1605" s="41" t="s">
        <v>3105</v>
      </c>
      <c r="Q1605" s="41" t="s">
        <v>1853</v>
      </c>
      <c r="R1605" s="41" t="s">
        <v>635</v>
      </c>
    </row>
    <row r="1606" spans="1:18" x14ac:dyDescent="0.25">
      <c r="A1606" s="40" t="s">
        <v>1279</v>
      </c>
      <c r="B1606" s="40" t="s">
        <v>905</v>
      </c>
      <c r="C1606" s="40" t="s">
        <v>1847</v>
      </c>
      <c r="D1606" s="40" t="s">
        <v>1848</v>
      </c>
      <c r="E1606" s="40" t="s">
        <v>1862</v>
      </c>
      <c r="F1606" s="40"/>
      <c r="G1606" s="40" t="s">
        <v>75</v>
      </c>
      <c r="H1606" s="40" t="s">
        <v>1806</v>
      </c>
      <c r="I1606" s="40" t="s">
        <v>5580</v>
      </c>
      <c r="J1606" s="40" t="s">
        <v>1847</v>
      </c>
      <c r="K1606" s="40"/>
      <c r="L1606" s="40"/>
      <c r="M1606" s="40" t="s">
        <v>6260</v>
      </c>
      <c r="N1606" s="40">
        <v>60</v>
      </c>
      <c r="O1606" s="40" t="b">
        <v>0</v>
      </c>
      <c r="P1606" s="40" t="s">
        <v>3105</v>
      </c>
      <c r="Q1606" s="40" t="s">
        <v>1853</v>
      </c>
      <c r="R1606" s="40" t="s">
        <v>635</v>
      </c>
    </row>
    <row r="1607" spans="1:18" x14ac:dyDescent="0.25">
      <c r="A1607" s="40" t="s">
        <v>6261</v>
      </c>
      <c r="B1607" s="40" t="s">
        <v>903</v>
      </c>
      <c r="C1607" s="40" t="s">
        <v>1847</v>
      </c>
      <c r="D1607" s="40" t="s">
        <v>1848</v>
      </c>
      <c r="E1607" s="40" t="s">
        <v>1956</v>
      </c>
      <c r="F1607" s="40"/>
      <c r="G1607" s="40" t="s">
        <v>75</v>
      </c>
      <c r="H1607" s="40" t="s">
        <v>1806</v>
      </c>
      <c r="I1607" s="40" t="s">
        <v>5580</v>
      </c>
      <c r="J1607" s="40" t="s">
        <v>1847</v>
      </c>
      <c r="K1607" s="40"/>
      <c r="L1607" s="40"/>
      <c r="M1607" s="40" t="s">
        <v>6262</v>
      </c>
      <c r="N1607" s="40">
        <v>60</v>
      </c>
      <c r="O1607" s="40" t="b">
        <v>0</v>
      </c>
      <c r="P1607" s="40" t="s">
        <v>3105</v>
      </c>
      <c r="Q1607" s="40" t="s">
        <v>1853</v>
      </c>
      <c r="R1607" s="40" t="s">
        <v>635</v>
      </c>
    </row>
    <row r="1608" spans="1:18" x14ac:dyDescent="0.25">
      <c r="A1608" s="40" t="s">
        <v>1280</v>
      </c>
      <c r="B1608" s="40" t="s">
        <v>905</v>
      </c>
      <c r="C1608" s="40" t="s">
        <v>1847</v>
      </c>
      <c r="D1608" s="40" t="s">
        <v>1848</v>
      </c>
      <c r="E1608" s="40" t="s">
        <v>1916</v>
      </c>
      <c r="F1608" s="40"/>
      <c r="G1608" s="40" t="s">
        <v>1813</v>
      </c>
      <c r="H1608" s="40" t="s">
        <v>1814</v>
      </c>
      <c r="I1608" s="40" t="s">
        <v>5580</v>
      </c>
      <c r="J1608" s="40" t="s">
        <v>1847</v>
      </c>
      <c r="K1608" s="40"/>
      <c r="L1608" s="40"/>
      <c r="M1608" s="40" t="s">
        <v>6263</v>
      </c>
      <c r="N1608" s="40">
        <v>60</v>
      </c>
      <c r="O1608" s="40" t="b">
        <v>0</v>
      </c>
      <c r="P1608" s="40" t="s">
        <v>3105</v>
      </c>
      <c r="Q1608" s="40" t="s">
        <v>1853</v>
      </c>
      <c r="R1608" s="40" t="s">
        <v>635</v>
      </c>
    </row>
    <row r="1609" spans="1:18" x14ac:dyDescent="0.25">
      <c r="A1609" s="40" t="s">
        <v>280</v>
      </c>
      <c r="B1609" s="40" t="s">
        <v>905</v>
      </c>
      <c r="C1609" s="40" t="s">
        <v>1847</v>
      </c>
      <c r="D1609" s="40" t="s">
        <v>1848</v>
      </c>
      <c r="E1609" s="40" t="s">
        <v>2116</v>
      </c>
      <c r="F1609" s="40"/>
      <c r="G1609" s="40" t="s">
        <v>75</v>
      </c>
      <c r="H1609" s="40" t="s">
        <v>1806</v>
      </c>
      <c r="I1609" s="40" t="s">
        <v>5580</v>
      </c>
      <c r="J1609" s="40" t="s">
        <v>1847</v>
      </c>
      <c r="K1609" s="40"/>
      <c r="L1609" s="40"/>
      <c r="M1609" s="40" t="s">
        <v>6264</v>
      </c>
      <c r="N1609" s="40">
        <v>60</v>
      </c>
      <c r="O1609" s="40" t="b">
        <v>0</v>
      </c>
      <c r="P1609" s="40" t="s">
        <v>3105</v>
      </c>
      <c r="Q1609" s="40" t="s">
        <v>1853</v>
      </c>
      <c r="R1609" s="40" t="s">
        <v>635</v>
      </c>
    </row>
    <row r="1610" spans="1:18" x14ac:dyDescent="0.25">
      <c r="A1610" s="40" t="s">
        <v>1281</v>
      </c>
      <c r="B1610" s="40" t="s">
        <v>905</v>
      </c>
      <c r="C1610" s="40" t="s">
        <v>1847</v>
      </c>
      <c r="D1610" s="40" t="s">
        <v>1848</v>
      </c>
      <c r="E1610" s="40" t="s">
        <v>2001</v>
      </c>
      <c r="F1610" s="40"/>
      <c r="G1610" s="40" t="s">
        <v>76</v>
      </c>
      <c r="H1610" s="40" t="s">
        <v>1804</v>
      </c>
      <c r="I1610" s="40" t="s">
        <v>5580</v>
      </c>
      <c r="J1610" s="40" t="s">
        <v>1847</v>
      </c>
      <c r="K1610" s="40"/>
      <c r="L1610" s="40"/>
      <c r="M1610" s="40" t="s">
        <v>6265</v>
      </c>
      <c r="N1610" s="40">
        <v>60</v>
      </c>
      <c r="O1610" s="40" t="b">
        <v>0</v>
      </c>
      <c r="P1610" s="40" t="s">
        <v>3105</v>
      </c>
      <c r="Q1610" s="40" t="s">
        <v>1853</v>
      </c>
      <c r="R1610" s="40" t="s">
        <v>635</v>
      </c>
    </row>
    <row r="1611" spans="1:18" x14ac:dyDescent="0.25">
      <c r="A1611" s="40" t="s">
        <v>1282</v>
      </c>
      <c r="B1611" s="40" t="s">
        <v>903</v>
      </c>
      <c r="C1611" s="40" t="s">
        <v>1847</v>
      </c>
      <c r="D1611" s="40" t="s">
        <v>1848</v>
      </c>
      <c r="E1611" s="40" t="s">
        <v>1956</v>
      </c>
      <c r="F1611" s="40"/>
      <c r="G1611" s="40" t="s">
        <v>75</v>
      </c>
      <c r="H1611" s="40" t="s">
        <v>1806</v>
      </c>
      <c r="I1611" s="40" t="s">
        <v>5580</v>
      </c>
      <c r="J1611" s="40" t="s">
        <v>1847</v>
      </c>
      <c r="K1611" s="40"/>
      <c r="L1611" s="40"/>
      <c r="M1611" s="40" t="s">
        <v>6266</v>
      </c>
      <c r="N1611" s="40">
        <v>60</v>
      </c>
      <c r="O1611" s="40" t="b">
        <v>0</v>
      </c>
      <c r="P1611" s="40" t="s">
        <v>3105</v>
      </c>
      <c r="Q1611" s="40" t="s">
        <v>1853</v>
      </c>
      <c r="R1611" s="40" t="s">
        <v>635</v>
      </c>
    </row>
    <row r="1612" spans="1:18" x14ac:dyDescent="0.25">
      <c r="A1612" s="40" t="s">
        <v>6267</v>
      </c>
      <c r="B1612" s="40" t="s">
        <v>905</v>
      </c>
      <c r="C1612" s="40" t="s">
        <v>1847</v>
      </c>
      <c r="D1612" s="40" t="s">
        <v>1848</v>
      </c>
      <c r="E1612" s="40" t="s">
        <v>1968</v>
      </c>
      <c r="F1612" s="40"/>
      <c r="G1612" s="40" t="s">
        <v>75</v>
      </c>
      <c r="H1612" s="40" t="s">
        <v>1806</v>
      </c>
      <c r="I1612" s="40" t="s">
        <v>5580</v>
      </c>
      <c r="J1612" s="40" t="s">
        <v>1847</v>
      </c>
      <c r="K1612" s="40"/>
      <c r="L1612" s="40"/>
      <c r="M1612" s="40" t="s">
        <v>6268</v>
      </c>
      <c r="N1612" s="40">
        <v>60</v>
      </c>
      <c r="O1612" s="40" t="b">
        <v>0</v>
      </c>
      <c r="P1612" s="40" t="s">
        <v>3105</v>
      </c>
      <c r="Q1612" s="40" t="s">
        <v>1853</v>
      </c>
      <c r="R1612" s="40" t="s">
        <v>635</v>
      </c>
    </row>
    <row r="1613" spans="1:18" x14ac:dyDescent="0.25">
      <c r="A1613" s="41" t="s">
        <v>294</v>
      </c>
      <c r="B1613" s="41" t="s">
        <v>905</v>
      </c>
      <c r="C1613" s="41" t="s">
        <v>1847</v>
      </c>
      <c r="D1613" s="41" t="s">
        <v>1848</v>
      </c>
      <c r="E1613" s="41" t="s">
        <v>2001</v>
      </c>
      <c r="F1613" s="41"/>
      <c r="G1613" s="41" t="s">
        <v>76</v>
      </c>
      <c r="H1613" s="41" t="s">
        <v>1804</v>
      </c>
      <c r="I1613" s="41" t="s">
        <v>5580</v>
      </c>
      <c r="J1613" s="41" t="s">
        <v>1847</v>
      </c>
      <c r="K1613" s="41"/>
      <c r="L1613" s="41"/>
      <c r="M1613" s="41" t="s">
        <v>6269</v>
      </c>
      <c r="N1613" s="41">
        <v>60</v>
      </c>
      <c r="O1613" s="41" t="b">
        <v>0</v>
      </c>
      <c r="P1613" s="41" t="s">
        <v>3105</v>
      </c>
      <c r="Q1613" s="41" t="s">
        <v>1853</v>
      </c>
      <c r="R1613" s="41" t="s">
        <v>635</v>
      </c>
    </row>
    <row r="1614" spans="1:18" x14ac:dyDescent="0.25">
      <c r="A1614" s="40" t="s">
        <v>1283</v>
      </c>
      <c r="B1614" s="40" t="s">
        <v>903</v>
      </c>
      <c r="C1614" s="40" t="s">
        <v>1847</v>
      </c>
      <c r="D1614" s="40" t="s">
        <v>1848</v>
      </c>
      <c r="E1614" s="40" t="s">
        <v>2060</v>
      </c>
      <c r="F1614" s="40"/>
      <c r="G1614" s="40" t="s">
        <v>76</v>
      </c>
      <c r="H1614" s="40" t="s">
        <v>1804</v>
      </c>
      <c r="I1614" s="40" t="s">
        <v>5580</v>
      </c>
      <c r="J1614" s="40" t="s">
        <v>1847</v>
      </c>
      <c r="K1614" s="40"/>
      <c r="L1614" s="40"/>
      <c r="M1614" s="40" t="s">
        <v>6270</v>
      </c>
      <c r="N1614" s="40">
        <v>60</v>
      </c>
      <c r="O1614" s="40" t="b">
        <v>0</v>
      </c>
      <c r="P1614" s="40" t="s">
        <v>3105</v>
      </c>
      <c r="Q1614" s="40" t="s">
        <v>1853</v>
      </c>
      <c r="R1614" s="40" t="s">
        <v>635</v>
      </c>
    </row>
    <row r="1615" spans="1:18" x14ac:dyDescent="0.25">
      <c r="A1615" s="41" t="s">
        <v>283</v>
      </c>
      <c r="B1615" s="41" t="s">
        <v>905</v>
      </c>
      <c r="C1615" s="41" t="s">
        <v>1847</v>
      </c>
      <c r="D1615" s="41" t="s">
        <v>1848</v>
      </c>
      <c r="E1615" s="41" t="s">
        <v>1911</v>
      </c>
      <c r="F1615" s="41"/>
      <c r="G1615" s="41" t="s">
        <v>75</v>
      </c>
      <c r="H1615" s="41" t="s">
        <v>1806</v>
      </c>
      <c r="I1615" s="41" t="s">
        <v>5580</v>
      </c>
      <c r="J1615" s="41" t="s">
        <v>1847</v>
      </c>
      <c r="K1615" s="41"/>
      <c r="L1615" s="41"/>
      <c r="M1615" s="41" t="s">
        <v>6271</v>
      </c>
      <c r="N1615" s="41">
        <v>60</v>
      </c>
      <c r="O1615" s="41" t="b">
        <v>0</v>
      </c>
      <c r="P1615" s="41" t="s">
        <v>3105</v>
      </c>
      <c r="Q1615" s="41" t="s">
        <v>1853</v>
      </c>
      <c r="R1615" s="41" t="s">
        <v>635</v>
      </c>
    </row>
    <row r="1616" spans="1:18" x14ac:dyDescent="0.25">
      <c r="A1616" s="41" t="s">
        <v>281</v>
      </c>
      <c r="B1616" s="41" t="s">
        <v>905</v>
      </c>
      <c r="C1616" s="41" t="s">
        <v>1847</v>
      </c>
      <c r="D1616" s="41" t="s">
        <v>1848</v>
      </c>
      <c r="E1616" s="41" t="s">
        <v>1968</v>
      </c>
      <c r="F1616" s="41"/>
      <c r="G1616" s="41" t="s">
        <v>75</v>
      </c>
      <c r="H1616" s="41" t="s">
        <v>1806</v>
      </c>
      <c r="I1616" s="41" t="s">
        <v>5580</v>
      </c>
      <c r="J1616" s="41" t="s">
        <v>1847</v>
      </c>
      <c r="K1616" s="41"/>
      <c r="L1616" s="41"/>
      <c r="M1616" s="41" t="s">
        <v>6272</v>
      </c>
      <c r="N1616" s="41">
        <v>60</v>
      </c>
      <c r="O1616" s="41" t="b">
        <v>0</v>
      </c>
      <c r="P1616" s="41" t="s">
        <v>3105</v>
      </c>
      <c r="Q1616" s="41" t="s">
        <v>1853</v>
      </c>
      <c r="R1616" s="41" t="s">
        <v>635</v>
      </c>
    </row>
    <row r="1617" spans="1:18" x14ac:dyDescent="0.25">
      <c r="A1617" s="40" t="s">
        <v>1284</v>
      </c>
      <c r="B1617" s="40" t="s">
        <v>5655</v>
      </c>
      <c r="C1617" s="40" t="s">
        <v>1847</v>
      </c>
      <c r="D1617" s="40" t="s">
        <v>1848</v>
      </c>
      <c r="E1617" s="40" t="s">
        <v>2083</v>
      </c>
      <c r="F1617" s="40"/>
      <c r="G1617" s="40" t="s">
        <v>76</v>
      </c>
      <c r="H1617" s="40" t="s">
        <v>1804</v>
      </c>
      <c r="I1617" s="40" t="s">
        <v>5580</v>
      </c>
      <c r="J1617" s="40" t="s">
        <v>1847</v>
      </c>
      <c r="K1617" s="40"/>
      <c r="L1617" s="40"/>
      <c r="M1617" s="40" t="s">
        <v>6273</v>
      </c>
      <c r="N1617" s="40">
        <v>60</v>
      </c>
      <c r="O1617" s="40" t="b">
        <v>0</v>
      </c>
      <c r="P1617" s="40" t="s">
        <v>3105</v>
      </c>
      <c r="Q1617" s="40" t="s">
        <v>1853</v>
      </c>
      <c r="R1617" s="40" t="s">
        <v>635</v>
      </c>
    </row>
    <row r="1618" spans="1:18" x14ac:dyDescent="0.25">
      <c r="A1618" s="40" t="s">
        <v>1285</v>
      </c>
      <c r="B1618" s="40" t="s">
        <v>5655</v>
      </c>
      <c r="C1618" s="40" t="s">
        <v>1847</v>
      </c>
      <c r="D1618" s="40" t="s">
        <v>1848</v>
      </c>
      <c r="E1618" s="40" t="s">
        <v>2083</v>
      </c>
      <c r="F1618" s="40"/>
      <c r="G1618" s="40" t="s">
        <v>76</v>
      </c>
      <c r="H1618" s="40" t="s">
        <v>1804</v>
      </c>
      <c r="I1618" s="40" t="s">
        <v>5580</v>
      </c>
      <c r="J1618" s="40" t="s">
        <v>1847</v>
      </c>
      <c r="K1618" s="40"/>
      <c r="L1618" s="40"/>
      <c r="M1618" s="40" t="s">
        <v>6274</v>
      </c>
      <c r="N1618" s="40">
        <v>60</v>
      </c>
      <c r="O1618" s="40" t="b">
        <v>0</v>
      </c>
      <c r="P1618" s="40" t="s">
        <v>3105</v>
      </c>
      <c r="Q1618" s="40" t="s">
        <v>1853</v>
      </c>
      <c r="R1618" s="40" t="s">
        <v>635</v>
      </c>
    </row>
    <row r="1619" spans="1:18" x14ac:dyDescent="0.25">
      <c r="A1619" s="40" t="s">
        <v>282</v>
      </c>
      <c r="B1619" s="40" t="s">
        <v>905</v>
      </c>
      <c r="C1619" s="40" t="s">
        <v>1847</v>
      </c>
      <c r="D1619" s="40" t="s">
        <v>1848</v>
      </c>
      <c r="E1619" s="40" t="s">
        <v>1888</v>
      </c>
      <c r="F1619" s="40"/>
      <c r="G1619" s="40" t="s">
        <v>1813</v>
      </c>
      <c r="H1619" s="40" t="s">
        <v>1814</v>
      </c>
      <c r="I1619" s="40" t="s">
        <v>5580</v>
      </c>
      <c r="J1619" s="40" t="s">
        <v>1847</v>
      </c>
      <c r="K1619" s="40"/>
      <c r="L1619" s="40"/>
      <c r="M1619" s="40" t="s">
        <v>6275</v>
      </c>
      <c r="N1619" s="40">
        <v>60</v>
      </c>
      <c r="O1619" s="40" t="b">
        <v>0</v>
      </c>
      <c r="P1619" s="40" t="s">
        <v>3105</v>
      </c>
      <c r="Q1619" s="40" t="s">
        <v>1853</v>
      </c>
      <c r="R1619" s="40" t="s">
        <v>635</v>
      </c>
    </row>
    <row r="1620" spans="1:18" x14ac:dyDescent="0.25">
      <c r="A1620" s="40" t="s">
        <v>6276</v>
      </c>
      <c r="B1620" s="40" t="s">
        <v>5655</v>
      </c>
      <c r="C1620" s="40" t="s">
        <v>1847</v>
      </c>
      <c r="D1620" s="40" t="s">
        <v>1848</v>
      </c>
      <c r="E1620" s="40" t="s">
        <v>2083</v>
      </c>
      <c r="F1620" s="40"/>
      <c r="G1620" s="40" t="s">
        <v>76</v>
      </c>
      <c r="H1620" s="40" t="s">
        <v>1804</v>
      </c>
      <c r="I1620" s="40" t="s">
        <v>5580</v>
      </c>
      <c r="J1620" s="40" t="s">
        <v>1847</v>
      </c>
      <c r="K1620" s="40"/>
      <c r="L1620" s="40"/>
      <c r="M1620" s="40" t="s">
        <v>6277</v>
      </c>
      <c r="N1620" s="40">
        <v>60</v>
      </c>
      <c r="O1620" s="40" t="b">
        <v>0</v>
      </c>
      <c r="P1620" s="40" t="s">
        <v>3105</v>
      </c>
      <c r="Q1620" s="40" t="s">
        <v>1853</v>
      </c>
      <c r="R1620" s="40" t="s">
        <v>635</v>
      </c>
    </row>
    <row r="1621" spans="1:18" x14ac:dyDescent="0.25">
      <c r="A1621" s="40" t="s">
        <v>6278</v>
      </c>
      <c r="B1621" s="40" t="s">
        <v>5655</v>
      </c>
      <c r="C1621" s="40" t="s">
        <v>1847</v>
      </c>
      <c r="D1621" s="40" t="s">
        <v>1848</v>
      </c>
      <c r="E1621" s="40" t="s">
        <v>2083</v>
      </c>
      <c r="F1621" s="40"/>
      <c r="G1621" s="40" t="s">
        <v>76</v>
      </c>
      <c r="H1621" s="40" t="s">
        <v>1804</v>
      </c>
      <c r="I1621" s="40" t="s">
        <v>5580</v>
      </c>
      <c r="J1621" s="40" t="s">
        <v>1847</v>
      </c>
      <c r="K1621" s="40"/>
      <c r="L1621" s="40"/>
      <c r="M1621" s="40" t="s">
        <v>6279</v>
      </c>
      <c r="N1621" s="40">
        <v>60</v>
      </c>
      <c r="O1621" s="40" t="b">
        <v>0</v>
      </c>
      <c r="P1621" s="40" t="s">
        <v>3105</v>
      </c>
      <c r="Q1621" s="40" t="s">
        <v>1853</v>
      </c>
      <c r="R1621" s="40" t="s">
        <v>635</v>
      </c>
    </row>
    <row r="1622" spans="1:18" x14ac:dyDescent="0.25">
      <c r="A1622" s="40" t="s">
        <v>6280</v>
      </c>
      <c r="B1622" s="40" t="s">
        <v>903</v>
      </c>
      <c r="C1622" s="40" t="s">
        <v>1847</v>
      </c>
      <c r="D1622" s="40" t="s">
        <v>1848</v>
      </c>
      <c r="E1622" s="40" t="s">
        <v>2102</v>
      </c>
      <c r="F1622" s="40"/>
      <c r="G1622" s="40" t="s">
        <v>1813</v>
      </c>
      <c r="H1622" s="40" t="s">
        <v>1814</v>
      </c>
      <c r="I1622" s="40" t="s">
        <v>5580</v>
      </c>
      <c r="J1622" s="40" t="s">
        <v>1847</v>
      </c>
      <c r="K1622" s="40"/>
      <c r="L1622" s="40"/>
      <c r="M1622" s="40" t="s">
        <v>6281</v>
      </c>
      <c r="N1622" s="40">
        <v>60</v>
      </c>
      <c r="O1622" s="40" t="b">
        <v>0</v>
      </c>
      <c r="P1622" s="40" t="s">
        <v>3105</v>
      </c>
      <c r="Q1622" s="40" t="s">
        <v>1853</v>
      </c>
      <c r="R1622" s="40" t="s">
        <v>635</v>
      </c>
    </row>
    <row r="1623" spans="1:18" x14ac:dyDescent="0.25">
      <c r="A1623" s="40" t="s">
        <v>1286</v>
      </c>
      <c r="B1623" s="40" t="s">
        <v>903</v>
      </c>
      <c r="C1623" s="40" t="s">
        <v>1847</v>
      </c>
      <c r="D1623" s="40" t="s">
        <v>1848</v>
      </c>
      <c r="E1623" s="40" t="s">
        <v>2116</v>
      </c>
      <c r="F1623" s="40"/>
      <c r="G1623" s="40" t="s">
        <v>75</v>
      </c>
      <c r="H1623" s="40" t="s">
        <v>1806</v>
      </c>
      <c r="I1623" s="40" t="s">
        <v>5580</v>
      </c>
      <c r="J1623" s="40" t="s">
        <v>1847</v>
      </c>
      <c r="K1623" s="40"/>
      <c r="L1623" s="40"/>
      <c r="M1623" s="40" t="s">
        <v>6282</v>
      </c>
      <c r="N1623" s="40">
        <v>60</v>
      </c>
      <c r="O1623" s="40" t="b">
        <v>0</v>
      </c>
      <c r="P1623" s="40" t="s">
        <v>3105</v>
      </c>
      <c r="Q1623" s="40" t="s">
        <v>1853</v>
      </c>
      <c r="R1623" s="40" t="s">
        <v>635</v>
      </c>
    </row>
    <row r="1624" spans="1:18" x14ac:dyDescent="0.25">
      <c r="A1624" s="40" t="s">
        <v>291</v>
      </c>
      <c r="B1624" s="40" t="s">
        <v>905</v>
      </c>
      <c r="C1624" s="40" t="s">
        <v>1847</v>
      </c>
      <c r="D1624" s="40" t="s">
        <v>1848</v>
      </c>
      <c r="E1624" s="40" t="s">
        <v>1960</v>
      </c>
      <c r="F1624" s="40"/>
      <c r="G1624" s="40" t="s">
        <v>76</v>
      </c>
      <c r="H1624" s="40" t="s">
        <v>1804</v>
      </c>
      <c r="I1624" s="40" t="s">
        <v>5580</v>
      </c>
      <c r="J1624" s="40" t="s">
        <v>1847</v>
      </c>
      <c r="K1624" s="40"/>
      <c r="L1624" s="40"/>
      <c r="M1624" s="40" t="s">
        <v>6283</v>
      </c>
      <c r="N1624" s="40">
        <v>60</v>
      </c>
      <c r="O1624" s="40" t="b">
        <v>0</v>
      </c>
      <c r="P1624" s="40" t="s">
        <v>3105</v>
      </c>
      <c r="Q1624" s="40" t="s">
        <v>1853</v>
      </c>
      <c r="R1624" s="40" t="s">
        <v>635</v>
      </c>
    </row>
    <row r="1625" spans="1:18" x14ac:dyDescent="0.25">
      <c r="A1625" s="40" t="s">
        <v>284</v>
      </c>
      <c r="B1625" s="40" t="s">
        <v>905</v>
      </c>
      <c r="C1625" s="40" t="s">
        <v>1847</v>
      </c>
      <c r="D1625" s="40" t="s">
        <v>1848</v>
      </c>
      <c r="E1625" s="40" t="s">
        <v>1968</v>
      </c>
      <c r="F1625" s="40"/>
      <c r="G1625" s="40" t="s">
        <v>75</v>
      </c>
      <c r="H1625" s="40" t="s">
        <v>1806</v>
      </c>
      <c r="I1625" s="40" t="s">
        <v>5580</v>
      </c>
      <c r="J1625" s="40" t="s">
        <v>1847</v>
      </c>
      <c r="K1625" s="40"/>
      <c r="L1625" s="40"/>
      <c r="M1625" s="40" t="s">
        <v>6284</v>
      </c>
      <c r="N1625" s="40">
        <v>60</v>
      </c>
      <c r="O1625" s="40" t="b">
        <v>0</v>
      </c>
      <c r="P1625" s="40" t="s">
        <v>3105</v>
      </c>
      <c r="Q1625" s="40" t="s">
        <v>1853</v>
      </c>
      <c r="R1625" s="40" t="s">
        <v>635</v>
      </c>
    </row>
    <row r="1626" spans="1:18" x14ac:dyDescent="0.25">
      <c r="A1626" s="41" t="s">
        <v>6285</v>
      </c>
      <c r="B1626" s="41" t="s">
        <v>905</v>
      </c>
      <c r="C1626" s="41" t="s">
        <v>1847</v>
      </c>
      <c r="D1626" s="41" t="s">
        <v>1848</v>
      </c>
      <c r="E1626" s="41" t="s">
        <v>2116</v>
      </c>
      <c r="F1626" s="41"/>
      <c r="G1626" s="41" t="s">
        <v>75</v>
      </c>
      <c r="H1626" s="41" t="s">
        <v>1806</v>
      </c>
      <c r="I1626" s="41" t="s">
        <v>5580</v>
      </c>
      <c r="J1626" s="41" t="s">
        <v>1847</v>
      </c>
      <c r="K1626" s="41"/>
      <c r="L1626" s="41"/>
      <c r="M1626" s="41" t="s">
        <v>6286</v>
      </c>
      <c r="N1626" s="41">
        <v>60</v>
      </c>
      <c r="O1626" s="41" t="b">
        <v>0</v>
      </c>
      <c r="P1626" s="41" t="s">
        <v>3105</v>
      </c>
      <c r="Q1626" s="41" t="s">
        <v>1853</v>
      </c>
      <c r="R1626" s="41" t="s">
        <v>635</v>
      </c>
    </row>
    <row r="1627" spans="1:18" x14ac:dyDescent="0.25">
      <c r="A1627" s="41" t="s">
        <v>1287</v>
      </c>
      <c r="B1627" s="41" t="s">
        <v>903</v>
      </c>
      <c r="C1627" s="41" t="s">
        <v>1847</v>
      </c>
      <c r="D1627" s="41" t="s">
        <v>1848</v>
      </c>
      <c r="E1627" s="41" t="s">
        <v>1956</v>
      </c>
      <c r="F1627" s="41"/>
      <c r="G1627" s="41" t="s">
        <v>75</v>
      </c>
      <c r="H1627" s="41" t="s">
        <v>1806</v>
      </c>
      <c r="I1627" s="41" t="s">
        <v>5580</v>
      </c>
      <c r="J1627" s="41" t="s">
        <v>1847</v>
      </c>
      <c r="K1627" s="41"/>
      <c r="L1627" s="41"/>
      <c r="M1627" s="41" t="s">
        <v>6287</v>
      </c>
      <c r="N1627" s="41">
        <v>60</v>
      </c>
      <c r="O1627" s="41" t="b">
        <v>0</v>
      </c>
      <c r="P1627" s="41" t="s">
        <v>3105</v>
      </c>
      <c r="Q1627" s="41" t="s">
        <v>1853</v>
      </c>
      <c r="R1627" s="41" t="s">
        <v>635</v>
      </c>
    </row>
    <row r="1628" spans="1:18" x14ac:dyDescent="0.25">
      <c r="A1628" s="40" t="s">
        <v>1288</v>
      </c>
      <c r="B1628" s="40" t="s">
        <v>905</v>
      </c>
      <c r="C1628" s="40" t="s">
        <v>1847</v>
      </c>
      <c r="D1628" s="40" t="s">
        <v>1848</v>
      </c>
      <c r="E1628" s="40" t="s">
        <v>2001</v>
      </c>
      <c r="F1628" s="40"/>
      <c r="G1628" s="40" t="s">
        <v>76</v>
      </c>
      <c r="H1628" s="40" t="s">
        <v>1804</v>
      </c>
      <c r="I1628" s="40" t="s">
        <v>5580</v>
      </c>
      <c r="J1628" s="40" t="s">
        <v>1847</v>
      </c>
      <c r="K1628" s="40"/>
      <c r="L1628" s="40"/>
      <c r="M1628" s="40" t="s">
        <v>6288</v>
      </c>
      <c r="N1628" s="40">
        <v>60</v>
      </c>
      <c r="O1628" s="40" t="b">
        <v>0</v>
      </c>
      <c r="P1628" s="40" t="s">
        <v>3105</v>
      </c>
      <c r="Q1628" s="40" t="s">
        <v>1853</v>
      </c>
      <c r="R1628" s="40" t="s">
        <v>635</v>
      </c>
    </row>
    <row r="1629" spans="1:18" x14ac:dyDescent="0.25">
      <c r="A1629" s="40" t="s">
        <v>1289</v>
      </c>
      <c r="B1629" s="40" t="s">
        <v>5655</v>
      </c>
      <c r="C1629" s="40" t="s">
        <v>1847</v>
      </c>
      <c r="D1629" s="40" t="s">
        <v>1848</v>
      </c>
      <c r="E1629" s="40" t="s">
        <v>2083</v>
      </c>
      <c r="F1629" s="40"/>
      <c r="G1629" s="40" t="s">
        <v>76</v>
      </c>
      <c r="H1629" s="40" t="s">
        <v>1804</v>
      </c>
      <c r="I1629" s="40" t="s">
        <v>5580</v>
      </c>
      <c r="J1629" s="40" t="s">
        <v>1847</v>
      </c>
      <c r="K1629" s="40"/>
      <c r="L1629" s="40"/>
      <c r="M1629" s="40" t="s">
        <v>6289</v>
      </c>
      <c r="N1629" s="40">
        <v>60</v>
      </c>
      <c r="O1629" s="40" t="b">
        <v>0</v>
      </c>
      <c r="P1629" s="40" t="s">
        <v>3105</v>
      </c>
      <c r="Q1629" s="40" t="s">
        <v>1853</v>
      </c>
      <c r="R1629" s="40" t="s">
        <v>635</v>
      </c>
    </row>
    <row r="1630" spans="1:18" x14ac:dyDescent="0.25">
      <c r="A1630" s="40" t="s">
        <v>1290</v>
      </c>
      <c r="B1630" s="40" t="s">
        <v>5655</v>
      </c>
      <c r="C1630" s="40" t="s">
        <v>1847</v>
      </c>
      <c r="D1630" s="40" t="s">
        <v>1848</v>
      </c>
      <c r="E1630" s="40" t="s">
        <v>2083</v>
      </c>
      <c r="F1630" s="40"/>
      <c r="G1630" s="40" t="s">
        <v>76</v>
      </c>
      <c r="H1630" s="40" t="s">
        <v>1804</v>
      </c>
      <c r="I1630" s="40" t="s">
        <v>5580</v>
      </c>
      <c r="J1630" s="40" t="s">
        <v>1847</v>
      </c>
      <c r="K1630" s="40"/>
      <c r="L1630" s="40"/>
      <c r="M1630" s="40" t="s">
        <v>6290</v>
      </c>
      <c r="N1630" s="40">
        <v>60</v>
      </c>
      <c r="O1630" s="40" t="b">
        <v>0</v>
      </c>
      <c r="P1630" s="40" t="s">
        <v>3105</v>
      </c>
      <c r="Q1630" s="40" t="s">
        <v>1853</v>
      </c>
      <c r="R1630" s="40" t="s">
        <v>635</v>
      </c>
    </row>
    <row r="1631" spans="1:18" x14ac:dyDescent="0.25">
      <c r="A1631" s="41" t="s">
        <v>6291</v>
      </c>
      <c r="B1631" s="41" t="s">
        <v>903</v>
      </c>
      <c r="C1631" s="41" t="s">
        <v>1847</v>
      </c>
      <c r="D1631" s="41" t="s">
        <v>1848</v>
      </c>
      <c r="E1631" s="41" t="s">
        <v>2060</v>
      </c>
      <c r="F1631" s="41"/>
      <c r="G1631" s="41" t="s">
        <v>75</v>
      </c>
      <c r="H1631" s="41" t="s">
        <v>1806</v>
      </c>
      <c r="I1631" s="41" t="s">
        <v>5580</v>
      </c>
      <c r="J1631" s="41" t="s">
        <v>1847</v>
      </c>
      <c r="K1631" s="41"/>
      <c r="L1631" s="41"/>
      <c r="M1631" s="41" t="s">
        <v>6292</v>
      </c>
      <c r="N1631" s="41">
        <v>60</v>
      </c>
      <c r="O1631" s="41" t="b">
        <v>0</v>
      </c>
      <c r="P1631" s="41" t="s">
        <v>3105</v>
      </c>
      <c r="Q1631" s="41" t="s">
        <v>1853</v>
      </c>
      <c r="R1631" s="41" t="s">
        <v>635</v>
      </c>
    </row>
    <row r="1632" spans="1:18" x14ac:dyDescent="0.25">
      <c r="A1632" s="40" t="s">
        <v>1291</v>
      </c>
      <c r="B1632" s="40" t="s">
        <v>905</v>
      </c>
      <c r="C1632" s="40" t="s">
        <v>1847</v>
      </c>
      <c r="D1632" s="40" t="s">
        <v>1848</v>
      </c>
      <c r="E1632" s="40" t="s">
        <v>2116</v>
      </c>
      <c r="F1632" s="40"/>
      <c r="G1632" s="40" t="s">
        <v>75</v>
      </c>
      <c r="H1632" s="40" t="s">
        <v>1806</v>
      </c>
      <c r="I1632" s="40" t="s">
        <v>5580</v>
      </c>
      <c r="J1632" s="40" t="s">
        <v>1847</v>
      </c>
      <c r="K1632" s="40"/>
      <c r="L1632" s="40"/>
      <c r="M1632" s="40" t="s">
        <v>6293</v>
      </c>
      <c r="N1632" s="40">
        <v>60</v>
      </c>
      <c r="O1632" s="40" t="b">
        <v>0</v>
      </c>
      <c r="P1632" s="40" t="s">
        <v>3105</v>
      </c>
      <c r="Q1632" s="40" t="s">
        <v>1853</v>
      </c>
      <c r="R1632" s="40" t="s">
        <v>635</v>
      </c>
    </row>
    <row r="1633" spans="1:18" x14ac:dyDescent="0.25">
      <c r="A1633" s="40" t="s">
        <v>285</v>
      </c>
      <c r="B1633" s="40" t="s">
        <v>905</v>
      </c>
      <c r="C1633" s="40" t="s">
        <v>1847</v>
      </c>
      <c r="D1633" s="40" t="s">
        <v>1848</v>
      </c>
      <c r="E1633" s="40" t="s">
        <v>1888</v>
      </c>
      <c r="F1633" s="40"/>
      <c r="G1633" s="40" t="s">
        <v>1813</v>
      </c>
      <c r="H1633" s="40" t="s">
        <v>1814</v>
      </c>
      <c r="I1633" s="40" t="s">
        <v>5580</v>
      </c>
      <c r="J1633" s="40" t="s">
        <v>1847</v>
      </c>
      <c r="K1633" s="40"/>
      <c r="L1633" s="40"/>
      <c r="M1633" s="40" t="s">
        <v>6294</v>
      </c>
      <c r="N1633" s="40">
        <v>60</v>
      </c>
      <c r="O1633" s="40" t="b">
        <v>0</v>
      </c>
      <c r="P1633" s="40" t="s">
        <v>3105</v>
      </c>
      <c r="Q1633" s="40" t="s">
        <v>1853</v>
      </c>
      <c r="R1633" s="40" t="s">
        <v>635</v>
      </c>
    </row>
    <row r="1634" spans="1:18" x14ac:dyDescent="0.25">
      <c r="A1634" s="41" t="s">
        <v>1292</v>
      </c>
      <c r="B1634" s="41" t="s">
        <v>905</v>
      </c>
      <c r="C1634" s="41" t="s">
        <v>1847</v>
      </c>
      <c r="D1634" s="41" t="s">
        <v>1848</v>
      </c>
      <c r="E1634" s="41" t="s">
        <v>1888</v>
      </c>
      <c r="F1634" s="41"/>
      <c r="G1634" s="41" t="s">
        <v>1813</v>
      </c>
      <c r="H1634" s="41" t="s">
        <v>1814</v>
      </c>
      <c r="I1634" s="41" t="s">
        <v>5580</v>
      </c>
      <c r="J1634" s="41" t="s">
        <v>1847</v>
      </c>
      <c r="K1634" s="41"/>
      <c r="L1634" s="41"/>
      <c r="M1634" s="41" t="s">
        <v>6295</v>
      </c>
      <c r="N1634" s="41">
        <v>60</v>
      </c>
      <c r="O1634" s="41" t="b">
        <v>0</v>
      </c>
      <c r="P1634" s="41" t="s">
        <v>3105</v>
      </c>
      <c r="Q1634" s="41" t="s">
        <v>1853</v>
      </c>
      <c r="R1634" s="41" t="s">
        <v>635</v>
      </c>
    </row>
    <row r="1635" spans="1:18" x14ac:dyDescent="0.25">
      <c r="A1635" s="40" t="s">
        <v>1293</v>
      </c>
      <c r="B1635" s="40" t="s">
        <v>903</v>
      </c>
      <c r="C1635" s="40" t="s">
        <v>1847</v>
      </c>
      <c r="D1635" s="40" t="s">
        <v>1848</v>
      </c>
      <c r="E1635" s="40" t="s">
        <v>1956</v>
      </c>
      <c r="F1635" s="40"/>
      <c r="G1635" s="40" t="s">
        <v>75</v>
      </c>
      <c r="H1635" s="40" t="s">
        <v>1806</v>
      </c>
      <c r="I1635" s="40" t="s">
        <v>5580</v>
      </c>
      <c r="J1635" s="40" t="s">
        <v>1847</v>
      </c>
      <c r="K1635" s="40"/>
      <c r="L1635" s="40"/>
      <c r="M1635" s="40" t="s">
        <v>6296</v>
      </c>
      <c r="N1635" s="40">
        <v>60</v>
      </c>
      <c r="O1635" s="40" t="b">
        <v>0</v>
      </c>
      <c r="P1635" s="40" t="s">
        <v>3105</v>
      </c>
      <c r="Q1635" s="40" t="s">
        <v>1853</v>
      </c>
      <c r="R1635" s="40" t="s">
        <v>635</v>
      </c>
    </row>
    <row r="1636" spans="1:18" x14ac:dyDescent="0.25">
      <c r="A1636" s="40" t="s">
        <v>6297</v>
      </c>
      <c r="B1636" s="40" t="s">
        <v>905</v>
      </c>
      <c r="C1636" s="40" t="s">
        <v>1847</v>
      </c>
      <c r="D1636" s="40" t="s">
        <v>1848</v>
      </c>
      <c r="E1636" s="40" t="s">
        <v>2001</v>
      </c>
      <c r="F1636" s="40"/>
      <c r="G1636" s="40" t="s">
        <v>76</v>
      </c>
      <c r="H1636" s="40" t="s">
        <v>1804</v>
      </c>
      <c r="I1636" s="40" t="s">
        <v>5580</v>
      </c>
      <c r="J1636" s="40" t="s">
        <v>1847</v>
      </c>
      <c r="K1636" s="40"/>
      <c r="L1636" s="40"/>
      <c r="M1636" s="40" t="s">
        <v>6298</v>
      </c>
      <c r="N1636" s="40">
        <v>60</v>
      </c>
      <c r="O1636" s="40" t="b">
        <v>0</v>
      </c>
      <c r="P1636" s="40" t="s">
        <v>3105</v>
      </c>
      <c r="Q1636" s="40" t="s">
        <v>1853</v>
      </c>
      <c r="R1636" s="40" t="s">
        <v>635</v>
      </c>
    </row>
    <row r="1637" spans="1:18" x14ac:dyDescent="0.25">
      <c r="A1637" s="40" t="s">
        <v>286</v>
      </c>
      <c r="B1637" s="40" t="s">
        <v>905</v>
      </c>
      <c r="C1637" s="40" t="s">
        <v>1847</v>
      </c>
      <c r="D1637" s="40" t="s">
        <v>1848</v>
      </c>
      <c r="E1637" s="40" t="s">
        <v>2116</v>
      </c>
      <c r="F1637" s="40"/>
      <c r="G1637" s="40" t="s">
        <v>75</v>
      </c>
      <c r="H1637" s="40" t="s">
        <v>1806</v>
      </c>
      <c r="I1637" s="40" t="s">
        <v>5580</v>
      </c>
      <c r="J1637" s="40" t="s">
        <v>1847</v>
      </c>
      <c r="K1637" s="40"/>
      <c r="L1637" s="40"/>
      <c r="M1637" s="40" t="s">
        <v>6299</v>
      </c>
      <c r="N1637" s="40">
        <v>60</v>
      </c>
      <c r="O1637" s="40" t="b">
        <v>0</v>
      </c>
      <c r="P1637" s="40" t="s">
        <v>3105</v>
      </c>
      <c r="Q1637" s="40" t="s">
        <v>1853</v>
      </c>
      <c r="R1637" s="40" t="s">
        <v>635</v>
      </c>
    </row>
    <row r="1638" spans="1:18" x14ac:dyDescent="0.25">
      <c r="A1638" s="41" t="s">
        <v>1294</v>
      </c>
      <c r="B1638" s="41" t="s">
        <v>905</v>
      </c>
      <c r="C1638" s="41" t="s">
        <v>1847</v>
      </c>
      <c r="D1638" s="41" t="s">
        <v>1848</v>
      </c>
      <c r="E1638" s="41" t="s">
        <v>2001</v>
      </c>
      <c r="F1638" s="41"/>
      <c r="G1638" s="41" t="s">
        <v>76</v>
      </c>
      <c r="H1638" s="41" t="s">
        <v>1804</v>
      </c>
      <c r="I1638" s="41" t="s">
        <v>5580</v>
      </c>
      <c r="J1638" s="41" t="s">
        <v>1847</v>
      </c>
      <c r="K1638" s="41"/>
      <c r="L1638" s="41"/>
      <c r="M1638" s="41" t="s">
        <v>6300</v>
      </c>
      <c r="N1638" s="41">
        <v>60</v>
      </c>
      <c r="O1638" s="41" t="b">
        <v>0</v>
      </c>
      <c r="P1638" s="41" t="s">
        <v>3105</v>
      </c>
      <c r="Q1638" s="41" t="s">
        <v>1853</v>
      </c>
      <c r="R1638" s="41" t="s">
        <v>635</v>
      </c>
    </row>
    <row r="1639" spans="1:18" x14ac:dyDescent="0.25">
      <c r="A1639" s="40" t="s">
        <v>1295</v>
      </c>
      <c r="B1639" s="40" t="s">
        <v>905</v>
      </c>
      <c r="C1639" s="40" t="s">
        <v>1847</v>
      </c>
      <c r="D1639" s="40" t="s">
        <v>1848</v>
      </c>
      <c r="E1639" s="40" t="s">
        <v>1968</v>
      </c>
      <c r="F1639" s="40"/>
      <c r="G1639" s="40" t="s">
        <v>75</v>
      </c>
      <c r="H1639" s="40" t="s">
        <v>1806</v>
      </c>
      <c r="I1639" s="40" t="s">
        <v>5580</v>
      </c>
      <c r="J1639" s="40" t="s">
        <v>1847</v>
      </c>
      <c r="K1639" s="40"/>
      <c r="L1639" s="40"/>
      <c r="M1639" s="40" t="s">
        <v>6301</v>
      </c>
      <c r="N1639" s="40">
        <v>60</v>
      </c>
      <c r="O1639" s="40" t="b">
        <v>0</v>
      </c>
      <c r="P1639" s="40" t="s">
        <v>3105</v>
      </c>
      <c r="Q1639" s="40" t="s">
        <v>1853</v>
      </c>
      <c r="R1639" s="40" t="s">
        <v>635</v>
      </c>
    </row>
    <row r="1640" spans="1:18" x14ac:dyDescent="0.25">
      <c r="A1640" s="40" t="s">
        <v>6302</v>
      </c>
      <c r="B1640" s="40" t="s">
        <v>5693</v>
      </c>
      <c r="C1640" s="40" t="s">
        <v>1847</v>
      </c>
      <c r="D1640" s="40" t="s">
        <v>1848</v>
      </c>
      <c r="E1640" s="40" t="s">
        <v>2764</v>
      </c>
      <c r="F1640" s="40"/>
      <c r="G1640" s="40" t="s">
        <v>76</v>
      </c>
      <c r="H1640" s="40" t="s">
        <v>1804</v>
      </c>
      <c r="I1640" s="40" t="s">
        <v>5580</v>
      </c>
      <c r="J1640" s="40" t="s">
        <v>1847</v>
      </c>
      <c r="K1640" s="40"/>
      <c r="L1640" s="40"/>
      <c r="M1640" s="40" t="s">
        <v>6303</v>
      </c>
      <c r="N1640" s="40">
        <v>60</v>
      </c>
      <c r="O1640" s="40" t="b">
        <v>0</v>
      </c>
      <c r="P1640" s="40" t="s">
        <v>3105</v>
      </c>
      <c r="Q1640" s="40" t="s">
        <v>1853</v>
      </c>
      <c r="R1640" s="40" t="s">
        <v>635</v>
      </c>
    </row>
    <row r="1641" spans="1:18" x14ac:dyDescent="0.25">
      <c r="A1641" s="40" t="s">
        <v>6304</v>
      </c>
      <c r="B1641" s="40" t="s">
        <v>5693</v>
      </c>
      <c r="C1641" s="40" t="s">
        <v>1847</v>
      </c>
      <c r="D1641" s="40" t="s">
        <v>1848</v>
      </c>
      <c r="E1641" s="40" t="s">
        <v>2764</v>
      </c>
      <c r="F1641" s="40"/>
      <c r="G1641" s="40" t="s">
        <v>76</v>
      </c>
      <c r="H1641" s="40" t="s">
        <v>1804</v>
      </c>
      <c r="I1641" s="40" t="s">
        <v>5580</v>
      </c>
      <c r="J1641" s="40" t="s">
        <v>1847</v>
      </c>
      <c r="K1641" s="40"/>
      <c r="L1641" s="40"/>
      <c r="M1641" s="40" t="s">
        <v>6305</v>
      </c>
      <c r="N1641" s="40">
        <v>60</v>
      </c>
      <c r="O1641" s="40" t="b">
        <v>0</v>
      </c>
      <c r="P1641" s="40" t="s">
        <v>3105</v>
      </c>
      <c r="Q1641" s="40" t="s">
        <v>1853</v>
      </c>
      <c r="R1641" s="40" t="s">
        <v>635</v>
      </c>
    </row>
    <row r="1642" spans="1:18" x14ac:dyDescent="0.25">
      <c r="A1642" s="41" t="s">
        <v>231</v>
      </c>
      <c r="B1642" s="41" t="s">
        <v>905</v>
      </c>
      <c r="C1642" s="41" t="s">
        <v>1847</v>
      </c>
      <c r="D1642" s="41" t="s">
        <v>1848</v>
      </c>
      <c r="E1642" s="41" t="s">
        <v>1968</v>
      </c>
      <c r="F1642" s="41"/>
      <c r="G1642" s="41" t="s">
        <v>75</v>
      </c>
      <c r="H1642" s="41" t="s">
        <v>1806</v>
      </c>
      <c r="I1642" s="41" t="s">
        <v>5580</v>
      </c>
      <c r="J1642" s="41" t="s">
        <v>1847</v>
      </c>
      <c r="K1642" s="41"/>
      <c r="L1642" s="41"/>
      <c r="M1642" s="41" t="s">
        <v>6306</v>
      </c>
      <c r="N1642" s="41">
        <v>60</v>
      </c>
      <c r="O1642" s="41" t="b">
        <v>0</v>
      </c>
      <c r="P1642" s="41" t="s">
        <v>3105</v>
      </c>
      <c r="Q1642" s="41" t="s">
        <v>1853</v>
      </c>
      <c r="R1642" s="41" t="s">
        <v>635</v>
      </c>
    </row>
    <row r="1643" spans="1:18" x14ac:dyDescent="0.25">
      <c r="A1643" s="40" t="s">
        <v>1296</v>
      </c>
      <c r="B1643" s="40" t="s">
        <v>905</v>
      </c>
      <c r="C1643" s="40" t="s">
        <v>1847</v>
      </c>
      <c r="D1643" s="40" t="s">
        <v>1848</v>
      </c>
      <c r="E1643" s="40" t="s">
        <v>1968</v>
      </c>
      <c r="F1643" s="40"/>
      <c r="G1643" s="40" t="s">
        <v>75</v>
      </c>
      <c r="H1643" s="40" t="s">
        <v>1806</v>
      </c>
      <c r="I1643" s="40" t="s">
        <v>5580</v>
      </c>
      <c r="J1643" s="40" t="s">
        <v>1847</v>
      </c>
      <c r="K1643" s="40"/>
      <c r="L1643" s="40"/>
      <c r="M1643" s="40" t="s">
        <v>6307</v>
      </c>
      <c r="N1643" s="40">
        <v>60</v>
      </c>
      <c r="O1643" s="40" t="b">
        <v>0</v>
      </c>
      <c r="P1643" s="40" t="s">
        <v>3105</v>
      </c>
      <c r="Q1643" s="40" t="s">
        <v>1853</v>
      </c>
      <c r="R1643" s="40" t="s">
        <v>635</v>
      </c>
    </row>
    <row r="1644" spans="1:18" x14ac:dyDescent="0.25">
      <c r="A1644" s="41" t="s">
        <v>511</v>
      </c>
      <c r="B1644" s="41" t="s">
        <v>905</v>
      </c>
      <c r="C1644" s="41" t="s">
        <v>1847</v>
      </c>
      <c r="D1644" s="41" t="s">
        <v>1848</v>
      </c>
      <c r="E1644" s="41" t="s">
        <v>1985</v>
      </c>
      <c r="F1644" s="41"/>
      <c r="G1644" s="41" t="s">
        <v>1813</v>
      </c>
      <c r="H1644" s="41" t="s">
        <v>1814</v>
      </c>
      <c r="I1644" s="41" t="s">
        <v>5580</v>
      </c>
      <c r="J1644" s="41" t="s">
        <v>1847</v>
      </c>
      <c r="K1644" s="41"/>
      <c r="L1644" s="41"/>
      <c r="M1644" s="41" t="s">
        <v>6308</v>
      </c>
      <c r="N1644" s="41">
        <v>60</v>
      </c>
      <c r="O1644" s="41" t="b">
        <v>0</v>
      </c>
      <c r="P1644" s="41" t="s">
        <v>3105</v>
      </c>
      <c r="Q1644" s="41" t="s">
        <v>1853</v>
      </c>
      <c r="R1644" s="41" t="s">
        <v>635</v>
      </c>
    </row>
    <row r="1645" spans="1:18" x14ac:dyDescent="0.25">
      <c r="A1645" s="40" t="s">
        <v>6309</v>
      </c>
      <c r="B1645" s="40" t="s">
        <v>905</v>
      </c>
      <c r="C1645" s="40" t="s">
        <v>1847</v>
      </c>
      <c r="D1645" s="40" t="s">
        <v>1848</v>
      </c>
      <c r="E1645" s="40" t="s">
        <v>1911</v>
      </c>
      <c r="F1645" s="40"/>
      <c r="G1645" s="40" t="s">
        <v>76</v>
      </c>
      <c r="H1645" s="40" t="s">
        <v>1804</v>
      </c>
      <c r="I1645" s="40" t="s">
        <v>5580</v>
      </c>
      <c r="J1645" s="40" t="s">
        <v>1847</v>
      </c>
      <c r="K1645" s="40"/>
      <c r="L1645" s="40"/>
      <c r="M1645" s="40" t="s">
        <v>6310</v>
      </c>
      <c r="N1645" s="40">
        <v>60</v>
      </c>
      <c r="O1645" s="40" t="b">
        <v>0</v>
      </c>
      <c r="P1645" s="40" t="s">
        <v>3105</v>
      </c>
      <c r="Q1645" s="40" t="s">
        <v>1853</v>
      </c>
      <c r="R1645" s="40" t="s">
        <v>635</v>
      </c>
    </row>
    <row r="1646" spans="1:18" x14ac:dyDescent="0.25">
      <c r="A1646" s="40" t="s">
        <v>1297</v>
      </c>
      <c r="B1646" s="40" t="s">
        <v>5693</v>
      </c>
      <c r="C1646" s="40" t="s">
        <v>1847</v>
      </c>
      <c r="D1646" s="40" t="s">
        <v>1848</v>
      </c>
      <c r="E1646" s="40" t="s">
        <v>2764</v>
      </c>
      <c r="F1646" s="40"/>
      <c r="G1646" s="40" t="s">
        <v>1813</v>
      </c>
      <c r="H1646" s="40" t="s">
        <v>1814</v>
      </c>
      <c r="I1646" s="40" t="s">
        <v>5580</v>
      </c>
      <c r="J1646" s="40" t="s">
        <v>1847</v>
      </c>
      <c r="K1646" s="40"/>
      <c r="L1646" s="40"/>
      <c r="M1646" s="40" t="s">
        <v>6311</v>
      </c>
      <c r="N1646" s="40">
        <v>60</v>
      </c>
      <c r="O1646" s="40" t="b">
        <v>0</v>
      </c>
      <c r="P1646" s="40" t="s">
        <v>3105</v>
      </c>
      <c r="Q1646" s="40" t="s">
        <v>1853</v>
      </c>
      <c r="R1646" s="40" t="s">
        <v>635</v>
      </c>
    </row>
    <row r="1647" spans="1:18" x14ac:dyDescent="0.25">
      <c r="A1647" s="40" t="s">
        <v>1298</v>
      </c>
      <c r="B1647" s="40" t="s">
        <v>905</v>
      </c>
      <c r="C1647" s="40" t="s">
        <v>1847</v>
      </c>
      <c r="D1647" s="40" t="s">
        <v>1848</v>
      </c>
      <c r="E1647" s="40" t="s">
        <v>1862</v>
      </c>
      <c r="F1647" s="40"/>
      <c r="G1647" s="40" t="s">
        <v>75</v>
      </c>
      <c r="H1647" s="40" t="s">
        <v>1806</v>
      </c>
      <c r="I1647" s="40" t="s">
        <v>5580</v>
      </c>
      <c r="J1647" s="40" t="s">
        <v>1847</v>
      </c>
      <c r="K1647" s="40"/>
      <c r="L1647" s="40"/>
      <c r="M1647" s="40" t="s">
        <v>6312</v>
      </c>
      <c r="N1647" s="40">
        <v>60</v>
      </c>
      <c r="O1647" s="40" t="b">
        <v>0</v>
      </c>
      <c r="P1647" s="40" t="s">
        <v>3105</v>
      </c>
      <c r="Q1647" s="40" t="s">
        <v>1853</v>
      </c>
      <c r="R1647" s="40" t="s">
        <v>635</v>
      </c>
    </row>
    <row r="1648" spans="1:18" x14ac:dyDescent="0.25">
      <c r="A1648" s="40" t="s">
        <v>96</v>
      </c>
      <c r="B1648" s="40" t="s">
        <v>905</v>
      </c>
      <c r="C1648" s="40" t="s">
        <v>1847</v>
      </c>
      <c r="D1648" s="40" t="s">
        <v>1848</v>
      </c>
      <c r="E1648" s="40" t="s">
        <v>1960</v>
      </c>
      <c r="F1648" s="40"/>
      <c r="G1648" s="40" t="s">
        <v>76</v>
      </c>
      <c r="H1648" s="40" t="s">
        <v>1804</v>
      </c>
      <c r="I1648" s="40" t="s">
        <v>5580</v>
      </c>
      <c r="J1648" s="40" t="s">
        <v>1847</v>
      </c>
      <c r="K1648" s="40"/>
      <c r="L1648" s="40"/>
      <c r="M1648" s="40" t="s">
        <v>6313</v>
      </c>
      <c r="N1648" s="40">
        <v>60</v>
      </c>
      <c r="O1648" s="40" t="b">
        <v>0</v>
      </c>
      <c r="P1648" s="40" t="s">
        <v>3105</v>
      </c>
      <c r="Q1648" s="40" t="s">
        <v>1853</v>
      </c>
      <c r="R1648" s="40" t="s">
        <v>635</v>
      </c>
    </row>
    <row r="1649" spans="1:18" x14ac:dyDescent="0.25">
      <c r="A1649" s="40" t="s">
        <v>1299</v>
      </c>
      <c r="B1649" s="40" t="s">
        <v>905</v>
      </c>
      <c r="C1649" s="40" t="s">
        <v>1847</v>
      </c>
      <c r="D1649" s="40" t="s">
        <v>1848</v>
      </c>
      <c r="E1649" s="40" t="s">
        <v>1862</v>
      </c>
      <c r="F1649" s="40"/>
      <c r="G1649" s="40" t="s">
        <v>75</v>
      </c>
      <c r="H1649" s="40" t="s">
        <v>1806</v>
      </c>
      <c r="I1649" s="40" t="s">
        <v>5580</v>
      </c>
      <c r="J1649" s="40" t="s">
        <v>1847</v>
      </c>
      <c r="K1649" s="40"/>
      <c r="L1649" s="40"/>
      <c r="M1649" s="40" t="s">
        <v>6314</v>
      </c>
      <c r="N1649" s="40">
        <v>60</v>
      </c>
      <c r="O1649" s="40" t="b">
        <v>0</v>
      </c>
      <c r="P1649" s="40" t="s">
        <v>3105</v>
      </c>
      <c r="Q1649" s="40" t="s">
        <v>1853</v>
      </c>
      <c r="R1649" s="40" t="s">
        <v>635</v>
      </c>
    </row>
    <row r="1650" spans="1:18" x14ac:dyDescent="0.25">
      <c r="A1650" s="40" t="s">
        <v>287</v>
      </c>
      <c r="B1650" s="40" t="s">
        <v>905</v>
      </c>
      <c r="C1650" s="40" t="s">
        <v>1847</v>
      </c>
      <c r="D1650" s="40" t="s">
        <v>1848</v>
      </c>
      <c r="E1650" s="40" t="s">
        <v>1911</v>
      </c>
      <c r="F1650" s="40"/>
      <c r="G1650" s="40" t="s">
        <v>76</v>
      </c>
      <c r="H1650" s="40" t="s">
        <v>1804</v>
      </c>
      <c r="I1650" s="40" t="s">
        <v>5580</v>
      </c>
      <c r="J1650" s="40" t="s">
        <v>1847</v>
      </c>
      <c r="K1650" s="40"/>
      <c r="L1650" s="40"/>
      <c r="M1650" s="40" t="s">
        <v>6315</v>
      </c>
      <c r="N1650" s="40">
        <v>60</v>
      </c>
      <c r="O1650" s="40" t="b">
        <v>0</v>
      </c>
      <c r="P1650" s="40" t="s">
        <v>3105</v>
      </c>
      <c r="Q1650" s="40" t="s">
        <v>1853</v>
      </c>
      <c r="R1650" s="40" t="s">
        <v>635</v>
      </c>
    </row>
    <row r="1651" spans="1:18" x14ac:dyDescent="0.25">
      <c r="A1651" s="41" t="s">
        <v>1300</v>
      </c>
      <c r="B1651" s="41" t="s">
        <v>905</v>
      </c>
      <c r="C1651" s="41" t="s">
        <v>1847</v>
      </c>
      <c r="D1651" s="41" t="s">
        <v>1848</v>
      </c>
      <c r="E1651" s="41" t="s">
        <v>1916</v>
      </c>
      <c r="F1651" s="41"/>
      <c r="G1651" s="41" t="s">
        <v>1813</v>
      </c>
      <c r="H1651" s="41" t="s">
        <v>1814</v>
      </c>
      <c r="I1651" s="41" t="s">
        <v>5580</v>
      </c>
      <c r="J1651" s="41" t="s">
        <v>1847</v>
      </c>
      <c r="K1651" s="41"/>
      <c r="L1651" s="41"/>
      <c r="M1651" s="41" t="s">
        <v>6316</v>
      </c>
      <c r="N1651" s="41">
        <v>60</v>
      </c>
      <c r="O1651" s="41" t="b">
        <v>0</v>
      </c>
      <c r="P1651" s="41" t="s">
        <v>3105</v>
      </c>
      <c r="Q1651" s="41" t="s">
        <v>1853</v>
      </c>
      <c r="R1651" s="41" t="s">
        <v>635</v>
      </c>
    </row>
    <row r="1652" spans="1:18" x14ac:dyDescent="0.25">
      <c r="A1652" s="40" t="s">
        <v>6317</v>
      </c>
      <c r="B1652" s="40" t="s">
        <v>905</v>
      </c>
      <c r="C1652" s="40" t="s">
        <v>1847</v>
      </c>
      <c r="D1652" s="40" t="s">
        <v>1848</v>
      </c>
      <c r="E1652" s="40" t="s">
        <v>1985</v>
      </c>
      <c r="F1652" s="40"/>
      <c r="G1652" s="40" t="s">
        <v>1813</v>
      </c>
      <c r="H1652" s="40" t="s">
        <v>1814</v>
      </c>
      <c r="I1652" s="40" t="s">
        <v>5580</v>
      </c>
      <c r="J1652" s="40" t="s">
        <v>1847</v>
      </c>
      <c r="K1652" s="40"/>
      <c r="L1652" s="40"/>
      <c r="M1652" s="40" t="s">
        <v>6318</v>
      </c>
      <c r="N1652" s="40">
        <v>60</v>
      </c>
      <c r="O1652" s="40" t="b">
        <v>0</v>
      </c>
      <c r="P1652" s="40" t="s">
        <v>3105</v>
      </c>
      <c r="Q1652" s="40" t="s">
        <v>1853</v>
      </c>
      <c r="R1652" s="40" t="s">
        <v>635</v>
      </c>
    </row>
    <row r="1653" spans="1:18" x14ac:dyDescent="0.25">
      <c r="A1653" s="40" t="s">
        <v>1301</v>
      </c>
      <c r="B1653" s="40" t="s">
        <v>905</v>
      </c>
      <c r="C1653" s="40" t="s">
        <v>1847</v>
      </c>
      <c r="D1653" s="40" t="s">
        <v>1848</v>
      </c>
      <c r="E1653" s="40" t="s">
        <v>1862</v>
      </c>
      <c r="F1653" s="40"/>
      <c r="G1653" s="40" t="s">
        <v>75</v>
      </c>
      <c r="H1653" s="40" t="s">
        <v>1806</v>
      </c>
      <c r="I1653" s="40" t="s">
        <v>5580</v>
      </c>
      <c r="J1653" s="40" t="s">
        <v>1847</v>
      </c>
      <c r="K1653" s="40"/>
      <c r="L1653" s="40"/>
      <c r="M1653" s="40" t="s">
        <v>6319</v>
      </c>
      <c r="N1653" s="40">
        <v>60</v>
      </c>
      <c r="O1653" s="40" t="b">
        <v>0</v>
      </c>
      <c r="P1653" s="40" t="s">
        <v>3105</v>
      </c>
      <c r="Q1653" s="40" t="s">
        <v>1853</v>
      </c>
      <c r="R1653" s="40" t="s">
        <v>635</v>
      </c>
    </row>
    <row r="1654" spans="1:18" x14ac:dyDescent="0.25">
      <c r="A1654" s="41" t="s">
        <v>217</v>
      </c>
      <c r="B1654" s="41" t="s">
        <v>905</v>
      </c>
      <c r="C1654" s="41" t="s">
        <v>1847</v>
      </c>
      <c r="D1654" s="41" t="s">
        <v>1848</v>
      </c>
      <c r="E1654" s="41" t="s">
        <v>2001</v>
      </c>
      <c r="F1654" s="41"/>
      <c r="G1654" s="41" t="s">
        <v>76</v>
      </c>
      <c r="H1654" s="41" t="s">
        <v>1804</v>
      </c>
      <c r="I1654" s="41" t="s">
        <v>5580</v>
      </c>
      <c r="J1654" s="41" t="s">
        <v>1847</v>
      </c>
      <c r="K1654" s="41"/>
      <c r="L1654" s="41"/>
      <c r="M1654" s="41" t="s">
        <v>6320</v>
      </c>
      <c r="N1654" s="41">
        <v>60</v>
      </c>
      <c r="O1654" s="41" t="b">
        <v>0</v>
      </c>
      <c r="P1654" s="41" t="s">
        <v>3105</v>
      </c>
      <c r="Q1654" s="41" t="s">
        <v>1853</v>
      </c>
      <c r="R1654" s="41" t="s">
        <v>635</v>
      </c>
    </row>
    <row r="1655" spans="1:18" x14ac:dyDescent="0.25">
      <c r="A1655" s="40" t="s">
        <v>1302</v>
      </c>
      <c r="B1655" s="40" t="s">
        <v>905</v>
      </c>
      <c r="C1655" s="40" t="s">
        <v>1847</v>
      </c>
      <c r="D1655" s="40" t="s">
        <v>1848</v>
      </c>
      <c r="E1655" s="40" t="s">
        <v>2001</v>
      </c>
      <c r="F1655" s="40"/>
      <c r="G1655" s="40" t="s">
        <v>76</v>
      </c>
      <c r="H1655" s="40" t="s">
        <v>1804</v>
      </c>
      <c r="I1655" s="40" t="s">
        <v>5580</v>
      </c>
      <c r="J1655" s="40" t="s">
        <v>1847</v>
      </c>
      <c r="K1655" s="40"/>
      <c r="L1655" s="40"/>
      <c r="M1655" s="40" t="s">
        <v>6321</v>
      </c>
      <c r="N1655" s="40">
        <v>60</v>
      </c>
      <c r="O1655" s="40" t="b">
        <v>0</v>
      </c>
      <c r="P1655" s="40" t="s">
        <v>3105</v>
      </c>
      <c r="Q1655" s="40" t="s">
        <v>1853</v>
      </c>
      <c r="R1655" s="40" t="s">
        <v>635</v>
      </c>
    </row>
    <row r="1656" spans="1:18" x14ac:dyDescent="0.25">
      <c r="A1656" s="41" t="s">
        <v>468</v>
      </c>
      <c r="B1656" s="41" t="s">
        <v>905</v>
      </c>
      <c r="C1656" s="41" t="s">
        <v>1847</v>
      </c>
      <c r="D1656" s="41" t="s">
        <v>1848</v>
      </c>
      <c r="E1656" s="41" t="s">
        <v>1968</v>
      </c>
      <c r="F1656" s="41"/>
      <c r="G1656" s="41" t="s">
        <v>75</v>
      </c>
      <c r="H1656" s="41" t="s">
        <v>1806</v>
      </c>
      <c r="I1656" s="41" t="s">
        <v>5580</v>
      </c>
      <c r="J1656" s="41" t="s">
        <v>1847</v>
      </c>
      <c r="K1656" s="41"/>
      <c r="L1656" s="41"/>
      <c r="M1656" s="41" t="s">
        <v>6322</v>
      </c>
      <c r="N1656" s="41">
        <v>60</v>
      </c>
      <c r="O1656" s="41" t="b">
        <v>0</v>
      </c>
      <c r="P1656" s="41" t="s">
        <v>3105</v>
      </c>
      <c r="Q1656" s="41" t="s">
        <v>1853</v>
      </c>
      <c r="R1656" s="41" t="s">
        <v>635</v>
      </c>
    </row>
    <row r="1657" spans="1:18" x14ac:dyDescent="0.25">
      <c r="A1657" s="40" t="s">
        <v>469</v>
      </c>
      <c r="B1657" s="40" t="s">
        <v>905</v>
      </c>
      <c r="C1657" s="40" t="s">
        <v>1847</v>
      </c>
      <c r="D1657" s="40" t="s">
        <v>1848</v>
      </c>
      <c r="E1657" s="40" t="s">
        <v>1968</v>
      </c>
      <c r="F1657" s="40"/>
      <c r="G1657" s="40" t="s">
        <v>75</v>
      </c>
      <c r="H1657" s="40" t="s">
        <v>1806</v>
      </c>
      <c r="I1657" s="40" t="s">
        <v>5580</v>
      </c>
      <c r="J1657" s="40" t="s">
        <v>1847</v>
      </c>
      <c r="K1657" s="40"/>
      <c r="L1657" s="40"/>
      <c r="M1657" s="40" t="s">
        <v>6323</v>
      </c>
      <c r="N1657" s="40">
        <v>60</v>
      </c>
      <c r="O1657" s="40" t="b">
        <v>0</v>
      </c>
      <c r="P1657" s="40" t="s">
        <v>3105</v>
      </c>
      <c r="Q1657" s="40" t="s">
        <v>1853</v>
      </c>
      <c r="R1657" s="40" t="s">
        <v>635</v>
      </c>
    </row>
    <row r="1658" spans="1:18" x14ac:dyDescent="0.25">
      <c r="A1658" s="41" t="s">
        <v>1303</v>
      </c>
      <c r="B1658" s="41" t="s">
        <v>903</v>
      </c>
      <c r="C1658" s="41" t="s">
        <v>1847</v>
      </c>
      <c r="D1658" s="41" t="s">
        <v>1848</v>
      </c>
      <c r="E1658" s="41" t="s">
        <v>1956</v>
      </c>
      <c r="F1658" s="41"/>
      <c r="G1658" s="41" t="s">
        <v>75</v>
      </c>
      <c r="H1658" s="41" t="s">
        <v>1806</v>
      </c>
      <c r="I1658" s="41" t="s">
        <v>5580</v>
      </c>
      <c r="J1658" s="41" t="s">
        <v>1847</v>
      </c>
      <c r="K1658" s="41"/>
      <c r="L1658" s="41"/>
      <c r="M1658" s="41" t="s">
        <v>6324</v>
      </c>
      <c r="N1658" s="41">
        <v>60</v>
      </c>
      <c r="O1658" s="41" t="b">
        <v>0</v>
      </c>
      <c r="P1658" s="41" t="s">
        <v>3105</v>
      </c>
      <c r="Q1658" s="41" t="s">
        <v>1853</v>
      </c>
      <c r="R1658" s="41" t="s">
        <v>635</v>
      </c>
    </row>
    <row r="1659" spans="1:18" x14ac:dyDescent="0.25">
      <c r="A1659" s="40" t="s">
        <v>471</v>
      </c>
      <c r="B1659" s="40" t="s">
        <v>905</v>
      </c>
      <c r="C1659" s="40" t="s">
        <v>1847</v>
      </c>
      <c r="D1659" s="40" t="s">
        <v>1848</v>
      </c>
      <c r="E1659" s="40" t="s">
        <v>1862</v>
      </c>
      <c r="F1659" s="40"/>
      <c r="G1659" s="40" t="s">
        <v>75</v>
      </c>
      <c r="H1659" s="40" t="s">
        <v>1806</v>
      </c>
      <c r="I1659" s="40" t="s">
        <v>5580</v>
      </c>
      <c r="J1659" s="40" t="s">
        <v>1847</v>
      </c>
      <c r="K1659" s="40"/>
      <c r="L1659" s="40"/>
      <c r="M1659" s="40" t="s">
        <v>6325</v>
      </c>
      <c r="N1659" s="40">
        <v>60</v>
      </c>
      <c r="O1659" s="40" t="b">
        <v>0</v>
      </c>
      <c r="P1659" s="40" t="s">
        <v>3105</v>
      </c>
      <c r="Q1659" s="40" t="s">
        <v>1853</v>
      </c>
      <c r="R1659" s="40" t="s">
        <v>635</v>
      </c>
    </row>
    <row r="1660" spans="1:18" x14ac:dyDescent="0.25">
      <c r="A1660" s="41" t="s">
        <v>6326</v>
      </c>
      <c r="B1660" s="41" t="s">
        <v>903</v>
      </c>
      <c r="C1660" s="41" t="s">
        <v>1847</v>
      </c>
      <c r="D1660" s="41" t="s">
        <v>1848</v>
      </c>
      <c r="E1660" s="41" t="s">
        <v>2102</v>
      </c>
      <c r="F1660" s="41"/>
      <c r="G1660" s="41" t="s">
        <v>76</v>
      </c>
      <c r="H1660" s="41" t="s">
        <v>1804</v>
      </c>
      <c r="I1660" s="41" t="s">
        <v>5580</v>
      </c>
      <c r="J1660" s="41" t="s">
        <v>1847</v>
      </c>
      <c r="K1660" s="41"/>
      <c r="L1660" s="41"/>
      <c r="M1660" s="41" t="s">
        <v>6327</v>
      </c>
      <c r="N1660" s="41">
        <v>60</v>
      </c>
      <c r="O1660" s="41" t="b">
        <v>0</v>
      </c>
      <c r="P1660" s="41" t="s">
        <v>3105</v>
      </c>
      <c r="Q1660" s="41" t="s">
        <v>1853</v>
      </c>
      <c r="R1660" s="41" t="s">
        <v>635</v>
      </c>
    </row>
    <row r="1661" spans="1:18" x14ac:dyDescent="0.25">
      <c r="A1661" s="40" t="s">
        <v>158</v>
      </c>
      <c r="B1661" s="40" t="s">
        <v>905</v>
      </c>
      <c r="C1661" s="40" t="s">
        <v>1847</v>
      </c>
      <c r="D1661" s="40" t="s">
        <v>1848</v>
      </c>
      <c r="E1661" s="40" t="s">
        <v>2001</v>
      </c>
      <c r="F1661" s="40"/>
      <c r="G1661" s="40" t="s">
        <v>76</v>
      </c>
      <c r="H1661" s="40" t="s">
        <v>1804</v>
      </c>
      <c r="I1661" s="40" t="s">
        <v>5580</v>
      </c>
      <c r="J1661" s="40" t="s">
        <v>1847</v>
      </c>
      <c r="K1661" s="40"/>
      <c r="L1661" s="40"/>
      <c r="M1661" s="40" t="s">
        <v>6328</v>
      </c>
      <c r="N1661" s="40">
        <v>60</v>
      </c>
      <c r="O1661" s="40" t="b">
        <v>0</v>
      </c>
      <c r="P1661" s="40" t="s">
        <v>3105</v>
      </c>
      <c r="Q1661" s="40" t="s">
        <v>1853</v>
      </c>
      <c r="R1661" s="40" t="s">
        <v>635</v>
      </c>
    </row>
    <row r="1662" spans="1:18" x14ac:dyDescent="0.25">
      <c r="A1662" s="40" t="s">
        <v>472</v>
      </c>
      <c r="B1662" s="40" t="s">
        <v>905</v>
      </c>
      <c r="C1662" s="40" t="s">
        <v>1847</v>
      </c>
      <c r="D1662" s="40" t="s">
        <v>1848</v>
      </c>
      <c r="E1662" s="40" t="s">
        <v>1960</v>
      </c>
      <c r="F1662" s="40"/>
      <c r="G1662" s="40" t="s">
        <v>76</v>
      </c>
      <c r="H1662" s="40" t="s">
        <v>1804</v>
      </c>
      <c r="I1662" s="40" t="s">
        <v>5580</v>
      </c>
      <c r="J1662" s="40" t="s">
        <v>1847</v>
      </c>
      <c r="K1662" s="40"/>
      <c r="L1662" s="40"/>
      <c r="M1662" s="40" t="s">
        <v>6329</v>
      </c>
      <c r="N1662" s="40">
        <v>60</v>
      </c>
      <c r="O1662" s="40" t="b">
        <v>0</v>
      </c>
      <c r="P1662" s="40" t="s">
        <v>3105</v>
      </c>
      <c r="Q1662" s="40" t="s">
        <v>1853</v>
      </c>
      <c r="R1662" s="40" t="s">
        <v>635</v>
      </c>
    </row>
    <row r="1663" spans="1:18" x14ac:dyDescent="0.25">
      <c r="A1663" s="40" t="s">
        <v>1304</v>
      </c>
      <c r="B1663" s="40" t="s">
        <v>903</v>
      </c>
      <c r="C1663" s="40" t="s">
        <v>1847</v>
      </c>
      <c r="D1663" s="40" t="s">
        <v>1848</v>
      </c>
      <c r="E1663" s="40" t="s">
        <v>2116</v>
      </c>
      <c r="F1663" s="40"/>
      <c r="G1663" s="40" t="s">
        <v>75</v>
      </c>
      <c r="H1663" s="40" t="s">
        <v>1806</v>
      </c>
      <c r="I1663" s="40" t="s">
        <v>5580</v>
      </c>
      <c r="J1663" s="40" t="s">
        <v>1847</v>
      </c>
      <c r="K1663" s="40"/>
      <c r="L1663" s="40"/>
      <c r="M1663" s="40" t="s">
        <v>6330</v>
      </c>
      <c r="N1663" s="40">
        <v>60</v>
      </c>
      <c r="O1663" s="40" t="b">
        <v>0</v>
      </c>
      <c r="P1663" s="40" t="s">
        <v>3105</v>
      </c>
      <c r="Q1663" s="40" t="s">
        <v>1853</v>
      </c>
      <c r="R1663" s="40" t="s">
        <v>635</v>
      </c>
    </row>
    <row r="1664" spans="1:18" x14ac:dyDescent="0.25">
      <c r="A1664" s="40" t="s">
        <v>1305</v>
      </c>
      <c r="B1664" s="40" t="s">
        <v>903</v>
      </c>
      <c r="C1664" s="40" t="s">
        <v>1847</v>
      </c>
      <c r="D1664" s="40" t="s">
        <v>1848</v>
      </c>
      <c r="E1664" s="40" t="s">
        <v>1956</v>
      </c>
      <c r="F1664" s="40"/>
      <c r="G1664" s="40" t="s">
        <v>75</v>
      </c>
      <c r="H1664" s="40" t="s">
        <v>1806</v>
      </c>
      <c r="I1664" s="40" t="s">
        <v>5580</v>
      </c>
      <c r="J1664" s="40" t="s">
        <v>1847</v>
      </c>
      <c r="K1664" s="40"/>
      <c r="L1664" s="40"/>
      <c r="M1664" s="40" t="s">
        <v>6331</v>
      </c>
      <c r="N1664" s="40">
        <v>60</v>
      </c>
      <c r="O1664" s="40" t="b">
        <v>0</v>
      </c>
      <c r="P1664" s="40" t="s">
        <v>3105</v>
      </c>
      <c r="Q1664" s="40" t="s">
        <v>1853</v>
      </c>
      <c r="R1664" s="40" t="s">
        <v>635</v>
      </c>
    </row>
    <row r="1665" spans="1:18" x14ac:dyDescent="0.25">
      <c r="A1665" s="40" t="s">
        <v>473</v>
      </c>
      <c r="B1665" s="40" t="s">
        <v>905</v>
      </c>
      <c r="C1665" s="40" t="s">
        <v>1847</v>
      </c>
      <c r="D1665" s="40" t="s">
        <v>1848</v>
      </c>
      <c r="E1665" s="40" t="s">
        <v>1911</v>
      </c>
      <c r="F1665" s="40"/>
      <c r="G1665" s="40" t="s">
        <v>76</v>
      </c>
      <c r="H1665" s="40" t="s">
        <v>1804</v>
      </c>
      <c r="I1665" s="40" t="s">
        <v>5580</v>
      </c>
      <c r="J1665" s="40" t="s">
        <v>1847</v>
      </c>
      <c r="K1665" s="40"/>
      <c r="L1665" s="40"/>
      <c r="M1665" s="40" t="s">
        <v>6332</v>
      </c>
      <c r="N1665" s="40">
        <v>60</v>
      </c>
      <c r="O1665" s="40" t="b">
        <v>0</v>
      </c>
      <c r="P1665" s="40" t="s">
        <v>3105</v>
      </c>
      <c r="Q1665" s="40" t="s">
        <v>1853</v>
      </c>
      <c r="R1665" s="40" t="s">
        <v>635</v>
      </c>
    </row>
    <row r="1666" spans="1:18" x14ac:dyDescent="0.25">
      <c r="A1666" s="40" t="s">
        <v>6333</v>
      </c>
      <c r="B1666" s="40" t="s">
        <v>5693</v>
      </c>
      <c r="C1666" s="40" t="s">
        <v>1847</v>
      </c>
      <c r="D1666" s="40" t="s">
        <v>1848</v>
      </c>
      <c r="E1666" s="40" t="s">
        <v>2764</v>
      </c>
      <c r="F1666" s="40"/>
      <c r="G1666" s="40" t="s">
        <v>1813</v>
      </c>
      <c r="H1666" s="40" t="s">
        <v>1814</v>
      </c>
      <c r="I1666" s="40" t="s">
        <v>5580</v>
      </c>
      <c r="J1666" s="40" t="s">
        <v>1847</v>
      </c>
      <c r="K1666" s="40"/>
      <c r="L1666" s="40"/>
      <c r="M1666" s="40" t="s">
        <v>6334</v>
      </c>
      <c r="N1666" s="40">
        <v>60</v>
      </c>
      <c r="O1666" s="40" t="b">
        <v>0</v>
      </c>
      <c r="P1666" s="40" t="s">
        <v>3105</v>
      </c>
      <c r="Q1666" s="40" t="s">
        <v>1853</v>
      </c>
      <c r="R1666" s="40" t="s">
        <v>635</v>
      </c>
    </row>
    <row r="1667" spans="1:18" x14ac:dyDescent="0.25">
      <c r="A1667" s="40" t="s">
        <v>81</v>
      </c>
      <c r="B1667" s="40" t="s">
        <v>905</v>
      </c>
      <c r="C1667" s="40" t="s">
        <v>1847</v>
      </c>
      <c r="D1667" s="40" t="s">
        <v>1848</v>
      </c>
      <c r="E1667" s="40" t="s">
        <v>2116</v>
      </c>
      <c r="F1667" s="40"/>
      <c r="G1667" s="40" t="s">
        <v>75</v>
      </c>
      <c r="H1667" s="40" t="s">
        <v>1806</v>
      </c>
      <c r="I1667" s="40" t="s">
        <v>5580</v>
      </c>
      <c r="J1667" s="40" t="s">
        <v>1847</v>
      </c>
      <c r="K1667" s="40"/>
      <c r="L1667" s="40"/>
      <c r="M1667" s="40" t="s">
        <v>6335</v>
      </c>
      <c r="N1667" s="40">
        <v>60</v>
      </c>
      <c r="O1667" s="40" t="b">
        <v>0</v>
      </c>
      <c r="P1667" s="40" t="s">
        <v>3105</v>
      </c>
      <c r="Q1667" s="40" t="s">
        <v>1853</v>
      </c>
      <c r="R1667" s="40" t="s">
        <v>635</v>
      </c>
    </row>
    <row r="1668" spans="1:18" x14ac:dyDescent="0.25">
      <c r="A1668" s="40" t="s">
        <v>1306</v>
      </c>
      <c r="B1668" s="40" t="s">
        <v>903</v>
      </c>
      <c r="C1668" s="40" t="s">
        <v>1847</v>
      </c>
      <c r="D1668" s="40" t="s">
        <v>1848</v>
      </c>
      <c r="E1668" s="40" t="s">
        <v>1956</v>
      </c>
      <c r="F1668" s="40"/>
      <c r="G1668" s="40" t="s">
        <v>75</v>
      </c>
      <c r="H1668" s="40" t="s">
        <v>1806</v>
      </c>
      <c r="I1668" s="40" t="s">
        <v>5580</v>
      </c>
      <c r="J1668" s="40" t="s">
        <v>1847</v>
      </c>
      <c r="K1668" s="40"/>
      <c r="L1668" s="40"/>
      <c r="M1668" s="40" t="s">
        <v>6336</v>
      </c>
      <c r="N1668" s="40">
        <v>60</v>
      </c>
      <c r="O1668" s="40" t="b">
        <v>0</v>
      </c>
      <c r="P1668" s="40" t="s">
        <v>3105</v>
      </c>
      <c r="Q1668" s="40" t="s">
        <v>1853</v>
      </c>
      <c r="R1668" s="40" t="s">
        <v>635</v>
      </c>
    </row>
    <row r="1669" spans="1:18" x14ac:dyDescent="0.25">
      <c r="A1669" s="41" t="s">
        <v>1307</v>
      </c>
      <c r="B1669" s="41" t="s">
        <v>903</v>
      </c>
      <c r="C1669" s="41" t="s">
        <v>1847</v>
      </c>
      <c r="D1669" s="41" t="s">
        <v>1848</v>
      </c>
      <c r="E1669" s="41" t="s">
        <v>2060</v>
      </c>
      <c r="F1669" s="41"/>
      <c r="G1669" s="41" t="s">
        <v>75</v>
      </c>
      <c r="H1669" s="41" t="s">
        <v>1806</v>
      </c>
      <c r="I1669" s="41" t="s">
        <v>5580</v>
      </c>
      <c r="J1669" s="41" t="s">
        <v>1847</v>
      </c>
      <c r="K1669" s="41"/>
      <c r="L1669" s="41"/>
      <c r="M1669" s="41" t="s">
        <v>6337</v>
      </c>
      <c r="N1669" s="41">
        <v>60</v>
      </c>
      <c r="O1669" s="41" t="b">
        <v>0</v>
      </c>
      <c r="P1669" s="41" t="s">
        <v>3105</v>
      </c>
      <c r="Q1669" s="41" t="s">
        <v>1853</v>
      </c>
      <c r="R1669" s="41" t="s">
        <v>635</v>
      </c>
    </row>
    <row r="1670" spans="1:18" x14ac:dyDescent="0.25">
      <c r="A1670" s="40" t="s">
        <v>1308</v>
      </c>
      <c r="B1670" s="40" t="s">
        <v>905</v>
      </c>
      <c r="C1670" s="40" t="s">
        <v>1847</v>
      </c>
      <c r="D1670" s="40" t="s">
        <v>1848</v>
      </c>
      <c r="E1670" s="40" t="s">
        <v>2116</v>
      </c>
      <c r="F1670" s="40"/>
      <c r="G1670" s="40" t="s">
        <v>75</v>
      </c>
      <c r="H1670" s="40" t="s">
        <v>1806</v>
      </c>
      <c r="I1670" s="40" t="s">
        <v>5580</v>
      </c>
      <c r="J1670" s="40" t="s">
        <v>1847</v>
      </c>
      <c r="K1670" s="40"/>
      <c r="L1670" s="40"/>
      <c r="M1670" s="40" t="s">
        <v>6338</v>
      </c>
      <c r="N1670" s="40">
        <v>60</v>
      </c>
      <c r="O1670" s="40" t="b">
        <v>0</v>
      </c>
      <c r="P1670" s="40" t="s">
        <v>3105</v>
      </c>
      <c r="Q1670" s="40" t="s">
        <v>1853</v>
      </c>
      <c r="R1670" s="40" t="s">
        <v>635</v>
      </c>
    </row>
    <row r="1671" spans="1:18" x14ac:dyDescent="0.25">
      <c r="A1671" s="40" t="s">
        <v>1309</v>
      </c>
      <c r="B1671" s="40" t="s">
        <v>905</v>
      </c>
      <c r="C1671" s="40" t="s">
        <v>1847</v>
      </c>
      <c r="D1671" s="40" t="s">
        <v>1848</v>
      </c>
      <c r="E1671" s="40" t="s">
        <v>1911</v>
      </c>
      <c r="F1671" s="40"/>
      <c r="G1671" s="40" t="s">
        <v>76</v>
      </c>
      <c r="H1671" s="40" t="s">
        <v>1804</v>
      </c>
      <c r="I1671" s="40" t="s">
        <v>5580</v>
      </c>
      <c r="J1671" s="40" t="s">
        <v>1847</v>
      </c>
      <c r="K1671" s="40"/>
      <c r="L1671" s="40"/>
      <c r="M1671" s="40" t="s">
        <v>6339</v>
      </c>
      <c r="N1671" s="40">
        <v>60</v>
      </c>
      <c r="O1671" s="40" t="b">
        <v>0</v>
      </c>
      <c r="P1671" s="40" t="s">
        <v>3105</v>
      </c>
      <c r="Q1671" s="40" t="s">
        <v>1853</v>
      </c>
      <c r="R1671" s="40" t="s">
        <v>635</v>
      </c>
    </row>
    <row r="1672" spans="1:18" x14ac:dyDescent="0.25">
      <c r="A1672" s="40" t="s">
        <v>6340</v>
      </c>
      <c r="B1672" s="40" t="s">
        <v>903</v>
      </c>
      <c r="C1672" s="40" t="s">
        <v>1847</v>
      </c>
      <c r="D1672" s="40" t="s">
        <v>1848</v>
      </c>
      <c r="E1672" s="40" t="s">
        <v>1956</v>
      </c>
      <c r="F1672" s="40"/>
      <c r="G1672" s="40" t="s">
        <v>75</v>
      </c>
      <c r="H1672" s="40" t="s">
        <v>1806</v>
      </c>
      <c r="I1672" s="40" t="s">
        <v>5580</v>
      </c>
      <c r="J1672" s="40" t="s">
        <v>1847</v>
      </c>
      <c r="K1672" s="40"/>
      <c r="L1672" s="40"/>
      <c r="M1672" s="40" t="s">
        <v>6341</v>
      </c>
      <c r="N1672" s="40">
        <v>60</v>
      </c>
      <c r="O1672" s="40" t="b">
        <v>0</v>
      </c>
      <c r="P1672" s="40" t="s">
        <v>3105</v>
      </c>
      <c r="Q1672" s="40" t="s">
        <v>1853</v>
      </c>
      <c r="R1672" s="40" t="s">
        <v>635</v>
      </c>
    </row>
    <row r="1673" spans="1:18" x14ac:dyDescent="0.25">
      <c r="A1673" s="41" t="s">
        <v>475</v>
      </c>
      <c r="B1673" s="41" t="s">
        <v>905</v>
      </c>
      <c r="C1673" s="41" t="s">
        <v>1847</v>
      </c>
      <c r="D1673" s="41" t="s">
        <v>1848</v>
      </c>
      <c r="E1673" s="41" t="s">
        <v>1888</v>
      </c>
      <c r="F1673" s="41"/>
      <c r="G1673" s="41" t="s">
        <v>1813</v>
      </c>
      <c r="H1673" s="41" t="s">
        <v>1814</v>
      </c>
      <c r="I1673" s="41" t="s">
        <v>5580</v>
      </c>
      <c r="J1673" s="41" t="s">
        <v>1847</v>
      </c>
      <c r="K1673" s="41"/>
      <c r="L1673" s="41"/>
      <c r="M1673" s="41" t="s">
        <v>6342</v>
      </c>
      <c r="N1673" s="41">
        <v>60</v>
      </c>
      <c r="O1673" s="41" t="b">
        <v>0</v>
      </c>
      <c r="P1673" s="41" t="s">
        <v>3105</v>
      </c>
      <c r="Q1673" s="41" t="s">
        <v>1853</v>
      </c>
      <c r="R1673" s="41" t="s">
        <v>635</v>
      </c>
    </row>
    <row r="1674" spans="1:18" x14ac:dyDescent="0.25">
      <c r="A1674" s="40" t="s">
        <v>6343</v>
      </c>
      <c r="B1674" s="40" t="s">
        <v>5693</v>
      </c>
      <c r="C1674" s="40" t="s">
        <v>1847</v>
      </c>
      <c r="D1674" s="40" t="s">
        <v>1848</v>
      </c>
      <c r="E1674" s="40" t="s">
        <v>2764</v>
      </c>
      <c r="F1674" s="40"/>
      <c r="G1674" s="40" t="s">
        <v>1813</v>
      </c>
      <c r="H1674" s="40" t="s">
        <v>1814</v>
      </c>
      <c r="I1674" s="40" t="s">
        <v>5580</v>
      </c>
      <c r="J1674" s="40" t="s">
        <v>1847</v>
      </c>
      <c r="K1674" s="40"/>
      <c r="L1674" s="40"/>
      <c r="M1674" s="40" t="s">
        <v>6344</v>
      </c>
      <c r="N1674" s="40">
        <v>60</v>
      </c>
      <c r="O1674" s="40" t="b">
        <v>0</v>
      </c>
      <c r="P1674" s="40" t="s">
        <v>3105</v>
      </c>
      <c r="Q1674" s="40" t="s">
        <v>1853</v>
      </c>
      <c r="R1674" s="40" t="s">
        <v>635</v>
      </c>
    </row>
    <row r="1675" spans="1:18" x14ac:dyDescent="0.25">
      <c r="A1675" s="40" t="s">
        <v>157</v>
      </c>
      <c r="B1675" s="40" t="s">
        <v>905</v>
      </c>
      <c r="C1675" s="40" t="s">
        <v>1847</v>
      </c>
      <c r="D1675" s="40" t="s">
        <v>1848</v>
      </c>
      <c r="E1675" s="40" t="s">
        <v>2764</v>
      </c>
      <c r="F1675" s="40"/>
      <c r="G1675" s="40" t="s">
        <v>1813</v>
      </c>
      <c r="H1675" s="40" t="s">
        <v>1814</v>
      </c>
      <c r="I1675" s="40" t="s">
        <v>5580</v>
      </c>
      <c r="J1675" s="40" t="s">
        <v>1847</v>
      </c>
      <c r="K1675" s="40"/>
      <c r="L1675" s="40"/>
      <c r="M1675" s="40" t="s">
        <v>6345</v>
      </c>
      <c r="N1675" s="40">
        <v>60</v>
      </c>
      <c r="O1675" s="40" t="b">
        <v>0</v>
      </c>
      <c r="P1675" s="40" t="s">
        <v>3105</v>
      </c>
      <c r="Q1675" s="40" t="s">
        <v>1853</v>
      </c>
      <c r="R1675" s="40" t="s">
        <v>635</v>
      </c>
    </row>
    <row r="1676" spans="1:18" x14ac:dyDescent="0.25">
      <c r="A1676" s="40" t="s">
        <v>1310</v>
      </c>
      <c r="B1676" s="40" t="s">
        <v>905</v>
      </c>
      <c r="C1676" s="40" t="s">
        <v>1847</v>
      </c>
      <c r="D1676" s="40" t="s">
        <v>1848</v>
      </c>
      <c r="E1676" s="40" t="s">
        <v>1862</v>
      </c>
      <c r="F1676" s="40"/>
      <c r="G1676" s="40" t="s">
        <v>75</v>
      </c>
      <c r="H1676" s="40" t="s">
        <v>1806</v>
      </c>
      <c r="I1676" s="40" t="s">
        <v>5580</v>
      </c>
      <c r="J1676" s="40" t="s">
        <v>1847</v>
      </c>
      <c r="K1676" s="40"/>
      <c r="L1676" s="40"/>
      <c r="M1676" s="40" t="s">
        <v>6346</v>
      </c>
      <c r="N1676" s="40">
        <v>60</v>
      </c>
      <c r="O1676" s="40" t="b">
        <v>0</v>
      </c>
      <c r="P1676" s="40" t="s">
        <v>3105</v>
      </c>
      <c r="Q1676" s="40" t="s">
        <v>1853</v>
      </c>
      <c r="R1676" s="40" t="s">
        <v>635</v>
      </c>
    </row>
    <row r="1677" spans="1:18" x14ac:dyDescent="0.25">
      <c r="A1677" s="40" t="s">
        <v>477</v>
      </c>
      <c r="B1677" s="40" t="s">
        <v>905</v>
      </c>
      <c r="C1677" s="40" t="s">
        <v>1847</v>
      </c>
      <c r="D1677" s="40" t="s">
        <v>1848</v>
      </c>
      <c r="E1677" s="40" t="s">
        <v>2116</v>
      </c>
      <c r="F1677" s="40"/>
      <c r="G1677" s="40" t="s">
        <v>75</v>
      </c>
      <c r="H1677" s="40" t="s">
        <v>1806</v>
      </c>
      <c r="I1677" s="40" t="s">
        <v>5580</v>
      </c>
      <c r="J1677" s="40" t="s">
        <v>1847</v>
      </c>
      <c r="K1677" s="40"/>
      <c r="L1677" s="40"/>
      <c r="M1677" s="40" t="s">
        <v>6347</v>
      </c>
      <c r="N1677" s="40">
        <v>60</v>
      </c>
      <c r="O1677" s="40" t="b">
        <v>0</v>
      </c>
      <c r="P1677" s="40" t="s">
        <v>3105</v>
      </c>
      <c r="Q1677" s="40" t="s">
        <v>1853</v>
      </c>
      <c r="R1677" s="40" t="s">
        <v>635</v>
      </c>
    </row>
    <row r="1678" spans="1:18" x14ac:dyDescent="0.25">
      <c r="A1678" s="41" t="s">
        <v>1311</v>
      </c>
      <c r="B1678" s="41" t="s">
        <v>905</v>
      </c>
      <c r="C1678" s="41" t="s">
        <v>1847</v>
      </c>
      <c r="D1678" s="41" t="s">
        <v>1848</v>
      </c>
      <c r="E1678" s="41" t="s">
        <v>1968</v>
      </c>
      <c r="F1678" s="41"/>
      <c r="G1678" s="41" t="s">
        <v>75</v>
      </c>
      <c r="H1678" s="41" t="s">
        <v>1806</v>
      </c>
      <c r="I1678" s="41" t="s">
        <v>5580</v>
      </c>
      <c r="J1678" s="41" t="s">
        <v>1847</v>
      </c>
      <c r="K1678" s="41"/>
      <c r="L1678" s="41"/>
      <c r="M1678" s="41" t="s">
        <v>6348</v>
      </c>
      <c r="N1678" s="41">
        <v>60</v>
      </c>
      <c r="O1678" s="41" t="b">
        <v>0</v>
      </c>
      <c r="P1678" s="41" t="s">
        <v>3105</v>
      </c>
      <c r="Q1678" s="41" t="s">
        <v>1853</v>
      </c>
      <c r="R1678" s="41" t="s">
        <v>635</v>
      </c>
    </row>
    <row r="1679" spans="1:18" x14ac:dyDescent="0.25">
      <c r="A1679" s="40" t="s">
        <v>187</v>
      </c>
      <c r="B1679" s="40" t="s">
        <v>905</v>
      </c>
      <c r="C1679" s="40" t="s">
        <v>1847</v>
      </c>
      <c r="D1679" s="40" t="s">
        <v>1848</v>
      </c>
      <c r="E1679" s="40" t="s">
        <v>2764</v>
      </c>
      <c r="F1679" s="40"/>
      <c r="G1679" s="40" t="s">
        <v>1813</v>
      </c>
      <c r="H1679" s="40" t="s">
        <v>1814</v>
      </c>
      <c r="I1679" s="40" t="s">
        <v>5580</v>
      </c>
      <c r="J1679" s="40" t="s">
        <v>1847</v>
      </c>
      <c r="K1679" s="40"/>
      <c r="L1679" s="40"/>
      <c r="M1679" s="40" t="s">
        <v>6349</v>
      </c>
      <c r="N1679" s="40">
        <v>60</v>
      </c>
      <c r="O1679" s="40" t="b">
        <v>0</v>
      </c>
      <c r="P1679" s="40" t="s">
        <v>3105</v>
      </c>
      <c r="Q1679" s="40" t="s">
        <v>1853</v>
      </c>
      <c r="R1679" s="40" t="s">
        <v>635</v>
      </c>
    </row>
    <row r="1680" spans="1:18" x14ac:dyDescent="0.25">
      <c r="A1680" s="40" t="s">
        <v>84</v>
      </c>
      <c r="B1680" s="40" t="s">
        <v>905</v>
      </c>
      <c r="C1680" s="40" t="s">
        <v>1847</v>
      </c>
      <c r="D1680" s="40" t="s">
        <v>1848</v>
      </c>
      <c r="E1680" s="40" t="s">
        <v>1888</v>
      </c>
      <c r="F1680" s="40"/>
      <c r="G1680" s="40" t="s">
        <v>1813</v>
      </c>
      <c r="H1680" s="40" t="s">
        <v>1814</v>
      </c>
      <c r="I1680" s="40" t="s">
        <v>5580</v>
      </c>
      <c r="J1680" s="40" t="s">
        <v>1847</v>
      </c>
      <c r="K1680" s="40"/>
      <c r="L1680" s="40"/>
      <c r="M1680" s="40" t="s">
        <v>6350</v>
      </c>
      <c r="N1680" s="40">
        <v>60</v>
      </c>
      <c r="O1680" s="40" t="b">
        <v>0</v>
      </c>
      <c r="P1680" s="40" t="s">
        <v>3105</v>
      </c>
      <c r="Q1680" s="40" t="s">
        <v>1853</v>
      </c>
      <c r="R1680" s="40" t="s">
        <v>635</v>
      </c>
    </row>
    <row r="1681" spans="1:18" x14ac:dyDescent="0.25">
      <c r="A1681" s="40" t="s">
        <v>186</v>
      </c>
      <c r="B1681" s="40" t="s">
        <v>905</v>
      </c>
      <c r="C1681" s="40" t="s">
        <v>1847</v>
      </c>
      <c r="D1681" s="40" t="s">
        <v>1848</v>
      </c>
      <c r="E1681" s="40" t="s">
        <v>2083</v>
      </c>
      <c r="F1681" s="40"/>
      <c r="G1681" s="40" t="s">
        <v>76</v>
      </c>
      <c r="H1681" s="40" t="s">
        <v>1804</v>
      </c>
      <c r="I1681" s="40" t="s">
        <v>5580</v>
      </c>
      <c r="J1681" s="40" t="s">
        <v>1847</v>
      </c>
      <c r="K1681" s="40"/>
      <c r="L1681" s="40"/>
      <c r="M1681" s="40" t="s">
        <v>6351</v>
      </c>
      <c r="N1681" s="40">
        <v>60</v>
      </c>
      <c r="O1681" s="40" t="b">
        <v>0</v>
      </c>
      <c r="P1681" s="40" t="s">
        <v>3105</v>
      </c>
      <c r="Q1681" s="40" t="s">
        <v>1853</v>
      </c>
      <c r="R1681" s="40" t="s">
        <v>635</v>
      </c>
    </row>
    <row r="1682" spans="1:18" x14ac:dyDescent="0.25">
      <c r="A1682" s="40" t="s">
        <v>6352</v>
      </c>
      <c r="B1682" s="40" t="s">
        <v>905</v>
      </c>
      <c r="C1682" s="40" t="s">
        <v>1847</v>
      </c>
      <c r="D1682" s="40" t="s">
        <v>1848</v>
      </c>
      <c r="E1682" s="40" t="s">
        <v>1968</v>
      </c>
      <c r="F1682" s="40"/>
      <c r="G1682" s="40" t="s">
        <v>75</v>
      </c>
      <c r="H1682" s="40" t="s">
        <v>1806</v>
      </c>
      <c r="I1682" s="40" t="s">
        <v>5580</v>
      </c>
      <c r="J1682" s="40" t="s">
        <v>1847</v>
      </c>
      <c r="K1682" s="40"/>
      <c r="L1682" s="40"/>
      <c r="M1682" s="40" t="s">
        <v>6353</v>
      </c>
      <c r="N1682" s="40">
        <v>60</v>
      </c>
      <c r="O1682" s="40" t="b">
        <v>0</v>
      </c>
      <c r="P1682" s="40" t="s">
        <v>3105</v>
      </c>
      <c r="Q1682" s="40" t="s">
        <v>1853</v>
      </c>
      <c r="R1682" s="40" t="s">
        <v>635</v>
      </c>
    </row>
    <row r="1683" spans="1:18" x14ac:dyDescent="0.25">
      <c r="A1683" s="40" t="s">
        <v>1312</v>
      </c>
      <c r="B1683" s="40" t="s">
        <v>905</v>
      </c>
      <c r="C1683" s="40" t="s">
        <v>1847</v>
      </c>
      <c r="D1683" s="40" t="s">
        <v>1848</v>
      </c>
      <c r="E1683" s="40" t="s">
        <v>1968</v>
      </c>
      <c r="F1683" s="40"/>
      <c r="G1683" s="40" t="s">
        <v>75</v>
      </c>
      <c r="H1683" s="40" t="s">
        <v>1806</v>
      </c>
      <c r="I1683" s="40" t="s">
        <v>5580</v>
      </c>
      <c r="J1683" s="40" t="s">
        <v>1847</v>
      </c>
      <c r="K1683" s="40"/>
      <c r="L1683" s="40"/>
      <c r="M1683" s="40" t="s">
        <v>6354</v>
      </c>
      <c r="N1683" s="40">
        <v>60</v>
      </c>
      <c r="O1683" s="40" t="b">
        <v>0</v>
      </c>
      <c r="P1683" s="40" t="s">
        <v>3105</v>
      </c>
      <c r="Q1683" s="40" t="s">
        <v>1853</v>
      </c>
      <c r="R1683" s="40" t="s">
        <v>635</v>
      </c>
    </row>
    <row r="1684" spans="1:18" x14ac:dyDescent="0.25">
      <c r="A1684" s="40" t="s">
        <v>479</v>
      </c>
      <c r="B1684" s="40" t="s">
        <v>905</v>
      </c>
      <c r="C1684" s="40" t="s">
        <v>1847</v>
      </c>
      <c r="D1684" s="40" t="s">
        <v>1848</v>
      </c>
      <c r="E1684" s="40" t="s">
        <v>1968</v>
      </c>
      <c r="F1684" s="40"/>
      <c r="G1684" s="40" t="s">
        <v>75</v>
      </c>
      <c r="H1684" s="40" t="s">
        <v>1806</v>
      </c>
      <c r="I1684" s="40" t="s">
        <v>5580</v>
      </c>
      <c r="J1684" s="40" t="s">
        <v>1847</v>
      </c>
      <c r="K1684" s="40"/>
      <c r="L1684" s="40"/>
      <c r="M1684" s="40" t="s">
        <v>6355</v>
      </c>
      <c r="N1684" s="40">
        <v>60</v>
      </c>
      <c r="O1684" s="40" t="b">
        <v>0</v>
      </c>
      <c r="P1684" s="40" t="s">
        <v>3105</v>
      </c>
      <c r="Q1684" s="40" t="s">
        <v>1853</v>
      </c>
      <c r="R1684" s="40" t="s">
        <v>635</v>
      </c>
    </row>
    <row r="1685" spans="1:18" x14ac:dyDescent="0.25">
      <c r="A1685" s="41" t="s">
        <v>1313</v>
      </c>
      <c r="B1685" s="41" t="s">
        <v>903</v>
      </c>
      <c r="C1685" s="41" t="s">
        <v>1847</v>
      </c>
      <c r="D1685" s="41" t="s">
        <v>1848</v>
      </c>
      <c r="E1685" s="41" t="s">
        <v>2102</v>
      </c>
      <c r="F1685" s="41"/>
      <c r="G1685" s="41" t="s">
        <v>1813</v>
      </c>
      <c r="H1685" s="41" t="s">
        <v>1814</v>
      </c>
      <c r="I1685" s="41" t="s">
        <v>5580</v>
      </c>
      <c r="J1685" s="41" t="s">
        <v>1847</v>
      </c>
      <c r="K1685" s="41"/>
      <c r="L1685" s="41"/>
      <c r="M1685" s="41" t="s">
        <v>6356</v>
      </c>
      <c r="N1685" s="41">
        <v>60</v>
      </c>
      <c r="O1685" s="41" t="b">
        <v>0</v>
      </c>
      <c r="P1685" s="41" t="s">
        <v>3105</v>
      </c>
      <c r="Q1685" s="41" t="s">
        <v>1853</v>
      </c>
      <c r="R1685" s="41" t="s">
        <v>635</v>
      </c>
    </row>
    <row r="1686" spans="1:18" x14ac:dyDescent="0.25">
      <c r="A1686" s="40" t="s">
        <v>185</v>
      </c>
      <c r="B1686" s="40" t="s">
        <v>905</v>
      </c>
      <c r="C1686" s="40" t="s">
        <v>1847</v>
      </c>
      <c r="D1686" s="40" t="s">
        <v>1848</v>
      </c>
      <c r="E1686" s="40" t="s">
        <v>2083</v>
      </c>
      <c r="F1686" s="40"/>
      <c r="G1686" s="40" t="s">
        <v>76</v>
      </c>
      <c r="H1686" s="40" t="s">
        <v>1804</v>
      </c>
      <c r="I1686" s="40" t="s">
        <v>5580</v>
      </c>
      <c r="J1686" s="40" t="s">
        <v>1847</v>
      </c>
      <c r="K1686" s="40"/>
      <c r="L1686" s="40"/>
      <c r="M1686" s="40" t="s">
        <v>6357</v>
      </c>
      <c r="N1686" s="40">
        <v>60</v>
      </c>
      <c r="O1686" s="40" t="b">
        <v>0</v>
      </c>
      <c r="P1686" s="40" t="s">
        <v>3105</v>
      </c>
      <c r="Q1686" s="40" t="s">
        <v>1853</v>
      </c>
      <c r="R1686" s="40" t="s">
        <v>635</v>
      </c>
    </row>
    <row r="1687" spans="1:18" x14ac:dyDescent="0.25">
      <c r="A1687" s="41" t="s">
        <v>1314</v>
      </c>
      <c r="B1687" s="41" t="s">
        <v>903</v>
      </c>
      <c r="C1687" s="41" t="s">
        <v>1847</v>
      </c>
      <c r="D1687" s="41" t="s">
        <v>1848</v>
      </c>
      <c r="E1687" s="41" t="s">
        <v>2102</v>
      </c>
      <c r="F1687" s="41"/>
      <c r="G1687" s="41" t="s">
        <v>1813</v>
      </c>
      <c r="H1687" s="41" t="s">
        <v>1814</v>
      </c>
      <c r="I1687" s="41" t="s">
        <v>5580</v>
      </c>
      <c r="J1687" s="41" t="s">
        <v>1847</v>
      </c>
      <c r="K1687" s="41"/>
      <c r="L1687" s="41"/>
      <c r="M1687" s="41" t="s">
        <v>6358</v>
      </c>
      <c r="N1687" s="41">
        <v>60</v>
      </c>
      <c r="O1687" s="41" t="b">
        <v>0</v>
      </c>
      <c r="P1687" s="41" t="s">
        <v>3105</v>
      </c>
      <c r="Q1687" s="41" t="s">
        <v>1853</v>
      </c>
      <c r="R1687" s="41" t="s">
        <v>635</v>
      </c>
    </row>
    <row r="1688" spans="1:18" x14ac:dyDescent="0.25">
      <c r="A1688" s="40" t="s">
        <v>481</v>
      </c>
      <c r="B1688" s="40" t="s">
        <v>905</v>
      </c>
      <c r="C1688" s="40" t="s">
        <v>1847</v>
      </c>
      <c r="D1688" s="40" t="s">
        <v>1848</v>
      </c>
      <c r="E1688" s="40" t="s">
        <v>1968</v>
      </c>
      <c r="F1688" s="40"/>
      <c r="G1688" s="40" t="s">
        <v>75</v>
      </c>
      <c r="H1688" s="40" t="s">
        <v>1806</v>
      </c>
      <c r="I1688" s="40" t="s">
        <v>5580</v>
      </c>
      <c r="J1688" s="40" t="s">
        <v>1847</v>
      </c>
      <c r="K1688" s="40"/>
      <c r="L1688" s="40"/>
      <c r="M1688" s="40" t="s">
        <v>6359</v>
      </c>
      <c r="N1688" s="40">
        <v>60</v>
      </c>
      <c r="O1688" s="40" t="b">
        <v>0</v>
      </c>
      <c r="P1688" s="40" t="s">
        <v>3105</v>
      </c>
      <c r="Q1688" s="40" t="s">
        <v>1853</v>
      </c>
      <c r="R1688" s="40" t="s">
        <v>635</v>
      </c>
    </row>
    <row r="1689" spans="1:18" x14ac:dyDescent="0.25">
      <c r="A1689" s="40" t="s">
        <v>482</v>
      </c>
      <c r="B1689" s="40" t="s">
        <v>905</v>
      </c>
      <c r="C1689" s="40" t="s">
        <v>1847</v>
      </c>
      <c r="D1689" s="40" t="s">
        <v>1848</v>
      </c>
      <c r="E1689" s="40" t="s">
        <v>1968</v>
      </c>
      <c r="F1689" s="40"/>
      <c r="G1689" s="40" t="s">
        <v>75</v>
      </c>
      <c r="H1689" s="40" t="s">
        <v>1806</v>
      </c>
      <c r="I1689" s="40" t="s">
        <v>5580</v>
      </c>
      <c r="J1689" s="40" t="s">
        <v>1847</v>
      </c>
      <c r="K1689" s="40"/>
      <c r="L1689" s="40"/>
      <c r="M1689" s="40" t="s">
        <v>6360</v>
      </c>
      <c r="N1689" s="40">
        <v>60</v>
      </c>
      <c r="O1689" s="40" t="b">
        <v>0</v>
      </c>
      <c r="P1689" s="40" t="s">
        <v>3105</v>
      </c>
      <c r="Q1689" s="40" t="s">
        <v>1853</v>
      </c>
      <c r="R1689" s="40" t="s">
        <v>635</v>
      </c>
    </row>
    <row r="1690" spans="1:18" x14ac:dyDescent="0.25">
      <c r="A1690" s="41" t="s">
        <v>1315</v>
      </c>
      <c r="B1690" s="41" t="s">
        <v>905</v>
      </c>
      <c r="C1690" s="41" t="s">
        <v>1847</v>
      </c>
      <c r="D1690" s="41" t="s">
        <v>1848</v>
      </c>
      <c r="E1690" s="41" t="s">
        <v>1862</v>
      </c>
      <c r="F1690" s="41"/>
      <c r="G1690" s="41" t="s">
        <v>75</v>
      </c>
      <c r="H1690" s="41" t="s">
        <v>1806</v>
      </c>
      <c r="I1690" s="41" t="s">
        <v>5580</v>
      </c>
      <c r="J1690" s="41" t="s">
        <v>1847</v>
      </c>
      <c r="K1690" s="41"/>
      <c r="L1690" s="41"/>
      <c r="M1690" s="41" t="s">
        <v>6361</v>
      </c>
      <c r="N1690" s="41">
        <v>60</v>
      </c>
      <c r="O1690" s="41" t="b">
        <v>0</v>
      </c>
      <c r="P1690" s="41" t="s">
        <v>3105</v>
      </c>
      <c r="Q1690" s="41" t="s">
        <v>1853</v>
      </c>
      <c r="R1690" s="41" t="s">
        <v>635</v>
      </c>
    </row>
    <row r="1691" spans="1:18" x14ac:dyDescent="0.25">
      <c r="A1691" s="40" t="s">
        <v>6362</v>
      </c>
      <c r="B1691" s="40" t="s">
        <v>903</v>
      </c>
      <c r="C1691" s="40" t="s">
        <v>1847</v>
      </c>
      <c r="D1691" s="40" t="s">
        <v>1848</v>
      </c>
      <c r="E1691" s="40" t="s">
        <v>2102</v>
      </c>
      <c r="F1691" s="40"/>
      <c r="G1691" s="40" t="s">
        <v>1813</v>
      </c>
      <c r="H1691" s="40" t="s">
        <v>1814</v>
      </c>
      <c r="I1691" s="40" t="s">
        <v>5580</v>
      </c>
      <c r="J1691" s="40" t="s">
        <v>1847</v>
      </c>
      <c r="K1691" s="40"/>
      <c r="L1691" s="40"/>
      <c r="M1691" s="40" t="s">
        <v>6363</v>
      </c>
      <c r="N1691" s="40">
        <v>60</v>
      </c>
      <c r="O1691" s="40" t="b">
        <v>0</v>
      </c>
      <c r="P1691" s="40" t="s">
        <v>3105</v>
      </c>
      <c r="Q1691" s="40" t="s">
        <v>1853</v>
      </c>
      <c r="R1691" s="40" t="s">
        <v>635</v>
      </c>
    </row>
    <row r="1692" spans="1:18" x14ac:dyDescent="0.25">
      <c r="A1692" s="41" t="s">
        <v>484</v>
      </c>
      <c r="B1692" s="41" t="s">
        <v>905</v>
      </c>
      <c r="C1692" s="41" t="s">
        <v>1847</v>
      </c>
      <c r="D1692" s="41" t="s">
        <v>1848</v>
      </c>
      <c r="E1692" s="41" t="s">
        <v>1968</v>
      </c>
      <c r="F1692" s="41"/>
      <c r="G1692" s="41" t="s">
        <v>75</v>
      </c>
      <c r="H1692" s="41" t="s">
        <v>1806</v>
      </c>
      <c r="I1692" s="41" t="s">
        <v>5580</v>
      </c>
      <c r="J1692" s="41" t="s">
        <v>1847</v>
      </c>
      <c r="K1692" s="41"/>
      <c r="L1692" s="41"/>
      <c r="M1692" s="41" t="s">
        <v>6364</v>
      </c>
      <c r="N1692" s="41">
        <v>60</v>
      </c>
      <c r="O1692" s="41" t="b">
        <v>0</v>
      </c>
      <c r="P1692" s="41" t="s">
        <v>3105</v>
      </c>
      <c r="Q1692" s="41" t="s">
        <v>1853</v>
      </c>
      <c r="R1692" s="41" t="s">
        <v>635</v>
      </c>
    </row>
    <row r="1693" spans="1:18" x14ac:dyDescent="0.25">
      <c r="A1693" s="40" t="s">
        <v>1316</v>
      </c>
      <c r="B1693" s="40" t="s">
        <v>905</v>
      </c>
      <c r="C1693" s="40" t="s">
        <v>1847</v>
      </c>
      <c r="D1693" s="40" t="s">
        <v>1848</v>
      </c>
      <c r="E1693" s="40" t="s">
        <v>1985</v>
      </c>
      <c r="F1693" s="40"/>
      <c r="G1693" s="40" t="s">
        <v>1813</v>
      </c>
      <c r="H1693" s="40" t="s">
        <v>1814</v>
      </c>
      <c r="I1693" s="40" t="s">
        <v>5580</v>
      </c>
      <c r="J1693" s="40" t="s">
        <v>1847</v>
      </c>
      <c r="K1693" s="40"/>
      <c r="L1693" s="40"/>
      <c r="M1693" s="40" t="s">
        <v>6365</v>
      </c>
      <c r="N1693" s="40">
        <v>60</v>
      </c>
      <c r="O1693" s="40" t="b">
        <v>0</v>
      </c>
      <c r="P1693" s="40" t="s">
        <v>3105</v>
      </c>
      <c r="Q1693" s="40" t="s">
        <v>1853</v>
      </c>
      <c r="R1693" s="40" t="s">
        <v>635</v>
      </c>
    </row>
    <row r="1694" spans="1:18" x14ac:dyDescent="0.25">
      <c r="A1694" s="40" t="s">
        <v>1317</v>
      </c>
      <c r="B1694" s="40" t="s">
        <v>903</v>
      </c>
      <c r="C1694" s="40" t="s">
        <v>1847</v>
      </c>
      <c r="D1694" s="40" t="s">
        <v>1848</v>
      </c>
      <c r="E1694" s="40" t="s">
        <v>2116</v>
      </c>
      <c r="F1694" s="40"/>
      <c r="G1694" s="40" t="s">
        <v>75</v>
      </c>
      <c r="H1694" s="40" t="s">
        <v>1806</v>
      </c>
      <c r="I1694" s="40" t="s">
        <v>5580</v>
      </c>
      <c r="J1694" s="40" t="s">
        <v>1847</v>
      </c>
      <c r="K1694" s="40"/>
      <c r="L1694" s="40"/>
      <c r="M1694" s="40" t="s">
        <v>6366</v>
      </c>
      <c r="N1694" s="40">
        <v>60</v>
      </c>
      <c r="O1694" s="40" t="b">
        <v>0</v>
      </c>
      <c r="P1694" s="40" t="s">
        <v>3105</v>
      </c>
      <c r="Q1694" s="40" t="s">
        <v>1853</v>
      </c>
      <c r="R1694" s="40" t="s">
        <v>635</v>
      </c>
    </row>
    <row r="1695" spans="1:18" x14ac:dyDescent="0.25">
      <c r="A1695" s="41" t="s">
        <v>190</v>
      </c>
      <c r="B1695" s="41" t="s">
        <v>905</v>
      </c>
      <c r="C1695" s="41" t="s">
        <v>1847</v>
      </c>
      <c r="D1695" s="41" t="s">
        <v>1848</v>
      </c>
      <c r="E1695" s="41" t="s">
        <v>2083</v>
      </c>
      <c r="F1695" s="41"/>
      <c r="G1695" s="41" t="s">
        <v>76</v>
      </c>
      <c r="H1695" s="41" t="s">
        <v>1804</v>
      </c>
      <c r="I1695" s="41" t="s">
        <v>5580</v>
      </c>
      <c r="J1695" s="41" t="s">
        <v>1847</v>
      </c>
      <c r="K1695" s="41"/>
      <c r="L1695" s="41"/>
      <c r="M1695" s="41" t="s">
        <v>6367</v>
      </c>
      <c r="N1695" s="41">
        <v>60</v>
      </c>
      <c r="O1695" s="41" t="b">
        <v>0</v>
      </c>
      <c r="P1695" s="41" t="s">
        <v>3105</v>
      </c>
      <c r="Q1695" s="41" t="s">
        <v>1853</v>
      </c>
      <c r="R1695" s="41" t="s">
        <v>635</v>
      </c>
    </row>
    <row r="1696" spans="1:18" x14ac:dyDescent="0.25">
      <c r="A1696" s="41" t="s">
        <v>6368</v>
      </c>
      <c r="B1696" s="41" t="s">
        <v>905</v>
      </c>
      <c r="C1696" s="41" t="s">
        <v>1847</v>
      </c>
      <c r="D1696" s="41" t="s">
        <v>1848</v>
      </c>
      <c r="E1696" s="41" t="s">
        <v>2102</v>
      </c>
      <c r="F1696" s="41"/>
      <c r="G1696" s="41" t="s">
        <v>1813</v>
      </c>
      <c r="H1696" s="41" t="s">
        <v>1814</v>
      </c>
      <c r="I1696" s="41" t="s">
        <v>5580</v>
      </c>
      <c r="J1696" s="41" t="s">
        <v>1847</v>
      </c>
      <c r="K1696" s="41"/>
      <c r="L1696" s="41"/>
      <c r="M1696" s="41" t="s">
        <v>6369</v>
      </c>
      <c r="N1696" s="41">
        <v>60</v>
      </c>
      <c r="O1696" s="41" t="b">
        <v>0</v>
      </c>
      <c r="P1696" s="41" t="s">
        <v>3105</v>
      </c>
      <c r="Q1696" s="41" t="s">
        <v>1853</v>
      </c>
      <c r="R1696" s="41" t="s">
        <v>635</v>
      </c>
    </row>
    <row r="1697" spans="1:18" x14ac:dyDescent="0.25">
      <c r="A1697" s="40" t="s">
        <v>1318</v>
      </c>
      <c r="B1697" s="40" t="s">
        <v>905</v>
      </c>
      <c r="C1697" s="40" t="s">
        <v>1847</v>
      </c>
      <c r="D1697" s="40" t="s">
        <v>1848</v>
      </c>
      <c r="E1697" s="40" t="s">
        <v>1985</v>
      </c>
      <c r="F1697" s="40"/>
      <c r="G1697" s="40" t="s">
        <v>1813</v>
      </c>
      <c r="H1697" s="40" t="s">
        <v>1814</v>
      </c>
      <c r="I1697" s="40" t="s">
        <v>5580</v>
      </c>
      <c r="J1697" s="40" t="s">
        <v>1847</v>
      </c>
      <c r="K1697" s="40"/>
      <c r="L1697" s="40"/>
      <c r="M1697" s="40" t="s">
        <v>6370</v>
      </c>
      <c r="N1697" s="40">
        <v>60</v>
      </c>
      <c r="O1697" s="40" t="b">
        <v>0</v>
      </c>
      <c r="P1697" s="40" t="s">
        <v>3105</v>
      </c>
      <c r="Q1697" s="40" t="s">
        <v>1853</v>
      </c>
      <c r="R1697" s="40" t="s">
        <v>635</v>
      </c>
    </row>
    <row r="1698" spans="1:18" x14ac:dyDescent="0.25">
      <c r="A1698" s="40" t="s">
        <v>1319</v>
      </c>
      <c r="B1698" s="40" t="s">
        <v>903</v>
      </c>
      <c r="C1698" s="40" t="s">
        <v>1847</v>
      </c>
      <c r="D1698" s="40" t="s">
        <v>1848</v>
      </c>
      <c r="E1698" s="40" t="s">
        <v>1956</v>
      </c>
      <c r="F1698" s="40"/>
      <c r="G1698" s="40" t="s">
        <v>75</v>
      </c>
      <c r="H1698" s="40" t="s">
        <v>1806</v>
      </c>
      <c r="I1698" s="40" t="s">
        <v>5580</v>
      </c>
      <c r="J1698" s="40" t="s">
        <v>1847</v>
      </c>
      <c r="K1698" s="40"/>
      <c r="L1698" s="40"/>
      <c r="M1698" s="40" t="s">
        <v>6371</v>
      </c>
      <c r="N1698" s="40">
        <v>60</v>
      </c>
      <c r="O1698" s="40" t="b">
        <v>0</v>
      </c>
      <c r="P1698" s="40" t="s">
        <v>3105</v>
      </c>
      <c r="Q1698" s="40" t="s">
        <v>1853</v>
      </c>
      <c r="R1698" s="40" t="s">
        <v>635</v>
      </c>
    </row>
    <row r="1699" spans="1:18" x14ac:dyDescent="0.25">
      <c r="A1699" s="40" t="s">
        <v>487</v>
      </c>
      <c r="B1699" s="40" t="s">
        <v>905</v>
      </c>
      <c r="C1699" s="40" t="s">
        <v>1847</v>
      </c>
      <c r="D1699" s="40" t="s">
        <v>1848</v>
      </c>
      <c r="E1699" s="40" t="s">
        <v>1968</v>
      </c>
      <c r="F1699" s="40"/>
      <c r="G1699" s="40" t="s">
        <v>75</v>
      </c>
      <c r="H1699" s="40" t="s">
        <v>1806</v>
      </c>
      <c r="I1699" s="40" t="s">
        <v>5580</v>
      </c>
      <c r="J1699" s="40" t="s">
        <v>1847</v>
      </c>
      <c r="K1699" s="40"/>
      <c r="L1699" s="40"/>
      <c r="M1699" s="40" t="s">
        <v>6372</v>
      </c>
      <c r="N1699" s="40">
        <v>60</v>
      </c>
      <c r="O1699" s="40" t="b">
        <v>0</v>
      </c>
      <c r="P1699" s="40" t="s">
        <v>3105</v>
      </c>
      <c r="Q1699" s="40" t="s">
        <v>1853</v>
      </c>
      <c r="R1699" s="40" t="s">
        <v>635</v>
      </c>
    </row>
    <row r="1700" spans="1:18" x14ac:dyDescent="0.25">
      <c r="A1700" s="41" t="s">
        <v>488</v>
      </c>
      <c r="B1700" s="41" t="s">
        <v>905</v>
      </c>
      <c r="C1700" s="41" t="s">
        <v>1847</v>
      </c>
      <c r="D1700" s="41" t="s">
        <v>1848</v>
      </c>
      <c r="E1700" s="41" t="s">
        <v>1960</v>
      </c>
      <c r="F1700" s="41"/>
      <c r="G1700" s="41" t="s">
        <v>76</v>
      </c>
      <c r="H1700" s="41" t="s">
        <v>1804</v>
      </c>
      <c r="I1700" s="41" t="s">
        <v>5580</v>
      </c>
      <c r="J1700" s="41" t="s">
        <v>1847</v>
      </c>
      <c r="K1700" s="41"/>
      <c r="L1700" s="41"/>
      <c r="M1700" s="41" t="s">
        <v>6373</v>
      </c>
      <c r="N1700" s="41">
        <v>60</v>
      </c>
      <c r="O1700" s="41" t="b">
        <v>0</v>
      </c>
      <c r="P1700" s="41" t="s">
        <v>3105</v>
      </c>
      <c r="Q1700" s="41" t="s">
        <v>1853</v>
      </c>
      <c r="R1700" s="41" t="s">
        <v>635</v>
      </c>
    </row>
    <row r="1701" spans="1:18" x14ac:dyDescent="0.25">
      <c r="A1701" s="40" t="s">
        <v>6374</v>
      </c>
      <c r="B1701" s="40" t="s">
        <v>905</v>
      </c>
      <c r="C1701" s="40" t="s">
        <v>1847</v>
      </c>
      <c r="D1701" s="40" t="s">
        <v>1848</v>
      </c>
      <c r="E1701" s="40" t="s">
        <v>1968</v>
      </c>
      <c r="F1701" s="40"/>
      <c r="G1701" s="40" t="s">
        <v>75</v>
      </c>
      <c r="H1701" s="40" t="s">
        <v>1806</v>
      </c>
      <c r="I1701" s="40" t="s">
        <v>5580</v>
      </c>
      <c r="J1701" s="40" t="s">
        <v>1847</v>
      </c>
      <c r="K1701" s="40"/>
      <c r="L1701" s="40"/>
      <c r="M1701" s="40" t="s">
        <v>6375</v>
      </c>
      <c r="N1701" s="40">
        <v>60</v>
      </c>
      <c r="O1701" s="40" t="b">
        <v>0</v>
      </c>
      <c r="P1701" s="40" t="s">
        <v>3105</v>
      </c>
      <c r="Q1701" s="40" t="s">
        <v>1853</v>
      </c>
      <c r="R1701" s="40" t="s">
        <v>635</v>
      </c>
    </row>
    <row r="1702" spans="1:18" x14ac:dyDescent="0.25">
      <c r="A1702" s="40" t="s">
        <v>1320</v>
      </c>
      <c r="B1702" s="40" t="s">
        <v>903</v>
      </c>
      <c r="C1702" s="40" t="s">
        <v>1847</v>
      </c>
      <c r="D1702" s="40" t="s">
        <v>1848</v>
      </c>
      <c r="E1702" s="40" t="s">
        <v>2116</v>
      </c>
      <c r="F1702" s="40"/>
      <c r="G1702" s="40" t="s">
        <v>75</v>
      </c>
      <c r="H1702" s="40" t="s">
        <v>1806</v>
      </c>
      <c r="I1702" s="40" t="s">
        <v>5580</v>
      </c>
      <c r="J1702" s="40" t="s">
        <v>1847</v>
      </c>
      <c r="K1702" s="40"/>
      <c r="L1702" s="40"/>
      <c r="M1702" s="40" t="s">
        <v>6376</v>
      </c>
      <c r="N1702" s="40">
        <v>60</v>
      </c>
      <c r="O1702" s="40" t="b">
        <v>0</v>
      </c>
      <c r="P1702" s="40" t="s">
        <v>3105</v>
      </c>
      <c r="Q1702" s="40" t="s">
        <v>1853</v>
      </c>
      <c r="R1702" s="40" t="s">
        <v>635</v>
      </c>
    </row>
    <row r="1703" spans="1:18" x14ac:dyDescent="0.25">
      <c r="A1703" s="40" t="s">
        <v>1321</v>
      </c>
      <c r="B1703" s="40" t="s">
        <v>905</v>
      </c>
      <c r="C1703" s="40" t="s">
        <v>1847</v>
      </c>
      <c r="D1703" s="40" t="s">
        <v>1848</v>
      </c>
      <c r="E1703" s="40" t="s">
        <v>1862</v>
      </c>
      <c r="F1703" s="40"/>
      <c r="G1703" s="40" t="s">
        <v>75</v>
      </c>
      <c r="H1703" s="40" t="s">
        <v>1806</v>
      </c>
      <c r="I1703" s="40" t="s">
        <v>5580</v>
      </c>
      <c r="J1703" s="40" t="s">
        <v>1847</v>
      </c>
      <c r="K1703" s="40"/>
      <c r="L1703" s="40"/>
      <c r="M1703" s="40" t="s">
        <v>6377</v>
      </c>
      <c r="N1703" s="40">
        <v>60</v>
      </c>
      <c r="O1703" s="40" t="b">
        <v>0</v>
      </c>
      <c r="P1703" s="40" t="s">
        <v>3105</v>
      </c>
      <c r="Q1703" s="40" t="s">
        <v>1853</v>
      </c>
      <c r="R1703" s="40" t="s">
        <v>635</v>
      </c>
    </row>
    <row r="1704" spans="1:18" x14ac:dyDescent="0.25">
      <c r="A1704" s="41" t="s">
        <v>490</v>
      </c>
      <c r="B1704" s="41" t="s">
        <v>905</v>
      </c>
      <c r="C1704" s="41" t="s">
        <v>1847</v>
      </c>
      <c r="D1704" s="41" t="s">
        <v>1848</v>
      </c>
      <c r="E1704" s="41" t="s">
        <v>1862</v>
      </c>
      <c r="F1704" s="41"/>
      <c r="G1704" s="41" t="s">
        <v>75</v>
      </c>
      <c r="H1704" s="41" t="s">
        <v>1806</v>
      </c>
      <c r="I1704" s="41" t="s">
        <v>5580</v>
      </c>
      <c r="J1704" s="41" t="s">
        <v>1847</v>
      </c>
      <c r="K1704" s="41"/>
      <c r="L1704" s="41"/>
      <c r="M1704" s="41" t="s">
        <v>6378</v>
      </c>
      <c r="N1704" s="41">
        <v>60</v>
      </c>
      <c r="O1704" s="41" t="b">
        <v>0</v>
      </c>
      <c r="P1704" s="41" t="s">
        <v>3105</v>
      </c>
      <c r="Q1704" s="41" t="s">
        <v>1853</v>
      </c>
      <c r="R1704" s="41" t="s">
        <v>635</v>
      </c>
    </row>
    <row r="1705" spans="1:18" x14ac:dyDescent="0.25">
      <c r="A1705" s="41" t="s">
        <v>1322</v>
      </c>
      <c r="B1705" s="41" t="s">
        <v>905</v>
      </c>
      <c r="C1705" s="41" t="s">
        <v>1847</v>
      </c>
      <c r="D1705" s="41" t="s">
        <v>1848</v>
      </c>
      <c r="E1705" s="41" t="s">
        <v>1968</v>
      </c>
      <c r="F1705" s="41"/>
      <c r="G1705" s="41" t="s">
        <v>75</v>
      </c>
      <c r="H1705" s="41" t="s">
        <v>1806</v>
      </c>
      <c r="I1705" s="41" t="s">
        <v>5580</v>
      </c>
      <c r="J1705" s="41" t="s">
        <v>1847</v>
      </c>
      <c r="K1705" s="41"/>
      <c r="L1705" s="41"/>
      <c r="M1705" s="41" t="s">
        <v>6379</v>
      </c>
      <c r="N1705" s="41">
        <v>60</v>
      </c>
      <c r="O1705" s="41" t="b">
        <v>0</v>
      </c>
      <c r="P1705" s="41" t="s">
        <v>3105</v>
      </c>
      <c r="Q1705" s="41" t="s">
        <v>1853</v>
      </c>
      <c r="R1705" s="41" t="s">
        <v>635</v>
      </c>
    </row>
    <row r="1706" spans="1:18" x14ac:dyDescent="0.25">
      <c r="A1706" s="40" t="s">
        <v>1323</v>
      </c>
      <c r="B1706" s="40" t="s">
        <v>905</v>
      </c>
      <c r="C1706" s="40" t="s">
        <v>1847</v>
      </c>
      <c r="D1706" s="40" t="s">
        <v>1848</v>
      </c>
      <c r="E1706" s="40" t="s">
        <v>1911</v>
      </c>
      <c r="F1706" s="40"/>
      <c r="G1706" s="40" t="s">
        <v>76</v>
      </c>
      <c r="H1706" s="40" t="s">
        <v>1804</v>
      </c>
      <c r="I1706" s="40" t="s">
        <v>5580</v>
      </c>
      <c r="J1706" s="40" t="s">
        <v>1847</v>
      </c>
      <c r="K1706" s="40"/>
      <c r="L1706" s="40"/>
      <c r="M1706" s="40" t="s">
        <v>6380</v>
      </c>
      <c r="N1706" s="40">
        <v>60</v>
      </c>
      <c r="O1706" s="40" t="b">
        <v>0</v>
      </c>
      <c r="P1706" s="40" t="s">
        <v>3105</v>
      </c>
      <c r="Q1706" s="40" t="s">
        <v>1853</v>
      </c>
      <c r="R1706" s="40" t="s">
        <v>635</v>
      </c>
    </row>
    <row r="1707" spans="1:18" x14ac:dyDescent="0.25">
      <c r="A1707" s="41" t="s">
        <v>492</v>
      </c>
      <c r="B1707" s="41" t="s">
        <v>905</v>
      </c>
      <c r="C1707" s="41" t="s">
        <v>1847</v>
      </c>
      <c r="D1707" s="41" t="s">
        <v>1848</v>
      </c>
      <c r="E1707" s="41" t="s">
        <v>1916</v>
      </c>
      <c r="F1707" s="41"/>
      <c r="G1707" s="41" t="s">
        <v>1813</v>
      </c>
      <c r="H1707" s="41" t="s">
        <v>1814</v>
      </c>
      <c r="I1707" s="41" t="s">
        <v>5580</v>
      </c>
      <c r="J1707" s="41" t="s">
        <v>1847</v>
      </c>
      <c r="K1707" s="41"/>
      <c r="L1707" s="41"/>
      <c r="M1707" s="41" t="s">
        <v>6381</v>
      </c>
      <c r="N1707" s="41">
        <v>60</v>
      </c>
      <c r="O1707" s="41" t="b">
        <v>0</v>
      </c>
      <c r="P1707" s="41" t="s">
        <v>3105</v>
      </c>
      <c r="Q1707" s="41" t="s">
        <v>1853</v>
      </c>
      <c r="R1707" s="41" t="s">
        <v>635</v>
      </c>
    </row>
    <row r="1708" spans="1:18" x14ac:dyDescent="0.25">
      <c r="A1708" s="41" t="s">
        <v>493</v>
      </c>
      <c r="B1708" s="41" t="s">
        <v>905</v>
      </c>
      <c r="C1708" s="41" t="s">
        <v>1847</v>
      </c>
      <c r="D1708" s="41" t="s">
        <v>1848</v>
      </c>
      <c r="E1708" s="41" t="s">
        <v>1968</v>
      </c>
      <c r="F1708" s="41"/>
      <c r="G1708" s="41" t="s">
        <v>75</v>
      </c>
      <c r="H1708" s="41" t="s">
        <v>1806</v>
      </c>
      <c r="I1708" s="41" t="s">
        <v>5580</v>
      </c>
      <c r="J1708" s="41" t="s">
        <v>1847</v>
      </c>
      <c r="K1708" s="41"/>
      <c r="L1708" s="41"/>
      <c r="M1708" s="41" t="s">
        <v>6382</v>
      </c>
      <c r="N1708" s="41">
        <v>60</v>
      </c>
      <c r="O1708" s="41" t="b">
        <v>0</v>
      </c>
      <c r="P1708" s="41" t="s">
        <v>3105</v>
      </c>
      <c r="Q1708" s="41" t="s">
        <v>1853</v>
      </c>
      <c r="R1708" s="41" t="s">
        <v>635</v>
      </c>
    </row>
    <row r="1709" spans="1:18" x14ac:dyDescent="0.25">
      <c r="A1709" s="40" t="s">
        <v>496</v>
      </c>
      <c r="B1709" s="40" t="s">
        <v>905</v>
      </c>
      <c r="C1709" s="40" t="s">
        <v>1847</v>
      </c>
      <c r="D1709" s="40" t="s">
        <v>1848</v>
      </c>
      <c r="E1709" s="40" t="s">
        <v>1968</v>
      </c>
      <c r="F1709" s="40"/>
      <c r="G1709" s="40" t="s">
        <v>75</v>
      </c>
      <c r="H1709" s="40" t="s">
        <v>1806</v>
      </c>
      <c r="I1709" s="40" t="s">
        <v>5580</v>
      </c>
      <c r="J1709" s="40" t="s">
        <v>1847</v>
      </c>
      <c r="K1709" s="40"/>
      <c r="L1709" s="40"/>
      <c r="M1709" s="40" t="s">
        <v>6383</v>
      </c>
      <c r="N1709" s="40">
        <v>60</v>
      </c>
      <c r="O1709" s="40" t="b">
        <v>0</v>
      </c>
      <c r="P1709" s="40" t="s">
        <v>3105</v>
      </c>
      <c r="Q1709" s="40" t="s">
        <v>1853</v>
      </c>
      <c r="R1709" s="40" t="s">
        <v>635</v>
      </c>
    </row>
    <row r="1710" spans="1:18" x14ac:dyDescent="0.25">
      <c r="A1710" s="41" t="s">
        <v>1324</v>
      </c>
      <c r="B1710" s="41" t="s">
        <v>903</v>
      </c>
      <c r="C1710" s="41" t="s">
        <v>1847</v>
      </c>
      <c r="D1710" s="41" t="s">
        <v>1848</v>
      </c>
      <c r="E1710" s="41" t="s">
        <v>2060</v>
      </c>
      <c r="F1710" s="41"/>
      <c r="G1710" s="41" t="s">
        <v>75</v>
      </c>
      <c r="H1710" s="41" t="s">
        <v>1806</v>
      </c>
      <c r="I1710" s="41" t="s">
        <v>5580</v>
      </c>
      <c r="J1710" s="41" t="s">
        <v>1847</v>
      </c>
      <c r="K1710" s="41"/>
      <c r="L1710" s="41"/>
      <c r="M1710" s="41" t="s">
        <v>6384</v>
      </c>
      <c r="N1710" s="41">
        <v>60</v>
      </c>
      <c r="O1710" s="41" t="b">
        <v>0</v>
      </c>
      <c r="P1710" s="41" t="s">
        <v>3105</v>
      </c>
      <c r="Q1710" s="41" t="s">
        <v>1853</v>
      </c>
      <c r="R1710" s="41" t="s">
        <v>635</v>
      </c>
    </row>
    <row r="1711" spans="1:18" x14ac:dyDescent="0.25">
      <c r="A1711" s="40" t="s">
        <v>495</v>
      </c>
      <c r="B1711" s="40" t="s">
        <v>905</v>
      </c>
      <c r="C1711" s="40" t="s">
        <v>1847</v>
      </c>
      <c r="D1711" s="40" t="s">
        <v>1848</v>
      </c>
      <c r="E1711" s="40" t="s">
        <v>1916</v>
      </c>
      <c r="F1711" s="40"/>
      <c r="G1711" s="40" t="s">
        <v>1813</v>
      </c>
      <c r="H1711" s="40" t="s">
        <v>1814</v>
      </c>
      <c r="I1711" s="40" t="s">
        <v>5580</v>
      </c>
      <c r="J1711" s="40" t="s">
        <v>1847</v>
      </c>
      <c r="K1711" s="40"/>
      <c r="L1711" s="40"/>
      <c r="M1711" s="40" t="s">
        <v>6385</v>
      </c>
      <c r="N1711" s="40">
        <v>60</v>
      </c>
      <c r="O1711" s="40" t="b">
        <v>0</v>
      </c>
      <c r="P1711" s="40" t="s">
        <v>3105</v>
      </c>
      <c r="Q1711" s="40" t="s">
        <v>1853</v>
      </c>
      <c r="R1711" s="40" t="s">
        <v>635</v>
      </c>
    </row>
    <row r="1712" spans="1:18" x14ac:dyDescent="0.25">
      <c r="A1712" s="41" t="s">
        <v>6386</v>
      </c>
      <c r="B1712" s="41" t="s">
        <v>905</v>
      </c>
      <c r="C1712" s="41" t="s">
        <v>1847</v>
      </c>
      <c r="D1712" s="41" t="s">
        <v>1848</v>
      </c>
      <c r="E1712" s="41" t="s">
        <v>2102</v>
      </c>
      <c r="F1712" s="41"/>
      <c r="G1712" s="41" t="s">
        <v>1813</v>
      </c>
      <c r="H1712" s="41" t="s">
        <v>1814</v>
      </c>
      <c r="I1712" s="41" t="s">
        <v>5580</v>
      </c>
      <c r="J1712" s="41" t="s">
        <v>1847</v>
      </c>
      <c r="K1712" s="41"/>
      <c r="L1712" s="41"/>
      <c r="M1712" s="41" t="s">
        <v>6387</v>
      </c>
      <c r="N1712" s="41">
        <v>60</v>
      </c>
      <c r="O1712" s="41" t="b">
        <v>0</v>
      </c>
      <c r="P1712" s="41" t="s">
        <v>3105</v>
      </c>
      <c r="Q1712" s="41" t="s">
        <v>1853</v>
      </c>
      <c r="R1712" s="41" t="s">
        <v>635</v>
      </c>
    </row>
    <row r="1713" spans="1:18" x14ac:dyDescent="0.25">
      <c r="A1713" s="40" t="s">
        <v>6388</v>
      </c>
      <c r="B1713" s="40" t="s">
        <v>903</v>
      </c>
      <c r="C1713" s="40" t="s">
        <v>1847</v>
      </c>
      <c r="D1713" s="40" t="s">
        <v>1848</v>
      </c>
      <c r="E1713" s="40" t="s">
        <v>1956</v>
      </c>
      <c r="F1713" s="40"/>
      <c r="G1713" s="40" t="s">
        <v>75</v>
      </c>
      <c r="H1713" s="40" t="s">
        <v>1806</v>
      </c>
      <c r="I1713" s="40" t="s">
        <v>5580</v>
      </c>
      <c r="J1713" s="40" t="s">
        <v>1847</v>
      </c>
      <c r="K1713" s="40"/>
      <c r="L1713" s="40"/>
      <c r="M1713" s="40" t="s">
        <v>6389</v>
      </c>
      <c r="N1713" s="40">
        <v>60</v>
      </c>
      <c r="O1713" s="40" t="b">
        <v>0</v>
      </c>
      <c r="P1713" s="40" t="s">
        <v>3105</v>
      </c>
      <c r="Q1713" s="40" t="s">
        <v>1853</v>
      </c>
      <c r="R1713" s="40" t="s">
        <v>635</v>
      </c>
    </row>
    <row r="1714" spans="1:18" x14ac:dyDescent="0.25">
      <c r="A1714" s="40" t="s">
        <v>530</v>
      </c>
      <c r="B1714" s="40" t="s">
        <v>905</v>
      </c>
      <c r="C1714" s="40" t="s">
        <v>1847</v>
      </c>
      <c r="D1714" s="40" t="s">
        <v>1848</v>
      </c>
      <c r="E1714" s="40" t="s">
        <v>2001</v>
      </c>
      <c r="F1714" s="40"/>
      <c r="G1714" s="40" t="s">
        <v>76</v>
      </c>
      <c r="H1714" s="40" t="s">
        <v>1804</v>
      </c>
      <c r="I1714" s="40" t="s">
        <v>5580</v>
      </c>
      <c r="J1714" s="40" t="s">
        <v>1847</v>
      </c>
      <c r="K1714" s="40"/>
      <c r="L1714" s="40"/>
      <c r="M1714" s="40" t="s">
        <v>6390</v>
      </c>
      <c r="N1714" s="40">
        <v>60</v>
      </c>
      <c r="O1714" s="40" t="b">
        <v>0</v>
      </c>
      <c r="P1714" s="40" t="s">
        <v>3105</v>
      </c>
      <c r="Q1714" s="40" t="s">
        <v>1853</v>
      </c>
      <c r="R1714" s="40" t="s">
        <v>635</v>
      </c>
    </row>
    <row r="1715" spans="1:18" x14ac:dyDescent="0.25">
      <c r="A1715" s="41" t="s">
        <v>1325</v>
      </c>
      <c r="B1715" s="41" t="s">
        <v>903</v>
      </c>
      <c r="C1715" s="41" t="s">
        <v>1847</v>
      </c>
      <c r="D1715" s="41" t="s">
        <v>1848</v>
      </c>
      <c r="E1715" s="41" t="s">
        <v>2116</v>
      </c>
      <c r="F1715" s="41"/>
      <c r="G1715" s="41" t="s">
        <v>75</v>
      </c>
      <c r="H1715" s="41" t="s">
        <v>1806</v>
      </c>
      <c r="I1715" s="41" t="s">
        <v>5580</v>
      </c>
      <c r="J1715" s="41" t="s">
        <v>1847</v>
      </c>
      <c r="K1715" s="41"/>
      <c r="L1715" s="41"/>
      <c r="M1715" s="41" t="s">
        <v>6391</v>
      </c>
      <c r="N1715" s="41">
        <v>60</v>
      </c>
      <c r="O1715" s="41" t="b">
        <v>0</v>
      </c>
      <c r="P1715" s="41" t="s">
        <v>3105</v>
      </c>
      <c r="Q1715" s="41" t="s">
        <v>1853</v>
      </c>
      <c r="R1715" s="41" t="s">
        <v>635</v>
      </c>
    </row>
    <row r="1716" spans="1:18" x14ac:dyDescent="0.25">
      <c r="A1716" s="40" t="s">
        <v>1326</v>
      </c>
      <c r="B1716" s="40" t="s">
        <v>903</v>
      </c>
      <c r="C1716" s="40" t="s">
        <v>1847</v>
      </c>
      <c r="D1716" s="40" t="s">
        <v>1848</v>
      </c>
      <c r="E1716" s="40" t="s">
        <v>2116</v>
      </c>
      <c r="F1716" s="40"/>
      <c r="G1716" s="40" t="s">
        <v>75</v>
      </c>
      <c r="H1716" s="40" t="s">
        <v>1806</v>
      </c>
      <c r="I1716" s="40" t="s">
        <v>5580</v>
      </c>
      <c r="J1716" s="40" t="s">
        <v>1847</v>
      </c>
      <c r="K1716" s="40"/>
      <c r="L1716" s="40"/>
      <c r="M1716" s="40" t="s">
        <v>6392</v>
      </c>
      <c r="N1716" s="40">
        <v>60</v>
      </c>
      <c r="O1716" s="40" t="b">
        <v>0</v>
      </c>
      <c r="P1716" s="40" t="s">
        <v>3105</v>
      </c>
      <c r="Q1716" s="40" t="s">
        <v>1853</v>
      </c>
      <c r="R1716" s="40" t="s">
        <v>635</v>
      </c>
    </row>
    <row r="1717" spans="1:18" x14ac:dyDescent="0.25">
      <c r="A1717" s="40" t="s">
        <v>344</v>
      </c>
      <c r="B1717" s="40" t="s">
        <v>905</v>
      </c>
      <c r="C1717" s="40" t="s">
        <v>1847</v>
      </c>
      <c r="D1717" s="40" t="s">
        <v>1848</v>
      </c>
      <c r="E1717" s="40" t="s">
        <v>2001</v>
      </c>
      <c r="F1717" s="40"/>
      <c r="G1717" s="40" t="s">
        <v>76</v>
      </c>
      <c r="H1717" s="40" t="s">
        <v>1804</v>
      </c>
      <c r="I1717" s="40" t="s">
        <v>5580</v>
      </c>
      <c r="J1717" s="40" t="s">
        <v>1847</v>
      </c>
      <c r="K1717" s="40"/>
      <c r="L1717" s="40"/>
      <c r="M1717" s="40" t="s">
        <v>6393</v>
      </c>
      <c r="N1717" s="40">
        <v>60</v>
      </c>
      <c r="O1717" s="40" t="b">
        <v>0</v>
      </c>
      <c r="P1717" s="40" t="s">
        <v>3105</v>
      </c>
      <c r="Q1717" s="40" t="s">
        <v>1853</v>
      </c>
      <c r="R1717" s="40" t="s">
        <v>635</v>
      </c>
    </row>
    <row r="1718" spans="1:18" x14ac:dyDescent="0.25">
      <c r="A1718" s="40" t="s">
        <v>191</v>
      </c>
      <c r="B1718" s="40" t="s">
        <v>905</v>
      </c>
      <c r="C1718" s="40" t="s">
        <v>1847</v>
      </c>
      <c r="D1718" s="40" t="s">
        <v>1848</v>
      </c>
      <c r="E1718" s="40" t="s">
        <v>2083</v>
      </c>
      <c r="F1718" s="40"/>
      <c r="G1718" s="40" t="s">
        <v>76</v>
      </c>
      <c r="H1718" s="40" t="s">
        <v>1804</v>
      </c>
      <c r="I1718" s="40" t="s">
        <v>5580</v>
      </c>
      <c r="J1718" s="40" t="s">
        <v>1847</v>
      </c>
      <c r="K1718" s="40"/>
      <c r="L1718" s="40"/>
      <c r="M1718" s="40" t="s">
        <v>6394</v>
      </c>
      <c r="N1718" s="40">
        <v>60</v>
      </c>
      <c r="O1718" s="40" t="b">
        <v>0</v>
      </c>
      <c r="P1718" s="40" t="s">
        <v>3105</v>
      </c>
      <c r="Q1718" s="40" t="s">
        <v>1853</v>
      </c>
      <c r="R1718" s="40" t="s">
        <v>635</v>
      </c>
    </row>
    <row r="1719" spans="1:18" x14ac:dyDescent="0.25">
      <c r="A1719" s="41" t="s">
        <v>159</v>
      </c>
      <c r="B1719" s="41" t="s">
        <v>905</v>
      </c>
      <c r="C1719" s="41" t="s">
        <v>1847</v>
      </c>
      <c r="D1719" s="41" t="s">
        <v>1848</v>
      </c>
      <c r="E1719" s="41" t="s">
        <v>1888</v>
      </c>
      <c r="F1719" s="41"/>
      <c r="G1719" s="41" t="s">
        <v>1813</v>
      </c>
      <c r="H1719" s="41" t="s">
        <v>1814</v>
      </c>
      <c r="I1719" s="41" t="s">
        <v>5580</v>
      </c>
      <c r="J1719" s="41" t="s">
        <v>1847</v>
      </c>
      <c r="K1719" s="41"/>
      <c r="L1719" s="41"/>
      <c r="M1719" s="41" t="s">
        <v>6395</v>
      </c>
      <c r="N1719" s="41">
        <v>60</v>
      </c>
      <c r="O1719" s="41" t="b">
        <v>0</v>
      </c>
      <c r="P1719" s="41" t="s">
        <v>3105</v>
      </c>
      <c r="Q1719" s="41" t="s">
        <v>1853</v>
      </c>
      <c r="R1719" s="41" t="s">
        <v>635</v>
      </c>
    </row>
    <row r="1720" spans="1:18" x14ac:dyDescent="0.25">
      <c r="A1720" s="41" t="s">
        <v>192</v>
      </c>
      <c r="B1720" s="41" t="s">
        <v>905</v>
      </c>
      <c r="C1720" s="41" t="s">
        <v>1847</v>
      </c>
      <c r="D1720" s="41" t="s">
        <v>1848</v>
      </c>
      <c r="E1720" s="41" t="s">
        <v>2102</v>
      </c>
      <c r="F1720" s="41"/>
      <c r="G1720" s="41" t="s">
        <v>1813</v>
      </c>
      <c r="H1720" s="41" t="s">
        <v>1814</v>
      </c>
      <c r="I1720" s="41" t="s">
        <v>5580</v>
      </c>
      <c r="J1720" s="41" t="s">
        <v>1847</v>
      </c>
      <c r="K1720" s="41"/>
      <c r="L1720" s="41"/>
      <c r="M1720" s="41" t="s">
        <v>6396</v>
      </c>
      <c r="N1720" s="41">
        <v>60</v>
      </c>
      <c r="O1720" s="41" t="b">
        <v>0</v>
      </c>
      <c r="P1720" s="41" t="s">
        <v>3105</v>
      </c>
      <c r="Q1720" s="41" t="s">
        <v>1853</v>
      </c>
      <c r="R1720" s="41" t="s">
        <v>635</v>
      </c>
    </row>
    <row r="1721" spans="1:18" x14ac:dyDescent="0.25">
      <c r="A1721" s="40" t="s">
        <v>1327</v>
      </c>
      <c r="B1721" s="40" t="s">
        <v>905</v>
      </c>
      <c r="C1721" s="40" t="s">
        <v>1847</v>
      </c>
      <c r="D1721" s="40" t="s">
        <v>1848</v>
      </c>
      <c r="E1721" s="40" t="s">
        <v>1911</v>
      </c>
      <c r="F1721" s="40"/>
      <c r="G1721" s="40" t="s">
        <v>75</v>
      </c>
      <c r="H1721" s="40" t="s">
        <v>1806</v>
      </c>
      <c r="I1721" s="40" t="s">
        <v>5580</v>
      </c>
      <c r="J1721" s="40" t="s">
        <v>1847</v>
      </c>
      <c r="K1721" s="40"/>
      <c r="L1721" s="40"/>
      <c r="M1721" s="40" t="s">
        <v>6397</v>
      </c>
      <c r="N1721" s="40">
        <v>60</v>
      </c>
      <c r="O1721" s="40" t="b">
        <v>0</v>
      </c>
      <c r="P1721" s="40" t="s">
        <v>3105</v>
      </c>
      <c r="Q1721" s="40" t="s">
        <v>1853</v>
      </c>
      <c r="R1721" s="40" t="s">
        <v>635</v>
      </c>
    </row>
    <row r="1722" spans="1:18" x14ac:dyDescent="0.25">
      <c r="A1722" s="40" t="s">
        <v>1328</v>
      </c>
      <c r="B1722" s="40" t="s">
        <v>905</v>
      </c>
      <c r="C1722" s="40" t="s">
        <v>1847</v>
      </c>
      <c r="D1722" s="40" t="s">
        <v>1848</v>
      </c>
      <c r="E1722" s="40" t="s">
        <v>1968</v>
      </c>
      <c r="F1722" s="40"/>
      <c r="G1722" s="40" t="s">
        <v>75</v>
      </c>
      <c r="H1722" s="40" t="s">
        <v>1806</v>
      </c>
      <c r="I1722" s="40" t="s">
        <v>5580</v>
      </c>
      <c r="J1722" s="40" t="s">
        <v>1847</v>
      </c>
      <c r="K1722" s="40"/>
      <c r="L1722" s="40"/>
      <c r="M1722" s="40" t="s">
        <v>6398</v>
      </c>
      <c r="N1722" s="40">
        <v>60</v>
      </c>
      <c r="O1722" s="40" t="b">
        <v>0</v>
      </c>
      <c r="P1722" s="40" t="s">
        <v>3105</v>
      </c>
      <c r="Q1722" s="40" t="s">
        <v>1853</v>
      </c>
      <c r="R1722" s="40" t="s">
        <v>635</v>
      </c>
    </row>
    <row r="1723" spans="1:18" x14ac:dyDescent="0.25">
      <c r="A1723" s="40" t="s">
        <v>1329</v>
      </c>
      <c r="B1723" s="40" t="s">
        <v>905</v>
      </c>
      <c r="C1723" s="40" t="s">
        <v>1847</v>
      </c>
      <c r="D1723" s="40" t="s">
        <v>1848</v>
      </c>
      <c r="E1723" s="40" t="s">
        <v>1985</v>
      </c>
      <c r="F1723" s="40"/>
      <c r="G1723" s="40" t="s">
        <v>1813</v>
      </c>
      <c r="H1723" s="40" t="s">
        <v>1814</v>
      </c>
      <c r="I1723" s="40" t="s">
        <v>5580</v>
      </c>
      <c r="J1723" s="40" t="s">
        <v>1847</v>
      </c>
      <c r="K1723" s="40"/>
      <c r="L1723" s="40"/>
      <c r="M1723" s="40" t="s">
        <v>6399</v>
      </c>
      <c r="N1723" s="40">
        <v>60</v>
      </c>
      <c r="O1723" s="40" t="b">
        <v>0</v>
      </c>
      <c r="P1723" s="40" t="s">
        <v>3105</v>
      </c>
      <c r="Q1723" s="40" t="s">
        <v>1853</v>
      </c>
      <c r="R1723" s="40" t="s">
        <v>635</v>
      </c>
    </row>
    <row r="1724" spans="1:18" x14ac:dyDescent="0.25">
      <c r="A1724" s="41" t="s">
        <v>1330</v>
      </c>
      <c r="B1724" s="41" t="s">
        <v>905</v>
      </c>
      <c r="C1724" s="41" t="s">
        <v>1847</v>
      </c>
      <c r="D1724" s="41" t="s">
        <v>1848</v>
      </c>
      <c r="E1724" s="41" t="s">
        <v>1985</v>
      </c>
      <c r="F1724" s="41"/>
      <c r="G1724" s="41" t="s">
        <v>1813</v>
      </c>
      <c r="H1724" s="41" t="s">
        <v>1814</v>
      </c>
      <c r="I1724" s="41" t="s">
        <v>5580</v>
      </c>
      <c r="J1724" s="41" t="s">
        <v>1847</v>
      </c>
      <c r="K1724" s="41"/>
      <c r="L1724" s="41"/>
      <c r="M1724" s="41" t="s">
        <v>6400</v>
      </c>
      <c r="N1724" s="41">
        <v>60</v>
      </c>
      <c r="O1724" s="41" t="b">
        <v>0</v>
      </c>
      <c r="P1724" s="41" t="s">
        <v>3105</v>
      </c>
      <c r="Q1724" s="41" t="s">
        <v>1853</v>
      </c>
      <c r="R1724" s="41" t="s">
        <v>635</v>
      </c>
    </row>
    <row r="1725" spans="1:18" x14ac:dyDescent="0.25">
      <c r="A1725" s="40" t="s">
        <v>1331</v>
      </c>
      <c r="B1725" s="40" t="s">
        <v>903</v>
      </c>
      <c r="C1725" s="40" t="s">
        <v>1847</v>
      </c>
      <c r="D1725" s="40" t="s">
        <v>1848</v>
      </c>
      <c r="E1725" s="40" t="s">
        <v>2116</v>
      </c>
      <c r="F1725" s="40"/>
      <c r="G1725" s="40" t="s">
        <v>75</v>
      </c>
      <c r="H1725" s="40" t="s">
        <v>1806</v>
      </c>
      <c r="I1725" s="40" t="s">
        <v>5580</v>
      </c>
      <c r="J1725" s="40" t="s">
        <v>1847</v>
      </c>
      <c r="K1725" s="40"/>
      <c r="L1725" s="40"/>
      <c r="M1725" s="40" t="s">
        <v>6401</v>
      </c>
      <c r="N1725" s="40">
        <v>60</v>
      </c>
      <c r="O1725" s="40" t="b">
        <v>0</v>
      </c>
      <c r="P1725" s="40" t="s">
        <v>3105</v>
      </c>
      <c r="Q1725" s="40" t="s">
        <v>1853</v>
      </c>
      <c r="R1725" s="40" t="s">
        <v>635</v>
      </c>
    </row>
    <row r="1726" spans="1:18" x14ac:dyDescent="0.25">
      <c r="A1726" s="40" t="s">
        <v>1332</v>
      </c>
      <c r="B1726" s="40" t="s">
        <v>905</v>
      </c>
      <c r="C1726" s="40" t="s">
        <v>1847</v>
      </c>
      <c r="D1726" s="40" t="s">
        <v>1848</v>
      </c>
      <c r="E1726" s="40" t="s">
        <v>2001</v>
      </c>
      <c r="F1726" s="40"/>
      <c r="G1726" s="40" t="s">
        <v>76</v>
      </c>
      <c r="H1726" s="40" t="s">
        <v>1804</v>
      </c>
      <c r="I1726" s="40" t="s">
        <v>5580</v>
      </c>
      <c r="J1726" s="40" t="s">
        <v>1847</v>
      </c>
      <c r="K1726" s="40"/>
      <c r="L1726" s="40"/>
      <c r="M1726" s="40" t="s">
        <v>6402</v>
      </c>
      <c r="N1726" s="40">
        <v>60</v>
      </c>
      <c r="O1726" s="40" t="b">
        <v>0</v>
      </c>
      <c r="P1726" s="40" t="s">
        <v>3105</v>
      </c>
      <c r="Q1726" s="40" t="s">
        <v>1853</v>
      </c>
      <c r="R1726" s="40" t="s">
        <v>635</v>
      </c>
    </row>
    <row r="1727" spans="1:18" x14ac:dyDescent="0.25">
      <c r="A1727" s="40" t="s">
        <v>1333</v>
      </c>
      <c r="B1727" s="40" t="s">
        <v>903</v>
      </c>
      <c r="C1727" s="40" t="s">
        <v>1847</v>
      </c>
      <c r="D1727" s="40" t="s">
        <v>1848</v>
      </c>
      <c r="E1727" s="40" t="s">
        <v>1956</v>
      </c>
      <c r="F1727" s="40"/>
      <c r="G1727" s="40" t="s">
        <v>75</v>
      </c>
      <c r="H1727" s="40" t="s">
        <v>1806</v>
      </c>
      <c r="I1727" s="40" t="s">
        <v>5580</v>
      </c>
      <c r="J1727" s="40" t="s">
        <v>1847</v>
      </c>
      <c r="K1727" s="40"/>
      <c r="L1727" s="40"/>
      <c r="M1727" s="40" t="s">
        <v>6403</v>
      </c>
      <c r="N1727" s="40">
        <v>60</v>
      </c>
      <c r="O1727" s="40" t="b">
        <v>0</v>
      </c>
      <c r="P1727" s="40" t="s">
        <v>3105</v>
      </c>
      <c r="Q1727" s="40" t="s">
        <v>1853</v>
      </c>
      <c r="R1727" s="40" t="s">
        <v>635</v>
      </c>
    </row>
    <row r="1728" spans="1:18" x14ac:dyDescent="0.25">
      <c r="A1728" s="40" t="s">
        <v>106</v>
      </c>
      <c r="B1728" s="40" t="s">
        <v>905</v>
      </c>
      <c r="C1728" s="40" t="s">
        <v>1847</v>
      </c>
      <c r="D1728" s="40" t="s">
        <v>1848</v>
      </c>
      <c r="E1728" s="40" t="s">
        <v>1911</v>
      </c>
      <c r="F1728" s="40"/>
      <c r="G1728" s="40" t="s">
        <v>76</v>
      </c>
      <c r="H1728" s="40" t="s">
        <v>1804</v>
      </c>
      <c r="I1728" s="40" t="s">
        <v>5580</v>
      </c>
      <c r="J1728" s="40" t="s">
        <v>1847</v>
      </c>
      <c r="K1728" s="40"/>
      <c r="L1728" s="40"/>
      <c r="M1728" s="40" t="s">
        <v>6404</v>
      </c>
      <c r="N1728" s="40">
        <v>60</v>
      </c>
      <c r="O1728" s="40" t="b">
        <v>0</v>
      </c>
      <c r="P1728" s="40" t="s">
        <v>3105</v>
      </c>
      <c r="Q1728" s="40" t="s">
        <v>1853</v>
      </c>
      <c r="R1728" s="40" t="s">
        <v>635</v>
      </c>
    </row>
    <row r="1729" spans="1:18" x14ac:dyDescent="0.25">
      <c r="A1729" s="40" t="s">
        <v>189</v>
      </c>
      <c r="B1729" s="40" t="s">
        <v>905</v>
      </c>
      <c r="C1729" s="40" t="s">
        <v>1847</v>
      </c>
      <c r="D1729" s="40" t="s">
        <v>1848</v>
      </c>
      <c r="E1729" s="40" t="s">
        <v>2102</v>
      </c>
      <c r="F1729" s="40"/>
      <c r="G1729" s="40" t="s">
        <v>75</v>
      </c>
      <c r="H1729" s="40" t="s">
        <v>1806</v>
      </c>
      <c r="I1729" s="40" t="s">
        <v>5580</v>
      </c>
      <c r="J1729" s="40" t="s">
        <v>1847</v>
      </c>
      <c r="K1729" s="40"/>
      <c r="L1729" s="40"/>
      <c r="M1729" s="40" t="s">
        <v>6405</v>
      </c>
      <c r="N1729" s="40">
        <v>60</v>
      </c>
      <c r="O1729" s="40" t="b">
        <v>0</v>
      </c>
      <c r="P1729" s="40" t="s">
        <v>3105</v>
      </c>
      <c r="Q1729" s="40" t="s">
        <v>1853</v>
      </c>
      <c r="R1729" s="40" t="s">
        <v>635</v>
      </c>
    </row>
    <row r="1730" spans="1:18" x14ac:dyDescent="0.25">
      <c r="A1730" s="41" t="s">
        <v>1334</v>
      </c>
      <c r="B1730" s="41" t="s">
        <v>905</v>
      </c>
      <c r="C1730" s="41" t="s">
        <v>1847</v>
      </c>
      <c r="D1730" s="41" t="s">
        <v>1848</v>
      </c>
      <c r="E1730" s="41" t="s">
        <v>1968</v>
      </c>
      <c r="F1730" s="41"/>
      <c r="G1730" s="41" t="s">
        <v>75</v>
      </c>
      <c r="H1730" s="41" t="s">
        <v>1806</v>
      </c>
      <c r="I1730" s="41" t="s">
        <v>5580</v>
      </c>
      <c r="J1730" s="41" t="s">
        <v>1847</v>
      </c>
      <c r="K1730" s="41"/>
      <c r="L1730" s="41"/>
      <c r="M1730" s="41" t="s">
        <v>6406</v>
      </c>
      <c r="N1730" s="41">
        <v>60</v>
      </c>
      <c r="O1730" s="41" t="b">
        <v>0</v>
      </c>
      <c r="P1730" s="41" t="s">
        <v>3105</v>
      </c>
      <c r="Q1730" s="41" t="s">
        <v>1853</v>
      </c>
      <c r="R1730" s="41" t="s">
        <v>635</v>
      </c>
    </row>
    <row r="1731" spans="1:18" x14ac:dyDescent="0.25">
      <c r="A1731" s="40" t="s">
        <v>1335</v>
      </c>
      <c r="B1731" s="40" t="s">
        <v>905</v>
      </c>
      <c r="C1731" s="40" t="s">
        <v>1847</v>
      </c>
      <c r="D1731" s="40" t="s">
        <v>1848</v>
      </c>
      <c r="E1731" s="40" t="s">
        <v>2001</v>
      </c>
      <c r="F1731" s="40"/>
      <c r="G1731" s="40" t="s">
        <v>76</v>
      </c>
      <c r="H1731" s="40" t="s">
        <v>1804</v>
      </c>
      <c r="I1731" s="40" t="s">
        <v>5580</v>
      </c>
      <c r="J1731" s="40" t="s">
        <v>1847</v>
      </c>
      <c r="K1731" s="40"/>
      <c r="L1731" s="40"/>
      <c r="M1731" s="40" t="s">
        <v>6407</v>
      </c>
      <c r="N1731" s="40">
        <v>60</v>
      </c>
      <c r="O1731" s="40" t="b">
        <v>0</v>
      </c>
      <c r="P1731" s="40" t="s">
        <v>3105</v>
      </c>
      <c r="Q1731" s="40" t="s">
        <v>1853</v>
      </c>
      <c r="R1731" s="40" t="s">
        <v>635</v>
      </c>
    </row>
    <row r="1732" spans="1:18" x14ac:dyDescent="0.25">
      <c r="A1732" s="40" t="s">
        <v>6408</v>
      </c>
      <c r="B1732" s="40" t="s">
        <v>905</v>
      </c>
      <c r="C1732" s="40" t="s">
        <v>1847</v>
      </c>
      <c r="D1732" s="40" t="s">
        <v>1848</v>
      </c>
      <c r="E1732" s="40" t="s">
        <v>2764</v>
      </c>
      <c r="F1732" s="40"/>
      <c r="G1732" s="40" t="s">
        <v>76</v>
      </c>
      <c r="H1732" s="40" t="s">
        <v>1804</v>
      </c>
      <c r="I1732" s="40" t="s">
        <v>5580</v>
      </c>
      <c r="J1732" s="40" t="s">
        <v>1847</v>
      </c>
      <c r="K1732" s="40"/>
      <c r="L1732" s="40"/>
      <c r="M1732" s="40" t="s">
        <v>6409</v>
      </c>
      <c r="N1732" s="40">
        <v>60</v>
      </c>
      <c r="O1732" s="40" t="b">
        <v>0</v>
      </c>
      <c r="P1732" s="40" t="s">
        <v>3105</v>
      </c>
      <c r="Q1732" s="40" t="s">
        <v>1853</v>
      </c>
      <c r="R1732" s="40" t="s">
        <v>635</v>
      </c>
    </row>
    <row r="1733" spans="1:18" x14ac:dyDescent="0.25">
      <c r="A1733" s="40" t="s">
        <v>6410</v>
      </c>
      <c r="B1733" s="40" t="s">
        <v>905</v>
      </c>
      <c r="C1733" s="40" t="s">
        <v>1847</v>
      </c>
      <c r="D1733" s="40" t="s">
        <v>1848</v>
      </c>
      <c r="E1733" s="40" t="s">
        <v>2764</v>
      </c>
      <c r="F1733" s="40"/>
      <c r="G1733" s="40" t="s">
        <v>76</v>
      </c>
      <c r="H1733" s="40" t="s">
        <v>1804</v>
      </c>
      <c r="I1733" s="40" t="s">
        <v>5580</v>
      </c>
      <c r="J1733" s="40" t="s">
        <v>1847</v>
      </c>
      <c r="K1733" s="40"/>
      <c r="L1733" s="40"/>
      <c r="M1733" s="40" t="s">
        <v>6411</v>
      </c>
      <c r="N1733" s="40">
        <v>60</v>
      </c>
      <c r="O1733" s="40" t="b">
        <v>0</v>
      </c>
      <c r="P1733" s="40" t="s">
        <v>3105</v>
      </c>
      <c r="Q1733" s="40" t="s">
        <v>1853</v>
      </c>
      <c r="R1733" s="40" t="s">
        <v>635</v>
      </c>
    </row>
    <row r="1734" spans="1:18" x14ac:dyDescent="0.25">
      <c r="A1734" s="40" t="s">
        <v>499</v>
      </c>
      <c r="B1734" s="40" t="s">
        <v>905</v>
      </c>
      <c r="C1734" s="40" t="s">
        <v>1847</v>
      </c>
      <c r="D1734" s="40" t="s">
        <v>1848</v>
      </c>
      <c r="E1734" s="40" t="s">
        <v>1911</v>
      </c>
      <c r="F1734" s="40"/>
      <c r="G1734" s="40" t="s">
        <v>76</v>
      </c>
      <c r="H1734" s="40" t="s">
        <v>1804</v>
      </c>
      <c r="I1734" s="40" t="s">
        <v>5580</v>
      </c>
      <c r="J1734" s="40" t="s">
        <v>1847</v>
      </c>
      <c r="K1734" s="40"/>
      <c r="L1734" s="40"/>
      <c r="M1734" s="40" t="s">
        <v>6412</v>
      </c>
      <c r="N1734" s="40">
        <v>60</v>
      </c>
      <c r="O1734" s="40" t="b">
        <v>0</v>
      </c>
      <c r="P1734" s="40" t="s">
        <v>3105</v>
      </c>
      <c r="Q1734" s="40" t="s">
        <v>1853</v>
      </c>
      <c r="R1734" s="40" t="s">
        <v>635</v>
      </c>
    </row>
    <row r="1735" spans="1:18" x14ac:dyDescent="0.25">
      <c r="A1735" s="41" t="s">
        <v>6413</v>
      </c>
      <c r="B1735" s="41" t="s">
        <v>905</v>
      </c>
      <c r="C1735" s="41" t="s">
        <v>1847</v>
      </c>
      <c r="D1735" s="41" t="s">
        <v>1848</v>
      </c>
      <c r="E1735" s="41" t="s">
        <v>2001</v>
      </c>
      <c r="F1735" s="41"/>
      <c r="G1735" s="41" t="s">
        <v>76</v>
      </c>
      <c r="H1735" s="41" t="s">
        <v>1804</v>
      </c>
      <c r="I1735" s="41" t="s">
        <v>5580</v>
      </c>
      <c r="J1735" s="41" t="s">
        <v>1847</v>
      </c>
      <c r="K1735" s="41"/>
      <c r="L1735" s="41"/>
      <c r="M1735" s="41" t="s">
        <v>6414</v>
      </c>
      <c r="N1735" s="41">
        <v>60</v>
      </c>
      <c r="O1735" s="41" t="b">
        <v>0</v>
      </c>
      <c r="P1735" s="41" t="s">
        <v>3105</v>
      </c>
      <c r="Q1735" s="41" t="s">
        <v>1853</v>
      </c>
      <c r="R1735" s="41" t="s">
        <v>635</v>
      </c>
    </row>
    <row r="1736" spans="1:18" x14ac:dyDescent="0.25">
      <c r="A1736" s="40" t="s">
        <v>1336</v>
      </c>
      <c r="B1736" s="40" t="s">
        <v>903</v>
      </c>
      <c r="C1736" s="40" t="s">
        <v>1847</v>
      </c>
      <c r="D1736" s="40" t="s">
        <v>1848</v>
      </c>
      <c r="E1736" s="40" t="s">
        <v>2116</v>
      </c>
      <c r="F1736" s="40"/>
      <c r="G1736" s="40" t="s">
        <v>75</v>
      </c>
      <c r="H1736" s="40" t="s">
        <v>1806</v>
      </c>
      <c r="I1736" s="40" t="s">
        <v>5580</v>
      </c>
      <c r="J1736" s="40" t="s">
        <v>1847</v>
      </c>
      <c r="K1736" s="40"/>
      <c r="L1736" s="40"/>
      <c r="M1736" s="40" t="s">
        <v>6415</v>
      </c>
      <c r="N1736" s="40">
        <v>60</v>
      </c>
      <c r="O1736" s="40" t="b">
        <v>0</v>
      </c>
      <c r="P1736" s="40" t="s">
        <v>3105</v>
      </c>
      <c r="Q1736" s="40" t="s">
        <v>1853</v>
      </c>
      <c r="R1736" s="40" t="s">
        <v>635</v>
      </c>
    </row>
    <row r="1737" spans="1:18" x14ac:dyDescent="0.25">
      <c r="A1737" s="41" t="s">
        <v>1337</v>
      </c>
      <c r="B1737" s="41" t="s">
        <v>903</v>
      </c>
      <c r="C1737" s="41" t="s">
        <v>1847</v>
      </c>
      <c r="D1737" s="41" t="s">
        <v>1848</v>
      </c>
      <c r="E1737" s="41" t="s">
        <v>1956</v>
      </c>
      <c r="F1737" s="41"/>
      <c r="G1737" s="41" t="s">
        <v>75</v>
      </c>
      <c r="H1737" s="41" t="s">
        <v>1806</v>
      </c>
      <c r="I1737" s="41" t="s">
        <v>5580</v>
      </c>
      <c r="J1737" s="41" t="s">
        <v>1847</v>
      </c>
      <c r="K1737" s="41"/>
      <c r="L1737" s="41"/>
      <c r="M1737" s="41" t="s">
        <v>6416</v>
      </c>
      <c r="N1737" s="41">
        <v>60</v>
      </c>
      <c r="O1737" s="41" t="b">
        <v>0</v>
      </c>
      <c r="P1737" s="41" t="s">
        <v>3105</v>
      </c>
      <c r="Q1737" s="41" t="s">
        <v>1853</v>
      </c>
      <c r="R1737" s="41" t="s">
        <v>635</v>
      </c>
    </row>
    <row r="1738" spans="1:18" x14ac:dyDescent="0.25">
      <c r="A1738" s="40" t="s">
        <v>1338</v>
      </c>
      <c r="B1738" s="40" t="s">
        <v>905</v>
      </c>
      <c r="C1738" s="40" t="s">
        <v>1847</v>
      </c>
      <c r="D1738" s="40" t="s">
        <v>1848</v>
      </c>
      <c r="E1738" s="40" t="s">
        <v>1941</v>
      </c>
      <c r="F1738" s="40"/>
      <c r="G1738" s="40" t="s">
        <v>76</v>
      </c>
      <c r="H1738" s="40" t="s">
        <v>1804</v>
      </c>
      <c r="I1738" s="40" t="s">
        <v>5580</v>
      </c>
      <c r="J1738" s="40" t="s">
        <v>1847</v>
      </c>
      <c r="K1738" s="40"/>
      <c r="L1738" s="40"/>
      <c r="M1738" s="40" t="s">
        <v>6417</v>
      </c>
      <c r="N1738" s="40">
        <v>60</v>
      </c>
      <c r="O1738" s="40" t="b">
        <v>0</v>
      </c>
      <c r="P1738" s="40" t="s">
        <v>3105</v>
      </c>
      <c r="Q1738" s="40" t="s">
        <v>1853</v>
      </c>
      <c r="R1738" s="40" t="s">
        <v>635</v>
      </c>
    </row>
    <row r="1739" spans="1:18" x14ac:dyDescent="0.25">
      <c r="A1739" s="40" t="s">
        <v>1339</v>
      </c>
      <c r="B1739" s="40" t="s">
        <v>903</v>
      </c>
      <c r="C1739" s="40" t="s">
        <v>1847</v>
      </c>
      <c r="D1739" s="40" t="s">
        <v>1848</v>
      </c>
      <c r="E1739" s="40" t="s">
        <v>1956</v>
      </c>
      <c r="F1739" s="40"/>
      <c r="G1739" s="40" t="s">
        <v>75</v>
      </c>
      <c r="H1739" s="40" t="s">
        <v>1806</v>
      </c>
      <c r="I1739" s="40" t="s">
        <v>5580</v>
      </c>
      <c r="J1739" s="40" t="s">
        <v>1847</v>
      </c>
      <c r="K1739" s="40"/>
      <c r="L1739" s="40"/>
      <c r="M1739" s="40" t="s">
        <v>6418</v>
      </c>
      <c r="N1739" s="40">
        <v>60</v>
      </c>
      <c r="O1739" s="40" t="b">
        <v>0</v>
      </c>
      <c r="P1739" s="40" t="s">
        <v>3105</v>
      </c>
      <c r="Q1739" s="40" t="s">
        <v>1853</v>
      </c>
      <c r="R1739" s="40" t="s">
        <v>635</v>
      </c>
    </row>
    <row r="1740" spans="1:18" x14ac:dyDescent="0.25">
      <c r="A1740" s="40" t="s">
        <v>188</v>
      </c>
      <c r="B1740" s="40" t="s">
        <v>905</v>
      </c>
      <c r="C1740" s="40" t="s">
        <v>1847</v>
      </c>
      <c r="D1740" s="40" t="s">
        <v>1848</v>
      </c>
      <c r="E1740" s="40" t="s">
        <v>2083</v>
      </c>
      <c r="F1740" s="40"/>
      <c r="G1740" s="40" t="s">
        <v>75</v>
      </c>
      <c r="H1740" s="40" t="s">
        <v>1806</v>
      </c>
      <c r="I1740" s="40" t="s">
        <v>5580</v>
      </c>
      <c r="J1740" s="40" t="s">
        <v>1847</v>
      </c>
      <c r="K1740" s="40"/>
      <c r="L1740" s="40"/>
      <c r="M1740" s="40" t="s">
        <v>6419</v>
      </c>
      <c r="N1740" s="40">
        <v>60</v>
      </c>
      <c r="O1740" s="40" t="b">
        <v>0</v>
      </c>
      <c r="P1740" s="40" t="s">
        <v>3105</v>
      </c>
      <c r="Q1740" s="40" t="s">
        <v>1853</v>
      </c>
      <c r="R1740" s="40" t="s">
        <v>635</v>
      </c>
    </row>
    <row r="1741" spans="1:18" x14ac:dyDescent="0.25">
      <c r="A1741" s="41" t="s">
        <v>502</v>
      </c>
      <c r="B1741" s="41" t="s">
        <v>905</v>
      </c>
      <c r="C1741" s="41" t="s">
        <v>1847</v>
      </c>
      <c r="D1741" s="41" t="s">
        <v>1848</v>
      </c>
      <c r="E1741" s="41" t="s">
        <v>1862</v>
      </c>
      <c r="F1741" s="41"/>
      <c r="G1741" s="41" t="s">
        <v>75</v>
      </c>
      <c r="H1741" s="41" t="s">
        <v>1806</v>
      </c>
      <c r="I1741" s="41" t="s">
        <v>5580</v>
      </c>
      <c r="J1741" s="41" t="s">
        <v>1847</v>
      </c>
      <c r="K1741" s="41"/>
      <c r="L1741" s="41"/>
      <c r="M1741" s="41" t="s">
        <v>6420</v>
      </c>
      <c r="N1741" s="41">
        <v>60</v>
      </c>
      <c r="O1741" s="41" t="b">
        <v>0</v>
      </c>
      <c r="P1741" s="41" t="s">
        <v>3105</v>
      </c>
      <c r="Q1741" s="41" t="s">
        <v>1853</v>
      </c>
      <c r="R1741" s="41" t="s">
        <v>635</v>
      </c>
    </row>
    <row r="1742" spans="1:18" x14ac:dyDescent="0.25">
      <c r="A1742" s="40" t="s">
        <v>503</v>
      </c>
      <c r="B1742" s="40" t="s">
        <v>905</v>
      </c>
      <c r="C1742" s="40" t="s">
        <v>1847</v>
      </c>
      <c r="D1742" s="40" t="s">
        <v>1848</v>
      </c>
      <c r="E1742" s="40" t="s">
        <v>1968</v>
      </c>
      <c r="F1742" s="40"/>
      <c r="G1742" s="40" t="s">
        <v>75</v>
      </c>
      <c r="H1742" s="40" t="s">
        <v>1806</v>
      </c>
      <c r="I1742" s="40" t="s">
        <v>5580</v>
      </c>
      <c r="J1742" s="40" t="s">
        <v>1847</v>
      </c>
      <c r="K1742" s="40"/>
      <c r="L1742" s="40"/>
      <c r="M1742" s="40" t="s">
        <v>6421</v>
      </c>
      <c r="N1742" s="40">
        <v>60</v>
      </c>
      <c r="O1742" s="40" t="b">
        <v>0</v>
      </c>
      <c r="P1742" s="40" t="s">
        <v>3105</v>
      </c>
      <c r="Q1742" s="40" t="s">
        <v>1853</v>
      </c>
      <c r="R1742" s="40" t="s">
        <v>635</v>
      </c>
    </row>
    <row r="1743" spans="1:18" x14ac:dyDescent="0.25">
      <c r="A1743" s="40" t="s">
        <v>1340</v>
      </c>
      <c r="B1743" s="40" t="s">
        <v>903</v>
      </c>
      <c r="C1743" s="40" t="s">
        <v>1847</v>
      </c>
      <c r="D1743" s="40" t="s">
        <v>1848</v>
      </c>
      <c r="E1743" s="40" t="s">
        <v>1956</v>
      </c>
      <c r="F1743" s="40"/>
      <c r="G1743" s="40" t="s">
        <v>75</v>
      </c>
      <c r="H1743" s="40" t="s">
        <v>1806</v>
      </c>
      <c r="I1743" s="40" t="s">
        <v>5580</v>
      </c>
      <c r="J1743" s="40" t="s">
        <v>1847</v>
      </c>
      <c r="K1743" s="40"/>
      <c r="L1743" s="40"/>
      <c r="M1743" s="40" t="s">
        <v>6422</v>
      </c>
      <c r="N1743" s="40">
        <v>60</v>
      </c>
      <c r="O1743" s="40" t="b">
        <v>0</v>
      </c>
      <c r="P1743" s="40" t="s">
        <v>3105</v>
      </c>
      <c r="Q1743" s="40" t="s">
        <v>1853</v>
      </c>
      <c r="R1743" s="40" t="s">
        <v>635</v>
      </c>
    </row>
    <row r="1744" spans="1:18" x14ac:dyDescent="0.25">
      <c r="A1744" s="41" t="s">
        <v>6423</v>
      </c>
      <c r="B1744" s="41" t="s">
        <v>905</v>
      </c>
      <c r="C1744" s="41" t="s">
        <v>1847</v>
      </c>
      <c r="D1744" s="41" t="s">
        <v>1848</v>
      </c>
      <c r="E1744" s="41" t="s">
        <v>1968</v>
      </c>
      <c r="F1744" s="41"/>
      <c r="G1744" s="41" t="s">
        <v>75</v>
      </c>
      <c r="H1744" s="41" t="s">
        <v>1806</v>
      </c>
      <c r="I1744" s="41" t="s">
        <v>5580</v>
      </c>
      <c r="J1744" s="41" t="s">
        <v>1847</v>
      </c>
      <c r="K1744" s="41"/>
      <c r="L1744" s="41"/>
      <c r="M1744" s="41" t="s">
        <v>6424</v>
      </c>
      <c r="N1744" s="41">
        <v>60</v>
      </c>
      <c r="O1744" s="41" t="b">
        <v>0</v>
      </c>
      <c r="P1744" s="41" t="s">
        <v>3105</v>
      </c>
      <c r="Q1744" s="41" t="s">
        <v>1853</v>
      </c>
      <c r="R1744" s="41" t="s">
        <v>635</v>
      </c>
    </row>
    <row r="1745" spans="1:18" x14ac:dyDescent="0.25">
      <c r="A1745" s="40" t="s">
        <v>1341</v>
      </c>
      <c r="B1745" s="40" t="s">
        <v>903</v>
      </c>
      <c r="C1745" s="40" t="s">
        <v>1847</v>
      </c>
      <c r="D1745" s="40" t="s">
        <v>1848</v>
      </c>
      <c r="E1745" s="40" t="s">
        <v>2060</v>
      </c>
      <c r="F1745" s="40"/>
      <c r="G1745" s="40" t="s">
        <v>75</v>
      </c>
      <c r="H1745" s="40" t="s">
        <v>1806</v>
      </c>
      <c r="I1745" s="40" t="s">
        <v>5580</v>
      </c>
      <c r="J1745" s="40" t="s">
        <v>1847</v>
      </c>
      <c r="K1745" s="40"/>
      <c r="L1745" s="40"/>
      <c r="M1745" s="40" t="s">
        <v>6425</v>
      </c>
      <c r="N1745" s="40">
        <v>60</v>
      </c>
      <c r="O1745" s="40" t="b">
        <v>0</v>
      </c>
      <c r="P1745" s="40" t="s">
        <v>3105</v>
      </c>
      <c r="Q1745" s="40" t="s">
        <v>1853</v>
      </c>
      <c r="R1745" s="40" t="s">
        <v>635</v>
      </c>
    </row>
    <row r="1746" spans="1:18" x14ac:dyDescent="0.25">
      <c r="A1746" s="41" t="s">
        <v>505</v>
      </c>
      <c r="B1746" s="41" t="s">
        <v>905</v>
      </c>
      <c r="C1746" s="41" t="s">
        <v>1847</v>
      </c>
      <c r="D1746" s="41" t="s">
        <v>1848</v>
      </c>
      <c r="E1746" s="41" t="s">
        <v>1960</v>
      </c>
      <c r="F1746" s="41"/>
      <c r="G1746" s="41" t="s">
        <v>76</v>
      </c>
      <c r="H1746" s="41" t="s">
        <v>1804</v>
      </c>
      <c r="I1746" s="41" t="s">
        <v>5580</v>
      </c>
      <c r="J1746" s="41" t="s">
        <v>1847</v>
      </c>
      <c r="K1746" s="41"/>
      <c r="L1746" s="41"/>
      <c r="M1746" s="41" t="s">
        <v>6426</v>
      </c>
      <c r="N1746" s="41">
        <v>60</v>
      </c>
      <c r="O1746" s="41" t="b">
        <v>0</v>
      </c>
      <c r="P1746" s="41" t="s">
        <v>3105</v>
      </c>
      <c r="Q1746" s="41" t="s">
        <v>1853</v>
      </c>
      <c r="R1746" s="41" t="s">
        <v>635</v>
      </c>
    </row>
    <row r="1747" spans="1:18" x14ac:dyDescent="0.25">
      <c r="A1747" s="40" t="s">
        <v>1342</v>
      </c>
      <c r="B1747" s="40" t="s">
        <v>903</v>
      </c>
      <c r="C1747" s="40" t="s">
        <v>1847</v>
      </c>
      <c r="D1747" s="40" t="s">
        <v>1848</v>
      </c>
      <c r="E1747" s="40" t="s">
        <v>2116</v>
      </c>
      <c r="F1747" s="40"/>
      <c r="G1747" s="40" t="s">
        <v>75</v>
      </c>
      <c r="H1747" s="40" t="s">
        <v>1806</v>
      </c>
      <c r="I1747" s="40" t="s">
        <v>5580</v>
      </c>
      <c r="J1747" s="40" t="s">
        <v>1847</v>
      </c>
      <c r="K1747" s="40"/>
      <c r="L1747" s="40"/>
      <c r="M1747" s="40" t="s">
        <v>6427</v>
      </c>
      <c r="N1747" s="40">
        <v>60</v>
      </c>
      <c r="O1747" s="40" t="b">
        <v>0</v>
      </c>
      <c r="P1747" s="40" t="s">
        <v>3105</v>
      </c>
      <c r="Q1747" s="40" t="s">
        <v>1853</v>
      </c>
      <c r="R1747" s="40" t="s">
        <v>635</v>
      </c>
    </row>
    <row r="1748" spans="1:18" x14ac:dyDescent="0.25">
      <c r="A1748" s="40" t="s">
        <v>1343</v>
      </c>
      <c r="B1748" s="40" t="s">
        <v>905</v>
      </c>
      <c r="C1748" s="40" t="s">
        <v>1847</v>
      </c>
      <c r="D1748" s="40" t="s">
        <v>1848</v>
      </c>
      <c r="E1748" s="40" t="s">
        <v>1911</v>
      </c>
      <c r="F1748" s="40"/>
      <c r="G1748" s="40" t="s">
        <v>76</v>
      </c>
      <c r="H1748" s="40" t="s">
        <v>1804</v>
      </c>
      <c r="I1748" s="40" t="s">
        <v>5580</v>
      </c>
      <c r="J1748" s="40" t="s">
        <v>1847</v>
      </c>
      <c r="K1748" s="40"/>
      <c r="L1748" s="40"/>
      <c r="M1748" s="40" t="s">
        <v>6428</v>
      </c>
      <c r="N1748" s="40">
        <v>60</v>
      </c>
      <c r="O1748" s="40" t="b">
        <v>0</v>
      </c>
      <c r="P1748" s="40" t="s">
        <v>3105</v>
      </c>
      <c r="Q1748" s="40" t="s">
        <v>1853</v>
      </c>
      <c r="R1748" s="40" t="s">
        <v>635</v>
      </c>
    </row>
    <row r="1749" spans="1:18" x14ac:dyDescent="0.25">
      <c r="A1749" s="40" t="s">
        <v>372</v>
      </c>
      <c r="B1749" s="40" t="s">
        <v>905</v>
      </c>
      <c r="C1749" s="40" t="s">
        <v>1847</v>
      </c>
      <c r="D1749" s="40" t="s">
        <v>1848</v>
      </c>
      <c r="E1749" s="40" t="s">
        <v>1911</v>
      </c>
      <c r="F1749" s="40"/>
      <c r="G1749" s="40" t="s">
        <v>76</v>
      </c>
      <c r="H1749" s="40" t="s">
        <v>1804</v>
      </c>
      <c r="I1749" s="40" t="s">
        <v>5580</v>
      </c>
      <c r="J1749" s="40" t="s">
        <v>1847</v>
      </c>
      <c r="K1749" s="40"/>
      <c r="L1749" s="40"/>
      <c r="M1749" s="40" t="s">
        <v>6429</v>
      </c>
      <c r="N1749" s="40">
        <v>60</v>
      </c>
      <c r="O1749" s="40" t="b">
        <v>0</v>
      </c>
      <c r="P1749" s="40" t="s">
        <v>3105</v>
      </c>
      <c r="Q1749" s="40" t="s">
        <v>1853</v>
      </c>
      <c r="R1749" s="40" t="s">
        <v>635</v>
      </c>
    </row>
    <row r="1750" spans="1:18" x14ac:dyDescent="0.25">
      <c r="A1750" s="40" t="s">
        <v>524</v>
      </c>
      <c r="B1750" s="40" t="s">
        <v>905</v>
      </c>
      <c r="C1750" s="40" t="s">
        <v>1847</v>
      </c>
      <c r="D1750" s="40" t="s">
        <v>1848</v>
      </c>
      <c r="E1750" s="40" t="s">
        <v>1968</v>
      </c>
      <c r="F1750" s="40"/>
      <c r="G1750" s="40" t="s">
        <v>75</v>
      </c>
      <c r="H1750" s="40" t="s">
        <v>1806</v>
      </c>
      <c r="I1750" s="40" t="s">
        <v>5580</v>
      </c>
      <c r="J1750" s="40" t="s">
        <v>1847</v>
      </c>
      <c r="K1750" s="40"/>
      <c r="L1750" s="40"/>
      <c r="M1750" s="40" t="s">
        <v>6430</v>
      </c>
      <c r="N1750" s="40">
        <v>60</v>
      </c>
      <c r="O1750" s="40" t="b">
        <v>0</v>
      </c>
      <c r="P1750" s="40" t="s">
        <v>3105</v>
      </c>
      <c r="Q1750" s="40" t="s">
        <v>1853</v>
      </c>
      <c r="R1750" s="40" t="s">
        <v>635</v>
      </c>
    </row>
    <row r="1751" spans="1:18" x14ac:dyDescent="0.25">
      <c r="A1751" s="41" t="s">
        <v>196</v>
      </c>
      <c r="B1751" s="41" t="s">
        <v>905</v>
      </c>
      <c r="C1751" s="41" t="s">
        <v>1847</v>
      </c>
      <c r="D1751" s="41" t="s">
        <v>1848</v>
      </c>
      <c r="E1751" s="41" t="s">
        <v>2764</v>
      </c>
      <c r="F1751" s="41"/>
      <c r="G1751" s="41" t="s">
        <v>1813</v>
      </c>
      <c r="H1751" s="41" t="s">
        <v>1814</v>
      </c>
      <c r="I1751" s="41" t="s">
        <v>5580</v>
      </c>
      <c r="J1751" s="41" t="s">
        <v>1847</v>
      </c>
      <c r="K1751" s="41"/>
      <c r="L1751" s="41"/>
      <c r="M1751" s="41" t="s">
        <v>6431</v>
      </c>
      <c r="N1751" s="41">
        <v>60</v>
      </c>
      <c r="O1751" s="41" t="b">
        <v>0</v>
      </c>
      <c r="P1751" s="41" t="s">
        <v>3105</v>
      </c>
      <c r="Q1751" s="41" t="s">
        <v>1853</v>
      </c>
      <c r="R1751" s="41" t="s">
        <v>635</v>
      </c>
    </row>
    <row r="1752" spans="1:18" x14ac:dyDescent="0.25">
      <c r="A1752" s="40" t="s">
        <v>1344</v>
      </c>
      <c r="B1752" s="40" t="s">
        <v>903</v>
      </c>
      <c r="C1752" s="40" t="s">
        <v>1847</v>
      </c>
      <c r="D1752" s="40" t="s">
        <v>1848</v>
      </c>
      <c r="E1752" s="40" t="s">
        <v>3164</v>
      </c>
      <c r="F1752" s="40"/>
      <c r="G1752" s="40" t="s">
        <v>1813</v>
      </c>
      <c r="H1752" s="40" t="s">
        <v>1814</v>
      </c>
      <c r="I1752" s="40" t="s">
        <v>5580</v>
      </c>
      <c r="J1752" s="40" t="s">
        <v>1847</v>
      </c>
      <c r="K1752" s="40"/>
      <c r="L1752" s="40"/>
      <c r="M1752" s="40" t="s">
        <v>6432</v>
      </c>
      <c r="N1752" s="40">
        <v>60</v>
      </c>
      <c r="O1752" s="40" t="b">
        <v>0</v>
      </c>
      <c r="P1752" s="40" t="s">
        <v>3105</v>
      </c>
      <c r="Q1752" s="40" t="s">
        <v>1853</v>
      </c>
      <c r="R1752" s="40" t="s">
        <v>635</v>
      </c>
    </row>
    <row r="1753" spans="1:18" x14ac:dyDescent="0.25">
      <c r="A1753" s="40" t="s">
        <v>523</v>
      </c>
      <c r="B1753" s="40" t="s">
        <v>905</v>
      </c>
      <c r="C1753" s="40" t="s">
        <v>1847</v>
      </c>
      <c r="D1753" s="40" t="s">
        <v>1848</v>
      </c>
      <c r="E1753" s="40" t="s">
        <v>1968</v>
      </c>
      <c r="F1753" s="40"/>
      <c r="G1753" s="40" t="s">
        <v>75</v>
      </c>
      <c r="H1753" s="40" t="s">
        <v>1806</v>
      </c>
      <c r="I1753" s="40" t="s">
        <v>5580</v>
      </c>
      <c r="J1753" s="40" t="s">
        <v>1847</v>
      </c>
      <c r="K1753" s="40"/>
      <c r="L1753" s="40"/>
      <c r="M1753" s="40" t="s">
        <v>6433</v>
      </c>
      <c r="N1753" s="40">
        <v>60</v>
      </c>
      <c r="O1753" s="40" t="b">
        <v>0</v>
      </c>
      <c r="P1753" s="40" t="s">
        <v>3105</v>
      </c>
      <c r="Q1753" s="40" t="s">
        <v>1853</v>
      </c>
      <c r="R1753" s="40" t="s">
        <v>635</v>
      </c>
    </row>
    <row r="1754" spans="1:18" x14ac:dyDescent="0.25">
      <c r="A1754" s="40" t="s">
        <v>1345</v>
      </c>
      <c r="B1754" s="40" t="s">
        <v>905</v>
      </c>
      <c r="C1754" s="40" t="s">
        <v>1847</v>
      </c>
      <c r="D1754" s="40" t="s">
        <v>1848</v>
      </c>
      <c r="E1754" s="40" t="s">
        <v>1911</v>
      </c>
      <c r="F1754" s="40"/>
      <c r="G1754" s="40" t="s">
        <v>76</v>
      </c>
      <c r="H1754" s="40" t="s">
        <v>1804</v>
      </c>
      <c r="I1754" s="40" t="s">
        <v>5580</v>
      </c>
      <c r="J1754" s="40" t="s">
        <v>1847</v>
      </c>
      <c r="K1754" s="40"/>
      <c r="L1754" s="40"/>
      <c r="M1754" s="40" t="s">
        <v>6434</v>
      </c>
      <c r="N1754" s="40">
        <v>60</v>
      </c>
      <c r="O1754" s="40" t="b">
        <v>0</v>
      </c>
      <c r="P1754" s="40" t="s">
        <v>3105</v>
      </c>
      <c r="Q1754" s="40" t="s">
        <v>1853</v>
      </c>
      <c r="R1754" s="40" t="s">
        <v>635</v>
      </c>
    </row>
    <row r="1755" spans="1:18" x14ac:dyDescent="0.25">
      <c r="A1755" s="40" t="s">
        <v>1346</v>
      </c>
      <c r="B1755" s="40" t="s">
        <v>903</v>
      </c>
      <c r="C1755" s="40" t="s">
        <v>1847</v>
      </c>
      <c r="D1755" s="40" t="s">
        <v>1848</v>
      </c>
      <c r="E1755" s="40" t="s">
        <v>2060</v>
      </c>
      <c r="F1755" s="40"/>
      <c r="G1755" s="40" t="s">
        <v>75</v>
      </c>
      <c r="H1755" s="40" t="s">
        <v>1806</v>
      </c>
      <c r="I1755" s="40" t="s">
        <v>5580</v>
      </c>
      <c r="J1755" s="40" t="s">
        <v>1847</v>
      </c>
      <c r="K1755" s="40"/>
      <c r="L1755" s="40"/>
      <c r="M1755" s="40" t="s">
        <v>6435</v>
      </c>
      <c r="N1755" s="40">
        <v>60</v>
      </c>
      <c r="O1755" s="40" t="b">
        <v>0</v>
      </c>
      <c r="P1755" s="40" t="s">
        <v>3105</v>
      </c>
      <c r="Q1755" s="40" t="s">
        <v>1853</v>
      </c>
      <c r="R1755" s="40" t="s">
        <v>635</v>
      </c>
    </row>
    <row r="1756" spans="1:18" x14ac:dyDescent="0.25">
      <c r="A1756" s="40" t="s">
        <v>80</v>
      </c>
      <c r="B1756" s="40" t="s">
        <v>905</v>
      </c>
      <c r="C1756" s="40" t="s">
        <v>1847</v>
      </c>
      <c r="D1756" s="40" t="s">
        <v>1848</v>
      </c>
      <c r="E1756" s="40" t="s">
        <v>2001</v>
      </c>
      <c r="F1756" s="40"/>
      <c r="G1756" s="40" t="s">
        <v>76</v>
      </c>
      <c r="H1756" s="40" t="s">
        <v>1804</v>
      </c>
      <c r="I1756" s="40" t="s">
        <v>5580</v>
      </c>
      <c r="J1756" s="40" t="s">
        <v>1847</v>
      </c>
      <c r="K1756" s="40"/>
      <c r="L1756" s="40"/>
      <c r="M1756" s="40" t="s">
        <v>6436</v>
      </c>
      <c r="N1756" s="40">
        <v>60</v>
      </c>
      <c r="O1756" s="40" t="b">
        <v>0</v>
      </c>
      <c r="P1756" s="40" t="s">
        <v>3105</v>
      </c>
      <c r="Q1756" s="40" t="s">
        <v>1853</v>
      </c>
      <c r="R1756" s="40" t="s">
        <v>635</v>
      </c>
    </row>
    <row r="1757" spans="1:18" x14ac:dyDescent="0.25">
      <c r="A1757" s="40" t="s">
        <v>1347</v>
      </c>
      <c r="B1757" s="40" t="s">
        <v>905</v>
      </c>
      <c r="C1757" s="40" t="s">
        <v>1847</v>
      </c>
      <c r="D1757" s="40" t="s">
        <v>1848</v>
      </c>
      <c r="E1757" s="40" t="s">
        <v>1985</v>
      </c>
      <c r="F1757" s="40"/>
      <c r="G1757" s="40" t="s">
        <v>1813</v>
      </c>
      <c r="H1757" s="40" t="s">
        <v>1814</v>
      </c>
      <c r="I1757" s="40" t="s">
        <v>5580</v>
      </c>
      <c r="J1757" s="40" t="s">
        <v>1847</v>
      </c>
      <c r="K1757" s="40"/>
      <c r="L1757" s="40"/>
      <c r="M1757" s="40" t="s">
        <v>6437</v>
      </c>
      <c r="N1757" s="40">
        <v>60</v>
      </c>
      <c r="O1757" s="40" t="b">
        <v>0</v>
      </c>
      <c r="P1757" s="40" t="s">
        <v>3105</v>
      </c>
      <c r="Q1757" s="40" t="s">
        <v>1853</v>
      </c>
      <c r="R1757" s="40" t="s">
        <v>635</v>
      </c>
    </row>
    <row r="1758" spans="1:18" x14ac:dyDescent="0.25">
      <c r="A1758" s="41" t="s">
        <v>1348</v>
      </c>
      <c r="B1758" s="41" t="s">
        <v>903</v>
      </c>
      <c r="C1758" s="41" t="s">
        <v>1847</v>
      </c>
      <c r="D1758" s="41" t="s">
        <v>1848</v>
      </c>
      <c r="E1758" s="41" t="s">
        <v>2116</v>
      </c>
      <c r="F1758" s="41"/>
      <c r="G1758" s="41" t="s">
        <v>75</v>
      </c>
      <c r="H1758" s="41" t="s">
        <v>1806</v>
      </c>
      <c r="I1758" s="41" t="s">
        <v>5580</v>
      </c>
      <c r="J1758" s="41" t="s">
        <v>1847</v>
      </c>
      <c r="K1758" s="41"/>
      <c r="L1758" s="41"/>
      <c r="M1758" s="41" t="s">
        <v>6438</v>
      </c>
      <c r="N1758" s="41">
        <v>60</v>
      </c>
      <c r="O1758" s="41" t="b">
        <v>0</v>
      </c>
      <c r="P1758" s="41" t="s">
        <v>3105</v>
      </c>
      <c r="Q1758" s="41" t="s">
        <v>1853</v>
      </c>
      <c r="R1758" s="41" t="s">
        <v>635</v>
      </c>
    </row>
    <row r="1759" spans="1:18" x14ac:dyDescent="0.25">
      <c r="A1759" s="40" t="s">
        <v>6439</v>
      </c>
      <c r="B1759" s="40" t="s">
        <v>905</v>
      </c>
      <c r="C1759" s="40" t="s">
        <v>1847</v>
      </c>
      <c r="D1759" s="40" t="s">
        <v>1848</v>
      </c>
      <c r="E1759" s="40" t="s">
        <v>1862</v>
      </c>
      <c r="F1759" s="40"/>
      <c r="G1759" s="40" t="s">
        <v>75</v>
      </c>
      <c r="H1759" s="40" t="s">
        <v>1806</v>
      </c>
      <c r="I1759" s="40" t="s">
        <v>5580</v>
      </c>
      <c r="J1759" s="40" t="s">
        <v>1847</v>
      </c>
      <c r="K1759" s="40"/>
      <c r="L1759" s="40"/>
      <c r="M1759" s="40" t="s">
        <v>6440</v>
      </c>
      <c r="N1759" s="40">
        <v>60</v>
      </c>
      <c r="O1759" s="40" t="b">
        <v>0</v>
      </c>
      <c r="P1759" s="40" t="s">
        <v>3105</v>
      </c>
      <c r="Q1759" s="40" t="s">
        <v>1853</v>
      </c>
      <c r="R1759" s="40" t="s">
        <v>635</v>
      </c>
    </row>
    <row r="1760" spans="1:18" x14ac:dyDescent="0.25">
      <c r="A1760" s="40" t="s">
        <v>6441</v>
      </c>
      <c r="B1760" s="40" t="s">
        <v>905</v>
      </c>
      <c r="C1760" s="40" t="s">
        <v>1847</v>
      </c>
      <c r="D1760" s="40" t="s">
        <v>1848</v>
      </c>
      <c r="E1760" s="40" t="s">
        <v>1985</v>
      </c>
      <c r="F1760" s="40"/>
      <c r="G1760" s="40" t="s">
        <v>1813</v>
      </c>
      <c r="H1760" s="40" t="s">
        <v>1814</v>
      </c>
      <c r="I1760" s="40" t="s">
        <v>5580</v>
      </c>
      <c r="J1760" s="40" t="s">
        <v>1847</v>
      </c>
      <c r="K1760" s="40"/>
      <c r="L1760" s="40"/>
      <c r="M1760" s="40" t="s">
        <v>6442</v>
      </c>
      <c r="N1760" s="40">
        <v>60</v>
      </c>
      <c r="O1760" s="40" t="b">
        <v>0</v>
      </c>
      <c r="P1760" s="40" t="s">
        <v>3105</v>
      </c>
      <c r="Q1760" s="40" t="s">
        <v>1853</v>
      </c>
      <c r="R1760" s="40" t="s">
        <v>635</v>
      </c>
    </row>
    <row r="1761" spans="1:18" x14ac:dyDescent="0.25">
      <c r="A1761" s="40" t="s">
        <v>1349</v>
      </c>
      <c r="B1761" s="40" t="s">
        <v>903</v>
      </c>
      <c r="C1761" s="40" t="s">
        <v>1847</v>
      </c>
      <c r="D1761" s="40" t="s">
        <v>1848</v>
      </c>
      <c r="E1761" s="40" t="s">
        <v>2060</v>
      </c>
      <c r="F1761" s="40"/>
      <c r="G1761" s="40" t="s">
        <v>75</v>
      </c>
      <c r="H1761" s="40" t="s">
        <v>1806</v>
      </c>
      <c r="I1761" s="40" t="s">
        <v>5580</v>
      </c>
      <c r="J1761" s="40" t="s">
        <v>1847</v>
      </c>
      <c r="K1761" s="40"/>
      <c r="L1761" s="40"/>
      <c r="M1761" s="40" t="s">
        <v>6443</v>
      </c>
      <c r="N1761" s="40">
        <v>60</v>
      </c>
      <c r="O1761" s="40" t="b">
        <v>0</v>
      </c>
      <c r="P1761" s="40" t="s">
        <v>3105</v>
      </c>
      <c r="Q1761" s="40" t="s">
        <v>1853</v>
      </c>
      <c r="R1761" s="40" t="s">
        <v>635</v>
      </c>
    </row>
    <row r="1762" spans="1:18" x14ac:dyDescent="0.25">
      <c r="A1762" s="40" t="s">
        <v>1350</v>
      </c>
      <c r="B1762" s="40" t="s">
        <v>903</v>
      </c>
      <c r="C1762" s="40" t="s">
        <v>1847</v>
      </c>
      <c r="D1762" s="40" t="s">
        <v>1848</v>
      </c>
      <c r="E1762" s="40" t="s">
        <v>1956</v>
      </c>
      <c r="F1762" s="40"/>
      <c r="G1762" s="40" t="s">
        <v>75</v>
      </c>
      <c r="H1762" s="40" t="s">
        <v>1806</v>
      </c>
      <c r="I1762" s="40" t="s">
        <v>5580</v>
      </c>
      <c r="J1762" s="40" t="s">
        <v>1847</v>
      </c>
      <c r="K1762" s="40"/>
      <c r="L1762" s="40"/>
      <c r="M1762" s="40" t="s">
        <v>6444</v>
      </c>
      <c r="N1762" s="40">
        <v>60</v>
      </c>
      <c r="O1762" s="40" t="b">
        <v>0</v>
      </c>
      <c r="P1762" s="40" t="s">
        <v>3105</v>
      </c>
      <c r="Q1762" s="40" t="s">
        <v>1853</v>
      </c>
      <c r="R1762" s="40" t="s">
        <v>635</v>
      </c>
    </row>
    <row r="1763" spans="1:18" x14ac:dyDescent="0.25">
      <c r="A1763" s="40" t="s">
        <v>1351</v>
      </c>
      <c r="B1763" s="40" t="s">
        <v>903</v>
      </c>
      <c r="C1763" s="40" t="s">
        <v>1847</v>
      </c>
      <c r="D1763" s="40" t="s">
        <v>1848</v>
      </c>
      <c r="E1763" s="40" t="s">
        <v>2060</v>
      </c>
      <c r="F1763" s="40"/>
      <c r="G1763" s="40" t="s">
        <v>75</v>
      </c>
      <c r="H1763" s="40" t="s">
        <v>1806</v>
      </c>
      <c r="I1763" s="40" t="s">
        <v>5580</v>
      </c>
      <c r="J1763" s="40" t="s">
        <v>1847</v>
      </c>
      <c r="K1763" s="40"/>
      <c r="L1763" s="40"/>
      <c r="M1763" s="40" t="s">
        <v>6445</v>
      </c>
      <c r="N1763" s="40">
        <v>60</v>
      </c>
      <c r="O1763" s="40" t="b">
        <v>0</v>
      </c>
      <c r="P1763" s="40" t="s">
        <v>3105</v>
      </c>
      <c r="Q1763" s="40" t="s">
        <v>1853</v>
      </c>
      <c r="R1763" s="40" t="s">
        <v>635</v>
      </c>
    </row>
    <row r="1764" spans="1:18" x14ac:dyDescent="0.25">
      <c r="A1764" s="41" t="s">
        <v>526</v>
      </c>
      <c r="B1764" s="41" t="s">
        <v>905</v>
      </c>
      <c r="C1764" s="41" t="s">
        <v>1847</v>
      </c>
      <c r="D1764" s="41" t="s">
        <v>1848</v>
      </c>
      <c r="E1764" s="41" t="s">
        <v>2001</v>
      </c>
      <c r="F1764" s="41"/>
      <c r="G1764" s="41" t="s">
        <v>76</v>
      </c>
      <c r="H1764" s="41" t="s">
        <v>1804</v>
      </c>
      <c r="I1764" s="41" t="s">
        <v>5580</v>
      </c>
      <c r="J1764" s="41" t="s">
        <v>1847</v>
      </c>
      <c r="K1764" s="41"/>
      <c r="L1764" s="41"/>
      <c r="M1764" s="41" t="s">
        <v>6446</v>
      </c>
      <c r="N1764" s="41">
        <v>60</v>
      </c>
      <c r="O1764" s="41" t="b">
        <v>0</v>
      </c>
      <c r="P1764" s="41" t="s">
        <v>3105</v>
      </c>
      <c r="Q1764" s="41" t="s">
        <v>1853</v>
      </c>
      <c r="R1764" s="41" t="s">
        <v>635</v>
      </c>
    </row>
    <row r="1765" spans="1:18" x14ac:dyDescent="0.25">
      <c r="A1765" s="40" t="s">
        <v>1352</v>
      </c>
      <c r="B1765" s="40" t="s">
        <v>905</v>
      </c>
      <c r="C1765" s="40" t="s">
        <v>1847</v>
      </c>
      <c r="D1765" s="40" t="s">
        <v>1848</v>
      </c>
      <c r="E1765" s="40" t="s">
        <v>1968</v>
      </c>
      <c r="F1765" s="40"/>
      <c r="G1765" s="40" t="s">
        <v>75</v>
      </c>
      <c r="H1765" s="40" t="s">
        <v>1806</v>
      </c>
      <c r="I1765" s="40" t="s">
        <v>5580</v>
      </c>
      <c r="J1765" s="40" t="s">
        <v>1847</v>
      </c>
      <c r="K1765" s="40"/>
      <c r="L1765" s="40"/>
      <c r="M1765" s="40" t="s">
        <v>6447</v>
      </c>
      <c r="N1765" s="40">
        <v>60</v>
      </c>
      <c r="O1765" s="40" t="b">
        <v>0</v>
      </c>
      <c r="P1765" s="40" t="s">
        <v>3105</v>
      </c>
      <c r="Q1765" s="40" t="s">
        <v>1853</v>
      </c>
      <c r="R1765" s="40" t="s">
        <v>635</v>
      </c>
    </row>
    <row r="1766" spans="1:18" x14ac:dyDescent="0.25">
      <c r="A1766" s="40" t="s">
        <v>1353</v>
      </c>
      <c r="B1766" s="40" t="s">
        <v>903</v>
      </c>
      <c r="C1766" s="40" t="s">
        <v>1847</v>
      </c>
      <c r="D1766" s="40" t="s">
        <v>1848</v>
      </c>
      <c r="E1766" s="40" t="s">
        <v>1956</v>
      </c>
      <c r="F1766" s="40"/>
      <c r="G1766" s="40" t="s">
        <v>75</v>
      </c>
      <c r="H1766" s="40" t="s">
        <v>1806</v>
      </c>
      <c r="I1766" s="40" t="s">
        <v>5580</v>
      </c>
      <c r="J1766" s="40" t="s">
        <v>1847</v>
      </c>
      <c r="K1766" s="40"/>
      <c r="L1766" s="40"/>
      <c r="M1766" s="40" t="s">
        <v>6448</v>
      </c>
      <c r="N1766" s="40">
        <v>60</v>
      </c>
      <c r="O1766" s="40" t="b">
        <v>0</v>
      </c>
      <c r="P1766" s="40" t="s">
        <v>3105</v>
      </c>
      <c r="Q1766" s="40" t="s">
        <v>1853</v>
      </c>
      <c r="R1766" s="40" t="s">
        <v>635</v>
      </c>
    </row>
    <row r="1767" spans="1:18" x14ac:dyDescent="0.25">
      <c r="A1767" s="40" t="s">
        <v>1354</v>
      </c>
      <c r="B1767" s="40" t="s">
        <v>903</v>
      </c>
      <c r="C1767" s="40" t="s">
        <v>1847</v>
      </c>
      <c r="D1767" s="40" t="s">
        <v>1848</v>
      </c>
      <c r="E1767" s="40" t="s">
        <v>2060</v>
      </c>
      <c r="F1767" s="40"/>
      <c r="G1767" s="40" t="s">
        <v>76</v>
      </c>
      <c r="H1767" s="40" t="s">
        <v>1804</v>
      </c>
      <c r="I1767" s="40" t="s">
        <v>5580</v>
      </c>
      <c r="J1767" s="40" t="s">
        <v>1847</v>
      </c>
      <c r="K1767" s="40"/>
      <c r="L1767" s="40"/>
      <c r="M1767" s="40" t="s">
        <v>6449</v>
      </c>
      <c r="N1767" s="40">
        <v>60</v>
      </c>
      <c r="O1767" s="40" t="b">
        <v>0</v>
      </c>
      <c r="P1767" s="40" t="s">
        <v>3105</v>
      </c>
      <c r="Q1767" s="40" t="s">
        <v>1853</v>
      </c>
      <c r="R1767" s="40" t="s">
        <v>635</v>
      </c>
    </row>
    <row r="1768" spans="1:18" x14ac:dyDescent="0.25">
      <c r="A1768" s="41" t="s">
        <v>517</v>
      </c>
      <c r="B1768" s="41" t="s">
        <v>905</v>
      </c>
      <c r="C1768" s="41" t="s">
        <v>1847</v>
      </c>
      <c r="D1768" s="41" t="s">
        <v>1848</v>
      </c>
      <c r="E1768" s="41" t="s">
        <v>2001</v>
      </c>
      <c r="F1768" s="41"/>
      <c r="G1768" s="41" t="s">
        <v>76</v>
      </c>
      <c r="H1768" s="41" t="s">
        <v>1804</v>
      </c>
      <c r="I1768" s="41" t="s">
        <v>5580</v>
      </c>
      <c r="J1768" s="41" t="s">
        <v>1847</v>
      </c>
      <c r="K1768" s="41"/>
      <c r="L1768" s="41"/>
      <c r="M1768" s="41" t="s">
        <v>6450</v>
      </c>
      <c r="N1768" s="41">
        <v>60</v>
      </c>
      <c r="O1768" s="41" t="b">
        <v>0</v>
      </c>
      <c r="P1768" s="41" t="s">
        <v>3105</v>
      </c>
      <c r="Q1768" s="41" t="s">
        <v>1853</v>
      </c>
      <c r="R1768" s="41" t="s">
        <v>635</v>
      </c>
    </row>
    <row r="1769" spans="1:18" x14ac:dyDescent="0.25">
      <c r="A1769" s="40" t="s">
        <v>1355</v>
      </c>
      <c r="B1769" s="40" t="s">
        <v>903</v>
      </c>
      <c r="C1769" s="40" t="s">
        <v>1847</v>
      </c>
      <c r="D1769" s="40" t="s">
        <v>1848</v>
      </c>
      <c r="E1769" s="40" t="s">
        <v>1956</v>
      </c>
      <c r="F1769" s="40"/>
      <c r="G1769" s="40" t="s">
        <v>75</v>
      </c>
      <c r="H1769" s="40" t="s">
        <v>1806</v>
      </c>
      <c r="I1769" s="40" t="s">
        <v>5580</v>
      </c>
      <c r="J1769" s="40" t="s">
        <v>1847</v>
      </c>
      <c r="K1769" s="40"/>
      <c r="L1769" s="40"/>
      <c r="M1769" s="40" t="s">
        <v>6451</v>
      </c>
      <c r="N1769" s="40">
        <v>60</v>
      </c>
      <c r="O1769" s="40" t="b">
        <v>0</v>
      </c>
      <c r="P1769" s="40" t="s">
        <v>3105</v>
      </c>
      <c r="Q1769" s="40" t="s">
        <v>1853</v>
      </c>
      <c r="R1769" s="40" t="s">
        <v>635</v>
      </c>
    </row>
    <row r="1770" spans="1:18" x14ac:dyDescent="0.25">
      <c r="A1770" s="40" t="s">
        <v>1356</v>
      </c>
      <c r="B1770" s="40" t="s">
        <v>905</v>
      </c>
      <c r="C1770" s="40" t="s">
        <v>1847</v>
      </c>
      <c r="D1770" s="40" t="s">
        <v>1848</v>
      </c>
      <c r="E1770" s="40" t="s">
        <v>2083</v>
      </c>
      <c r="F1770" s="40"/>
      <c r="G1770" s="40" t="s">
        <v>1813</v>
      </c>
      <c r="H1770" s="40" t="s">
        <v>1814</v>
      </c>
      <c r="I1770" s="40" t="s">
        <v>5580</v>
      </c>
      <c r="J1770" s="40" t="s">
        <v>1847</v>
      </c>
      <c r="K1770" s="40"/>
      <c r="L1770" s="40"/>
      <c r="M1770" s="40" t="s">
        <v>6452</v>
      </c>
      <c r="N1770" s="40">
        <v>60</v>
      </c>
      <c r="O1770" s="40" t="b">
        <v>0</v>
      </c>
      <c r="P1770" s="40" t="s">
        <v>3105</v>
      </c>
      <c r="Q1770" s="40" t="s">
        <v>1853</v>
      </c>
      <c r="R1770" s="40" t="s">
        <v>635</v>
      </c>
    </row>
    <row r="1771" spans="1:18" x14ac:dyDescent="0.25">
      <c r="A1771" s="41" t="s">
        <v>1357</v>
      </c>
      <c r="B1771" s="41" t="s">
        <v>905</v>
      </c>
      <c r="C1771" s="41" t="s">
        <v>1847</v>
      </c>
      <c r="D1771" s="41" t="s">
        <v>1848</v>
      </c>
      <c r="E1771" s="41" t="s">
        <v>2102</v>
      </c>
      <c r="F1771" s="41"/>
      <c r="G1771" s="41" t="s">
        <v>1813</v>
      </c>
      <c r="H1771" s="41" t="s">
        <v>1814</v>
      </c>
      <c r="I1771" s="41" t="s">
        <v>5580</v>
      </c>
      <c r="J1771" s="41" t="s">
        <v>1847</v>
      </c>
      <c r="K1771" s="41"/>
      <c r="L1771" s="41"/>
      <c r="M1771" s="41" t="s">
        <v>6453</v>
      </c>
      <c r="N1771" s="41">
        <v>60</v>
      </c>
      <c r="O1771" s="41" t="b">
        <v>0</v>
      </c>
      <c r="P1771" s="41" t="s">
        <v>3105</v>
      </c>
      <c r="Q1771" s="41" t="s">
        <v>1853</v>
      </c>
      <c r="R1771" s="41" t="s">
        <v>635</v>
      </c>
    </row>
    <row r="1772" spans="1:18" x14ac:dyDescent="0.25">
      <c r="A1772" s="40" t="s">
        <v>378</v>
      </c>
      <c r="B1772" s="40" t="s">
        <v>905</v>
      </c>
      <c r="C1772" s="40" t="s">
        <v>1847</v>
      </c>
      <c r="D1772" s="40" t="s">
        <v>1848</v>
      </c>
      <c r="E1772" s="40" t="s">
        <v>2102</v>
      </c>
      <c r="F1772" s="40"/>
      <c r="G1772" s="40" t="s">
        <v>1813</v>
      </c>
      <c r="H1772" s="40" t="s">
        <v>1814</v>
      </c>
      <c r="I1772" s="40" t="s">
        <v>5580</v>
      </c>
      <c r="J1772" s="40" t="s">
        <v>1847</v>
      </c>
      <c r="K1772" s="40"/>
      <c r="L1772" s="40"/>
      <c r="M1772" s="40" t="s">
        <v>6454</v>
      </c>
      <c r="N1772" s="40">
        <v>60</v>
      </c>
      <c r="O1772" s="40" t="b">
        <v>0</v>
      </c>
      <c r="P1772" s="40" t="s">
        <v>3105</v>
      </c>
      <c r="Q1772" s="40" t="s">
        <v>1853</v>
      </c>
      <c r="R1772" s="40" t="s">
        <v>635</v>
      </c>
    </row>
    <row r="1773" spans="1:18" x14ac:dyDescent="0.25">
      <c r="A1773" s="41" t="s">
        <v>6455</v>
      </c>
      <c r="B1773" s="41" t="s">
        <v>905</v>
      </c>
      <c r="C1773" s="41" t="s">
        <v>1847</v>
      </c>
      <c r="D1773" s="41" t="s">
        <v>1848</v>
      </c>
      <c r="E1773" s="41" t="s">
        <v>1888</v>
      </c>
      <c r="F1773" s="41"/>
      <c r="G1773" s="41" t="s">
        <v>1813</v>
      </c>
      <c r="H1773" s="41" t="s">
        <v>1814</v>
      </c>
      <c r="I1773" s="41" t="s">
        <v>5580</v>
      </c>
      <c r="J1773" s="41" t="s">
        <v>1847</v>
      </c>
      <c r="K1773" s="41"/>
      <c r="L1773" s="41"/>
      <c r="M1773" s="41" t="s">
        <v>6456</v>
      </c>
      <c r="N1773" s="41">
        <v>60</v>
      </c>
      <c r="O1773" s="41" t="b">
        <v>0</v>
      </c>
      <c r="P1773" s="41" t="s">
        <v>3105</v>
      </c>
      <c r="Q1773" s="41" t="s">
        <v>1853</v>
      </c>
      <c r="R1773" s="41" t="s">
        <v>635</v>
      </c>
    </row>
    <row r="1774" spans="1:18" x14ac:dyDescent="0.25">
      <c r="A1774" s="40" t="s">
        <v>1358</v>
      </c>
      <c r="B1774" s="40" t="s">
        <v>905</v>
      </c>
      <c r="C1774" s="40" t="s">
        <v>1847</v>
      </c>
      <c r="D1774" s="40" t="s">
        <v>1848</v>
      </c>
      <c r="E1774" s="40" t="s">
        <v>2083</v>
      </c>
      <c r="F1774" s="40"/>
      <c r="G1774" s="40" t="s">
        <v>76</v>
      </c>
      <c r="H1774" s="40" t="s">
        <v>1804</v>
      </c>
      <c r="I1774" s="40" t="s">
        <v>5580</v>
      </c>
      <c r="J1774" s="40" t="s">
        <v>1847</v>
      </c>
      <c r="K1774" s="40"/>
      <c r="L1774" s="40"/>
      <c r="M1774" s="40" t="s">
        <v>6457</v>
      </c>
      <c r="N1774" s="40">
        <v>60</v>
      </c>
      <c r="O1774" s="40" t="b">
        <v>0</v>
      </c>
      <c r="P1774" s="40" t="s">
        <v>3105</v>
      </c>
      <c r="Q1774" s="40" t="s">
        <v>1853</v>
      </c>
      <c r="R1774" s="40" t="s">
        <v>635</v>
      </c>
    </row>
    <row r="1775" spans="1:18" x14ac:dyDescent="0.25">
      <c r="A1775" s="40" t="s">
        <v>1359</v>
      </c>
      <c r="B1775" s="40" t="s">
        <v>903</v>
      </c>
      <c r="C1775" s="40" t="s">
        <v>1847</v>
      </c>
      <c r="D1775" s="40" t="s">
        <v>1848</v>
      </c>
      <c r="E1775" s="40" t="s">
        <v>1956</v>
      </c>
      <c r="F1775" s="40"/>
      <c r="G1775" s="40" t="s">
        <v>75</v>
      </c>
      <c r="H1775" s="40" t="s">
        <v>1806</v>
      </c>
      <c r="I1775" s="40" t="s">
        <v>5580</v>
      </c>
      <c r="J1775" s="40" t="s">
        <v>1847</v>
      </c>
      <c r="K1775" s="40"/>
      <c r="L1775" s="40"/>
      <c r="M1775" s="40" t="s">
        <v>6458</v>
      </c>
      <c r="N1775" s="40">
        <v>60</v>
      </c>
      <c r="O1775" s="40" t="b">
        <v>0</v>
      </c>
      <c r="P1775" s="40" t="s">
        <v>3105</v>
      </c>
      <c r="Q1775" s="40" t="s">
        <v>1853</v>
      </c>
      <c r="R1775" s="40" t="s">
        <v>635</v>
      </c>
    </row>
    <row r="1776" spans="1:18" x14ac:dyDescent="0.25">
      <c r="A1776" s="41" t="s">
        <v>6459</v>
      </c>
      <c r="B1776" s="41" t="s">
        <v>905</v>
      </c>
      <c r="C1776" s="41" t="s">
        <v>1847</v>
      </c>
      <c r="D1776" s="41" t="s">
        <v>1848</v>
      </c>
      <c r="E1776" s="41" t="s">
        <v>1968</v>
      </c>
      <c r="F1776" s="41"/>
      <c r="G1776" s="41" t="s">
        <v>75</v>
      </c>
      <c r="H1776" s="41" t="s">
        <v>1806</v>
      </c>
      <c r="I1776" s="41" t="s">
        <v>5580</v>
      </c>
      <c r="J1776" s="41" t="s">
        <v>1847</v>
      </c>
      <c r="K1776" s="41"/>
      <c r="L1776" s="41"/>
      <c r="M1776" s="41" t="s">
        <v>6460</v>
      </c>
      <c r="N1776" s="41">
        <v>60</v>
      </c>
      <c r="O1776" s="41" t="b">
        <v>0</v>
      </c>
      <c r="P1776" s="41" t="s">
        <v>3105</v>
      </c>
      <c r="Q1776" s="41" t="s">
        <v>1853</v>
      </c>
      <c r="R1776" s="41" t="s">
        <v>635</v>
      </c>
    </row>
    <row r="1777" spans="1:18" x14ac:dyDescent="0.25">
      <c r="A1777" s="40" t="s">
        <v>194</v>
      </c>
      <c r="B1777" s="40" t="s">
        <v>905</v>
      </c>
      <c r="C1777" s="40" t="s">
        <v>1847</v>
      </c>
      <c r="D1777" s="40" t="s">
        <v>1848</v>
      </c>
      <c r="E1777" s="40" t="s">
        <v>2764</v>
      </c>
      <c r="F1777" s="40"/>
      <c r="G1777" s="40" t="s">
        <v>1813</v>
      </c>
      <c r="H1777" s="40" t="s">
        <v>1814</v>
      </c>
      <c r="I1777" s="40" t="s">
        <v>5580</v>
      </c>
      <c r="J1777" s="40" t="s">
        <v>1847</v>
      </c>
      <c r="K1777" s="40"/>
      <c r="L1777" s="40"/>
      <c r="M1777" s="40" t="s">
        <v>6461</v>
      </c>
      <c r="N1777" s="40">
        <v>60</v>
      </c>
      <c r="O1777" s="40" t="b">
        <v>0</v>
      </c>
      <c r="P1777" s="40" t="s">
        <v>3105</v>
      </c>
      <c r="Q1777" s="40" t="s">
        <v>1853</v>
      </c>
      <c r="R1777" s="40" t="s">
        <v>635</v>
      </c>
    </row>
    <row r="1778" spans="1:18" x14ac:dyDescent="0.25">
      <c r="A1778" s="40" t="s">
        <v>381</v>
      </c>
      <c r="B1778" s="40" t="s">
        <v>905</v>
      </c>
      <c r="C1778" s="40" t="s">
        <v>1847</v>
      </c>
      <c r="D1778" s="40" t="s">
        <v>1848</v>
      </c>
      <c r="E1778" s="40" t="s">
        <v>1960</v>
      </c>
      <c r="F1778" s="40"/>
      <c r="G1778" s="40" t="s">
        <v>76</v>
      </c>
      <c r="H1778" s="40" t="s">
        <v>1804</v>
      </c>
      <c r="I1778" s="40" t="s">
        <v>5580</v>
      </c>
      <c r="J1778" s="40" t="s">
        <v>1847</v>
      </c>
      <c r="K1778" s="40"/>
      <c r="L1778" s="40"/>
      <c r="M1778" s="40" t="s">
        <v>6462</v>
      </c>
      <c r="N1778" s="40">
        <v>60</v>
      </c>
      <c r="O1778" s="40" t="b">
        <v>0</v>
      </c>
      <c r="P1778" s="40" t="s">
        <v>3105</v>
      </c>
      <c r="Q1778" s="40" t="s">
        <v>1853</v>
      </c>
      <c r="R1778" s="40" t="s">
        <v>635</v>
      </c>
    </row>
    <row r="1779" spans="1:18" x14ac:dyDescent="0.25">
      <c r="A1779" s="41" t="s">
        <v>1360</v>
      </c>
      <c r="B1779" s="41" t="s">
        <v>905</v>
      </c>
      <c r="C1779" s="41" t="s">
        <v>1847</v>
      </c>
      <c r="D1779" s="41" t="s">
        <v>1848</v>
      </c>
      <c r="E1779" s="41" t="s">
        <v>1941</v>
      </c>
      <c r="F1779" s="41"/>
      <c r="G1779" s="41" t="s">
        <v>1813</v>
      </c>
      <c r="H1779" s="41" t="s">
        <v>1814</v>
      </c>
      <c r="I1779" s="41" t="s">
        <v>5580</v>
      </c>
      <c r="J1779" s="41" t="s">
        <v>1847</v>
      </c>
      <c r="K1779" s="41"/>
      <c r="L1779" s="41"/>
      <c r="M1779" s="41" t="s">
        <v>6463</v>
      </c>
      <c r="N1779" s="41">
        <v>60</v>
      </c>
      <c r="O1779" s="41" t="b">
        <v>0</v>
      </c>
      <c r="P1779" s="41" t="s">
        <v>3105</v>
      </c>
      <c r="Q1779" s="41" t="s">
        <v>1853</v>
      </c>
      <c r="R1779" s="41" t="s">
        <v>635</v>
      </c>
    </row>
    <row r="1780" spans="1:18" x14ac:dyDescent="0.25">
      <c r="A1780" s="40" t="s">
        <v>1361</v>
      </c>
      <c r="B1780" s="40" t="s">
        <v>905</v>
      </c>
      <c r="C1780" s="40" t="s">
        <v>1847</v>
      </c>
      <c r="D1780" s="40" t="s">
        <v>1848</v>
      </c>
      <c r="E1780" s="40" t="s">
        <v>1985</v>
      </c>
      <c r="F1780" s="40"/>
      <c r="G1780" s="40" t="s">
        <v>1813</v>
      </c>
      <c r="H1780" s="40" t="s">
        <v>1814</v>
      </c>
      <c r="I1780" s="40" t="s">
        <v>5580</v>
      </c>
      <c r="J1780" s="40" t="s">
        <v>1847</v>
      </c>
      <c r="K1780" s="40"/>
      <c r="L1780" s="40"/>
      <c r="M1780" s="40" t="s">
        <v>6464</v>
      </c>
      <c r="N1780" s="40">
        <v>60</v>
      </c>
      <c r="O1780" s="40" t="b">
        <v>0</v>
      </c>
      <c r="P1780" s="40" t="s">
        <v>3105</v>
      </c>
      <c r="Q1780" s="40" t="s">
        <v>1853</v>
      </c>
      <c r="R1780" s="40" t="s">
        <v>635</v>
      </c>
    </row>
    <row r="1781" spans="1:18" x14ac:dyDescent="0.25">
      <c r="A1781" s="41" t="s">
        <v>214</v>
      </c>
      <c r="B1781" s="41" t="s">
        <v>905</v>
      </c>
      <c r="C1781" s="41" t="s">
        <v>1847</v>
      </c>
      <c r="D1781" s="41" t="s">
        <v>1848</v>
      </c>
      <c r="E1781" s="41" t="s">
        <v>1968</v>
      </c>
      <c r="F1781" s="41"/>
      <c r="G1781" s="41" t="s">
        <v>75</v>
      </c>
      <c r="H1781" s="41" t="s">
        <v>1806</v>
      </c>
      <c r="I1781" s="41" t="s">
        <v>5580</v>
      </c>
      <c r="J1781" s="41" t="s">
        <v>1847</v>
      </c>
      <c r="K1781" s="41"/>
      <c r="L1781" s="41"/>
      <c r="M1781" s="41" t="s">
        <v>6465</v>
      </c>
      <c r="N1781" s="41">
        <v>60</v>
      </c>
      <c r="O1781" s="41" t="b">
        <v>0</v>
      </c>
      <c r="P1781" s="41" t="s">
        <v>3105</v>
      </c>
      <c r="Q1781" s="41" t="s">
        <v>1853</v>
      </c>
      <c r="R1781" s="41" t="s">
        <v>635</v>
      </c>
    </row>
    <row r="1782" spans="1:18" x14ac:dyDescent="0.25">
      <c r="A1782" s="40" t="s">
        <v>1362</v>
      </c>
      <c r="B1782" s="40" t="s">
        <v>905</v>
      </c>
      <c r="C1782" s="40" t="s">
        <v>1847</v>
      </c>
      <c r="D1782" s="40" t="s">
        <v>1848</v>
      </c>
      <c r="E1782" s="40" t="s">
        <v>1911</v>
      </c>
      <c r="F1782" s="40"/>
      <c r="G1782" s="40" t="s">
        <v>76</v>
      </c>
      <c r="H1782" s="40" t="s">
        <v>1804</v>
      </c>
      <c r="I1782" s="40" t="s">
        <v>5580</v>
      </c>
      <c r="J1782" s="40" t="s">
        <v>1847</v>
      </c>
      <c r="K1782" s="40"/>
      <c r="L1782" s="40"/>
      <c r="M1782" s="40" t="s">
        <v>6466</v>
      </c>
      <c r="N1782" s="40">
        <v>60</v>
      </c>
      <c r="O1782" s="40" t="b">
        <v>0</v>
      </c>
      <c r="P1782" s="40" t="s">
        <v>3105</v>
      </c>
      <c r="Q1782" s="40" t="s">
        <v>1853</v>
      </c>
      <c r="R1782" s="40" t="s">
        <v>635</v>
      </c>
    </row>
    <row r="1783" spans="1:18" x14ac:dyDescent="0.25">
      <c r="A1783" s="41" t="s">
        <v>1363</v>
      </c>
      <c r="B1783" s="41" t="s">
        <v>905</v>
      </c>
      <c r="C1783" s="41" t="s">
        <v>1847</v>
      </c>
      <c r="D1783" s="41" t="s">
        <v>1848</v>
      </c>
      <c r="E1783" s="41" t="s">
        <v>2001</v>
      </c>
      <c r="F1783" s="41"/>
      <c r="G1783" s="41" t="s">
        <v>76</v>
      </c>
      <c r="H1783" s="41" t="s">
        <v>1804</v>
      </c>
      <c r="I1783" s="41" t="s">
        <v>5580</v>
      </c>
      <c r="J1783" s="41" t="s">
        <v>1847</v>
      </c>
      <c r="K1783" s="41"/>
      <c r="L1783" s="41"/>
      <c r="M1783" s="41" t="s">
        <v>6467</v>
      </c>
      <c r="N1783" s="41">
        <v>60</v>
      </c>
      <c r="O1783" s="41" t="b">
        <v>0</v>
      </c>
      <c r="P1783" s="41" t="s">
        <v>3105</v>
      </c>
      <c r="Q1783" s="41" t="s">
        <v>1853</v>
      </c>
      <c r="R1783" s="41" t="s">
        <v>635</v>
      </c>
    </row>
    <row r="1784" spans="1:18" x14ac:dyDescent="0.25">
      <c r="A1784" s="40" t="s">
        <v>193</v>
      </c>
      <c r="B1784" s="40" t="s">
        <v>905</v>
      </c>
      <c r="C1784" s="40" t="s">
        <v>1847</v>
      </c>
      <c r="D1784" s="40" t="s">
        <v>1848</v>
      </c>
      <c r="E1784" s="40" t="s">
        <v>2083</v>
      </c>
      <c r="F1784" s="40"/>
      <c r="G1784" s="40" t="s">
        <v>76</v>
      </c>
      <c r="H1784" s="40" t="s">
        <v>1804</v>
      </c>
      <c r="I1784" s="40" t="s">
        <v>5580</v>
      </c>
      <c r="J1784" s="40" t="s">
        <v>1847</v>
      </c>
      <c r="K1784" s="40"/>
      <c r="L1784" s="40"/>
      <c r="M1784" s="40" t="s">
        <v>6468</v>
      </c>
      <c r="N1784" s="40">
        <v>60</v>
      </c>
      <c r="O1784" s="40" t="b">
        <v>0</v>
      </c>
      <c r="P1784" s="40" t="s">
        <v>3105</v>
      </c>
      <c r="Q1784" s="40" t="s">
        <v>1853</v>
      </c>
      <c r="R1784" s="40" t="s">
        <v>635</v>
      </c>
    </row>
    <row r="1785" spans="1:18" x14ac:dyDescent="0.25">
      <c r="A1785" s="41" t="s">
        <v>1364</v>
      </c>
      <c r="B1785" s="41" t="s">
        <v>905</v>
      </c>
      <c r="C1785" s="41" t="s">
        <v>1847</v>
      </c>
      <c r="D1785" s="41" t="s">
        <v>1848</v>
      </c>
      <c r="E1785" s="41" t="s">
        <v>2001</v>
      </c>
      <c r="F1785" s="41"/>
      <c r="G1785" s="41" t="s">
        <v>76</v>
      </c>
      <c r="H1785" s="41" t="s">
        <v>1804</v>
      </c>
      <c r="I1785" s="41" t="s">
        <v>5580</v>
      </c>
      <c r="J1785" s="41" t="s">
        <v>1847</v>
      </c>
      <c r="K1785" s="41"/>
      <c r="L1785" s="41"/>
      <c r="M1785" s="41" t="s">
        <v>6469</v>
      </c>
      <c r="N1785" s="41">
        <v>60</v>
      </c>
      <c r="O1785" s="41" t="b">
        <v>0</v>
      </c>
      <c r="P1785" s="41" t="s">
        <v>3105</v>
      </c>
      <c r="Q1785" s="41" t="s">
        <v>1853</v>
      </c>
      <c r="R1785" s="41" t="s">
        <v>635</v>
      </c>
    </row>
    <row r="1786" spans="1:18" x14ac:dyDescent="0.25">
      <c r="A1786" s="40" t="s">
        <v>6470</v>
      </c>
      <c r="B1786" s="40" t="s">
        <v>905</v>
      </c>
      <c r="C1786" s="40" t="s">
        <v>1847</v>
      </c>
      <c r="D1786" s="40" t="s">
        <v>1848</v>
      </c>
      <c r="E1786" s="40" t="s">
        <v>1968</v>
      </c>
      <c r="F1786" s="40"/>
      <c r="G1786" s="40" t="s">
        <v>75</v>
      </c>
      <c r="H1786" s="40" t="s">
        <v>1806</v>
      </c>
      <c r="I1786" s="40" t="s">
        <v>5580</v>
      </c>
      <c r="J1786" s="40" t="s">
        <v>1847</v>
      </c>
      <c r="K1786" s="40"/>
      <c r="L1786" s="40"/>
      <c r="M1786" s="40" t="s">
        <v>6471</v>
      </c>
      <c r="N1786" s="40">
        <v>60</v>
      </c>
      <c r="O1786" s="40" t="b">
        <v>0</v>
      </c>
      <c r="P1786" s="40" t="s">
        <v>3105</v>
      </c>
      <c r="Q1786" s="40" t="s">
        <v>1853</v>
      </c>
      <c r="R1786" s="40" t="s">
        <v>635</v>
      </c>
    </row>
    <row r="1787" spans="1:18" x14ac:dyDescent="0.25">
      <c r="A1787" s="40" t="s">
        <v>6472</v>
      </c>
      <c r="B1787" s="40" t="s">
        <v>903</v>
      </c>
      <c r="C1787" s="40" t="s">
        <v>1847</v>
      </c>
      <c r="D1787" s="40" t="s">
        <v>1848</v>
      </c>
      <c r="E1787" s="40" t="s">
        <v>2060</v>
      </c>
      <c r="F1787" s="40"/>
      <c r="G1787" s="40" t="s">
        <v>75</v>
      </c>
      <c r="H1787" s="40" t="s">
        <v>1806</v>
      </c>
      <c r="I1787" s="40" t="s">
        <v>5580</v>
      </c>
      <c r="J1787" s="40" t="s">
        <v>1847</v>
      </c>
      <c r="K1787" s="40"/>
      <c r="L1787" s="40"/>
      <c r="M1787" s="40" t="s">
        <v>6473</v>
      </c>
      <c r="N1787" s="40">
        <v>60</v>
      </c>
      <c r="O1787" s="40" t="b">
        <v>0</v>
      </c>
      <c r="P1787" s="40" t="s">
        <v>3105</v>
      </c>
      <c r="Q1787" s="40" t="s">
        <v>1853</v>
      </c>
      <c r="R1787" s="40" t="s">
        <v>635</v>
      </c>
    </row>
    <row r="1788" spans="1:18" x14ac:dyDescent="0.25">
      <c r="A1788" s="40" t="s">
        <v>1365</v>
      </c>
      <c r="B1788" s="40" t="s">
        <v>905</v>
      </c>
      <c r="C1788" s="40" t="s">
        <v>1847</v>
      </c>
      <c r="D1788" s="40" t="s">
        <v>1848</v>
      </c>
      <c r="E1788" s="40" t="s">
        <v>1911</v>
      </c>
      <c r="F1788" s="40"/>
      <c r="G1788" s="40" t="s">
        <v>76</v>
      </c>
      <c r="H1788" s="40" t="s">
        <v>1804</v>
      </c>
      <c r="I1788" s="40" t="s">
        <v>5580</v>
      </c>
      <c r="J1788" s="40" t="s">
        <v>1847</v>
      </c>
      <c r="K1788" s="40"/>
      <c r="L1788" s="40"/>
      <c r="M1788" s="40" t="s">
        <v>6474</v>
      </c>
      <c r="N1788" s="40">
        <v>60</v>
      </c>
      <c r="O1788" s="40" t="b">
        <v>0</v>
      </c>
      <c r="P1788" s="40" t="s">
        <v>3105</v>
      </c>
      <c r="Q1788" s="40" t="s">
        <v>1853</v>
      </c>
      <c r="R1788" s="40" t="s">
        <v>635</v>
      </c>
    </row>
    <row r="1789" spans="1:18" x14ac:dyDescent="0.25">
      <c r="A1789" s="40" t="s">
        <v>1366</v>
      </c>
      <c r="B1789" s="40" t="s">
        <v>903</v>
      </c>
      <c r="C1789" s="40" t="s">
        <v>1847</v>
      </c>
      <c r="D1789" s="40" t="s">
        <v>1848</v>
      </c>
      <c r="E1789" s="40" t="s">
        <v>1956</v>
      </c>
      <c r="F1789" s="40"/>
      <c r="G1789" s="40" t="s">
        <v>75</v>
      </c>
      <c r="H1789" s="40" t="s">
        <v>1806</v>
      </c>
      <c r="I1789" s="40" t="s">
        <v>5580</v>
      </c>
      <c r="J1789" s="40" t="s">
        <v>1847</v>
      </c>
      <c r="K1789" s="40"/>
      <c r="L1789" s="40"/>
      <c r="M1789" s="40" t="s">
        <v>6475</v>
      </c>
      <c r="N1789" s="40">
        <v>60</v>
      </c>
      <c r="O1789" s="40" t="b">
        <v>0</v>
      </c>
      <c r="P1789" s="40" t="s">
        <v>3105</v>
      </c>
      <c r="Q1789" s="40" t="s">
        <v>1853</v>
      </c>
      <c r="R1789" s="40" t="s">
        <v>635</v>
      </c>
    </row>
    <row r="1790" spans="1:18" x14ac:dyDescent="0.25">
      <c r="A1790" s="41" t="s">
        <v>525</v>
      </c>
      <c r="B1790" s="41" t="s">
        <v>905</v>
      </c>
      <c r="C1790" s="41" t="s">
        <v>1847</v>
      </c>
      <c r="D1790" s="41" t="s">
        <v>1848</v>
      </c>
      <c r="E1790" s="41" t="s">
        <v>1911</v>
      </c>
      <c r="F1790" s="41"/>
      <c r="G1790" s="41" t="s">
        <v>76</v>
      </c>
      <c r="H1790" s="41" t="s">
        <v>1804</v>
      </c>
      <c r="I1790" s="41" t="s">
        <v>5580</v>
      </c>
      <c r="J1790" s="41" t="s">
        <v>1847</v>
      </c>
      <c r="K1790" s="41"/>
      <c r="L1790" s="41"/>
      <c r="M1790" s="41" t="s">
        <v>6476</v>
      </c>
      <c r="N1790" s="41">
        <v>60</v>
      </c>
      <c r="O1790" s="41" t="b">
        <v>0</v>
      </c>
      <c r="P1790" s="41" t="s">
        <v>3105</v>
      </c>
      <c r="Q1790" s="41" t="s">
        <v>1853</v>
      </c>
      <c r="R1790" s="41" t="s">
        <v>635</v>
      </c>
    </row>
    <row r="1791" spans="1:18" x14ac:dyDescent="0.25">
      <c r="A1791" s="41" t="s">
        <v>384</v>
      </c>
      <c r="B1791" s="41" t="s">
        <v>905</v>
      </c>
      <c r="C1791" s="41" t="s">
        <v>1847</v>
      </c>
      <c r="D1791" s="41" t="s">
        <v>1848</v>
      </c>
      <c r="E1791" s="41" t="s">
        <v>1911</v>
      </c>
      <c r="F1791" s="41"/>
      <c r="G1791" s="41" t="s">
        <v>76</v>
      </c>
      <c r="H1791" s="41" t="s">
        <v>1804</v>
      </c>
      <c r="I1791" s="41" t="s">
        <v>5580</v>
      </c>
      <c r="J1791" s="41" t="s">
        <v>1847</v>
      </c>
      <c r="K1791" s="41"/>
      <c r="L1791" s="41"/>
      <c r="M1791" s="41" t="s">
        <v>6477</v>
      </c>
      <c r="N1791" s="41">
        <v>60</v>
      </c>
      <c r="O1791" s="41" t="b">
        <v>0</v>
      </c>
      <c r="P1791" s="41" t="s">
        <v>3105</v>
      </c>
      <c r="Q1791" s="41" t="s">
        <v>1853</v>
      </c>
      <c r="R1791" s="41" t="s">
        <v>635</v>
      </c>
    </row>
    <row r="1792" spans="1:18" x14ac:dyDescent="0.25">
      <c r="A1792" s="41" t="s">
        <v>197</v>
      </c>
      <c r="B1792" s="41" t="s">
        <v>905</v>
      </c>
      <c r="C1792" s="41" t="s">
        <v>1847</v>
      </c>
      <c r="D1792" s="41" t="s">
        <v>1848</v>
      </c>
      <c r="E1792" s="41" t="s">
        <v>2083</v>
      </c>
      <c r="F1792" s="41"/>
      <c r="G1792" s="41" t="s">
        <v>75</v>
      </c>
      <c r="H1792" s="41" t="s">
        <v>1806</v>
      </c>
      <c r="I1792" s="41" t="s">
        <v>5580</v>
      </c>
      <c r="J1792" s="41" t="s">
        <v>1847</v>
      </c>
      <c r="K1792" s="41"/>
      <c r="L1792" s="41"/>
      <c r="M1792" s="41" t="s">
        <v>6478</v>
      </c>
      <c r="N1792" s="41">
        <v>60</v>
      </c>
      <c r="O1792" s="41" t="b">
        <v>0</v>
      </c>
      <c r="P1792" s="41" t="s">
        <v>3105</v>
      </c>
      <c r="Q1792" s="41" t="s">
        <v>1853</v>
      </c>
      <c r="R1792" s="41" t="s">
        <v>635</v>
      </c>
    </row>
    <row r="1793" spans="1:18" x14ac:dyDescent="0.25">
      <c r="A1793" s="41" t="s">
        <v>1367</v>
      </c>
      <c r="B1793" s="41" t="s">
        <v>905</v>
      </c>
      <c r="C1793" s="41" t="s">
        <v>1847</v>
      </c>
      <c r="D1793" s="41" t="s">
        <v>1848</v>
      </c>
      <c r="E1793" s="41" t="s">
        <v>1862</v>
      </c>
      <c r="F1793" s="41"/>
      <c r="G1793" s="41" t="s">
        <v>75</v>
      </c>
      <c r="H1793" s="41" t="s">
        <v>1806</v>
      </c>
      <c r="I1793" s="41" t="s">
        <v>5580</v>
      </c>
      <c r="J1793" s="41" t="s">
        <v>1847</v>
      </c>
      <c r="K1793" s="41"/>
      <c r="L1793" s="41"/>
      <c r="M1793" s="41" t="s">
        <v>6479</v>
      </c>
      <c r="N1793" s="41">
        <v>60</v>
      </c>
      <c r="O1793" s="41" t="b">
        <v>0</v>
      </c>
      <c r="P1793" s="41" t="s">
        <v>3105</v>
      </c>
      <c r="Q1793" s="41" t="s">
        <v>1853</v>
      </c>
      <c r="R1793" s="41" t="s">
        <v>635</v>
      </c>
    </row>
    <row r="1794" spans="1:18" x14ac:dyDescent="0.25">
      <c r="A1794" s="41" t="s">
        <v>385</v>
      </c>
      <c r="B1794" s="41" t="s">
        <v>905</v>
      </c>
      <c r="C1794" s="41" t="s">
        <v>1847</v>
      </c>
      <c r="D1794" s="41" t="s">
        <v>1848</v>
      </c>
      <c r="E1794" s="41" t="s">
        <v>1985</v>
      </c>
      <c r="F1794" s="41"/>
      <c r="G1794" s="41" t="s">
        <v>1813</v>
      </c>
      <c r="H1794" s="41" t="s">
        <v>1814</v>
      </c>
      <c r="I1794" s="41" t="s">
        <v>5580</v>
      </c>
      <c r="J1794" s="41" t="s">
        <v>1847</v>
      </c>
      <c r="K1794" s="41"/>
      <c r="L1794" s="41"/>
      <c r="M1794" s="41" t="s">
        <v>6480</v>
      </c>
      <c r="N1794" s="41">
        <v>60</v>
      </c>
      <c r="O1794" s="41" t="b">
        <v>0</v>
      </c>
      <c r="P1794" s="41" t="s">
        <v>3105</v>
      </c>
      <c r="Q1794" s="41" t="s">
        <v>1853</v>
      </c>
      <c r="R1794" s="41" t="s">
        <v>635</v>
      </c>
    </row>
    <row r="1795" spans="1:18" x14ac:dyDescent="0.25">
      <c r="A1795" s="41" t="s">
        <v>6481</v>
      </c>
      <c r="B1795" s="41" t="s">
        <v>905</v>
      </c>
      <c r="C1795" s="41" t="s">
        <v>1847</v>
      </c>
      <c r="D1795" s="41" t="s">
        <v>1848</v>
      </c>
      <c r="E1795" s="41" t="s">
        <v>1968</v>
      </c>
      <c r="F1795" s="41"/>
      <c r="G1795" s="41" t="s">
        <v>75</v>
      </c>
      <c r="H1795" s="41" t="s">
        <v>1806</v>
      </c>
      <c r="I1795" s="41" t="s">
        <v>5580</v>
      </c>
      <c r="J1795" s="41" t="s">
        <v>1847</v>
      </c>
      <c r="K1795" s="41"/>
      <c r="L1795" s="41"/>
      <c r="M1795" s="41" t="s">
        <v>6482</v>
      </c>
      <c r="N1795" s="41">
        <v>60</v>
      </c>
      <c r="O1795" s="41" t="b">
        <v>0</v>
      </c>
      <c r="P1795" s="41" t="s">
        <v>3105</v>
      </c>
      <c r="Q1795" s="41" t="s">
        <v>1853</v>
      </c>
      <c r="R1795" s="41" t="s">
        <v>635</v>
      </c>
    </row>
    <row r="1796" spans="1:18" x14ac:dyDescent="0.25">
      <c r="A1796" s="40" t="s">
        <v>387</v>
      </c>
      <c r="B1796" s="40" t="s">
        <v>905</v>
      </c>
      <c r="C1796" s="40" t="s">
        <v>1847</v>
      </c>
      <c r="D1796" s="40" t="s">
        <v>1848</v>
      </c>
      <c r="E1796" s="40" t="s">
        <v>1968</v>
      </c>
      <c r="F1796" s="40"/>
      <c r="G1796" s="40" t="s">
        <v>75</v>
      </c>
      <c r="H1796" s="40" t="s">
        <v>1806</v>
      </c>
      <c r="I1796" s="40" t="s">
        <v>5580</v>
      </c>
      <c r="J1796" s="40" t="s">
        <v>1847</v>
      </c>
      <c r="K1796" s="40"/>
      <c r="L1796" s="40"/>
      <c r="M1796" s="40" t="s">
        <v>6483</v>
      </c>
      <c r="N1796" s="40">
        <v>60</v>
      </c>
      <c r="O1796" s="40" t="b">
        <v>0</v>
      </c>
      <c r="P1796" s="40" t="s">
        <v>3105</v>
      </c>
      <c r="Q1796" s="40" t="s">
        <v>1853</v>
      </c>
      <c r="R1796" s="40" t="s">
        <v>635</v>
      </c>
    </row>
    <row r="1797" spans="1:18" x14ac:dyDescent="0.25">
      <c r="A1797" s="40" t="s">
        <v>389</v>
      </c>
      <c r="B1797" s="40" t="s">
        <v>905</v>
      </c>
      <c r="C1797" s="40" t="s">
        <v>1847</v>
      </c>
      <c r="D1797" s="40" t="s">
        <v>1848</v>
      </c>
      <c r="E1797" s="40" t="s">
        <v>1911</v>
      </c>
      <c r="F1797" s="40"/>
      <c r="G1797" s="40" t="s">
        <v>76</v>
      </c>
      <c r="H1797" s="40" t="s">
        <v>1804</v>
      </c>
      <c r="I1797" s="40" t="s">
        <v>5580</v>
      </c>
      <c r="J1797" s="40" t="s">
        <v>1847</v>
      </c>
      <c r="K1797" s="40"/>
      <c r="L1797" s="40"/>
      <c r="M1797" s="40" t="s">
        <v>6484</v>
      </c>
      <c r="N1797" s="40">
        <v>60</v>
      </c>
      <c r="O1797" s="40" t="b">
        <v>0</v>
      </c>
      <c r="P1797" s="40" t="s">
        <v>3105</v>
      </c>
      <c r="Q1797" s="40" t="s">
        <v>1853</v>
      </c>
      <c r="R1797" s="40" t="s">
        <v>635</v>
      </c>
    </row>
    <row r="1798" spans="1:18" x14ac:dyDescent="0.25">
      <c r="A1798" s="41" t="s">
        <v>1368</v>
      </c>
      <c r="B1798" s="41" t="s">
        <v>905</v>
      </c>
      <c r="C1798" s="41" t="s">
        <v>1847</v>
      </c>
      <c r="D1798" s="41" t="s">
        <v>1848</v>
      </c>
      <c r="E1798" s="41" t="s">
        <v>1941</v>
      </c>
      <c r="F1798" s="41"/>
      <c r="G1798" s="41" t="s">
        <v>76</v>
      </c>
      <c r="H1798" s="41" t="s">
        <v>1804</v>
      </c>
      <c r="I1798" s="41" t="s">
        <v>5580</v>
      </c>
      <c r="J1798" s="41" t="s">
        <v>1847</v>
      </c>
      <c r="K1798" s="41"/>
      <c r="L1798" s="41"/>
      <c r="M1798" s="41" t="s">
        <v>6485</v>
      </c>
      <c r="N1798" s="41">
        <v>60</v>
      </c>
      <c r="O1798" s="41" t="b">
        <v>0</v>
      </c>
      <c r="P1798" s="41" t="s">
        <v>3105</v>
      </c>
      <c r="Q1798" s="41" t="s">
        <v>1853</v>
      </c>
      <c r="R1798" s="41" t="s">
        <v>635</v>
      </c>
    </row>
    <row r="1799" spans="1:18" x14ac:dyDescent="0.25">
      <c r="A1799" s="40" t="s">
        <v>195</v>
      </c>
      <c r="B1799" s="40" t="s">
        <v>905</v>
      </c>
      <c r="C1799" s="40" t="s">
        <v>1847</v>
      </c>
      <c r="D1799" s="40" t="s">
        <v>1848</v>
      </c>
      <c r="E1799" s="40" t="s">
        <v>2764</v>
      </c>
      <c r="F1799" s="40"/>
      <c r="G1799" s="40" t="s">
        <v>1813</v>
      </c>
      <c r="H1799" s="40" t="s">
        <v>1814</v>
      </c>
      <c r="I1799" s="40" t="s">
        <v>5580</v>
      </c>
      <c r="J1799" s="40" t="s">
        <v>1847</v>
      </c>
      <c r="K1799" s="40"/>
      <c r="L1799" s="40"/>
      <c r="M1799" s="40" t="s">
        <v>6486</v>
      </c>
      <c r="N1799" s="40">
        <v>60</v>
      </c>
      <c r="O1799" s="40" t="b">
        <v>0</v>
      </c>
      <c r="P1799" s="40" t="s">
        <v>3105</v>
      </c>
      <c r="Q1799" s="40" t="s">
        <v>1853</v>
      </c>
      <c r="R1799" s="40" t="s">
        <v>635</v>
      </c>
    </row>
    <row r="1800" spans="1:18" x14ac:dyDescent="0.25">
      <c r="A1800" s="40" t="s">
        <v>390</v>
      </c>
      <c r="B1800" s="40" t="s">
        <v>905</v>
      </c>
      <c r="C1800" s="40" t="s">
        <v>1847</v>
      </c>
      <c r="D1800" s="40" t="s">
        <v>1848</v>
      </c>
      <c r="E1800" s="40" t="s">
        <v>1941</v>
      </c>
      <c r="F1800" s="40"/>
      <c r="G1800" s="40" t="s">
        <v>76</v>
      </c>
      <c r="H1800" s="40" t="s">
        <v>1804</v>
      </c>
      <c r="I1800" s="40" t="s">
        <v>5580</v>
      </c>
      <c r="J1800" s="40" t="s">
        <v>1847</v>
      </c>
      <c r="K1800" s="40"/>
      <c r="L1800" s="40"/>
      <c r="M1800" s="40" t="s">
        <v>6487</v>
      </c>
      <c r="N1800" s="40">
        <v>60</v>
      </c>
      <c r="O1800" s="40" t="b">
        <v>0</v>
      </c>
      <c r="P1800" s="40" t="s">
        <v>3105</v>
      </c>
      <c r="Q1800" s="40" t="s">
        <v>1853</v>
      </c>
      <c r="R1800" s="40" t="s">
        <v>635</v>
      </c>
    </row>
    <row r="1801" spans="1:18" x14ac:dyDescent="0.25">
      <c r="A1801" s="41" t="s">
        <v>455</v>
      </c>
      <c r="B1801" s="41" t="s">
        <v>905</v>
      </c>
      <c r="C1801" s="41" t="s">
        <v>1847</v>
      </c>
      <c r="D1801" s="41" t="s">
        <v>1848</v>
      </c>
      <c r="E1801" s="41" t="s">
        <v>1968</v>
      </c>
      <c r="F1801" s="41"/>
      <c r="G1801" s="41" t="s">
        <v>75</v>
      </c>
      <c r="H1801" s="41" t="s">
        <v>1806</v>
      </c>
      <c r="I1801" s="41" t="s">
        <v>5580</v>
      </c>
      <c r="J1801" s="41" t="s">
        <v>1847</v>
      </c>
      <c r="K1801" s="41"/>
      <c r="L1801" s="41"/>
      <c r="M1801" s="41" t="s">
        <v>6488</v>
      </c>
      <c r="N1801" s="41">
        <v>60</v>
      </c>
      <c r="O1801" s="41" t="b">
        <v>0</v>
      </c>
      <c r="P1801" s="41" t="s">
        <v>3105</v>
      </c>
      <c r="Q1801" s="41" t="s">
        <v>1853</v>
      </c>
      <c r="R1801" s="41" t="s">
        <v>635</v>
      </c>
    </row>
    <row r="1802" spans="1:18" x14ac:dyDescent="0.25">
      <c r="A1802" s="41" t="s">
        <v>533</v>
      </c>
      <c r="B1802" s="41" t="s">
        <v>905</v>
      </c>
      <c r="C1802" s="41" t="s">
        <v>1847</v>
      </c>
      <c r="D1802" s="41" t="s">
        <v>1848</v>
      </c>
      <c r="E1802" s="41" t="s">
        <v>2001</v>
      </c>
      <c r="F1802" s="41"/>
      <c r="G1802" s="41" t="s">
        <v>76</v>
      </c>
      <c r="H1802" s="41" t="s">
        <v>1804</v>
      </c>
      <c r="I1802" s="41" t="s">
        <v>5580</v>
      </c>
      <c r="J1802" s="41" t="s">
        <v>1847</v>
      </c>
      <c r="K1802" s="41"/>
      <c r="L1802" s="41"/>
      <c r="M1802" s="41" t="s">
        <v>6489</v>
      </c>
      <c r="N1802" s="41">
        <v>60</v>
      </c>
      <c r="O1802" s="41" t="b">
        <v>0</v>
      </c>
      <c r="P1802" s="41" t="s">
        <v>3105</v>
      </c>
      <c r="Q1802" s="41" t="s">
        <v>1853</v>
      </c>
      <c r="R1802" s="41" t="s">
        <v>635</v>
      </c>
    </row>
    <row r="1803" spans="1:18" x14ac:dyDescent="0.25">
      <c r="A1803" s="40" t="s">
        <v>199</v>
      </c>
      <c r="B1803" s="40" t="s">
        <v>905</v>
      </c>
      <c r="C1803" s="40" t="s">
        <v>1847</v>
      </c>
      <c r="D1803" s="40" t="s">
        <v>1848</v>
      </c>
      <c r="E1803" s="40" t="s">
        <v>2102</v>
      </c>
      <c r="F1803" s="40"/>
      <c r="G1803" s="40" t="s">
        <v>1813</v>
      </c>
      <c r="H1803" s="40" t="s">
        <v>1814</v>
      </c>
      <c r="I1803" s="40" t="s">
        <v>5580</v>
      </c>
      <c r="J1803" s="40" t="s">
        <v>1847</v>
      </c>
      <c r="K1803" s="40"/>
      <c r="L1803" s="40"/>
      <c r="M1803" s="40" t="s">
        <v>6490</v>
      </c>
      <c r="N1803" s="40">
        <v>60</v>
      </c>
      <c r="O1803" s="40" t="b">
        <v>0</v>
      </c>
      <c r="P1803" s="40" t="s">
        <v>3105</v>
      </c>
      <c r="Q1803" s="40" t="s">
        <v>1853</v>
      </c>
      <c r="R1803" s="40" t="s">
        <v>635</v>
      </c>
    </row>
    <row r="1804" spans="1:18" x14ac:dyDescent="0.25">
      <c r="A1804" s="41" t="s">
        <v>392</v>
      </c>
      <c r="B1804" s="41" t="s">
        <v>905</v>
      </c>
      <c r="C1804" s="41" t="s">
        <v>1847</v>
      </c>
      <c r="D1804" s="41" t="s">
        <v>1848</v>
      </c>
      <c r="E1804" s="41" t="s">
        <v>1968</v>
      </c>
      <c r="F1804" s="41"/>
      <c r="G1804" s="41" t="s">
        <v>75</v>
      </c>
      <c r="H1804" s="41" t="s">
        <v>1806</v>
      </c>
      <c r="I1804" s="41" t="s">
        <v>5580</v>
      </c>
      <c r="J1804" s="41" t="s">
        <v>1847</v>
      </c>
      <c r="K1804" s="41"/>
      <c r="L1804" s="41"/>
      <c r="M1804" s="41" t="s">
        <v>6491</v>
      </c>
      <c r="N1804" s="41">
        <v>60</v>
      </c>
      <c r="O1804" s="41" t="b">
        <v>0</v>
      </c>
      <c r="P1804" s="41" t="s">
        <v>3105</v>
      </c>
      <c r="Q1804" s="41" t="s">
        <v>1853</v>
      </c>
      <c r="R1804" s="41" t="s">
        <v>635</v>
      </c>
    </row>
    <row r="1805" spans="1:18" x14ac:dyDescent="0.25">
      <c r="A1805" s="40" t="s">
        <v>202</v>
      </c>
      <c r="B1805" s="40" t="s">
        <v>905</v>
      </c>
      <c r="C1805" s="40" t="s">
        <v>1847</v>
      </c>
      <c r="D1805" s="40" t="s">
        <v>1848</v>
      </c>
      <c r="E1805" s="40" t="s">
        <v>2083</v>
      </c>
      <c r="F1805" s="40"/>
      <c r="G1805" s="40" t="s">
        <v>1813</v>
      </c>
      <c r="H1805" s="40" t="s">
        <v>1814</v>
      </c>
      <c r="I1805" s="40" t="s">
        <v>5580</v>
      </c>
      <c r="J1805" s="40" t="s">
        <v>1847</v>
      </c>
      <c r="K1805" s="40"/>
      <c r="L1805" s="40"/>
      <c r="M1805" s="40" t="s">
        <v>6492</v>
      </c>
      <c r="N1805" s="40">
        <v>60</v>
      </c>
      <c r="O1805" s="40" t="b">
        <v>0</v>
      </c>
      <c r="P1805" s="40" t="s">
        <v>3105</v>
      </c>
      <c r="Q1805" s="40" t="s">
        <v>1853</v>
      </c>
      <c r="R1805" s="40" t="s">
        <v>635</v>
      </c>
    </row>
    <row r="1806" spans="1:18" x14ac:dyDescent="0.25">
      <c r="A1806" s="40" t="s">
        <v>235</v>
      </c>
      <c r="B1806" s="40" t="s">
        <v>905</v>
      </c>
      <c r="C1806" s="40" t="s">
        <v>1847</v>
      </c>
      <c r="D1806" s="40" t="s">
        <v>1848</v>
      </c>
      <c r="E1806" s="40" t="s">
        <v>2764</v>
      </c>
      <c r="F1806" s="40"/>
      <c r="G1806" s="40" t="s">
        <v>1813</v>
      </c>
      <c r="H1806" s="40" t="s">
        <v>1814</v>
      </c>
      <c r="I1806" s="40" t="s">
        <v>5580</v>
      </c>
      <c r="J1806" s="40" t="s">
        <v>1847</v>
      </c>
      <c r="K1806" s="40"/>
      <c r="L1806" s="40"/>
      <c r="M1806" s="40" t="s">
        <v>6493</v>
      </c>
      <c r="N1806" s="40">
        <v>60</v>
      </c>
      <c r="O1806" s="40" t="b">
        <v>0</v>
      </c>
      <c r="P1806" s="40" t="s">
        <v>3105</v>
      </c>
      <c r="Q1806" s="40" t="s">
        <v>1853</v>
      </c>
      <c r="R1806" s="40" t="s">
        <v>635</v>
      </c>
    </row>
    <row r="1807" spans="1:18" x14ac:dyDescent="0.25">
      <c r="A1807" s="41" t="s">
        <v>1369</v>
      </c>
      <c r="B1807" s="41" t="s">
        <v>905</v>
      </c>
      <c r="C1807" s="41" t="s">
        <v>1847</v>
      </c>
      <c r="D1807" s="41" t="s">
        <v>1848</v>
      </c>
      <c r="E1807" s="41" t="s">
        <v>2083</v>
      </c>
      <c r="F1807" s="41"/>
      <c r="G1807" s="41" t="s">
        <v>1813</v>
      </c>
      <c r="H1807" s="41" t="s">
        <v>1814</v>
      </c>
      <c r="I1807" s="41" t="s">
        <v>5580</v>
      </c>
      <c r="J1807" s="41" t="s">
        <v>1847</v>
      </c>
      <c r="K1807" s="41"/>
      <c r="L1807" s="41"/>
      <c r="M1807" s="41" t="s">
        <v>6494</v>
      </c>
      <c r="N1807" s="41">
        <v>60</v>
      </c>
      <c r="O1807" s="41" t="b">
        <v>0</v>
      </c>
      <c r="P1807" s="41" t="s">
        <v>3105</v>
      </c>
      <c r="Q1807" s="41" t="s">
        <v>1853</v>
      </c>
      <c r="R1807" s="41" t="s">
        <v>635</v>
      </c>
    </row>
    <row r="1808" spans="1:18" x14ac:dyDescent="0.25">
      <c r="A1808" s="40" t="s">
        <v>6495</v>
      </c>
      <c r="B1808" s="40" t="s">
        <v>905</v>
      </c>
      <c r="C1808" s="40" t="s">
        <v>1847</v>
      </c>
      <c r="D1808" s="40" t="s">
        <v>1848</v>
      </c>
      <c r="E1808" s="40" t="s">
        <v>1985</v>
      </c>
      <c r="F1808" s="40"/>
      <c r="G1808" s="40" t="s">
        <v>1813</v>
      </c>
      <c r="H1808" s="40" t="s">
        <v>1814</v>
      </c>
      <c r="I1808" s="40" t="s">
        <v>5580</v>
      </c>
      <c r="J1808" s="40" t="s">
        <v>1847</v>
      </c>
      <c r="K1808" s="40"/>
      <c r="L1808" s="40"/>
      <c r="M1808" s="40" t="s">
        <v>6442</v>
      </c>
      <c r="N1808" s="40">
        <v>60</v>
      </c>
      <c r="O1808" s="40" t="b">
        <v>0</v>
      </c>
      <c r="P1808" s="40" t="s">
        <v>3105</v>
      </c>
      <c r="Q1808" s="40" t="s">
        <v>1853</v>
      </c>
      <c r="R1808" s="40" t="s">
        <v>635</v>
      </c>
    </row>
    <row r="1809" spans="1:18" x14ac:dyDescent="0.25">
      <c r="A1809" s="40" t="s">
        <v>1370</v>
      </c>
      <c r="B1809" s="40" t="s">
        <v>903</v>
      </c>
      <c r="C1809" s="40" t="s">
        <v>1847</v>
      </c>
      <c r="D1809" s="40" t="s">
        <v>1848</v>
      </c>
      <c r="E1809" s="40" t="s">
        <v>2060</v>
      </c>
      <c r="F1809" s="40"/>
      <c r="G1809" s="40" t="s">
        <v>75</v>
      </c>
      <c r="H1809" s="40" t="s">
        <v>1806</v>
      </c>
      <c r="I1809" s="40" t="s">
        <v>5580</v>
      </c>
      <c r="J1809" s="40" t="s">
        <v>1847</v>
      </c>
      <c r="K1809" s="40"/>
      <c r="L1809" s="40"/>
      <c r="M1809" s="40" t="s">
        <v>6496</v>
      </c>
      <c r="N1809" s="40">
        <v>60</v>
      </c>
      <c r="O1809" s="40" t="b">
        <v>0</v>
      </c>
      <c r="P1809" s="40" t="s">
        <v>3105</v>
      </c>
      <c r="Q1809" s="40" t="s">
        <v>1853</v>
      </c>
      <c r="R1809" s="40" t="s">
        <v>635</v>
      </c>
    </row>
    <row r="1810" spans="1:18" x14ac:dyDescent="0.25">
      <c r="A1810" s="40" t="s">
        <v>1371</v>
      </c>
      <c r="B1810" s="40" t="s">
        <v>903</v>
      </c>
      <c r="C1810" s="40" t="s">
        <v>1847</v>
      </c>
      <c r="D1810" s="40" t="s">
        <v>1848</v>
      </c>
      <c r="E1810" s="40" t="s">
        <v>2060</v>
      </c>
      <c r="F1810" s="40"/>
      <c r="G1810" s="40" t="s">
        <v>75</v>
      </c>
      <c r="H1810" s="40" t="s">
        <v>1806</v>
      </c>
      <c r="I1810" s="40" t="s">
        <v>5580</v>
      </c>
      <c r="J1810" s="40" t="s">
        <v>1847</v>
      </c>
      <c r="K1810" s="40"/>
      <c r="L1810" s="40"/>
      <c r="M1810" s="40" t="s">
        <v>6497</v>
      </c>
      <c r="N1810" s="40">
        <v>60</v>
      </c>
      <c r="O1810" s="40" t="b">
        <v>0</v>
      </c>
      <c r="P1810" s="40" t="s">
        <v>3105</v>
      </c>
      <c r="Q1810" s="40" t="s">
        <v>1853</v>
      </c>
      <c r="R1810" s="40" t="s">
        <v>635</v>
      </c>
    </row>
    <row r="1811" spans="1:18" x14ac:dyDescent="0.25">
      <c r="A1811" s="40" t="s">
        <v>1372</v>
      </c>
      <c r="B1811" s="40" t="s">
        <v>905</v>
      </c>
      <c r="C1811" s="40" t="s">
        <v>1847</v>
      </c>
      <c r="D1811" s="40" t="s">
        <v>1848</v>
      </c>
      <c r="E1811" s="40" t="s">
        <v>1849</v>
      </c>
      <c r="F1811" s="40"/>
      <c r="G1811" s="40" t="s">
        <v>1811</v>
      </c>
      <c r="H1811" s="40" t="s">
        <v>1812</v>
      </c>
      <c r="I1811" s="40" t="s">
        <v>5580</v>
      </c>
      <c r="J1811" s="40" t="s">
        <v>1847</v>
      </c>
      <c r="K1811" s="40"/>
      <c r="L1811" s="40"/>
      <c r="M1811" s="40" t="s">
        <v>6498</v>
      </c>
      <c r="N1811" s="40">
        <v>60</v>
      </c>
      <c r="O1811" s="40" t="b">
        <v>0</v>
      </c>
      <c r="P1811" s="40" t="s">
        <v>3105</v>
      </c>
      <c r="Q1811" s="40" t="s">
        <v>1853</v>
      </c>
      <c r="R1811" s="40" t="s">
        <v>635</v>
      </c>
    </row>
    <row r="1812" spans="1:18" x14ac:dyDescent="0.25">
      <c r="A1812" s="41" t="s">
        <v>395</v>
      </c>
      <c r="B1812" s="41" t="s">
        <v>905</v>
      </c>
      <c r="C1812" s="41" t="s">
        <v>1847</v>
      </c>
      <c r="D1812" s="41" t="s">
        <v>1848</v>
      </c>
      <c r="E1812" s="41" t="s">
        <v>1862</v>
      </c>
      <c r="F1812" s="41"/>
      <c r="G1812" s="41" t="s">
        <v>75</v>
      </c>
      <c r="H1812" s="41" t="s">
        <v>1806</v>
      </c>
      <c r="I1812" s="41" t="s">
        <v>5580</v>
      </c>
      <c r="J1812" s="41" t="s">
        <v>1847</v>
      </c>
      <c r="K1812" s="41"/>
      <c r="L1812" s="41"/>
      <c r="M1812" s="41" t="s">
        <v>6499</v>
      </c>
      <c r="N1812" s="41">
        <v>60</v>
      </c>
      <c r="O1812" s="41" t="b">
        <v>0</v>
      </c>
      <c r="P1812" s="41" t="s">
        <v>3105</v>
      </c>
      <c r="Q1812" s="41" t="s">
        <v>1853</v>
      </c>
      <c r="R1812" s="41" t="s">
        <v>635</v>
      </c>
    </row>
    <row r="1813" spans="1:18" x14ac:dyDescent="0.25">
      <c r="A1813" s="40" t="s">
        <v>521</v>
      </c>
      <c r="B1813" s="40" t="s">
        <v>905</v>
      </c>
      <c r="C1813" s="40" t="s">
        <v>1847</v>
      </c>
      <c r="D1813" s="40" t="s">
        <v>1848</v>
      </c>
      <c r="E1813" s="40" t="s">
        <v>1968</v>
      </c>
      <c r="F1813" s="40"/>
      <c r="G1813" s="40" t="s">
        <v>75</v>
      </c>
      <c r="H1813" s="40" t="s">
        <v>1806</v>
      </c>
      <c r="I1813" s="40" t="s">
        <v>5580</v>
      </c>
      <c r="J1813" s="40" t="s">
        <v>1847</v>
      </c>
      <c r="K1813" s="40"/>
      <c r="L1813" s="40"/>
      <c r="M1813" s="40" t="s">
        <v>6500</v>
      </c>
      <c r="N1813" s="40">
        <v>60</v>
      </c>
      <c r="O1813" s="40" t="b">
        <v>0</v>
      </c>
      <c r="P1813" s="40" t="s">
        <v>3105</v>
      </c>
      <c r="Q1813" s="40" t="s">
        <v>1853</v>
      </c>
      <c r="R1813" s="40" t="s">
        <v>635</v>
      </c>
    </row>
    <row r="1814" spans="1:18" x14ac:dyDescent="0.25">
      <c r="A1814" s="40" t="s">
        <v>1373</v>
      </c>
      <c r="B1814" s="40" t="s">
        <v>905</v>
      </c>
      <c r="C1814" s="40" t="s">
        <v>1847</v>
      </c>
      <c r="D1814" s="40" t="s">
        <v>1848</v>
      </c>
      <c r="E1814" s="40" t="s">
        <v>1960</v>
      </c>
      <c r="F1814" s="40"/>
      <c r="G1814" s="40" t="s">
        <v>76</v>
      </c>
      <c r="H1814" s="40" t="s">
        <v>1804</v>
      </c>
      <c r="I1814" s="40" t="s">
        <v>5580</v>
      </c>
      <c r="J1814" s="40" t="s">
        <v>1847</v>
      </c>
      <c r="K1814" s="40"/>
      <c r="L1814" s="40"/>
      <c r="M1814" s="40" t="s">
        <v>6501</v>
      </c>
      <c r="N1814" s="40">
        <v>60</v>
      </c>
      <c r="O1814" s="40" t="b">
        <v>0</v>
      </c>
      <c r="P1814" s="40" t="s">
        <v>3105</v>
      </c>
      <c r="Q1814" s="40" t="s">
        <v>1853</v>
      </c>
      <c r="R1814" s="40" t="s">
        <v>635</v>
      </c>
    </row>
    <row r="1815" spans="1:18" x14ac:dyDescent="0.25">
      <c r="A1815" s="41" t="s">
        <v>1374</v>
      </c>
      <c r="B1815" s="41" t="s">
        <v>903</v>
      </c>
      <c r="C1815" s="41" t="s">
        <v>1847</v>
      </c>
      <c r="D1815" s="41" t="s">
        <v>1848</v>
      </c>
      <c r="E1815" s="41" t="s">
        <v>2060</v>
      </c>
      <c r="F1815" s="41"/>
      <c r="G1815" s="41" t="s">
        <v>75</v>
      </c>
      <c r="H1815" s="41" t="s">
        <v>1806</v>
      </c>
      <c r="I1815" s="41" t="s">
        <v>5580</v>
      </c>
      <c r="J1815" s="41" t="s">
        <v>1847</v>
      </c>
      <c r="K1815" s="41"/>
      <c r="L1815" s="41"/>
      <c r="M1815" s="41" t="s">
        <v>6502</v>
      </c>
      <c r="N1815" s="41">
        <v>60</v>
      </c>
      <c r="O1815" s="41" t="b">
        <v>0</v>
      </c>
      <c r="P1815" s="41" t="s">
        <v>3105</v>
      </c>
      <c r="Q1815" s="41" t="s">
        <v>1853</v>
      </c>
      <c r="R1815" s="41" t="s">
        <v>635</v>
      </c>
    </row>
    <row r="1816" spans="1:18" x14ac:dyDescent="0.25">
      <c r="A1816" s="40" t="s">
        <v>1375</v>
      </c>
      <c r="B1816" s="40" t="s">
        <v>905</v>
      </c>
      <c r="C1816" s="40" t="s">
        <v>1847</v>
      </c>
      <c r="D1816" s="40" t="s">
        <v>1848</v>
      </c>
      <c r="E1816" s="40" t="s">
        <v>2102</v>
      </c>
      <c r="F1816" s="40"/>
      <c r="G1816" s="40" t="s">
        <v>1813</v>
      </c>
      <c r="H1816" s="40" t="s">
        <v>1814</v>
      </c>
      <c r="I1816" s="40" t="s">
        <v>5580</v>
      </c>
      <c r="J1816" s="40" t="s">
        <v>1847</v>
      </c>
      <c r="K1816" s="40"/>
      <c r="L1816" s="40"/>
      <c r="M1816" s="40" t="s">
        <v>6503</v>
      </c>
      <c r="N1816" s="40">
        <v>60</v>
      </c>
      <c r="O1816" s="40" t="b">
        <v>0</v>
      </c>
      <c r="P1816" s="40" t="s">
        <v>3105</v>
      </c>
      <c r="Q1816" s="40" t="s">
        <v>1853</v>
      </c>
      <c r="R1816" s="40" t="s">
        <v>635</v>
      </c>
    </row>
    <row r="1817" spans="1:18" x14ac:dyDescent="0.25">
      <c r="A1817" s="40" t="s">
        <v>93</v>
      </c>
      <c r="B1817" s="40" t="s">
        <v>905</v>
      </c>
      <c r="C1817" s="40" t="s">
        <v>1847</v>
      </c>
      <c r="D1817" s="40" t="s">
        <v>1848</v>
      </c>
      <c r="E1817" s="40" t="s">
        <v>1985</v>
      </c>
      <c r="F1817" s="40"/>
      <c r="G1817" s="40" t="s">
        <v>1813</v>
      </c>
      <c r="H1817" s="40" t="s">
        <v>1814</v>
      </c>
      <c r="I1817" s="40" t="s">
        <v>5580</v>
      </c>
      <c r="J1817" s="40" t="s">
        <v>1847</v>
      </c>
      <c r="K1817" s="40"/>
      <c r="L1817" s="40"/>
      <c r="M1817" s="40" t="s">
        <v>6504</v>
      </c>
      <c r="N1817" s="40">
        <v>60</v>
      </c>
      <c r="O1817" s="40" t="b">
        <v>0</v>
      </c>
      <c r="P1817" s="40" t="s">
        <v>3105</v>
      </c>
      <c r="Q1817" s="40" t="s">
        <v>1853</v>
      </c>
      <c r="R1817" s="40" t="s">
        <v>635</v>
      </c>
    </row>
    <row r="1818" spans="1:18" x14ac:dyDescent="0.25">
      <c r="A1818" s="40" t="s">
        <v>218</v>
      </c>
      <c r="B1818" s="40" t="s">
        <v>905</v>
      </c>
      <c r="C1818" s="40" t="s">
        <v>1847</v>
      </c>
      <c r="D1818" s="40" t="s">
        <v>1848</v>
      </c>
      <c r="E1818" s="40" t="s">
        <v>2001</v>
      </c>
      <c r="F1818" s="40"/>
      <c r="G1818" s="40" t="s">
        <v>76</v>
      </c>
      <c r="H1818" s="40" t="s">
        <v>1804</v>
      </c>
      <c r="I1818" s="40" t="s">
        <v>5580</v>
      </c>
      <c r="J1818" s="40" t="s">
        <v>1847</v>
      </c>
      <c r="K1818" s="40"/>
      <c r="L1818" s="40"/>
      <c r="M1818" s="40" t="s">
        <v>6505</v>
      </c>
      <c r="N1818" s="40">
        <v>60</v>
      </c>
      <c r="O1818" s="40" t="b">
        <v>0</v>
      </c>
      <c r="P1818" s="40" t="s">
        <v>3105</v>
      </c>
      <c r="Q1818" s="40" t="s">
        <v>1853</v>
      </c>
      <c r="R1818" s="40" t="s">
        <v>635</v>
      </c>
    </row>
    <row r="1819" spans="1:18" x14ac:dyDescent="0.25">
      <c r="A1819" s="40" t="s">
        <v>229</v>
      </c>
      <c r="B1819" s="40" t="s">
        <v>905</v>
      </c>
      <c r="C1819" s="40" t="s">
        <v>1847</v>
      </c>
      <c r="D1819" s="40" t="s">
        <v>1848</v>
      </c>
      <c r="E1819" s="40" t="s">
        <v>2001</v>
      </c>
      <c r="F1819" s="40"/>
      <c r="G1819" s="40" t="s">
        <v>76</v>
      </c>
      <c r="H1819" s="40" t="s">
        <v>1804</v>
      </c>
      <c r="I1819" s="40" t="s">
        <v>5580</v>
      </c>
      <c r="J1819" s="40" t="s">
        <v>1847</v>
      </c>
      <c r="K1819" s="40"/>
      <c r="L1819" s="40"/>
      <c r="M1819" s="40" t="s">
        <v>6506</v>
      </c>
      <c r="N1819" s="40">
        <v>60</v>
      </c>
      <c r="O1819" s="40" t="b">
        <v>0</v>
      </c>
      <c r="P1819" s="40" t="s">
        <v>3105</v>
      </c>
      <c r="Q1819" s="40" t="s">
        <v>1853</v>
      </c>
      <c r="R1819" s="40" t="s">
        <v>635</v>
      </c>
    </row>
    <row r="1820" spans="1:18" x14ac:dyDescent="0.25">
      <c r="A1820" s="41" t="s">
        <v>1376</v>
      </c>
      <c r="B1820" s="41" t="s">
        <v>905</v>
      </c>
      <c r="C1820" s="41" t="s">
        <v>1847</v>
      </c>
      <c r="D1820" s="41" t="s">
        <v>1848</v>
      </c>
      <c r="E1820" s="41" t="s">
        <v>1888</v>
      </c>
      <c r="F1820" s="41"/>
      <c r="G1820" s="41" t="s">
        <v>1813</v>
      </c>
      <c r="H1820" s="41" t="s">
        <v>1814</v>
      </c>
      <c r="I1820" s="41" t="s">
        <v>5580</v>
      </c>
      <c r="J1820" s="41" t="s">
        <v>1847</v>
      </c>
      <c r="K1820" s="41"/>
      <c r="L1820" s="41"/>
      <c r="M1820" s="41" t="s">
        <v>6507</v>
      </c>
      <c r="N1820" s="41">
        <v>60</v>
      </c>
      <c r="O1820" s="41" t="b">
        <v>0</v>
      </c>
      <c r="P1820" s="41" t="s">
        <v>3105</v>
      </c>
      <c r="Q1820" s="41" t="s">
        <v>1853</v>
      </c>
      <c r="R1820" s="41" t="s">
        <v>635</v>
      </c>
    </row>
    <row r="1821" spans="1:18" x14ac:dyDescent="0.25">
      <c r="A1821" s="40" t="s">
        <v>532</v>
      </c>
      <c r="B1821" s="40" t="s">
        <v>905</v>
      </c>
      <c r="C1821" s="40" t="s">
        <v>1847</v>
      </c>
      <c r="D1821" s="40" t="s">
        <v>1848</v>
      </c>
      <c r="E1821" s="40" t="s">
        <v>1968</v>
      </c>
      <c r="F1821" s="40"/>
      <c r="G1821" s="40" t="s">
        <v>75</v>
      </c>
      <c r="H1821" s="40" t="s">
        <v>1806</v>
      </c>
      <c r="I1821" s="40" t="s">
        <v>5580</v>
      </c>
      <c r="J1821" s="40" t="s">
        <v>1847</v>
      </c>
      <c r="K1821" s="40"/>
      <c r="L1821" s="40"/>
      <c r="M1821" s="40" t="s">
        <v>6508</v>
      </c>
      <c r="N1821" s="40">
        <v>60</v>
      </c>
      <c r="O1821" s="40" t="b">
        <v>0</v>
      </c>
      <c r="P1821" s="40" t="s">
        <v>3105</v>
      </c>
      <c r="Q1821" s="40" t="s">
        <v>1853</v>
      </c>
      <c r="R1821" s="40" t="s">
        <v>635</v>
      </c>
    </row>
    <row r="1822" spans="1:18" x14ac:dyDescent="0.25">
      <c r="A1822" s="40" t="s">
        <v>397</v>
      </c>
      <c r="B1822" s="40" t="s">
        <v>905</v>
      </c>
      <c r="C1822" s="40" t="s">
        <v>1847</v>
      </c>
      <c r="D1822" s="40" t="s">
        <v>1848</v>
      </c>
      <c r="E1822" s="40" t="s">
        <v>1968</v>
      </c>
      <c r="F1822" s="40"/>
      <c r="G1822" s="40" t="s">
        <v>75</v>
      </c>
      <c r="H1822" s="40" t="s">
        <v>1806</v>
      </c>
      <c r="I1822" s="40" t="s">
        <v>5580</v>
      </c>
      <c r="J1822" s="40" t="s">
        <v>1847</v>
      </c>
      <c r="K1822" s="40"/>
      <c r="L1822" s="40"/>
      <c r="M1822" s="40" t="s">
        <v>6509</v>
      </c>
      <c r="N1822" s="40">
        <v>60</v>
      </c>
      <c r="O1822" s="40" t="b">
        <v>0</v>
      </c>
      <c r="P1822" s="40" t="s">
        <v>3105</v>
      </c>
      <c r="Q1822" s="40" t="s">
        <v>1853</v>
      </c>
      <c r="R1822" s="40" t="s">
        <v>635</v>
      </c>
    </row>
    <row r="1823" spans="1:18" x14ac:dyDescent="0.25">
      <c r="A1823" s="41" t="s">
        <v>1377</v>
      </c>
      <c r="B1823" s="41" t="s">
        <v>905</v>
      </c>
      <c r="C1823" s="41" t="s">
        <v>1847</v>
      </c>
      <c r="D1823" s="41" t="s">
        <v>1848</v>
      </c>
      <c r="E1823" s="41" t="s">
        <v>1968</v>
      </c>
      <c r="F1823" s="41"/>
      <c r="G1823" s="41" t="s">
        <v>75</v>
      </c>
      <c r="H1823" s="41" t="s">
        <v>1806</v>
      </c>
      <c r="I1823" s="41" t="s">
        <v>5580</v>
      </c>
      <c r="J1823" s="41" t="s">
        <v>1847</v>
      </c>
      <c r="K1823" s="41"/>
      <c r="L1823" s="41"/>
      <c r="M1823" s="41" t="s">
        <v>6510</v>
      </c>
      <c r="N1823" s="41">
        <v>60</v>
      </c>
      <c r="O1823" s="41" t="b">
        <v>0</v>
      </c>
      <c r="P1823" s="41" t="s">
        <v>3105</v>
      </c>
      <c r="Q1823" s="41" t="s">
        <v>1853</v>
      </c>
      <c r="R1823" s="41" t="s">
        <v>635</v>
      </c>
    </row>
    <row r="1824" spans="1:18" x14ac:dyDescent="0.25">
      <c r="A1824" s="40" t="s">
        <v>398</v>
      </c>
      <c r="B1824" s="40" t="s">
        <v>905</v>
      </c>
      <c r="C1824" s="40" t="s">
        <v>1847</v>
      </c>
      <c r="D1824" s="40" t="s">
        <v>1848</v>
      </c>
      <c r="E1824" s="40" t="s">
        <v>1968</v>
      </c>
      <c r="F1824" s="40"/>
      <c r="G1824" s="40" t="s">
        <v>75</v>
      </c>
      <c r="H1824" s="40" t="s">
        <v>1806</v>
      </c>
      <c r="I1824" s="40" t="s">
        <v>5580</v>
      </c>
      <c r="J1824" s="40" t="s">
        <v>1847</v>
      </c>
      <c r="K1824" s="40"/>
      <c r="L1824" s="40"/>
      <c r="M1824" s="40" t="s">
        <v>6511</v>
      </c>
      <c r="N1824" s="40">
        <v>60</v>
      </c>
      <c r="O1824" s="40" t="b">
        <v>0</v>
      </c>
      <c r="P1824" s="40" t="s">
        <v>3105</v>
      </c>
      <c r="Q1824" s="40" t="s">
        <v>1853</v>
      </c>
      <c r="R1824" s="40" t="s">
        <v>635</v>
      </c>
    </row>
    <row r="1825" spans="1:18" x14ac:dyDescent="0.25">
      <c r="A1825" s="40" t="s">
        <v>1378</v>
      </c>
      <c r="B1825" s="40" t="s">
        <v>905</v>
      </c>
      <c r="C1825" s="40" t="s">
        <v>1847</v>
      </c>
      <c r="D1825" s="40" t="s">
        <v>1848</v>
      </c>
      <c r="E1825" s="40" t="s">
        <v>1968</v>
      </c>
      <c r="F1825" s="40"/>
      <c r="G1825" s="40" t="s">
        <v>75</v>
      </c>
      <c r="H1825" s="40" t="s">
        <v>1806</v>
      </c>
      <c r="I1825" s="40" t="s">
        <v>5580</v>
      </c>
      <c r="J1825" s="40" t="s">
        <v>1847</v>
      </c>
      <c r="K1825" s="40"/>
      <c r="L1825" s="40"/>
      <c r="M1825" s="40" t="s">
        <v>6512</v>
      </c>
      <c r="N1825" s="40">
        <v>60</v>
      </c>
      <c r="O1825" s="40" t="b">
        <v>0</v>
      </c>
      <c r="P1825" s="40" t="s">
        <v>3105</v>
      </c>
      <c r="Q1825" s="40" t="s">
        <v>1853</v>
      </c>
      <c r="R1825" s="40" t="s">
        <v>635</v>
      </c>
    </row>
    <row r="1826" spans="1:18" x14ac:dyDescent="0.25">
      <c r="A1826" s="40" t="s">
        <v>6513</v>
      </c>
      <c r="B1826" s="40" t="s">
        <v>905</v>
      </c>
      <c r="C1826" s="40" t="s">
        <v>1847</v>
      </c>
      <c r="D1826" s="40" t="s">
        <v>1848</v>
      </c>
      <c r="E1826" s="40" t="s">
        <v>2764</v>
      </c>
      <c r="F1826" s="40"/>
      <c r="G1826" s="40" t="s">
        <v>76</v>
      </c>
      <c r="H1826" s="40" t="s">
        <v>1804</v>
      </c>
      <c r="I1826" s="40" t="s">
        <v>5580</v>
      </c>
      <c r="J1826" s="40" t="s">
        <v>1847</v>
      </c>
      <c r="K1826" s="40"/>
      <c r="L1826" s="40"/>
      <c r="M1826" s="40" t="s">
        <v>6514</v>
      </c>
      <c r="N1826" s="40">
        <v>60</v>
      </c>
      <c r="O1826" s="40" t="b">
        <v>0</v>
      </c>
      <c r="P1826" s="40" t="s">
        <v>3105</v>
      </c>
      <c r="Q1826" s="40" t="s">
        <v>1853</v>
      </c>
      <c r="R1826" s="40" t="s">
        <v>635</v>
      </c>
    </row>
    <row r="1827" spans="1:18" x14ac:dyDescent="0.25">
      <c r="A1827" s="40" t="s">
        <v>1379</v>
      </c>
      <c r="B1827" s="40" t="s">
        <v>903</v>
      </c>
      <c r="C1827" s="40" t="s">
        <v>1847</v>
      </c>
      <c r="D1827" s="40" t="s">
        <v>1848</v>
      </c>
      <c r="E1827" s="40" t="s">
        <v>2116</v>
      </c>
      <c r="F1827" s="40"/>
      <c r="G1827" s="40" t="s">
        <v>75</v>
      </c>
      <c r="H1827" s="40" t="s">
        <v>1806</v>
      </c>
      <c r="I1827" s="40" t="s">
        <v>5580</v>
      </c>
      <c r="J1827" s="40" t="s">
        <v>1847</v>
      </c>
      <c r="K1827" s="40"/>
      <c r="L1827" s="40"/>
      <c r="M1827" s="40" t="s">
        <v>6515</v>
      </c>
      <c r="N1827" s="40">
        <v>60</v>
      </c>
      <c r="O1827" s="40" t="b">
        <v>0</v>
      </c>
      <c r="P1827" s="40" t="s">
        <v>3105</v>
      </c>
      <c r="Q1827" s="40" t="s">
        <v>1853</v>
      </c>
      <c r="R1827" s="40" t="s">
        <v>635</v>
      </c>
    </row>
    <row r="1828" spans="1:18" x14ac:dyDescent="0.25">
      <c r="A1828" s="40" t="s">
        <v>1380</v>
      </c>
      <c r="B1828" s="40" t="s">
        <v>905</v>
      </c>
      <c r="C1828" s="40" t="s">
        <v>1847</v>
      </c>
      <c r="D1828" s="40" t="s">
        <v>1848</v>
      </c>
      <c r="E1828" s="40" t="s">
        <v>1911</v>
      </c>
      <c r="F1828" s="40"/>
      <c r="G1828" s="40" t="s">
        <v>76</v>
      </c>
      <c r="H1828" s="40" t="s">
        <v>1804</v>
      </c>
      <c r="I1828" s="40" t="s">
        <v>5580</v>
      </c>
      <c r="J1828" s="40" t="s">
        <v>1847</v>
      </c>
      <c r="K1828" s="40"/>
      <c r="L1828" s="40"/>
      <c r="M1828" s="40" t="s">
        <v>6516</v>
      </c>
      <c r="N1828" s="40">
        <v>60</v>
      </c>
      <c r="O1828" s="40" t="b">
        <v>0</v>
      </c>
      <c r="P1828" s="40" t="s">
        <v>3105</v>
      </c>
      <c r="Q1828" s="40" t="s">
        <v>1853</v>
      </c>
      <c r="R1828" s="40" t="s">
        <v>635</v>
      </c>
    </row>
    <row r="1829" spans="1:18" x14ac:dyDescent="0.25">
      <c r="A1829" s="40" t="s">
        <v>402</v>
      </c>
      <c r="B1829" s="40" t="s">
        <v>905</v>
      </c>
      <c r="C1829" s="40" t="s">
        <v>1847</v>
      </c>
      <c r="D1829" s="40" t="s">
        <v>1848</v>
      </c>
      <c r="E1829" s="40" t="s">
        <v>1960</v>
      </c>
      <c r="F1829" s="40"/>
      <c r="G1829" s="40" t="s">
        <v>76</v>
      </c>
      <c r="H1829" s="40" t="s">
        <v>1804</v>
      </c>
      <c r="I1829" s="40" t="s">
        <v>5580</v>
      </c>
      <c r="J1829" s="40" t="s">
        <v>1847</v>
      </c>
      <c r="K1829" s="40"/>
      <c r="L1829" s="40"/>
      <c r="M1829" s="40" t="s">
        <v>6517</v>
      </c>
      <c r="N1829" s="40">
        <v>60</v>
      </c>
      <c r="O1829" s="40" t="b">
        <v>0</v>
      </c>
      <c r="P1829" s="40" t="s">
        <v>3105</v>
      </c>
      <c r="Q1829" s="40" t="s">
        <v>1853</v>
      </c>
      <c r="R1829" s="40" t="s">
        <v>635</v>
      </c>
    </row>
    <row r="1830" spans="1:18" x14ac:dyDescent="0.25">
      <c r="A1830" s="41" t="s">
        <v>6518</v>
      </c>
      <c r="B1830" s="41" t="s">
        <v>905</v>
      </c>
      <c r="C1830" s="41" t="s">
        <v>1847</v>
      </c>
      <c r="D1830" s="41" t="s">
        <v>1848</v>
      </c>
      <c r="E1830" s="41" t="s">
        <v>2102</v>
      </c>
      <c r="F1830" s="41"/>
      <c r="G1830" s="41" t="s">
        <v>1813</v>
      </c>
      <c r="H1830" s="41" t="s">
        <v>1814</v>
      </c>
      <c r="I1830" s="41" t="s">
        <v>5580</v>
      </c>
      <c r="J1830" s="41" t="s">
        <v>1847</v>
      </c>
      <c r="K1830" s="41"/>
      <c r="L1830" s="41"/>
      <c r="M1830" s="41" t="s">
        <v>6519</v>
      </c>
      <c r="N1830" s="41">
        <v>60</v>
      </c>
      <c r="O1830" s="41" t="b">
        <v>0</v>
      </c>
      <c r="P1830" s="41" t="s">
        <v>3105</v>
      </c>
      <c r="Q1830" s="41" t="s">
        <v>1853</v>
      </c>
      <c r="R1830" s="41" t="s">
        <v>635</v>
      </c>
    </row>
    <row r="1831" spans="1:18" x14ac:dyDescent="0.25">
      <c r="A1831" s="40" t="s">
        <v>403</v>
      </c>
      <c r="B1831" s="40" t="s">
        <v>905</v>
      </c>
      <c r="C1831" s="40" t="s">
        <v>1847</v>
      </c>
      <c r="D1831" s="40" t="s">
        <v>1848</v>
      </c>
      <c r="E1831" s="40" t="s">
        <v>1888</v>
      </c>
      <c r="F1831" s="40"/>
      <c r="G1831" s="40" t="s">
        <v>1813</v>
      </c>
      <c r="H1831" s="40" t="s">
        <v>1814</v>
      </c>
      <c r="I1831" s="40" t="s">
        <v>5580</v>
      </c>
      <c r="J1831" s="40" t="s">
        <v>1847</v>
      </c>
      <c r="K1831" s="40"/>
      <c r="L1831" s="40"/>
      <c r="M1831" s="40" t="s">
        <v>6520</v>
      </c>
      <c r="N1831" s="40">
        <v>60</v>
      </c>
      <c r="O1831" s="40" t="b">
        <v>0</v>
      </c>
      <c r="P1831" s="40" t="s">
        <v>3105</v>
      </c>
      <c r="Q1831" s="40" t="s">
        <v>1853</v>
      </c>
      <c r="R1831" s="40" t="s">
        <v>635</v>
      </c>
    </row>
    <row r="1832" spans="1:18" x14ac:dyDescent="0.25">
      <c r="A1832" s="40" t="s">
        <v>1381</v>
      </c>
      <c r="B1832" s="40" t="s">
        <v>903</v>
      </c>
      <c r="C1832" s="40" t="s">
        <v>1847</v>
      </c>
      <c r="D1832" s="40" t="s">
        <v>1848</v>
      </c>
      <c r="E1832" s="40" t="s">
        <v>1956</v>
      </c>
      <c r="F1832" s="40"/>
      <c r="G1832" s="40" t="s">
        <v>75</v>
      </c>
      <c r="H1832" s="40" t="s">
        <v>1806</v>
      </c>
      <c r="I1832" s="40" t="s">
        <v>5580</v>
      </c>
      <c r="J1832" s="40" t="s">
        <v>1847</v>
      </c>
      <c r="K1832" s="40"/>
      <c r="L1832" s="40"/>
      <c r="M1832" s="40" t="s">
        <v>6521</v>
      </c>
      <c r="N1832" s="40">
        <v>60</v>
      </c>
      <c r="O1832" s="40" t="b">
        <v>0</v>
      </c>
      <c r="P1832" s="40" t="s">
        <v>3105</v>
      </c>
      <c r="Q1832" s="40" t="s">
        <v>1853</v>
      </c>
      <c r="R1832" s="40" t="s">
        <v>635</v>
      </c>
    </row>
    <row r="1833" spans="1:18" x14ac:dyDescent="0.25">
      <c r="A1833" s="41" t="s">
        <v>198</v>
      </c>
      <c r="B1833" s="41" t="s">
        <v>905</v>
      </c>
      <c r="C1833" s="41" t="s">
        <v>1847</v>
      </c>
      <c r="D1833" s="41" t="s">
        <v>1848</v>
      </c>
      <c r="E1833" s="41" t="s">
        <v>2102</v>
      </c>
      <c r="F1833" s="41"/>
      <c r="G1833" s="41" t="s">
        <v>1813</v>
      </c>
      <c r="H1833" s="41" t="s">
        <v>1814</v>
      </c>
      <c r="I1833" s="41" t="s">
        <v>5580</v>
      </c>
      <c r="J1833" s="41" t="s">
        <v>1847</v>
      </c>
      <c r="K1833" s="41"/>
      <c r="L1833" s="41"/>
      <c r="M1833" s="41" t="s">
        <v>6522</v>
      </c>
      <c r="N1833" s="41">
        <v>60</v>
      </c>
      <c r="O1833" s="41" t="b">
        <v>0</v>
      </c>
      <c r="P1833" s="41" t="s">
        <v>3105</v>
      </c>
      <c r="Q1833" s="41" t="s">
        <v>1853</v>
      </c>
      <c r="R1833" s="41" t="s">
        <v>635</v>
      </c>
    </row>
    <row r="1834" spans="1:18" x14ac:dyDescent="0.25">
      <c r="A1834" s="41" t="s">
        <v>406</v>
      </c>
      <c r="B1834" s="41" t="s">
        <v>905</v>
      </c>
      <c r="C1834" s="41" t="s">
        <v>1847</v>
      </c>
      <c r="D1834" s="41" t="s">
        <v>1848</v>
      </c>
      <c r="E1834" s="41" t="s">
        <v>1862</v>
      </c>
      <c r="F1834" s="41"/>
      <c r="G1834" s="41" t="s">
        <v>75</v>
      </c>
      <c r="H1834" s="41" t="s">
        <v>1806</v>
      </c>
      <c r="I1834" s="41" t="s">
        <v>5580</v>
      </c>
      <c r="J1834" s="41" t="s">
        <v>1847</v>
      </c>
      <c r="K1834" s="41"/>
      <c r="L1834" s="41"/>
      <c r="M1834" s="41" t="s">
        <v>6523</v>
      </c>
      <c r="N1834" s="41">
        <v>60</v>
      </c>
      <c r="O1834" s="41" t="b">
        <v>0</v>
      </c>
      <c r="P1834" s="41" t="s">
        <v>3105</v>
      </c>
      <c r="Q1834" s="41" t="s">
        <v>1853</v>
      </c>
      <c r="R1834" s="41" t="s">
        <v>635</v>
      </c>
    </row>
    <row r="1835" spans="1:18" x14ac:dyDescent="0.25">
      <c r="A1835" s="41" t="s">
        <v>6524</v>
      </c>
      <c r="B1835" s="41" t="s">
        <v>903</v>
      </c>
      <c r="C1835" s="41" t="s">
        <v>1847</v>
      </c>
      <c r="D1835" s="41" t="s">
        <v>1848</v>
      </c>
      <c r="E1835" s="41" t="s">
        <v>2116</v>
      </c>
      <c r="F1835" s="41"/>
      <c r="G1835" s="41" t="s">
        <v>75</v>
      </c>
      <c r="H1835" s="41" t="s">
        <v>1806</v>
      </c>
      <c r="I1835" s="41" t="s">
        <v>5580</v>
      </c>
      <c r="J1835" s="41" t="s">
        <v>1847</v>
      </c>
      <c r="K1835" s="41"/>
      <c r="L1835" s="41"/>
      <c r="M1835" s="41" t="s">
        <v>6525</v>
      </c>
      <c r="N1835" s="41">
        <v>60</v>
      </c>
      <c r="O1835" s="41" t="b">
        <v>0</v>
      </c>
      <c r="P1835" s="41" t="s">
        <v>3105</v>
      </c>
      <c r="Q1835" s="41" t="s">
        <v>1853</v>
      </c>
      <c r="R1835" s="41" t="s">
        <v>635</v>
      </c>
    </row>
    <row r="1836" spans="1:18" x14ac:dyDescent="0.25">
      <c r="A1836" s="40" t="s">
        <v>1382</v>
      </c>
      <c r="B1836" s="40" t="s">
        <v>905</v>
      </c>
      <c r="C1836" s="40" t="s">
        <v>1847</v>
      </c>
      <c r="D1836" s="40" t="s">
        <v>1848</v>
      </c>
      <c r="E1836" s="40" t="s">
        <v>1888</v>
      </c>
      <c r="F1836" s="40"/>
      <c r="G1836" s="40" t="s">
        <v>1813</v>
      </c>
      <c r="H1836" s="40" t="s">
        <v>1814</v>
      </c>
      <c r="I1836" s="40" t="s">
        <v>5580</v>
      </c>
      <c r="J1836" s="40" t="s">
        <v>1847</v>
      </c>
      <c r="K1836" s="40"/>
      <c r="L1836" s="40"/>
      <c r="M1836" s="40" t="s">
        <v>6526</v>
      </c>
      <c r="N1836" s="40">
        <v>60</v>
      </c>
      <c r="O1836" s="40" t="b">
        <v>0</v>
      </c>
      <c r="P1836" s="40" t="s">
        <v>3105</v>
      </c>
      <c r="Q1836" s="40" t="s">
        <v>1853</v>
      </c>
      <c r="R1836" s="40" t="s">
        <v>635</v>
      </c>
    </row>
    <row r="1837" spans="1:18" x14ac:dyDescent="0.25">
      <c r="A1837" s="40" t="s">
        <v>6527</v>
      </c>
      <c r="B1837" s="40" t="s">
        <v>905</v>
      </c>
      <c r="C1837" s="40" t="s">
        <v>1847</v>
      </c>
      <c r="D1837" s="40" t="s">
        <v>1848</v>
      </c>
      <c r="E1837" s="40" t="s">
        <v>2764</v>
      </c>
      <c r="F1837" s="40"/>
      <c r="G1837" s="40" t="s">
        <v>76</v>
      </c>
      <c r="H1837" s="40" t="s">
        <v>1804</v>
      </c>
      <c r="I1837" s="40" t="s">
        <v>5580</v>
      </c>
      <c r="J1837" s="40" t="s">
        <v>1847</v>
      </c>
      <c r="K1837" s="40"/>
      <c r="L1837" s="40"/>
      <c r="M1837" s="40" t="s">
        <v>6528</v>
      </c>
      <c r="N1837" s="40">
        <v>60</v>
      </c>
      <c r="O1837" s="40" t="b">
        <v>0</v>
      </c>
      <c r="P1837" s="40" t="s">
        <v>3105</v>
      </c>
      <c r="Q1837" s="40" t="s">
        <v>1853</v>
      </c>
      <c r="R1837" s="40" t="s">
        <v>635</v>
      </c>
    </row>
    <row r="1838" spans="1:18" x14ac:dyDescent="0.25">
      <c r="A1838" s="40" t="s">
        <v>409</v>
      </c>
      <c r="B1838" s="40" t="s">
        <v>905</v>
      </c>
      <c r="C1838" s="40" t="s">
        <v>1847</v>
      </c>
      <c r="D1838" s="40" t="s">
        <v>1848</v>
      </c>
      <c r="E1838" s="40" t="s">
        <v>1862</v>
      </c>
      <c r="F1838" s="40"/>
      <c r="G1838" s="40" t="s">
        <v>75</v>
      </c>
      <c r="H1838" s="40" t="s">
        <v>1806</v>
      </c>
      <c r="I1838" s="40" t="s">
        <v>5580</v>
      </c>
      <c r="J1838" s="40" t="s">
        <v>1847</v>
      </c>
      <c r="K1838" s="40"/>
      <c r="L1838" s="40"/>
      <c r="M1838" s="40" t="s">
        <v>6529</v>
      </c>
      <c r="N1838" s="40">
        <v>60</v>
      </c>
      <c r="O1838" s="40" t="b">
        <v>0</v>
      </c>
      <c r="P1838" s="40" t="s">
        <v>3105</v>
      </c>
      <c r="Q1838" s="40" t="s">
        <v>1853</v>
      </c>
      <c r="R1838" s="40" t="s">
        <v>635</v>
      </c>
    </row>
    <row r="1839" spans="1:18" x14ac:dyDescent="0.25">
      <c r="A1839" s="40" t="s">
        <v>1383</v>
      </c>
      <c r="B1839" s="40" t="s">
        <v>903</v>
      </c>
      <c r="C1839" s="40" t="s">
        <v>1847</v>
      </c>
      <c r="D1839" s="40" t="s">
        <v>1848</v>
      </c>
      <c r="E1839" s="40" t="s">
        <v>6065</v>
      </c>
      <c r="F1839" s="40"/>
      <c r="G1839" s="40" t="s">
        <v>75</v>
      </c>
      <c r="H1839" s="40" t="s">
        <v>1806</v>
      </c>
      <c r="I1839" s="40" t="s">
        <v>5580</v>
      </c>
      <c r="J1839" s="40" t="s">
        <v>1847</v>
      </c>
      <c r="K1839" s="40"/>
      <c r="L1839" s="40"/>
      <c r="M1839" s="40" t="s">
        <v>6530</v>
      </c>
      <c r="N1839" s="40">
        <v>60</v>
      </c>
      <c r="O1839" s="40" t="b">
        <v>0</v>
      </c>
      <c r="P1839" s="40" t="s">
        <v>3105</v>
      </c>
      <c r="Q1839" s="40" t="s">
        <v>1853</v>
      </c>
      <c r="R1839" s="40" t="s">
        <v>635</v>
      </c>
    </row>
    <row r="1840" spans="1:18" x14ac:dyDescent="0.25">
      <c r="A1840" s="40" t="s">
        <v>1384</v>
      </c>
      <c r="B1840" s="40" t="s">
        <v>905</v>
      </c>
      <c r="C1840" s="40" t="s">
        <v>1847</v>
      </c>
      <c r="D1840" s="40" t="s">
        <v>1848</v>
      </c>
      <c r="E1840" s="40" t="s">
        <v>2083</v>
      </c>
      <c r="F1840" s="40"/>
      <c r="G1840" s="40" t="s">
        <v>75</v>
      </c>
      <c r="H1840" s="40" t="s">
        <v>1806</v>
      </c>
      <c r="I1840" s="40" t="s">
        <v>5580</v>
      </c>
      <c r="J1840" s="40" t="s">
        <v>1847</v>
      </c>
      <c r="K1840" s="40"/>
      <c r="L1840" s="40"/>
      <c r="M1840" s="40" t="s">
        <v>6531</v>
      </c>
      <c r="N1840" s="40">
        <v>60</v>
      </c>
      <c r="O1840" s="40" t="b">
        <v>0</v>
      </c>
      <c r="P1840" s="40" t="s">
        <v>3105</v>
      </c>
      <c r="Q1840" s="40" t="s">
        <v>1853</v>
      </c>
      <c r="R1840" s="40" t="s">
        <v>635</v>
      </c>
    </row>
    <row r="1841" spans="1:18" x14ac:dyDescent="0.25">
      <c r="A1841" s="40" t="s">
        <v>411</v>
      </c>
      <c r="B1841" s="40" t="s">
        <v>905</v>
      </c>
      <c r="C1841" s="40" t="s">
        <v>1847</v>
      </c>
      <c r="D1841" s="40" t="s">
        <v>1848</v>
      </c>
      <c r="E1841" s="40" t="s">
        <v>1968</v>
      </c>
      <c r="F1841" s="40"/>
      <c r="G1841" s="40" t="s">
        <v>75</v>
      </c>
      <c r="H1841" s="40" t="s">
        <v>1806</v>
      </c>
      <c r="I1841" s="40" t="s">
        <v>5580</v>
      </c>
      <c r="J1841" s="40" t="s">
        <v>1847</v>
      </c>
      <c r="K1841" s="40" t="s">
        <v>6532</v>
      </c>
      <c r="L1841" s="40"/>
      <c r="M1841" s="40" t="s">
        <v>6533</v>
      </c>
      <c r="N1841" s="40">
        <v>60</v>
      </c>
      <c r="O1841" s="40" t="b">
        <v>0</v>
      </c>
      <c r="P1841" s="40" t="s">
        <v>3105</v>
      </c>
      <c r="Q1841" s="40" t="s">
        <v>1853</v>
      </c>
      <c r="R1841" s="40" t="s">
        <v>635</v>
      </c>
    </row>
    <row r="1842" spans="1:18" x14ac:dyDescent="0.25">
      <c r="A1842" s="40" t="s">
        <v>1385</v>
      </c>
      <c r="B1842" s="40" t="s">
        <v>905</v>
      </c>
      <c r="C1842" s="40" t="s">
        <v>1847</v>
      </c>
      <c r="D1842" s="40" t="s">
        <v>1848</v>
      </c>
      <c r="E1842" s="40" t="s">
        <v>2102</v>
      </c>
      <c r="F1842" s="40"/>
      <c r="G1842" s="40" t="s">
        <v>76</v>
      </c>
      <c r="H1842" s="40" t="s">
        <v>1804</v>
      </c>
      <c r="I1842" s="40" t="s">
        <v>5580</v>
      </c>
      <c r="J1842" s="40" t="s">
        <v>1847</v>
      </c>
      <c r="K1842" s="40"/>
      <c r="L1842" s="40"/>
      <c r="M1842" s="40" t="s">
        <v>6534</v>
      </c>
      <c r="N1842" s="40">
        <v>60</v>
      </c>
      <c r="O1842" s="40" t="b">
        <v>0</v>
      </c>
      <c r="P1842" s="40" t="s">
        <v>3105</v>
      </c>
      <c r="Q1842" s="40" t="s">
        <v>1853</v>
      </c>
      <c r="R1842" s="40" t="s">
        <v>635</v>
      </c>
    </row>
    <row r="1843" spans="1:18" x14ac:dyDescent="0.25">
      <c r="A1843" s="40" t="s">
        <v>413</v>
      </c>
      <c r="B1843" s="40" t="s">
        <v>905</v>
      </c>
      <c r="C1843" s="40" t="s">
        <v>1847</v>
      </c>
      <c r="D1843" s="40" t="s">
        <v>1848</v>
      </c>
      <c r="E1843" s="40" t="s">
        <v>2001</v>
      </c>
      <c r="F1843" s="40"/>
      <c r="G1843" s="40" t="s">
        <v>76</v>
      </c>
      <c r="H1843" s="40" t="s">
        <v>1804</v>
      </c>
      <c r="I1843" s="40" t="s">
        <v>5580</v>
      </c>
      <c r="J1843" s="40" t="s">
        <v>1847</v>
      </c>
      <c r="K1843" s="40"/>
      <c r="L1843" s="40"/>
      <c r="M1843" s="40" t="s">
        <v>6535</v>
      </c>
      <c r="N1843" s="40">
        <v>60</v>
      </c>
      <c r="O1843" s="40" t="b">
        <v>0</v>
      </c>
      <c r="P1843" s="40" t="s">
        <v>3105</v>
      </c>
      <c r="Q1843" s="40" t="s">
        <v>1853</v>
      </c>
      <c r="R1843" s="40" t="s">
        <v>635</v>
      </c>
    </row>
    <row r="1844" spans="1:18" x14ac:dyDescent="0.25">
      <c r="A1844" s="40" t="s">
        <v>6536</v>
      </c>
      <c r="B1844" s="40" t="s">
        <v>905</v>
      </c>
      <c r="C1844" s="40" t="s">
        <v>1847</v>
      </c>
      <c r="D1844" s="40" t="s">
        <v>1848</v>
      </c>
      <c r="E1844" s="40" t="s">
        <v>1849</v>
      </c>
      <c r="F1844" s="40"/>
      <c r="G1844" s="40" t="s">
        <v>75</v>
      </c>
      <c r="H1844" s="40" t="s">
        <v>1806</v>
      </c>
      <c r="I1844" s="40" t="s">
        <v>5580</v>
      </c>
      <c r="J1844" s="40" t="s">
        <v>1847</v>
      </c>
      <c r="K1844" s="40"/>
      <c r="L1844" s="40"/>
      <c r="M1844" s="40" t="s">
        <v>6537</v>
      </c>
      <c r="N1844" s="40">
        <v>60</v>
      </c>
      <c r="O1844" s="40" t="b">
        <v>0</v>
      </c>
      <c r="P1844" s="40" t="s">
        <v>3105</v>
      </c>
      <c r="Q1844" s="40" t="s">
        <v>1853</v>
      </c>
      <c r="R1844" s="40" t="s">
        <v>635</v>
      </c>
    </row>
    <row r="1845" spans="1:18" x14ac:dyDescent="0.25">
      <c r="A1845" s="40" t="s">
        <v>516</v>
      </c>
      <c r="B1845" s="40" t="s">
        <v>905</v>
      </c>
      <c r="C1845" s="40" t="s">
        <v>1847</v>
      </c>
      <c r="D1845" s="40" t="s">
        <v>1848</v>
      </c>
      <c r="E1845" s="40" t="s">
        <v>1968</v>
      </c>
      <c r="F1845" s="40"/>
      <c r="G1845" s="40" t="s">
        <v>75</v>
      </c>
      <c r="H1845" s="40" t="s">
        <v>1806</v>
      </c>
      <c r="I1845" s="40" t="s">
        <v>5580</v>
      </c>
      <c r="J1845" s="40" t="s">
        <v>1847</v>
      </c>
      <c r="K1845" s="40"/>
      <c r="L1845" s="40"/>
      <c r="M1845" s="40" t="s">
        <v>6538</v>
      </c>
      <c r="N1845" s="40">
        <v>60</v>
      </c>
      <c r="O1845" s="40" t="b">
        <v>0</v>
      </c>
      <c r="P1845" s="40" t="s">
        <v>3105</v>
      </c>
      <c r="Q1845" s="40" t="s">
        <v>1853</v>
      </c>
      <c r="R1845" s="40" t="s">
        <v>635</v>
      </c>
    </row>
    <row r="1846" spans="1:18" x14ac:dyDescent="0.25">
      <c r="A1846" s="40" t="s">
        <v>1386</v>
      </c>
      <c r="B1846" s="40" t="s">
        <v>905</v>
      </c>
      <c r="C1846" s="40" t="s">
        <v>1847</v>
      </c>
      <c r="D1846" s="40" t="s">
        <v>1848</v>
      </c>
      <c r="E1846" s="40" t="s">
        <v>2083</v>
      </c>
      <c r="F1846" s="40"/>
      <c r="G1846" s="40" t="s">
        <v>76</v>
      </c>
      <c r="H1846" s="40" t="s">
        <v>1804</v>
      </c>
      <c r="I1846" s="40" t="s">
        <v>5580</v>
      </c>
      <c r="J1846" s="40" t="s">
        <v>1847</v>
      </c>
      <c r="K1846" s="40"/>
      <c r="L1846" s="40"/>
      <c r="M1846" s="40" t="s">
        <v>6539</v>
      </c>
      <c r="N1846" s="40">
        <v>60</v>
      </c>
      <c r="O1846" s="40" t="b">
        <v>0</v>
      </c>
      <c r="P1846" s="40" t="s">
        <v>3105</v>
      </c>
      <c r="Q1846" s="40" t="s">
        <v>1853</v>
      </c>
      <c r="R1846" s="40" t="s">
        <v>635</v>
      </c>
    </row>
    <row r="1847" spans="1:18" x14ac:dyDescent="0.25">
      <c r="A1847" s="40" t="s">
        <v>200</v>
      </c>
      <c r="B1847" s="40" t="s">
        <v>905</v>
      </c>
      <c r="C1847" s="40" t="s">
        <v>1847</v>
      </c>
      <c r="D1847" s="40" t="s">
        <v>1848</v>
      </c>
      <c r="E1847" s="40" t="s">
        <v>2764</v>
      </c>
      <c r="F1847" s="40"/>
      <c r="G1847" s="40" t="s">
        <v>1813</v>
      </c>
      <c r="H1847" s="40" t="s">
        <v>1814</v>
      </c>
      <c r="I1847" s="40" t="s">
        <v>5580</v>
      </c>
      <c r="J1847" s="40" t="s">
        <v>1847</v>
      </c>
      <c r="K1847" s="40"/>
      <c r="L1847" s="40"/>
      <c r="M1847" s="40" t="s">
        <v>6540</v>
      </c>
      <c r="N1847" s="40">
        <v>60</v>
      </c>
      <c r="O1847" s="40" t="b">
        <v>0</v>
      </c>
      <c r="P1847" s="40" t="s">
        <v>3105</v>
      </c>
      <c r="Q1847" s="40" t="s">
        <v>1853</v>
      </c>
      <c r="R1847" s="40" t="s">
        <v>635</v>
      </c>
    </row>
    <row r="1848" spans="1:18" x14ac:dyDescent="0.25">
      <c r="A1848" s="40" t="s">
        <v>415</v>
      </c>
      <c r="B1848" s="40" t="s">
        <v>905</v>
      </c>
      <c r="C1848" s="40" t="s">
        <v>1847</v>
      </c>
      <c r="D1848" s="40" t="s">
        <v>1848</v>
      </c>
      <c r="E1848" s="40" t="s">
        <v>1916</v>
      </c>
      <c r="F1848" s="40"/>
      <c r="G1848" s="40" t="s">
        <v>1813</v>
      </c>
      <c r="H1848" s="40" t="s">
        <v>1814</v>
      </c>
      <c r="I1848" s="40" t="s">
        <v>5580</v>
      </c>
      <c r="J1848" s="40" t="s">
        <v>1847</v>
      </c>
      <c r="K1848" s="40"/>
      <c r="L1848" s="40"/>
      <c r="M1848" s="40" t="s">
        <v>6541</v>
      </c>
      <c r="N1848" s="40">
        <v>60</v>
      </c>
      <c r="O1848" s="40" t="b">
        <v>0</v>
      </c>
      <c r="P1848" s="40" t="s">
        <v>3105</v>
      </c>
      <c r="Q1848" s="40" t="s">
        <v>1853</v>
      </c>
      <c r="R1848" s="40" t="s">
        <v>635</v>
      </c>
    </row>
    <row r="1849" spans="1:18" x14ac:dyDescent="0.25">
      <c r="A1849" s="40" t="s">
        <v>1387</v>
      </c>
      <c r="B1849" s="40" t="s">
        <v>905</v>
      </c>
      <c r="C1849" s="40" t="s">
        <v>1847</v>
      </c>
      <c r="D1849" s="40" t="s">
        <v>1848</v>
      </c>
      <c r="E1849" s="40" t="s">
        <v>1888</v>
      </c>
      <c r="F1849" s="40"/>
      <c r="G1849" s="40" t="s">
        <v>1813</v>
      </c>
      <c r="H1849" s="40" t="s">
        <v>1814</v>
      </c>
      <c r="I1849" s="40" t="s">
        <v>5580</v>
      </c>
      <c r="J1849" s="40" t="s">
        <v>1847</v>
      </c>
      <c r="K1849" s="40"/>
      <c r="L1849" s="40"/>
      <c r="M1849" s="40" t="s">
        <v>6542</v>
      </c>
      <c r="N1849" s="40">
        <v>60</v>
      </c>
      <c r="O1849" s="40" t="b">
        <v>0</v>
      </c>
      <c r="P1849" s="40" t="s">
        <v>3105</v>
      </c>
      <c r="Q1849" s="40" t="s">
        <v>1853</v>
      </c>
      <c r="R1849" s="40" t="s">
        <v>635</v>
      </c>
    </row>
    <row r="1850" spans="1:18" x14ac:dyDescent="0.25">
      <c r="A1850" s="41" t="s">
        <v>1388</v>
      </c>
      <c r="B1850" s="41" t="s">
        <v>903</v>
      </c>
      <c r="C1850" s="41" t="s">
        <v>1847</v>
      </c>
      <c r="D1850" s="41" t="s">
        <v>1848</v>
      </c>
      <c r="E1850" s="41" t="s">
        <v>5999</v>
      </c>
      <c r="F1850" s="41"/>
      <c r="G1850" s="41" t="s">
        <v>75</v>
      </c>
      <c r="H1850" s="41" t="s">
        <v>1806</v>
      </c>
      <c r="I1850" s="41" t="s">
        <v>5580</v>
      </c>
      <c r="J1850" s="41" t="s">
        <v>1847</v>
      </c>
      <c r="K1850" s="41"/>
      <c r="L1850" s="41"/>
      <c r="M1850" s="41" t="s">
        <v>6543</v>
      </c>
      <c r="N1850" s="41">
        <v>60</v>
      </c>
      <c r="O1850" s="41" t="b">
        <v>0</v>
      </c>
      <c r="P1850" s="41" t="s">
        <v>3105</v>
      </c>
      <c r="Q1850" s="41" t="s">
        <v>1853</v>
      </c>
      <c r="R1850" s="41" t="s">
        <v>635</v>
      </c>
    </row>
    <row r="1851" spans="1:18" x14ac:dyDescent="0.25">
      <c r="A1851" s="40" t="s">
        <v>1389</v>
      </c>
      <c r="B1851" s="40" t="s">
        <v>905</v>
      </c>
      <c r="C1851" s="40" t="s">
        <v>1847</v>
      </c>
      <c r="D1851" s="40" t="s">
        <v>1848</v>
      </c>
      <c r="E1851" s="40" t="s">
        <v>1960</v>
      </c>
      <c r="F1851" s="40"/>
      <c r="G1851" s="40" t="s">
        <v>76</v>
      </c>
      <c r="H1851" s="40" t="s">
        <v>1804</v>
      </c>
      <c r="I1851" s="40" t="s">
        <v>5580</v>
      </c>
      <c r="J1851" s="40" t="s">
        <v>1847</v>
      </c>
      <c r="K1851" s="40"/>
      <c r="L1851" s="40"/>
      <c r="M1851" s="40" t="s">
        <v>6544</v>
      </c>
      <c r="N1851" s="40">
        <v>60</v>
      </c>
      <c r="O1851" s="40" t="b">
        <v>0</v>
      </c>
      <c r="P1851" s="40" t="s">
        <v>3105</v>
      </c>
      <c r="Q1851" s="40" t="s">
        <v>1853</v>
      </c>
      <c r="R1851" s="40" t="s">
        <v>635</v>
      </c>
    </row>
    <row r="1852" spans="1:18" x14ac:dyDescent="0.25">
      <c r="A1852" s="40" t="s">
        <v>417</v>
      </c>
      <c r="B1852" s="40" t="s">
        <v>905</v>
      </c>
      <c r="C1852" s="40" t="s">
        <v>1847</v>
      </c>
      <c r="D1852" s="40" t="s">
        <v>1848</v>
      </c>
      <c r="E1852" s="40" t="s">
        <v>1862</v>
      </c>
      <c r="F1852" s="40"/>
      <c r="G1852" s="40" t="s">
        <v>75</v>
      </c>
      <c r="H1852" s="40" t="s">
        <v>1806</v>
      </c>
      <c r="I1852" s="40" t="s">
        <v>5580</v>
      </c>
      <c r="J1852" s="40" t="s">
        <v>1847</v>
      </c>
      <c r="K1852" s="40"/>
      <c r="L1852" s="40"/>
      <c r="M1852" s="40" t="s">
        <v>6545</v>
      </c>
      <c r="N1852" s="40">
        <v>60</v>
      </c>
      <c r="O1852" s="40" t="b">
        <v>0</v>
      </c>
      <c r="P1852" s="40" t="s">
        <v>3105</v>
      </c>
      <c r="Q1852" s="40" t="s">
        <v>1853</v>
      </c>
      <c r="R1852" s="40" t="s">
        <v>635</v>
      </c>
    </row>
    <row r="1853" spans="1:18" x14ac:dyDescent="0.25">
      <c r="A1853" s="40" t="s">
        <v>1390</v>
      </c>
      <c r="B1853" s="40" t="s">
        <v>903</v>
      </c>
      <c r="C1853" s="40" t="s">
        <v>1847</v>
      </c>
      <c r="D1853" s="40" t="s">
        <v>1848</v>
      </c>
      <c r="E1853" s="40" t="s">
        <v>6065</v>
      </c>
      <c r="F1853" s="40"/>
      <c r="G1853" s="40" t="s">
        <v>76</v>
      </c>
      <c r="H1853" s="40" t="s">
        <v>1804</v>
      </c>
      <c r="I1853" s="40" t="s">
        <v>5580</v>
      </c>
      <c r="J1853" s="40" t="s">
        <v>1847</v>
      </c>
      <c r="K1853" s="40"/>
      <c r="L1853" s="40"/>
      <c r="M1853" s="40" t="s">
        <v>6546</v>
      </c>
      <c r="N1853" s="40">
        <v>60</v>
      </c>
      <c r="O1853" s="40" t="b">
        <v>0</v>
      </c>
      <c r="P1853" s="40" t="s">
        <v>3105</v>
      </c>
      <c r="Q1853" s="40" t="s">
        <v>1853</v>
      </c>
      <c r="R1853" s="40" t="s">
        <v>635</v>
      </c>
    </row>
    <row r="1854" spans="1:18" x14ac:dyDescent="0.25">
      <c r="A1854" s="40" t="s">
        <v>418</v>
      </c>
      <c r="B1854" s="40" t="s">
        <v>905</v>
      </c>
      <c r="C1854" s="40" t="s">
        <v>1847</v>
      </c>
      <c r="D1854" s="40" t="s">
        <v>1848</v>
      </c>
      <c r="E1854" s="40" t="s">
        <v>2001</v>
      </c>
      <c r="F1854" s="40"/>
      <c r="G1854" s="40" t="s">
        <v>76</v>
      </c>
      <c r="H1854" s="40" t="s">
        <v>1804</v>
      </c>
      <c r="I1854" s="40" t="s">
        <v>5580</v>
      </c>
      <c r="J1854" s="40" t="s">
        <v>1847</v>
      </c>
      <c r="K1854" s="40"/>
      <c r="L1854" s="40"/>
      <c r="M1854" s="40" t="s">
        <v>6547</v>
      </c>
      <c r="N1854" s="40">
        <v>60</v>
      </c>
      <c r="O1854" s="40" t="b">
        <v>0</v>
      </c>
      <c r="P1854" s="40" t="s">
        <v>3105</v>
      </c>
      <c r="Q1854" s="40" t="s">
        <v>1853</v>
      </c>
      <c r="R1854" s="40" t="s">
        <v>635</v>
      </c>
    </row>
    <row r="1855" spans="1:18" x14ac:dyDescent="0.25">
      <c r="A1855" s="41" t="s">
        <v>1391</v>
      </c>
      <c r="B1855" s="41" t="s">
        <v>903</v>
      </c>
      <c r="C1855" s="41" t="s">
        <v>1847</v>
      </c>
      <c r="D1855" s="41" t="s">
        <v>1848</v>
      </c>
      <c r="E1855" s="41" t="s">
        <v>1956</v>
      </c>
      <c r="F1855" s="41"/>
      <c r="G1855" s="41" t="s">
        <v>75</v>
      </c>
      <c r="H1855" s="41" t="s">
        <v>1806</v>
      </c>
      <c r="I1855" s="41" t="s">
        <v>5580</v>
      </c>
      <c r="J1855" s="41" t="s">
        <v>1847</v>
      </c>
      <c r="K1855" s="41"/>
      <c r="L1855" s="41"/>
      <c r="M1855" s="41" t="s">
        <v>6548</v>
      </c>
      <c r="N1855" s="41">
        <v>60</v>
      </c>
      <c r="O1855" s="41" t="b">
        <v>0</v>
      </c>
      <c r="P1855" s="41" t="s">
        <v>3105</v>
      </c>
      <c r="Q1855" s="41" t="s">
        <v>1853</v>
      </c>
      <c r="R1855" s="41" t="s">
        <v>635</v>
      </c>
    </row>
    <row r="1856" spans="1:18" x14ac:dyDescent="0.25">
      <c r="A1856" s="40" t="s">
        <v>419</v>
      </c>
      <c r="B1856" s="40" t="s">
        <v>905</v>
      </c>
      <c r="C1856" s="40" t="s">
        <v>1847</v>
      </c>
      <c r="D1856" s="40" t="s">
        <v>1848</v>
      </c>
      <c r="E1856" s="40" t="s">
        <v>1985</v>
      </c>
      <c r="F1856" s="40"/>
      <c r="G1856" s="40" t="s">
        <v>1813</v>
      </c>
      <c r="H1856" s="40" t="s">
        <v>1814</v>
      </c>
      <c r="I1856" s="40" t="s">
        <v>5580</v>
      </c>
      <c r="J1856" s="40" t="s">
        <v>1847</v>
      </c>
      <c r="K1856" s="40"/>
      <c r="L1856" s="40"/>
      <c r="M1856" s="40" t="s">
        <v>6549</v>
      </c>
      <c r="N1856" s="40">
        <v>60</v>
      </c>
      <c r="O1856" s="40" t="b">
        <v>0</v>
      </c>
      <c r="P1856" s="40" t="s">
        <v>3105</v>
      </c>
      <c r="Q1856" s="40" t="s">
        <v>1853</v>
      </c>
      <c r="R1856" s="40" t="s">
        <v>635</v>
      </c>
    </row>
    <row r="1857" spans="1:18" x14ac:dyDescent="0.25">
      <c r="A1857" s="40" t="s">
        <v>1392</v>
      </c>
      <c r="B1857" s="40" t="s">
        <v>903</v>
      </c>
      <c r="C1857" s="40" t="s">
        <v>1847</v>
      </c>
      <c r="D1857" s="40" t="s">
        <v>1848</v>
      </c>
      <c r="E1857" s="40" t="s">
        <v>6065</v>
      </c>
      <c r="F1857" s="40"/>
      <c r="G1857" s="40" t="s">
        <v>75</v>
      </c>
      <c r="H1857" s="40" t="s">
        <v>1806</v>
      </c>
      <c r="I1857" s="40" t="s">
        <v>5580</v>
      </c>
      <c r="J1857" s="40" t="s">
        <v>1847</v>
      </c>
      <c r="K1857" s="40"/>
      <c r="L1857" s="40"/>
      <c r="M1857" s="40" t="s">
        <v>6550</v>
      </c>
      <c r="N1857" s="40">
        <v>60</v>
      </c>
      <c r="O1857" s="40" t="b">
        <v>0</v>
      </c>
      <c r="P1857" s="40" t="s">
        <v>3105</v>
      </c>
      <c r="Q1857" s="40" t="s">
        <v>1853</v>
      </c>
      <c r="R1857" s="40" t="s">
        <v>635</v>
      </c>
    </row>
    <row r="1858" spans="1:18" x14ac:dyDescent="0.25">
      <c r="A1858" s="40" t="s">
        <v>1393</v>
      </c>
      <c r="B1858" s="40" t="s">
        <v>905</v>
      </c>
      <c r="C1858" s="40" t="s">
        <v>1847</v>
      </c>
      <c r="D1858" s="40" t="s">
        <v>1848</v>
      </c>
      <c r="E1858" s="40" t="s">
        <v>2001</v>
      </c>
      <c r="F1858" s="40"/>
      <c r="G1858" s="40" t="s">
        <v>76</v>
      </c>
      <c r="H1858" s="40" t="s">
        <v>1804</v>
      </c>
      <c r="I1858" s="40" t="s">
        <v>5580</v>
      </c>
      <c r="J1858" s="40" t="s">
        <v>1847</v>
      </c>
      <c r="K1858" s="40"/>
      <c r="L1858" s="40"/>
      <c r="M1858" s="40" t="s">
        <v>6551</v>
      </c>
      <c r="N1858" s="40">
        <v>60</v>
      </c>
      <c r="O1858" s="40" t="b">
        <v>0</v>
      </c>
      <c r="P1858" s="40" t="s">
        <v>3105</v>
      </c>
      <c r="Q1858" s="40" t="s">
        <v>1853</v>
      </c>
      <c r="R1858" s="40" t="s">
        <v>635</v>
      </c>
    </row>
    <row r="1859" spans="1:18" x14ac:dyDescent="0.25">
      <c r="A1859" s="40" t="s">
        <v>1394</v>
      </c>
      <c r="B1859" s="40" t="s">
        <v>905</v>
      </c>
      <c r="C1859" s="40" t="s">
        <v>1847</v>
      </c>
      <c r="D1859" s="40" t="s">
        <v>1848</v>
      </c>
      <c r="E1859" s="40" t="s">
        <v>1985</v>
      </c>
      <c r="F1859" s="40"/>
      <c r="G1859" s="40" t="s">
        <v>1813</v>
      </c>
      <c r="H1859" s="40" t="s">
        <v>1814</v>
      </c>
      <c r="I1859" s="40" t="s">
        <v>5580</v>
      </c>
      <c r="J1859" s="40" t="s">
        <v>1847</v>
      </c>
      <c r="K1859" s="40"/>
      <c r="L1859" s="40"/>
      <c r="M1859" s="40" t="s">
        <v>6552</v>
      </c>
      <c r="N1859" s="40">
        <v>60</v>
      </c>
      <c r="O1859" s="40" t="b">
        <v>0</v>
      </c>
      <c r="P1859" s="40" t="s">
        <v>3105</v>
      </c>
      <c r="Q1859" s="40" t="s">
        <v>1853</v>
      </c>
      <c r="R1859" s="40" t="s">
        <v>635</v>
      </c>
    </row>
    <row r="1860" spans="1:18" x14ac:dyDescent="0.25">
      <c r="A1860" s="40" t="s">
        <v>6553</v>
      </c>
      <c r="B1860" s="40" t="s">
        <v>905</v>
      </c>
      <c r="C1860" s="40" t="s">
        <v>1847</v>
      </c>
      <c r="D1860" s="40" t="s">
        <v>1848</v>
      </c>
      <c r="E1860" s="40" t="s">
        <v>1985</v>
      </c>
      <c r="F1860" s="40"/>
      <c r="G1860" s="40" t="s">
        <v>1813</v>
      </c>
      <c r="H1860" s="40" t="s">
        <v>1814</v>
      </c>
      <c r="I1860" s="40" t="s">
        <v>5580</v>
      </c>
      <c r="J1860" s="40" t="s">
        <v>1847</v>
      </c>
      <c r="K1860" s="40"/>
      <c r="L1860" s="40"/>
      <c r="M1860" s="40" t="s">
        <v>6554</v>
      </c>
      <c r="N1860" s="40">
        <v>60</v>
      </c>
      <c r="O1860" s="40" t="b">
        <v>0</v>
      </c>
      <c r="P1860" s="40" t="s">
        <v>3105</v>
      </c>
      <c r="Q1860" s="40" t="s">
        <v>1853</v>
      </c>
      <c r="R1860" s="40" t="s">
        <v>635</v>
      </c>
    </row>
    <row r="1861" spans="1:18" x14ac:dyDescent="0.25">
      <c r="A1861" s="40" t="s">
        <v>6555</v>
      </c>
      <c r="B1861" s="40" t="s">
        <v>905</v>
      </c>
      <c r="C1861" s="40" t="s">
        <v>1847</v>
      </c>
      <c r="D1861" s="40" t="s">
        <v>1848</v>
      </c>
      <c r="E1861" s="40" t="s">
        <v>1862</v>
      </c>
      <c r="F1861" s="40"/>
      <c r="G1861" s="40" t="s">
        <v>75</v>
      </c>
      <c r="H1861" s="40" t="s">
        <v>1806</v>
      </c>
      <c r="I1861" s="40" t="s">
        <v>5580</v>
      </c>
      <c r="J1861" s="40" t="s">
        <v>1847</v>
      </c>
      <c r="K1861" s="40"/>
      <c r="L1861" s="40"/>
      <c r="M1861" s="40" t="s">
        <v>6556</v>
      </c>
      <c r="N1861" s="40">
        <v>60</v>
      </c>
      <c r="O1861" s="40" t="b">
        <v>0</v>
      </c>
      <c r="P1861" s="40" t="s">
        <v>3105</v>
      </c>
      <c r="Q1861" s="40" t="s">
        <v>1853</v>
      </c>
      <c r="R1861" s="40" t="s">
        <v>635</v>
      </c>
    </row>
    <row r="1862" spans="1:18" x14ac:dyDescent="0.25">
      <c r="A1862" s="40" t="s">
        <v>1395</v>
      </c>
      <c r="B1862" s="40" t="s">
        <v>903</v>
      </c>
      <c r="C1862" s="40" t="s">
        <v>1847</v>
      </c>
      <c r="D1862" s="40" t="s">
        <v>1848</v>
      </c>
      <c r="E1862" s="40" t="s">
        <v>2116</v>
      </c>
      <c r="F1862" s="40"/>
      <c r="G1862" s="40" t="s">
        <v>75</v>
      </c>
      <c r="H1862" s="40" t="s">
        <v>1806</v>
      </c>
      <c r="I1862" s="40" t="s">
        <v>5580</v>
      </c>
      <c r="J1862" s="40" t="s">
        <v>1847</v>
      </c>
      <c r="K1862" s="40"/>
      <c r="L1862" s="40"/>
      <c r="M1862" s="40" t="s">
        <v>6557</v>
      </c>
      <c r="N1862" s="40">
        <v>60</v>
      </c>
      <c r="O1862" s="40" t="b">
        <v>0</v>
      </c>
      <c r="P1862" s="40" t="s">
        <v>3105</v>
      </c>
      <c r="Q1862" s="40" t="s">
        <v>1853</v>
      </c>
      <c r="R1862" s="40" t="s">
        <v>635</v>
      </c>
    </row>
    <row r="1863" spans="1:18" x14ac:dyDescent="0.25">
      <c r="A1863" s="40" t="s">
        <v>1396</v>
      </c>
      <c r="B1863" s="40" t="s">
        <v>903</v>
      </c>
      <c r="C1863" s="40" t="s">
        <v>1847</v>
      </c>
      <c r="D1863" s="40" t="s">
        <v>1848</v>
      </c>
      <c r="E1863" s="40" t="s">
        <v>1956</v>
      </c>
      <c r="F1863" s="40"/>
      <c r="G1863" s="40" t="s">
        <v>75</v>
      </c>
      <c r="H1863" s="40" t="s">
        <v>1806</v>
      </c>
      <c r="I1863" s="40" t="s">
        <v>5580</v>
      </c>
      <c r="J1863" s="40" t="s">
        <v>1847</v>
      </c>
      <c r="K1863" s="40"/>
      <c r="L1863" s="40"/>
      <c r="M1863" s="40" t="s">
        <v>6558</v>
      </c>
      <c r="N1863" s="40">
        <v>60</v>
      </c>
      <c r="O1863" s="40" t="b">
        <v>0</v>
      </c>
      <c r="P1863" s="40" t="s">
        <v>3105</v>
      </c>
      <c r="Q1863" s="40" t="s">
        <v>1853</v>
      </c>
      <c r="R1863" s="40" t="s">
        <v>635</v>
      </c>
    </row>
    <row r="1864" spans="1:18" x14ac:dyDescent="0.25">
      <c r="A1864" s="40" t="s">
        <v>421</v>
      </c>
      <c r="B1864" s="40" t="s">
        <v>905</v>
      </c>
      <c r="C1864" s="40" t="s">
        <v>1847</v>
      </c>
      <c r="D1864" s="40" t="s">
        <v>1848</v>
      </c>
      <c r="E1864" s="40" t="s">
        <v>1956</v>
      </c>
      <c r="F1864" s="40"/>
      <c r="G1864" s="40" t="s">
        <v>75</v>
      </c>
      <c r="H1864" s="40" t="s">
        <v>1806</v>
      </c>
      <c r="I1864" s="40" t="s">
        <v>5580</v>
      </c>
      <c r="J1864" s="40" t="s">
        <v>1847</v>
      </c>
      <c r="K1864" s="40"/>
      <c r="L1864" s="40"/>
      <c r="M1864" s="40" t="s">
        <v>6559</v>
      </c>
      <c r="N1864" s="40">
        <v>60</v>
      </c>
      <c r="O1864" s="40" t="b">
        <v>0</v>
      </c>
      <c r="P1864" s="40" t="s">
        <v>3105</v>
      </c>
      <c r="Q1864" s="40" t="s">
        <v>1853</v>
      </c>
      <c r="R1864" s="40" t="s">
        <v>635</v>
      </c>
    </row>
    <row r="1865" spans="1:18" x14ac:dyDescent="0.25">
      <c r="A1865" s="41" t="s">
        <v>1397</v>
      </c>
      <c r="B1865" s="41" t="s">
        <v>903</v>
      </c>
      <c r="C1865" s="41" t="s">
        <v>1847</v>
      </c>
      <c r="D1865" s="41" t="s">
        <v>1848</v>
      </c>
      <c r="E1865" s="41" t="s">
        <v>3164</v>
      </c>
      <c r="F1865" s="41"/>
      <c r="G1865" s="41" t="s">
        <v>1813</v>
      </c>
      <c r="H1865" s="41" t="s">
        <v>1814</v>
      </c>
      <c r="I1865" s="41" t="s">
        <v>5580</v>
      </c>
      <c r="J1865" s="41" t="s">
        <v>1847</v>
      </c>
      <c r="K1865" s="41"/>
      <c r="L1865" s="41"/>
      <c r="M1865" s="41" t="s">
        <v>6560</v>
      </c>
      <c r="N1865" s="41">
        <v>60</v>
      </c>
      <c r="O1865" s="41" t="b">
        <v>0</v>
      </c>
      <c r="P1865" s="41" t="s">
        <v>3105</v>
      </c>
      <c r="Q1865" s="41" t="s">
        <v>1853</v>
      </c>
      <c r="R1865" s="41" t="s">
        <v>635</v>
      </c>
    </row>
    <row r="1866" spans="1:18" x14ac:dyDescent="0.25">
      <c r="A1866" s="40" t="s">
        <v>1398</v>
      </c>
      <c r="B1866" s="40" t="s">
        <v>905</v>
      </c>
      <c r="C1866" s="40" t="s">
        <v>1847</v>
      </c>
      <c r="D1866" s="40" t="s">
        <v>1848</v>
      </c>
      <c r="E1866" s="40" t="s">
        <v>4096</v>
      </c>
      <c r="F1866" s="40"/>
      <c r="G1866" s="40" t="s">
        <v>76</v>
      </c>
      <c r="H1866" s="40" t="s">
        <v>1804</v>
      </c>
      <c r="I1866" s="40" t="s">
        <v>5992</v>
      </c>
      <c r="J1866" s="40" t="s">
        <v>1847</v>
      </c>
      <c r="K1866" s="40"/>
      <c r="L1866" s="40"/>
      <c r="M1866" s="40" t="s">
        <v>6561</v>
      </c>
      <c r="N1866" s="40">
        <v>60</v>
      </c>
      <c r="O1866" s="40" t="b">
        <v>0</v>
      </c>
      <c r="P1866" s="40" t="s">
        <v>3105</v>
      </c>
      <c r="Q1866" s="40" t="s">
        <v>1853</v>
      </c>
      <c r="R1866" s="40" t="s">
        <v>635</v>
      </c>
    </row>
    <row r="1867" spans="1:18" x14ac:dyDescent="0.25">
      <c r="A1867" s="40" t="s">
        <v>1399</v>
      </c>
      <c r="B1867" s="40" t="s">
        <v>905</v>
      </c>
      <c r="C1867" s="40" t="s">
        <v>1847</v>
      </c>
      <c r="D1867" s="40" t="s">
        <v>1848</v>
      </c>
      <c r="E1867" s="40" t="s">
        <v>4096</v>
      </c>
      <c r="F1867" s="40"/>
      <c r="G1867" s="40" t="s">
        <v>76</v>
      </c>
      <c r="H1867" s="40" t="s">
        <v>1804</v>
      </c>
      <c r="I1867" s="40" t="s">
        <v>5992</v>
      </c>
      <c r="J1867" s="40" t="s">
        <v>1847</v>
      </c>
      <c r="K1867" s="40"/>
      <c r="L1867" s="40"/>
      <c r="M1867" s="40" t="s">
        <v>6562</v>
      </c>
      <c r="N1867" s="40">
        <v>60</v>
      </c>
      <c r="O1867" s="40" t="b">
        <v>0</v>
      </c>
      <c r="P1867" s="40" t="s">
        <v>3105</v>
      </c>
      <c r="Q1867" s="40" t="s">
        <v>1853</v>
      </c>
      <c r="R1867" s="40" t="s">
        <v>635</v>
      </c>
    </row>
    <row r="1868" spans="1:18" x14ac:dyDescent="0.25">
      <c r="A1868" s="41" t="s">
        <v>1400</v>
      </c>
      <c r="B1868" s="41" t="s">
        <v>905</v>
      </c>
      <c r="C1868" s="41" t="s">
        <v>1847</v>
      </c>
      <c r="D1868" s="41" t="s">
        <v>1848</v>
      </c>
      <c r="E1868" s="41" t="s">
        <v>2764</v>
      </c>
      <c r="F1868" s="41"/>
      <c r="G1868" s="41" t="s">
        <v>1813</v>
      </c>
      <c r="H1868" s="41" t="s">
        <v>1814</v>
      </c>
      <c r="I1868" s="41" t="s">
        <v>5580</v>
      </c>
      <c r="J1868" s="41" t="s">
        <v>1847</v>
      </c>
      <c r="K1868" s="41"/>
      <c r="L1868" s="41"/>
      <c r="M1868" s="41" t="s">
        <v>6563</v>
      </c>
      <c r="N1868" s="41">
        <v>60</v>
      </c>
      <c r="O1868" s="41" t="b">
        <v>0</v>
      </c>
      <c r="P1868" s="41" t="s">
        <v>3105</v>
      </c>
      <c r="Q1868" s="41" t="s">
        <v>1853</v>
      </c>
      <c r="R1868" s="41" t="s">
        <v>635</v>
      </c>
    </row>
    <row r="1869" spans="1:18" x14ac:dyDescent="0.25">
      <c r="A1869" s="40" t="s">
        <v>203</v>
      </c>
      <c r="B1869" s="40" t="s">
        <v>905</v>
      </c>
      <c r="C1869" s="40" t="s">
        <v>1847</v>
      </c>
      <c r="D1869" s="40" t="s">
        <v>1848</v>
      </c>
      <c r="E1869" s="40" t="s">
        <v>2083</v>
      </c>
      <c r="F1869" s="40"/>
      <c r="G1869" s="40" t="s">
        <v>76</v>
      </c>
      <c r="H1869" s="40" t="s">
        <v>1804</v>
      </c>
      <c r="I1869" s="40" t="s">
        <v>5580</v>
      </c>
      <c r="J1869" s="40" t="s">
        <v>1847</v>
      </c>
      <c r="K1869" s="40"/>
      <c r="L1869" s="40"/>
      <c r="M1869" s="40" t="s">
        <v>6564</v>
      </c>
      <c r="N1869" s="40">
        <v>60</v>
      </c>
      <c r="O1869" s="40" t="b">
        <v>0</v>
      </c>
      <c r="P1869" s="40" t="s">
        <v>3105</v>
      </c>
      <c r="Q1869" s="40" t="s">
        <v>1853</v>
      </c>
      <c r="R1869" s="40" t="s">
        <v>635</v>
      </c>
    </row>
    <row r="1870" spans="1:18" x14ac:dyDescent="0.25">
      <c r="A1870" s="41" t="s">
        <v>423</v>
      </c>
      <c r="B1870" s="41" t="s">
        <v>905</v>
      </c>
      <c r="C1870" s="41" t="s">
        <v>1847</v>
      </c>
      <c r="D1870" s="41" t="s">
        <v>1848</v>
      </c>
      <c r="E1870" s="41" t="s">
        <v>2102</v>
      </c>
      <c r="F1870" s="41"/>
      <c r="G1870" s="41" t="s">
        <v>1813</v>
      </c>
      <c r="H1870" s="41" t="s">
        <v>1814</v>
      </c>
      <c r="I1870" s="41" t="s">
        <v>5580</v>
      </c>
      <c r="J1870" s="41" t="s">
        <v>1847</v>
      </c>
      <c r="K1870" s="41"/>
      <c r="L1870" s="41"/>
      <c r="M1870" s="41" t="s">
        <v>6565</v>
      </c>
      <c r="N1870" s="41">
        <v>60</v>
      </c>
      <c r="O1870" s="41" t="b">
        <v>0</v>
      </c>
      <c r="P1870" s="41" t="s">
        <v>3105</v>
      </c>
      <c r="Q1870" s="41" t="s">
        <v>1853</v>
      </c>
      <c r="R1870" s="41" t="s">
        <v>635</v>
      </c>
    </row>
    <row r="1871" spans="1:18" x14ac:dyDescent="0.25">
      <c r="A1871" s="40" t="s">
        <v>1401</v>
      </c>
      <c r="B1871" s="40" t="s">
        <v>903</v>
      </c>
      <c r="C1871" s="40" t="s">
        <v>1847</v>
      </c>
      <c r="D1871" s="40" t="s">
        <v>1848</v>
      </c>
      <c r="E1871" s="40" t="s">
        <v>3810</v>
      </c>
      <c r="F1871" s="40"/>
      <c r="G1871" s="40" t="s">
        <v>75</v>
      </c>
      <c r="H1871" s="40" t="s">
        <v>1806</v>
      </c>
      <c r="I1871" s="40" t="s">
        <v>5580</v>
      </c>
      <c r="J1871" s="40" t="s">
        <v>1847</v>
      </c>
      <c r="K1871" s="40"/>
      <c r="L1871" s="40"/>
      <c r="M1871" s="40" t="s">
        <v>6566</v>
      </c>
      <c r="N1871" s="40">
        <v>60</v>
      </c>
      <c r="O1871" s="40" t="b">
        <v>0</v>
      </c>
      <c r="P1871" s="40" t="s">
        <v>3105</v>
      </c>
      <c r="Q1871" s="40" t="s">
        <v>1853</v>
      </c>
      <c r="R1871" s="40" t="s">
        <v>635</v>
      </c>
    </row>
    <row r="1872" spans="1:18" x14ac:dyDescent="0.25">
      <c r="A1872" s="40" t="s">
        <v>1402</v>
      </c>
      <c r="B1872" s="40" t="s">
        <v>903</v>
      </c>
      <c r="C1872" s="40" t="s">
        <v>1847</v>
      </c>
      <c r="D1872" s="40" t="s">
        <v>1848</v>
      </c>
      <c r="E1872" s="40" t="s">
        <v>2116</v>
      </c>
      <c r="F1872" s="40"/>
      <c r="G1872" s="40" t="s">
        <v>75</v>
      </c>
      <c r="H1872" s="40" t="s">
        <v>1806</v>
      </c>
      <c r="I1872" s="40" t="s">
        <v>5580</v>
      </c>
      <c r="J1872" s="40" t="s">
        <v>1847</v>
      </c>
      <c r="K1872" s="40"/>
      <c r="L1872" s="40"/>
      <c r="M1872" s="40" t="s">
        <v>6567</v>
      </c>
      <c r="N1872" s="40">
        <v>60</v>
      </c>
      <c r="O1872" s="40" t="b">
        <v>0</v>
      </c>
      <c r="P1872" s="40" t="s">
        <v>3105</v>
      </c>
      <c r="Q1872" s="40" t="s">
        <v>1853</v>
      </c>
      <c r="R1872" s="40" t="s">
        <v>635</v>
      </c>
    </row>
    <row r="1873" spans="1:18" x14ac:dyDescent="0.25">
      <c r="A1873" s="40" t="s">
        <v>98</v>
      </c>
      <c r="B1873" s="40" t="s">
        <v>905</v>
      </c>
      <c r="C1873" s="40" t="s">
        <v>1847</v>
      </c>
      <c r="D1873" s="40" t="s">
        <v>1848</v>
      </c>
      <c r="E1873" s="40" t="s">
        <v>1985</v>
      </c>
      <c r="F1873" s="40"/>
      <c r="G1873" s="40" t="s">
        <v>1813</v>
      </c>
      <c r="H1873" s="40" t="s">
        <v>1814</v>
      </c>
      <c r="I1873" s="40" t="s">
        <v>5580</v>
      </c>
      <c r="J1873" s="40" t="s">
        <v>1847</v>
      </c>
      <c r="K1873" s="40"/>
      <c r="L1873" s="40"/>
      <c r="M1873" s="40" t="s">
        <v>6568</v>
      </c>
      <c r="N1873" s="40">
        <v>60</v>
      </c>
      <c r="O1873" s="40" t="b">
        <v>0</v>
      </c>
      <c r="P1873" s="40" t="s">
        <v>3105</v>
      </c>
      <c r="Q1873" s="40" t="s">
        <v>1853</v>
      </c>
      <c r="R1873" s="40" t="s">
        <v>635</v>
      </c>
    </row>
    <row r="1874" spans="1:18" x14ac:dyDescent="0.25">
      <c r="A1874" s="40" t="s">
        <v>1403</v>
      </c>
      <c r="B1874" s="40" t="s">
        <v>903</v>
      </c>
      <c r="C1874" s="40" t="s">
        <v>1847</v>
      </c>
      <c r="D1874" s="40" t="s">
        <v>1848</v>
      </c>
      <c r="E1874" s="40" t="s">
        <v>3164</v>
      </c>
      <c r="F1874" s="40"/>
      <c r="G1874" s="40" t="s">
        <v>1813</v>
      </c>
      <c r="H1874" s="40" t="s">
        <v>1814</v>
      </c>
      <c r="I1874" s="40" t="s">
        <v>5580</v>
      </c>
      <c r="J1874" s="40" t="s">
        <v>1847</v>
      </c>
      <c r="K1874" s="40"/>
      <c r="L1874" s="40"/>
      <c r="M1874" s="40" t="s">
        <v>6569</v>
      </c>
      <c r="N1874" s="40">
        <v>60</v>
      </c>
      <c r="O1874" s="40" t="b">
        <v>0</v>
      </c>
      <c r="P1874" s="40" t="s">
        <v>3105</v>
      </c>
      <c r="Q1874" s="40" t="s">
        <v>1853</v>
      </c>
      <c r="R1874" s="40" t="s">
        <v>635</v>
      </c>
    </row>
    <row r="1875" spans="1:18" x14ac:dyDescent="0.25">
      <c r="A1875" s="41" t="s">
        <v>1404</v>
      </c>
      <c r="B1875" s="41" t="s">
        <v>903</v>
      </c>
      <c r="C1875" s="41" t="s">
        <v>1847</v>
      </c>
      <c r="D1875" s="41" t="s">
        <v>1848</v>
      </c>
      <c r="E1875" s="41" t="s">
        <v>5999</v>
      </c>
      <c r="F1875" s="41"/>
      <c r="G1875" s="41" t="s">
        <v>75</v>
      </c>
      <c r="H1875" s="41" t="s">
        <v>1806</v>
      </c>
      <c r="I1875" s="41" t="s">
        <v>5580</v>
      </c>
      <c r="J1875" s="41" t="s">
        <v>1847</v>
      </c>
      <c r="K1875" s="41"/>
      <c r="L1875" s="41"/>
      <c r="M1875" s="41" t="s">
        <v>6570</v>
      </c>
      <c r="N1875" s="41">
        <v>60</v>
      </c>
      <c r="O1875" s="41" t="b">
        <v>0</v>
      </c>
      <c r="P1875" s="41" t="s">
        <v>3105</v>
      </c>
      <c r="Q1875" s="41" t="s">
        <v>1853</v>
      </c>
      <c r="R1875" s="41" t="s">
        <v>635</v>
      </c>
    </row>
    <row r="1876" spans="1:18" x14ac:dyDescent="0.25">
      <c r="A1876" s="41" t="s">
        <v>1405</v>
      </c>
      <c r="B1876" s="41" t="s">
        <v>905</v>
      </c>
      <c r="C1876" s="41" t="s">
        <v>1847</v>
      </c>
      <c r="D1876" s="41" t="s">
        <v>1848</v>
      </c>
      <c r="E1876" s="41" t="s">
        <v>4096</v>
      </c>
      <c r="F1876" s="41"/>
      <c r="G1876" s="41" t="s">
        <v>75</v>
      </c>
      <c r="H1876" s="41" t="s">
        <v>1806</v>
      </c>
      <c r="I1876" s="41" t="s">
        <v>5992</v>
      </c>
      <c r="J1876" s="41" t="s">
        <v>1847</v>
      </c>
      <c r="K1876" s="41"/>
      <c r="L1876" s="41"/>
      <c r="M1876" s="41" t="s">
        <v>6571</v>
      </c>
      <c r="N1876" s="41">
        <v>60</v>
      </c>
      <c r="O1876" s="41" t="b">
        <v>0</v>
      </c>
      <c r="P1876" s="41" t="s">
        <v>3105</v>
      </c>
      <c r="Q1876" s="41" t="s">
        <v>1853</v>
      </c>
      <c r="R1876" s="41" t="s">
        <v>635</v>
      </c>
    </row>
    <row r="1877" spans="1:18" x14ac:dyDescent="0.25">
      <c r="A1877" s="41" t="s">
        <v>1406</v>
      </c>
      <c r="B1877" s="41" t="s">
        <v>903</v>
      </c>
      <c r="C1877" s="41" t="s">
        <v>1847</v>
      </c>
      <c r="D1877" s="41" t="s">
        <v>1848</v>
      </c>
      <c r="E1877" s="41" t="s">
        <v>6065</v>
      </c>
      <c r="F1877" s="41"/>
      <c r="G1877" s="41" t="s">
        <v>75</v>
      </c>
      <c r="H1877" s="41" t="s">
        <v>1806</v>
      </c>
      <c r="I1877" s="41" t="s">
        <v>5580</v>
      </c>
      <c r="J1877" s="41" t="s">
        <v>1847</v>
      </c>
      <c r="K1877" s="41"/>
      <c r="L1877" s="41"/>
      <c r="M1877" s="41" t="s">
        <v>6572</v>
      </c>
      <c r="N1877" s="41">
        <v>60</v>
      </c>
      <c r="O1877" s="41" t="b">
        <v>0</v>
      </c>
      <c r="P1877" s="41" t="s">
        <v>3105</v>
      </c>
      <c r="Q1877" s="41" t="s">
        <v>1853</v>
      </c>
      <c r="R1877" s="41" t="s">
        <v>635</v>
      </c>
    </row>
    <row r="1878" spans="1:18" x14ac:dyDescent="0.25">
      <c r="A1878" s="40" t="s">
        <v>1407</v>
      </c>
      <c r="B1878" s="40" t="s">
        <v>903</v>
      </c>
      <c r="C1878" s="40" t="s">
        <v>1847</v>
      </c>
      <c r="D1878" s="40" t="s">
        <v>1848</v>
      </c>
      <c r="E1878" s="40" t="s">
        <v>1956</v>
      </c>
      <c r="F1878" s="40"/>
      <c r="G1878" s="40" t="s">
        <v>75</v>
      </c>
      <c r="H1878" s="40" t="s">
        <v>1806</v>
      </c>
      <c r="I1878" s="40" t="s">
        <v>5580</v>
      </c>
      <c r="J1878" s="40" t="s">
        <v>1847</v>
      </c>
      <c r="K1878" s="40"/>
      <c r="L1878" s="40"/>
      <c r="M1878" s="40" t="s">
        <v>6573</v>
      </c>
      <c r="N1878" s="40">
        <v>60</v>
      </c>
      <c r="O1878" s="40" t="b">
        <v>0</v>
      </c>
      <c r="P1878" s="40" t="s">
        <v>3105</v>
      </c>
      <c r="Q1878" s="40" t="s">
        <v>1853</v>
      </c>
      <c r="R1878" s="40" t="s">
        <v>635</v>
      </c>
    </row>
    <row r="1879" spans="1:18" x14ac:dyDescent="0.25">
      <c r="A1879" s="40" t="s">
        <v>6574</v>
      </c>
      <c r="B1879" s="40" t="s">
        <v>905</v>
      </c>
      <c r="C1879" s="40" t="s">
        <v>1847</v>
      </c>
      <c r="D1879" s="40" t="s">
        <v>1848</v>
      </c>
      <c r="E1879" s="40" t="s">
        <v>2001</v>
      </c>
      <c r="F1879" s="40"/>
      <c r="G1879" s="40" t="s">
        <v>76</v>
      </c>
      <c r="H1879" s="40" t="s">
        <v>1804</v>
      </c>
      <c r="I1879" s="40" t="s">
        <v>5580</v>
      </c>
      <c r="J1879" s="40" t="s">
        <v>1847</v>
      </c>
      <c r="K1879" s="40"/>
      <c r="L1879" s="40"/>
      <c r="M1879" s="40" t="s">
        <v>6575</v>
      </c>
      <c r="N1879" s="40">
        <v>60</v>
      </c>
      <c r="O1879" s="40" t="b">
        <v>0</v>
      </c>
      <c r="P1879" s="40" t="s">
        <v>3105</v>
      </c>
      <c r="Q1879" s="40" t="s">
        <v>1853</v>
      </c>
      <c r="R1879" s="40" t="s">
        <v>635</v>
      </c>
    </row>
    <row r="1880" spans="1:18" x14ac:dyDescent="0.25">
      <c r="A1880" s="41" t="s">
        <v>1408</v>
      </c>
      <c r="B1880" s="41" t="s">
        <v>905</v>
      </c>
      <c r="C1880" s="41" t="s">
        <v>1847</v>
      </c>
      <c r="D1880" s="41" t="s">
        <v>1848</v>
      </c>
      <c r="E1880" s="41" t="s">
        <v>1985</v>
      </c>
      <c r="F1880" s="41"/>
      <c r="G1880" s="41" t="s">
        <v>1813</v>
      </c>
      <c r="H1880" s="41" t="s">
        <v>1814</v>
      </c>
      <c r="I1880" s="41" t="s">
        <v>5580</v>
      </c>
      <c r="J1880" s="41" t="s">
        <v>1847</v>
      </c>
      <c r="K1880" s="41"/>
      <c r="L1880" s="41"/>
      <c r="M1880" s="41" t="s">
        <v>6576</v>
      </c>
      <c r="N1880" s="41">
        <v>60</v>
      </c>
      <c r="O1880" s="41" t="b">
        <v>0</v>
      </c>
      <c r="P1880" s="41" t="s">
        <v>3105</v>
      </c>
      <c r="Q1880" s="41" t="s">
        <v>1853</v>
      </c>
      <c r="R1880" s="41" t="s">
        <v>635</v>
      </c>
    </row>
    <row r="1881" spans="1:18" x14ac:dyDescent="0.25">
      <c r="A1881" s="40" t="s">
        <v>427</v>
      </c>
      <c r="B1881" s="40" t="s">
        <v>905</v>
      </c>
      <c r="C1881" s="40" t="s">
        <v>1847</v>
      </c>
      <c r="D1881" s="40" t="s">
        <v>1848</v>
      </c>
      <c r="E1881" s="40" t="s">
        <v>1941</v>
      </c>
      <c r="F1881" s="40"/>
      <c r="G1881" s="40" t="s">
        <v>75</v>
      </c>
      <c r="H1881" s="40" t="s">
        <v>1806</v>
      </c>
      <c r="I1881" s="40" t="s">
        <v>5580</v>
      </c>
      <c r="J1881" s="40" t="s">
        <v>1847</v>
      </c>
      <c r="K1881" s="40"/>
      <c r="L1881" s="40"/>
      <c r="M1881" s="40" t="s">
        <v>6577</v>
      </c>
      <c r="N1881" s="40">
        <v>60</v>
      </c>
      <c r="O1881" s="40" t="b">
        <v>0</v>
      </c>
      <c r="P1881" s="40" t="s">
        <v>3105</v>
      </c>
      <c r="Q1881" s="40" t="s">
        <v>1853</v>
      </c>
      <c r="R1881" s="40" t="s">
        <v>635</v>
      </c>
    </row>
    <row r="1882" spans="1:18" x14ac:dyDescent="0.25">
      <c r="A1882" s="40" t="s">
        <v>1409</v>
      </c>
      <c r="B1882" s="40" t="s">
        <v>905</v>
      </c>
      <c r="C1882" s="40" t="s">
        <v>1847</v>
      </c>
      <c r="D1882" s="40" t="s">
        <v>1848</v>
      </c>
      <c r="E1882" s="40" t="s">
        <v>2116</v>
      </c>
      <c r="F1882" s="40"/>
      <c r="G1882" s="40" t="s">
        <v>75</v>
      </c>
      <c r="H1882" s="40" t="s">
        <v>1806</v>
      </c>
      <c r="I1882" s="40" t="s">
        <v>5580</v>
      </c>
      <c r="J1882" s="40" t="s">
        <v>1847</v>
      </c>
      <c r="K1882" s="40"/>
      <c r="L1882" s="40"/>
      <c r="M1882" s="40" t="s">
        <v>6578</v>
      </c>
      <c r="N1882" s="40">
        <v>60</v>
      </c>
      <c r="O1882" s="40" t="b">
        <v>0</v>
      </c>
      <c r="P1882" s="40" t="s">
        <v>3105</v>
      </c>
      <c r="Q1882" s="40" t="s">
        <v>1853</v>
      </c>
      <c r="R1882" s="40" t="s">
        <v>635</v>
      </c>
    </row>
    <row r="1883" spans="1:18" x14ac:dyDescent="0.25">
      <c r="A1883" s="40" t="s">
        <v>6579</v>
      </c>
      <c r="B1883" s="40" t="s">
        <v>903</v>
      </c>
      <c r="C1883" s="40" t="s">
        <v>1847</v>
      </c>
      <c r="D1883" s="40" t="s">
        <v>1848</v>
      </c>
      <c r="E1883" s="40" t="s">
        <v>5999</v>
      </c>
      <c r="F1883" s="40"/>
      <c r="G1883" s="40" t="s">
        <v>1813</v>
      </c>
      <c r="H1883" s="40" t="s">
        <v>1814</v>
      </c>
      <c r="I1883" s="40" t="s">
        <v>5580</v>
      </c>
      <c r="J1883" s="40" t="s">
        <v>1847</v>
      </c>
      <c r="K1883" s="40"/>
      <c r="L1883" s="40"/>
      <c r="M1883" s="40" t="s">
        <v>6580</v>
      </c>
      <c r="N1883" s="40">
        <v>60</v>
      </c>
      <c r="O1883" s="40" t="b">
        <v>0</v>
      </c>
      <c r="P1883" s="40" t="s">
        <v>3105</v>
      </c>
      <c r="Q1883" s="40" t="s">
        <v>1853</v>
      </c>
      <c r="R1883" s="40" t="s">
        <v>635</v>
      </c>
    </row>
    <row r="1884" spans="1:18" x14ac:dyDescent="0.25">
      <c r="A1884" s="40" t="s">
        <v>1410</v>
      </c>
      <c r="B1884" s="40" t="s">
        <v>905</v>
      </c>
      <c r="C1884" s="40" t="s">
        <v>1847</v>
      </c>
      <c r="D1884" s="40" t="s">
        <v>1848</v>
      </c>
      <c r="E1884" s="40" t="s">
        <v>1985</v>
      </c>
      <c r="F1884" s="40"/>
      <c r="G1884" s="40" t="s">
        <v>1813</v>
      </c>
      <c r="H1884" s="40" t="s">
        <v>1814</v>
      </c>
      <c r="I1884" s="40" t="s">
        <v>5580</v>
      </c>
      <c r="J1884" s="40" t="s">
        <v>1847</v>
      </c>
      <c r="K1884" s="40"/>
      <c r="L1884" s="40"/>
      <c r="M1884" s="40" t="s">
        <v>6581</v>
      </c>
      <c r="N1884" s="40">
        <v>60</v>
      </c>
      <c r="O1884" s="40" t="b">
        <v>0</v>
      </c>
      <c r="P1884" s="40" t="s">
        <v>3105</v>
      </c>
      <c r="Q1884" s="40" t="s">
        <v>1853</v>
      </c>
      <c r="R1884" s="40" t="s">
        <v>635</v>
      </c>
    </row>
    <row r="1885" spans="1:18" x14ac:dyDescent="0.25">
      <c r="A1885" s="40" t="s">
        <v>92</v>
      </c>
      <c r="B1885" s="40" t="s">
        <v>905</v>
      </c>
      <c r="C1885" s="40" t="s">
        <v>1847</v>
      </c>
      <c r="D1885" s="40" t="s">
        <v>1848</v>
      </c>
      <c r="E1885" s="40" t="s">
        <v>1956</v>
      </c>
      <c r="F1885" s="40"/>
      <c r="G1885" s="40" t="s">
        <v>75</v>
      </c>
      <c r="H1885" s="40" t="s">
        <v>1806</v>
      </c>
      <c r="I1885" s="40" t="s">
        <v>5580</v>
      </c>
      <c r="J1885" s="40" t="s">
        <v>1847</v>
      </c>
      <c r="K1885" s="40"/>
      <c r="L1885" s="40"/>
      <c r="M1885" s="40" t="s">
        <v>6582</v>
      </c>
      <c r="N1885" s="40">
        <v>60</v>
      </c>
      <c r="O1885" s="40" t="b">
        <v>0</v>
      </c>
      <c r="P1885" s="40" t="s">
        <v>3105</v>
      </c>
      <c r="Q1885" s="40" t="s">
        <v>1853</v>
      </c>
      <c r="R1885" s="40" t="s">
        <v>635</v>
      </c>
    </row>
    <row r="1886" spans="1:18" x14ac:dyDescent="0.25">
      <c r="A1886" s="40" t="s">
        <v>1411</v>
      </c>
      <c r="B1886" s="40" t="s">
        <v>905</v>
      </c>
      <c r="C1886" s="40" t="s">
        <v>1847</v>
      </c>
      <c r="D1886" s="40" t="s">
        <v>1848</v>
      </c>
      <c r="E1886" s="40" t="s">
        <v>2764</v>
      </c>
      <c r="F1886" s="40"/>
      <c r="G1886" s="40" t="s">
        <v>1813</v>
      </c>
      <c r="H1886" s="40" t="s">
        <v>1814</v>
      </c>
      <c r="I1886" s="40" t="s">
        <v>5580</v>
      </c>
      <c r="J1886" s="40" t="s">
        <v>1847</v>
      </c>
      <c r="K1886" s="40"/>
      <c r="L1886" s="40"/>
      <c r="M1886" s="40" t="s">
        <v>6583</v>
      </c>
      <c r="N1886" s="40">
        <v>60</v>
      </c>
      <c r="O1886" s="40" t="b">
        <v>0</v>
      </c>
      <c r="P1886" s="40" t="s">
        <v>3105</v>
      </c>
      <c r="Q1886" s="40" t="s">
        <v>1853</v>
      </c>
      <c r="R1886" s="40" t="s">
        <v>635</v>
      </c>
    </row>
    <row r="1887" spans="1:18" x14ac:dyDescent="0.25">
      <c r="A1887" s="41" t="s">
        <v>226</v>
      </c>
      <c r="B1887" s="41" t="s">
        <v>905</v>
      </c>
      <c r="C1887" s="41" t="s">
        <v>1847</v>
      </c>
      <c r="D1887" s="41" t="s">
        <v>1848</v>
      </c>
      <c r="E1887" s="41" t="s">
        <v>1862</v>
      </c>
      <c r="F1887" s="41"/>
      <c r="G1887" s="41" t="s">
        <v>75</v>
      </c>
      <c r="H1887" s="41" t="s">
        <v>1806</v>
      </c>
      <c r="I1887" s="41" t="s">
        <v>5580</v>
      </c>
      <c r="J1887" s="41" t="s">
        <v>1847</v>
      </c>
      <c r="K1887" s="41"/>
      <c r="L1887" s="41"/>
      <c r="M1887" s="41" t="s">
        <v>6584</v>
      </c>
      <c r="N1887" s="41">
        <v>60</v>
      </c>
      <c r="O1887" s="41" t="b">
        <v>0</v>
      </c>
      <c r="P1887" s="41" t="s">
        <v>3105</v>
      </c>
      <c r="Q1887" s="41" t="s">
        <v>1853</v>
      </c>
      <c r="R1887" s="41" t="s">
        <v>635</v>
      </c>
    </row>
    <row r="1888" spans="1:18" x14ac:dyDescent="0.25">
      <c r="A1888" s="40" t="s">
        <v>6585</v>
      </c>
      <c r="B1888" s="40" t="s">
        <v>905</v>
      </c>
      <c r="C1888" s="40" t="s">
        <v>1847</v>
      </c>
      <c r="D1888" s="40" t="s">
        <v>1848</v>
      </c>
      <c r="E1888" s="40" t="s">
        <v>1985</v>
      </c>
      <c r="F1888" s="40"/>
      <c r="G1888" s="40" t="s">
        <v>1813</v>
      </c>
      <c r="H1888" s="40" t="s">
        <v>1814</v>
      </c>
      <c r="I1888" s="40" t="s">
        <v>5580</v>
      </c>
      <c r="J1888" s="40" t="s">
        <v>1847</v>
      </c>
      <c r="K1888" s="40"/>
      <c r="L1888" s="40"/>
      <c r="M1888" s="40" t="s">
        <v>6586</v>
      </c>
      <c r="N1888" s="40">
        <v>60</v>
      </c>
      <c r="O1888" s="40" t="b">
        <v>0</v>
      </c>
      <c r="P1888" s="40" t="s">
        <v>3105</v>
      </c>
      <c r="Q1888" s="40" t="s">
        <v>1853</v>
      </c>
      <c r="R1888" s="40" t="s">
        <v>635</v>
      </c>
    </row>
    <row r="1889" spans="1:18" x14ac:dyDescent="0.25">
      <c r="A1889" s="40" t="s">
        <v>1412</v>
      </c>
      <c r="B1889" s="40" t="s">
        <v>903</v>
      </c>
      <c r="C1889" s="40" t="s">
        <v>1847</v>
      </c>
      <c r="D1889" s="40" t="s">
        <v>1848</v>
      </c>
      <c r="E1889" s="40" t="s">
        <v>3164</v>
      </c>
      <c r="F1889" s="40"/>
      <c r="G1889" s="40" t="s">
        <v>1813</v>
      </c>
      <c r="H1889" s="40" t="s">
        <v>1814</v>
      </c>
      <c r="I1889" s="40" t="s">
        <v>5580</v>
      </c>
      <c r="J1889" s="40" t="s">
        <v>1847</v>
      </c>
      <c r="K1889" s="40"/>
      <c r="L1889" s="40"/>
      <c r="M1889" s="40" t="s">
        <v>6587</v>
      </c>
      <c r="N1889" s="40">
        <v>60</v>
      </c>
      <c r="O1889" s="40" t="b">
        <v>0</v>
      </c>
      <c r="P1889" s="40" t="s">
        <v>3105</v>
      </c>
      <c r="Q1889" s="40" t="s">
        <v>1853</v>
      </c>
      <c r="R1889" s="40" t="s">
        <v>635</v>
      </c>
    </row>
    <row r="1890" spans="1:18" x14ac:dyDescent="0.25">
      <c r="A1890" s="40" t="s">
        <v>431</v>
      </c>
      <c r="B1890" s="40" t="s">
        <v>905</v>
      </c>
      <c r="C1890" s="40" t="s">
        <v>1847</v>
      </c>
      <c r="D1890" s="40" t="s">
        <v>1848</v>
      </c>
      <c r="E1890" s="40" t="s">
        <v>1911</v>
      </c>
      <c r="F1890" s="40"/>
      <c r="G1890" s="40" t="s">
        <v>76</v>
      </c>
      <c r="H1890" s="40" t="s">
        <v>1804</v>
      </c>
      <c r="I1890" s="40" t="s">
        <v>5580</v>
      </c>
      <c r="J1890" s="40" t="s">
        <v>1847</v>
      </c>
      <c r="K1890" s="40"/>
      <c r="L1890" s="40"/>
      <c r="M1890" s="40" t="s">
        <v>6588</v>
      </c>
      <c r="N1890" s="40">
        <v>60</v>
      </c>
      <c r="O1890" s="40" t="b">
        <v>0</v>
      </c>
      <c r="P1890" s="40" t="s">
        <v>3105</v>
      </c>
      <c r="Q1890" s="40" t="s">
        <v>1853</v>
      </c>
      <c r="R1890" s="40" t="s">
        <v>635</v>
      </c>
    </row>
    <row r="1891" spans="1:18" x14ac:dyDescent="0.25">
      <c r="A1891" s="40" t="s">
        <v>201</v>
      </c>
      <c r="B1891" s="40" t="s">
        <v>905</v>
      </c>
      <c r="C1891" s="40" t="s">
        <v>1847</v>
      </c>
      <c r="D1891" s="40" t="s">
        <v>1848</v>
      </c>
      <c r="E1891" s="40" t="s">
        <v>4096</v>
      </c>
      <c r="F1891" s="40"/>
      <c r="G1891" s="40" t="s">
        <v>76</v>
      </c>
      <c r="H1891" s="40" t="s">
        <v>1804</v>
      </c>
      <c r="I1891" s="40" t="s">
        <v>5992</v>
      </c>
      <c r="J1891" s="40" t="s">
        <v>1847</v>
      </c>
      <c r="K1891" s="40"/>
      <c r="L1891" s="40"/>
      <c r="M1891" s="40" t="s">
        <v>6589</v>
      </c>
      <c r="N1891" s="40">
        <v>60</v>
      </c>
      <c r="O1891" s="40" t="b">
        <v>0</v>
      </c>
      <c r="P1891" s="40" t="s">
        <v>3105</v>
      </c>
      <c r="Q1891" s="40" t="s">
        <v>1853</v>
      </c>
      <c r="R1891" s="40" t="s">
        <v>635</v>
      </c>
    </row>
    <row r="1892" spans="1:18" x14ac:dyDescent="0.25">
      <c r="A1892" s="41" t="s">
        <v>518</v>
      </c>
      <c r="B1892" s="41" t="s">
        <v>905</v>
      </c>
      <c r="C1892" s="41" t="s">
        <v>1847</v>
      </c>
      <c r="D1892" s="41" t="s">
        <v>1848</v>
      </c>
      <c r="E1892" s="41" t="s">
        <v>1968</v>
      </c>
      <c r="F1892" s="41"/>
      <c r="G1892" s="41" t="s">
        <v>75</v>
      </c>
      <c r="H1892" s="41" t="s">
        <v>1806</v>
      </c>
      <c r="I1892" s="41" t="s">
        <v>5580</v>
      </c>
      <c r="J1892" s="41" t="s">
        <v>1847</v>
      </c>
      <c r="K1892" s="41"/>
      <c r="L1892" s="41"/>
      <c r="M1892" s="41" t="s">
        <v>6590</v>
      </c>
      <c r="N1892" s="41">
        <v>60</v>
      </c>
      <c r="O1892" s="41" t="b">
        <v>0</v>
      </c>
      <c r="P1892" s="41" t="s">
        <v>3105</v>
      </c>
      <c r="Q1892" s="41" t="s">
        <v>1853</v>
      </c>
      <c r="R1892" s="41" t="s">
        <v>635</v>
      </c>
    </row>
    <row r="1893" spans="1:18" x14ac:dyDescent="0.25">
      <c r="A1893" s="41" t="s">
        <v>1413</v>
      </c>
      <c r="B1893" s="41" t="s">
        <v>905</v>
      </c>
      <c r="C1893" s="41" t="s">
        <v>1847</v>
      </c>
      <c r="D1893" s="41" t="s">
        <v>1848</v>
      </c>
      <c r="E1893" s="41" t="s">
        <v>2083</v>
      </c>
      <c r="F1893" s="41"/>
      <c r="G1893" s="41" t="s">
        <v>76</v>
      </c>
      <c r="H1893" s="41" t="s">
        <v>1804</v>
      </c>
      <c r="I1893" s="41" t="s">
        <v>5580</v>
      </c>
      <c r="J1893" s="41" t="s">
        <v>1847</v>
      </c>
      <c r="K1893" s="41"/>
      <c r="L1893" s="41"/>
      <c r="M1893" s="41" t="s">
        <v>6591</v>
      </c>
      <c r="N1893" s="41">
        <v>60</v>
      </c>
      <c r="O1893" s="41" t="b">
        <v>0</v>
      </c>
      <c r="P1893" s="41" t="s">
        <v>3105</v>
      </c>
      <c r="Q1893" s="41" t="s">
        <v>1853</v>
      </c>
      <c r="R1893" s="41" t="s">
        <v>635</v>
      </c>
    </row>
    <row r="1894" spans="1:18" x14ac:dyDescent="0.25">
      <c r="A1894" s="40" t="s">
        <v>1414</v>
      </c>
      <c r="B1894" s="40" t="s">
        <v>905</v>
      </c>
      <c r="C1894" s="40" t="s">
        <v>1847</v>
      </c>
      <c r="D1894" s="40" t="s">
        <v>1848</v>
      </c>
      <c r="E1894" s="40" t="s">
        <v>1941</v>
      </c>
      <c r="F1894" s="40"/>
      <c r="G1894" s="40" t="s">
        <v>76</v>
      </c>
      <c r="H1894" s="40" t="s">
        <v>1804</v>
      </c>
      <c r="I1894" s="40" t="s">
        <v>5580</v>
      </c>
      <c r="J1894" s="40" t="s">
        <v>1847</v>
      </c>
      <c r="K1894" s="40"/>
      <c r="L1894" s="40"/>
      <c r="M1894" s="40" t="s">
        <v>6592</v>
      </c>
      <c r="N1894" s="40">
        <v>60</v>
      </c>
      <c r="O1894" s="40" t="b">
        <v>0</v>
      </c>
      <c r="P1894" s="40" t="s">
        <v>3105</v>
      </c>
      <c r="Q1894" s="40" t="s">
        <v>1853</v>
      </c>
      <c r="R1894" s="40" t="s">
        <v>635</v>
      </c>
    </row>
    <row r="1895" spans="1:18" x14ac:dyDescent="0.25">
      <c r="A1895" s="40" t="s">
        <v>430</v>
      </c>
      <c r="B1895" s="40" t="s">
        <v>905</v>
      </c>
      <c r="C1895" s="40" t="s">
        <v>1847</v>
      </c>
      <c r="D1895" s="40" t="s">
        <v>1848</v>
      </c>
      <c r="E1895" s="40" t="s">
        <v>1968</v>
      </c>
      <c r="F1895" s="40"/>
      <c r="G1895" s="40" t="s">
        <v>75</v>
      </c>
      <c r="H1895" s="40" t="s">
        <v>1806</v>
      </c>
      <c r="I1895" s="40" t="s">
        <v>5580</v>
      </c>
      <c r="J1895" s="40" t="s">
        <v>1847</v>
      </c>
      <c r="K1895" s="40" t="s">
        <v>6593</v>
      </c>
      <c r="L1895" s="40"/>
      <c r="M1895" s="40" t="s">
        <v>6594</v>
      </c>
      <c r="N1895" s="40">
        <v>60</v>
      </c>
      <c r="O1895" s="40" t="b">
        <v>0</v>
      </c>
      <c r="P1895" s="40" t="s">
        <v>3105</v>
      </c>
      <c r="Q1895" s="40" t="s">
        <v>1853</v>
      </c>
      <c r="R1895" s="40" t="s">
        <v>635</v>
      </c>
    </row>
    <row r="1896" spans="1:18" x14ac:dyDescent="0.25">
      <c r="A1896" s="41" t="s">
        <v>1415</v>
      </c>
      <c r="B1896" s="41" t="s">
        <v>905</v>
      </c>
      <c r="C1896" s="41" t="s">
        <v>1847</v>
      </c>
      <c r="D1896" s="41" t="s">
        <v>1848</v>
      </c>
      <c r="E1896" s="41" t="s">
        <v>2116</v>
      </c>
      <c r="F1896" s="41"/>
      <c r="G1896" s="41" t="s">
        <v>75</v>
      </c>
      <c r="H1896" s="41" t="s">
        <v>1806</v>
      </c>
      <c r="I1896" s="41" t="s">
        <v>5580</v>
      </c>
      <c r="J1896" s="41" t="s">
        <v>1847</v>
      </c>
      <c r="K1896" s="41"/>
      <c r="L1896" s="41"/>
      <c r="M1896" s="41" t="s">
        <v>6595</v>
      </c>
      <c r="N1896" s="41">
        <v>60</v>
      </c>
      <c r="O1896" s="41" t="b">
        <v>0</v>
      </c>
      <c r="P1896" s="41" t="s">
        <v>3105</v>
      </c>
      <c r="Q1896" s="41" t="s">
        <v>1853</v>
      </c>
      <c r="R1896" s="41" t="s">
        <v>635</v>
      </c>
    </row>
    <row r="1897" spans="1:18" x14ac:dyDescent="0.25">
      <c r="A1897" s="40" t="s">
        <v>432</v>
      </c>
      <c r="B1897" s="40" t="s">
        <v>905</v>
      </c>
      <c r="C1897" s="40" t="s">
        <v>1847</v>
      </c>
      <c r="D1897" s="40" t="s">
        <v>1848</v>
      </c>
      <c r="E1897" s="40" t="s">
        <v>1911</v>
      </c>
      <c r="F1897" s="40"/>
      <c r="G1897" s="40" t="s">
        <v>76</v>
      </c>
      <c r="H1897" s="40" t="s">
        <v>1804</v>
      </c>
      <c r="I1897" s="40" t="s">
        <v>5580</v>
      </c>
      <c r="J1897" s="40" t="s">
        <v>1847</v>
      </c>
      <c r="K1897" s="40"/>
      <c r="L1897" s="40"/>
      <c r="M1897" s="40" t="s">
        <v>6596</v>
      </c>
      <c r="N1897" s="40">
        <v>60</v>
      </c>
      <c r="O1897" s="40" t="b">
        <v>0</v>
      </c>
      <c r="P1897" s="40" t="s">
        <v>3105</v>
      </c>
      <c r="Q1897" s="40" t="s">
        <v>1853</v>
      </c>
      <c r="R1897" s="40" t="s">
        <v>635</v>
      </c>
    </row>
    <row r="1898" spans="1:18" x14ac:dyDescent="0.25">
      <c r="A1898" s="40" t="s">
        <v>434</v>
      </c>
      <c r="B1898" s="40" t="s">
        <v>905</v>
      </c>
      <c r="C1898" s="40" t="s">
        <v>1847</v>
      </c>
      <c r="D1898" s="40" t="s">
        <v>1848</v>
      </c>
      <c r="E1898" s="40" t="s">
        <v>1862</v>
      </c>
      <c r="F1898" s="40"/>
      <c r="G1898" s="40" t="s">
        <v>75</v>
      </c>
      <c r="H1898" s="40" t="s">
        <v>1806</v>
      </c>
      <c r="I1898" s="40" t="s">
        <v>5580</v>
      </c>
      <c r="J1898" s="40" t="s">
        <v>1847</v>
      </c>
      <c r="K1898" s="40"/>
      <c r="L1898" s="40"/>
      <c r="M1898" s="40" t="s">
        <v>6597</v>
      </c>
      <c r="N1898" s="40">
        <v>60</v>
      </c>
      <c r="O1898" s="40" t="b">
        <v>0</v>
      </c>
      <c r="P1898" s="40" t="s">
        <v>3105</v>
      </c>
      <c r="Q1898" s="40" t="s">
        <v>1853</v>
      </c>
      <c r="R1898" s="40" t="s">
        <v>635</v>
      </c>
    </row>
    <row r="1899" spans="1:18" x14ac:dyDescent="0.25">
      <c r="A1899" s="41" t="s">
        <v>1416</v>
      </c>
      <c r="B1899" s="41" t="s">
        <v>903</v>
      </c>
      <c r="C1899" s="41" t="s">
        <v>1847</v>
      </c>
      <c r="D1899" s="41" t="s">
        <v>1848</v>
      </c>
      <c r="E1899" s="41" t="s">
        <v>3164</v>
      </c>
      <c r="F1899" s="41"/>
      <c r="G1899" s="41" t="s">
        <v>1813</v>
      </c>
      <c r="H1899" s="41" t="s">
        <v>1814</v>
      </c>
      <c r="I1899" s="41" t="s">
        <v>5580</v>
      </c>
      <c r="J1899" s="41" t="s">
        <v>1847</v>
      </c>
      <c r="K1899" s="41"/>
      <c r="L1899" s="41"/>
      <c r="M1899" s="41" t="s">
        <v>6598</v>
      </c>
      <c r="N1899" s="41">
        <v>60</v>
      </c>
      <c r="O1899" s="41" t="b">
        <v>0</v>
      </c>
      <c r="P1899" s="41" t="s">
        <v>3105</v>
      </c>
      <c r="Q1899" s="41" t="s">
        <v>1853</v>
      </c>
      <c r="R1899" s="41" t="s">
        <v>635</v>
      </c>
    </row>
    <row r="1900" spans="1:18" x14ac:dyDescent="0.25">
      <c r="A1900" s="41" t="s">
        <v>437</v>
      </c>
      <c r="B1900" s="41" t="s">
        <v>905</v>
      </c>
      <c r="C1900" s="41" t="s">
        <v>1847</v>
      </c>
      <c r="D1900" s="41" t="s">
        <v>1848</v>
      </c>
      <c r="E1900" s="41" t="s">
        <v>1862</v>
      </c>
      <c r="F1900" s="41"/>
      <c r="G1900" s="41" t="s">
        <v>75</v>
      </c>
      <c r="H1900" s="41" t="s">
        <v>1806</v>
      </c>
      <c r="I1900" s="41" t="s">
        <v>5580</v>
      </c>
      <c r="J1900" s="41" t="s">
        <v>1847</v>
      </c>
      <c r="K1900" s="41"/>
      <c r="L1900" s="41"/>
      <c r="M1900" s="41" t="s">
        <v>6599</v>
      </c>
      <c r="N1900" s="41">
        <v>60</v>
      </c>
      <c r="O1900" s="41" t="b">
        <v>0</v>
      </c>
      <c r="P1900" s="41" t="s">
        <v>3105</v>
      </c>
      <c r="Q1900" s="41" t="s">
        <v>1853</v>
      </c>
      <c r="R1900" s="41" t="s">
        <v>635</v>
      </c>
    </row>
    <row r="1901" spans="1:18" x14ac:dyDescent="0.25">
      <c r="A1901" s="40" t="s">
        <v>1417</v>
      </c>
      <c r="B1901" s="40" t="s">
        <v>903</v>
      </c>
      <c r="C1901" s="40" t="s">
        <v>1847</v>
      </c>
      <c r="D1901" s="40" t="s">
        <v>1848</v>
      </c>
      <c r="E1901" s="40" t="s">
        <v>6065</v>
      </c>
      <c r="F1901" s="40"/>
      <c r="G1901" s="40" t="s">
        <v>75</v>
      </c>
      <c r="H1901" s="40" t="s">
        <v>1806</v>
      </c>
      <c r="I1901" s="40" t="s">
        <v>5580</v>
      </c>
      <c r="J1901" s="40" t="s">
        <v>1847</v>
      </c>
      <c r="K1901" s="40"/>
      <c r="L1901" s="40"/>
      <c r="M1901" s="40" t="s">
        <v>6600</v>
      </c>
      <c r="N1901" s="40">
        <v>60</v>
      </c>
      <c r="O1901" s="40" t="b">
        <v>0</v>
      </c>
      <c r="P1901" s="40" t="s">
        <v>3105</v>
      </c>
      <c r="Q1901" s="40" t="s">
        <v>1853</v>
      </c>
      <c r="R1901" s="40" t="s">
        <v>635</v>
      </c>
    </row>
    <row r="1902" spans="1:18" x14ac:dyDescent="0.25">
      <c r="A1902" s="40" t="s">
        <v>1418</v>
      </c>
      <c r="B1902" s="40" t="s">
        <v>905</v>
      </c>
      <c r="C1902" s="40" t="s">
        <v>1847</v>
      </c>
      <c r="D1902" s="40" t="s">
        <v>1848</v>
      </c>
      <c r="E1902" s="40" t="s">
        <v>1862</v>
      </c>
      <c r="F1902" s="40"/>
      <c r="G1902" s="40" t="s">
        <v>75</v>
      </c>
      <c r="H1902" s="40" t="s">
        <v>1806</v>
      </c>
      <c r="I1902" s="40" t="s">
        <v>5580</v>
      </c>
      <c r="J1902" s="40" t="s">
        <v>1847</v>
      </c>
      <c r="K1902" s="40"/>
      <c r="L1902" s="40"/>
      <c r="M1902" s="40" t="s">
        <v>6601</v>
      </c>
      <c r="N1902" s="40">
        <v>60</v>
      </c>
      <c r="O1902" s="40" t="b">
        <v>0</v>
      </c>
      <c r="P1902" s="40" t="s">
        <v>3105</v>
      </c>
      <c r="Q1902" s="40" t="s">
        <v>1853</v>
      </c>
      <c r="R1902" s="40" t="s">
        <v>635</v>
      </c>
    </row>
    <row r="1903" spans="1:18" x14ac:dyDescent="0.25">
      <c r="A1903" s="41" t="s">
        <v>1419</v>
      </c>
      <c r="B1903" s="41" t="s">
        <v>905</v>
      </c>
      <c r="C1903" s="41" t="s">
        <v>1847</v>
      </c>
      <c r="D1903" s="41" t="s">
        <v>1848</v>
      </c>
      <c r="E1903" s="41" t="s">
        <v>1862</v>
      </c>
      <c r="F1903" s="41"/>
      <c r="G1903" s="41" t="s">
        <v>75</v>
      </c>
      <c r="H1903" s="41" t="s">
        <v>1806</v>
      </c>
      <c r="I1903" s="41" t="s">
        <v>5580</v>
      </c>
      <c r="J1903" s="41" t="s">
        <v>1847</v>
      </c>
      <c r="K1903" s="41"/>
      <c r="L1903" s="41"/>
      <c r="M1903" s="41" t="s">
        <v>6602</v>
      </c>
      <c r="N1903" s="41">
        <v>60</v>
      </c>
      <c r="O1903" s="41" t="b">
        <v>0</v>
      </c>
      <c r="P1903" s="41" t="s">
        <v>3105</v>
      </c>
      <c r="Q1903" s="41" t="s">
        <v>1853</v>
      </c>
      <c r="R1903" s="41" t="s">
        <v>635</v>
      </c>
    </row>
    <row r="1904" spans="1:18" x14ac:dyDescent="0.25">
      <c r="A1904" s="41" t="s">
        <v>438</v>
      </c>
      <c r="B1904" s="41" t="s">
        <v>905</v>
      </c>
      <c r="C1904" s="41" t="s">
        <v>1847</v>
      </c>
      <c r="D1904" s="41" t="s">
        <v>1848</v>
      </c>
      <c r="E1904" s="41" t="s">
        <v>1911</v>
      </c>
      <c r="F1904" s="41"/>
      <c r="G1904" s="41" t="s">
        <v>76</v>
      </c>
      <c r="H1904" s="41" t="s">
        <v>1804</v>
      </c>
      <c r="I1904" s="41" t="s">
        <v>5580</v>
      </c>
      <c r="J1904" s="41" t="s">
        <v>1847</v>
      </c>
      <c r="K1904" s="41"/>
      <c r="L1904" s="41"/>
      <c r="M1904" s="41" t="s">
        <v>6603</v>
      </c>
      <c r="N1904" s="41">
        <v>60</v>
      </c>
      <c r="O1904" s="41" t="b">
        <v>0</v>
      </c>
      <c r="P1904" s="41" t="s">
        <v>3105</v>
      </c>
      <c r="Q1904" s="41" t="s">
        <v>1853</v>
      </c>
      <c r="R1904" s="41" t="s">
        <v>635</v>
      </c>
    </row>
    <row r="1905" spans="1:18" x14ac:dyDescent="0.25">
      <c r="A1905" s="41" t="s">
        <v>6604</v>
      </c>
      <c r="B1905" s="41" t="s">
        <v>905</v>
      </c>
      <c r="C1905" s="41" t="s">
        <v>1847</v>
      </c>
      <c r="D1905" s="41" t="s">
        <v>1848</v>
      </c>
      <c r="E1905" s="41" t="s">
        <v>1960</v>
      </c>
      <c r="F1905" s="41"/>
      <c r="G1905" s="41" t="s">
        <v>76</v>
      </c>
      <c r="H1905" s="41" t="s">
        <v>1804</v>
      </c>
      <c r="I1905" s="41" t="s">
        <v>5580</v>
      </c>
      <c r="J1905" s="41" t="s">
        <v>1847</v>
      </c>
      <c r="K1905" s="41"/>
      <c r="L1905" s="41"/>
      <c r="M1905" s="41" t="s">
        <v>6605</v>
      </c>
      <c r="N1905" s="41">
        <v>60</v>
      </c>
      <c r="O1905" s="41" t="b">
        <v>0</v>
      </c>
      <c r="P1905" s="41" t="s">
        <v>3105</v>
      </c>
      <c r="Q1905" s="41" t="s">
        <v>1853</v>
      </c>
      <c r="R1905" s="41" t="s">
        <v>635</v>
      </c>
    </row>
    <row r="1906" spans="1:18" x14ac:dyDescent="0.25">
      <c r="A1906" s="40" t="s">
        <v>206</v>
      </c>
      <c r="B1906" s="40" t="s">
        <v>905</v>
      </c>
      <c r="C1906" s="40" t="s">
        <v>1847</v>
      </c>
      <c r="D1906" s="40" t="s">
        <v>1848</v>
      </c>
      <c r="E1906" s="40" t="s">
        <v>4096</v>
      </c>
      <c r="F1906" s="40"/>
      <c r="G1906" s="40" t="s">
        <v>76</v>
      </c>
      <c r="H1906" s="40" t="s">
        <v>1804</v>
      </c>
      <c r="I1906" s="40" t="s">
        <v>5992</v>
      </c>
      <c r="J1906" s="40" t="s">
        <v>1847</v>
      </c>
      <c r="K1906" s="40"/>
      <c r="L1906" s="40"/>
      <c r="M1906" s="40" t="s">
        <v>6606</v>
      </c>
      <c r="N1906" s="40">
        <v>60</v>
      </c>
      <c r="O1906" s="40" t="b">
        <v>0</v>
      </c>
      <c r="P1906" s="40" t="s">
        <v>3105</v>
      </c>
      <c r="Q1906" s="40" t="s">
        <v>1853</v>
      </c>
      <c r="R1906" s="40" t="s">
        <v>635</v>
      </c>
    </row>
    <row r="1907" spans="1:18" x14ac:dyDescent="0.25">
      <c r="A1907" s="40" t="s">
        <v>205</v>
      </c>
      <c r="B1907" s="40" t="s">
        <v>905</v>
      </c>
      <c r="C1907" s="40" t="s">
        <v>1847</v>
      </c>
      <c r="D1907" s="40" t="s">
        <v>1848</v>
      </c>
      <c r="E1907" s="40" t="s">
        <v>2764</v>
      </c>
      <c r="F1907" s="40"/>
      <c r="G1907" s="40" t="s">
        <v>1813</v>
      </c>
      <c r="H1907" s="40" t="s">
        <v>1814</v>
      </c>
      <c r="I1907" s="40" t="s">
        <v>5580</v>
      </c>
      <c r="J1907" s="40" t="s">
        <v>1847</v>
      </c>
      <c r="K1907" s="40"/>
      <c r="L1907" s="40"/>
      <c r="M1907" s="40" t="s">
        <v>6607</v>
      </c>
      <c r="N1907" s="40">
        <v>60</v>
      </c>
      <c r="O1907" s="40" t="b">
        <v>0</v>
      </c>
      <c r="P1907" s="40" t="s">
        <v>3105</v>
      </c>
      <c r="Q1907" s="40" t="s">
        <v>1853</v>
      </c>
      <c r="R1907" s="40" t="s">
        <v>635</v>
      </c>
    </row>
    <row r="1908" spans="1:18" x14ac:dyDescent="0.25">
      <c r="A1908" s="40" t="s">
        <v>1420</v>
      </c>
      <c r="B1908" s="40" t="s">
        <v>903</v>
      </c>
      <c r="C1908" s="40" t="s">
        <v>1847</v>
      </c>
      <c r="D1908" s="40" t="s">
        <v>1848</v>
      </c>
      <c r="E1908" s="40" t="s">
        <v>3810</v>
      </c>
      <c r="F1908" s="40"/>
      <c r="G1908" s="40" t="s">
        <v>75</v>
      </c>
      <c r="H1908" s="40" t="s">
        <v>1806</v>
      </c>
      <c r="I1908" s="40" t="s">
        <v>5580</v>
      </c>
      <c r="J1908" s="40" t="s">
        <v>1847</v>
      </c>
      <c r="K1908" s="40"/>
      <c r="L1908" s="40"/>
      <c r="M1908" s="40" t="s">
        <v>6608</v>
      </c>
      <c r="N1908" s="40">
        <v>60</v>
      </c>
      <c r="O1908" s="40" t="b">
        <v>0</v>
      </c>
      <c r="P1908" s="40" t="s">
        <v>3105</v>
      </c>
      <c r="Q1908" s="40" t="s">
        <v>1853</v>
      </c>
      <c r="R1908" s="40" t="s">
        <v>635</v>
      </c>
    </row>
    <row r="1909" spans="1:18" x14ac:dyDescent="0.25">
      <c r="A1909" s="40" t="s">
        <v>6609</v>
      </c>
      <c r="B1909" s="40" t="s">
        <v>905</v>
      </c>
      <c r="C1909" s="40" t="s">
        <v>1847</v>
      </c>
      <c r="D1909" s="40" t="s">
        <v>1848</v>
      </c>
      <c r="E1909" s="40" t="s">
        <v>1956</v>
      </c>
      <c r="F1909" s="40"/>
      <c r="G1909" s="40" t="s">
        <v>75</v>
      </c>
      <c r="H1909" s="40" t="s">
        <v>1806</v>
      </c>
      <c r="I1909" s="40" t="s">
        <v>5580</v>
      </c>
      <c r="J1909" s="40" t="s">
        <v>1847</v>
      </c>
      <c r="K1909" s="40"/>
      <c r="L1909" s="40"/>
      <c r="M1909" s="40" t="s">
        <v>6610</v>
      </c>
      <c r="N1909" s="40">
        <v>60</v>
      </c>
      <c r="O1909" s="40" t="b">
        <v>0</v>
      </c>
      <c r="P1909" s="40" t="s">
        <v>3105</v>
      </c>
      <c r="Q1909" s="40" t="s">
        <v>1853</v>
      </c>
      <c r="R1909" s="40" t="s">
        <v>635</v>
      </c>
    </row>
    <row r="1910" spans="1:18" x14ac:dyDescent="0.25">
      <c r="A1910" s="41" t="s">
        <v>6611</v>
      </c>
      <c r="B1910" s="41" t="s">
        <v>903</v>
      </c>
      <c r="C1910" s="41" t="s">
        <v>1847</v>
      </c>
      <c r="D1910" s="41" t="s">
        <v>1848</v>
      </c>
      <c r="E1910" s="41" t="s">
        <v>2060</v>
      </c>
      <c r="F1910" s="41"/>
      <c r="G1910" s="41" t="s">
        <v>75</v>
      </c>
      <c r="H1910" s="41" t="s">
        <v>1806</v>
      </c>
      <c r="I1910" s="41" t="s">
        <v>5580</v>
      </c>
      <c r="J1910" s="41" t="s">
        <v>1847</v>
      </c>
      <c r="K1910" s="41"/>
      <c r="L1910" s="41"/>
      <c r="M1910" s="41" t="s">
        <v>6612</v>
      </c>
      <c r="N1910" s="41">
        <v>60</v>
      </c>
      <c r="O1910" s="41" t="b">
        <v>0</v>
      </c>
      <c r="P1910" s="41" t="s">
        <v>3105</v>
      </c>
      <c r="Q1910" s="41" t="s">
        <v>1853</v>
      </c>
      <c r="R1910" s="41" t="s">
        <v>635</v>
      </c>
    </row>
    <row r="1911" spans="1:18" x14ac:dyDescent="0.25">
      <c r="A1911" s="41" t="s">
        <v>440</v>
      </c>
      <c r="B1911" s="41" t="s">
        <v>905</v>
      </c>
      <c r="C1911" s="41" t="s">
        <v>1847</v>
      </c>
      <c r="D1911" s="41" t="s">
        <v>1848</v>
      </c>
      <c r="E1911" s="41" t="s">
        <v>2001</v>
      </c>
      <c r="F1911" s="41"/>
      <c r="G1911" s="41" t="s">
        <v>76</v>
      </c>
      <c r="H1911" s="41" t="s">
        <v>1804</v>
      </c>
      <c r="I1911" s="41" t="s">
        <v>5580</v>
      </c>
      <c r="J1911" s="41" t="s">
        <v>1847</v>
      </c>
      <c r="K1911" s="41"/>
      <c r="L1911" s="41"/>
      <c r="M1911" s="41" t="s">
        <v>6613</v>
      </c>
      <c r="N1911" s="41">
        <v>60</v>
      </c>
      <c r="O1911" s="41" t="b">
        <v>0</v>
      </c>
      <c r="P1911" s="41" t="s">
        <v>3105</v>
      </c>
      <c r="Q1911" s="41" t="s">
        <v>1853</v>
      </c>
      <c r="R1911" s="41" t="s">
        <v>635</v>
      </c>
    </row>
    <row r="1912" spans="1:18" x14ac:dyDescent="0.25">
      <c r="A1912" s="40" t="s">
        <v>441</v>
      </c>
      <c r="B1912" s="40" t="s">
        <v>905</v>
      </c>
      <c r="C1912" s="40" t="s">
        <v>1847</v>
      </c>
      <c r="D1912" s="40" t="s">
        <v>1848</v>
      </c>
      <c r="E1912" s="40" t="s">
        <v>1968</v>
      </c>
      <c r="F1912" s="40"/>
      <c r="G1912" s="40" t="s">
        <v>75</v>
      </c>
      <c r="H1912" s="40" t="s">
        <v>1806</v>
      </c>
      <c r="I1912" s="40" t="s">
        <v>5580</v>
      </c>
      <c r="J1912" s="40" t="s">
        <v>1847</v>
      </c>
      <c r="K1912" s="40"/>
      <c r="L1912" s="40"/>
      <c r="M1912" s="40" t="s">
        <v>6614</v>
      </c>
      <c r="N1912" s="40">
        <v>60</v>
      </c>
      <c r="O1912" s="40" t="b">
        <v>0</v>
      </c>
      <c r="P1912" s="40" t="s">
        <v>3105</v>
      </c>
      <c r="Q1912" s="40" t="s">
        <v>1853</v>
      </c>
      <c r="R1912" s="40" t="s">
        <v>635</v>
      </c>
    </row>
    <row r="1913" spans="1:18" x14ac:dyDescent="0.25">
      <c r="A1913" s="41" t="s">
        <v>230</v>
      </c>
      <c r="B1913" s="41" t="s">
        <v>905</v>
      </c>
      <c r="C1913" s="41" t="s">
        <v>1847</v>
      </c>
      <c r="D1913" s="41" t="s">
        <v>1848</v>
      </c>
      <c r="E1913" s="41" t="s">
        <v>1911</v>
      </c>
      <c r="F1913" s="41"/>
      <c r="G1913" s="41" t="s">
        <v>75</v>
      </c>
      <c r="H1913" s="41" t="s">
        <v>1806</v>
      </c>
      <c r="I1913" s="41" t="s">
        <v>5580</v>
      </c>
      <c r="J1913" s="41" t="s">
        <v>1847</v>
      </c>
      <c r="K1913" s="41"/>
      <c r="L1913" s="41"/>
      <c r="M1913" s="41" t="s">
        <v>6615</v>
      </c>
      <c r="N1913" s="41">
        <v>60</v>
      </c>
      <c r="O1913" s="41" t="b">
        <v>0</v>
      </c>
      <c r="P1913" s="41" t="s">
        <v>3105</v>
      </c>
      <c r="Q1913" s="41" t="s">
        <v>1853</v>
      </c>
      <c r="R1913" s="41" t="s">
        <v>635</v>
      </c>
    </row>
    <row r="1914" spans="1:18" x14ac:dyDescent="0.25">
      <c r="A1914" s="41" t="s">
        <v>1421</v>
      </c>
      <c r="B1914" s="41" t="s">
        <v>903</v>
      </c>
      <c r="C1914" s="41" t="s">
        <v>1847</v>
      </c>
      <c r="D1914" s="41" t="s">
        <v>1848</v>
      </c>
      <c r="E1914" s="41" t="s">
        <v>1956</v>
      </c>
      <c r="F1914" s="41"/>
      <c r="G1914" s="41" t="s">
        <v>75</v>
      </c>
      <c r="H1914" s="41" t="s">
        <v>1806</v>
      </c>
      <c r="I1914" s="41" t="s">
        <v>5580</v>
      </c>
      <c r="J1914" s="41" t="s">
        <v>1847</v>
      </c>
      <c r="K1914" s="41"/>
      <c r="L1914" s="41"/>
      <c r="M1914" s="41" t="s">
        <v>6616</v>
      </c>
      <c r="N1914" s="41">
        <v>60</v>
      </c>
      <c r="O1914" s="41" t="b">
        <v>0</v>
      </c>
      <c r="P1914" s="41" t="s">
        <v>3105</v>
      </c>
      <c r="Q1914" s="41" t="s">
        <v>1853</v>
      </c>
      <c r="R1914" s="41" t="s">
        <v>635</v>
      </c>
    </row>
    <row r="1915" spans="1:18" x14ac:dyDescent="0.25">
      <c r="A1915" s="40" t="s">
        <v>1422</v>
      </c>
      <c r="B1915" s="40" t="s">
        <v>903</v>
      </c>
      <c r="C1915" s="40" t="s">
        <v>1847</v>
      </c>
      <c r="D1915" s="40" t="s">
        <v>1848</v>
      </c>
      <c r="E1915" s="40" t="s">
        <v>3810</v>
      </c>
      <c r="F1915" s="40"/>
      <c r="G1915" s="40" t="s">
        <v>1813</v>
      </c>
      <c r="H1915" s="40" t="s">
        <v>1814</v>
      </c>
      <c r="I1915" s="40" t="s">
        <v>5580</v>
      </c>
      <c r="J1915" s="40" t="s">
        <v>1847</v>
      </c>
      <c r="K1915" s="40"/>
      <c r="L1915" s="40"/>
      <c r="M1915" s="40" t="s">
        <v>6617</v>
      </c>
      <c r="N1915" s="40">
        <v>60</v>
      </c>
      <c r="O1915" s="40" t="b">
        <v>0</v>
      </c>
      <c r="P1915" s="40" t="s">
        <v>3105</v>
      </c>
      <c r="Q1915" s="40" t="s">
        <v>1853</v>
      </c>
      <c r="R1915" s="40" t="s">
        <v>635</v>
      </c>
    </row>
    <row r="1916" spans="1:18" x14ac:dyDescent="0.25">
      <c r="A1916" s="40" t="s">
        <v>1423</v>
      </c>
      <c r="B1916" s="40" t="s">
        <v>905</v>
      </c>
      <c r="C1916" s="40" t="s">
        <v>1847</v>
      </c>
      <c r="D1916" s="40" t="s">
        <v>1848</v>
      </c>
      <c r="E1916" s="40" t="s">
        <v>2001</v>
      </c>
      <c r="F1916" s="40"/>
      <c r="G1916" s="40" t="s">
        <v>76</v>
      </c>
      <c r="H1916" s="40" t="s">
        <v>1804</v>
      </c>
      <c r="I1916" s="40" t="s">
        <v>5580</v>
      </c>
      <c r="J1916" s="40" t="s">
        <v>1847</v>
      </c>
      <c r="K1916" s="40"/>
      <c r="L1916" s="40"/>
      <c r="M1916" s="40" t="s">
        <v>6618</v>
      </c>
      <c r="N1916" s="40">
        <v>60</v>
      </c>
      <c r="O1916" s="40" t="b">
        <v>0</v>
      </c>
      <c r="P1916" s="40" t="s">
        <v>3105</v>
      </c>
      <c r="Q1916" s="40" t="s">
        <v>1853</v>
      </c>
      <c r="R1916" s="40" t="s">
        <v>635</v>
      </c>
    </row>
    <row r="1917" spans="1:18" x14ac:dyDescent="0.25">
      <c r="A1917" s="41" t="s">
        <v>6619</v>
      </c>
      <c r="B1917" s="41" t="s">
        <v>905</v>
      </c>
      <c r="C1917" s="41" t="s">
        <v>1847</v>
      </c>
      <c r="D1917" s="41" t="s">
        <v>1848</v>
      </c>
      <c r="E1917" s="41" t="s">
        <v>1968</v>
      </c>
      <c r="F1917" s="41"/>
      <c r="G1917" s="41" t="s">
        <v>75</v>
      </c>
      <c r="H1917" s="41" t="s">
        <v>1806</v>
      </c>
      <c r="I1917" s="41" t="s">
        <v>5580</v>
      </c>
      <c r="J1917" s="41" t="s">
        <v>1847</v>
      </c>
      <c r="K1917" s="41"/>
      <c r="L1917" s="41"/>
      <c r="M1917" s="41" t="s">
        <v>6620</v>
      </c>
      <c r="N1917" s="41">
        <v>60</v>
      </c>
      <c r="O1917" s="41" t="b">
        <v>0</v>
      </c>
      <c r="P1917" s="41" t="s">
        <v>3105</v>
      </c>
      <c r="Q1917" s="41" t="s">
        <v>1853</v>
      </c>
      <c r="R1917" s="41" t="s">
        <v>635</v>
      </c>
    </row>
    <row r="1918" spans="1:18" x14ac:dyDescent="0.25">
      <c r="A1918" s="40" t="s">
        <v>443</v>
      </c>
      <c r="B1918" s="40" t="s">
        <v>905</v>
      </c>
      <c r="C1918" s="40" t="s">
        <v>1847</v>
      </c>
      <c r="D1918" s="40" t="s">
        <v>1848</v>
      </c>
      <c r="E1918" s="40" t="s">
        <v>1911</v>
      </c>
      <c r="F1918" s="40"/>
      <c r="G1918" s="40" t="s">
        <v>76</v>
      </c>
      <c r="H1918" s="40" t="s">
        <v>1804</v>
      </c>
      <c r="I1918" s="40" t="s">
        <v>5580</v>
      </c>
      <c r="J1918" s="40" t="s">
        <v>1847</v>
      </c>
      <c r="K1918" s="40"/>
      <c r="L1918" s="40"/>
      <c r="M1918" s="40" t="s">
        <v>6621</v>
      </c>
      <c r="N1918" s="40">
        <v>60</v>
      </c>
      <c r="O1918" s="40" t="b">
        <v>0</v>
      </c>
      <c r="P1918" s="40" t="s">
        <v>3105</v>
      </c>
      <c r="Q1918" s="40" t="s">
        <v>1853</v>
      </c>
      <c r="R1918" s="40" t="s">
        <v>635</v>
      </c>
    </row>
    <row r="1919" spans="1:18" x14ac:dyDescent="0.25">
      <c r="A1919" s="41" t="s">
        <v>1424</v>
      </c>
      <c r="B1919" s="41" t="s">
        <v>905</v>
      </c>
      <c r="C1919" s="41" t="s">
        <v>1847</v>
      </c>
      <c r="D1919" s="41" t="s">
        <v>1848</v>
      </c>
      <c r="E1919" s="41" t="s">
        <v>1862</v>
      </c>
      <c r="F1919" s="41"/>
      <c r="G1919" s="41" t="s">
        <v>75</v>
      </c>
      <c r="H1919" s="41" t="s">
        <v>1806</v>
      </c>
      <c r="I1919" s="41" t="s">
        <v>5580</v>
      </c>
      <c r="J1919" s="41" t="s">
        <v>1847</v>
      </c>
      <c r="K1919" s="41"/>
      <c r="L1919" s="41"/>
      <c r="M1919" s="41" t="s">
        <v>6622</v>
      </c>
      <c r="N1919" s="41">
        <v>60</v>
      </c>
      <c r="O1919" s="41" t="b">
        <v>0</v>
      </c>
      <c r="P1919" s="41" t="s">
        <v>3105</v>
      </c>
      <c r="Q1919" s="41" t="s">
        <v>1853</v>
      </c>
      <c r="R1919" s="41" t="s">
        <v>635</v>
      </c>
    </row>
    <row r="1920" spans="1:18" x14ac:dyDescent="0.25">
      <c r="A1920" s="40" t="s">
        <v>1425</v>
      </c>
      <c r="B1920" s="40" t="s">
        <v>903</v>
      </c>
      <c r="C1920" s="40" t="s">
        <v>1847</v>
      </c>
      <c r="D1920" s="40" t="s">
        <v>1848</v>
      </c>
      <c r="E1920" s="40" t="s">
        <v>5999</v>
      </c>
      <c r="F1920" s="40"/>
      <c r="G1920" s="40" t="s">
        <v>75</v>
      </c>
      <c r="H1920" s="40" t="s">
        <v>1806</v>
      </c>
      <c r="I1920" s="40" t="s">
        <v>5580</v>
      </c>
      <c r="J1920" s="40" t="s">
        <v>1847</v>
      </c>
      <c r="K1920" s="40"/>
      <c r="L1920" s="40"/>
      <c r="M1920" s="40" t="s">
        <v>6623</v>
      </c>
      <c r="N1920" s="40">
        <v>60</v>
      </c>
      <c r="O1920" s="40" t="b">
        <v>0</v>
      </c>
      <c r="P1920" s="40" t="s">
        <v>3105</v>
      </c>
      <c r="Q1920" s="40" t="s">
        <v>1853</v>
      </c>
      <c r="R1920" s="40" t="s">
        <v>635</v>
      </c>
    </row>
    <row r="1921" spans="1:18" x14ac:dyDescent="0.25">
      <c r="A1921" s="41" t="s">
        <v>1426</v>
      </c>
      <c r="B1921" s="41" t="s">
        <v>903</v>
      </c>
      <c r="C1921" s="41" t="s">
        <v>1847</v>
      </c>
      <c r="D1921" s="41" t="s">
        <v>1848</v>
      </c>
      <c r="E1921" s="41" t="s">
        <v>2116</v>
      </c>
      <c r="F1921" s="41"/>
      <c r="G1921" s="41" t="s">
        <v>75</v>
      </c>
      <c r="H1921" s="41" t="s">
        <v>1806</v>
      </c>
      <c r="I1921" s="41" t="s">
        <v>5580</v>
      </c>
      <c r="J1921" s="41" t="s">
        <v>1847</v>
      </c>
      <c r="K1921" s="41"/>
      <c r="L1921" s="41"/>
      <c r="M1921" s="41" t="s">
        <v>6624</v>
      </c>
      <c r="N1921" s="41">
        <v>60</v>
      </c>
      <c r="O1921" s="41" t="b">
        <v>0</v>
      </c>
      <c r="P1921" s="41" t="s">
        <v>3105</v>
      </c>
      <c r="Q1921" s="41" t="s">
        <v>1853</v>
      </c>
      <c r="R1921" s="41" t="s">
        <v>635</v>
      </c>
    </row>
    <row r="1922" spans="1:18" x14ac:dyDescent="0.25">
      <c r="A1922" s="40" t="s">
        <v>1427</v>
      </c>
      <c r="B1922" s="40" t="s">
        <v>905</v>
      </c>
      <c r="C1922" s="40" t="s">
        <v>1847</v>
      </c>
      <c r="D1922" s="40" t="s">
        <v>1848</v>
      </c>
      <c r="E1922" s="40" t="s">
        <v>2764</v>
      </c>
      <c r="F1922" s="40"/>
      <c r="G1922" s="40" t="s">
        <v>1813</v>
      </c>
      <c r="H1922" s="40" t="s">
        <v>1814</v>
      </c>
      <c r="I1922" s="40" t="s">
        <v>5580</v>
      </c>
      <c r="J1922" s="40" t="s">
        <v>1847</v>
      </c>
      <c r="K1922" s="40"/>
      <c r="L1922" s="40"/>
      <c r="M1922" s="40" t="s">
        <v>6625</v>
      </c>
      <c r="N1922" s="40">
        <v>60</v>
      </c>
      <c r="O1922" s="40" t="b">
        <v>0</v>
      </c>
      <c r="P1922" s="40" t="s">
        <v>3105</v>
      </c>
      <c r="Q1922" s="40" t="s">
        <v>1853</v>
      </c>
      <c r="R1922" s="40" t="s">
        <v>635</v>
      </c>
    </row>
    <row r="1923" spans="1:18" x14ac:dyDescent="0.25">
      <c r="A1923" s="40" t="s">
        <v>1428</v>
      </c>
      <c r="B1923" s="40" t="s">
        <v>905</v>
      </c>
      <c r="C1923" s="40" t="s">
        <v>1847</v>
      </c>
      <c r="D1923" s="40" t="s">
        <v>1848</v>
      </c>
      <c r="E1923" s="40" t="s">
        <v>4096</v>
      </c>
      <c r="F1923" s="40"/>
      <c r="G1923" s="40" t="s">
        <v>76</v>
      </c>
      <c r="H1923" s="40" t="s">
        <v>1804</v>
      </c>
      <c r="I1923" s="40" t="s">
        <v>5992</v>
      </c>
      <c r="J1923" s="40" t="s">
        <v>1847</v>
      </c>
      <c r="K1923" s="40"/>
      <c r="L1923" s="40"/>
      <c r="M1923" s="40" t="s">
        <v>6626</v>
      </c>
      <c r="N1923" s="40">
        <v>60</v>
      </c>
      <c r="O1923" s="40" t="b">
        <v>0</v>
      </c>
      <c r="P1923" s="40" t="s">
        <v>3105</v>
      </c>
      <c r="Q1923" s="40" t="s">
        <v>1853</v>
      </c>
      <c r="R1923" s="40" t="s">
        <v>635</v>
      </c>
    </row>
    <row r="1924" spans="1:18" x14ac:dyDescent="0.25">
      <c r="A1924" s="40" t="s">
        <v>1429</v>
      </c>
      <c r="B1924" s="40" t="s">
        <v>905</v>
      </c>
      <c r="C1924" s="40" t="s">
        <v>1847</v>
      </c>
      <c r="D1924" s="40" t="s">
        <v>1848</v>
      </c>
      <c r="E1924" s="40" t="s">
        <v>2001</v>
      </c>
      <c r="F1924" s="40"/>
      <c r="G1924" s="40" t="s">
        <v>76</v>
      </c>
      <c r="H1924" s="40" t="s">
        <v>1804</v>
      </c>
      <c r="I1924" s="40" t="s">
        <v>5580</v>
      </c>
      <c r="J1924" s="40" t="s">
        <v>1847</v>
      </c>
      <c r="K1924" s="40"/>
      <c r="L1924" s="40"/>
      <c r="M1924" s="40" t="s">
        <v>6627</v>
      </c>
      <c r="N1924" s="40">
        <v>60</v>
      </c>
      <c r="O1924" s="40" t="b">
        <v>0</v>
      </c>
      <c r="P1924" s="40" t="s">
        <v>3105</v>
      </c>
      <c r="Q1924" s="40" t="s">
        <v>1853</v>
      </c>
      <c r="R1924" s="40" t="s">
        <v>635</v>
      </c>
    </row>
    <row r="1925" spans="1:18" x14ac:dyDescent="0.25">
      <c r="A1925" s="40" t="s">
        <v>446</v>
      </c>
      <c r="B1925" s="40" t="s">
        <v>905</v>
      </c>
      <c r="C1925" s="40" t="s">
        <v>1847</v>
      </c>
      <c r="D1925" s="40" t="s">
        <v>1848</v>
      </c>
      <c r="E1925" s="40" t="s">
        <v>1968</v>
      </c>
      <c r="F1925" s="40"/>
      <c r="G1925" s="40" t="s">
        <v>75</v>
      </c>
      <c r="H1925" s="40" t="s">
        <v>1806</v>
      </c>
      <c r="I1925" s="40" t="s">
        <v>5580</v>
      </c>
      <c r="J1925" s="40" t="s">
        <v>1847</v>
      </c>
      <c r="K1925" s="40"/>
      <c r="L1925" s="40"/>
      <c r="M1925" s="40" t="s">
        <v>6628</v>
      </c>
      <c r="N1925" s="40">
        <v>60</v>
      </c>
      <c r="O1925" s="40" t="b">
        <v>0</v>
      </c>
      <c r="P1925" s="40" t="s">
        <v>3105</v>
      </c>
      <c r="Q1925" s="40" t="s">
        <v>1853</v>
      </c>
      <c r="R1925" s="40" t="s">
        <v>635</v>
      </c>
    </row>
    <row r="1926" spans="1:18" x14ac:dyDescent="0.25">
      <c r="A1926" s="41" t="s">
        <v>6629</v>
      </c>
      <c r="B1926" s="41" t="s">
        <v>905</v>
      </c>
      <c r="C1926" s="41" t="s">
        <v>1847</v>
      </c>
      <c r="D1926" s="41" t="s">
        <v>1848</v>
      </c>
      <c r="E1926" s="41" t="s">
        <v>1968</v>
      </c>
      <c r="F1926" s="41"/>
      <c r="G1926" s="41" t="s">
        <v>75</v>
      </c>
      <c r="H1926" s="41" t="s">
        <v>1806</v>
      </c>
      <c r="I1926" s="41" t="s">
        <v>5580</v>
      </c>
      <c r="J1926" s="41" t="s">
        <v>1847</v>
      </c>
      <c r="K1926" s="41"/>
      <c r="L1926" s="41"/>
      <c r="M1926" s="41" t="s">
        <v>6630</v>
      </c>
      <c r="N1926" s="41">
        <v>60</v>
      </c>
      <c r="O1926" s="41" t="b">
        <v>0</v>
      </c>
      <c r="P1926" s="41" t="s">
        <v>3105</v>
      </c>
      <c r="Q1926" s="41" t="s">
        <v>1853</v>
      </c>
      <c r="R1926" s="41" t="s">
        <v>635</v>
      </c>
    </row>
    <row r="1927" spans="1:18" x14ac:dyDescent="0.25">
      <c r="A1927" s="40" t="s">
        <v>160</v>
      </c>
      <c r="B1927" s="40" t="s">
        <v>905</v>
      </c>
      <c r="C1927" s="40" t="s">
        <v>1847</v>
      </c>
      <c r="D1927" s="40" t="s">
        <v>1848</v>
      </c>
      <c r="E1927" s="40" t="s">
        <v>1968</v>
      </c>
      <c r="F1927" s="40"/>
      <c r="G1927" s="40" t="s">
        <v>75</v>
      </c>
      <c r="H1927" s="40" t="s">
        <v>1806</v>
      </c>
      <c r="I1927" s="40" t="s">
        <v>5580</v>
      </c>
      <c r="J1927" s="40" t="s">
        <v>1847</v>
      </c>
      <c r="K1927" s="40"/>
      <c r="L1927" s="40"/>
      <c r="M1927" s="40" t="s">
        <v>6631</v>
      </c>
      <c r="N1927" s="40">
        <v>60</v>
      </c>
      <c r="O1927" s="40" t="b">
        <v>0</v>
      </c>
      <c r="P1927" s="40" t="s">
        <v>3105</v>
      </c>
      <c r="Q1927" s="40" t="s">
        <v>1853</v>
      </c>
      <c r="R1927" s="40" t="s">
        <v>635</v>
      </c>
    </row>
    <row r="1928" spans="1:18" x14ac:dyDescent="0.25">
      <c r="A1928" s="41" t="s">
        <v>204</v>
      </c>
      <c r="B1928" s="41" t="s">
        <v>905</v>
      </c>
      <c r="C1928" s="41" t="s">
        <v>1847</v>
      </c>
      <c r="D1928" s="41" t="s">
        <v>1848</v>
      </c>
      <c r="E1928" s="41" t="s">
        <v>2083</v>
      </c>
      <c r="F1928" s="41"/>
      <c r="G1928" s="41" t="s">
        <v>76</v>
      </c>
      <c r="H1928" s="41" t="s">
        <v>1804</v>
      </c>
      <c r="I1928" s="41" t="s">
        <v>5580</v>
      </c>
      <c r="J1928" s="41" t="s">
        <v>1847</v>
      </c>
      <c r="K1928" s="41"/>
      <c r="L1928" s="41"/>
      <c r="M1928" s="41" t="s">
        <v>6632</v>
      </c>
      <c r="N1928" s="41">
        <v>60</v>
      </c>
      <c r="O1928" s="41" t="b">
        <v>0</v>
      </c>
      <c r="P1928" s="41" t="s">
        <v>3105</v>
      </c>
      <c r="Q1928" s="41" t="s">
        <v>1853</v>
      </c>
      <c r="R1928" s="41" t="s">
        <v>635</v>
      </c>
    </row>
    <row r="1929" spans="1:18" x14ac:dyDescent="0.25">
      <c r="A1929" s="40" t="s">
        <v>6633</v>
      </c>
      <c r="B1929" s="40" t="s">
        <v>905</v>
      </c>
      <c r="C1929" s="40" t="s">
        <v>1847</v>
      </c>
      <c r="D1929" s="40" t="s">
        <v>1848</v>
      </c>
      <c r="E1929" s="40" t="s">
        <v>1911</v>
      </c>
      <c r="F1929" s="40"/>
      <c r="G1929" s="40" t="s">
        <v>76</v>
      </c>
      <c r="H1929" s="40" t="s">
        <v>1804</v>
      </c>
      <c r="I1929" s="40" t="s">
        <v>5580</v>
      </c>
      <c r="J1929" s="40" t="s">
        <v>1847</v>
      </c>
      <c r="K1929" s="40"/>
      <c r="L1929" s="40"/>
      <c r="M1929" s="40" t="s">
        <v>6634</v>
      </c>
      <c r="N1929" s="40">
        <v>60</v>
      </c>
      <c r="O1929" s="40" t="b">
        <v>0</v>
      </c>
      <c r="P1929" s="40" t="s">
        <v>3105</v>
      </c>
      <c r="Q1929" s="40" t="s">
        <v>1853</v>
      </c>
      <c r="R1929" s="40" t="s">
        <v>635</v>
      </c>
    </row>
    <row r="1930" spans="1:18" x14ac:dyDescent="0.25">
      <c r="A1930" s="41" t="s">
        <v>207</v>
      </c>
      <c r="B1930" s="41" t="s">
        <v>905</v>
      </c>
      <c r="C1930" s="41" t="s">
        <v>1847</v>
      </c>
      <c r="D1930" s="41" t="s">
        <v>1848</v>
      </c>
      <c r="E1930" s="41" t="s">
        <v>2764</v>
      </c>
      <c r="F1930" s="41"/>
      <c r="G1930" s="41" t="s">
        <v>1813</v>
      </c>
      <c r="H1930" s="41" t="s">
        <v>1814</v>
      </c>
      <c r="I1930" s="41" t="s">
        <v>5580</v>
      </c>
      <c r="J1930" s="41" t="s">
        <v>1847</v>
      </c>
      <c r="K1930" s="41"/>
      <c r="L1930" s="41"/>
      <c r="M1930" s="41" t="s">
        <v>6635</v>
      </c>
      <c r="N1930" s="41">
        <v>60</v>
      </c>
      <c r="O1930" s="41" t="b">
        <v>0</v>
      </c>
      <c r="P1930" s="41" t="s">
        <v>3105</v>
      </c>
      <c r="Q1930" s="41" t="s">
        <v>1853</v>
      </c>
      <c r="R1930" s="41" t="s">
        <v>635</v>
      </c>
    </row>
    <row r="1931" spans="1:18" x14ac:dyDescent="0.25">
      <c r="A1931" s="40" t="s">
        <v>1430</v>
      </c>
      <c r="B1931" s="40" t="s">
        <v>905</v>
      </c>
      <c r="C1931" s="40" t="s">
        <v>1847</v>
      </c>
      <c r="D1931" s="40" t="s">
        <v>1848</v>
      </c>
      <c r="E1931" s="40" t="s">
        <v>1941</v>
      </c>
      <c r="F1931" s="40"/>
      <c r="G1931" s="40" t="s">
        <v>76</v>
      </c>
      <c r="H1931" s="40" t="s">
        <v>1804</v>
      </c>
      <c r="I1931" s="40" t="s">
        <v>5580</v>
      </c>
      <c r="J1931" s="40" t="s">
        <v>1847</v>
      </c>
      <c r="K1931" s="40"/>
      <c r="L1931" s="40"/>
      <c r="M1931" s="40" t="s">
        <v>6636</v>
      </c>
      <c r="N1931" s="40">
        <v>60</v>
      </c>
      <c r="O1931" s="40" t="b">
        <v>0</v>
      </c>
      <c r="P1931" s="40" t="s">
        <v>3105</v>
      </c>
      <c r="Q1931" s="40" t="s">
        <v>1853</v>
      </c>
      <c r="R1931" s="40" t="s">
        <v>635</v>
      </c>
    </row>
    <row r="1932" spans="1:18" x14ac:dyDescent="0.25">
      <c r="A1932" s="40" t="s">
        <v>447</v>
      </c>
      <c r="B1932" s="40" t="s">
        <v>905</v>
      </c>
      <c r="C1932" s="40" t="s">
        <v>1847</v>
      </c>
      <c r="D1932" s="40" t="s">
        <v>1848</v>
      </c>
      <c r="E1932" s="40" t="s">
        <v>1968</v>
      </c>
      <c r="F1932" s="40"/>
      <c r="G1932" s="40" t="s">
        <v>75</v>
      </c>
      <c r="H1932" s="40" t="s">
        <v>1806</v>
      </c>
      <c r="I1932" s="40" t="s">
        <v>5580</v>
      </c>
      <c r="J1932" s="40" t="s">
        <v>1847</v>
      </c>
      <c r="K1932" s="40"/>
      <c r="L1932" s="40"/>
      <c r="M1932" s="40" t="s">
        <v>6637</v>
      </c>
      <c r="N1932" s="40">
        <v>60</v>
      </c>
      <c r="O1932" s="40" t="b">
        <v>0</v>
      </c>
      <c r="P1932" s="40" t="s">
        <v>3105</v>
      </c>
      <c r="Q1932" s="40" t="s">
        <v>1853</v>
      </c>
      <c r="R1932" s="40" t="s">
        <v>635</v>
      </c>
    </row>
    <row r="1933" spans="1:18" x14ac:dyDescent="0.25">
      <c r="A1933" s="40" t="s">
        <v>6638</v>
      </c>
      <c r="B1933" s="40" t="s">
        <v>905</v>
      </c>
      <c r="C1933" s="40" t="s">
        <v>1847</v>
      </c>
      <c r="D1933" s="40" t="s">
        <v>1848</v>
      </c>
      <c r="E1933" s="40" t="s">
        <v>1956</v>
      </c>
      <c r="F1933" s="40"/>
      <c r="G1933" s="40" t="s">
        <v>75</v>
      </c>
      <c r="H1933" s="40" t="s">
        <v>1806</v>
      </c>
      <c r="I1933" s="40" t="s">
        <v>5580</v>
      </c>
      <c r="J1933" s="40" t="s">
        <v>1847</v>
      </c>
      <c r="K1933" s="40"/>
      <c r="L1933" s="40"/>
      <c r="M1933" s="40" t="s">
        <v>6639</v>
      </c>
      <c r="N1933" s="40">
        <v>60</v>
      </c>
      <c r="O1933" s="40" t="b">
        <v>0</v>
      </c>
      <c r="P1933" s="40" t="s">
        <v>3105</v>
      </c>
      <c r="Q1933" s="40" t="s">
        <v>1853</v>
      </c>
      <c r="R1933" s="40" t="s">
        <v>635</v>
      </c>
    </row>
    <row r="1934" spans="1:18" x14ac:dyDescent="0.25">
      <c r="A1934" s="40" t="s">
        <v>1431</v>
      </c>
      <c r="B1934" s="40" t="s">
        <v>905</v>
      </c>
      <c r="C1934" s="40" t="s">
        <v>1847</v>
      </c>
      <c r="D1934" s="40" t="s">
        <v>1848</v>
      </c>
      <c r="E1934" s="40" t="s">
        <v>1985</v>
      </c>
      <c r="F1934" s="40"/>
      <c r="G1934" s="40" t="s">
        <v>1813</v>
      </c>
      <c r="H1934" s="40" t="s">
        <v>1814</v>
      </c>
      <c r="I1934" s="40" t="s">
        <v>5580</v>
      </c>
      <c r="J1934" s="40" t="s">
        <v>1847</v>
      </c>
      <c r="K1934" s="40"/>
      <c r="L1934" s="40"/>
      <c r="M1934" s="40" t="s">
        <v>6640</v>
      </c>
      <c r="N1934" s="40">
        <v>60</v>
      </c>
      <c r="O1934" s="40" t="b">
        <v>0</v>
      </c>
      <c r="P1934" s="40" t="s">
        <v>3105</v>
      </c>
      <c r="Q1934" s="40" t="s">
        <v>1853</v>
      </c>
      <c r="R1934" s="40" t="s">
        <v>635</v>
      </c>
    </row>
    <row r="1935" spans="1:18" x14ac:dyDescent="0.25">
      <c r="A1935" s="40" t="s">
        <v>1432</v>
      </c>
      <c r="B1935" s="40" t="s">
        <v>905</v>
      </c>
      <c r="C1935" s="40" t="s">
        <v>1847</v>
      </c>
      <c r="D1935" s="40" t="s">
        <v>1848</v>
      </c>
      <c r="E1935" s="40" t="s">
        <v>1911</v>
      </c>
      <c r="F1935" s="40"/>
      <c r="G1935" s="40" t="s">
        <v>76</v>
      </c>
      <c r="H1935" s="40" t="s">
        <v>1804</v>
      </c>
      <c r="I1935" s="40" t="s">
        <v>5580</v>
      </c>
      <c r="J1935" s="40" t="s">
        <v>1847</v>
      </c>
      <c r="K1935" s="40"/>
      <c r="L1935" s="40"/>
      <c r="M1935" s="40" t="s">
        <v>6641</v>
      </c>
      <c r="N1935" s="40">
        <v>60</v>
      </c>
      <c r="O1935" s="40" t="b">
        <v>0</v>
      </c>
      <c r="P1935" s="40" t="s">
        <v>3105</v>
      </c>
      <c r="Q1935" s="40" t="s">
        <v>1853</v>
      </c>
      <c r="R1935" s="40" t="s">
        <v>635</v>
      </c>
    </row>
    <row r="1936" spans="1:18" x14ac:dyDescent="0.25">
      <c r="A1936" s="40" t="s">
        <v>1433</v>
      </c>
      <c r="B1936" s="40" t="s">
        <v>903</v>
      </c>
      <c r="C1936" s="40" t="s">
        <v>1847</v>
      </c>
      <c r="D1936" s="40" t="s">
        <v>1848</v>
      </c>
      <c r="E1936" s="40" t="s">
        <v>2060</v>
      </c>
      <c r="F1936" s="40"/>
      <c r="G1936" s="40" t="s">
        <v>75</v>
      </c>
      <c r="H1936" s="40" t="s">
        <v>1806</v>
      </c>
      <c r="I1936" s="40" t="s">
        <v>5580</v>
      </c>
      <c r="J1936" s="40" t="s">
        <v>1847</v>
      </c>
      <c r="K1936" s="40"/>
      <c r="L1936" s="40"/>
      <c r="M1936" s="40" t="s">
        <v>6642</v>
      </c>
      <c r="N1936" s="40">
        <v>60</v>
      </c>
      <c r="O1936" s="40" t="b">
        <v>0</v>
      </c>
      <c r="P1936" s="40" t="s">
        <v>3105</v>
      </c>
      <c r="Q1936" s="40" t="s">
        <v>1853</v>
      </c>
      <c r="R1936" s="40" t="s">
        <v>635</v>
      </c>
    </row>
    <row r="1937" spans="1:18" x14ac:dyDescent="0.25">
      <c r="A1937" s="40" t="s">
        <v>1434</v>
      </c>
      <c r="B1937" s="40" t="s">
        <v>903</v>
      </c>
      <c r="C1937" s="40" t="s">
        <v>1847</v>
      </c>
      <c r="D1937" s="40" t="s">
        <v>1848</v>
      </c>
      <c r="E1937" s="40" t="s">
        <v>2060</v>
      </c>
      <c r="F1937" s="40"/>
      <c r="G1937" s="40" t="s">
        <v>76</v>
      </c>
      <c r="H1937" s="40" t="s">
        <v>1804</v>
      </c>
      <c r="I1937" s="40" t="s">
        <v>5580</v>
      </c>
      <c r="J1937" s="40" t="s">
        <v>1847</v>
      </c>
      <c r="K1937" s="40"/>
      <c r="L1937" s="40"/>
      <c r="M1937" s="40" t="s">
        <v>6643</v>
      </c>
      <c r="N1937" s="40">
        <v>60</v>
      </c>
      <c r="O1937" s="40" t="b">
        <v>0</v>
      </c>
      <c r="P1937" s="40" t="s">
        <v>3105</v>
      </c>
      <c r="Q1937" s="40" t="s">
        <v>1853</v>
      </c>
      <c r="R1937" s="40" t="s">
        <v>635</v>
      </c>
    </row>
    <row r="1938" spans="1:18" x14ac:dyDescent="0.25">
      <c r="A1938" s="40" t="s">
        <v>448</v>
      </c>
      <c r="B1938" s="40" t="s">
        <v>905</v>
      </c>
      <c r="C1938" s="40" t="s">
        <v>1847</v>
      </c>
      <c r="D1938" s="40" t="s">
        <v>1848</v>
      </c>
      <c r="E1938" s="40" t="s">
        <v>2001</v>
      </c>
      <c r="F1938" s="40"/>
      <c r="G1938" s="40" t="s">
        <v>76</v>
      </c>
      <c r="H1938" s="40" t="s">
        <v>1804</v>
      </c>
      <c r="I1938" s="40" t="s">
        <v>5580</v>
      </c>
      <c r="J1938" s="40" t="s">
        <v>1847</v>
      </c>
      <c r="K1938" s="40"/>
      <c r="L1938" s="40"/>
      <c r="M1938" s="40" t="s">
        <v>6644</v>
      </c>
      <c r="N1938" s="40">
        <v>60</v>
      </c>
      <c r="O1938" s="40" t="b">
        <v>0</v>
      </c>
      <c r="P1938" s="40" t="s">
        <v>3105</v>
      </c>
      <c r="Q1938" s="40" t="s">
        <v>1853</v>
      </c>
      <c r="R1938" s="40" t="s">
        <v>635</v>
      </c>
    </row>
    <row r="1939" spans="1:18" x14ac:dyDescent="0.25">
      <c r="A1939" s="40" t="s">
        <v>1435</v>
      </c>
      <c r="B1939" s="40" t="s">
        <v>905</v>
      </c>
      <c r="C1939" s="40" t="s">
        <v>1847</v>
      </c>
      <c r="D1939" s="40" t="s">
        <v>1848</v>
      </c>
      <c r="E1939" s="40" t="s">
        <v>1960</v>
      </c>
      <c r="F1939" s="40"/>
      <c r="G1939" s="40" t="s">
        <v>76</v>
      </c>
      <c r="H1939" s="40" t="s">
        <v>1804</v>
      </c>
      <c r="I1939" s="40" t="s">
        <v>5580</v>
      </c>
      <c r="J1939" s="40" t="s">
        <v>1847</v>
      </c>
      <c r="K1939" s="40"/>
      <c r="L1939" s="40"/>
      <c r="M1939" s="40" t="s">
        <v>6645</v>
      </c>
      <c r="N1939" s="40">
        <v>60</v>
      </c>
      <c r="O1939" s="40" t="b">
        <v>0</v>
      </c>
      <c r="P1939" s="40" t="s">
        <v>3105</v>
      </c>
      <c r="Q1939" s="40" t="s">
        <v>1853</v>
      </c>
      <c r="R1939" s="40" t="s">
        <v>635</v>
      </c>
    </row>
    <row r="1940" spans="1:18" x14ac:dyDescent="0.25">
      <c r="A1940" s="40" t="s">
        <v>1436</v>
      </c>
      <c r="B1940" s="40" t="s">
        <v>905</v>
      </c>
      <c r="C1940" s="40" t="s">
        <v>1847</v>
      </c>
      <c r="D1940" s="40" t="s">
        <v>1848</v>
      </c>
      <c r="E1940" s="40" t="s">
        <v>1968</v>
      </c>
      <c r="F1940" s="40"/>
      <c r="G1940" s="40" t="s">
        <v>75</v>
      </c>
      <c r="H1940" s="40" t="s">
        <v>1806</v>
      </c>
      <c r="I1940" s="40" t="s">
        <v>5580</v>
      </c>
      <c r="J1940" s="40" t="s">
        <v>1847</v>
      </c>
      <c r="K1940" s="40"/>
      <c r="L1940" s="40"/>
      <c r="M1940" s="40" t="s">
        <v>6646</v>
      </c>
      <c r="N1940" s="40">
        <v>60</v>
      </c>
      <c r="O1940" s="40" t="b">
        <v>0</v>
      </c>
      <c r="P1940" s="40" t="s">
        <v>3105</v>
      </c>
      <c r="Q1940" s="40" t="s">
        <v>1853</v>
      </c>
      <c r="R1940" s="40" t="s">
        <v>635</v>
      </c>
    </row>
    <row r="1941" spans="1:18" x14ac:dyDescent="0.25">
      <c r="A1941" s="40" t="s">
        <v>451</v>
      </c>
      <c r="B1941" s="40" t="s">
        <v>905</v>
      </c>
      <c r="C1941" s="40" t="s">
        <v>1847</v>
      </c>
      <c r="D1941" s="40" t="s">
        <v>1848</v>
      </c>
      <c r="E1941" s="40" t="s">
        <v>1911</v>
      </c>
      <c r="F1941" s="40"/>
      <c r="G1941" s="40" t="s">
        <v>76</v>
      </c>
      <c r="H1941" s="40" t="s">
        <v>1804</v>
      </c>
      <c r="I1941" s="40" t="s">
        <v>5580</v>
      </c>
      <c r="J1941" s="40" t="s">
        <v>1847</v>
      </c>
      <c r="K1941" s="40"/>
      <c r="L1941" s="40"/>
      <c r="M1941" s="40" t="s">
        <v>6647</v>
      </c>
      <c r="N1941" s="40">
        <v>60</v>
      </c>
      <c r="O1941" s="40" t="b">
        <v>0</v>
      </c>
      <c r="P1941" s="40" t="s">
        <v>3105</v>
      </c>
      <c r="Q1941" s="40" t="s">
        <v>1853</v>
      </c>
      <c r="R1941" s="40" t="s">
        <v>635</v>
      </c>
    </row>
    <row r="1942" spans="1:18" x14ac:dyDescent="0.25">
      <c r="A1942" s="40" t="s">
        <v>1437</v>
      </c>
      <c r="B1942" s="40" t="s">
        <v>905</v>
      </c>
      <c r="C1942" s="40" t="s">
        <v>1847</v>
      </c>
      <c r="D1942" s="40" t="s">
        <v>1848</v>
      </c>
      <c r="E1942" s="40" t="s">
        <v>4096</v>
      </c>
      <c r="F1942" s="40"/>
      <c r="G1942" s="40" t="s">
        <v>76</v>
      </c>
      <c r="H1942" s="40" t="s">
        <v>1804</v>
      </c>
      <c r="I1942" s="40" t="s">
        <v>5992</v>
      </c>
      <c r="J1942" s="40" t="s">
        <v>1847</v>
      </c>
      <c r="K1942" s="40"/>
      <c r="L1942" s="40"/>
      <c r="M1942" s="40" t="s">
        <v>6648</v>
      </c>
      <c r="N1942" s="40">
        <v>60</v>
      </c>
      <c r="O1942" s="40" t="b">
        <v>0</v>
      </c>
      <c r="P1942" s="40" t="s">
        <v>3105</v>
      </c>
      <c r="Q1942" s="40" t="s">
        <v>1853</v>
      </c>
      <c r="R1942" s="40" t="s">
        <v>635</v>
      </c>
    </row>
    <row r="1943" spans="1:18" x14ac:dyDescent="0.25">
      <c r="A1943" s="40" t="s">
        <v>1438</v>
      </c>
      <c r="B1943" s="40" t="s">
        <v>905</v>
      </c>
      <c r="C1943" s="40" t="s">
        <v>1847</v>
      </c>
      <c r="D1943" s="40" t="s">
        <v>1848</v>
      </c>
      <c r="E1943" s="40" t="s">
        <v>1911</v>
      </c>
      <c r="F1943" s="40"/>
      <c r="G1943" s="40" t="s">
        <v>76</v>
      </c>
      <c r="H1943" s="40" t="s">
        <v>1804</v>
      </c>
      <c r="I1943" s="40" t="s">
        <v>5580</v>
      </c>
      <c r="J1943" s="40" t="s">
        <v>1847</v>
      </c>
      <c r="K1943" s="40"/>
      <c r="L1943" s="40"/>
      <c r="M1943" s="40" t="s">
        <v>6649</v>
      </c>
      <c r="N1943" s="40">
        <v>60</v>
      </c>
      <c r="O1943" s="40" t="b">
        <v>0</v>
      </c>
      <c r="P1943" s="40" t="s">
        <v>3105</v>
      </c>
      <c r="Q1943" s="40" t="s">
        <v>1853</v>
      </c>
      <c r="R1943" s="40" t="s">
        <v>635</v>
      </c>
    </row>
    <row r="1944" spans="1:18" x14ac:dyDescent="0.25">
      <c r="A1944" s="40" t="s">
        <v>295</v>
      </c>
      <c r="B1944" s="40" t="s">
        <v>905</v>
      </c>
      <c r="C1944" s="40" t="s">
        <v>1847</v>
      </c>
      <c r="D1944" s="40" t="s">
        <v>1848</v>
      </c>
      <c r="E1944" s="40" t="s">
        <v>1849</v>
      </c>
      <c r="F1944" s="40"/>
      <c r="G1944" s="40" t="s">
        <v>1813</v>
      </c>
      <c r="H1944" s="40" t="s">
        <v>1814</v>
      </c>
      <c r="I1944" s="40" t="s">
        <v>5580</v>
      </c>
      <c r="J1944" s="40" t="s">
        <v>1847</v>
      </c>
      <c r="K1944" s="40"/>
      <c r="L1944" s="40"/>
      <c r="M1944" s="40" t="s">
        <v>6650</v>
      </c>
      <c r="N1944" s="40">
        <v>60</v>
      </c>
      <c r="O1944" s="40" t="b">
        <v>0</v>
      </c>
      <c r="P1944" s="40" t="s">
        <v>3105</v>
      </c>
      <c r="Q1944" s="40" t="s">
        <v>1853</v>
      </c>
      <c r="R1944" s="40" t="s">
        <v>635</v>
      </c>
    </row>
    <row r="1945" spans="1:18" x14ac:dyDescent="0.25">
      <c r="A1945" s="40" t="s">
        <v>1439</v>
      </c>
      <c r="B1945" s="40" t="s">
        <v>903</v>
      </c>
      <c r="C1945" s="40" t="s">
        <v>1847</v>
      </c>
      <c r="D1945" s="40" t="s">
        <v>1848</v>
      </c>
      <c r="E1945" s="40" t="s">
        <v>3164</v>
      </c>
      <c r="F1945" s="40"/>
      <c r="G1945" s="40" t="s">
        <v>1813</v>
      </c>
      <c r="H1945" s="40" t="s">
        <v>1814</v>
      </c>
      <c r="I1945" s="40" t="s">
        <v>5580</v>
      </c>
      <c r="J1945" s="40" t="s">
        <v>1847</v>
      </c>
      <c r="K1945" s="40"/>
      <c r="L1945" s="40"/>
      <c r="M1945" s="40" t="s">
        <v>6651</v>
      </c>
      <c r="N1945" s="40">
        <v>60</v>
      </c>
      <c r="O1945" s="40" t="b">
        <v>0</v>
      </c>
      <c r="P1945" s="40" t="s">
        <v>3105</v>
      </c>
      <c r="Q1945" s="40" t="s">
        <v>1853</v>
      </c>
      <c r="R1945" s="40" t="s">
        <v>635</v>
      </c>
    </row>
    <row r="1946" spans="1:18" x14ac:dyDescent="0.25">
      <c r="A1946" s="40" t="s">
        <v>1440</v>
      </c>
      <c r="B1946" s="40" t="s">
        <v>905</v>
      </c>
      <c r="C1946" s="40" t="s">
        <v>1847</v>
      </c>
      <c r="D1946" s="40" t="s">
        <v>1848</v>
      </c>
      <c r="E1946" s="40" t="s">
        <v>2102</v>
      </c>
      <c r="F1946" s="40"/>
      <c r="G1946" s="40" t="s">
        <v>1813</v>
      </c>
      <c r="H1946" s="40" t="s">
        <v>1814</v>
      </c>
      <c r="I1946" s="40" t="s">
        <v>5580</v>
      </c>
      <c r="J1946" s="40" t="s">
        <v>1847</v>
      </c>
      <c r="K1946" s="40"/>
      <c r="L1946" s="40"/>
      <c r="M1946" s="40" t="s">
        <v>6652</v>
      </c>
      <c r="N1946" s="40">
        <v>60</v>
      </c>
      <c r="O1946" s="40" t="b">
        <v>0</v>
      </c>
      <c r="P1946" s="40" t="s">
        <v>3105</v>
      </c>
      <c r="Q1946" s="40" t="s">
        <v>1853</v>
      </c>
      <c r="R1946" s="40" t="s">
        <v>635</v>
      </c>
    </row>
    <row r="1947" spans="1:18" x14ac:dyDescent="0.25">
      <c r="A1947" s="40" t="s">
        <v>528</v>
      </c>
      <c r="B1947" s="40" t="s">
        <v>905</v>
      </c>
      <c r="C1947" s="40" t="s">
        <v>1847</v>
      </c>
      <c r="D1947" s="40" t="s">
        <v>1848</v>
      </c>
      <c r="E1947" s="40" t="s">
        <v>2001</v>
      </c>
      <c r="F1947" s="40"/>
      <c r="G1947" s="40" t="s">
        <v>76</v>
      </c>
      <c r="H1947" s="40" t="s">
        <v>1804</v>
      </c>
      <c r="I1947" s="40" t="s">
        <v>5580</v>
      </c>
      <c r="J1947" s="40" t="s">
        <v>1847</v>
      </c>
      <c r="K1947" s="40"/>
      <c r="L1947" s="40"/>
      <c r="M1947" s="40" t="s">
        <v>6653</v>
      </c>
      <c r="N1947" s="40">
        <v>60</v>
      </c>
      <c r="O1947" s="40" t="b">
        <v>0</v>
      </c>
      <c r="P1947" s="40" t="s">
        <v>3105</v>
      </c>
      <c r="Q1947" s="40" t="s">
        <v>1853</v>
      </c>
      <c r="R1947" s="40" t="s">
        <v>635</v>
      </c>
    </row>
    <row r="1948" spans="1:18" x14ac:dyDescent="0.25">
      <c r="A1948" s="41" t="s">
        <v>296</v>
      </c>
      <c r="B1948" s="41" t="s">
        <v>905</v>
      </c>
      <c r="C1948" s="41" t="s">
        <v>1847</v>
      </c>
      <c r="D1948" s="41" t="s">
        <v>1848</v>
      </c>
      <c r="E1948" s="41" t="s">
        <v>2764</v>
      </c>
      <c r="F1948" s="41"/>
      <c r="G1948" s="41" t="s">
        <v>1813</v>
      </c>
      <c r="H1948" s="41" t="s">
        <v>1814</v>
      </c>
      <c r="I1948" s="41" t="s">
        <v>5580</v>
      </c>
      <c r="J1948" s="41" t="s">
        <v>1847</v>
      </c>
      <c r="K1948" s="41"/>
      <c r="L1948" s="41"/>
      <c r="M1948" s="41" t="s">
        <v>6654</v>
      </c>
      <c r="N1948" s="41">
        <v>60</v>
      </c>
      <c r="O1948" s="41" t="b">
        <v>0</v>
      </c>
      <c r="P1948" s="41" t="s">
        <v>3105</v>
      </c>
      <c r="Q1948" s="41" t="s">
        <v>1853</v>
      </c>
      <c r="R1948" s="41" t="s">
        <v>635</v>
      </c>
    </row>
    <row r="1949" spans="1:18" x14ac:dyDescent="0.25">
      <c r="A1949" s="40" t="s">
        <v>1441</v>
      </c>
      <c r="B1949" s="40" t="s">
        <v>903</v>
      </c>
      <c r="C1949" s="40" t="s">
        <v>1847</v>
      </c>
      <c r="D1949" s="40" t="s">
        <v>1848</v>
      </c>
      <c r="E1949" s="40" t="s">
        <v>5999</v>
      </c>
      <c r="F1949" s="40"/>
      <c r="G1949" s="40" t="s">
        <v>1813</v>
      </c>
      <c r="H1949" s="40" t="s">
        <v>1814</v>
      </c>
      <c r="I1949" s="40" t="s">
        <v>5580</v>
      </c>
      <c r="J1949" s="40" t="s">
        <v>1847</v>
      </c>
      <c r="K1949" s="40"/>
      <c r="L1949" s="40"/>
      <c r="M1949" s="40" t="s">
        <v>6655</v>
      </c>
      <c r="N1949" s="40">
        <v>60</v>
      </c>
      <c r="O1949" s="40" t="b">
        <v>0</v>
      </c>
      <c r="P1949" s="40" t="s">
        <v>3105</v>
      </c>
      <c r="Q1949" s="40" t="s">
        <v>1853</v>
      </c>
      <c r="R1949" s="40" t="s">
        <v>635</v>
      </c>
    </row>
    <row r="1950" spans="1:18" x14ac:dyDescent="0.25">
      <c r="A1950" s="40" t="s">
        <v>1442</v>
      </c>
      <c r="B1950" s="40" t="s">
        <v>905</v>
      </c>
      <c r="C1950" s="40" t="s">
        <v>1847</v>
      </c>
      <c r="D1950" s="40" t="s">
        <v>1848</v>
      </c>
      <c r="E1950" s="40" t="s">
        <v>1985</v>
      </c>
      <c r="F1950" s="40"/>
      <c r="G1950" s="40" t="s">
        <v>1813</v>
      </c>
      <c r="H1950" s="40" t="s">
        <v>1814</v>
      </c>
      <c r="I1950" s="40" t="s">
        <v>5580</v>
      </c>
      <c r="J1950" s="40" t="s">
        <v>1847</v>
      </c>
      <c r="K1950" s="40"/>
      <c r="L1950" s="40"/>
      <c r="M1950" s="40" t="s">
        <v>6656</v>
      </c>
      <c r="N1950" s="40">
        <v>60</v>
      </c>
      <c r="O1950" s="40" t="b">
        <v>0</v>
      </c>
      <c r="P1950" s="40" t="s">
        <v>3105</v>
      </c>
      <c r="Q1950" s="40" t="s">
        <v>1853</v>
      </c>
      <c r="R1950" s="40" t="s">
        <v>635</v>
      </c>
    </row>
    <row r="1951" spans="1:18" x14ac:dyDescent="0.25">
      <c r="A1951" s="40" t="s">
        <v>1443</v>
      </c>
      <c r="B1951" s="40" t="s">
        <v>905</v>
      </c>
      <c r="C1951" s="40" t="s">
        <v>1847</v>
      </c>
      <c r="D1951" s="40" t="s">
        <v>1848</v>
      </c>
      <c r="E1951" s="40" t="s">
        <v>5326</v>
      </c>
      <c r="F1951" s="40"/>
      <c r="G1951" s="40" t="s">
        <v>1813</v>
      </c>
      <c r="H1951" s="40" t="s">
        <v>1814</v>
      </c>
      <c r="I1951" s="40" t="s">
        <v>5580</v>
      </c>
      <c r="J1951" s="40" t="s">
        <v>1847</v>
      </c>
      <c r="K1951" s="40"/>
      <c r="L1951" s="40"/>
      <c r="M1951" s="40" t="s">
        <v>6657</v>
      </c>
      <c r="N1951" s="40">
        <v>60</v>
      </c>
      <c r="O1951" s="40" t="b">
        <v>0</v>
      </c>
      <c r="P1951" s="40" t="s">
        <v>3105</v>
      </c>
      <c r="Q1951" s="40" t="s">
        <v>1853</v>
      </c>
      <c r="R1951" s="40" t="s">
        <v>635</v>
      </c>
    </row>
    <row r="1952" spans="1:18" x14ac:dyDescent="0.25">
      <c r="A1952" s="41" t="s">
        <v>1444</v>
      </c>
      <c r="B1952" s="41" t="s">
        <v>905</v>
      </c>
      <c r="C1952" s="41" t="s">
        <v>1847</v>
      </c>
      <c r="D1952" s="41" t="s">
        <v>1848</v>
      </c>
      <c r="E1952" s="41" t="s">
        <v>5326</v>
      </c>
      <c r="F1952" s="41"/>
      <c r="G1952" s="41" t="s">
        <v>1813</v>
      </c>
      <c r="H1952" s="41" t="s">
        <v>1814</v>
      </c>
      <c r="I1952" s="41" t="s">
        <v>5580</v>
      </c>
      <c r="J1952" s="41" t="s">
        <v>1847</v>
      </c>
      <c r="K1952" s="41"/>
      <c r="L1952" s="41"/>
      <c r="M1952" s="41" t="s">
        <v>6658</v>
      </c>
      <c r="N1952" s="41">
        <v>60</v>
      </c>
      <c r="O1952" s="41" t="b">
        <v>0</v>
      </c>
      <c r="P1952" s="41" t="s">
        <v>3105</v>
      </c>
      <c r="Q1952" s="41" t="s">
        <v>1853</v>
      </c>
      <c r="R1952" s="41" t="s">
        <v>635</v>
      </c>
    </row>
    <row r="1953" spans="1:18" x14ac:dyDescent="0.25">
      <c r="A1953" s="40" t="s">
        <v>529</v>
      </c>
      <c r="B1953" s="40" t="s">
        <v>905</v>
      </c>
      <c r="C1953" s="40" t="s">
        <v>1847</v>
      </c>
      <c r="D1953" s="40" t="s">
        <v>1848</v>
      </c>
      <c r="E1953" s="40" t="s">
        <v>1956</v>
      </c>
      <c r="F1953" s="40"/>
      <c r="G1953" s="40" t="s">
        <v>75</v>
      </c>
      <c r="H1953" s="40" t="s">
        <v>1806</v>
      </c>
      <c r="I1953" s="40" t="s">
        <v>5580</v>
      </c>
      <c r="J1953" s="40" t="s">
        <v>1847</v>
      </c>
      <c r="K1953" s="40"/>
      <c r="L1953" s="40"/>
      <c r="M1953" s="40" t="s">
        <v>6659</v>
      </c>
      <c r="N1953" s="40">
        <v>60</v>
      </c>
      <c r="O1953" s="40" t="b">
        <v>0</v>
      </c>
      <c r="P1953" s="40" t="s">
        <v>3105</v>
      </c>
      <c r="Q1953" s="40" t="s">
        <v>1853</v>
      </c>
      <c r="R1953" s="40" t="s">
        <v>635</v>
      </c>
    </row>
    <row r="1954" spans="1:18" x14ac:dyDescent="0.25">
      <c r="A1954" s="40" t="s">
        <v>297</v>
      </c>
      <c r="B1954" s="40" t="s">
        <v>905</v>
      </c>
      <c r="C1954" s="40" t="s">
        <v>1847</v>
      </c>
      <c r="D1954" s="40" t="s">
        <v>1848</v>
      </c>
      <c r="E1954" s="40" t="s">
        <v>2102</v>
      </c>
      <c r="F1954" s="40"/>
      <c r="G1954" s="40" t="s">
        <v>1813</v>
      </c>
      <c r="H1954" s="40" t="s">
        <v>1814</v>
      </c>
      <c r="I1954" s="40" t="s">
        <v>5580</v>
      </c>
      <c r="J1954" s="40" t="s">
        <v>1847</v>
      </c>
      <c r="K1954" s="40"/>
      <c r="L1954" s="40"/>
      <c r="M1954" s="40" t="s">
        <v>6660</v>
      </c>
      <c r="N1954" s="40">
        <v>60</v>
      </c>
      <c r="O1954" s="40" t="b">
        <v>0</v>
      </c>
      <c r="P1954" s="40" t="s">
        <v>3105</v>
      </c>
      <c r="Q1954" s="40" t="s">
        <v>1853</v>
      </c>
      <c r="R1954" s="40" t="s">
        <v>635</v>
      </c>
    </row>
    <row r="1955" spans="1:18" x14ac:dyDescent="0.25">
      <c r="A1955" s="41" t="s">
        <v>1445</v>
      </c>
      <c r="B1955" s="41" t="s">
        <v>903</v>
      </c>
      <c r="C1955" s="41" t="s">
        <v>1847</v>
      </c>
      <c r="D1955" s="41" t="s">
        <v>1848</v>
      </c>
      <c r="E1955" s="41" t="s">
        <v>5999</v>
      </c>
      <c r="F1955" s="41"/>
      <c r="G1955" s="41" t="s">
        <v>75</v>
      </c>
      <c r="H1955" s="41" t="s">
        <v>1806</v>
      </c>
      <c r="I1955" s="41" t="s">
        <v>5580</v>
      </c>
      <c r="J1955" s="41" t="s">
        <v>1847</v>
      </c>
      <c r="K1955" s="41"/>
      <c r="L1955" s="41"/>
      <c r="M1955" s="41" t="s">
        <v>6661</v>
      </c>
      <c r="N1955" s="41">
        <v>60</v>
      </c>
      <c r="O1955" s="41" t="b">
        <v>0</v>
      </c>
      <c r="P1955" s="41" t="s">
        <v>3105</v>
      </c>
      <c r="Q1955" s="41" t="s">
        <v>1853</v>
      </c>
      <c r="R1955" s="41" t="s">
        <v>635</v>
      </c>
    </row>
    <row r="1956" spans="1:18" x14ac:dyDescent="0.25">
      <c r="A1956" s="40" t="s">
        <v>6662</v>
      </c>
      <c r="B1956" s="40" t="s">
        <v>905</v>
      </c>
      <c r="C1956" s="40" t="s">
        <v>1847</v>
      </c>
      <c r="D1956" s="40" t="s">
        <v>1848</v>
      </c>
      <c r="E1956" s="40" t="s">
        <v>1956</v>
      </c>
      <c r="F1956" s="40"/>
      <c r="G1956" s="40" t="s">
        <v>75</v>
      </c>
      <c r="H1956" s="40" t="s">
        <v>1806</v>
      </c>
      <c r="I1956" s="40" t="s">
        <v>5580</v>
      </c>
      <c r="J1956" s="40" t="s">
        <v>1847</v>
      </c>
      <c r="K1956" s="40"/>
      <c r="L1956" s="40"/>
      <c r="M1956" s="40" t="s">
        <v>6663</v>
      </c>
      <c r="N1956" s="40">
        <v>60</v>
      </c>
      <c r="O1956" s="40" t="b">
        <v>0</v>
      </c>
      <c r="P1956" s="40" t="s">
        <v>3105</v>
      </c>
      <c r="Q1956" s="40" t="s">
        <v>1853</v>
      </c>
      <c r="R1956" s="40" t="s">
        <v>635</v>
      </c>
    </row>
    <row r="1957" spans="1:18" x14ac:dyDescent="0.25">
      <c r="A1957" s="41" t="s">
        <v>1446</v>
      </c>
      <c r="B1957" s="41" t="s">
        <v>905</v>
      </c>
      <c r="C1957" s="41" t="s">
        <v>1847</v>
      </c>
      <c r="D1957" s="41" t="s">
        <v>1848</v>
      </c>
      <c r="E1957" s="41" t="s">
        <v>1911</v>
      </c>
      <c r="F1957" s="41"/>
      <c r="G1957" s="41" t="s">
        <v>76</v>
      </c>
      <c r="H1957" s="41" t="s">
        <v>1804</v>
      </c>
      <c r="I1957" s="41" t="s">
        <v>5580</v>
      </c>
      <c r="J1957" s="41" t="s">
        <v>1847</v>
      </c>
      <c r="K1957" s="41"/>
      <c r="L1957" s="41"/>
      <c r="M1957" s="41" t="s">
        <v>6664</v>
      </c>
      <c r="N1957" s="41">
        <v>60</v>
      </c>
      <c r="O1957" s="41" t="b">
        <v>0</v>
      </c>
      <c r="P1957" s="41" t="s">
        <v>3105</v>
      </c>
      <c r="Q1957" s="41" t="s">
        <v>1853</v>
      </c>
      <c r="R1957" s="41" t="s">
        <v>635</v>
      </c>
    </row>
    <row r="1958" spans="1:18" x14ac:dyDescent="0.25">
      <c r="A1958" s="40" t="s">
        <v>1447</v>
      </c>
      <c r="B1958" s="40" t="s">
        <v>905</v>
      </c>
      <c r="C1958" s="40" t="s">
        <v>1847</v>
      </c>
      <c r="D1958" s="40" t="s">
        <v>1848</v>
      </c>
      <c r="E1958" s="40" t="s">
        <v>4096</v>
      </c>
      <c r="F1958" s="40"/>
      <c r="G1958" s="40" t="s">
        <v>76</v>
      </c>
      <c r="H1958" s="40" t="s">
        <v>1804</v>
      </c>
      <c r="I1958" s="40" t="s">
        <v>5992</v>
      </c>
      <c r="J1958" s="40" t="s">
        <v>1847</v>
      </c>
      <c r="K1958" s="40"/>
      <c r="L1958" s="40"/>
      <c r="M1958" s="40" t="s">
        <v>6665</v>
      </c>
      <c r="N1958" s="40">
        <v>60</v>
      </c>
      <c r="O1958" s="40" t="b">
        <v>0</v>
      </c>
      <c r="P1958" s="40" t="s">
        <v>3105</v>
      </c>
      <c r="Q1958" s="40" t="s">
        <v>1853</v>
      </c>
      <c r="R1958" s="40" t="s">
        <v>635</v>
      </c>
    </row>
    <row r="1959" spans="1:18" x14ac:dyDescent="0.25">
      <c r="A1959" s="40" t="s">
        <v>6666</v>
      </c>
      <c r="B1959" s="40" t="s">
        <v>903</v>
      </c>
      <c r="C1959" s="40" t="s">
        <v>1847</v>
      </c>
      <c r="D1959" s="40" t="s">
        <v>1848</v>
      </c>
      <c r="E1959" s="40" t="s">
        <v>5999</v>
      </c>
      <c r="F1959" s="40"/>
      <c r="G1959" s="40" t="s">
        <v>75</v>
      </c>
      <c r="H1959" s="40" t="s">
        <v>1806</v>
      </c>
      <c r="I1959" s="40" t="s">
        <v>5580</v>
      </c>
      <c r="J1959" s="40" t="s">
        <v>1847</v>
      </c>
      <c r="K1959" s="40"/>
      <c r="L1959" s="40"/>
      <c r="M1959" s="40" t="s">
        <v>6667</v>
      </c>
      <c r="N1959" s="40">
        <v>60</v>
      </c>
      <c r="O1959" s="40" t="b">
        <v>0</v>
      </c>
      <c r="P1959" s="40" t="s">
        <v>3105</v>
      </c>
      <c r="Q1959" s="40" t="s">
        <v>1853</v>
      </c>
      <c r="R1959" s="40" t="s">
        <v>635</v>
      </c>
    </row>
    <row r="1960" spans="1:18" x14ac:dyDescent="0.25">
      <c r="A1960" s="40" t="s">
        <v>1448</v>
      </c>
      <c r="B1960" s="40" t="s">
        <v>905</v>
      </c>
      <c r="C1960" s="40" t="s">
        <v>1847</v>
      </c>
      <c r="D1960" s="40" t="s">
        <v>1848</v>
      </c>
      <c r="E1960" s="40" t="s">
        <v>6091</v>
      </c>
      <c r="F1960" s="40"/>
      <c r="G1960" s="40" t="s">
        <v>1813</v>
      </c>
      <c r="H1960" s="40" t="s">
        <v>1814</v>
      </c>
      <c r="I1960" s="40" t="s">
        <v>5580</v>
      </c>
      <c r="J1960" s="40" t="s">
        <v>1847</v>
      </c>
      <c r="K1960" s="40"/>
      <c r="L1960" s="40"/>
      <c r="M1960" s="40" t="s">
        <v>6668</v>
      </c>
      <c r="N1960" s="40">
        <v>60</v>
      </c>
      <c r="O1960" s="40" t="b">
        <v>0</v>
      </c>
      <c r="P1960" s="40" t="s">
        <v>3105</v>
      </c>
      <c r="Q1960" s="40" t="s">
        <v>1853</v>
      </c>
      <c r="R1960" s="40" t="s">
        <v>635</v>
      </c>
    </row>
    <row r="1961" spans="1:18" x14ac:dyDescent="0.25">
      <c r="A1961" s="40" t="s">
        <v>1449</v>
      </c>
      <c r="B1961" s="40" t="s">
        <v>905</v>
      </c>
      <c r="C1961" s="40" t="s">
        <v>1847</v>
      </c>
      <c r="D1961" s="40" t="s">
        <v>1848</v>
      </c>
      <c r="E1961" s="40" t="s">
        <v>1956</v>
      </c>
      <c r="F1961" s="40"/>
      <c r="G1961" s="40" t="s">
        <v>75</v>
      </c>
      <c r="H1961" s="40" t="s">
        <v>1806</v>
      </c>
      <c r="I1961" s="40" t="s">
        <v>5580</v>
      </c>
      <c r="J1961" s="40" t="s">
        <v>1847</v>
      </c>
      <c r="K1961" s="40"/>
      <c r="L1961" s="40"/>
      <c r="M1961" s="40" t="s">
        <v>6669</v>
      </c>
      <c r="N1961" s="40">
        <v>60</v>
      </c>
      <c r="O1961" s="40" t="b">
        <v>0</v>
      </c>
      <c r="P1961" s="40" t="s">
        <v>3105</v>
      </c>
      <c r="Q1961" s="40" t="s">
        <v>1853</v>
      </c>
      <c r="R1961" s="40" t="s">
        <v>635</v>
      </c>
    </row>
    <row r="1962" spans="1:18" x14ac:dyDescent="0.25">
      <c r="A1962" s="40" t="s">
        <v>209</v>
      </c>
      <c r="B1962" s="40" t="s">
        <v>905</v>
      </c>
      <c r="C1962" s="40" t="s">
        <v>1847</v>
      </c>
      <c r="D1962" s="40" t="s">
        <v>1848</v>
      </c>
      <c r="E1962" s="40" t="s">
        <v>2102</v>
      </c>
      <c r="F1962" s="40"/>
      <c r="G1962" s="40" t="s">
        <v>1813</v>
      </c>
      <c r="H1962" s="40" t="s">
        <v>1814</v>
      </c>
      <c r="I1962" s="40" t="s">
        <v>5580</v>
      </c>
      <c r="J1962" s="40" t="s">
        <v>1847</v>
      </c>
      <c r="K1962" s="40"/>
      <c r="L1962" s="40"/>
      <c r="M1962" s="40" t="s">
        <v>6670</v>
      </c>
      <c r="N1962" s="40">
        <v>60</v>
      </c>
      <c r="O1962" s="40" t="b">
        <v>0</v>
      </c>
      <c r="P1962" s="40" t="s">
        <v>3105</v>
      </c>
      <c r="Q1962" s="40" t="s">
        <v>1853</v>
      </c>
      <c r="R1962" s="40" t="s">
        <v>635</v>
      </c>
    </row>
    <row r="1963" spans="1:18" x14ac:dyDescent="0.25">
      <c r="A1963" s="41" t="s">
        <v>1450</v>
      </c>
      <c r="B1963" s="41" t="s">
        <v>903</v>
      </c>
      <c r="C1963" s="41" t="s">
        <v>1847</v>
      </c>
      <c r="D1963" s="41" t="s">
        <v>1848</v>
      </c>
      <c r="E1963" s="41" t="s">
        <v>5999</v>
      </c>
      <c r="F1963" s="41"/>
      <c r="G1963" s="41" t="s">
        <v>76</v>
      </c>
      <c r="H1963" s="41" t="s">
        <v>1804</v>
      </c>
      <c r="I1963" s="41" t="s">
        <v>5580</v>
      </c>
      <c r="J1963" s="41" t="s">
        <v>1847</v>
      </c>
      <c r="K1963" s="41"/>
      <c r="L1963" s="41"/>
      <c r="M1963" s="41" t="s">
        <v>6671</v>
      </c>
      <c r="N1963" s="41">
        <v>60</v>
      </c>
      <c r="O1963" s="41" t="b">
        <v>0</v>
      </c>
      <c r="P1963" s="41" t="s">
        <v>3105</v>
      </c>
      <c r="Q1963" s="41" t="s">
        <v>1853</v>
      </c>
      <c r="R1963" s="41" t="s">
        <v>635</v>
      </c>
    </row>
    <row r="1964" spans="1:18" x14ac:dyDescent="0.25">
      <c r="A1964" s="40" t="s">
        <v>1451</v>
      </c>
      <c r="B1964" s="40" t="s">
        <v>905</v>
      </c>
      <c r="C1964" s="40" t="s">
        <v>1847</v>
      </c>
      <c r="D1964" s="40" t="s">
        <v>1848</v>
      </c>
      <c r="E1964" s="40" t="s">
        <v>2001</v>
      </c>
      <c r="F1964" s="40"/>
      <c r="G1964" s="40" t="s">
        <v>76</v>
      </c>
      <c r="H1964" s="40" t="s">
        <v>1804</v>
      </c>
      <c r="I1964" s="40" t="s">
        <v>5580</v>
      </c>
      <c r="J1964" s="40" t="s">
        <v>1847</v>
      </c>
      <c r="K1964" s="40"/>
      <c r="L1964" s="40"/>
      <c r="M1964" s="40" t="s">
        <v>6672</v>
      </c>
      <c r="N1964" s="40">
        <v>60</v>
      </c>
      <c r="O1964" s="40" t="b">
        <v>0</v>
      </c>
      <c r="P1964" s="40" t="s">
        <v>3105</v>
      </c>
      <c r="Q1964" s="40" t="s">
        <v>1853</v>
      </c>
      <c r="R1964" s="40" t="s">
        <v>635</v>
      </c>
    </row>
    <row r="1965" spans="1:18" x14ac:dyDescent="0.25">
      <c r="A1965" s="40" t="s">
        <v>1452</v>
      </c>
      <c r="B1965" s="40" t="s">
        <v>905</v>
      </c>
      <c r="C1965" s="40" t="s">
        <v>1847</v>
      </c>
      <c r="D1965" s="40" t="s">
        <v>1848</v>
      </c>
      <c r="E1965" s="40" t="s">
        <v>2102</v>
      </c>
      <c r="F1965" s="40"/>
      <c r="G1965" s="40" t="s">
        <v>1813</v>
      </c>
      <c r="H1965" s="40" t="s">
        <v>1814</v>
      </c>
      <c r="I1965" s="40" t="s">
        <v>5580</v>
      </c>
      <c r="J1965" s="40" t="s">
        <v>1847</v>
      </c>
      <c r="K1965" s="40"/>
      <c r="L1965" s="40"/>
      <c r="M1965" s="40" t="s">
        <v>6673</v>
      </c>
      <c r="N1965" s="40">
        <v>60</v>
      </c>
      <c r="O1965" s="40" t="b">
        <v>0</v>
      </c>
      <c r="P1965" s="40" t="s">
        <v>3105</v>
      </c>
      <c r="Q1965" s="40" t="s">
        <v>1853</v>
      </c>
      <c r="R1965" s="40" t="s">
        <v>635</v>
      </c>
    </row>
    <row r="1966" spans="1:18" x14ac:dyDescent="0.25">
      <c r="A1966" s="40" t="s">
        <v>1453</v>
      </c>
      <c r="B1966" s="40" t="s">
        <v>905</v>
      </c>
      <c r="C1966" s="40" t="s">
        <v>1847</v>
      </c>
      <c r="D1966" s="40" t="s">
        <v>1848</v>
      </c>
      <c r="E1966" s="40" t="s">
        <v>6091</v>
      </c>
      <c r="F1966" s="40"/>
      <c r="G1966" s="40" t="s">
        <v>1813</v>
      </c>
      <c r="H1966" s="40" t="s">
        <v>1814</v>
      </c>
      <c r="I1966" s="40" t="s">
        <v>5580</v>
      </c>
      <c r="J1966" s="40" t="s">
        <v>1847</v>
      </c>
      <c r="K1966" s="40"/>
      <c r="L1966" s="40"/>
      <c r="M1966" s="40" t="s">
        <v>6674</v>
      </c>
      <c r="N1966" s="40">
        <v>60</v>
      </c>
      <c r="O1966" s="40" t="b">
        <v>0</v>
      </c>
      <c r="P1966" s="40" t="s">
        <v>3105</v>
      </c>
      <c r="Q1966" s="40" t="s">
        <v>1853</v>
      </c>
      <c r="R1966" s="40" t="s">
        <v>635</v>
      </c>
    </row>
    <row r="1967" spans="1:18" x14ac:dyDescent="0.25">
      <c r="A1967" s="41" t="s">
        <v>208</v>
      </c>
      <c r="B1967" s="41" t="s">
        <v>905</v>
      </c>
      <c r="C1967" s="41" t="s">
        <v>1847</v>
      </c>
      <c r="D1967" s="41" t="s">
        <v>1848</v>
      </c>
      <c r="E1967" s="41" t="s">
        <v>6091</v>
      </c>
      <c r="F1967" s="41"/>
      <c r="G1967" s="41" t="s">
        <v>1813</v>
      </c>
      <c r="H1967" s="41" t="s">
        <v>1814</v>
      </c>
      <c r="I1967" s="41" t="s">
        <v>5580</v>
      </c>
      <c r="J1967" s="41" t="s">
        <v>1847</v>
      </c>
      <c r="K1967" s="41"/>
      <c r="L1967" s="41"/>
      <c r="M1967" s="41" t="s">
        <v>6675</v>
      </c>
      <c r="N1967" s="41">
        <v>60</v>
      </c>
      <c r="O1967" s="41" t="b">
        <v>0</v>
      </c>
      <c r="P1967" s="41" t="s">
        <v>3105</v>
      </c>
      <c r="Q1967" s="41" t="s">
        <v>1853</v>
      </c>
      <c r="R1967" s="41" t="s">
        <v>635</v>
      </c>
    </row>
    <row r="1968" spans="1:18" x14ac:dyDescent="0.25">
      <c r="A1968" s="41" t="s">
        <v>210</v>
      </c>
      <c r="B1968" s="41" t="s">
        <v>905</v>
      </c>
      <c r="C1968" s="41" t="s">
        <v>1847</v>
      </c>
      <c r="D1968" s="41" t="s">
        <v>1848</v>
      </c>
      <c r="E1968" s="41" t="s">
        <v>6091</v>
      </c>
      <c r="F1968" s="41"/>
      <c r="G1968" s="41" t="s">
        <v>1813</v>
      </c>
      <c r="H1968" s="41" t="s">
        <v>1814</v>
      </c>
      <c r="I1968" s="41" t="s">
        <v>5580</v>
      </c>
      <c r="J1968" s="41" t="s">
        <v>1847</v>
      </c>
      <c r="K1968" s="41"/>
      <c r="L1968" s="41"/>
      <c r="M1968" s="41" t="s">
        <v>6676</v>
      </c>
      <c r="N1968" s="41">
        <v>60</v>
      </c>
      <c r="O1968" s="41" t="b">
        <v>0</v>
      </c>
      <c r="P1968" s="41" t="s">
        <v>3105</v>
      </c>
      <c r="Q1968" s="41" t="s">
        <v>1853</v>
      </c>
      <c r="R1968" s="41" t="s">
        <v>635</v>
      </c>
    </row>
    <row r="1969" spans="1:18" x14ac:dyDescent="0.25">
      <c r="A1969" s="40" t="s">
        <v>1454</v>
      </c>
      <c r="B1969" s="40" t="s">
        <v>905</v>
      </c>
      <c r="C1969" s="40" t="s">
        <v>1847</v>
      </c>
      <c r="D1969" s="40" t="s">
        <v>1848</v>
      </c>
      <c r="E1969" s="40" t="s">
        <v>6091</v>
      </c>
      <c r="F1969" s="40"/>
      <c r="G1969" s="40" t="s">
        <v>1813</v>
      </c>
      <c r="H1969" s="40" t="s">
        <v>1814</v>
      </c>
      <c r="I1969" s="40" t="s">
        <v>5580</v>
      </c>
      <c r="J1969" s="40" t="s">
        <v>1847</v>
      </c>
      <c r="K1969" s="40"/>
      <c r="L1969" s="40"/>
      <c r="M1969" s="40" t="s">
        <v>6677</v>
      </c>
      <c r="N1969" s="40">
        <v>60</v>
      </c>
      <c r="O1969" s="40" t="b">
        <v>0</v>
      </c>
      <c r="P1969" s="40" t="s">
        <v>3105</v>
      </c>
      <c r="Q1969" s="40" t="s">
        <v>1853</v>
      </c>
      <c r="R1969" s="40" t="s">
        <v>635</v>
      </c>
    </row>
    <row r="1970" spans="1:18" x14ac:dyDescent="0.25">
      <c r="A1970" s="40" t="s">
        <v>1455</v>
      </c>
      <c r="B1970" s="40" t="s">
        <v>903</v>
      </c>
      <c r="C1970" s="40" t="s">
        <v>1847</v>
      </c>
      <c r="D1970" s="40" t="s">
        <v>1848</v>
      </c>
      <c r="E1970" s="40" t="s">
        <v>5999</v>
      </c>
      <c r="F1970" s="40"/>
      <c r="G1970" s="40" t="s">
        <v>75</v>
      </c>
      <c r="H1970" s="40" t="s">
        <v>1806</v>
      </c>
      <c r="I1970" s="40" t="s">
        <v>5580</v>
      </c>
      <c r="J1970" s="40" t="s">
        <v>1847</v>
      </c>
      <c r="K1970" s="40" t="s">
        <v>6678</v>
      </c>
      <c r="L1970" s="40"/>
      <c r="M1970" s="40" t="s">
        <v>6679</v>
      </c>
      <c r="N1970" s="40">
        <v>60</v>
      </c>
      <c r="O1970" s="40" t="b">
        <v>0</v>
      </c>
      <c r="P1970" s="40" t="s">
        <v>3105</v>
      </c>
      <c r="Q1970" s="40" t="s">
        <v>1853</v>
      </c>
      <c r="R1970" s="40" t="s">
        <v>635</v>
      </c>
    </row>
    <row r="1971" spans="1:18" x14ac:dyDescent="0.25">
      <c r="A1971" s="41" t="s">
        <v>1456</v>
      </c>
      <c r="B1971" s="41" t="s">
        <v>903</v>
      </c>
      <c r="C1971" s="41" t="s">
        <v>1847</v>
      </c>
      <c r="D1971" s="41" t="s">
        <v>1848</v>
      </c>
      <c r="E1971" s="41" t="s">
        <v>2060</v>
      </c>
      <c r="F1971" s="41"/>
      <c r="G1971" s="41" t="s">
        <v>75</v>
      </c>
      <c r="H1971" s="41" t="s">
        <v>1806</v>
      </c>
      <c r="I1971" s="41" t="s">
        <v>5580</v>
      </c>
      <c r="J1971" s="41" t="s">
        <v>1847</v>
      </c>
      <c r="K1971" s="41"/>
      <c r="L1971" s="41"/>
      <c r="M1971" s="41" t="s">
        <v>6680</v>
      </c>
      <c r="N1971" s="41">
        <v>60</v>
      </c>
      <c r="O1971" s="41" t="b">
        <v>0</v>
      </c>
      <c r="P1971" s="41" t="s">
        <v>3105</v>
      </c>
      <c r="Q1971" s="41" t="s">
        <v>1853</v>
      </c>
      <c r="R1971" s="41" t="s">
        <v>635</v>
      </c>
    </row>
    <row r="1972" spans="1:18" x14ac:dyDescent="0.25">
      <c r="A1972" s="40" t="s">
        <v>1457</v>
      </c>
      <c r="B1972" s="40" t="s">
        <v>905</v>
      </c>
      <c r="C1972" s="40" t="s">
        <v>1847</v>
      </c>
      <c r="D1972" s="40" t="s">
        <v>1848</v>
      </c>
      <c r="E1972" s="40" t="s">
        <v>1968</v>
      </c>
      <c r="F1972" s="40"/>
      <c r="G1972" s="40" t="s">
        <v>75</v>
      </c>
      <c r="H1972" s="40" t="s">
        <v>1806</v>
      </c>
      <c r="I1972" s="40" t="s">
        <v>5580</v>
      </c>
      <c r="J1972" s="40" t="s">
        <v>1847</v>
      </c>
      <c r="K1972" s="40"/>
      <c r="L1972" s="40"/>
      <c r="M1972" s="40" t="s">
        <v>6681</v>
      </c>
      <c r="N1972" s="40">
        <v>60</v>
      </c>
      <c r="O1972" s="40" t="b">
        <v>0</v>
      </c>
      <c r="P1972" s="40" t="s">
        <v>3105</v>
      </c>
      <c r="Q1972" s="40" t="s">
        <v>1853</v>
      </c>
      <c r="R1972" s="40" t="s">
        <v>635</v>
      </c>
    </row>
    <row r="1973" spans="1:18" x14ac:dyDescent="0.25">
      <c r="A1973" s="41" t="s">
        <v>300</v>
      </c>
      <c r="B1973" s="41" t="s">
        <v>905</v>
      </c>
      <c r="C1973" s="41" t="s">
        <v>1847</v>
      </c>
      <c r="D1973" s="41" t="s">
        <v>1848</v>
      </c>
      <c r="E1973" s="41" t="s">
        <v>1968</v>
      </c>
      <c r="F1973" s="41"/>
      <c r="G1973" s="41" t="s">
        <v>75</v>
      </c>
      <c r="H1973" s="41" t="s">
        <v>1806</v>
      </c>
      <c r="I1973" s="41" t="s">
        <v>5580</v>
      </c>
      <c r="J1973" s="41" t="s">
        <v>1847</v>
      </c>
      <c r="K1973" s="41"/>
      <c r="L1973" s="41"/>
      <c r="M1973" s="41" t="s">
        <v>6682</v>
      </c>
      <c r="N1973" s="41">
        <v>60</v>
      </c>
      <c r="O1973" s="41" t="b">
        <v>0</v>
      </c>
      <c r="P1973" s="41" t="s">
        <v>3105</v>
      </c>
      <c r="Q1973" s="41" t="s">
        <v>1853</v>
      </c>
      <c r="R1973" s="41" t="s">
        <v>635</v>
      </c>
    </row>
    <row r="1974" spans="1:18" x14ac:dyDescent="0.25">
      <c r="A1974" s="41" t="s">
        <v>1458</v>
      </c>
      <c r="B1974" s="41" t="s">
        <v>905</v>
      </c>
      <c r="C1974" s="41" t="s">
        <v>1847</v>
      </c>
      <c r="D1974" s="41" t="s">
        <v>1848</v>
      </c>
      <c r="E1974" s="41" t="s">
        <v>2116</v>
      </c>
      <c r="F1974" s="41"/>
      <c r="G1974" s="41" t="s">
        <v>75</v>
      </c>
      <c r="H1974" s="41" t="s">
        <v>1806</v>
      </c>
      <c r="I1974" s="41" t="s">
        <v>5580</v>
      </c>
      <c r="J1974" s="41" t="s">
        <v>1847</v>
      </c>
      <c r="K1974" s="41"/>
      <c r="L1974" s="41"/>
      <c r="M1974" s="41" t="s">
        <v>6683</v>
      </c>
      <c r="N1974" s="41">
        <v>60</v>
      </c>
      <c r="O1974" s="41" t="b">
        <v>0</v>
      </c>
      <c r="P1974" s="41" t="s">
        <v>3105</v>
      </c>
      <c r="Q1974" s="41" t="s">
        <v>1853</v>
      </c>
      <c r="R1974" s="41" t="s">
        <v>635</v>
      </c>
    </row>
    <row r="1975" spans="1:18" x14ac:dyDescent="0.25">
      <c r="A1975" s="40" t="s">
        <v>301</v>
      </c>
      <c r="B1975" s="40" t="s">
        <v>905</v>
      </c>
      <c r="C1975" s="40" t="s">
        <v>1847</v>
      </c>
      <c r="D1975" s="40" t="s">
        <v>1848</v>
      </c>
      <c r="E1975" s="40" t="s">
        <v>1960</v>
      </c>
      <c r="F1975" s="40"/>
      <c r="G1975" s="40" t="s">
        <v>76</v>
      </c>
      <c r="H1975" s="40" t="s">
        <v>1804</v>
      </c>
      <c r="I1975" s="40" t="s">
        <v>5580</v>
      </c>
      <c r="J1975" s="40" t="s">
        <v>1847</v>
      </c>
      <c r="K1975" s="40"/>
      <c r="L1975" s="40"/>
      <c r="M1975" s="40" t="s">
        <v>6684</v>
      </c>
      <c r="N1975" s="40">
        <v>60</v>
      </c>
      <c r="O1975" s="40" t="b">
        <v>0</v>
      </c>
      <c r="P1975" s="40" t="s">
        <v>3105</v>
      </c>
      <c r="Q1975" s="40" t="s">
        <v>1853</v>
      </c>
      <c r="R1975" s="40" t="s">
        <v>635</v>
      </c>
    </row>
    <row r="1976" spans="1:18" x14ac:dyDescent="0.25">
      <c r="A1976" s="40" t="s">
        <v>1459</v>
      </c>
      <c r="B1976" s="40" t="s">
        <v>905</v>
      </c>
      <c r="C1976" s="40" t="s">
        <v>1847</v>
      </c>
      <c r="D1976" s="40" t="s">
        <v>1848</v>
      </c>
      <c r="E1976" s="40" t="s">
        <v>1911</v>
      </c>
      <c r="F1976" s="40"/>
      <c r="G1976" s="40" t="s">
        <v>76</v>
      </c>
      <c r="H1976" s="40" t="s">
        <v>1804</v>
      </c>
      <c r="I1976" s="40" t="s">
        <v>5580</v>
      </c>
      <c r="J1976" s="40" t="s">
        <v>1847</v>
      </c>
      <c r="K1976" s="40"/>
      <c r="L1976" s="40"/>
      <c r="M1976" s="40" t="s">
        <v>6685</v>
      </c>
      <c r="N1976" s="40">
        <v>60</v>
      </c>
      <c r="O1976" s="40" t="b">
        <v>0</v>
      </c>
      <c r="P1976" s="40" t="s">
        <v>3105</v>
      </c>
      <c r="Q1976" s="40" t="s">
        <v>1853</v>
      </c>
      <c r="R1976" s="40" t="s">
        <v>635</v>
      </c>
    </row>
    <row r="1977" spans="1:18" x14ac:dyDescent="0.25">
      <c r="A1977" s="41" t="s">
        <v>234</v>
      </c>
      <c r="B1977" s="41" t="s">
        <v>905</v>
      </c>
      <c r="C1977" s="41" t="s">
        <v>1847</v>
      </c>
      <c r="D1977" s="41" t="s">
        <v>1848</v>
      </c>
      <c r="E1977" s="41" t="s">
        <v>2764</v>
      </c>
      <c r="F1977" s="41"/>
      <c r="G1977" s="41" t="s">
        <v>1813</v>
      </c>
      <c r="H1977" s="41" t="s">
        <v>1814</v>
      </c>
      <c r="I1977" s="41" t="s">
        <v>5580</v>
      </c>
      <c r="J1977" s="41" t="s">
        <v>1847</v>
      </c>
      <c r="K1977" s="41"/>
      <c r="L1977" s="41"/>
      <c r="M1977" s="41" t="s">
        <v>6686</v>
      </c>
      <c r="N1977" s="41">
        <v>60</v>
      </c>
      <c r="O1977" s="41" t="b">
        <v>0</v>
      </c>
      <c r="P1977" s="41" t="s">
        <v>3105</v>
      </c>
      <c r="Q1977" s="41" t="s">
        <v>1853</v>
      </c>
      <c r="R1977" s="41" t="s">
        <v>635</v>
      </c>
    </row>
    <row r="1978" spans="1:18" x14ac:dyDescent="0.25">
      <c r="A1978" s="40" t="s">
        <v>302</v>
      </c>
      <c r="B1978" s="40" t="s">
        <v>905</v>
      </c>
      <c r="C1978" s="40" t="s">
        <v>1847</v>
      </c>
      <c r="D1978" s="40" t="s">
        <v>1848</v>
      </c>
      <c r="E1978" s="40" t="s">
        <v>1960</v>
      </c>
      <c r="F1978" s="40"/>
      <c r="G1978" s="40" t="s">
        <v>76</v>
      </c>
      <c r="H1978" s="40" t="s">
        <v>1804</v>
      </c>
      <c r="I1978" s="40" t="s">
        <v>5580</v>
      </c>
      <c r="J1978" s="40" t="s">
        <v>1847</v>
      </c>
      <c r="K1978" s="40"/>
      <c r="L1978" s="40"/>
      <c r="M1978" s="40" t="s">
        <v>6687</v>
      </c>
      <c r="N1978" s="40">
        <v>60</v>
      </c>
      <c r="O1978" s="40" t="b">
        <v>0</v>
      </c>
      <c r="P1978" s="40" t="s">
        <v>3105</v>
      </c>
      <c r="Q1978" s="40" t="s">
        <v>1853</v>
      </c>
      <c r="R1978" s="40" t="s">
        <v>635</v>
      </c>
    </row>
    <row r="1979" spans="1:18" x14ac:dyDescent="0.25">
      <c r="A1979" s="41" t="s">
        <v>107</v>
      </c>
      <c r="B1979" s="41" t="s">
        <v>905</v>
      </c>
      <c r="C1979" s="41" t="s">
        <v>1847</v>
      </c>
      <c r="D1979" s="41" t="s">
        <v>1848</v>
      </c>
      <c r="E1979" s="41" t="s">
        <v>2116</v>
      </c>
      <c r="F1979" s="41"/>
      <c r="G1979" s="41" t="s">
        <v>75</v>
      </c>
      <c r="H1979" s="41" t="s">
        <v>1806</v>
      </c>
      <c r="I1979" s="41" t="s">
        <v>5580</v>
      </c>
      <c r="J1979" s="41" t="s">
        <v>1847</v>
      </c>
      <c r="K1979" s="41"/>
      <c r="L1979" s="41"/>
      <c r="M1979" s="41" t="s">
        <v>6688</v>
      </c>
      <c r="N1979" s="41">
        <v>60</v>
      </c>
      <c r="O1979" s="41" t="b">
        <v>0</v>
      </c>
      <c r="P1979" s="41" t="s">
        <v>3105</v>
      </c>
      <c r="Q1979" s="41" t="s">
        <v>1853</v>
      </c>
      <c r="R1979" s="41" t="s">
        <v>635</v>
      </c>
    </row>
    <row r="1980" spans="1:18" x14ac:dyDescent="0.25">
      <c r="A1980" s="40" t="s">
        <v>1460</v>
      </c>
      <c r="B1980" s="40" t="s">
        <v>905</v>
      </c>
      <c r="C1980" s="40" t="s">
        <v>1847</v>
      </c>
      <c r="D1980" s="40" t="s">
        <v>1848</v>
      </c>
      <c r="E1980" s="40" t="s">
        <v>4096</v>
      </c>
      <c r="F1980" s="40"/>
      <c r="G1980" s="40" t="s">
        <v>75</v>
      </c>
      <c r="H1980" s="40" t="s">
        <v>1806</v>
      </c>
      <c r="I1980" s="40" t="s">
        <v>5992</v>
      </c>
      <c r="J1980" s="40" t="s">
        <v>1847</v>
      </c>
      <c r="K1980" s="40"/>
      <c r="L1980" s="40"/>
      <c r="M1980" s="40" t="s">
        <v>6689</v>
      </c>
      <c r="N1980" s="40">
        <v>60</v>
      </c>
      <c r="O1980" s="40" t="b">
        <v>0</v>
      </c>
      <c r="P1980" s="40" t="s">
        <v>3105</v>
      </c>
      <c r="Q1980" s="40" t="s">
        <v>1853</v>
      </c>
      <c r="R1980" s="40" t="s">
        <v>635</v>
      </c>
    </row>
    <row r="1981" spans="1:18" x14ac:dyDescent="0.25">
      <c r="A1981" s="40" t="s">
        <v>212</v>
      </c>
      <c r="B1981" s="40" t="s">
        <v>905</v>
      </c>
      <c r="C1981" s="40" t="s">
        <v>1847</v>
      </c>
      <c r="D1981" s="40" t="s">
        <v>1848</v>
      </c>
      <c r="E1981" s="40" t="s">
        <v>4096</v>
      </c>
      <c r="F1981" s="40"/>
      <c r="G1981" s="40" t="s">
        <v>76</v>
      </c>
      <c r="H1981" s="40" t="s">
        <v>1804</v>
      </c>
      <c r="I1981" s="40" t="s">
        <v>5992</v>
      </c>
      <c r="J1981" s="40" t="s">
        <v>1847</v>
      </c>
      <c r="K1981" s="40"/>
      <c r="L1981" s="40"/>
      <c r="M1981" s="40" t="s">
        <v>6690</v>
      </c>
      <c r="N1981" s="40">
        <v>60</v>
      </c>
      <c r="O1981" s="40" t="b">
        <v>0</v>
      </c>
      <c r="P1981" s="40" t="s">
        <v>3105</v>
      </c>
      <c r="Q1981" s="40" t="s">
        <v>1853</v>
      </c>
      <c r="R1981" s="40" t="s">
        <v>635</v>
      </c>
    </row>
    <row r="1982" spans="1:18" x14ac:dyDescent="0.25">
      <c r="A1982" s="41" t="s">
        <v>1461</v>
      </c>
      <c r="B1982" s="41" t="s">
        <v>903</v>
      </c>
      <c r="C1982" s="41" t="s">
        <v>1847</v>
      </c>
      <c r="D1982" s="41" t="s">
        <v>1848</v>
      </c>
      <c r="E1982" s="41" t="s">
        <v>3810</v>
      </c>
      <c r="F1982" s="41"/>
      <c r="G1982" s="41" t="s">
        <v>75</v>
      </c>
      <c r="H1982" s="41" t="s">
        <v>1806</v>
      </c>
      <c r="I1982" s="41" t="s">
        <v>5580</v>
      </c>
      <c r="J1982" s="41" t="s">
        <v>1847</v>
      </c>
      <c r="K1982" s="41"/>
      <c r="L1982" s="41"/>
      <c r="M1982" s="41" t="s">
        <v>6691</v>
      </c>
      <c r="N1982" s="41">
        <v>60</v>
      </c>
      <c r="O1982" s="41" t="b">
        <v>0</v>
      </c>
      <c r="P1982" s="41" t="s">
        <v>3105</v>
      </c>
      <c r="Q1982" s="41" t="s">
        <v>1853</v>
      </c>
      <c r="R1982" s="41" t="s">
        <v>635</v>
      </c>
    </row>
    <row r="1983" spans="1:18" x14ac:dyDescent="0.25">
      <c r="A1983" s="40" t="s">
        <v>1462</v>
      </c>
      <c r="B1983" s="40" t="s">
        <v>903</v>
      </c>
      <c r="C1983" s="40" t="s">
        <v>1847</v>
      </c>
      <c r="D1983" s="40" t="s">
        <v>1848</v>
      </c>
      <c r="E1983" s="40" t="s">
        <v>1956</v>
      </c>
      <c r="F1983" s="40"/>
      <c r="G1983" s="40" t="s">
        <v>75</v>
      </c>
      <c r="H1983" s="40" t="s">
        <v>1806</v>
      </c>
      <c r="I1983" s="40" t="s">
        <v>5580</v>
      </c>
      <c r="J1983" s="40" t="s">
        <v>1847</v>
      </c>
      <c r="K1983" s="40"/>
      <c r="L1983" s="40"/>
      <c r="M1983" s="40" t="s">
        <v>6692</v>
      </c>
      <c r="N1983" s="40">
        <v>60</v>
      </c>
      <c r="O1983" s="40" t="b">
        <v>0</v>
      </c>
      <c r="P1983" s="40" t="s">
        <v>3105</v>
      </c>
      <c r="Q1983" s="40" t="s">
        <v>1853</v>
      </c>
      <c r="R1983" s="40" t="s">
        <v>635</v>
      </c>
    </row>
    <row r="1984" spans="1:18" x14ac:dyDescent="0.25">
      <c r="A1984" s="40" t="s">
        <v>6693</v>
      </c>
      <c r="B1984" s="40" t="s">
        <v>905</v>
      </c>
      <c r="C1984" s="40" t="s">
        <v>1847</v>
      </c>
      <c r="D1984" s="40" t="s">
        <v>1848</v>
      </c>
      <c r="E1984" s="40" t="s">
        <v>2764</v>
      </c>
      <c r="F1984" s="40"/>
      <c r="G1984" s="40" t="s">
        <v>76</v>
      </c>
      <c r="H1984" s="40" t="s">
        <v>1804</v>
      </c>
      <c r="I1984" s="40" t="s">
        <v>5580</v>
      </c>
      <c r="J1984" s="40" t="s">
        <v>1847</v>
      </c>
      <c r="K1984" s="40"/>
      <c r="L1984" s="40"/>
      <c r="M1984" s="40" t="s">
        <v>6694</v>
      </c>
      <c r="N1984" s="40">
        <v>60</v>
      </c>
      <c r="O1984" s="40" t="b">
        <v>0</v>
      </c>
      <c r="P1984" s="40" t="s">
        <v>3105</v>
      </c>
      <c r="Q1984" s="40" t="s">
        <v>1853</v>
      </c>
      <c r="R1984" s="40" t="s">
        <v>635</v>
      </c>
    </row>
    <row r="1985" spans="1:18" x14ac:dyDescent="0.25">
      <c r="A1985" s="40" t="s">
        <v>1463</v>
      </c>
      <c r="B1985" s="40" t="s">
        <v>905</v>
      </c>
      <c r="C1985" s="40" t="s">
        <v>1847</v>
      </c>
      <c r="D1985" s="40" t="s">
        <v>1848</v>
      </c>
      <c r="E1985" s="40" t="s">
        <v>1941</v>
      </c>
      <c r="F1985" s="40"/>
      <c r="G1985" s="40" t="s">
        <v>76</v>
      </c>
      <c r="H1985" s="40" t="s">
        <v>1804</v>
      </c>
      <c r="I1985" s="40" t="s">
        <v>5580</v>
      </c>
      <c r="J1985" s="40" t="s">
        <v>1847</v>
      </c>
      <c r="K1985" s="40"/>
      <c r="L1985" s="40"/>
      <c r="M1985" s="40" t="s">
        <v>6695</v>
      </c>
      <c r="N1985" s="40">
        <v>60</v>
      </c>
      <c r="O1985" s="40" t="b">
        <v>0</v>
      </c>
      <c r="P1985" s="40" t="s">
        <v>3105</v>
      </c>
      <c r="Q1985" s="40" t="s">
        <v>1853</v>
      </c>
      <c r="R1985" s="40" t="s">
        <v>635</v>
      </c>
    </row>
    <row r="1986" spans="1:18" x14ac:dyDescent="0.25">
      <c r="A1986" s="40" t="s">
        <v>6696</v>
      </c>
      <c r="B1986" s="40" t="s">
        <v>905</v>
      </c>
      <c r="C1986" s="40" t="s">
        <v>1847</v>
      </c>
      <c r="D1986" s="40" t="s">
        <v>1848</v>
      </c>
      <c r="E1986" s="40" t="s">
        <v>2102</v>
      </c>
      <c r="F1986" s="40"/>
      <c r="G1986" s="40" t="s">
        <v>1813</v>
      </c>
      <c r="H1986" s="40" t="s">
        <v>1814</v>
      </c>
      <c r="I1986" s="40" t="s">
        <v>5580</v>
      </c>
      <c r="J1986" s="40" t="s">
        <v>1847</v>
      </c>
      <c r="K1986" s="40"/>
      <c r="L1986" s="40"/>
      <c r="M1986" s="40" t="s">
        <v>6697</v>
      </c>
      <c r="N1986" s="40">
        <v>60</v>
      </c>
      <c r="O1986" s="40" t="b">
        <v>0</v>
      </c>
      <c r="P1986" s="40" t="s">
        <v>3105</v>
      </c>
      <c r="Q1986" s="40" t="s">
        <v>1853</v>
      </c>
      <c r="R1986" s="40" t="s">
        <v>635</v>
      </c>
    </row>
    <row r="1987" spans="1:18" x14ac:dyDescent="0.25">
      <c r="A1987" s="41" t="s">
        <v>6698</v>
      </c>
      <c r="B1987" s="41" t="s">
        <v>905</v>
      </c>
      <c r="C1987" s="41" t="s">
        <v>1847</v>
      </c>
      <c r="D1987" s="41" t="s">
        <v>1848</v>
      </c>
      <c r="E1987" s="41" t="s">
        <v>2764</v>
      </c>
      <c r="F1987" s="41"/>
      <c r="G1987" s="41" t="s">
        <v>76</v>
      </c>
      <c r="H1987" s="41" t="s">
        <v>1804</v>
      </c>
      <c r="I1987" s="41" t="s">
        <v>5580</v>
      </c>
      <c r="J1987" s="41" t="s">
        <v>1847</v>
      </c>
      <c r="K1987" s="41"/>
      <c r="L1987" s="41"/>
      <c r="M1987" s="41" t="s">
        <v>6699</v>
      </c>
      <c r="N1987" s="41">
        <v>60</v>
      </c>
      <c r="O1987" s="41" t="b">
        <v>0</v>
      </c>
      <c r="P1987" s="41" t="s">
        <v>3105</v>
      </c>
      <c r="Q1987" s="41" t="s">
        <v>1853</v>
      </c>
      <c r="R1987" s="41" t="s">
        <v>635</v>
      </c>
    </row>
    <row r="1988" spans="1:18" x14ac:dyDescent="0.25">
      <c r="A1988" s="41" t="s">
        <v>211</v>
      </c>
      <c r="B1988" s="41" t="s">
        <v>905</v>
      </c>
      <c r="C1988" s="41" t="s">
        <v>1847</v>
      </c>
      <c r="D1988" s="41" t="s">
        <v>1848</v>
      </c>
      <c r="E1988" s="41" t="s">
        <v>5334</v>
      </c>
      <c r="F1988" s="41"/>
      <c r="G1988" s="41" t="s">
        <v>1813</v>
      </c>
      <c r="H1988" s="41" t="s">
        <v>1814</v>
      </c>
      <c r="I1988" s="41" t="s">
        <v>5580</v>
      </c>
      <c r="J1988" s="41" t="s">
        <v>1847</v>
      </c>
      <c r="K1988" s="41"/>
      <c r="L1988" s="41"/>
      <c r="M1988" s="41" t="s">
        <v>6700</v>
      </c>
      <c r="N1988" s="41">
        <v>60</v>
      </c>
      <c r="O1988" s="41" t="b">
        <v>0</v>
      </c>
      <c r="P1988" s="41" t="s">
        <v>3105</v>
      </c>
      <c r="Q1988" s="41" t="s">
        <v>1853</v>
      </c>
      <c r="R1988" s="41" t="s">
        <v>635</v>
      </c>
    </row>
    <row r="1989" spans="1:18" x14ac:dyDescent="0.25">
      <c r="A1989" s="41" t="s">
        <v>303</v>
      </c>
      <c r="B1989" s="41" t="s">
        <v>905</v>
      </c>
      <c r="C1989" s="41" t="s">
        <v>1847</v>
      </c>
      <c r="D1989" s="41" t="s">
        <v>1848</v>
      </c>
      <c r="E1989" s="41" t="s">
        <v>1911</v>
      </c>
      <c r="F1989" s="41"/>
      <c r="G1989" s="41" t="s">
        <v>76</v>
      </c>
      <c r="H1989" s="41" t="s">
        <v>1804</v>
      </c>
      <c r="I1989" s="41" t="s">
        <v>5580</v>
      </c>
      <c r="J1989" s="41" t="s">
        <v>1847</v>
      </c>
      <c r="K1989" s="41"/>
      <c r="L1989" s="41"/>
      <c r="M1989" s="41" t="s">
        <v>6701</v>
      </c>
      <c r="N1989" s="41">
        <v>60</v>
      </c>
      <c r="O1989" s="41" t="b">
        <v>0</v>
      </c>
      <c r="P1989" s="41" t="s">
        <v>3105</v>
      </c>
      <c r="Q1989" s="41" t="s">
        <v>1853</v>
      </c>
      <c r="R1989" s="41" t="s">
        <v>635</v>
      </c>
    </row>
    <row r="1990" spans="1:18" x14ac:dyDescent="0.25">
      <c r="A1990" s="41" t="s">
        <v>1464</v>
      </c>
      <c r="B1990" s="41" t="s">
        <v>905</v>
      </c>
      <c r="C1990" s="41" t="s">
        <v>1847</v>
      </c>
      <c r="D1990" s="41" t="s">
        <v>1848</v>
      </c>
      <c r="E1990" s="41" t="s">
        <v>2001</v>
      </c>
      <c r="F1990" s="41"/>
      <c r="G1990" s="41" t="s">
        <v>76</v>
      </c>
      <c r="H1990" s="41" t="s">
        <v>1804</v>
      </c>
      <c r="I1990" s="41" t="s">
        <v>5580</v>
      </c>
      <c r="J1990" s="41" t="s">
        <v>1847</v>
      </c>
      <c r="K1990" s="41"/>
      <c r="L1990" s="41"/>
      <c r="M1990" s="41" t="s">
        <v>6702</v>
      </c>
      <c r="N1990" s="41">
        <v>60</v>
      </c>
      <c r="O1990" s="41" t="b">
        <v>0</v>
      </c>
      <c r="P1990" s="41" t="s">
        <v>3105</v>
      </c>
      <c r="Q1990" s="41" t="s">
        <v>1853</v>
      </c>
      <c r="R1990" s="41" t="s">
        <v>635</v>
      </c>
    </row>
    <row r="1991" spans="1:18" x14ac:dyDescent="0.25">
      <c r="A1991" s="40" t="s">
        <v>1465</v>
      </c>
      <c r="B1991" s="40" t="s">
        <v>903</v>
      </c>
      <c r="C1991" s="40" t="s">
        <v>1847</v>
      </c>
      <c r="D1991" s="40" t="s">
        <v>1848</v>
      </c>
      <c r="E1991" s="40" t="s">
        <v>2060</v>
      </c>
      <c r="F1991" s="40"/>
      <c r="G1991" s="40" t="s">
        <v>75</v>
      </c>
      <c r="H1991" s="40" t="s">
        <v>1806</v>
      </c>
      <c r="I1991" s="40" t="s">
        <v>5580</v>
      </c>
      <c r="J1991" s="40" t="s">
        <v>1847</v>
      </c>
      <c r="K1991" s="40"/>
      <c r="L1991" s="40"/>
      <c r="M1991" s="40" t="s">
        <v>6703</v>
      </c>
      <c r="N1991" s="40">
        <v>60</v>
      </c>
      <c r="O1991" s="40" t="b">
        <v>0</v>
      </c>
      <c r="P1991" s="40" t="s">
        <v>3105</v>
      </c>
      <c r="Q1991" s="40" t="s">
        <v>1853</v>
      </c>
      <c r="R1991" s="40" t="s">
        <v>635</v>
      </c>
    </row>
    <row r="1992" spans="1:18" x14ac:dyDescent="0.25">
      <c r="A1992" s="41" t="s">
        <v>1466</v>
      </c>
      <c r="B1992" s="41" t="s">
        <v>903</v>
      </c>
      <c r="C1992" s="41" t="s">
        <v>1847</v>
      </c>
      <c r="D1992" s="41" t="s">
        <v>1848</v>
      </c>
      <c r="E1992" s="41" t="s">
        <v>3810</v>
      </c>
      <c r="F1992" s="41"/>
      <c r="G1992" s="41" t="s">
        <v>1813</v>
      </c>
      <c r="H1992" s="41" t="s">
        <v>1814</v>
      </c>
      <c r="I1992" s="41" t="s">
        <v>5580</v>
      </c>
      <c r="J1992" s="41" t="s">
        <v>1847</v>
      </c>
      <c r="K1992" s="41"/>
      <c r="L1992" s="41"/>
      <c r="M1992" s="41" t="s">
        <v>6704</v>
      </c>
      <c r="N1992" s="41">
        <v>60</v>
      </c>
      <c r="O1992" s="41" t="b">
        <v>0</v>
      </c>
      <c r="P1992" s="41" t="s">
        <v>3105</v>
      </c>
      <c r="Q1992" s="41" t="s">
        <v>1853</v>
      </c>
      <c r="R1992" s="41" t="s">
        <v>635</v>
      </c>
    </row>
    <row r="1993" spans="1:18" x14ac:dyDescent="0.25">
      <c r="A1993" s="40" t="s">
        <v>1467</v>
      </c>
      <c r="B1993" s="40" t="s">
        <v>905</v>
      </c>
      <c r="C1993" s="40" t="s">
        <v>1847</v>
      </c>
      <c r="D1993" s="40" t="s">
        <v>1848</v>
      </c>
      <c r="E1993" s="40" t="s">
        <v>1911</v>
      </c>
      <c r="F1993" s="40"/>
      <c r="G1993" s="40" t="s">
        <v>76</v>
      </c>
      <c r="H1993" s="40" t="s">
        <v>1804</v>
      </c>
      <c r="I1993" s="40" t="s">
        <v>5580</v>
      </c>
      <c r="J1993" s="40" t="s">
        <v>1847</v>
      </c>
      <c r="K1993" s="40"/>
      <c r="L1993" s="40"/>
      <c r="M1993" s="40" t="s">
        <v>6705</v>
      </c>
      <c r="N1993" s="40">
        <v>60</v>
      </c>
      <c r="O1993" s="40" t="b">
        <v>0</v>
      </c>
      <c r="P1993" s="40" t="s">
        <v>3105</v>
      </c>
      <c r="Q1993" s="40" t="s">
        <v>1853</v>
      </c>
      <c r="R1993" s="40" t="s">
        <v>635</v>
      </c>
    </row>
    <row r="1994" spans="1:18" x14ac:dyDescent="0.25">
      <c r="A1994" s="40" t="s">
        <v>1468</v>
      </c>
      <c r="B1994" s="40" t="s">
        <v>905</v>
      </c>
      <c r="C1994" s="40" t="s">
        <v>1847</v>
      </c>
      <c r="D1994" s="40" t="s">
        <v>1848</v>
      </c>
      <c r="E1994" s="40" t="s">
        <v>1985</v>
      </c>
      <c r="F1994" s="40"/>
      <c r="G1994" s="40" t="s">
        <v>1813</v>
      </c>
      <c r="H1994" s="40" t="s">
        <v>1814</v>
      </c>
      <c r="I1994" s="40" t="s">
        <v>5580</v>
      </c>
      <c r="J1994" s="40" t="s">
        <v>1847</v>
      </c>
      <c r="K1994" s="40"/>
      <c r="L1994" s="40"/>
      <c r="M1994" s="40" t="s">
        <v>6706</v>
      </c>
      <c r="N1994" s="40">
        <v>60</v>
      </c>
      <c r="O1994" s="40" t="b">
        <v>0</v>
      </c>
      <c r="P1994" s="40" t="s">
        <v>3105</v>
      </c>
      <c r="Q1994" s="40" t="s">
        <v>1853</v>
      </c>
      <c r="R1994" s="40" t="s">
        <v>635</v>
      </c>
    </row>
    <row r="1995" spans="1:18" x14ac:dyDescent="0.25">
      <c r="A1995" s="40" t="s">
        <v>110</v>
      </c>
      <c r="B1995" s="40" t="s">
        <v>905</v>
      </c>
      <c r="C1995" s="40" t="s">
        <v>1847</v>
      </c>
      <c r="D1995" s="40" t="s">
        <v>1848</v>
      </c>
      <c r="E1995" s="40" t="s">
        <v>2083</v>
      </c>
      <c r="F1995" s="40"/>
      <c r="G1995" s="40" t="s">
        <v>76</v>
      </c>
      <c r="H1995" s="40" t="s">
        <v>1804</v>
      </c>
      <c r="I1995" s="40" t="s">
        <v>5580</v>
      </c>
      <c r="J1995" s="40" t="s">
        <v>1847</v>
      </c>
      <c r="K1995" s="40"/>
      <c r="L1995" s="40"/>
      <c r="M1995" s="40" t="s">
        <v>6707</v>
      </c>
      <c r="N1995" s="40">
        <v>60</v>
      </c>
      <c r="O1995" s="40" t="b">
        <v>0</v>
      </c>
      <c r="P1995" s="40" t="s">
        <v>3105</v>
      </c>
      <c r="Q1995" s="40" t="s">
        <v>1853</v>
      </c>
      <c r="R1995" s="40" t="s">
        <v>635</v>
      </c>
    </row>
    <row r="1996" spans="1:18" x14ac:dyDescent="0.25">
      <c r="A1996" s="40" t="s">
        <v>109</v>
      </c>
      <c r="B1996" s="40" t="s">
        <v>905</v>
      </c>
      <c r="C1996" s="40" t="s">
        <v>1847</v>
      </c>
      <c r="D1996" s="40" t="s">
        <v>1848</v>
      </c>
      <c r="E1996" s="40" t="s">
        <v>4096</v>
      </c>
      <c r="F1996" s="40"/>
      <c r="G1996" s="40" t="s">
        <v>76</v>
      </c>
      <c r="H1996" s="40" t="s">
        <v>1804</v>
      </c>
      <c r="I1996" s="40" t="s">
        <v>5992</v>
      </c>
      <c r="J1996" s="40" t="s">
        <v>1847</v>
      </c>
      <c r="K1996" s="40"/>
      <c r="L1996" s="40"/>
      <c r="M1996" s="40" t="s">
        <v>6708</v>
      </c>
      <c r="N1996" s="40">
        <v>60</v>
      </c>
      <c r="O1996" s="40" t="b">
        <v>0</v>
      </c>
      <c r="P1996" s="40" t="s">
        <v>3105</v>
      </c>
      <c r="Q1996" s="40" t="s">
        <v>1853</v>
      </c>
      <c r="R1996" s="40" t="s">
        <v>635</v>
      </c>
    </row>
    <row r="1997" spans="1:18" x14ac:dyDescent="0.25">
      <c r="A1997" s="40" t="s">
        <v>1469</v>
      </c>
      <c r="B1997" s="40" t="s">
        <v>905</v>
      </c>
      <c r="C1997" s="40" t="s">
        <v>1847</v>
      </c>
      <c r="D1997" s="40" t="s">
        <v>1848</v>
      </c>
      <c r="E1997" s="40" t="s">
        <v>1968</v>
      </c>
      <c r="F1997" s="40"/>
      <c r="G1997" s="40" t="s">
        <v>75</v>
      </c>
      <c r="H1997" s="40" t="s">
        <v>1806</v>
      </c>
      <c r="I1997" s="40" t="s">
        <v>5580</v>
      </c>
      <c r="J1997" s="40" t="s">
        <v>1847</v>
      </c>
      <c r="K1997" s="40"/>
      <c r="L1997" s="40"/>
      <c r="M1997" s="40" t="s">
        <v>6709</v>
      </c>
      <c r="N1997" s="40">
        <v>60</v>
      </c>
      <c r="O1997" s="40" t="b">
        <v>0</v>
      </c>
      <c r="P1997" s="40" t="s">
        <v>3105</v>
      </c>
      <c r="Q1997" s="40" t="s">
        <v>1853</v>
      </c>
      <c r="R1997" s="40" t="s">
        <v>635</v>
      </c>
    </row>
    <row r="1998" spans="1:18" x14ac:dyDescent="0.25">
      <c r="A1998" s="41" t="s">
        <v>6710</v>
      </c>
      <c r="B1998" s="41" t="s">
        <v>905</v>
      </c>
      <c r="C1998" s="41" t="s">
        <v>1847</v>
      </c>
      <c r="D1998" s="41" t="s">
        <v>1848</v>
      </c>
      <c r="E1998" s="41" t="s">
        <v>2083</v>
      </c>
      <c r="F1998" s="41"/>
      <c r="G1998" s="41" t="s">
        <v>76</v>
      </c>
      <c r="H1998" s="41" t="s">
        <v>1804</v>
      </c>
      <c r="I1998" s="41" t="s">
        <v>5580</v>
      </c>
      <c r="J1998" s="41" t="s">
        <v>1847</v>
      </c>
      <c r="K1998" s="41"/>
      <c r="L1998" s="41"/>
      <c r="M1998" s="41" t="s">
        <v>6711</v>
      </c>
      <c r="N1998" s="41">
        <v>60</v>
      </c>
      <c r="O1998" s="41" t="b">
        <v>0</v>
      </c>
      <c r="P1998" s="41" t="s">
        <v>3105</v>
      </c>
      <c r="Q1998" s="41" t="s">
        <v>1853</v>
      </c>
      <c r="R1998" s="41" t="s">
        <v>635</v>
      </c>
    </row>
    <row r="1999" spans="1:18" x14ac:dyDescent="0.25">
      <c r="A1999" s="41" t="s">
        <v>1470</v>
      </c>
      <c r="B1999" s="41" t="s">
        <v>905</v>
      </c>
      <c r="C1999" s="41" t="s">
        <v>1847</v>
      </c>
      <c r="D1999" s="41" t="s">
        <v>1848</v>
      </c>
      <c r="E1999" s="41" t="s">
        <v>6091</v>
      </c>
      <c r="F1999" s="41"/>
      <c r="G1999" s="41" t="s">
        <v>1813</v>
      </c>
      <c r="H1999" s="41" t="s">
        <v>1814</v>
      </c>
      <c r="I1999" s="41" t="s">
        <v>5580</v>
      </c>
      <c r="J1999" s="41" t="s">
        <v>1847</v>
      </c>
      <c r="K1999" s="41"/>
      <c r="L1999" s="41"/>
      <c r="M1999" s="41" t="s">
        <v>6712</v>
      </c>
      <c r="N1999" s="41">
        <v>60</v>
      </c>
      <c r="O1999" s="41" t="b">
        <v>0</v>
      </c>
      <c r="P1999" s="41" t="s">
        <v>3105</v>
      </c>
      <c r="Q1999" s="41" t="s">
        <v>1853</v>
      </c>
      <c r="R1999" s="41" t="s">
        <v>635</v>
      </c>
    </row>
    <row r="2000" spans="1:18" x14ac:dyDescent="0.25">
      <c r="A2000" s="41" t="s">
        <v>306</v>
      </c>
      <c r="B2000" s="41" t="s">
        <v>905</v>
      </c>
      <c r="C2000" s="41" t="s">
        <v>1847</v>
      </c>
      <c r="D2000" s="41" t="s">
        <v>1848</v>
      </c>
      <c r="E2000" s="41" t="s">
        <v>1956</v>
      </c>
      <c r="F2000" s="41"/>
      <c r="G2000" s="41" t="s">
        <v>75</v>
      </c>
      <c r="H2000" s="41" t="s">
        <v>1806</v>
      </c>
      <c r="I2000" s="41" t="s">
        <v>5580</v>
      </c>
      <c r="J2000" s="41" t="s">
        <v>1847</v>
      </c>
      <c r="K2000" s="41"/>
      <c r="L2000" s="41"/>
      <c r="M2000" s="41" t="s">
        <v>6713</v>
      </c>
      <c r="N2000" s="41">
        <v>60</v>
      </c>
      <c r="O2000" s="41" t="b">
        <v>0</v>
      </c>
      <c r="P2000" s="41" t="s">
        <v>3105</v>
      </c>
      <c r="Q2000" s="41" t="s">
        <v>1853</v>
      </c>
      <c r="R2000" s="41" t="s">
        <v>635</v>
      </c>
    </row>
    <row r="2001" spans="1:18" x14ac:dyDescent="0.25">
      <c r="A2001" s="40" t="s">
        <v>97</v>
      </c>
      <c r="B2001" s="40" t="s">
        <v>905</v>
      </c>
      <c r="C2001" s="40" t="s">
        <v>1847</v>
      </c>
      <c r="D2001" s="40" t="s">
        <v>1848</v>
      </c>
      <c r="E2001" s="40" t="s">
        <v>5326</v>
      </c>
      <c r="F2001" s="40"/>
      <c r="G2001" s="40" t="s">
        <v>1813</v>
      </c>
      <c r="H2001" s="40" t="s">
        <v>1814</v>
      </c>
      <c r="I2001" s="40" t="s">
        <v>5580</v>
      </c>
      <c r="J2001" s="40" t="s">
        <v>1847</v>
      </c>
      <c r="K2001" s="40"/>
      <c r="L2001" s="40"/>
      <c r="M2001" s="40" t="s">
        <v>6714</v>
      </c>
      <c r="N2001" s="40">
        <v>60</v>
      </c>
      <c r="O2001" s="40" t="b">
        <v>0</v>
      </c>
      <c r="P2001" s="40" t="s">
        <v>3105</v>
      </c>
      <c r="Q2001" s="40" t="s">
        <v>1853</v>
      </c>
      <c r="R2001" s="40" t="s">
        <v>635</v>
      </c>
    </row>
    <row r="2002" spans="1:18" x14ac:dyDescent="0.25">
      <c r="A2002" s="40" t="s">
        <v>1471</v>
      </c>
      <c r="B2002" s="40" t="s">
        <v>905</v>
      </c>
      <c r="C2002" s="40" t="s">
        <v>1847</v>
      </c>
      <c r="D2002" s="40" t="s">
        <v>1848</v>
      </c>
      <c r="E2002" s="40" t="s">
        <v>1968</v>
      </c>
      <c r="F2002" s="40"/>
      <c r="G2002" s="40" t="s">
        <v>75</v>
      </c>
      <c r="H2002" s="40" t="s">
        <v>1806</v>
      </c>
      <c r="I2002" s="40" t="s">
        <v>5580</v>
      </c>
      <c r="J2002" s="40" t="s">
        <v>1847</v>
      </c>
      <c r="K2002" s="40"/>
      <c r="L2002" s="40"/>
      <c r="M2002" s="40" t="s">
        <v>6715</v>
      </c>
      <c r="N2002" s="40">
        <v>60</v>
      </c>
      <c r="O2002" s="40" t="b">
        <v>0</v>
      </c>
      <c r="P2002" s="40" t="s">
        <v>3105</v>
      </c>
      <c r="Q2002" s="40" t="s">
        <v>1853</v>
      </c>
      <c r="R2002" s="40" t="s">
        <v>635</v>
      </c>
    </row>
    <row r="2003" spans="1:18" x14ac:dyDescent="0.25">
      <c r="A2003" s="40" t="s">
        <v>1472</v>
      </c>
      <c r="B2003" s="40" t="s">
        <v>905</v>
      </c>
      <c r="C2003" s="40" t="s">
        <v>1847</v>
      </c>
      <c r="D2003" s="40" t="s">
        <v>1848</v>
      </c>
      <c r="E2003" s="40" t="s">
        <v>1956</v>
      </c>
      <c r="F2003" s="40"/>
      <c r="G2003" s="40" t="s">
        <v>75</v>
      </c>
      <c r="H2003" s="40" t="s">
        <v>1806</v>
      </c>
      <c r="I2003" s="40" t="s">
        <v>5580</v>
      </c>
      <c r="J2003" s="40" t="s">
        <v>1847</v>
      </c>
      <c r="K2003" s="40"/>
      <c r="L2003" s="40"/>
      <c r="M2003" s="40" t="s">
        <v>6716</v>
      </c>
      <c r="N2003" s="40">
        <v>60</v>
      </c>
      <c r="O2003" s="40" t="b">
        <v>0</v>
      </c>
      <c r="P2003" s="40" t="s">
        <v>3105</v>
      </c>
      <c r="Q2003" s="40" t="s">
        <v>1853</v>
      </c>
      <c r="R2003" s="40" t="s">
        <v>635</v>
      </c>
    </row>
    <row r="2004" spans="1:18" x14ac:dyDescent="0.25">
      <c r="A2004" s="40" t="s">
        <v>112</v>
      </c>
      <c r="B2004" s="40" t="s">
        <v>905</v>
      </c>
      <c r="C2004" s="40" t="s">
        <v>1847</v>
      </c>
      <c r="D2004" s="40" t="s">
        <v>1848</v>
      </c>
      <c r="E2004" s="40" t="s">
        <v>6091</v>
      </c>
      <c r="F2004" s="40"/>
      <c r="G2004" s="40" t="s">
        <v>1813</v>
      </c>
      <c r="H2004" s="40" t="s">
        <v>1814</v>
      </c>
      <c r="I2004" s="40" t="s">
        <v>5580</v>
      </c>
      <c r="J2004" s="40" t="s">
        <v>1847</v>
      </c>
      <c r="K2004" s="40"/>
      <c r="L2004" s="40"/>
      <c r="M2004" s="40" t="s">
        <v>6717</v>
      </c>
      <c r="N2004" s="40">
        <v>60</v>
      </c>
      <c r="O2004" s="40" t="b">
        <v>0</v>
      </c>
      <c r="P2004" s="40" t="s">
        <v>3105</v>
      </c>
      <c r="Q2004" s="40" t="s">
        <v>1853</v>
      </c>
      <c r="R2004" s="40" t="s">
        <v>635</v>
      </c>
    </row>
    <row r="2005" spans="1:18" x14ac:dyDescent="0.25">
      <c r="A2005" s="40" t="s">
        <v>111</v>
      </c>
      <c r="B2005" s="40" t="s">
        <v>905</v>
      </c>
      <c r="C2005" s="40" t="s">
        <v>1847</v>
      </c>
      <c r="D2005" s="40" t="s">
        <v>1848</v>
      </c>
      <c r="E2005" s="40" t="s">
        <v>2132</v>
      </c>
      <c r="F2005" s="40"/>
      <c r="G2005" s="40" t="s">
        <v>1813</v>
      </c>
      <c r="H2005" s="40" t="s">
        <v>1814</v>
      </c>
      <c r="I2005" s="40" t="s">
        <v>5580</v>
      </c>
      <c r="J2005" s="40" t="s">
        <v>1847</v>
      </c>
      <c r="K2005" s="40"/>
      <c r="L2005" s="40"/>
      <c r="M2005" s="40" t="s">
        <v>6718</v>
      </c>
      <c r="N2005" s="40">
        <v>60</v>
      </c>
      <c r="O2005" s="40" t="b">
        <v>0</v>
      </c>
      <c r="P2005" s="40" t="s">
        <v>3105</v>
      </c>
      <c r="Q2005" s="40" t="s">
        <v>1853</v>
      </c>
      <c r="R2005" s="40" t="s">
        <v>635</v>
      </c>
    </row>
    <row r="2006" spans="1:18" x14ac:dyDescent="0.25">
      <c r="A2006" s="41" t="s">
        <v>1473</v>
      </c>
      <c r="B2006" s="41" t="s">
        <v>5655</v>
      </c>
      <c r="C2006" s="41" t="s">
        <v>1847</v>
      </c>
      <c r="D2006" s="41" t="s">
        <v>1848</v>
      </c>
      <c r="E2006" s="41" t="s">
        <v>5326</v>
      </c>
      <c r="F2006" s="41"/>
      <c r="G2006" s="41" t="s">
        <v>1813</v>
      </c>
      <c r="H2006" s="41" t="s">
        <v>1814</v>
      </c>
      <c r="I2006" s="41" t="s">
        <v>5580</v>
      </c>
      <c r="J2006" s="41" t="s">
        <v>1847</v>
      </c>
      <c r="K2006" s="41"/>
      <c r="L2006" s="41"/>
      <c r="M2006" s="41" t="s">
        <v>6719</v>
      </c>
      <c r="N2006" s="41">
        <v>60</v>
      </c>
      <c r="O2006" s="41" t="b">
        <v>0</v>
      </c>
      <c r="P2006" s="41" t="s">
        <v>3105</v>
      </c>
      <c r="Q2006" s="41" t="s">
        <v>1853</v>
      </c>
      <c r="R2006" s="41" t="s">
        <v>635</v>
      </c>
    </row>
    <row r="2007" spans="1:18" x14ac:dyDescent="0.25">
      <c r="A2007" s="40" t="s">
        <v>91</v>
      </c>
      <c r="B2007" s="40" t="s">
        <v>905</v>
      </c>
      <c r="C2007" s="40" t="s">
        <v>1847</v>
      </c>
      <c r="D2007" s="40" t="s">
        <v>1848</v>
      </c>
      <c r="E2007" s="40" t="s">
        <v>1968</v>
      </c>
      <c r="F2007" s="40"/>
      <c r="G2007" s="40" t="s">
        <v>75</v>
      </c>
      <c r="H2007" s="40" t="s">
        <v>1806</v>
      </c>
      <c r="I2007" s="40" t="s">
        <v>5580</v>
      </c>
      <c r="J2007" s="40" t="s">
        <v>1847</v>
      </c>
      <c r="K2007" s="40"/>
      <c r="L2007" s="40"/>
      <c r="M2007" s="40" t="s">
        <v>6720</v>
      </c>
      <c r="N2007" s="40">
        <v>60</v>
      </c>
      <c r="O2007" s="40" t="b">
        <v>0</v>
      </c>
      <c r="P2007" s="40" t="s">
        <v>3105</v>
      </c>
      <c r="Q2007" s="40" t="s">
        <v>1853</v>
      </c>
      <c r="R2007" s="40" t="s">
        <v>635</v>
      </c>
    </row>
    <row r="2008" spans="1:18" x14ac:dyDescent="0.25">
      <c r="A2008" s="40" t="s">
        <v>308</v>
      </c>
      <c r="B2008" s="40" t="s">
        <v>905</v>
      </c>
      <c r="C2008" s="40" t="s">
        <v>1847</v>
      </c>
      <c r="D2008" s="40" t="s">
        <v>1848</v>
      </c>
      <c r="E2008" s="40" t="s">
        <v>1956</v>
      </c>
      <c r="F2008" s="40"/>
      <c r="G2008" s="40" t="s">
        <v>75</v>
      </c>
      <c r="H2008" s="40" t="s">
        <v>1806</v>
      </c>
      <c r="I2008" s="40" t="s">
        <v>5580</v>
      </c>
      <c r="J2008" s="40" t="s">
        <v>1847</v>
      </c>
      <c r="K2008" s="40"/>
      <c r="L2008" s="40"/>
      <c r="M2008" s="40" t="s">
        <v>6721</v>
      </c>
      <c r="N2008" s="40">
        <v>60</v>
      </c>
      <c r="O2008" s="40" t="b">
        <v>0</v>
      </c>
      <c r="P2008" s="40" t="s">
        <v>3105</v>
      </c>
      <c r="Q2008" s="40" t="s">
        <v>1853</v>
      </c>
      <c r="R2008" s="40" t="s">
        <v>635</v>
      </c>
    </row>
    <row r="2009" spans="1:18" x14ac:dyDescent="0.25">
      <c r="A2009" s="40" t="s">
        <v>1474</v>
      </c>
      <c r="B2009" s="40" t="s">
        <v>905</v>
      </c>
      <c r="C2009" s="40" t="s">
        <v>1847</v>
      </c>
      <c r="D2009" s="40" t="s">
        <v>1848</v>
      </c>
      <c r="E2009" s="40" t="s">
        <v>2083</v>
      </c>
      <c r="F2009" s="40"/>
      <c r="G2009" s="40" t="s">
        <v>75</v>
      </c>
      <c r="H2009" s="40" t="s">
        <v>1806</v>
      </c>
      <c r="I2009" s="40" t="s">
        <v>5580</v>
      </c>
      <c r="J2009" s="40" t="s">
        <v>1847</v>
      </c>
      <c r="K2009" s="40"/>
      <c r="L2009" s="40"/>
      <c r="M2009" s="40" t="s">
        <v>6722</v>
      </c>
      <c r="N2009" s="40">
        <v>60</v>
      </c>
      <c r="O2009" s="40" t="b">
        <v>0</v>
      </c>
      <c r="P2009" s="40" t="s">
        <v>3105</v>
      </c>
      <c r="Q2009" s="40" t="s">
        <v>1853</v>
      </c>
      <c r="R2009" s="40" t="s">
        <v>635</v>
      </c>
    </row>
    <row r="2010" spans="1:18" x14ac:dyDescent="0.25">
      <c r="A2010" s="40" t="s">
        <v>311</v>
      </c>
      <c r="B2010" s="40" t="s">
        <v>905</v>
      </c>
      <c r="C2010" s="40" t="s">
        <v>1847</v>
      </c>
      <c r="D2010" s="40" t="s">
        <v>1848</v>
      </c>
      <c r="E2010" s="40" t="s">
        <v>1968</v>
      </c>
      <c r="F2010" s="40"/>
      <c r="G2010" s="40" t="s">
        <v>75</v>
      </c>
      <c r="H2010" s="40" t="s">
        <v>1806</v>
      </c>
      <c r="I2010" s="40" t="s">
        <v>5580</v>
      </c>
      <c r="J2010" s="40" t="s">
        <v>1847</v>
      </c>
      <c r="K2010" s="40"/>
      <c r="L2010" s="40"/>
      <c r="M2010" s="40" t="s">
        <v>6723</v>
      </c>
      <c r="N2010" s="40">
        <v>60</v>
      </c>
      <c r="O2010" s="40" t="b">
        <v>0</v>
      </c>
      <c r="P2010" s="40" t="s">
        <v>3105</v>
      </c>
      <c r="Q2010" s="40" t="s">
        <v>1853</v>
      </c>
      <c r="R2010" s="40" t="s">
        <v>635</v>
      </c>
    </row>
    <row r="2011" spans="1:18" x14ac:dyDescent="0.25">
      <c r="A2011" s="41" t="s">
        <v>1475</v>
      </c>
      <c r="B2011" s="41" t="s">
        <v>903</v>
      </c>
      <c r="C2011" s="41" t="s">
        <v>1847</v>
      </c>
      <c r="D2011" s="41" t="s">
        <v>1848</v>
      </c>
      <c r="E2011" s="41" t="s">
        <v>3164</v>
      </c>
      <c r="F2011" s="41"/>
      <c r="G2011" s="41" t="s">
        <v>1813</v>
      </c>
      <c r="H2011" s="41" t="s">
        <v>1814</v>
      </c>
      <c r="I2011" s="41" t="s">
        <v>5580</v>
      </c>
      <c r="J2011" s="41" t="s">
        <v>1847</v>
      </c>
      <c r="K2011" s="41"/>
      <c r="L2011" s="41"/>
      <c r="M2011" s="41" t="s">
        <v>6724</v>
      </c>
      <c r="N2011" s="41">
        <v>60</v>
      </c>
      <c r="O2011" s="41" t="b">
        <v>0</v>
      </c>
      <c r="P2011" s="41" t="s">
        <v>3105</v>
      </c>
      <c r="Q2011" s="41" t="s">
        <v>1853</v>
      </c>
      <c r="R2011" s="41" t="s">
        <v>635</v>
      </c>
    </row>
    <row r="2012" spans="1:18" x14ac:dyDescent="0.25">
      <c r="A2012" s="40" t="s">
        <v>113</v>
      </c>
      <c r="B2012" s="40" t="s">
        <v>905</v>
      </c>
      <c r="C2012" s="40" t="s">
        <v>1847</v>
      </c>
      <c r="D2012" s="40" t="s">
        <v>1848</v>
      </c>
      <c r="E2012" s="40" t="s">
        <v>2102</v>
      </c>
      <c r="F2012" s="40"/>
      <c r="G2012" s="40" t="s">
        <v>1813</v>
      </c>
      <c r="H2012" s="40" t="s">
        <v>1814</v>
      </c>
      <c r="I2012" s="40" t="s">
        <v>5580</v>
      </c>
      <c r="J2012" s="40" t="s">
        <v>1847</v>
      </c>
      <c r="K2012" s="40"/>
      <c r="L2012" s="40"/>
      <c r="M2012" s="40" t="s">
        <v>6725</v>
      </c>
      <c r="N2012" s="40">
        <v>60</v>
      </c>
      <c r="O2012" s="40" t="b">
        <v>0</v>
      </c>
      <c r="P2012" s="40" t="s">
        <v>3105</v>
      </c>
      <c r="Q2012" s="40" t="s">
        <v>1853</v>
      </c>
      <c r="R2012" s="40" t="s">
        <v>635</v>
      </c>
    </row>
    <row r="2013" spans="1:18" x14ac:dyDescent="0.25">
      <c r="A2013" s="40" t="s">
        <v>1476</v>
      </c>
      <c r="B2013" s="40" t="s">
        <v>903</v>
      </c>
      <c r="C2013" s="40" t="s">
        <v>1847</v>
      </c>
      <c r="D2013" s="40" t="s">
        <v>1848</v>
      </c>
      <c r="E2013" s="40" t="s">
        <v>3164</v>
      </c>
      <c r="F2013" s="40"/>
      <c r="G2013" s="40" t="s">
        <v>1813</v>
      </c>
      <c r="H2013" s="40" t="s">
        <v>1814</v>
      </c>
      <c r="I2013" s="40" t="s">
        <v>5580</v>
      </c>
      <c r="J2013" s="40" t="s">
        <v>1847</v>
      </c>
      <c r="K2013" s="40"/>
      <c r="L2013" s="40"/>
      <c r="M2013" s="40" t="s">
        <v>6726</v>
      </c>
      <c r="N2013" s="40">
        <v>60</v>
      </c>
      <c r="O2013" s="40" t="b">
        <v>0</v>
      </c>
      <c r="P2013" s="40" t="s">
        <v>3105</v>
      </c>
      <c r="Q2013" s="40" t="s">
        <v>1853</v>
      </c>
      <c r="R2013" s="40" t="s">
        <v>635</v>
      </c>
    </row>
    <row r="2014" spans="1:18" x14ac:dyDescent="0.25">
      <c r="A2014" s="40" t="s">
        <v>1477</v>
      </c>
      <c r="B2014" s="40" t="s">
        <v>903</v>
      </c>
      <c r="C2014" s="40" t="s">
        <v>1847</v>
      </c>
      <c r="D2014" s="40" t="s">
        <v>1848</v>
      </c>
      <c r="E2014" s="40" t="s">
        <v>3164</v>
      </c>
      <c r="F2014" s="40"/>
      <c r="G2014" s="40" t="s">
        <v>1813</v>
      </c>
      <c r="H2014" s="40" t="s">
        <v>1814</v>
      </c>
      <c r="I2014" s="40" t="s">
        <v>5580</v>
      </c>
      <c r="J2014" s="40" t="s">
        <v>1847</v>
      </c>
      <c r="K2014" s="40"/>
      <c r="L2014" s="40"/>
      <c r="M2014" s="40" t="s">
        <v>6727</v>
      </c>
      <c r="N2014" s="40">
        <v>60</v>
      </c>
      <c r="O2014" s="40" t="b">
        <v>0</v>
      </c>
      <c r="P2014" s="40" t="s">
        <v>3105</v>
      </c>
      <c r="Q2014" s="40" t="s">
        <v>1853</v>
      </c>
      <c r="R2014" s="40" t="s">
        <v>635</v>
      </c>
    </row>
    <row r="2015" spans="1:18" x14ac:dyDescent="0.25">
      <c r="A2015" s="40" t="s">
        <v>1478</v>
      </c>
      <c r="B2015" s="40" t="s">
        <v>903</v>
      </c>
      <c r="C2015" s="40" t="s">
        <v>1847</v>
      </c>
      <c r="D2015" s="40" t="s">
        <v>1848</v>
      </c>
      <c r="E2015" s="40" t="s">
        <v>3164</v>
      </c>
      <c r="F2015" s="40"/>
      <c r="G2015" s="40" t="s">
        <v>1813</v>
      </c>
      <c r="H2015" s="40" t="s">
        <v>1814</v>
      </c>
      <c r="I2015" s="40" t="s">
        <v>5580</v>
      </c>
      <c r="J2015" s="40" t="s">
        <v>1847</v>
      </c>
      <c r="K2015" s="40"/>
      <c r="L2015" s="40"/>
      <c r="M2015" s="40" t="s">
        <v>6728</v>
      </c>
      <c r="N2015" s="40">
        <v>60</v>
      </c>
      <c r="O2015" s="40" t="b">
        <v>0</v>
      </c>
      <c r="P2015" s="40" t="s">
        <v>3105</v>
      </c>
      <c r="Q2015" s="40" t="s">
        <v>1853</v>
      </c>
      <c r="R2015" s="40" t="s">
        <v>635</v>
      </c>
    </row>
    <row r="2016" spans="1:18" x14ac:dyDescent="0.25">
      <c r="A2016" s="41" t="s">
        <v>1479</v>
      </c>
      <c r="B2016" s="41" t="s">
        <v>905</v>
      </c>
      <c r="C2016" s="41" t="s">
        <v>1847</v>
      </c>
      <c r="D2016" s="41" t="s">
        <v>1848</v>
      </c>
      <c r="E2016" s="41" t="s">
        <v>2083</v>
      </c>
      <c r="F2016" s="41"/>
      <c r="G2016" s="41" t="s">
        <v>76</v>
      </c>
      <c r="H2016" s="41" t="s">
        <v>1804</v>
      </c>
      <c r="I2016" s="41" t="s">
        <v>5580</v>
      </c>
      <c r="J2016" s="41" t="s">
        <v>1847</v>
      </c>
      <c r="K2016" s="41"/>
      <c r="L2016" s="41"/>
      <c r="M2016" s="41" t="s">
        <v>6729</v>
      </c>
      <c r="N2016" s="41">
        <v>60</v>
      </c>
      <c r="O2016" s="41" t="b">
        <v>0</v>
      </c>
      <c r="P2016" s="41" t="s">
        <v>3105</v>
      </c>
      <c r="Q2016" s="41" t="s">
        <v>1853</v>
      </c>
      <c r="R2016" s="41" t="s">
        <v>635</v>
      </c>
    </row>
    <row r="2017" spans="1:18" x14ac:dyDescent="0.25">
      <c r="A2017" s="40" t="s">
        <v>114</v>
      </c>
      <c r="B2017" s="40" t="s">
        <v>905</v>
      </c>
      <c r="C2017" s="40" t="s">
        <v>1847</v>
      </c>
      <c r="D2017" s="40" t="s">
        <v>1848</v>
      </c>
      <c r="E2017" s="40" t="s">
        <v>2083</v>
      </c>
      <c r="F2017" s="40"/>
      <c r="G2017" s="40" t="s">
        <v>76</v>
      </c>
      <c r="H2017" s="40" t="s">
        <v>1804</v>
      </c>
      <c r="I2017" s="40" t="s">
        <v>5580</v>
      </c>
      <c r="J2017" s="40" t="s">
        <v>1847</v>
      </c>
      <c r="K2017" s="40"/>
      <c r="L2017" s="40"/>
      <c r="M2017" s="40" t="s">
        <v>6730</v>
      </c>
      <c r="N2017" s="40">
        <v>60</v>
      </c>
      <c r="O2017" s="40" t="b">
        <v>0</v>
      </c>
      <c r="P2017" s="40" t="s">
        <v>3105</v>
      </c>
      <c r="Q2017" s="40" t="s">
        <v>1853</v>
      </c>
      <c r="R2017" s="40" t="s">
        <v>635</v>
      </c>
    </row>
    <row r="2018" spans="1:18" x14ac:dyDescent="0.25">
      <c r="A2018" s="41" t="s">
        <v>228</v>
      </c>
      <c r="B2018" s="41" t="s">
        <v>905</v>
      </c>
      <c r="C2018" s="41" t="s">
        <v>1847</v>
      </c>
      <c r="D2018" s="41" t="s">
        <v>1848</v>
      </c>
      <c r="E2018" s="41" t="s">
        <v>2001</v>
      </c>
      <c r="F2018" s="41"/>
      <c r="G2018" s="41" t="s">
        <v>76</v>
      </c>
      <c r="H2018" s="41" t="s">
        <v>1804</v>
      </c>
      <c r="I2018" s="41" t="s">
        <v>5580</v>
      </c>
      <c r="J2018" s="41" t="s">
        <v>1847</v>
      </c>
      <c r="K2018" s="41"/>
      <c r="L2018" s="41"/>
      <c r="M2018" s="41" t="s">
        <v>6731</v>
      </c>
      <c r="N2018" s="41">
        <v>60</v>
      </c>
      <c r="O2018" s="41" t="b">
        <v>0</v>
      </c>
      <c r="P2018" s="41" t="s">
        <v>3105</v>
      </c>
      <c r="Q2018" s="41" t="s">
        <v>1853</v>
      </c>
      <c r="R2018" s="41" t="s">
        <v>635</v>
      </c>
    </row>
    <row r="2019" spans="1:18" x14ac:dyDescent="0.25">
      <c r="A2019" s="40" t="s">
        <v>117</v>
      </c>
      <c r="B2019" s="40" t="s">
        <v>905</v>
      </c>
      <c r="C2019" s="40" t="s">
        <v>1847</v>
      </c>
      <c r="D2019" s="40" t="s">
        <v>1848</v>
      </c>
      <c r="E2019" s="40" t="s">
        <v>2083</v>
      </c>
      <c r="F2019" s="40"/>
      <c r="G2019" s="40" t="s">
        <v>76</v>
      </c>
      <c r="H2019" s="40" t="s">
        <v>1804</v>
      </c>
      <c r="I2019" s="40" t="s">
        <v>5580</v>
      </c>
      <c r="J2019" s="40" t="s">
        <v>1847</v>
      </c>
      <c r="K2019" s="40"/>
      <c r="L2019" s="40"/>
      <c r="M2019" s="40" t="s">
        <v>6732</v>
      </c>
      <c r="N2019" s="40">
        <v>60</v>
      </c>
      <c r="O2019" s="40" t="b">
        <v>0</v>
      </c>
      <c r="P2019" s="40" t="s">
        <v>3105</v>
      </c>
      <c r="Q2019" s="40" t="s">
        <v>1853</v>
      </c>
      <c r="R2019" s="40" t="s">
        <v>635</v>
      </c>
    </row>
    <row r="2020" spans="1:18" x14ac:dyDescent="0.25">
      <c r="A2020" s="40" t="s">
        <v>115</v>
      </c>
      <c r="B2020" s="40" t="s">
        <v>905</v>
      </c>
      <c r="C2020" s="40" t="s">
        <v>1847</v>
      </c>
      <c r="D2020" s="40" t="s">
        <v>1848</v>
      </c>
      <c r="E2020" s="40" t="s">
        <v>4096</v>
      </c>
      <c r="F2020" s="40"/>
      <c r="G2020" s="40" t="s">
        <v>76</v>
      </c>
      <c r="H2020" s="40" t="s">
        <v>1804</v>
      </c>
      <c r="I2020" s="40" t="s">
        <v>5992</v>
      </c>
      <c r="J2020" s="40" t="s">
        <v>1847</v>
      </c>
      <c r="K2020" s="40"/>
      <c r="L2020" s="40"/>
      <c r="M2020" s="40" t="s">
        <v>6733</v>
      </c>
      <c r="N2020" s="40">
        <v>60</v>
      </c>
      <c r="O2020" s="40" t="b">
        <v>0</v>
      </c>
      <c r="P2020" s="40" t="s">
        <v>3105</v>
      </c>
      <c r="Q2020" s="40" t="s">
        <v>1853</v>
      </c>
      <c r="R2020" s="40" t="s">
        <v>635</v>
      </c>
    </row>
    <row r="2021" spans="1:18" x14ac:dyDescent="0.25">
      <c r="A2021" s="40" t="s">
        <v>1480</v>
      </c>
      <c r="B2021" s="40" t="s">
        <v>905</v>
      </c>
      <c r="C2021" s="40" t="s">
        <v>1847</v>
      </c>
      <c r="D2021" s="40" t="s">
        <v>1848</v>
      </c>
      <c r="E2021" s="40" t="s">
        <v>1862</v>
      </c>
      <c r="F2021" s="40"/>
      <c r="G2021" s="40" t="s">
        <v>75</v>
      </c>
      <c r="H2021" s="40" t="s">
        <v>1806</v>
      </c>
      <c r="I2021" s="40" t="s">
        <v>5580</v>
      </c>
      <c r="J2021" s="40" t="s">
        <v>1847</v>
      </c>
      <c r="K2021" s="40"/>
      <c r="L2021" s="40"/>
      <c r="M2021" s="40" t="s">
        <v>6734</v>
      </c>
      <c r="N2021" s="40">
        <v>60</v>
      </c>
      <c r="O2021" s="40" t="b">
        <v>0</v>
      </c>
      <c r="P2021" s="40" t="s">
        <v>3105</v>
      </c>
      <c r="Q2021" s="40" t="s">
        <v>1853</v>
      </c>
      <c r="R2021" s="40" t="s">
        <v>635</v>
      </c>
    </row>
    <row r="2022" spans="1:18" x14ac:dyDescent="0.25">
      <c r="A2022" s="40" t="s">
        <v>312</v>
      </c>
      <c r="B2022" s="40" t="s">
        <v>905</v>
      </c>
      <c r="C2022" s="40" t="s">
        <v>1847</v>
      </c>
      <c r="D2022" s="40" t="s">
        <v>1848</v>
      </c>
      <c r="E2022" s="40" t="s">
        <v>2001</v>
      </c>
      <c r="F2022" s="40"/>
      <c r="G2022" s="40" t="s">
        <v>76</v>
      </c>
      <c r="H2022" s="40" t="s">
        <v>1804</v>
      </c>
      <c r="I2022" s="40" t="s">
        <v>5580</v>
      </c>
      <c r="J2022" s="40" t="s">
        <v>1847</v>
      </c>
      <c r="K2022" s="40"/>
      <c r="L2022" s="40"/>
      <c r="M2022" s="40" t="s">
        <v>6735</v>
      </c>
      <c r="N2022" s="40">
        <v>60</v>
      </c>
      <c r="O2022" s="40" t="b">
        <v>0</v>
      </c>
      <c r="P2022" s="40" t="s">
        <v>3105</v>
      </c>
      <c r="Q2022" s="40" t="s">
        <v>1853</v>
      </c>
      <c r="R2022" s="40" t="s">
        <v>635</v>
      </c>
    </row>
    <row r="2023" spans="1:18" x14ac:dyDescent="0.25">
      <c r="A2023" s="41" t="s">
        <v>6736</v>
      </c>
      <c r="B2023" s="41" t="s">
        <v>905</v>
      </c>
      <c r="C2023" s="41" t="s">
        <v>1847</v>
      </c>
      <c r="D2023" s="41" t="s">
        <v>1848</v>
      </c>
      <c r="E2023" s="41" t="s">
        <v>2001</v>
      </c>
      <c r="F2023" s="41"/>
      <c r="G2023" s="41" t="s">
        <v>76</v>
      </c>
      <c r="H2023" s="41" t="s">
        <v>1804</v>
      </c>
      <c r="I2023" s="41" t="s">
        <v>5580</v>
      </c>
      <c r="J2023" s="41" t="s">
        <v>1847</v>
      </c>
      <c r="K2023" s="41"/>
      <c r="L2023" s="41"/>
      <c r="M2023" s="41" t="s">
        <v>6737</v>
      </c>
      <c r="N2023" s="41">
        <v>60</v>
      </c>
      <c r="O2023" s="41" t="b">
        <v>0</v>
      </c>
      <c r="P2023" s="41" t="s">
        <v>3105</v>
      </c>
      <c r="Q2023" s="41" t="s">
        <v>1853</v>
      </c>
      <c r="R2023" s="41" t="s">
        <v>635</v>
      </c>
    </row>
    <row r="2024" spans="1:18" x14ac:dyDescent="0.25">
      <c r="A2024" s="40" t="s">
        <v>512</v>
      </c>
      <c r="B2024" s="40" t="s">
        <v>905</v>
      </c>
      <c r="C2024" s="40" t="s">
        <v>1847</v>
      </c>
      <c r="D2024" s="40" t="s">
        <v>1848</v>
      </c>
      <c r="E2024" s="40" t="s">
        <v>1985</v>
      </c>
      <c r="F2024" s="40"/>
      <c r="G2024" s="40" t="s">
        <v>1813</v>
      </c>
      <c r="H2024" s="40" t="s">
        <v>1814</v>
      </c>
      <c r="I2024" s="40" t="s">
        <v>5580</v>
      </c>
      <c r="J2024" s="40" t="s">
        <v>1847</v>
      </c>
      <c r="K2024" s="40"/>
      <c r="L2024" s="40"/>
      <c r="M2024" s="40" t="s">
        <v>6738</v>
      </c>
      <c r="N2024" s="40">
        <v>60</v>
      </c>
      <c r="O2024" s="40" t="b">
        <v>0</v>
      </c>
      <c r="P2024" s="40" t="s">
        <v>3105</v>
      </c>
      <c r="Q2024" s="40" t="s">
        <v>1853</v>
      </c>
      <c r="R2024" s="40" t="s">
        <v>635</v>
      </c>
    </row>
    <row r="2025" spans="1:18" x14ac:dyDescent="0.25">
      <c r="A2025" s="40" t="s">
        <v>6739</v>
      </c>
      <c r="B2025" s="40" t="s">
        <v>903</v>
      </c>
      <c r="C2025" s="40" t="s">
        <v>1847</v>
      </c>
      <c r="D2025" s="40" t="s">
        <v>1848</v>
      </c>
      <c r="E2025" s="40" t="s">
        <v>3810</v>
      </c>
      <c r="F2025" s="40"/>
      <c r="G2025" s="40" t="s">
        <v>1813</v>
      </c>
      <c r="H2025" s="40" t="s">
        <v>1814</v>
      </c>
      <c r="I2025" s="40" t="s">
        <v>5580</v>
      </c>
      <c r="J2025" s="40" t="s">
        <v>1847</v>
      </c>
      <c r="K2025" s="40"/>
      <c r="L2025" s="40"/>
      <c r="M2025" s="40" t="s">
        <v>6740</v>
      </c>
      <c r="N2025" s="40">
        <v>60</v>
      </c>
      <c r="O2025" s="40" t="b">
        <v>0</v>
      </c>
      <c r="P2025" s="40" t="s">
        <v>3105</v>
      </c>
      <c r="Q2025" s="40" t="s">
        <v>1853</v>
      </c>
      <c r="R2025" s="40" t="s">
        <v>635</v>
      </c>
    </row>
    <row r="2026" spans="1:18" x14ac:dyDescent="0.25">
      <c r="A2026" s="40" t="s">
        <v>1481</v>
      </c>
      <c r="B2026" s="40" t="s">
        <v>903</v>
      </c>
      <c r="C2026" s="40" t="s">
        <v>1847</v>
      </c>
      <c r="D2026" s="40" t="s">
        <v>1848</v>
      </c>
      <c r="E2026" s="40" t="s">
        <v>3810</v>
      </c>
      <c r="F2026" s="40"/>
      <c r="G2026" s="40" t="s">
        <v>1813</v>
      </c>
      <c r="H2026" s="40" t="s">
        <v>1814</v>
      </c>
      <c r="I2026" s="40" t="s">
        <v>5580</v>
      </c>
      <c r="J2026" s="40" t="s">
        <v>1847</v>
      </c>
      <c r="K2026" s="40"/>
      <c r="L2026" s="40"/>
      <c r="M2026" s="40" t="s">
        <v>6741</v>
      </c>
      <c r="N2026" s="40">
        <v>60</v>
      </c>
      <c r="O2026" s="40" t="b">
        <v>0</v>
      </c>
      <c r="P2026" s="40" t="s">
        <v>3105</v>
      </c>
      <c r="Q2026" s="40" t="s">
        <v>1853</v>
      </c>
      <c r="R2026" s="40" t="s">
        <v>635</v>
      </c>
    </row>
    <row r="2027" spans="1:18" x14ac:dyDescent="0.25">
      <c r="A2027" s="40" t="s">
        <v>1482</v>
      </c>
      <c r="B2027" s="40" t="s">
        <v>903</v>
      </c>
      <c r="C2027" s="40" t="s">
        <v>1847</v>
      </c>
      <c r="D2027" s="40" t="s">
        <v>1848</v>
      </c>
      <c r="E2027" s="40" t="s">
        <v>3810</v>
      </c>
      <c r="F2027" s="40"/>
      <c r="G2027" s="40" t="s">
        <v>1813</v>
      </c>
      <c r="H2027" s="40" t="s">
        <v>1814</v>
      </c>
      <c r="I2027" s="40" t="s">
        <v>5580</v>
      </c>
      <c r="J2027" s="40" t="s">
        <v>1847</v>
      </c>
      <c r="K2027" s="40"/>
      <c r="L2027" s="40"/>
      <c r="M2027" s="40" t="s">
        <v>6742</v>
      </c>
      <c r="N2027" s="40">
        <v>60</v>
      </c>
      <c r="O2027" s="40" t="b">
        <v>0</v>
      </c>
      <c r="P2027" s="40" t="s">
        <v>3105</v>
      </c>
      <c r="Q2027" s="40" t="s">
        <v>1853</v>
      </c>
      <c r="R2027" s="40" t="s">
        <v>635</v>
      </c>
    </row>
    <row r="2028" spans="1:18" x14ac:dyDescent="0.25">
      <c r="A2028" s="41" t="s">
        <v>1483</v>
      </c>
      <c r="B2028" s="41" t="s">
        <v>903</v>
      </c>
      <c r="C2028" s="41" t="s">
        <v>1847</v>
      </c>
      <c r="D2028" s="41" t="s">
        <v>1848</v>
      </c>
      <c r="E2028" s="41" t="s">
        <v>2116</v>
      </c>
      <c r="F2028" s="41"/>
      <c r="G2028" s="41" t="s">
        <v>75</v>
      </c>
      <c r="H2028" s="41" t="s">
        <v>1806</v>
      </c>
      <c r="I2028" s="41" t="s">
        <v>5580</v>
      </c>
      <c r="J2028" s="41" t="s">
        <v>1847</v>
      </c>
      <c r="K2028" s="41"/>
      <c r="L2028" s="41"/>
      <c r="M2028" s="41" t="s">
        <v>6743</v>
      </c>
      <c r="N2028" s="41">
        <v>60</v>
      </c>
      <c r="O2028" s="41" t="b">
        <v>0</v>
      </c>
      <c r="P2028" s="41" t="s">
        <v>3105</v>
      </c>
      <c r="Q2028" s="41" t="s">
        <v>1853</v>
      </c>
      <c r="R2028" s="41" t="s">
        <v>635</v>
      </c>
    </row>
    <row r="2029" spans="1:18" x14ac:dyDescent="0.25">
      <c r="A2029" s="41" t="s">
        <v>118</v>
      </c>
      <c r="B2029" s="41" t="s">
        <v>905</v>
      </c>
      <c r="C2029" s="41" t="s">
        <v>1847</v>
      </c>
      <c r="D2029" s="41" t="s">
        <v>1848</v>
      </c>
      <c r="E2029" s="41" t="s">
        <v>4096</v>
      </c>
      <c r="F2029" s="41"/>
      <c r="G2029" s="41" t="s">
        <v>76</v>
      </c>
      <c r="H2029" s="41" t="s">
        <v>1804</v>
      </c>
      <c r="I2029" s="41" t="s">
        <v>5992</v>
      </c>
      <c r="J2029" s="41" t="s">
        <v>1847</v>
      </c>
      <c r="K2029" s="41"/>
      <c r="L2029" s="41"/>
      <c r="M2029" s="41" t="s">
        <v>6744</v>
      </c>
      <c r="N2029" s="41">
        <v>60</v>
      </c>
      <c r="O2029" s="41" t="b">
        <v>0</v>
      </c>
      <c r="P2029" s="41" t="s">
        <v>3105</v>
      </c>
      <c r="Q2029" s="41" t="s">
        <v>1853</v>
      </c>
      <c r="R2029" s="41" t="s">
        <v>635</v>
      </c>
    </row>
    <row r="2030" spans="1:18" x14ac:dyDescent="0.25">
      <c r="A2030" s="40" t="s">
        <v>1484</v>
      </c>
      <c r="B2030" s="40" t="s">
        <v>905</v>
      </c>
      <c r="C2030" s="40" t="s">
        <v>1847</v>
      </c>
      <c r="D2030" s="40" t="s">
        <v>1848</v>
      </c>
      <c r="E2030" s="40" t="s">
        <v>2083</v>
      </c>
      <c r="F2030" s="40"/>
      <c r="G2030" s="40" t="s">
        <v>76</v>
      </c>
      <c r="H2030" s="40" t="s">
        <v>1804</v>
      </c>
      <c r="I2030" s="40" t="s">
        <v>5580</v>
      </c>
      <c r="J2030" s="40" t="s">
        <v>1847</v>
      </c>
      <c r="K2030" s="40"/>
      <c r="L2030" s="40"/>
      <c r="M2030" s="40" t="s">
        <v>6745</v>
      </c>
      <c r="N2030" s="40">
        <v>60</v>
      </c>
      <c r="O2030" s="40" t="b">
        <v>0</v>
      </c>
      <c r="P2030" s="40" t="s">
        <v>3105</v>
      </c>
      <c r="Q2030" s="40" t="s">
        <v>1853</v>
      </c>
      <c r="R2030" s="40" t="s">
        <v>635</v>
      </c>
    </row>
    <row r="2031" spans="1:18" x14ac:dyDescent="0.25">
      <c r="A2031" s="40" t="s">
        <v>116</v>
      </c>
      <c r="B2031" s="40" t="s">
        <v>905</v>
      </c>
      <c r="C2031" s="40" t="s">
        <v>1847</v>
      </c>
      <c r="D2031" s="40" t="s">
        <v>1848</v>
      </c>
      <c r="E2031" s="40" t="s">
        <v>2764</v>
      </c>
      <c r="F2031" s="40"/>
      <c r="G2031" s="40" t="s">
        <v>1813</v>
      </c>
      <c r="H2031" s="40" t="s">
        <v>1814</v>
      </c>
      <c r="I2031" s="40" t="s">
        <v>5580</v>
      </c>
      <c r="J2031" s="40" t="s">
        <v>1847</v>
      </c>
      <c r="K2031" s="40"/>
      <c r="L2031" s="40"/>
      <c r="M2031" s="40" t="s">
        <v>6746</v>
      </c>
      <c r="N2031" s="40">
        <v>60</v>
      </c>
      <c r="O2031" s="40" t="b">
        <v>0</v>
      </c>
      <c r="P2031" s="40" t="s">
        <v>3105</v>
      </c>
      <c r="Q2031" s="40" t="s">
        <v>1853</v>
      </c>
      <c r="R2031" s="40" t="s">
        <v>635</v>
      </c>
    </row>
    <row r="2032" spans="1:18" x14ac:dyDescent="0.25">
      <c r="A2032" s="40" t="s">
        <v>120</v>
      </c>
      <c r="B2032" s="40" t="s">
        <v>905</v>
      </c>
      <c r="C2032" s="40" t="s">
        <v>1847</v>
      </c>
      <c r="D2032" s="40" t="s">
        <v>1848</v>
      </c>
      <c r="E2032" s="40" t="s">
        <v>6747</v>
      </c>
      <c r="F2032" s="40"/>
      <c r="G2032" s="40" t="s">
        <v>75</v>
      </c>
      <c r="H2032" s="40" t="s">
        <v>1806</v>
      </c>
      <c r="I2032" s="40" t="s">
        <v>5580</v>
      </c>
      <c r="J2032" s="40" t="s">
        <v>1847</v>
      </c>
      <c r="K2032" s="40"/>
      <c r="L2032" s="40"/>
      <c r="M2032" s="40" t="s">
        <v>6748</v>
      </c>
      <c r="N2032" s="40">
        <v>60</v>
      </c>
      <c r="O2032" s="40" t="b">
        <v>0</v>
      </c>
      <c r="P2032" s="40" t="s">
        <v>3105</v>
      </c>
      <c r="Q2032" s="40" t="s">
        <v>1853</v>
      </c>
      <c r="R2032" s="40" t="s">
        <v>635</v>
      </c>
    </row>
    <row r="2033" spans="1:18" x14ac:dyDescent="0.25">
      <c r="A2033" s="40" t="s">
        <v>122</v>
      </c>
      <c r="B2033" s="40" t="s">
        <v>905</v>
      </c>
      <c r="C2033" s="40" t="s">
        <v>1847</v>
      </c>
      <c r="D2033" s="40" t="s">
        <v>1848</v>
      </c>
      <c r="E2033" s="40" t="s">
        <v>6747</v>
      </c>
      <c r="F2033" s="40"/>
      <c r="G2033" s="40" t="s">
        <v>75</v>
      </c>
      <c r="H2033" s="40" t="s">
        <v>1806</v>
      </c>
      <c r="I2033" s="40" t="s">
        <v>5580</v>
      </c>
      <c r="J2033" s="40" t="s">
        <v>1847</v>
      </c>
      <c r="K2033" s="40"/>
      <c r="L2033" s="40"/>
      <c r="M2033" s="40" t="s">
        <v>6749</v>
      </c>
      <c r="N2033" s="40">
        <v>60</v>
      </c>
      <c r="O2033" s="40" t="b">
        <v>0</v>
      </c>
      <c r="P2033" s="40" t="s">
        <v>3105</v>
      </c>
      <c r="Q2033" s="40" t="s">
        <v>1853</v>
      </c>
      <c r="R2033" s="40" t="s">
        <v>635</v>
      </c>
    </row>
    <row r="2034" spans="1:18" x14ac:dyDescent="0.25">
      <c r="A2034" s="40" t="s">
        <v>1485</v>
      </c>
      <c r="B2034" s="40" t="s">
        <v>905</v>
      </c>
      <c r="C2034" s="40" t="s">
        <v>1847</v>
      </c>
      <c r="D2034" s="40" t="s">
        <v>1848</v>
      </c>
      <c r="E2034" s="40" t="s">
        <v>2001</v>
      </c>
      <c r="F2034" s="40"/>
      <c r="G2034" s="40" t="s">
        <v>76</v>
      </c>
      <c r="H2034" s="40" t="s">
        <v>1804</v>
      </c>
      <c r="I2034" s="40" t="s">
        <v>5580</v>
      </c>
      <c r="J2034" s="40" t="s">
        <v>1847</v>
      </c>
      <c r="K2034" s="40"/>
      <c r="L2034" s="40"/>
      <c r="M2034" s="40" t="s">
        <v>6750</v>
      </c>
      <c r="N2034" s="40">
        <v>60</v>
      </c>
      <c r="O2034" s="40" t="b">
        <v>0</v>
      </c>
      <c r="P2034" s="40" t="s">
        <v>3105</v>
      </c>
      <c r="Q2034" s="40" t="s">
        <v>1853</v>
      </c>
      <c r="R2034" s="40" t="s">
        <v>635</v>
      </c>
    </row>
    <row r="2035" spans="1:18" x14ac:dyDescent="0.25">
      <c r="A2035" s="41" t="s">
        <v>314</v>
      </c>
      <c r="B2035" s="41" t="s">
        <v>905</v>
      </c>
      <c r="C2035" s="41" t="s">
        <v>1847</v>
      </c>
      <c r="D2035" s="41" t="s">
        <v>1848</v>
      </c>
      <c r="E2035" s="41" t="s">
        <v>1968</v>
      </c>
      <c r="F2035" s="41"/>
      <c r="G2035" s="41" t="s">
        <v>75</v>
      </c>
      <c r="H2035" s="41" t="s">
        <v>1806</v>
      </c>
      <c r="I2035" s="41" t="s">
        <v>5580</v>
      </c>
      <c r="J2035" s="41" t="s">
        <v>1847</v>
      </c>
      <c r="K2035" s="41"/>
      <c r="L2035" s="41"/>
      <c r="M2035" s="41" t="s">
        <v>6751</v>
      </c>
      <c r="N2035" s="41">
        <v>60</v>
      </c>
      <c r="O2035" s="41" t="b">
        <v>0</v>
      </c>
      <c r="P2035" s="41" t="s">
        <v>3105</v>
      </c>
      <c r="Q2035" s="41" t="s">
        <v>1853</v>
      </c>
      <c r="R2035" s="41" t="s">
        <v>635</v>
      </c>
    </row>
    <row r="2036" spans="1:18" x14ac:dyDescent="0.25">
      <c r="A2036" s="41" t="s">
        <v>1486</v>
      </c>
      <c r="B2036" s="41" t="s">
        <v>5655</v>
      </c>
      <c r="C2036" s="41" t="s">
        <v>1847</v>
      </c>
      <c r="D2036" s="41" t="s">
        <v>1848</v>
      </c>
      <c r="E2036" s="41" t="s">
        <v>6084</v>
      </c>
      <c r="F2036" s="41"/>
      <c r="G2036" s="41" t="s">
        <v>1813</v>
      </c>
      <c r="H2036" s="41" t="s">
        <v>1814</v>
      </c>
      <c r="I2036" s="41" t="s">
        <v>5580</v>
      </c>
      <c r="J2036" s="41" t="s">
        <v>1847</v>
      </c>
      <c r="K2036" s="41"/>
      <c r="L2036" s="41"/>
      <c r="M2036" s="41" t="s">
        <v>6752</v>
      </c>
      <c r="N2036" s="41">
        <v>60</v>
      </c>
      <c r="O2036" s="41" t="b">
        <v>0</v>
      </c>
      <c r="P2036" s="41" t="s">
        <v>3105</v>
      </c>
      <c r="Q2036" s="41" t="s">
        <v>1853</v>
      </c>
      <c r="R2036" s="41" t="s">
        <v>635</v>
      </c>
    </row>
    <row r="2037" spans="1:18" x14ac:dyDescent="0.25">
      <c r="A2037" s="40" t="s">
        <v>316</v>
      </c>
      <c r="B2037" s="40" t="s">
        <v>905</v>
      </c>
      <c r="C2037" s="40" t="s">
        <v>1847</v>
      </c>
      <c r="D2037" s="40" t="s">
        <v>1848</v>
      </c>
      <c r="E2037" s="40" t="s">
        <v>1941</v>
      </c>
      <c r="F2037" s="40"/>
      <c r="G2037" s="40" t="s">
        <v>76</v>
      </c>
      <c r="H2037" s="40" t="s">
        <v>1804</v>
      </c>
      <c r="I2037" s="40" t="s">
        <v>5580</v>
      </c>
      <c r="J2037" s="40" t="s">
        <v>1847</v>
      </c>
      <c r="K2037" s="40"/>
      <c r="L2037" s="40"/>
      <c r="M2037" s="40" t="s">
        <v>6753</v>
      </c>
      <c r="N2037" s="40">
        <v>60</v>
      </c>
      <c r="O2037" s="40" t="b">
        <v>0</v>
      </c>
      <c r="P2037" s="40" t="s">
        <v>3105</v>
      </c>
      <c r="Q2037" s="40" t="s">
        <v>1853</v>
      </c>
      <c r="R2037" s="40" t="s">
        <v>635</v>
      </c>
    </row>
    <row r="2038" spans="1:18" x14ac:dyDescent="0.25">
      <c r="A2038" s="40" t="s">
        <v>108</v>
      </c>
      <c r="B2038" s="40" t="s">
        <v>905</v>
      </c>
      <c r="C2038" s="40" t="s">
        <v>1847</v>
      </c>
      <c r="D2038" s="40" t="s">
        <v>1848</v>
      </c>
      <c r="E2038" s="40" t="s">
        <v>1960</v>
      </c>
      <c r="F2038" s="40"/>
      <c r="G2038" s="40" t="s">
        <v>76</v>
      </c>
      <c r="H2038" s="40" t="s">
        <v>1804</v>
      </c>
      <c r="I2038" s="40" t="s">
        <v>5580</v>
      </c>
      <c r="J2038" s="40" t="s">
        <v>1847</v>
      </c>
      <c r="K2038" s="40"/>
      <c r="L2038" s="40"/>
      <c r="M2038" s="40" t="s">
        <v>6754</v>
      </c>
      <c r="N2038" s="40">
        <v>60</v>
      </c>
      <c r="O2038" s="40" t="b">
        <v>0</v>
      </c>
      <c r="P2038" s="40" t="s">
        <v>3105</v>
      </c>
      <c r="Q2038" s="40" t="s">
        <v>1853</v>
      </c>
      <c r="R2038" s="40" t="s">
        <v>635</v>
      </c>
    </row>
    <row r="2039" spans="1:18" x14ac:dyDescent="0.25">
      <c r="A2039" s="40" t="s">
        <v>1487</v>
      </c>
      <c r="B2039" s="40" t="s">
        <v>905</v>
      </c>
      <c r="C2039" s="40" t="s">
        <v>1847</v>
      </c>
      <c r="D2039" s="40" t="s">
        <v>1848</v>
      </c>
      <c r="E2039" s="40" t="s">
        <v>2001</v>
      </c>
      <c r="F2039" s="40"/>
      <c r="G2039" s="40" t="s">
        <v>76</v>
      </c>
      <c r="H2039" s="40" t="s">
        <v>1804</v>
      </c>
      <c r="I2039" s="40" t="s">
        <v>5580</v>
      </c>
      <c r="J2039" s="40" t="s">
        <v>1847</v>
      </c>
      <c r="K2039" s="40"/>
      <c r="L2039" s="40"/>
      <c r="M2039" s="40" t="s">
        <v>6755</v>
      </c>
      <c r="N2039" s="40">
        <v>60</v>
      </c>
      <c r="O2039" s="40" t="b">
        <v>0</v>
      </c>
      <c r="P2039" s="40" t="s">
        <v>3105</v>
      </c>
      <c r="Q2039" s="40" t="s">
        <v>1853</v>
      </c>
      <c r="R2039" s="40" t="s">
        <v>635</v>
      </c>
    </row>
    <row r="2040" spans="1:18" x14ac:dyDescent="0.25">
      <c r="A2040" s="40" t="s">
        <v>6756</v>
      </c>
      <c r="B2040" s="40" t="s">
        <v>903</v>
      </c>
      <c r="C2040" s="40" t="s">
        <v>1847</v>
      </c>
      <c r="D2040" s="40" t="s">
        <v>1848</v>
      </c>
      <c r="E2040" s="40" t="s">
        <v>3810</v>
      </c>
      <c r="F2040" s="40"/>
      <c r="G2040" s="40" t="s">
        <v>1813</v>
      </c>
      <c r="H2040" s="40" t="s">
        <v>1814</v>
      </c>
      <c r="I2040" s="40" t="s">
        <v>5580</v>
      </c>
      <c r="J2040" s="40" t="s">
        <v>1847</v>
      </c>
      <c r="K2040" s="40"/>
      <c r="L2040" s="40"/>
      <c r="M2040" s="40" t="s">
        <v>6757</v>
      </c>
      <c r="N2040" s="40">
        <v>60</v>
      </c>
      <c r="O2040" s="40" t="b">
        <v>0</v>
      </c>
      <c r="P2040" s="40" t="s">
        <v>3105</v>
      </c>
      <c r="Q2040" s="40" t="s">
        <v>1853</v>
      </c>
      <c r="R2040" s="40" t="s">
        <v>635</v>
      </c>
    </row>
    <row r="2041" spans="1:18" x14ac:dyDescent="0.25">
      <c r="A2041" s="40" t="s">
        <v>1488</v>
      </c>
      <c r="B2041" s="40" t="s">
        <v>905</v>
      </c>
      <c r="C2041" s="40" t="s">
        <v>1847</v>
      </c>
      <c r="D2041" s="40" t="s">
        <v>1848</v>
      </c>
      <c r="E2041" s="40" t="s">
        <v>2083</v>
      </c>
      <c r="F2041" s="40"/>
      <c r="G2041" s="40" t="s">
        <v>76</v>
      </c>
      <c r="H2041" s="40" t="s">
        <v>1804</v>
      </c>
      <c r="I2041" s="40" t="s">
        <v>5580</v>
      </c>
      <c r="J2041" s="40" t="s">
        <v>1847</v>
      </c>
      <c r="K2041" s="40"/>
      <c r="L2041" s="40"/>
      <c r="M2041" s="40" t="s">
        <v>6758</v>
      </c>
      <c r="N2041" s="40">
        <v>60</v>
      </c>
      <c r="O2041" s="40" t="b">
        <v>0</v>
      </c>
      <c r="P2041" s="40" t="s">
        <v>3105</v>
      </c>
      <c r="Q2041" s="40" t="s">
        <v>1853</v>
      </c>
      <c r="R2041" s="40" t="s">
        <v>635</v>
      </c>
    </row>
    <row r="2042" spans="1:18" x14ac:dyDescent="0.25">
      <c r="A2042" s="40" t="s">
        <v>1489</v>
      </c>
      <c r="B2042" s="40" t="s">
        <v>903</v>
      </c>
      <c r="C2042" s="40" t="s">
        <v>1847</v>
      </c>
      <c r="D2042" s="40" t="s">
        <v>1848</v>
      </c>
      <c r="E2042" s="40" t="s">
        <v>6065</v>
      </c>
      <c r="F2042" s="40"/>
      <c r="G2042" s="40" t="s">
        <v>75</v>
      </c>
      <c r="H2042" s="40" t="s">
        <v>1806</v>
      </c>
      <c r="I2042" s="40" t="s">
        <v>5580</v>
      </c>
      <c r="J2042" s="40" t="s">
        <v>1847</v>
      </c>
      <c r="K2042" s="40"/>
      <c r="L2042" s="40"/>
      <c r="M2042" s="40" t="s">
        <v>6759</v>
      </c>
      <c r="N2042" s="40">
        <v>60</v>
      </c>
      <c r="O2042" s="40" t="b">
        <v>0</v>
      </c>
      <c r="P2042" s="40" t="s">
        <v>3105</v>
      </c>
      <c r="Q2042" s="40" t="s">
        <v>1853</v>
      </c>
      <c r="R2042" s="40" t="s">
        <v>635</v>
      </c>
    </row>
    <row r="2043" spans="1:18" x14ac:dyDescent="0.25">
      <c r="A2043" s="40" t="s">
        <v>6760</v>
      </c>
      <c r="B2043" s="40" t="s">
        <v>903</v>
      </c>
      <c r="C2043" s="40" t="s">
        <v>1847</v>
      </c>
      <c r="D2043" s="40" t="s">
        <v>1848</v>
      </c>
      <c r="E2043" s="40" t="s">
        <v>6065</v>
      </c>
      <c r="F2043" s="40"/>
      <c r="G2043" s="40" t="s">
        <v>75</v>
      </c>
      <c r="H2043" s="40" t="s">
        <v>1806</v>
      </c>
      <c r="I2043" s="40" t="s">
        <v>5580</v>
      </c>
      <c r="J2043" s="40" t="s">
        <v>1847</v>
      </c>
      <c r="K2043" s="40"/>
      <c r="L2043" s="40"/>
      <c r="M2043" s="40" t="s">
        <v>6761</v>
      </c>
      <c r="N2043" s="40">
        <v>60</v>
      </c>
      <c r="O2043" s="40" t="b">
        <v>0</v>
      </c>
      <c r="P2043" s="40" t="s">
        <v>3105</v>
      </c>
      <c r="Q2043" s="40" t="s">
        <v>1853</v>
      </c>
      <c r="R2043" s="40" t="s">
        <v>635</v>
      </c>
    </row>
    <row r="2044" spans="1:18" x14ac:dyDescent="0.25">
      <c r="A2044" s="41" t="s">
        <v>1490</v>
      </c>
      <c r="B2044" s="41" t="s">
        <v>905</v>
      </c>
      <c r="C2044" s="41" t="s">
        <v>1847</v>
      </c>
      <c r="D2044" s="41" t="s">
        <v>1848</v>
      </c>
      <c r="E2044" s="41" t="s">
        <v>1888</v>
      </c>
      <c r="F2044" s="41"/>
      <c r="G2044" s="41" t="s">
        <v>1813</v>
      </c>
      <c r="H2044" s="41" t="s">
        <v>1814</v>
      </c>
      <c r="I2044" s="41" t="s">
        <v>5580</v>
      </c>
      <c r="J2044" s="41" t="s">
        <v>1847</v>
      </c>
      <c r="K2044" s="41"/>
      <c r="L2044" s="41"/>
      <c r="M2044" s="41" t="s">
        <v>6762</v>
      </c>
      <c r="N2044" s="41">
        <v>60</v>
      </c>
      <c r="O2044" s="41" t="b">
        <v>0</v>
      </c>
      <c r="P2044" s="41" t="s">
        <v>3105</v>
      </c>
      <c r="Q2044" s="41" t="s">
        <v>1853</v>
      </c>
      <c r="R2044" s="41" t="s">
        <v>635</v>
      </c>
    </row>
    <row r="2045" spans="1:18" x14ac:dyDescent="0.25">
      <c r="A2045" s="40" t="s">
        <v>318</v>
      </c>
      <c r="B2045" s="40" t="s">
        <v>905</v>
      </c>
      <c r="C2045" s="40" t="s">
        <v>1847</v>
      </c>
      <c r="D2045" s="40" t="s">
        <v>1848</v>
      </c>
      <c r="E2045" s="40" t="s">
        <v>1862</v>
      </c>
      <c r="F2045" s="40"/>
      <c r="G2045" s="40" t="s">
        <v>75</v>
      </c>
      <c r="H2045" s="40" t="s">
        <v>1806</v>
      </c>
      <c r="I2045" s="40" t="s">
        <v>5580</v>
      </c>
      <c r="J2045" s="40" t="s">
        <v>1847</v>
      </c>
      <c r="K2045" s="40"/>
      <c r="L2045" s="40"/>
      <c r="M2045" s="40" t="s">
        <v>6763</v>
      </c>
      <c r="N2045" s="40">
        <v>60</v>
      </c>
      <c r="O2045" s="40" t="b">
        <v>0</v>
      </c>
      <c r="P2045" s="40" t="s">
        <v>3105</v>
      </c>
      <c r="Q2045" s="40" t="s">
        <v>1853</v>
      </c>
      <c r="R2045" s="40" t="s">
        <v>635</v>
      </c>
    </row>
    <row r="2046" spans="1:18" x14ac:dyDescent="0.25">
      <c r="A2046" s="40" t="s">
        <v>1491</v>
      </c>
      <c r="B2046" s="40" t="s">
        <v>903</v>
      </c>
      <c r="C2046" s="40" t="s">
        <v>1847</v>
      </c>
      <c r="D2046" s="40" t="s">
        <v>1848</v>
      </c>
      <c r="E2046" s="40" t="s">
        <v>6065</v>
      </c>
      <c r="F2046" s="40"/>
      <c r="G2046" s="40" t="s">
        <v>75</v>
      </c>
      <c r="H2046" s="40" t="s">
        <v>1806</v>
      </c>
      <c r="I2046" s="40" t="s">
        <v>5580</v>
      </c>
      <c r="J2046" s="40" t="s">
        <v>1847</v>
      </c>
      <c r="K2046" s="40"/>
      <c r="L2046" s="40"/>
      <c r="M2046" s="40" t="s">
        <v>6764</v>
      </c>
      <c r="N2046" s="40">
        <v>60</v>
      </c>
      <c r="O2046" s="40" t="b">
        <v>0</v>
      </c>
      <c r="P2046" s="40" t="s">
        <v>3105</v>
      </c>
      <c r="Q2046" s="40" t="s">
        <v>1853</v>
      </c>
      <c r="R2046" s="40" t="s">
        <v>635</v>
      </c>
    </row>
    <row r="2047" spans="1:18" x14ac:dyDescent="0.25">
      <c r="A2047" s="40" t="s">
        <v>102</v>
      </c>
      <c r="B2047" s="40" t="s">
        <v>905</v>
      </c>
      <c r="C2047" s="40" t="s">
        <v>1847</v>
      </c>
      <c r="D2047" s="40" t="s">
        <v>1848</v>
      </c>
      <c r="E2047" s="40" t="s">
        <v>1862</v>
      </c>
      <c r="F2047" s="40"/>
      <c r="G2047" s="40" t="s">
        <v>75</v>
      </c>
      <c r="H2047" s="40" t="s">
        <v>1806</v>
      </c>
      <c r="I2047" s="40" t="s">
        <v>5580</v>
      </c>
      <c r="J2047" s="40" t="s">
        <v>1847</v>
      </c>
      <c r="K2047" s="40"/>
      <c r="L2047" s="40"/>
      <c r="M2047" s="40" t="s">
        <v>6765</v>
      </c>
      <c r="N2047" s="40">
        <v>60</v>
      </c>
      <c r="O2047" s="40" t="b">
        <v>0</v>
      </c>
      <c r="P2047" s="40" t="s">
        <v>3105</v>
      </c>
      <c r="Q2047" s="40" t="s">
        <v>1853</v>
      </c>
      <c r="R2047" s="40" t="s">
        <v>635</v>
      </c>
    </row>
    <row r="2048" spans="1:18" x14ac:dyDescent="0.25">
      <c r="A2048" s="40" t="s">
        <v>1492</v>
      </c>
      <c r="B2048" s="40" t="s">
        <v>905</v>
      </c>
      <c r="C2048" s="40" t="s">
        <v>1847</v>
      </c>
      <c r="D2048" s="40" t="s">
        <v>1848</v>
      </c>
      <c r="E2048" s="40" t="s">
        <v>2116</v>
      </c>
      <c r="F2048" s="40"/>
      <c r="G2048" s="40" t="s">
        <v>75</v>
      </c>
      <c r="H2048" s="40" t="s">
        <v>1806</v>
      </c>
      <c r="I2048" s="40" t="s">
        <v>5580</v>
      </c>
      <c r="J2048" s="40" t="s">
        <v>1847</v>
      </c>
      <c r="K2048" s="40"/>
      <c r="L2048" s="40"/>
      <c r="M2048" s="40" t="s">
        <v>6766</v>
      </c>
      <c r="N2048" s="40">
        <v>60</v>
      </c>
      <c r="O2048" s="40" t="b">
        <v>0</v>
      </c>
      <c r="P2048" s="40" t="s">
        <v>3105</v>
      </c>
      <c r="Q2048" s="40" t="s">
        <v>1853</v>
      </c>
      <c r="R2048" s="40" t="s">
        <v>635</v>
      </c>
    </row>
    <row r="2049" spans="1:18" x14ac:dyDescent="0.25">
      <c r="A2049" s="40" t="s">
        <v>6767</v>
      </c>
      <c r="B2049" s="40" t="s">
        <v>5655</v>
      </c>
      <c r="C2049" s="40" t="s">
        <v>1847</v>
      </c>
      <c r="D2049" s="40" t="s">
        <v>1848</v>
      </c>
      <c r="E2049" s="40" t="s">
        <v>6084</v>
      </c>
      <c r="F2049" s="40"/>
      <c r="G2049" s="40" t="s">
        <v>1813</v>
      </c>
      <c r="H2049" s="40" t="s">
        <v>1814</v>
      </c>
      <c r="I2049" s="40" t="s">
        <v>5580</v>
      </c>
      <c r="J2049" s="40" t="s">
        <v>1847</v>
      </c>
      <c r="K2049" s="40"/>
      <c r="L2049" s="40"/>
      <c r="M2049" s="40" t="s">
        <v>6768</v>
      </c>
      <c r="N2049" s="40">
        <v>60</v>
      </c>
      <c r="O2049" s="40" t="b">
        <v>0</v>
      </c>
      <c r="P2049" s="40" t="s">
        <v>3105</v>
      </c>
      <c r="Q2049" s="40" t="s">
        <v>1853</v>
      </c>
      <c r="R2049" s="40" t="s">
        <v>635</v>
      </c>
    </row>
    <row r="2050" spans="1:18" x14ac:dyDescent="0.25">
      <c r="A2050" s="40" t="s">
        <v>1493</v>
      </c>
      <c r="B2050" s="40" t="s">
        <v>905</v>
      </c>
      <c r="C2050" s="40" t="s">
        <v>1847</v>
      </c>
      <c r="D2050" s="40" t="s">
        <v>1848</v>
      </c>
      <c r="E2050" s="40" t="s">
        <v>2764</v>
      </c>
      <c r="F2050" s="40"/>
      <c r="G2050" s="40" t="s">
        <v>75</v>
      </c>
      <c r="H2050" s="40" t="s">
        <v>1806</v>
      </c>
      <c r="I2050" s="40" t="s">
        <v>5580</v>
      </c>
      <c r="J2050" s="40" t="s">
        <v>1847</v>
      </c>
      <c r="K2050" s="40"/>
      <c r="L2050" s="40"/>
      <c r="M2050" s="40" t="s">
        <v>6769</v>
      </c>
      <c r="N2050" s="40">
        <v>60</v>
      </c>
      <c r="O2050" s="40" t="b">
        <v>0</v>
      </c>
      <c r="P2050" s="40" t="s">
        <v>3105</v>
      </c>
      <c r="Q2050" s="40" t="s">
        <v>1853</v>
      </c>
      <c r="R2050" s="40" t="s">
        <v>635</v>
      </c>
    </row>
    <row r="2051" spans="1:18" x14ac:dyDescent="0.25">
      <c r="A2051" s="41" t="s">
        <v>1494</v>
      </c>
      <c r="B2051" s="41" t="s">
        <v>903</v>
      </c>
      <c r="C2051" s="41" t="s">
        <v>1847</v>
      </c>
      <c r="D2051" s="41" t="s">
        <v>1848</v>
      </c>
      <c r="E2051" s="41" t="s">
        <v>1956</v>
      </c>
      <c r="F2051" s="41"/>
      <c r="G2051" s="41" t="s">
        <v>75</v>
      </c>
      <c r="H2051" s="41" t="s">
        <v>1806</v>
      </c>
      <c r="I2051" s="41" t="s">
        <v>5580</v>
      </c>
      <c r="J2051" s="41" t="s">
        <v>1847</v>
      </c>
      <c r="K2051" s="41"/>
      <c r="L2051" s="41"/>
      <c r="M2051" s="41" t="s">
        <v>6770</v>
      </c>
      <c r="N2051" s="41">
        <v>60</v>
      </c>
      <c r="O2051" s="41" t="b">
        <v>0</v>
      </c>
      <c r="P2051" s="41" t="s">
        <v>3105</v>
      </c>
      <c r="Q2051" s="41" t="s">
        <v>1853</v>
      </c>
      <c r="R2051" s="41" t="s">
        <v>635</v>
      </c>
    </row>
    <row r="2052" spans="1:18" x14ac:dyDescent="0.25">
      <c r="A2052" s="40" t="s">
        <v>324</v>
      </c>
      <c r="B2052" s="40" t="s">
        <v>905</v>
      </c>
      <c r="C2052" s="40" t="s">
        <v>1847</v>
      </c>
      <c r="D2052" s="40" t="s">
        <v>1848</v>
      </c>
      <c r="E2052" s="40" t="s">
        <v>1862</v>
      </c>
      <c r="F2052" s="40"/>
      <c r="G2052" s="40" t="s">
        <v>75</v>
      </c>
      <c r="H2052" s="40" t="s">
        <v>1806</v>
      </c>
      <c r="I2052" s="40" t="s">
        <v>5580</v>
      </c>
      <c r="J2052" s="40" t="s">
        <v>1847</v>
      </c>
      <c r="K2052" s="40"/>
      <c r="L2052" s="40"/>
      <c r="M2052" s="40" t="s">
        <v>6771</v>
      </c>
      <c r="N2052" s="40">
        <v>60</v>
      </c>
      <c r="O2052" s="40" t="b">
        <v>0</v>
      </c>
      <c r="P2052" s="40" t="s">
        <v>3105</v>
      </c>
      <c r="Q2052" s="40" t="s">
        <v>1853</v>
      </c>
      <c r="R2052" s="40" t="s">
        <v>635</v>
      </c>
    </row>
    <row r="2053" spans="1:18" x14ac:dyDescent="0.25">
      <c r="A2053" s="40" t="s">
        <v>1495</v>
      </c>
      <c r="B2053" s="40" t="s">
        <v>905</v>
      </c>
      <c r="C2053" s="40" t="s">
        <v>1847</v>
      </c>
      <c r="D2053" s="40" t="s">
        <v>1848</v>
      </c>
      <c r="E2053" s="40" t="s">
        <v>4096</v>
      </c>
      <c r="F2053" s="40"/>
      <c r="G2053" s="40" t="s">
        <v>76</v>
      </c>
      <c r="H2053" s="40" t="s">
        <v>1804</v>
      </c>
      <c r="I2053" s="40" t="s">
        <v>5992</v>
      </c>
      <c r="J2053" s="40" t="s">
        <v>1847</v>
      </c>
      <c r="K2053" s="40"/>
      <c r="L2053" s="40"/>
      <c r="M2053" s="40" t="s">
        <v>6772</v>
      </c>
      <c r="N2053" s="40">
        <v>60</v>
      </c>
      <c r="O2053" s="40" t="b">
        <v>0</v>
      </c>
      <c r="P2053" s="40" t="s">
        <v>3105</v>
      </c>
      <c r="Q2053" s="40" t="s">
        <v>1853</v>
      </c>
      <c r="R2053" s="40" t="s">
        <v>635</v>
      </c>
    </row>
    <row r="2054" spans="1:18" x14ac:dyDescent="0.25">
      <c r="A2054" s="40" t="s">
        <v>119</v>
      </c>
      <c r="B2054" s="40" t="s">
        <v>905</v>
      </c>
      <c r="C2054" s="40" t="s">
        <v>1847</v>
      </c>
      <c r="D2054" s="40" t="s">
        <v>1848</v>
      </c>
      <c r="E2054" s="40" t="s">
        <v>5326</v>
      </c>
      <c r="F2054" s="40"/>
      <c r="G2054" s="40" t="s">
        <v>1813</v>
      </c>
      <c r="H2054" s="40" t="s">
        <v>1814</v>
      </c>
      <c r="I2054" s="40" t="s">
        <v>5580</v>
      </c>
      <c r="J2054" s="40" t="s">
        <v>1847</v>
      </c>
      <c r="K2054" s="40"/>
      <c r="L2054" s="40"/>
      <c r="M2054" s="40" t="s">
        <v>6773</v>
      </c>
      <c r="N2054" s="40">
        <v>60</v>
      </c>
      <c r="O2054" s="40" t="b">
        <v>0</v>
      </c>
      <c r="P2054" s="40" t="s">
        <v>3105</v>
      </c>
      <c r="Q2054" s="40" t="s">
        <v>1853</v>
      </c>
      <c r="R2054" s="40" t="s">
        <v>635</v>
      </c>
    </row>
    <row r="2055" spans="1:18" x14ac:dyDescent="0.25">
      <c r="A2055" s="40" t="s">
        <v>6774</v>
      </c>
      <c r="B2055" s="40" t="s">
        <v>905</v>
      </c>
      <c r="C2055" s="40" t="s">
        <v>1847</v>
      </c>
      <c r="D2055" s="40" t="s">
        <v>1848</v>
      </c>
      <c r="E2055" s="40" t="s">
        <v>1956</v>
      </c>
      <c r="F2055" s="40"/>
      <c r="G2055" s="40" t="s">
        <v>75</v>
      </c>
      <c r="H2055" s="40" t="s">
        <v>1806</v>
      </c>
      <c r="I2055" s="40" t="s">
        <v>5580</v>
      </c>
      <c r="J2055" s="40" t="s">
        <v>1847</v>
      </c>
      <c r="K2055" s="40"/>
      <c r="L2055" s="40"/>
      <c r="M2055" s="40" t="s">
        <v>6775</v>
      </c>
      <c r="N2055" s="40">
        <v>60</v>
      </c>
      <c r="O2055" s="40" t="b">
        <v>0</v>
      </c>
      <c r="P2055" s="40" t="s">
        <v>3105</v>
      </c>
      <c r="Q2055" s="40" t="s">
        <v>1853</v>
      </c>
      <c r="R2055" s="40" t="s">
        <v>635</v>
      </c>
    </row>
    <row r="2056" spans="1:18" x14ac:dyDescent="0.25">
      <c r="A2056" s="40" t="s">
        <v>1496</v>
      </c>
      <c r="B2056" s="40" t="s">
        <v>905</v>
      </c>
      <c r="C2056" s="40" t="s">
        <v>1847</v>
      </c>
      <c r="D2056" s="40" t="s">
        <v>1848</v>
      </c>
      <c r="E2056" s="40" t="s">
        <v>2102</v>
      </c>
      <c r="F2056" s="40"/>
      <c r="G2056" s="40" t="s">
        <v>1813</v>
      </c>
      <c r="H2056" s="40" t="s">
        <v>1814</v>
      </c>
      <c r="I2056" s="40" t="s">
        <v>5580</v>
      </c>
      <c r="J2056" s="40" t="s">
        <v>1847</v>
      </c>
      <c r="K2056" s="40"/>
      <c r="L2056" s="40"/>
      <c r="M2056" s="40" t="s">
        <v>6776</v>
      </c>
      <c r="N2056" s="40">
        <v>60</v>
      </c>
      <c r="O2056" s="40" t="b">
        <v>0</v>
      </c>
      <c r="P2056" s="40" t="s">
        <v>3105</v>
      </c>
      <c r="Q2056" s="40" t="s">
        <v>1853</v>
      </c>
      <c r="R2056" s="40" t="s">
        <v>635</v>
      </c>
    </row>
    <row r="2057" spans="1:18" x14ac:dyDescent="0.25">
      <c r="A2057" s="41" t="s">
        <v>121</v>
      </c>
      <c r="B2057" s="41" t="s">
        <v>905</v>
      </c>
      <c r="C2057" s="41" t="s">
        <v>1847</v>
      </c>
      <c r="D2057" s="41" t="s">
        <v>1848</v>
      </c>
      <c r="E2057" s="41" t="s">
        <v>2083</v>
      </c>
      <c r="F2057" s="41"/>
      <c r="G2057" s="41" t="s">
        <v>76</v>
      </c>
      <c r="H2057" s="41" t="s">
        <v>1804</v>
      </c>
      <c r="I2057" s="41" t="s">
        <v>5580</v>
      </c>
      <c r="J2057" s="41" t="s">
        <v>1847</v>
      </c>
      <c r="K2057" s="41"/>
      <c r="L2057" s="41"/>
      <c r="M2057" s="41" t="s">
        <v>6777</v>
      </c>
      <c r="N2057" s="41">
        <v>60</v>
      </c>
      <c r="O2057" s="41" t="b">
        <v>0</v>
      </c>
      <c r="P2057" s="41" t="s">
        <v>3105</v>
      </c>
      <c r="Q2057" s="41" t="s">
        <v>1853</v>
      </c>
      <c r="R2057" s="41" t="s">
        <v>635</v>
      </c>
    </row>
    <row r="2058" spans="1:18" x14ac:dyDescent="0.25">
      <c r="A2058" s="41" t="s">
        <v>1497</v>
      </c>
      <c r="B2058" s="41" t="s">
        <v>905</v>
      </c>
      <c r="C2058" s="41" t="s">
        <v>1847</v>
      </c>
      <c r="D2058" s="41" t="s">
        <v>1848</v>
      </c>
      <c r="E2058" s="41" t="s">
        <v>2116</v>
      </c>
      <c r="F2058" s="41"/>
      <c r="G2058" s="41" t="s">
        <v>75</v>
      </c>
      <c r="H2058" s="41" t="s">
        <v>1806</v>
      </c>
      <c r="I2058" s="41" t="s">
        <v>5580</v>
      </c>
      <c r="J2058" s="41" t="s">
        <v>1847</v>
      </c>
      <c r="K2058" s="41"/>
      <c r="L2058" s="41"/>
      <c r="M2058" s="41" t="s">
        <v>6778</v>
      </c>
      <c r="N2058" s="41">
        <v>60</v>
      </c>
      <c r="O2058" s="41" t="b">
        <v>0</v>
      </c>
      <c r="P2058" s="41" t="s">
        <v>3105</v>
      </c>
      <c r="Q2058" s="41" t="s">
        <v>1853</v>
      </c>
      <c r="R2058" s="41" t="s">
        <v>635</v>
      </c>
    </row>
    <row r="2059" spans="1:18" x14ac:dyDescent="0.25">
      <c r="A2059" s="40" t="s">
        <v>1498</v>
      </c>
      <c r="B2059" s="40" t="s">
        <v>905</v>
      </c>
      <c r="C2059" s="40" t="s">
        <v>1847</v>
      </c>
      <c r="D2059" s="40" t="s">
        <v>1848</v>
      </c>
      <c r="E2059" s="40" t="s">
        <v>2083</v>
      </c>
      <c r="F2059" s="40"/>
      <c r="G2059" s="40" t="s">
        <v>76</v>
      </c>
      <c r="H2059" s="40" t="s">
        <v>1804</v>
      </c>
      <c r="I2059" s="40" t="s">
        <v>5580</v>
      </c>
      <c r="J2059" s="40" t="s">
        <v>1847</v>
      </c>
      <c r="K2059" s="40"/>
      <c r="L2059" s="40"/>
      <c r="M2059" s="40" t="s">
        <v>6779</v>
      </c>
      <c r="N2059" s="40">
        <v>60</v>
      </c>
      <c r="O2059" s="40" t="b">
        <v>0</v>
      </c>
      <c r="P2059" s="40" t="s">
        <v>3105</v>
      </c>
      <c r="Q2059" s="40" t="s">
        <v>1853</v>
      </c>
      <c r="R2059" s="40" t="s">
        <v>635</v>
      </c>
    </row>
    <row r="2060" spans="1:18" x14ac:dyDescent="0.25">
      <c r="A2060" s="41" t="s">
        <v>1499</v>
      </c>
      <c r="B2060" s="41" t="s">
        <v>905</v>
      </c>
      <c r="C2060" s="41" t="s">
        <v>1847</v>
      </c>
      <c r="D2060" s="41" t="s">
        <v>1848</v>
      </c>
      <c r="E2060" s="41" t="s">
        <v>1911</v>
      </c>
      <c r="F2060" s="41"/>
      <c r="G2060" s="41" t="s">
        <v>76</v>
      </c>
      <c r="H2060" s="41" t="s">
        <v>1804</v>
      </c>
      <c r="I2060" s="41" t="s">
        <v>5580</v>
      </c>
      <c r="J2060" s="41" t="s">
        <v>1847</v>
      </c>
      <c r="K2060" s="41"/>
      <c r="L2060" s="41"/>
      <c r="M2060" s="41" t="s">
        <v>6780</v>
      </c>
      <c r="N2060" s="41">
        <v>60</v>
      </c>
      <c r="O2060" s="41" t="b">
        <v>0</v>
      </c>
      <c r="P2060" s="41" t="s">
        <v>3105</v>
      </c>
      <c r="Q2060" s="41" t="s">
        <v>1853</v>
      </c>
      <c r="R2060" s="41" t="s">
        <v>635</v>
      </c>
    </row>
    <row r="2061" spans="1:18" x14ac:dyDescent="0.25">
      <c r="A2061" s="41" t="s">
        <v>1500</v>
      </c>
      <c r="B2061" s="41" t="s">
        <v>905</v>
      </c>
      <c r="C2061" s="41" t="s">
        <v>1847</v>
      </c>
      <c r="D2061" s="41" t="s">
        <v>1848</v>
      </c>
      <c r="E2061" s="41" t="s">
        <v>1862</v>
      </c>
      <c r="F2061" s="41"/>
      <c r="G2061" s="41" t="s">
        <v>75</v>
      </c>
      <c r="H2061" s="41" t="s">
        <v>1806</v>
      </c>
      <c r="I2061" s="41" t="s">
        <v>5580</v>
      </c>
      <c r="J2061" s="41" t="s">
        <v>1847</v>
      </c>
      <c r="K2061" s="41"/>
      <c r="L2061" s="41"/>
      <c r="M2061" s="41" t="s">
        <v>6781</v>
      </c>
      <c r="N2061" s="41">
        <v>60</v>
      </c>
      <c r="O2061" s="41" t="b">
        <v>0</v>
      </c>
      <c r="P2061" s="41" t="s">
        <v>3105</v>
      </c>
      <c r="Q2061" s="41" t="s">
        <v>1853</v>
      </c>
      <c r="R2061" s="41" t="s">
        <v>635</v>
      </c>
    </row>
    <row r="2062" spans="1:18" x14ac:dyDescent="0.25">
      <c r="A2062" s="40" t="s">
        <v>1501</v>
      </c>
      <c r="B2062" s="40" t="s">
        <v>903</v>
      </c>
      <c r="C2062" s="40" t="s">
        <v>1847</v>
      </c>
      <c r="D2062" s="40" t="s">
        <v>1848</v>
      </c>
      <c r="E2062" s="40" t="s">
        <v>6065</v>
      </c>
      <c r="F2062" s="40"/>
      <c r="G2062" s="40" t="s">
        <v>75</v>
      </c>
      <c r="H2062" s="40" t="s">
        <v>1806</v>
      </c>
      <c r="I2062" s="40" t="s">
        <v>5580</v>
      </c>
      <c r="J2062" s="40" t="s">
        <v>1847</v>
      </c>
      <c r="K2062" s="40"/>
      <c r="L2062" s="40"/>
      <c r="M2062" s="40" t="s">
        <v>6782</v>
      </c>
      <c r="N2062" s="40">
        <v>60</v>
      </c>
      <c r="O2062" s="40" t="b">
        <v>0</v>
      </c>
      <c r="P2062" s="40" t="s">
        <v>3105</v>
      </c>
      <c r="Q2062" s="40" t="s">
        <v>1853</v>
      </c>
      <c r="R2062" s="40" t="s">
        <v>635</v>
      </c>
    </row>
    <row r="2063" spans="1:18" x14ac:dyDescent="0.25">
      <c r="A2063" s="41" t="s">
        <v>1502</v>
      </c>
      <c r="B2063" s="41" t="s">
        <v>905</v>
      </c>
      <c r="C2063" s="41" t="s">
        <v>1847</v>
      </c>
      <c r="D2063" s="41" t="s">
        <v>1848</v>
      </c>
      <c r="E2063" s="41" t="s">
        <v>5334</v>
      </c>
      <c r="F2063" s="41"/>
      <c r="G2063" s="41" t="s">
        <v>1813</v>
      </c>
      <c r="H2063" s="41" t="s">
        <v>1814</v>
      </c>
      <c r="I2063" s="41" t="s">
        <v>5580</v>
      </c>
      <c r="J2063" s="41" t="s">
        <v>1847</v>
      </c>
      <c r="K2063" s="41"/>
      <c r="L2063" s="41"/>
      <c r="M2063" s="41" t="s">
        <v>6783</v>
      </c>
      <c r="N2063" s="41">
        <v>60</v>
      </c>
      <c r="O2063" s="41" t="b">
        <v>0</v>
      </c>
      <c r="P2063" s="41" t="s">
        <v>3105</v>
      </c>
      <c r="Q2063" s="41" t="s">
        <v>1853</v>
      </c>
      <c r="R2063" s="41" t="s">
        <v>635</v>
      </c>
    </row>
    <row r="2064" spans="1:18" x14ac:dyDescent="0.25">
      <c r="A2064" s="40" t="s">
        <v>1503</v>
      </c>
      <c r="B2064" s="40" t="s">
        <v>5655</v>
      </c>
      <c r="C2064" s="40" t="s">
        <v>1847</v>
      </c>
      <c r="D2064" s="40" t="s">
        <v>1848</v>
      </c>
      <c r="E2064" s="40" t="s">
        <v>6084</v>
      </c>
      <c r="F2064" s="40"/>
      <c r="G2064" s="40" t="s">
        <v>1813</v>
      </c>
      <c r="H2064" s="40" t="s">
        <v>1814</v>
      </c>
      <c r="I2064" s="40" t="s">
        <v>5580</v>
      </c>
      <c r="J2064" s="40" t="s">
        <v>1847</v>
      </c>
      <c r="K2064" s="40"/>
      <c r="L2064" s="40"/>
      <c r="M2064" s="40" t="s">
        <v>6784</v>
      </c>
      <c r="N2064" s="40">
        <v>60</v>
      </c>
      <c r="O2064" s="40" t="b">
        <v>0</v>
      </c>
      <c r="P2064" s="40" t="s">
        <v>3105</v>
      </c>
      <c r="Q2064" s="40" t="s">
        <v>1853</v>
      </c>
      <c r="R2064" s="40" t="s">
        <v>635</v>
      </c>
    </row>
    <row r="2065" spans="1:18" x14ac:dyDescent="0.25">
      <c r="A2065" s="40" t="s">
        <v>322</v>
      </c>
      <c r="B2065" s="40" t="s">
        <v>905</v>
      </c>
      <c r="C2065" s="40" t="s">
        <v>1847</v>
      </c>
      <c r="D2065" s="40" t="s">
        <v>1848</v>
      </c>
      <c r="E2065" s="40" t="s">
        <v>1911</v>
      </c>
      <c r="F2065" s="40"/>
      <c r="G2065" s="40" t="s">
        <v>76</v>
      </c>
      <c r="H2065" s="40" t="s">
        <v>1804</v>
      </c>
      <c r="I2065" s="40" t="s">
        <v>5580</v>
      </c>
      <c r="J2065" s="40" t="s">
        <v>1847</v>
      </c>
      <c r="K2065" s="40"/>
      <c r="L2065" s="40"/>
      <c r="M2065" s="40" t="s">
        <v>6785</v>
      </c>
      <c r="N2065" s="40">
        <v>60</v>
      </c>
      <c r="O2065" s="40" t="b">
        <v>0</v>
      </c>
      <c r="P2065" s="40" t="s">
        <v>3105</v>
      </c>
      <c r="Q2065" s="40" t="s">
        <v>1853</v>
      </c>
      <c r="R2065" s="40" t="s">
        <v>635</v>
      </c>
    </row>
    <row r="2066" spans="1:18" x14ac:dyDescent="0.25">
      <c r="A2066" s="40" t="s">
        <v>1504</v>
      </c>
      <c r="B2066" s="40" t="s">
        <v>905</v>
      </c>
      <c r="C2066" s="40" t="s">
        <v>1847</v>
      </c>
      <c r="D2066" s="40" t="s">
        <v>1848</v>
      </c>
      <c r="E2066" s="40" t="s">
        <v>2764</v>
      </c>
      <c r="F2066" s="40"/>
      <c r="G2066" s="40" t="s">
        <v>1813</v>
      </c>
      <c r="H2066" s="40" t="s">
        <v>1814</v>
      </c>
      <c r="I2066" s="40" t="s">
        <v>5580</v>
      </c>
      <c r="J2066" s="40" t="s">
        <v>1847</v>
      </c>
      <c r="K2066" s="40"/>
      <c r="L2066" s="40"/>
      <c r="M2066" s="40" t="s">
        <v>6786</v>
      </c>
      <c r="N2066" s="40">
        <v>60</v>
      </c>
      <c r="O2066" s="40" t="b">
        <v>0</v>
      </c>
      <c r="P2066" s="40" t="s">
        <v>3105</v>
      </c>
      <c r="Q2066" s="40" t="s">
        <v>1853</v>
      </c>
      <c r="R2066" s="40" t="s">
        <v>635</v>
      </c>
    </row>
    <row r="2067" spans="1:18" x14ac:dyDescent="0.25">
      <c r="A2067" s="41" t="s">
        <v>87</v>
      </c>
      <c r="B2067" s="41" t="s">
        <v>905</v>
      </c>
      <c r="C2067" s="41" t="s">
        <v>1847</v>
      </c>
      <c r="D2067" s="41" t="s">
        <v>1848</v>
      </c>
      <c r="E2067" s="41" t="s">
        <v>1941</v>
      </c>
      <c r="F2067" s="41"/>
      <c r="G2067" s="41" t="s">
        <v>76</v>
      </c>
      <c r="H2067" s="41" t="s">
        <v>1804</v>
      </c>
      <c r="I2067" s="41" t="s">
        <v>5580</v>
      </c>
      <c r="J2067" s="41" t="s">
        <v>1847</v>
      </c>
      <c r="K2067" s="41"/>
      <c r="L2067" s="41"/>
      <c r="M2067" s="41" t="s">
        <v>6787</v>
      </c>
      <c r="N2067" s="41">
        <v>60</v>
      </c>
      <c r="O2067" s="41" t="b">
        <v>0</v>
      </c>
      <c r="P2067" s="41" t="s">
        <v>3105</v>
      </c>
      <c r="Q2067" s="41" t="s">
        <v>1853</v>
      </c>
      <c r="R2067" s="41" t="s">
        <v>635</v>
      </c>
    </row>
    <row r="2068" spans="1:18" x14ac:dyDescent="0.25">
      <c r="A2068" s="41" t="s">
        <v>325</v>
      </c>
      <c r="B2068" s="41" t="s">
        <v>905</v>
      </c>
      <c r="C2068" s="41" t="s">
        <v>1847</v>
      </c>
      <c r="D2068" s="41" t="s">
        <v>1848</v>
      </c>
      <c r="E2068" s="41" t="s">
        <v>1916</v>
      </c>
      <c r="F2068" s="41"/>
      <c r="G2068" s="41" t="s">
        <v>1813</v>
      </c>
      <c r="H2068" s="41" t="s">
        <v>1814</v>
      </c>
      <c r="I2068" s="41" t="s">
        <v>5580</v>
      </c>
      <c r="J2068" s="41" t="s">
        <v>1847</v>
      </c>
      <c r="K2068" s="41"/>
      <c r="L2068" s="41"/>
      <c r="M2068" s="41" t="s">
        <v>6788</v>
      </c>
      <c r="N2068" s="41">
        <v>60</v>
      </c>
      <c r="O2068" s="41" t="b">
        <v>0</v>
      </c>
      <c r="P2068" s="41" t="s">
        <v>3105</v>
      </c>
      <c r="Q2068" s="41" t="s">
        <v>1853</v>
      </c>
      <c r="R2068" s="41" t="s">
        <v>635</v>
      </c>
    </row>
    <row r="2069" spans="1:18" x14ac:dyDescent="0.25">
      <c r="A2069" s="40" t="s">
        <v>1505</v>
      </c>
      <c r="B2069" s="40" t="s">
        <v>905</v>
      </c>
      <c r="C2069" s="40" t="s">
        <v>1847</v>
      </c>
      <c r="D2069" s="40" t="s">
        <v>1848</v>
      </c>
      <c r="E2069" s="40" t="s">
        <v>1941</v>
      </c>
      <c r="F2069" s="40"/>
      <c r="G2069" s="40" t="s">
        <v>76</v>
      </c>
      <c r="H2069" s="40" t="s">
        <v>1804</v>
      </c>
      <c r="I2069" s="40" t="s">
        <v>5580</v>
      </c>
      <c r="J2069" s="40" t="s">
        <v>1847</v>
      </c>
      <c r="K2069" s="40"/>
      <c r="L2069" s="40"/>
      <c r="M2069" s="40" t="s">
        <v>6789</v>
      </c>
      <c r="N2069" s="40">
        <v>60</v>
      </c>
      <c r="O2069" s="40" t="b">
        <v>0</v>
      </c>
      <c r="P2069" s="40" t="s">
        <v>3105</v>
      </c>
      <c r="Q2069" s="40" t="s">
        <v>1853</v>
      </c>
      <c r="R2069" s="40" t="s">
        <v>635</v>
      </c>
    </row>
    <row r="2070" spans="1:18" x14ac:dyDescent="0.25">
      <c r="A2070" s="41" t="s">
        <v>1506</v>
      </c>
      <c r="B2070" s="41" t="s">
        <v>903</v>
      </c>
      <c r="C2070" s="41" t="s">
        <v>1847</v>
      </c>
      <c r="D2070" s="41" t="s">
        <v>1848</v>
      </c>
      <c r="E2070" s="41" t="s">
        <v>5999</v>
      </c>
      <c r="F2070" s="41"/>
      <c r="G2070" s="41" t="s">
        <v>75</v>
      </c>
      <c r="H2070" s="41" t="s">
        <v>1806</v>
      </c>
      <c r="I2070" s="41" t="s">
        <v>5580</v>
      </c>
      <c r="J2070" s="41" t="s">
        <v>1847</v>
      </c>
      <c r="K2070" s="41"/>
      <c r="L2070" s="41"/>
      <c r="M2070" s="41" t="s">
        <v>6790</v>
      </c>
      <c r="N2070" s="41">
        <v>60</v>
      </c>
      <c r="O2070" s="41" t="b">
        <v>0</v>
      </c>
      <c r="P2070" s="41" t="s">
        <v>3105</v>
      </c>
      <c r="Q2070" s="41" t="s">
        <v>1853</v>
      </c>
      <c r="R2070" s="41" t="s">
        <v>635</v>
      </c>
    </row>
    <row r="2071" spans="1:18" x14ac:dyDescent="0.25">
      <c r="A2071" s="41" t="s">
        <v>123</v>
      </c>
      <c r="B2071" s="41" t="s">
        <v>905</v>
      </c>
      <c r="C2071" s="41" t="s">
        <v>1847</v>
      </c>
      <c r="D2071" s="41" t="s">
        <v>1848</v>
      </c>
      <c r="E2071" s="41" t="s">
        <v>4096</v>
      </c>
      <c r="F2071" s="41"/>
      <c r="G2071" s="41" t="s">
        <v>76</v>
      </c>
      <c r="H2071" s="41" t="s">
        <v>1804</v>
      </c>
      <c r="I2071" s="41" t="s">
        <v>5992</v>
      </c>
      <c r="J2071" s="41" t="s">
        <v>1847</v>
      </c>
      <c r="K2071" s="41"/>
      <c r="L2071" s="41"/>
      <c r="M2071" s="41" t="s">
        <v>6791</v>
      </c>
      <c r="N2071" s="41">
        <v>60</v>
      </c>
      <c r="O2071" s="41" t="b">
        <v>0</v>
      </c>
      <c r="P2071" s="41" t="s">
        <v>3105</v>
      </c>
      <c r="Q2071" s="41" t="s">
        <v>1853</v>
      </c>
      <c r="R2071" s="41" t="s">
        <v>635</v>
      </c>
    </row>
    <row r="2072" spans="1:18" x14ac:dyDescent="0.25">
      <c r="A2072" s="40" t="s">
        <v>1507</v>
      </c>
      <c r="B2072" s="40" t="s">
        <v>905</v>
      </c>
      <c r="C2072" s="40" t="s">
        <v>1847</v>
      </c>
      <c r="D2072" s="40" t="s">
        <v>1848</v>
      </c>
      <c r="E2072" s="40" t="s">
        <v>1985</v>
      </c>
      <c r="F2072" s="40"/>
      <c r="G2072" s="40" t="s">
        <v>1813</v>
      </c>
      <c r="H2072" s="40" t="s">
        <v>1814</v>
      </c>
      <c r="I2072" s="40" t="s">
        <v>5580</v>
      </c>
      <c r="J2072" s="40" t="s">
        <v>1847</v>
      </c>
      <c r="K2072" s="40"/>
      <c r="L2072" s="40"/>
      <c r="M2072" s="40" t="s">
        <v>6792</v>
      </c>
      <c r="N2072" s="40">
        <v>60</v>
      </c>
      <c r="O2072" s="40" t="b">
        <v>0</v>
      </c>
      <c r="P2072" s="40" t="s">
        <v>3105</v>
      </c>
      <c r="Q2072" s="40" t="s">
        <v>1853</v>
      </c>
      <c r="R2072" s="40" t="s">
        <v>635</v>
      </c>
    </row>
    <row r="2073" spans="1:18" x14ac:dyDescent="0.25">
      <c r="A2073" s="40" t="s">
        <v>327</v>
      </c>
      <c r="B2073" s="40" t="s">
        <v>905</v>
      </c>
      <c r="C2073" s="40" t="s">
        <v>1847</v>
      </c>
      <c r="D2073" s="40" t="s">
        <v>1848</v>
      </c>
      <c r="E2073" s="40" t="s">
        <v>1941</v>
      </c>
      <c r="F2073" s="40"/>
      <c r="G2073" s="40" t="s">
        <v>76</v>
      </c>
      <c r="H2073" s="40" t="s">
        <v>1804</v>
      </c>
      <c r="I2073" s="40" t="s">
        <v>5580</v>
      </c>
      <c r="J2073" s="40" t="s">
        <v>1847</v>
      </c>
      <c r="K2073" s="40"/>
      <c r="L2073" s="40"/>
      <c r="M2073" s="40" t="s">
        <v>6793</v>
      </c>
      <c r="N2073" s="40">
        <v>60</v>
      </c>
      <c r="O2073" s="40" t="b">
        <v>0</v>
      </c>
      <c r="P2073" s="40" t="s">
        <v>3105</v>
      </c>
      <c r="Q2073" s="40" t="s">
        <v>1853</v>
      </c>
      <c r="R2073" s="40" t="s">
        <v>635</v>
      </c>
    </row>
    <row r="2074" spans="1:18" x14ac:dyDescent="0.25">
      <c r="A2074" s="40" t="s">
        <v>328</v>
      </c>
      <c r="B2074" s="40" t="s">
        <v>905</v>
      </c>
      <c r="C2074" s="40" t="s">
        <v>1847</v>
      </c>
      <c r="D2074" s="40" t="s">
        <v>1848</v>
      </c>
      <c r="E2074" s="40" t="s">
        <v>1941</v>
      </c>
      <c r="F2074" s="40"/>
      <c r="G2074" s="40" t="s">
        <v>76</v>
      </c>
      <c r="H2074" s="40" t="s">
        <v>1804</v>
      </c>
      <c r="I2074" s="40" t="s">
        <v>5580</v>
      </c>
      <c r="J2074" s="40" t="s">
        <v>1847</v>
      </c>
      <c r="K2074" s="40"/>
      <c r="L2074" s="40"/>
      <c r="M2074" s="40" t="s">
        <v>6794</v>
      </c>
      <c r="N2074" s="40">
        <v>60</v>
      </c>
      <c r="O2074" s="40" t="b">
        <v>0</v>
      </c>
      <c r="P2074" s="40" t="s">
        <v>3105</v>
      </c>
      <c r="Q2074" s="40" t="s">
        <v>1853</v>
      </c>
      <c r="R2074" s="40" t="s">
        <v>635</v>
      </c>
    </row>
    <row r="2075" spans="1:18" x14ac:dyDescent="0.25">
      <c r="A2075" s="40" t="s">
        <v>1508</v>
      </c>
      <c r="B2075" s="40" t="s">
        <v>903</v>
      </c>
      <c r="C2075" s="40" t="s">
        <v>1847</v>
      </c>
      <c r="D2075" s="40" t="s">
        <v>1848</v>
      </c>
      <c r="E2075" s="40" t="s">
        <v>3353</v>
      </c>
      <c r="F2075" s="40"/>
      <c r="G2075" s="40" t="s">
        <v>1813</v>
      </c>
      <c r="H2075" s="40" t="s">
        <v>1814</v>
      </c>
      <c r="I2075" s="40" t="s">
        <v>5580</v>
      </c>
      <c r="J2075" s="40" t="s">
        <v>1847</v>
      </c>
      <c r="K2075" s="40"/>
      <c r="L2075" s="40"/>
      <c r="M2075" s="40" t="s">
        <v>6795</v>
      </c>
      <c r="N2075" s="40">
        <v>60</v>
      </c>
      <c r="O2075" s="40" t="b">
        <v>0</v>
      </c>
      <c r="P2075" s="40" t="s">
        <v>3105</v>
      </c>
      <c r="Q2075" s="40" t="s">
        <v>1853</v>
      </c>
      <c r="R2075" s="40" t="s">
        <v>635</v>
      </c>
    </row>
    <row r="2076" spans="1:18" x14ac:dyDescent="0.25">
      <c r="A2076" s="40" t="s">
        <v>330</v>
      </c>
      <c r="B2076" s="40" t="s">
        <v>905</v>
      </c>
      <c r="C2076" s="40" t="s">
        <v>1847</v>
      </c>
      <c r="D2076" s="40" t="s">
        <v>1848</v>
      </c>
      <c r="E2076" s="40" t="s">
        <v>1968</v>
      </c>
      <c r="F2076" s="40"/>
      <c r="G2076" s="40" t="s">
        <v>75</v>
      </c>
      <c r="H2076" s="40" t="s">
        <v>1806</v>
      </c>
      <c r="I2076" s="40" t="s">
        <v>5580</v>
      </c>
      <c r="J2076" s="40" t="s">
        <v>1847</v>
      </c>
      <c r="K2076" s="40"/>
      <c r="L2076" s="40"/>
      <c r="M2076" s="40" t="s">
        <v>6796</v>
      </c>
      <c r="N2076" s="40">
        <v>60</v>
      </c>
      <c r="O2076" s="40" t="b">
        <v>0</v>
      </c>
      <c r="P2076" s="40" t="s">
        <v>3105</v>
      </c>
      <c r="Q2076" s="40" t="s">
        <v>1853</v>
      </c>
      <c r="R2076" s="40" t="s">
        <v>635</v>
      </c>
    </row>
    <row r="2077" spans="1:18" x14ac:dyDescent="0.25">
      <c r="A2077" s="40" t="s">
        <v>332</v>
      </c>
      <c r="B2077" s="40" t="s">
        <v>905</v>
      </c>
      <c r="C2077" s="40" t="s">
        <v>1847</v>
      </c>
      <c r="D2077" s="40" t="s">
        <v>1848</v>
      </c>
      <c r="E2077" s="40" t="s">
        <v>1888</v>
      </c>
      <c r="F2077" s="40"/>
      <c r="G2077" s="40" t="s">
        <v>1813</v>
      </c>
      <c r="H2077" s="40" t="s">
        <v>1814</v>
      </c>
      <c r="I2077" s="40" t="s">
        <v>5580</v>
      </c>
      <c r="J2077" s="40" t="s">
        <v>1847</v>
      </c>
      <c r="K2077" s="40"/>
      <c r="L2077" s="40"/>
      <c r="M2077" s="40" t="s">
        <v>6797</v>
      </c>
      <c r="N2077" s="40">
        <v>60</v>
      </c>
      <c r="O2077" s="40" t="b">
        <v>0</v>
      </c>
      <c r="P2077" s="40" t="s">
        <v>3105</v>
      </c>
      <c r="Q2077" s="40" t="s">
        <v>1853</v>
      </c>
      <c r="R2077" s="40" t="s">
        <v>635</v>
      </c>
    </row>
    <row r="2078" spans="1:18" x14ac:dyDescent="0.25">
      <c r="A2078" s="40" t="s">
        <v>233</v>
      </c>
      <c r="B2078" s="40" t="s">
        <v>905</v>
      </c>
      <c r="C2078" s="40" t="s">
        <v>1847</v>
      </c>
      <c r="D2078" s="40" t="s">
        <v>1848</v>
      </c>
      <c r="E2078" s="40" t="s">
        <v>1968</v>
      </c>
      <c r="F2078" s="40"/>
      <c r="G2078" s="40" t="s">
        <v>75</v>
      </c>
      <c r="H2078" s="40" t="s">
        <v>1806</v>
      </c>
      <c r="I2078" s="40" t="s">
        <v>5580</v>
      </c>
      <c r="J2078" s="40" t="s">
        <v>1847</v>
      </c>
      <c r="K2078" s="40"/>
      <c r="L2078" s="40"/>
      <c r="M2078" s="40" t="s">
        <v>6798</v>
      </c>
      <c r="N2078" s="40">
        <v>60</v>
      </c>
      <c r="O2078" s="40" t="b">
        <v>0</v>
      </c>
      <c r="P2078" s="40" t="s">
        <v>3105</v>
      </c>
      <c r="Q2078" s="40" t="s">
        <v>1853</v>
      </c>
      <c r="R2078" s="40" t="s">
        <v>635</v>
      </c>
    </row>
    <row r="2079" spans="1:18" x14ac:dyDescent="0.25">
      <c r="A2079" s="41" t="s">
        <v>6799</v>
      </c>
      <c r="B2079" s="41" t="s">
        <v>905</v>
      </c>
      <c r="C2079" s="41" t="s">
        <v>1847</v>
      </c>
      <c r="D2079" s="41" t="s">
        <v>1848</v>
      </c>
      <c r="E2079" s="41" t="s">
        <v>1985</v>
      </c>
      <c r="F2079" s="41"/>
      <c r="G2079" s="41" t="s">
        <v>1813</v>
      </c>
      <c r="H2079" s="41" t="s">
        <v>1814</v>
      </c>
      <c r="I2079" s="41" t="s">
        <v>5580</v>
      </c>
      <c r="J2079" s="41" t="s">
        <v>1847</v>
      </c>
      <c r="K2079" s="41"/>
      <c r="L2079" s="41"/>
      <c r="M2079" s="41" t="s">
        <v>6800</v>
      </c>
      <c r="N2079" s="41">
        <v>60</v>
      </c>
      <c r="O2079" s="41" t="b">
        <v>0</v>
      </c>
      <c r="P2079" s="41" t="s">
        <v>3105</v>
      </c>
      <c r="Q2079" s="41" t="s">
        <v>1853</v>
      </c>
      <c r="R2079" s="41" t="s">
        <v>635</v>
      </c>
    </row>
    <row r="2080" spans="1:18" x14ac:dyDescent="0.25">
      <c r="A2080" s="40" t="s">
        <v>1509</v>
      </c>
      <c r="B2080" s="40" t="s">
        <v>905</v>
      </c>
      <c r="C2080" s="40" t="s">
        <v>1847</v>
      </c>
      <c r="D2080" s="40" t="s">
        <v>1848</v>
      </c>
      <c r="E2080" s="40" t="s">
        <v>6091</v>
      </c>
      <c r="F2080" s="40"/>
      <c r="G2080" s="40" t="s">
        <v>1813</v>
      </c>
      <c r="H2080" s="40" t="s">
        <v>1814</v>
      </c>
      <c r="I2080" s="40" t="s">
        <v>5580</v>
      </c>
      <c r="J2080" s="40" t="s">
        <v>1847</v>
      </c>
      <c r="K2080" s="40"/>
      <c r="L2080" s="40"/>
      <c r="M2080" s="40" t="s">
        <v>6801</v>
      </c>
      <c r="N2080" s="40">
        <v>60</v>
      </c>
      <c r="O2080" s="40" t="b">
        <v>0</v>
      </c>
      <c r="P2080" s="40" t="s">
        <v>3105</v>
      </c>
      <c r="Q2080" s="40" t="s">
        <v>1853</v>
      </c>
      <c r="R2080" s="40" t="s">
        <v>635</v>
      </c>
    </row>
    <row r="2081" spans="1:18" x14ac:dyDescent="0.25">
      <c r="A2081" s="40" t="s">
        <v>1510</v>
      </c>
      <c r="B2081" s="40" t="s">
        <v>903</v>
      </c>
      <c r="C2081" s="40" t="s">
        <v>1847</v>
      </c>
      <c r="D2081" s="40" t="s">
        <v>1848</v>
      </c>
      <c r="E2081" s="40" t="s">
        <v>3164</v>
      </c>
      <c r="F2081" s="40"/>
      <c r="G2081" s="40" t="s">
        <v>1813</v>
      </c>
      <c r="H2081" s="40" t="s">
        <v>1814</v>
      </c>
      <c r="I2081" s="40" t="s">
        <v>5580</v>
      </c>
      <c r="J2081" s="40" t="s">
        <v>1847</v>
      </c>
      <c r="K2081" s="40"/>
      <c r="L2081" s="40"/>
      <c r="M2081" s="40" t="s">
        <v>6802</v>
      </c>
      <c r="N2081" s="40">
        <v>60</v>
      </c>
      <c r="O2081" s="40" t="b">
        <v>0</v>
      </c>
      <c r="P2081" s="40" t="s">
        <v>3105</v>
      </c>
      <c r="Q2081" s="40" t="s">
        <v>1853</v>
      </c>
      <c r="R2081" s="40" t="s">
        <v>635</v>
      </c>
    </row>
    <row r="2082" spans="1:18" x14ac:dyDescent="0.25">
      <c r="A2082" s="40" t="s">
        <v>6803</v>
      </c>
      <c r="B2082" s="40" t="s">
        <v>905</v>
      </c>
      <c r="C2082" s="40" t="s">
        <v>1847</v>
      </c>
      <c r="D2082" s="40" t="s">
        <v>1848</v>
      </c>
      <c r="E2082" s="40" t="s">
        <v>2764</v>
      </c>
      <c r="F2082" s="40"/>
      <c r="G2082" s="40" t="s">
        <v>1813</v>
      </c>
      <c r="H2082" s="40" t="s">
        <v>1814</v>
      </c>
      <c r="I2082" s="40" t="s">
        <v>5580</v>
      </c>
      <c r="J2082" s="40" t="s">
        <v>1847</v>
      </c>
      <c r="K2082" s="40"/>
      <c r="L2082" s="40"/>
      <c r="M2082" s="40" t="s">
        <v>6804</v>
      </c>
      <c r="N2082" s="40">
        <v>60</v>
      </c>
      <c r="O2082" s="40" t="b">
        <v>0</v>
      </c>
      <c r="P2082" s="40" t="s">
        <v>3105</v>
      </c>
      <c r="Q2082" s="40" t="s">
        <v>1853</v>
      </c>
      <c r="R2082" s="40" t="s">
        <v>635</v>
      </c>
    </row>
    <row r="2083" spans="1:18" x14ac:dyDescent="0.25">
      <c r="A2083" s="40" t="s">
        <v>335</v>
      </c>
      <c r="B2083" s="40" t="s">
        <v>905</v>
      </c>
      <c r="C2083" s="40" t="s">
        <v>1847</v>
      </c>
      <c r="D2083" s="40" t="s">
        <v>1848</v>
      </c>
      <c r="E2083" s="40" t="s">
        <v>1960</v>
      </c>
      <c r="F2083" s="40"/>
      <c r="G2083" s="40" t="s">
        <v>76</v>
      </c>
      <c r="H2083" s="40" t="s">
        <v>1804</v>
      </c>
      <c r="I2083" s="40" t="s">
        <v>5580</v>
      </c>
      <c r="J2083" s="40" t="s">
        <v>1847</v>
      </c>
      <c r="K2083" s="40"/>
      <c r="L2083" s="40"/>
      <c r="M2083" s="40" t="s">
        <v>6805</v>
      </c>
      <c r="N2083" s="40">
        <v>60</v>
      </c>
      <c r="O2083" s="40" t="b">
        <v>0</v>
      </c>
      <c r="P2083" s="40" t="s">
        <v>3105</v>
      </c>
      <c r="Q2083" s="40" t="s">
        <v>1853</v>
      </c>
      <c r="R2083" s="40" t="s">
        <v>635</v>
      </c>
    </row>
    <row r="2084" spans="1:18" x14ac:dyDescent="0.25">
      <c r="A2084" s="41" t="s">
        <v>1511</v>
      </c>
      <c r="B2084" s="41" t="s">
        <v>903</v>
      </c>
      <c r="C2084" s="41" t="s">
        <v>1847</v>
      </c>
      <c r="D2084" s="41" t="s">
        <v>1848</v>
      </c>
      <c r="E2084" s="41" t="s">
        <v>3164</v>
      </c>
      <c r="F2084" s="41"/>
      <c r="G2084" s="41" t="s">
        <v>1813</v>
      </c>
      <c r="H2084" s="41" t="s">
        <v>1814</v>
      </c>
      <c r="I2084" s="41" t="s">
        <v>5580</v>
      </c>
      <c r="J2084" s="41" t="s">
        <v>1847</v>
      </c>
      <c r="K2084" s="41"/>
      <c r="L2084" s="41"/>
      <c r="M2084" s="41" t="s">
        <v>6806</v>
      </c>
      <c r="N2084" s="41">
        <v>60</v>
      </c>
      <c r="O2084" s="41" t="b">
        <v>0</v>
      </c>
      <c r="P2084" s="41" t="s">
        <v>3105</v>
      </c>
      <c r="Q2084" s="41" t="s">
        <v>1853</v>
      </c>
      <c r="R2084" s="41" t="s">
        <v>635</v>
      </c>
    </row>
    <row r="2085" spans="1:18" x14ac:dyDescent="0.25">
      <c r="A2085" s="41" t="s">
        <v>1512</v>
      </c>
      <c r="B2085" s="41" t="s">
        <v>905</v>
      </c>
      <c r="C2085" s="41" t="s">
        <v>1847</v>
      </c>
      <c r="D2085" s="41" t="s">
        <v>1848</v>
      </c>
      <c r="E2085" s="41" t="s">
        <v>2102</v>
      </c>
      <c r="F2085" s="41"/>
      <c r="G2085" s="41" t="s">
        <v>1813</v>
      </c>
      <c r="H2085" s="41" t="s">
        <v>1814</v>
      </c>
      <c r="I2085" s="41" t="s">
        <v>5580</v>
      </c>
      <c r="J2085" s="41" t="s">
        <v>1847</v>
      </c>
      <c r="K2085" s="41"/>
      <c r="L2085" s="41"/>
      <c r="M2085" s="41" t="s">
        <v>6807</v>
      </c>
      <c r="N2085" s="41">
        <v>60</v>
      </c>
      <c r="O2085" s="41" t="b">
        <v>0</v>
      </c>
      <c r="P2085" s="41" t="s">
        <v>3105</v>
      </c>
      <c r="Q2085" s="41" t="s">
        <v>1853</v>
      </c>
      <c r="R2085" s="41" t="s">
        <v>635</v>
      </c>
    </row>
    <row r="2086" spans="1:18" x14ac:dyDescent="0.25">
      <c r="A2086" s="40" t="s">
        <v>1513</v>
      </c>
      <c r="B2086" s="40" t="s">
        <v>905</v>
      </c>
      <c r="C2086" s="40" t="s">
        <v>1847</v>
      </c>
      <c r="D2086" s="40" t="s">
        <v>1848</v>
      </c>
      <c r="E2086" s="40" t="s">
        <v>2083</v>
      </c>
      <c r="F2086" s="40"/>
      <c r="G2086" s="40" t="s">
        <v>76</v>
      </c>
      <c r="H2086" s="40" t="s">
        <v>1804</v>
      </c>
      <c r="I2086" s="40" t="s">
        <v>5580</v>
      </c>
      <c r="J2086" s="40" t="s">
        <v>1847</v>
      </c>
      <c r="K2086" s="40"/>
      <c r="L2086" s="40"/>
      <c r="M2086" s="40" t="s">
        <v>6808</v>
      </c>
      <c r="N2086" s="40">
        <v>60</v>
      </c>
      <c r="O2086" s="40" t="b">
        <v>0</v>
      </c>
      <c r="P2086" s="40" t="s">
        <v>3105</v>
      </c>
      <c r="Q2086" s="40" t="s">
        <v>1853</v>
      </c>
      <c r="R2086" s="40" t="s">
        <v>635</v>
      </c>
    </row>
    <row r="2087" spans="1:18" x14ac:dyDescent="0.25">
      <c r="A2087" s="40" t="s">
        <v>1514</v>
      </c>
      <c r="B2087" s="40" t="s">
        <v>905</v>
      </c>
      <c r="C2087" s="40" t="s">
        <v>1847</v>
      </c>
      <c r="D2087" s="40" t="s">
        <v>1848</v>
      </c>
      <c r="E2087" s="40" t="s">
        <v>1916</v>
      </c>
      <c r="F2087" s="40"/>
      <c r="G2087" s="40" t="s">
        <v>1813</v>
      </c>
      <c r="H2087" s="40" t="s">
        <v>1814</v>
      </c>
      <c r="I2087" s="40" t="s">
        <v>5580</v>
      </c>
      <c r="J2087" s="40" t="s">
        <v>1847</v>
      </c>
      <c r="K2087" s="40"/>
      <c r="L2087" s="40"/>
      <c r="M2087" s="40" t="s">
        <v>6809</v>
      </c>
      <c r="N2087" s="40">
        <v>60</v>
      </c>
      <c r="O2087" s="40" t="b">
        <v>0</v>
      </c>
      <c r="P2087" s="40" t="s">
        <v>3105</v>
      </c>
      <c r="Q2087" s="40" t="s">
        <v>1853</v>
      </c>
      <c r="R2087" s="40" t="s">
        <v>635</v>
      </c>
    </row>
    <row r="2088" spans="1:18" x14ac:dyDescent="0.25">
      <c r="A2088" s="40" t="s">
        <v>336</v>
      </c>
      <c r="B2088" s="40" t="s">
        <v>905</v>
      </c>
      <c r="C2088" s="40" t="s">
        <v>1847</v>
      </c>
      <c r="D2088" s="40" t="s">
        <v>1848</v>
      </c>
      <c r="E2088" s="40" t="s">
        <v>1916</v>
      </c>
      <c r="F2088" s="40"/>
      <c r="G2088" s="40" t="s">
        <v>1813</v>
      </c>
      <c r="H2088" s="40" t="s">
        <v>1814</v>
      </c>
      <c r="I2088" s="40" t="s">
        <v>5580</v>
      </c>
      <c r="J2088" s="40" t="s">
        <v>1847</v>
      </c>
      <c r="K2088" s="40"/>
      <c r="L2088" s="40"/>
      <c r="M2088" s="40" t="s">
        <v>6810</v>
      </c>
      <c r="N2088" s="40">
        <v>60</v>
      </c>
      <c r="O2088" s="40" t="b">
        <v>0</v>
      </c>
      <c r="P2088" s="40" t="s">
        <v>3105</v>
      </c>
      <c r="Q2088" s="40" t="s">
        <v>1853</v>
      </c>
      <c r="R2088" s="40" t="s">
        <v>635</v>
      </c>
    </row>
    <row r="2089" spans="1:18" x14ac:dyDescent="0.25">
      <c r="A2089" s="40" t="s">
        <v>1515</v>
      </c>
      <c r="B2089" s="40" t="s">
        <v>903</v>
      </c>
      <c r="C2089" s="40" t="s">
        <v>1847</v>
      </c>
      <c r="D2089" s="40" t="s">
        <v>1848</v>
      </c>
      <c r="E2089" s="40" t="s">
        <v>2060</v>
      </c>
      <c r="F2089" s="40"/>
      <c r="G2089" s="40" t="s">
        <v>75</v>
      </c>
      <c r="H2089" s="40" t="s">
        <v>1806</v>
      </c>
      <c r="I2089" s="40" t="s">
        <v>5580</v>
      </c>
      <c r="J2089" s="40" t="s">
        <v>1847</v>
      </c>
      <c r="K2089" s="40"/>
      <c r="L2089" s="40"/>
      <c r="M2089" s="40" t="s">
        <v>6811</v>
      </c>
      <c r="N2089" s="40">
        <v>60</v>
      </c>
      <c r="O2089" s="40" t="b">
        <v>0</v>
      </c>
      <c r="P2089" s="40" t="s">
        <v>3105</v>
      </c>
      <c r="Q2089" s="40" t="s">
        <v>1853</v>
      </c>
      <c r="R2089" s="40" t="s">
        <v>635</v>
      </c>
    </row>
    <row r="2090" spans="1:18" x14ac:dyDescent="0.25">
      <c r="A2090" s="40" t="s">
        <v>1516</v>
      </c>
      <c r="B2090" s="40" t="s">
        <v>903</v>
      </c>
      <c r="C2090" s="40" t="s">
        <v>1847</v>
      </c>
      <c r="D2090" s="40" t="s">
        <v>1848</v>
      </c>
      <c r="E2090" s="40" t="s">
        <v>2116</v>
      </c>
      <c r="F2090" s="40"/>
      <c r="G2090" s="40" t="s">
        <v>75</v>
      </c>
      <c r="H2090" s="40" t="s">
        <v>1806</v>
      </c>
      <c r="I2090" s="40" t="s">
        <v>5580</v>
      </c>
      <c r="J2090" s="40" t="s">
        <v>1847</v>
      </c>
      <c r="K2090" s="40"/>
      <c r="L2090" s="40"/>
      <c r="M2090" s="40" t="s">
        <v>6812</v>
      </c>
      <c r="N2090" s="40">
        <v>60</v>
      </c>
      <c r="O2090" s="40" t="b">
        <v>0</v>
      </c>
      <c r="P2090" s="40" t="s">
        <v>3105</v>
      </c>
      <c r="Q2090" s="40" t="s">
        <v>1853</v>
      </c>
      <c r="R2090" s="40" t="s">
        <v>635</v>
      </c>
    </row>
    <row r="2091" spans="1:18" x14ac:dyDescent="0.25">
      <c r="A2091" s="41" t="s">
        <v>124</v>
      </c>
      <c r="B2091" s="41" t="s">
        <v>905</v>
      </c>
      <c r="C2091" s="41" t="s">
        <v>1847</v>
      </c>
      <c r="D2091" s="41" t="s">
        <v>1848</v>
      </c>
      <c r="E2091" s="41" t="s">
        <v>6091</v>
      </c>
      <c r="F2091" s="41"/>
      <c r="G2091" s="41" t="s">
        <v>1813</v>
      </c>
      <c r="H2091" s="41" t="s">
        <v>1814</v>
      </c>
      <c r="I2091" s="41" t="s">
        <v>5580</v>
      </c>
      <c r="J2091" s="41" t="s">
        <v>1847</v>
      </c>
      <c r="K2091" s="41"/>
      <c r="L2091" s="41"/>
      <c r="M2091" s="41" t="s">
        <v>6813</v>
      </c>
      <c r="N2091" s="41">
        <v>60</v>
      </c>
      <c r="O2091" s="41" t="b">
        <v>0</v>
      </c>
      <c r="P2091" s="41" t="s">
        <v>3105</v>
      </c>
      <c r="Q2091" s="41" t="s">
        <v>1853</v>
      </c>
      <c r="R2091" s="41" t="s">
        <v>635</v>
      </c>
    </row>
    <row r="2092" spans="1:18" x14ac:dyDescent="0.25">
      <c r="A2092" s="41" t="s">
        <v>338</v>
      </c>
      <c r="B2092" s="41" t="s">
        <v>905</v>
      </c>
      <c r="C2092" s="41" t="s">
        <v>1847</v>
      </c>
      <c r="D2092" s="41" t="s">
        <v>1848</v>
      </c>
      <c r="E2092" s="41" t="s">
        <v>1911</v>
      </c>
      <c r="F2092" s="41"/>
      <c r="G2092" s="41" t="s">
        <v>76</v>
      </c>
      <c r="H2092" s="41" t="s">
        <v>1804</v>
      </c>
      <c r="I2092" s="41" t="s">
        <v>5580</v>
      </c>
      <c r="J2092" s="41" t="s">
        <v>1847</v>
      </c>
      <c r="K2092" s="41"/>
      <c r="L2092" s="41"/>
      <c r="M2092" s="41" t="s">
        <v>6814</v>
      </c>
      <c r="N2092" s="41">
        <v>60</v>
      </c>
      <c r="O2092" s="41" t="b">
        <v>0</v>
      </c>
      <c r="P2092" s="41" t="s">
        <v>3105</v>
      </c>
      <c r="Q2092" s="41" t="s">
        <v>1853</v>
      </c>
      <c r="R2092" s="41" t="s">
        <v>635</v>
      </c>
    </row>
    <row r="2093" spans="1:18" x14ac:dyDescent="0.25">
      <c r="A2093" s="40" t="s">
        <v>1517</v>
      </c>
      <c r="B2093" s="40" t="s">
        <v>903</v>
      </c>
      <c r="C2093" s="40" t="s">
        <v>1847</v>
      </c>
      <c r="D2093" s="40" t="s">
        <v>1848</v>
      </c>
      <c r="E2093" s="40" t="s">
        <v>4322</v>
      </c>
      <c r="F2093" s="40"/>
      <c r="G2093" s="40" t="s">
        <v>75</v>
      </c>
      <c r="H2093" s="40" t="s">
        <v>1806</v>
      </c>
      <c r="I2093" s="40" t="s">
        <v>5580</v>
      </c>
      <c r="J2093" s="40" t="s">
        <v>1847</v>
      </c>
      <c r="K2093" s="40"/>
      <c r="L2093" s="40"/>
      <c r="M2093" s="40" t="s">
        <v>6815</v>
      </c>
      <c r="N2093" s="40">
        <v>60</v>
      </c>
      <c r="O2093" s="40" t="b">
        <v>0</v>
      </c>
      <c r="P2093" s="40" t="s">
        <v>3105</v>
      </c>
      <c r="Q2093" s="40" t="s">
        <v>1853</v>
      </c>
      <c r="R2093" s="40" t="s">
        <v>635</v>
      </c>
    </row>
    <row r="2094" spans="1:18" x14ac:dyDescent="0.25">
      <c r="A2094" s="40" t="s">
        <v>126</v>
      </c>
      <c r="B2094" s="40" t="s">
        <v>905</v>
      </c>
      <c r="C2094" s="40" t="s">
        <v>1847</v>
      </c>
      <c r="D2094" s="40" t="s">
        <v>1848</v>
      </c>
      <c r="E2094" s="40" t="s">
        <v>6747</v>
      </c>
      <c r="F2094" s="40"/>
      <c r="G2094" s="40" t="s">
        <v>75</v>
      </c>
      <c r="H2094" s="40" t="s">
        <v>1806</v>
      </c>
      <c r="I2094" s="40" t="s">
        <v>5580</v>
      </c>
      <c r="J2094" s="40" t="s">
        <v>1847</v>
      </c>
      <c r="K2094" s="40"/>
      <c r="L2094" s="40"/>
      <c r="M2094" s="40" t="s">
        <v>6816</v>
      </c>
      <c r="N2094" s="40">
        <v>60</v>
      </c>
      <c r="O2094" s="40" t="b">
        <v>0</v>
      </c>
      <c r="P2094" s="40" t="s">
        <v>3105</v>
      </c>
      <c r="Q2094" s="40" t="s">
        <v>1853</v>
      </c>
      <c r="R2094" s="40" t="s">
        <v>635</v>
      </c>
    </row>
    <row r="2095" spans="1:18" x14ac:dyDescent="0.25">
      <c r="A2095" s="41" t="s">
        <v>1518</v>
      </c>
      <c r="B2095" s="41" t="s">
        <v>905</v>
      </c>
      <c r="C2095" s="41" t="s">
        <v>1847</v>
      </c>
      <c r="D2095" s="41" t="s">
        <v>1848</v>
      </c>
      <c r="E2095" s="41" t="s">
        <v>1911</v>
      </c>
      <c r="F2095" s="41"/>
      <c r="G2095" s="41" t="s">
        <v>76</v>
      </c>
      <c r="H2095" s="41" t="s">
        <v>1804</v>
      </c>
      <c r="I2095" s="41" t="s">
        <v>5580</v>
      </c>
      <c r="J2095" s="41" t="s">
        <v>1847</v>
      </c>
      <c r="K2095" s="41"/>
      <c r="L2095" s="41"/>
      <c r="M2095" s="41" t="s">
        <v>6817</v>
      </c>
      <c r="N2095" s="41">
        <v>60</v>
      </c>
      <c r="O2095" s="41" t="b">
        <v>0</v>
      </c>
      <c r="P2095" s="41" t="s">
        <v>3105</v>
      </c>
      <c r="Q2095" s="41" t="s">
        <v>1853</v>
      </c>
      <c r="R2095" s="41" t="s">
        <v>635</v>
      </c>
    </row>
    <row r="2096" spans="1:18" x14ac:dyDescent="0.25">
      <c r="A2096" s="41" t="s">
        <v>1519</v>
      </c>
      <c r="B2096" s="41" t="s">
        <v>903</v>
      </c>
      <c r="C2096" s="41" t="s">
        <v>1847</v>
      </c>
      <c r="D2096" s="41" t="s">
        <v>1848</v>
      </c>
      <c r="E2096" s="41" t="s">
        <v>6065</v>
      </c>
      <c r="F2096" s="41"/>
      <c r="G2096" s="41" t="s">
        <v>75</v>
      </c>
      <c r="H2096" s="41" t="s">
        <v>1806</v>
      </c>
      <c r="I2096" s="41" t="s">
        <v>5580</v>
      </c>
      <c r="J2096" s="41" t="s">
        <v>1847</v>
      </c>
      <c r="K2096" s="41"/>
      <c r="L2096" s="41"/>
      <c r="M2096" s="41" t="s">
        <v>6818</v>
      </c>
      <c r="N2096" s="41">
        <v>60</v>
      </c>
      <c r="O2096" s="41" t="b">
        <v>0</v>
      </c>
      <c r="P2096" s="41" t="s">
        <v>3105</v>
      </c>
      <c r="Q2096" s="41" t="s">
        <v>1853</v>
      </c>
      <c r="R2096" s="41" t="s">
        <v>635</v>
      </c>
    </row>
    <row r="2097" spans="1:18" x14ac:dyDescent="0.25">
      <c r="A2097" s="40" t="s">
        <v>339</v>
      </c>
      <c r="B2097" s="40" t="s">
        <v>905</v>
      </c>
      <c r="C2097" s="40" t="s">
        <v>1847</v>
      </c>
      <c r="D2097" s="40" t="s">
        <v>1848</v>
      </c>
      <c r="E2097" s="40" t="s">
        <v>1985</v>
      </c>
      <c r="F2097" s="40"/>
      <c r="G2097" s="40" t="s">
        <v>1813</v>
      </c>
      <c r="H2097" s="40" t="s">
        <v>1814</v>
      </c>
      <c r="I2097" s="40" t="s">
        <v>5580</v>
      </c>
      <c r="J2097" s="40" t="s">
        <v>1847</v>
      </c>
      <c r="K2097" s="40"/>
      <c r="L2097" s="40"/>
      <c r="M2097" s="40" t="s">
        <v>6819</v>
      </c>
      <c r="N2097" s="40">
        <v>60</v>
      </c>
      <c r="O2097" s="40" t="b">
        <v>0</v>
      </c>
      <c r="P2097" s="40" t="s">
        <v>3105</v>
      </c>
      <c r="Q2097" s="40" t="s">
        <v>1853</v>
      </c>
      <c r="R2097" s="40" t="s">
        <v>635</v>
      </c>
    </row>
    <row r="2098" spans="1:18" x14ac:dyDescent="0.25">
      <c r="A2098" s="40" t="s">
        <v>1520</v>
      </c>
      <c r="B2098" s="40" t="s">
        <v>905</v>
      </c>
      <c r="C2098" s="40" t="s">
        <v>1847</v>
      </c>
      <c r="D2098" s="40" t="s">
        <v>1848</v>
      </c>
      <c r="E2098" s="40" t="s">
        <v>1960</v>
      </c>
      <c r="F2098" s="40"/>
      <c r="G2098" s="40" t="s">
        <v>76</v>
      </c>
      <c r="H2098" s="40" t="s">
        <v>1804</v>
      </c>
      <c r="I2098" s="40" t="s">
        <v>5580</v>
      </c>
      <c r="J2098" s="40" t="s">
        <v>1847</v>
      </c>
      <c r="K2098" s="40"/>
      <c r="L2098" s="40"/>
      <c r="M2098" s="40" t="s">
        <v>6820</v>
      </c>
      <c r="N2098" s="40">
        <v>60</v>
      </c>
      <c r="O2098" s="40" t="b">
        <v>0</v>
      </c>
      <c r="P2098" s="40" t="s">
        <v>3105</v>
      </c>
      <c r="Q2098" s="40" t="s">
        <v>1853</v>
      </c>
      <c r="R2098" s="40" t="s">
        <v>635</v>
      </c>
    </row>
    <row r="2099" spans="1:18" x14ac:dyDescent="0.25">
      <c r="A2099" s="41" t="s">
        <v>1521</v>
      </c>
      <c r="B2099" s="41" t="s">
        <v>905</v>
      </c>
      <c r="C2099" s="41" t="s">
        <v>1847</v>
      </c>
      <c r="D2099" s="41" t="s">
        <v>1848</v>
      </c>
      <c r="E2099" s="41" t="s">
        <v>2116</v>
      </c>
      <c r="F2099" s="41"/>
      <c r="G2099" s="41" t="s">
        <v>75</v>
      </c>
      <c r="H2099" s="41" t="s">
        <v>1806</v>
      </c>
      <c r="I2099" s="41" t="s">
        <v>5580</v>
      </c>
      <c r="J2099" s="41" t="s">
        <v>1847</v>
      </c>
      <c r="K2099" s="41"/>
      <c r="L2099" s="41"/>
      <c r="M2099" s="41" t="s">
        <v>6821</v>
      </c>
      <c r="N2099" s="41">
        <v>60</v>
      </c>
      <c r="O2099" s="41" t="b">
        <v>0</v>
      </c>
      <c r="P2099" s="41" t="s">
        <v>3105</v>
      </c>
      <c r="Q2099" s="41" t="s">
        <v>1853</v>
      </c>
      <c r="R2099" s="41" t="s">
        <v>635</v>
      </c>
    </row>
    <row r="2100" spans="1:18" x14ac:dyDescent="0.25">
      <c r="A2100" s="40" t="s">
        <v>1522</v>
      </c>
      <c r="B2100" s="40" t="s">
        <v>905</v>
      </c>
      <c r="C2100" s="40" t="s">
        <v>1847</v>
      </c>
      <c r="D2100" s="40" t="s">
        <v>1848</v>
      </c>
      <c r="E2100" s="40" t="s">
        <v>1849</v>
      </c>
      <c r="F2100" s="40"/>
      <c r="G2100" s="40" t="s">
        <v>1813</v>
      </c>
      <c r="H2100" s="40" t="s">
        <v>1814</v>
      </c>
      <c r="I2100" s="40" t="s">
        <v>5580</v>
      </c>
      <c r="J2100" s="40" t="s">
        <v>1847</v>
      </c>
      <c r="K2100" s="40"/>
      <c r="L2100" s="40"/>
      <c r="M2100" s="40" t="s">
        <v>6822</v>
      </c>
      <c r="N2100" s="40">
        <v>60</v>
      </c>
      <c r="O2100" s="40" t="b">
        <v>0</v>
      </c>
      <c r="P2100" s="40" t="s">
        <v>3105</v>
      </c>
      <c r="Q2100" s="40" t="s">
        <v>1853</v>
      </c>
      <c r="R2100" s="40" t="s">
        <v>635</v>
      </c>
    </row>
    <row r="2101" spans="1:18" x14ac:dyDescent="0.25">
      <c r="A2101" s="40" t="s">
        <v>86</v>
      </c>
      <c r="B2101" s="40" t="s">
        <v>905</v>
      </c>
      <c r="C2101" s="40" t="s">
        <v>1847</v>
      </c>
      <c r="D2101" s="40" t="s">
        <v>1848</v>
      </c>
      <c r="E2101" s="40" t="s">
        <v>4096</v>
      </c>
      <c r="F2101" s="40"/>
      <c r="G2101" s="40" t="s">
        <v>76</v>
      </c>
      <c r="H2101" s="40" t="s">
        <v>1804</v>
      </c>
      <c r="I2101" s="40" t="s">
        <v>5992</v>
      </c>
      <c r="J2101" s="40" t="s">
        <v>1847</v>
      </c>
      <c r="K2101" s="40"/>
      <c r="L2101" s="40"/>
      <c r="M2101" s="40" t="s">
        <v>6678</v>
      </c>
      <c r="N2101" s="40">
        <v>60</v>
      </c>
      <c r="O2101" s="40" t="b">
        <v>0</v>
      </c>
      <c r="P2101" s="40" t="s">
        <v>3105</v>
      </c>
      <c r="Q2101" s="40" t="s">
        <v>1853</v>
      </c>
      <c r="R2101" s="40" t="s">
        <v>635</v>
      </c>
    </row>
    <row r="2102" spans="1:18" x14ac:dyDescent="0.25">
      <c r="A2102" s="40" t="s">
        <v>1523</v>
      </c>
      <c r="B2102" s="40" t="s">
        <v>905</v>
      </c>
      <c r="C2102" s="40" t="s">
        <v>1847</v>
      </c>
      <c r="D2102" s="40" t="s">
        <v>1848</v>
      </c>
      <c r="E2102" s="40" t="s">
        <v>2102</v>
      </c>
      <c r="F2102" s="40"/>
      <c r="G2102" s="40" t="s">
        <v>1813</v>
      </c>
      <c r="H2102" s="40" t="s">
        <v>1814</v>
      </c>
      <c r="I2102" s="40" t="s">
        <v>5580</v>
      </c>
      <c r="J2102" s="40" t="s">
        <v>1847</v>
      </c>
      <c r="K2102" s="40"/>
      <c r="L2102" s="40"/>
      <c r="M2102" s="40" t="s">
        <v>6823</v>
      </c>
      <c r="N2102" s="40">
        <v>60</v>
      </c>
      <c r="O2102" s="40" t="b">
        <v>0</v>
      </c>
      <c r="P2102" s="40" t="s">
        <v>3105</v>
      </c>
      <c r="Q2102" s="40" t="s">
        <v>1853</v>
      </c>
      <c r="R2102" s="40" t="s">
        <v>635</v>
      </c>
    </row>
    <row r="2103" spans="1:18" x14ac:dyDescent="0.25">
      <c r="A2103" s="40" t="s">
        <v>127</v>
      </c>
      <c r="B2103" s="40" t="s">
        <v>905</v>
      </c>
      <c r="C2103" s="40" t="s">
        <v>1847</v>
      </c>
      <c r="D2103" s="40" t="s">
        <v>1848</v>
      </c>
      <c r="E2103" s="40" t="s">
        <v>4096</v>
      </c>
      <c r="F2103" s="40"/>
      <c r="G2103" s="40" t="s">
        <v>76</v>
      </c>
      <c r="H2103" s="40" t="s">
        <v>1804</v>
      </c>
      <c r="I2103" s="40" t="s">
        <v>5992</v>
      </c>
      <c r="J2103" s="40" t="s">
        <v>1847</v>
      </c>
      <c r="K2103" s="40"/>
      <c r="L2103" s="40"/>
      <c r="M2103" s="40" t="s">
        <v>6824</v>
      </c>
      <c r="N2103" s="40">
        <v>60</v>
      </c>
      <c r="O2103" s="40" t="b">
        <v>0</v>
      </c>
      <c r="P2103" s="40" t="s">
        <v>3105</v>
      </c>
      <c r="Q2103" s="40" t="s">
        <v>1853</v>
      </c>
      <c r="R2103" s="40" t="s">
        <v>635</v>
      </c>
    </row>
    <row r="2104" spans="1:18" x14ac:dyDescent="0.25">
      <c r="A2104" s="40" t="s">
        <v>1524</v>
      </c>
      <c r="B2104" s="40" t="s">
        <v>905</v>
      </c>
      <c r="C2104" s="40" t="s">
        <v>1847</v>
      </c>
      <c r="D2104" s="40" t="s">
        <v>1848</v>
      </c>
      <c r="E2104" s="40" t="s">
        <v>1968</v>
      </c>
      <c r="F2104" s="40"/>
      <c r="G2104" s="40" t="s">
        <v>75</v>
      </c>
      <c r="H2104" s="40" t="s">
        <v>1806</v>
      </c>
      <c r="I2104" s="40" t="s">
        <v>5580</v>
      </c>
      <c r="J2104" s="40" t="s">
        <v>1847</v>
      </c>
      <c r="K2104" s="40"/>
      <c r="L2104" s="40"/>
      <c r="M2104" s="40" t="s">
        <v>6825</v>
      </c>
      <c r="N2104" s="40">
        <v>60</v>
      </c>
      <c r="O2104" s="40" t="b">
        <v>0</v>
      </c>
      <c r="P2104" s="40" t="s">
        <v>3105</v>
      </c>
      <c r="Q2104" s="40" t="s">
        <v>1853</v>
      </c>
      <c r="R2104" s="40" t="s">
        <v>635</v>
      </c>
    </row>
    <row r="2105" spans="1:18" x14ac:dyDescent="0.25">
      <c r="A2105" s="40" t="s">
        <v>345</v>
      </c>
      <c r="B2105" s="40" t="s">
        <v>905</v>
      </c>
      <c r="C2105" s="40" t="s">
        <v>1847</v>
      </c>
      <c r="D2105" s="40" t="s">
        <v>1848</v>
      </c>
      <c r="E2105" s="40" t="s">
        <v>2116</v>
      </c>
      <c r="F2105" s="40"/>
      <c r="G2105" s="40" t="s">
        <v>75</v>
      </c>
      <c r="H2105" s="40" t="s">
        <v>1806</v>
      </c>
      <c r="I2105" s="40" t="s">
        <v>5580</v>
      </c>
      <c r="J2105" s="40" t="s">
        <v>1847</v>
      </c>
      <c r="K2105" s="40"/>
      <c r="L2105" s="40"/>
      <c r="M2105" s="40" t="s">
        <v>6826</v>
      </c>
      <c r="N2105" s="40">
        <v>60</v>
      </c>
      <c r="O2105" s="40" t="b">
        <v>0</v>
      </c>
      <c r="P2105" s="40" t="s">
        <v>3105</v>
      </c>
      <c r="Q2105" s="40" t="s">
        <v>1853</v>
      </c>
      <c r="R2105" s="40" t="s">
        <v>635</v>
      </c>
    </row>
    <row r="2106" spans="1:18" x14ac:dyDescent="0.25">
      <c r="A2106" s="40" t="s">
        <v>347</v>
      </c>
      <c r="B2106" s="40" t="s">
        <v>905</v>
      </c>
      <c r="C2106" s="40" t="s">
        <v>1847</v>
      </c>
      <c r="D2106" s="40" t="s">
        <v>1848</v>
      </c>
      <c r="E2106" s="40" t="s">
        <v>1862</v>
      </c>
      <c r="F2106" s="40"/>
      <c r="G2106" s="40" t="s">
        <v>75</v>
      </c>
      <c r="H2106" s="40" t="s">
        <v>1806</v>
      </c>
      <c r="I2106" s="40" t="s">
        <v>5580</v>
      </c>
      <c r="J2106" s="40" t="s">
        <v>1847</v>
      </c>
      <c r="K2106" s="40"/>
      <c r="L2106" s="40"/>
      <c r="M2106" s="40" t="s">
        <v>6827</v>
      </c>
      <c r="N2106" s="40">
        <v>60</v>
      </c>
      <c r="O2106" s="40" t="b">
        <v>0</v>
      </c>
      <c r="P2106" s="40" t="s">
        <v>3105</v>
      </c>
      <c r="Q2106" s="40" t="s">
        <v>1853</v>
      </c>
      <c r="R2106" s="40" t="s">
        <v>635</v>
      </c>
    </row>
    <row r="2107" spans="1:18" x14ac:dyDescent="0.25">
      <c r="A2107" s="40" t="s">
        <v>349</v>
      </c>
      <c r="B2107" s="40" t="s">
        <v>905</v>
      </c>
      <c r="C2107" s="40" t="s">
        <v>1847</v>
      </c>
      <c r="D2107" s="40" t="s">
        <v>1848</v>
      </c>
      <c r="E2107" s="40" t="s">
        <v>1968</v>
      </c>
      <c r="F2107" s="40"/>
      <c r="G2107" s="40" t="s">
        <v>75</v>
      </c>
      <c r="H2107" s="40" t="s">
        <v>1806</v>
      </c>
      <c r="I2107" s="40" t="s">
        <v>5580</v>
      </c>
      <c r="J2107" s="40" t="s">
        <v>1847</v>
      </c>
      <c r="K2107" s="40"/>
      <c r="L2107" s="40"/>
      <c r="M2107" s="40" t="s">
        <v>6828</v>
      </c>
      <c r="N2107" s="40">
        <v>60</v>
      </c>
      <c r="O2107" s="40" t="b">
        <v>0</v>
      </c>
      <c r="P2107" s="40" t="s">
        <v>3105</v>
      </c>
      <c r="Q2107" s="40" t="s">
        <v>1853</v>
      </c>
      <c r="R2107" s="40" t="s">
        <v>635</v>
      </c>
    </row>
    <row r="2108" spans="1:18" x14ac:dyDescent="0.25">
      <c r="A2108" s="40" t="s">
        <v>1525</v>
      </c>
      <c r="B2108" s="40" t="s">
        <v>905</v>
      </c>
      <c r="C2108" s="40" t="s">
        <v>1847</v>
      </c>
      <c r="D2108" s="40" t="s">
        <v>1848</v>
      </c>
      <c r="E2108" s="40" t="s">
        <v>1968</v>
      </c>
      <c r="F2108" s="40"/>
      <c r="G2108" s="40" t="s">
        <v>75</v>
      </c>
      <c r="H2108" s="40" t="s">
        <v>1806</v>
      </c>
      <c r="I2108" s="40" t="s">
        <v>5580</v>
      </c>
      <c r="J2108" s="40" t="s">
        <v>1847</v>
      </c>
      <c r="K2108" s="40"/>
      <c r="L2108" s="40"/>
      <c r="M2108" s="40" t="s">
        <v>6829</v>
      </c>
      <c r="N2108" s="40">
        <v>60</v>
      </c>
      <c r="O2108" s="40" t="b">
        <v>0</v>
      </c>
      <c r="P2108" s="40" t="s">
        <v>3105</v>
      </c>
      <c r="Q2108" s="40" t="s">
        <v>1853</v>
      </c>
      <c r="R2108" s="40" t="s">
        <v>635</v>
      </c>
    </row>
    <row r="2109" spans="1:18" x14ac:dyDescent="0.25">
      <c r="A2109" s="40" t="s">
        <v>1526</v>
      </c>
      <c r="B2109" s="40" t="s">
        <v>903</v>
      </c>
      <c r="C2109" s="40" t="s">
        <v>1847</v>
      </c>
      <c r="D2109" s="40" t="s">
        <v>1848</v>
      </c>
      <c r="E2109" s="40" t="s">
        <v>4322</v>
      </c>
      <c r="F2109" s="40"/>
      <c r="G2109" s="40" t="s">
        <v>75</v>
      </c>
      <c r="H2109" s="40" t="s">
        <v>1806</v>
      </c>
      <c r="I2109" s="40" t="s">
        <v>5580</v>
      </c>
      <c r="J2109" s="40" t="s">
        <v>1847</v>
      </c>
      <c r="K2109" s="40"/>
      <c r="L2109" s="40"/>
      <c r="M2109" s="40" t="s">
        <v>6830</v>
      </c>
      <c r="N2109" s="40">
        <v>60</v>
      </c>
      <c r="O2109" s="40" t="b">
        <v>0</v>
      </c>
      <c r="P2109" s="40" t="s">
        <v>3105</v>
      </c>
      <c r="Q2109" s="40" t="s">
        <v>1853</v>
      </c>
      <c r="R2109" s="40" t="s">
        <v>635</v>
      </c>
    </row>
    <row r="2110" spans="1:18" x14ac:dyDescent="0.25">
      <c r="A2110" s="40" t="s">
        <v>1527</v>
      </c>
      <c r="B2110" s="40" t="s">
        <v>905</v>
      </c>
      <c r="C2110" s="40" t="s">
        <v>1847</v>
      </c>
      <c r="D2110" s="40" t="s">
        <v>1848</v>
      </c>
      <c r="E2110" s="40" t="s">
        <v>2764</v>
      </c>
      <c r="F2110" s="40"/>
      <c r="G2110" s="40" t="s">
        <v>1813</v>
      </c>
      <c r="H2110" s="40" t="s">
        <v>1814</v>
      </c>
      <c r="I2110" s="40" t="s">
        <v>5580</v>
      </c>
      <c r="J2110" s="40" t="s">
        <v>1847</v>
      </c>
      <c r="K2110" s="40"/>
      <c r="L2110" s="40"/>
      <c r="M2110" s="40" t="s">
        <v>6831</v>
      </c>
      <c r="N2110" s="40">
        <v>60</v>
      </c>
      <c r="O2110" s="40" t="b">
        <v>0</v>
      </c>
      <c r="P2110" s="40" t="s">
        <v>3105</v>
      </c>
      <c r="Q2110" s="40" t="s">
        <v>1853</v>
      </c>
      <c r="R2110" s="40" t="s">
        <v>635</v>
      </c>
    </row>
    <row r="2111" spans="1:18" x14ac:dyDescent="0.25">
      <c r="A2111" s="40" t="s">
        <v>125</v>
      </c>
      <c r="B2111" s="40" t="s">
        <v>905</v>
      </c>
      <c r="C2111" s="40" t="s">
        <v>1847</v>
      </c>
      <c r="D2111" s="40" t="s">
        <v>1848</v>
      </c>
      <c r="E2111" s="40" t="s">
        <v>4096</v>
      </c>
      <c r="F2111" s="40"/>
      <c r="G2111" s="40" t="s">
        <v>76</v>
      </c>
      <c r="H2111" s="40" t="s">
        <v>1804</v>
      </c>
      <c r="I2111" s="40" t="s">
        <v>5992</v>
      </c>
      <c r="J2111" s="40" t="s">
        <v>1847</v>
      </c>
      <c r="K2111" s="40"/>
      <c r="L2111" s="40"/>
      <c r="M2111" s="40" t="s">
        <v>6832</v>
      </c>
      <c r="N2111" s="40">
        <v>60</v>
      </c>
      <c r="O2111" s="40" t="b">
        <v>0</v>
      </c>
      <c r="P2111" s="40" t="s">
        <v>3105</v>
      </c>
      <c r="Q2111" s="40" t="s">
        <v>1853</v>
      </c>
      <c r="R2111" s="40" t="s">
        <v>635</v>
      </c>
    </row>
    <row r="2112" spans="1:18" x14ac:dyDescent="0.25">
      <c r="A2112" s="40" t="s">
        <v>1528</v>
      </c>
      <c r="B2112" s="40" t="s">
        <v>905</v>
      </c>
      <c r="C2112" s="40" t="s">
        <v>1847</v>
      </c>
      <c r="D2112" s="40" t="s">
        <v>1848</v>
      </c>
      <c r="E2112" s="40" t="s">
        <v>2764</v>
      </c>
      <c r="F2112" s="40"/>
      <c r="G2112" s="40" t="s">
        <v>1813</v>
      </c>
      <c r="H2112" s="40" t="s">
        <v>1814</v>
      </c>
      <c r="I2112" s="40" t="s">
        <v>5580</v>
      </c>
      <c r="J2112" s="40" t="s">
        <v>1847</v>
      </c>
      <c r="K2112" s="40"/>
      <c r="L2112" s="40"/>
      <c r="M2112" s="40" t="s">
        <v>6833</v>
      </c>
      <c r="N2112" s="40">
        <v>60</v>
      </c>
      <c r="O2112" s="40" t="b">
        <v>0</v>
      </c>
      <c r="P2112" s="40" t="s">
        <v>3105</v>
      </c>
      <c r="Q2112" s="40" t="s">
        <v>1853</v>
      </c>
      <c r="R2112" s="40" t="s">
        <v>635</v>
      </c>
    </row>
    <row r="2113" spans="1:18" x14ac:dyDescent="0.25">
      <c r="A2113" s="40" t="s">
        <v>534</v>
      </c>
      <c r="B2113" s="40" t="s">
        <v>905</v>
      </c>
      <c r="C2113" s="40" t="s">
        <v>1847</v>
      </c>
      <c r="D2113" s="40" t="s">
        <v>1848</v>
      </c>
      <c r="E2113" s="40" t="s">
        <v>2001</v>
      </c>
      <c r="F2113" s="40"/>
      <c r="G2113" s="40" t="s">
        <v>76</v>
      </c>
      <c r="H2113" s="40" t="s">
        <v>1804</v>
      </c>
      <c r="I2113" s="40" t="s">
        <v>5580</v>
      </c>
      <c r="J2113" s="40" t="s">
        <v>1847</v>
      </c>
      <c r="K2113" s="40"/>
      <c r="L2113" s="40"/>
      <c r="M2113" s="40" t="s">
        <v>6834</v>
      </c>
      <c r="N2113" s="40">
        <v>60</v>
      </c>
      <c r="O2113" s="40" t="b">
        <v>0</v>
      </c>
      <c r="P2113" s="40" t="s">
        <v>3105</v>
      </c>
      <c r="Q2113" s="40" t="s">
        <v>1853</v>
      </c>
      <c r="R2113" s="40" t="s">
        <v>635</v>
      </c>
    </row>
    <row r="2114" spans="1:18" x14ac:dyDescent="0.25">
      <c r="A2114" s="40" t="s">
        <v>1529</v>
      </c>
      <c r="B2114" s="40" t="s">
        <v>905</v>
      </c>
      <c r="C2114" s="40" t="s">
        <v>1847</v>
      </c>
      <c r="D2114" s="40" t="s">
        <v>1848</v>
      </c>
      <c r="E2114" s="40" t="s">
        <v>1985</v>
      </c>
      <c r="F2114" s="40"/>
      <c r="G2114" s="40" t="s">
        <v>1813</v>
      </c>
      <c r="H2114" s="40" t="s">
        <v>1814</v>
      </c>
      <c r="I2114" s="40" t="s">
        <v>5580</v>
      </c>
      <c r="J2114" s="40" t="s">
        <v>1847</v>
      </c>
      <c r="K2114" s="40"/>
      <c r="L2114" s="40"/>
      <c r="M2114" s="40" t="s">
        <v>6835</v>
      </c>
      <c r="N2114" s="40">
        <v>60</v>
      </c>
      <c r="O2114" s="40" t="b">
        <v>0</v>
      </c>
      <c r="P2114" s="40" t="s">
        <v>3105</v>
      </c>
      <c r="Q2114" s="40" t="s">
        <v>1853</v>
      </c>
      <c r="R2114" s="40" t="s">
        <v>635</v>
      </c>
    </row>
    <row r="2115" spans="1:18" x14ac:dyDescent="0.25">
      <c r="A2115" s="41" t="s">
        <v>1530</v>
      </c>
      <c r="B2115" s="41" t="s">
        <v>903</v>
      </c>
      <c r="C2115" s="41" t="s">
        <v>1847</v>
      </c>
      <c r="D2115" s="41" t="s">
        <v>1848</v>
      </c>
      <c r="E2115" s="41" t="s">
        <v>2060</v>
      </c>
      <c r="F2115" s="41"/>
      <c r="G2115" s="41" t="s">
        <v>75</v>
      </c>
      <c r="H2115" s="41" t="s">
        <v>1806</v>
      </c>
      <c r="I2115" s="41" t="s">
        <v>5580</v>
      </c>
      <c r="J2115" s="41" t="s">
        <v>1847</v>
      </c>
      <c r="K2115" s="41"/>
      <c r="L2115" s="41"/>
      <c r="M2115" s="41" t="s">
        <v>6836</v>
      </c>
      <c r="N2115" s="41">
        <v>60</v>
      </c>
      <c r="O2115" s="41" t="b">
        <v>0</v>
      </c>
      <c r="P2115" s="41" t="s">
        <v>3105</v>
      </c>
      <c r="Q2115" s="41" t="s">
        <v>1853</v>
      </c>
      <c r="R2115" s="41" t="s">
        <v>635</v>
      </c>
    </row>
    <row r="2116" spans="1:18" x14ac:dyDescent="0.25">
      <c r="A2116" s="41" t="s">
        <v>354</v>
      </c>
      <c r="B2116" s="41" t="s">
        <v>905</v>
      </c>
      <c r="C2116" s="41" t="s">
        <v>1847</v>
      </c>
      <c r="D2116" s="41" t="s">
        <v>1848</v>
      </c>
      <c r="E2116" s="41" t="s">
        <v>1985</v>
      </c>
      <c r="F2116" s="41"/>
      <c r="G2116" s="41" t="s">
        <v>1813</v>
      </c>
      <c r="H2116" s="41" t="s">
        <v>1814</v>
      </c>
      <c r="I2116" s="41" t="s">
        <v>5580</v>
      </c>
      <c r="J2116" s="41" t="s">
        <v>1847</v>
      </c>
      <c r="K2116" s="41"/>
      <c r="L2116" s="41"/>
      <c r="M2116" s="41" t="s">
        <v>6837</v>
      </c>
      <c r="N2116" s="41">
        <v>60</v>
      </c>
      <c r="O2116" s="41" t="b">
        <v>0</v>
      </c>
      <c r="P2116" s="41" t="s">
        <v>3105</v>
      </c>
      <c r="Q2116" s="41" t="s">
        <v>1853</v>
      </c>
      <c r="R2116" s="41" t="s">
        <v>635</v>
      </c>
    </row>
    <row r="2117" spans="1:18" x14ac:dyDescent="0.25">
      <c r="A2117" s="40" t="s">
        <v>352</v>
      </c>
      <c r="B2117" s="40" t="s">
        <v>905</v>
      </c>
      <c r="C2117" s="40" t="s">
        <v>1847</v>
      </c>
      <c r="D2117" s="40" t="s">
        <v>1848</v>
      </c>
      <c r="E2117" s="40" t="s">
        <v>1888</v>
      </c>
      <c r="F2117" s="40"/>
      <c r="G2117" s="40" t="s">
        <v>1813</v>
      </c>
      <c r="H2117" s="40" t="s">
        <v>1814</v>
      </c>
      <c r="I2117" s="40" t="s">
        <v>5580</v>
      </c>
      <c r="J2117" s="40" t="s">
        <v>1847</v>
      </c>
      <c r="K2117" s="40"/>
      <c r="L2117" s="40"/>
      <c r="M2117" s="40" t="s">
        <v>6838</v>
      </c>
      <c r="N2117" s="40">
        <v>60</v>
      </c>
      <c r="O2117" s="40" t="b">
        <v>0</v>
      </c>
      <c r="P2117" s="40" t="s">
        <v>3105</v>
      </c>
      <c r="Q2117" s="40" t="s">
        <v>1853</v>
      </c>
      <c r="R2117" s="40" t="s">
        <v>635</v>
      </c>
    </row>
    <row r="2118" spans="1:18" x14ac:dyDescent="0.25">
      <c r="A2118" s="40" t="s">
        <v>353</v>
      </c>
      <c r="B2118" s="40" t="s">
        <v>905</v>
      </c>
      <c r="C2118" s="40" t="s">
        <v>1847</v>
      </c>
      <c r="D2118" s="40" t="s">
        <v>1848</v>
      </c>
      <c r="E2118" s="40" t="s">
        <v>2001</v>
      </c>
      <c r="F2118" s="40"/>
      <c r="G2118" s="40" t="s">
        <v>76</v>
      </c>
      <c r="H2118" s="40" t="s">
        <v>1804</v>
      </c>
      <c r="I2118" s="40" t="s">
        <v>5580</v>
      </c>
      <c r="J2118" s="40" t="s">
        <v>1847</v>
      </c>
      <c r="K2118" s="40"/>
      <c r="L2118" s="40"/>
      <c r="M2118" s="40" t="s">
        <v>6839</v>
      </c>
      <c r="N2118" s="40">
        <v>60</v>
      </c>
      <c r="O2118" s="40" t="b">
        <v>0</v>
      </c>
      <c r="P2118" s="40" t="s">
        <v>3105</v>
      </c>
      <c r="Q2118" s="40" t="s">
        <v>1853</v>
      </c>
      <c r="R2118" s="40" t="s">
        <v>635</v>
      </c>
    </row>
    <row r="2119" spans="1:18" x14ac:dyDescent="0.25">
      <c r="A2119" s="40" t="s">
        <v>355</v>
      </c>
      <c r="B2119" s="40" t="s">
        <v>905</v>
      </c>
      <c r="C2119" s="40" t="s">
        <v>636</v>
      </c>
      <c r="D2119" s="40" t="s">
        <v>1848</v>
      </c>
      <c r="E2119" s="40" t="s">
        <v>1985</v>
      </c>
      <c r="F2119" s="40"/>
      <c r="G2119" s="40" t="s">
        <v>1813</v>
      </c>
      <c r="H2119" s="40" t="s">
        <v>1814</v>
      </c>
      <c r="I2119" s="40" t="s">
        <v>5580</v>
      </c>
      <c r="J2119" s="40" t="s">
        <v>1847</v>
      </c>
      <c r="K2119" s="40"/>
      <c r="L2119" s="40"/>
      <c r="M2119" s="40" t="s">
        <v>6840</v>
      </c>
      <c r="N2119" s="40">
        <v>60</v>
      </c>
      <c r="O2119" s="40" t="b">
        <v>0</v>
      </c>
      <c r="P2119" s="40" t="s">
        <v>3105</v>
      </c>
      <c r="Q2119" s="40" t="s">
        <v>1853</v>
      </c>
      <c r="R2119" s="40" t="s">
        <v>635</v>
      </c>
    </row>
    <row r="2120" spans="1:18" x14ac:dyDescent="0.25">
      <c r="A2120" s="41" t="s">
        <v>1531</v>
      </c>
      <c r="B2120" s="41" t="s">
        <v>905</v>
      </c>
      <c r="C2120" s="41" t="s">
        <v>1847</v>
      </c>
      <c r="D2120" s="41" t="s">
        <v>1848</v>
      </c>
      <c r="E2120" s="41" t="s">
        <v>2764</v>
      </c>
      <c r="F2120" s="41"/>
      <c r="G2120" s="41" t="s">
        <v>1813</v>
      </c>
      <c r="H2120" s="41" t="s">
        <v>1814</v>
      </c>
      <c r="I2120" s="41" t="s">
        <v>5580</v>
      </c>
      <c r="J2120" s="41" t="s">
        <v>1847</v>
      </c>
      <c r="K2120" s="41"/>
      <c r="L2120" s="41"/>
      <c r="M2120" s="41" t="s">
        <v>6841</v>
      </c>
      <c r="N2120" s="41">
        <v>60</v>
      </c>
      <c r="O2120" s="41" t="b">
        <v>0</v>
      </c>
      <c r="P2120" s="41" t="s">
        <v>3105</v>
      </c>
      <c r="Q2120" s="41" t="s">
        <v>1853</v>
      </c>
      <c r="R2120" s="41" t="s">
        <v>635</v>
      </c>
    </row>
    <row r="2121" spans="1:18" x14ac:dyDescent="0.25">
      <c r="A2121" s="40" t="s">
        <v>1532</v>
      </c>
      <c r="B2121" s="40" t="s">
        <v>905</v>
      </c>
      <c r="C2121" s="40" t="s">
        <v>1847</v>
      </c>
      <c r="D2121" s="40" t="s">
        <v>1848</v>
      </c>
      <c r="E2121" s="40" t="s">
        <v>2764</v>
      </c>
      <c r="F2121" s="40"/>
      <c r="G2121" s="40" t="s">
        <v>1813</v>
      </c>
      <c r="H2121" s="40" t="s">
        <v>1814</v>
      </c>
      <c r="I2121" s="40" t="s">
        <v>5580</v>
      </c>
      <c r="J2121" s="40" t="s">
        <v>1847</v>
      </c>
      <c r="K2121" s="40"/>
      <c r="L2121" s="40"/>
      <c r="M2121" s="40" t="s">
        <v>6842</v>
      </c>
      <c r="N2121" s="40">
        <v>60</v>
      </c>
      <c r="O2121" s="40" t="b">
        <v>0</v>
      </c>
      <c r="P2121" s="40" t="s">
        <v>3105</v>
      </c>
      <c r="Q2121" s="40" t="s">
        <v>1853</v>
      </c>
      <c r="R2121" s="40" t="s">
        <v>635</v>
      </c>
    </row>
    <row r="2122" spans="1:18" x14ac:dyDescent="0.25">
      <c r="A2122" s="40" t="s">
        <v>221</v>
      </c>
      <c r="B2122" s="40" t="s">
        <v>905</v>
      </c>
      <c r="C2122" s="40" t="s">
        <v>1847</v>
      </c>
      <c r="D2122" s="40" t="s">
        <v>1848</v>
      </c>
      <c r="E2122" s="40" t="s">
        <v>1960</v>
      </c>
      <c r="F2122" s="40"/>
      <c r="G2122" s="40" t="s">
        <v>76</v>
      </c>
      <c r="H2122" s="40" t="s">
        <v>1804</v>
      </c>
      <c r="I2122" s="40" t="s">
        <v>5580</v>
      </c>
      <c r="J2122" s="40" t="s">
        <v>1847</v>
      </c>
      <c r="K2122" s="40"/>
      <c r="L2122" s="40"/>
      <c r="M2122" s="40" t="s">
        <v>6843</v>
      </c>
      <c r="N2122" s="40">
        <v>60</v>
      </c>
      <c r="O2122" s="40" t="b">
        <v>0</v>
      </c>
      <c r="P2122" s="40" t="s">
        <v>3105</v>
      </c>
      <c r="Q2122" s="40" t="s">
        <v>1853</v>
      </c>
      <c r="R2122" s="40" t="s">
        <v>635</v>
      </c>
    </row>
    <row r="2123" spans="1:18" x14ac:dyDescent="0.25">
      <c r="A2123" s="40" t="s">
        <v>357</v>
      </c>
      <c r="B2123" s="40" t="s">
        <v>905</v>
      </c>
      <c r="C2123" s="40" t="s">
        <v>1847</v>
      </c>
      <c r="D2123" s="40" t="s">
        <v>1848</v>
      </c>
      <c r="E2123" s="40" t="s">
        <v>1968</v>
      </c>
      <c r="F2123" s="40"/>
      <c r="G2123" s="40" t="s">
        <v>75</v>
      </c>
      <c r="H2123" s="40" t="s">
        <v>1806</v>
      </c>
      <c r="I2123" s="40" t="s">
        <v>5580</v>
      </c>
      <c r="J2123" s="40" t="s">
        <v>1847</v>
      </c>
      <c r="K2123" s="40"/>
      <c r="L2123" s="40"/>
      <c r="M2123" s="40" t="s">
        <v>6844</v>
      </c>
      <c r="N2123" s="40">
        <v>60</v>
      </c>
      <c r="O2123" s="40" t="b">
        <v>0</v>
      </c>
      <c r="P2123" s="40" t="s">
        <v>3105</v>
      </c>
      <c r="Q2123" s="40" t="s">
        <v>1853</v>
      </c>
      <c r="R2123" s="40" t="s">
        <v>635</v>
      </c>
    </row>
    <row r="2124" spans="1:18" x14ac:dyDescent="0.25">
      <c r="A2124" s="40" t="s">
        <v>1533</v>
      </c>
      <c r="B2124" s="40" t="s">
        <v>905</v>
      </c>
      <c r="C2124" s="40" t="s">
        <v>1847</v>
      </c>
      <c r="D2124" s="40" t="s">
        <v>1848</v>
      </c>
      <c r="E2124" s="40" t="s">
        <v>1916</v>
      </c>
      <c r="F2124" s="40"/>
      <c r="G2124" s="40" t="s">
        <v>1813</v>
      </c>
      <c r="H2124" s="40" t="s">
        <v>1814</v>
      </c>
      <c r="I2124" s="40" t="s">
        <v>5580</v>
      </c>
      <c r="J2124" s="40" t="s">
        <v>1847</v>
      </c>
      <c r="K2124" s="40"/>
      <c r="L2124" s="40"/>
      <c r="M2124" s="40" t="s">
        <v>6845</v>
      </c>
      <c r="N2124" s="40">
        <v>60</v>
      </c>
      <c r="O2124" s="40" t="b">
        <v>0</v>
      </c>
      <c r="P2124" s="40" t="s">
        <v>3105</v>
      </c>
      <c r="Q2124" s="40" t="s">
        <v>1853</v>
      </c>
      <c r="R2124" s="40" t="s">
        <v>635</v>
      </c>
    </row>
    <row r="2125" spans="1:18" x14ac:dyDescent="0.25">
      <c r="A2125" s="40" t="s">
        <v>1534</v>
      </c>
      <c r="B2125" s="40" t="s">
        <v>905</v>
      </c>
      <c r="C2125" s="40" t="s">
        <v>1847</v>
      </c>
      <c r="D2125" s="40" t="s">
        <v>1848</v>
      </c>
      <c r="E2125" s="40" t="s">
        <v>1862</v>
      </c>
      <c r="F2125" s="40"/>
      <c r="G2125" s="40" t="s">
        <v>75</v>
      </c>
      <c r="H2125" s="40" t="s">
        <v>1806</v>
      </c>
      <c r="I2125" s="40" t="s">
        <v>5580</v>
      </c>
      <c r="J2125" s="40" t="s">
        <v>1847</v>
      </c>
      <c r="K2125" s="40"/>
      <c r="L2125" s="40"/>
      <c r="M2125" s="40" t="s">
        <v>6846</v>
      </c>
      <c r="N2125" s="40">
        <v>60</v>
      </c>
      <c r="O2125" s="40" t="b">
        <v>0</v>
      </c>
      <c r="P2125" s="40" t="s">
        <v>3105</v>
      </c>
      <c r="Q2125" s="40" t="s">
        <v>1853</v>
      </c>
      <c r="R2125" s="40" t="s">
        <v>635</v>
      </c>
    </row>
    <row r="2126" spans="1:18" x14ac:dyDescent="0.25">
      <c r="A2126" s="40" t="s">
        <v>359</v>
      </c>
      <c r="B2126" s="40" t="s">
        <v>905</v>
      </c>
      <c r="C2126" s="40" t="s">
        <v>1847</v>
      </c>
      <c r="D2126" s="40" t="s">
        <v>1848</v>
      </c>
      <c r="E2126" s="40" t="s">
        <v>2764</v>
      </c>
      <c r="F2126" s="40"/>
      <c r="G2126" s="40" t="s">
        <v>1813</v>
      </c>
      <c r="H2126" s="40" t="s">
        <v>1814</v>
      </c>
      <c r="I2126" s="40" t="s">
        <v>5580</v>
      </c>
      <c r="J2126" s="40" t="s">
        <v>1847</v>
      </c>
      <c r="K2126" s="40"/>
      <c r="L2126" s="40"/>
      <c r="M2126" s="40" t="s">
        <v>6847</v>
      </c>
      <c r="N2126" s="40">
        <v>60</v>
      </c>
      <c r="O2126" s="40" t="b">
        <v>0</v>
      </c>
      <c r="P2126" s="40" t="s">
        <v>3105</v>
      </c>
      <c r="Q2126" s="40" t="s">
        <v>1853</v>
      </c>
      <c r="R2126" s="40" t="s">
        <v>635</v>
      </c>
    </row>
    <row r="2127" spans="1:18" x14ac:dyDescent="0.25">
      <c r="A2127" s="40" t="s">
        <v>1535</v>
      </c>
      <c r="B2127" s="40" t="s">
        <v>905</v>
      </c>
      <c r="C2127" s="40" t="s">
        <v>1847</v>
      </c>
      <c r="D2127" s="40" t="s">
        <v>1848</v>
      </c>
      <c r="E2127" s="40" t="s">
        <v>2764</v>
      </c>
      <c r="F2127" s="40"/>
      <c r="G2127" s="40" t="s">
        <v>1813</v>
      </c>
      <c r="H2127" s="40" t="s">
        <v>1814</v>
      </c>
      <c r="I2127" s="40" t="s">
        <v>5580</v>
      </c>
      <c r="J2127" s="40" t="s">
        <v>1847</v>
      </c>
      <c r="K2127" s="40"/>
      <c r="L2127" s="40"/>
      <c r="M2127" s="40" t="s">
        <v>6848</v>
      </c>
      <c r="N2127" s="40">
        <v>60</v>
      </c>
      <c r="O2127" s="40" t="b">
        <v>0</v>
      </c>
      <c r="P2127" s="40" t="s">
        <v>3105</v>
      </c>
      <c r="Q2127" s="40" t="s">
        <v>1853</v>
      </c>
      <c r="R2127" s="40" t="s">
        <v>635</v>
      </c>
    </row>
    <row r="2128" spans="1:18" x14ac:dyDescent="0.25">
      <c r="A2128" s="40" t="s">
        <v>1536</v>
      </c>
      <c r="B2128" s="40" t="s">
        <v>905</v>
      </c>
      <c r="C2128" s="40" t="s">
        <v>1847</v>
      </c>
      <c r="D2128" s="40" t="s">
        <v>1848</v>
      </c>
      <c r="E2128" s="40" t="s">
        <v>2116</v>
      </c>
      <c r="F2128" s="40"/>
      <c r="G2128" s="40" t="s">
        <v>75</v>
      </c>
      <c r="H2128" s="40" t="s">
        <v>1806</v>
      </c>
      <c r="I2128" s="40" t="s">
        <v>5580</v>
      </c>
      <c r="J2128" s="40" t="s">
        <v>1847</v>
      </c>
      <c r="K2128" s="40"/>
      <c r="L2128" s="40"/>
      <c r="M2128" s="40" t="s">
        <v>6849</v>
      </c>
      <c r="N2128" s="40">
        <v>60</v>
      </c>
      <c r="O2128" s="40" t="b">
        <v>0</v>
      </c>
      <c r="P2128" s="40" t="s">
        <v>3105</v>
      </c>
      <c r="Q2128" s="40" t="s">
        <v>1853</v>
      </c>
      <c r="R2128" s="40" t="s">
        <v>635</v>
      </c>
    </row>
    <row r="2129" spans="1:18" x14ac:dyDescent="0.25">
      <c r="A2129" s="40" t="s">
        <v>1537</v>
      </c>
      <c r="B2129" s="40" t="s">
        <v>905</v>
      </c>
      <c r="C2129" s="40" t="s">
        <v>1847</v>
      </c>
      <c r="D2129" s="40" t="s">
        <v>1848</v>
      </c>
      <c r="E2129" s="40" t="s">
        <v>2083</v>
      </c>
      <c r="F2129" s="40"/>
      <c r="G2129" s="40" t="s">
        <v>76</v>
      </c>
      <c r="H2129" s="40" t="s">
        <v>1804</v>
      </c>
      <c r="I2129" s="40" t="s">
        <v>5580</v>
      </c>
      <c r="J2129" s="40" t="s">
        <v>1847</v>
      </c>
      <c r="K2129" s="40"/>
      <c r="L2129" s="40"/>
      <c r="M2129" s="40" t="s">
        <v>6850</v>
      </c>
      <c r="N2129" s="40">
        <v>60</v>
      </c>
      <c r="O2129" s="40" t="b">
        <v>0</v>
      </c>
      <c r="P2129" s="40" t="s">
        <v>3105</v>
      </c>
      <c r="Q2129" s="40" t="s">
        <v>1853</v>
      </c>
      <c r="R2129" s="40" t="s">
        <v>635</v>
      </c>
    </row>
    <row r="2130" spans="1:18" x14ac:dyDescent="0.25">
      <c r="A2130" s="40" t="s">
        <v>1538</v>
      </c>
      <c r="B2130" s="40" t="s">
        <v>905</v>
      </c>
      <c r="C2130" s="40" t="s">
        <v>1847</v>
      </c>
      <c r="D2130" s="40" t="s">
        <v>1848</v>
      </c>
      <c r="E2130" s="40" t="s">
        <v>2764</v>
      </c>
      <c r="F2130" s="40"/>
      <c r="G2130" s="40" t="s">
        <v>1813</v>
      </c>
      <c r="H2130" s="40" t="s">
        <v>1814</v>
      </c>
      <c r="I2130" s="40" t="s">
        <v>5580</v>
      </c>
      <c r="J2130" s="40" t="s">
        <v>1847</v>
      </c>
      <c r="K2130" s="40"/>
      <c r="L2130" s="40"/>
      <c r="M2130" s="40" t="s">
        <v>6851</v>
      </c>
      <c r="N2130" s="40">
        <v>60</v>
      </c>
      <c r="O2130" s="40" t="b">
        <v>0</v>
      </c>
      <c r="P2130" s="40" t="s">
        <v>3105</v>
      </c>
      <c r="Q2130" s="40" t="s">
        <v>1853</v>
      </c>
      <c r="R2130" s="40" t="s">
        <v>635</v>
      </c>
    </row>
    <row r="2131" spans="1:18" x14ac:dyDescent="0.25">
      <c r="A2131" s="40" t="s">
        <v>77</v>
      </c>
      <c r="B2131" s="40" t="s">
        <v>905</v>
      </c>
      <c r="C2131" s="40" t="s">
        <v>1847</v>
      </c>
      <c r="D2131" s="40" t="s">
        <v>1848</v>
      </c>
      <c r="E2131" s="40" t="s">
        <v>2764</v>
      </c>
      <c r="F2131" s="40"/>
      <c r="G2131" s="40" t="s">
        <v>1813</v>
      </c>
      <c r="H2131" s="40" t="s">
        <v>1814</v>
      </c>
      <c r="I2131" s="40" t="s">
        <v>5580</v>
      </c>
      <c r="J2131" s="40" t="s">
        <v>1847</v>
      </c>
      <c r="K2131" s="40"/>
      <c r="L2131" s="40"/>
      <c r="M2131" s="40" t="s">
        <v>6852</v>
      </c>
      <c r="N2131" s="40">
        <v>60</v>
      </c>
      <c r="O2131" s="40" t="b">
        <v>0</v>
      </c>
      <c r="P2131" s="40" t="s">
        <v>3105</v>
      </c>
      <c r="Q2131" s="40" t="s">
        <v>1853</v>
      </c>
      <c r="R2131" s="40" t="s">
        <v>635</v>
      </c>
    </row>
    <row r="2132" spans="1:18" x14ac:dyDescent="0.25">
      <c r="A2132" s="40" t="s">
        <v>1539</v>
      </c>
      <c r="B2132" s="40" t="s">
        <v>905</v>
      </c>
      <c r="C2132" s="40" t="s">
        <v>1847</v>
      </c>
      <c r="D2132" s="40" t="s">
        <v>1848</v>
      </c>
      <c r="E2132" s="40" t="s">
        <v>1911</v>
      </c>
      <c r="F2132" s="40"/>
      <c r="G2132" s="40" t="s">
        <v>76</v>
      </c>
      <c r="H2132" s="40" t="s">
        <v>1804</v>
      </c>
      <c r="I2132" s="40" t="s">
        <v>5580</v>
      </c>
      <c r="J2132" s="40" t="s">
        <v>1847</v>
      </c>
      <c r="K2132" s="40"/>
      <c r="L2132" s="40"/>
      <c r="M2132" s="40" t="s">
        <v>6853</v>
      </c>
      <c r="N2132" s="40">
        <v>60</v>
      </c>
      <c r="O2132" s="40" t="b">
        <v>0</v>
      </c>
      <c r="P2132" s="40" t="s">
        <v>3105</v>
      </c>
      <c r="Q2132" s="40" t="s">
        <v>1853</v>
      </c>
      <c r="R2132" s="40" t="s">
        <v>635</v>
      </c>
    </row>
    <row r="2133" spans="1:18" x14ac:dyDescent="0.25">
      <c r="A2133" s="40" t="s">
        <v>1540</v>
      </c>
      <c r="B2133" s="40" t="s">
        <v>903</v>
      </c>
      <c r="C2133" s="40" t="s">
        <v>1847</v>
      </c>
      <c r="D2133" s="40" t="s">
        <v>1848</v>
      </c>
      <c r="E2133" s="40" t="s">
        <v>2116</v>
      </c>
      <c r="F2133" s="40"/>
      <c r="G2133" s="40" t="s">
        <v>75</v>
      </c>
      <c r="H2133" s="40" t="s">
        <v>1806</v>
      </c>
      <c r="I2133" s="40" t="s">
        <v>5580</v>
      </c>
      <c r="J2133" s="40" t="s">
        <v>1847</v>
      </c>
      <c r="K2133" s="40"/>
      <c r="L2133" s="40"/>
      <c r="M2133" s="40" t="s">
        <v>6854</v>
      </c>
      <c r="N2133" s="40">
        <v>60</v>
      </c>
      <c r="O2133" s="40" t="b">
        <v>0</v>
      </c>
      <c r="P2133" s="40" t="s">
        <v>3105</v>
      </c>
      <c r="Q2133" s="40" t="s">
        <v>1853</v>
      </c>
      <c r="R2133" s="40" t="s">
        <v>635</v>
      </c>
    </row>
    <row r="2134" spans="1:18" x14ac:dyDescent="0.25">
      <c r="A2134" s="40" t="s">
        <v>1541</v>
      </c>
      <c r="B2134" s="40" t="s">
        <v>905</v>
      </c>
      <c r="C2134" s="40" t="s">
        <v>1847</v>
      </c>
      <c r="D2134" s="40" t="s">
        <v>1848</v>
      </c>
      <c r="E2134" s="40" t="s">
        <v>2764</v>
      </c>
      <c r="F2134" s="40"/>
      <c r="G2134" s="40" t="s">
        <v>1813</v>
      </c>
      <c r="H2134" s="40" t="s">
        <v>1814</v>
      </c>
      <c r="I2134" s="40" t="s">
        <v>5580</v>
      </c>
      <c r="J2134" s="40" t="s">
        <v>1847</v>
      </c>
      <c r="K2134" s="40"/>
      <c r="L2134" s="40"/>
      <c r="M2134" s="40" t="s">
        <v>6855</v>
      </c>
      <c r="N2134" s="40">
        <v>60</v>
      </c>
      <c r="O2134" s="40" t="b">
        <v>0</v>
      </c>
      <c r="P2134" s="40" t="s">
        <v>3105</v>
      </c>
      <c r="Q2134" s="40" t="s">
        <v>1853</v>
      </c>
      <c r="R2134" s="40" t="s">
        <v>635</v>
      </c>
    </row>
    <row r="2135" spans="1:18" x14ac:dyDescent="0.25">
      <c r="A2135" s="41" t="s">
        <v>361</v>
      </c>
      <c r="B2135" s="41" t="s">
        <v>905</v>
      </c>
      <c r="C2135" s="41" t="s">
        <v>1847</v>
      </c>
      <c r="D2135" s="41" t="s">
        <v>1848</v>
      </c>
      <c r="E2135" s="41" t="s">
        <v>2764</v>
      </c>
      <c r="F2135" s="41"/>
      <c r="G2135" s="41" t="s">
        <v>75</v>
      </c>
      <c r="H2135" s="41" t="s">
        <v>1806</v>
      </c>
      <c r="I2135" s="41" t="s">
        <v>5580</v>
      </c>
      <c r="J2135" s="41" t="s">
        <v>1847</v>
      </c>
      <c r="K2135" s="41"/>
      <c r="L2135" s="41"/>
      <c r="M2135" s="41" t="s">
        <v>6856</v>
      </c>
      <c r="N2135" s="41">
        <v>60</v>
      </c>
      <c r="O2135" s="41" t="b">
        <v>0</v>
      </c>
      <c r="P2135" s="41" t="s">
        <v>3105</v>
      </c>
      <c r="Q2135" s="41" t="s">
        <v>1853</v>
      </c>
      <c r="R2135" s="41" t="s">
        <v>635</v>
      </c>
    </row>
    <row r="2136" spans="1:18" x14ac:dyDescent="0.25">
      <c r="A2136" s="40" t="s">
        <v>1542</v>
      </c>
      <c r="B2136" s="40" t="s">
        <v>905</v>
      </c>
      <c r="C2136" s="40" t="s">
        <v>1847</v>
      </c>
      <c r="D2136" s="40" t="s">
        <v>1848</v>
      </c>
      <c r="E2136" s="40" t="s">
        <v>2116</v>
      </c>
      <c r="F2136" s="40"/>
      <c r="G2136" s="40" t="s">
        <v>75</v>
      </c>
      <c r="H2136" s="40" t="s">
        <v>1806</v>
      </c>
      <c r="I2136" s="40" t="s">
        <v>5580</v>
      </c>
      <c r="J2136" s="40" t="s">
        <v>1847</v>
      </c>
      <c r="K2136" s="40"/>
      <c r="L2136" s="40"/>
      <c r="M2136" s="40" t="s">
        <v>6857</v>
      </c>
      <c r="N2136" s="40">
        <v>60</v>
      </c>
      <c r="O2136" s="40" t="b">
        <v>0</v>
      </c>
      <c r="P2136" s="40" t="s">
        <v>3105</v>
      </c>
      <c r="Q2136" s="40" t="s">
        <v>1853</v>
      </c>
      <c r="R2136" s="40" t="s">
        <v>635</v>
      </c>
    </row>
    <row r="2137" spans="1:18" x14ac:dyDescent="0.25">
      <c r="A2137" s="40" t="s">
        <v>362</v>
      </c>
      <c r="B2137" s="40" t="s">
        <v>905</v>
      </c>
      <c r="C2137" s="40" t="s">
        <v>1847</v>
      </c>
      <c r="D2137" s="40" t="s">
        <v>1848</v>
      </c>
      <c r="E2137" s="40" t="s">
        <v>1862</v>
      </c>
      <c r="F2137" s="40"/>
      <c r="G2137" s="40" t="s">
        <v>75</v>
      </c>
      <c r="H2137" s="40" t="s">
        <v>1806</v>
      </c>
      <c r="I2137" s="40" t="s">
        <v>5580</v>
      </c>
      <c r="J2137" s="40" t="s">
        <v>1847</v>
      </c>
      <c r="K2137" s="40"/>
      <c r="L2137" s="40"/>
      <c r="M2137" s="40" t="s">
        <v>6858</v>
      </c>
      <c r="N2137" s="40">
        <v>60</v>
      </c>
      <c r="O2137" s="40" t="b">
        <v>0</v>
      </c>
      <c r="P2137" s="40" t="s">
        <v>3105</v>
      </c>
      <c r="Q2137" s="40" t="s">
        <v>1853</v>
      </c>
      <c r="R2137" s="40" t="s">
        <v>635</v>
      </c>
    </row>
    <row r="2138" spans="1:18" x14ac:dyDescent="0.25">
      <c r="A2138" s="41" t="s">
        <v>1543</v>
      </c>
      <c r="B2138" s="41" t="s">
        <v>905</v>
      </c>
      <c r="C2138" s="41" t="s">
        <v>1847</v>
      </c>
      <c r="D2138" s="41" t="s">
        <v>1848</v>
      </c>
      <c r="E2138" s="41" t="s">
        <v>1916</v>
      </c>
      <c r="F2138" s="41"/>
      <c r="G2138" s="41" t="s">
        <v>1813</v>
      </c>
      <c r="H2138" s="41" t="s">
        <v>1814</v>
      </c>
      <c r="I2138" s="41" t="s">
        <v>5580</v>
      </c>
      <c r="J2138" s="41" t="s">
        <v>1847</v>
      </c>
      <c r="K2138" s="41"/>
      <c r="L2138" s="41"/>
      <c r="M2138" s="41" t="s">
        <v>6859</v>
      </c>
      <c r="N2138" s="41">
        <v>60</v>
      </c>
      <c r="O2138" s="41" t="b">
        <v>0</v>
      </c>
      <c r="P2138" s="41" t="s">
        <v>3105</v>
      </c>
      <c r="Q2138" s="41" t="s">
        <v>1853</v>
      </c>
      <c r="R2138" s="41" t="s">
        <v>635</v>
      </c>
    </row>
    <row r="2139" spans="1:18" x14ac:dyDescent="0.25">
      <c r="A2139" s="41" t="s">
        <v>128</v>
      </c>
      <c r="B2139" s="41" t="s">
        <v>905</v>
      </c>
      <c r="C2139" s="41" t="s">
        <v>1847</v>
      </c>
      <c r="D2139" s="41" t="s">
        <v>1848</v>
      </c>
      <c r="E2139" s="41" t="s">
        <v>6091</v>
      </c>
      <c r="F2139" s="41"/>
      <c r="G2139" s="41" t="s">
        <v>1813</v>
      </c>
      <c r="H2139" s="41" t="s">
        <v>1814</v>
      </c>
      <c r="I2139" s="41" t="s">
        <v>5580</v>
      </c>
      <c r="J2139" s="41" t="s">
        <v>1847</v>
      </c>
      <c r="K2139" s="41"/>
      <c r="L2139" s="41"/>
      <c r="M2139" s="41" t="s">
        <v>6860</v>
      </c>
      <c r="N2139" s="41">
        <v>60</v>
      </c>
      <c r="O2139" s="41" t="b">
        <v>0</v>
      </c>
      <c r="P2139" s="41" t="s">
        <v>3105</v>
      </c>
      <c r="Q2139" s="41" t="s">
        <v>1853</v>
      </c>
      <c r="R2139" s="41" t="s">
        <v>635</v>
      </c>
    </row>
    <row r="2140" spans="1:18" x14ac:dyDescent="0.25">
      <c r="A2140" s="40" t="s">
        <v>1544</v>
      </c>
      <c r="B2140" s="40" t="s">
        <v>905</v>
      </c>
      <c r="C2140" s="40" t="s">
        <v>1847</v>
      </c>
      <c r="D2140" s="40" t="s">
        <v>1848</v>
      </c>
      <c r="E2140" s="40" t="s">
        <v>1985</v>
      </c>
      <c r="F2140" s="40"/>
      <c r="G2140" s="40" t="s">
        <v>1813</v>
      </c>
      <c r="H2140" s="40" t="s">
        <v>1814</v>
      </c>
      <c r="I2140" s="40" t="s">
        <v>5580</v>
      </c>
      <c r="J2140" s="40" t="s">
        <v>1847</v>
      </c>
      <c r="K2140" s="40"/>
      <c r="L2140" s="40"/>
      <c r="M2140" s="40" t="s">
        <v>6861</v>
      </c>
      <c r="N2140" s="40">
        <v>60</v>
      </c>
      <c r="O2140" s="40" t="b">
        <v>0</v>
      </c>
      <c r="P2140" s="40" t="s">
        <v>3105</v>
      </c>
      <c r="Q2140" s="40" t="s">
        <v>1853</v>
      </c>
      <c r="R2140" s="40" t="s">
        <v>635</v>
      </c>
    </row>
    <row r="2141" spans="1:18" x14ac:dyDescent="0.25">
      <c r="A2141" s="40" t="s">
        <v>6862</v>
      </c>
      <c r="B2141" s="40" t="s">
        <v>905</v>
      </c>
      <c r="C2141" s="40" t="s">
        <v>1847</v>
      </c>
      <c r="D2141" s="40" t="s">
        <v>1848</v>
      </c>
      <c r="E2141" s="40" t="s">
        <v>2764</v>
      </c>
      <c r="F2141" s="40"/>
      <c r="G2141" s="40" t="s">
        <v>76</v>
      </c>
      <c r="H2141" s="40" t="s">
        <v>1804</v>
      </c>
      <c r="I2141" s="40" t="s">
        <v>5580</v>
      </c>
      <c r="J2141" s="40" t="s">
        <v>1847</v>
      </c>
      <c r="K2141" s="40"/>
      <c r="L2141" s="40"/>
      <c r="M2141" s="40" t="s">
        <v>6863</v>
      </c>
      <c r="N2141" s="40">
        <v>60</v>
      </c>
      <c r="O2141" s="40" t="b">
        <v>0</v>
      </c>
      <c r="P2141" s="40" t="s">
        <v>3105</v>
      </c>
      <c r="Q2141" s="40" t="s">
        <v>1853</v>
      </c>
      <c r="R2141" s="40" t="s">
        <v>635</v>
      </c>
    </row>
    <row r="2142" spans="1:18" x14ac:dyDescent="0.25">
      <c r="A2142" s="40" t="s">
        <v>1545</v>
      </c>
      <c r="B2142" s="40" t="s">
        <v>903</v>
      </c>
      <c r="C2142" s="40" t="s">
        <v>1847</v>
      </c>
      <c r="D2142" s="40" t="s">
        <v>1848</v>
      </c>
      <c r="E2142" s="40" t="s">
        <v>6078</v>
      </c>
      <c r="F2142" s="40"/>
      <c r="G2142" s="40" t="s">
        <v>75</v>
      </c>
      <c r="H2142" s="40" t="s">
        <v>1806</v>
      </c>
      <c r="I2142" s="40" t="s">
        <v>5580</v>
      </c>
      <c r="J2142" s="40" t="s">
        <v>1847</v>
      </c>
      <c r="K2142" s="40"/>
      <c r="L2142" s="40"/>
      <c r="M2142" s="40" t="s">
        <v>6864</v>
      </c>
      <c r="N2142" s="40">
        <v>60</v>
      </c>
      <c r="O2142" s="40" t="b">
        <v>0</v>
      </c>
      <c r="P2142" s="40" t="s">
        <v>3105</v>
      </c>
      <c r="Q2142" s="40" t="s">
        <v>1853</v>
      </c>
      <c r="R2142" s="40" t="s">
        <v>635</v>
      </c>
    </row>
    <row r="2143" spans="1:18" x14ac:dyDescent="0.25">
      <c r="A2143" s="40" t="s">
        <v>236</v>
      </c>
      <c r="B2143" s="40" t="s">
        <v>905</v>
      </c>
      <c r="C2143" s="40" t="s">
        <v>1847</v>
      </c>
      <c r="D2143" s="40" t="s">
        <v>1848</v>
      </c>
      <c r="E2143" s="40" t="s">
        <v>1888</v>
      </c>
      <c r="F2143" s="40"/>
      <c r="G2143" s="40" t="s">
        <v>1813</v>
      </c>
      <c r="H2143" s="40" t="s">
        <v>1814</v>
      </c>
      <c r="I2143" s="40" t="s">
        <v>5580</v>
      </c>
      <c r="J2143" s="40" t="s">
        <v>1847</v>
      </c>
      <c r="K2143" s="40"/>
      <c r="L2143" s="40"/>
      <c r="M2143" s="40" t="s">
        <v>6865</v>
      </c>
      <c r="N2143" s="40">
        <v>60</v>
      </c>
      <c r="O2143" s="40" t="b">
        <v>0</v>
      </c>
      <c r="P2143" s="40" t="s">
        <v>3105</v>
      </c>
      <c r="Q2143" s="40" t="s">
        <v>1853</v>
      </c>
      <c r="R2143" s="40" t="s">
        <v>635</v>
      </c>
    </row>
    <row r="2144" spans="1:18" x14ac:dyDescent="0.25">
      <c r="A2144" s="40" t="s">
        <v>129</v>
      </c>
      <c r="B2144" s="40" t="s">
        <v>905</v>
      </c>
      <c r="C2144" s="40" t="s">
        <v>1847</v>
      </c>
      <c r="D2144" s="40" t="s">
        <v>1848</v>
      </c>
      <c r="E2144" s="40" t="s">
        <v>2764</v>
      </c>
      <c r="F2144" s="40"/>
      <c r="G2144" s="40" t="s">
        <v>76</v>
      </c>
      <c r="H2144" s="40" t="s">
        <v>1804</v>
      </c>
      <c r="I2144" s="40" t="s">
        <v>5580</v>
      </c>
      <c r="J2144" s="40" t="s">
        <v>1847</v>
      </c>
      <c r="K2144" s="40"/>
      <c r="L2144" s="40"/>
      <c r="M2144" s="40" t="s">
        <v>6866</v>
      </c>
      <c r="N2144" s="40">
        <v>60</v>
      </c>
      <c r="O2144" s="40" t="b">
        <v>0</v>
      </c>
      <c r="P2144" s="40" t="s">
        <v>3105</v>
      </c>
      <c r="Q2144" s="40" t="s">
        <v>1853</v>
      </c>
      <c r="R2144" s="40" t="s">
        <v>635</v>
      </c>
    </row>
    <row r="2145" spans="1:18" x14ac:dyDescent="0.25">
      <c r="A2145" s="40" t="s">
        <v>216</v>
      </c>
      <c r="B2145" s="40" t="s">
        <v>905</v>
      </c>
      <c r="C2145" s="40" t="s">
        <v>1847</v>
      </c>
      <c r="D2145" s="40" t="s">
        <v>1848</v>
      </c>
      <c r="E2145" s="40" t="s">
        <v>2764</v>
      </c>
      <c r="F2145" s="40"/>
      <c r="G2145" s="40" t="s">
        <v>1813</v>
      </c>
      <c r="H2145" s="40" t="s">
        <v>1814</v>
      </c>
      <c r="I2145" s="40" t="s">
        <v>5580</v>
      </c>
      <c r="J2145" s="40" t="s">
        <v>1847</v>
      </c>
      <c r="K2145" s="40"/>
      <c r="L2145" s="40"/>
      <c r="M2145" s="40" t="s">
        <v>6867</v>
      </c>
      <c r="N2145" s="40">
        <v>60</v>
      </c>
      <c r="O2145" s="40" t="b">
        <v>0</v>
      </c>
      <c r="P2145" s="40" t="s">
        <v>3105</v>
      </c>
      <c r="Q2145" s="40" t="s">
        <v>1853</v>
      </c>
      <c r="R2145" s="40" t="s">
        <v>635</v>
      </c>
    </row>
    <row r="2146" spans="1:18" x14ac:dyDescent="0.25">
      <c r="A2146" s="40" t="s">
        <v>131</v>
      </c>
      <c r="B2146" s="40" t="s">
        <v>905</v>
      </c>
      <c r="C2146" s="40" t="s">
        <v>1847</v>
      </c>
      <c r="D2146" s="40" t="s">
        <v>1848</v>
      </c>
      <c r="E2146" s="40" t="s">
        <v>2764</v>
      </c>
      <c r="F2146" s="40"/>
      <c r="G2146" s="40" t="s">
        <v>1813</v>
      </c>
      <c r="H2146" s="40" t="s">
        <v>1814</v>
      </c>
      <c r="I2146" s="40" t="s">
        <v>5580</v>
      </c>
      <c r="J2146" s="40" t="s">
        <v>1847</v>
      </c>
      <c r="K2146" s="40"/>
      <c r="L2146" s="40"/>
      <c r="M2146" s="40" t="s">
        <v>6868</v>
      </c>
      <c r="N2146" s="40">
        <v>60</v>
      </c>
      <c r="O2146" s="40" t="b">
        <v>0</v>
      </c>
      <c r="P2146" s="40" t="s">
        <v>3105</v>
      </c>
      <c r="Q2146" s="40" t="s">
        <v>1853</v>
      </c>
      <c r="R2146" s="40" t="s">
        <v>635</v>
      </c>
    </row>
    <row r="2147" spans="1:18" x14ac:dyDescent="0.25">
      <c r="A2147" s="40" t="s">
        <v>1546</v>
      </c>
      <c r="B2147" s="40" t="s">
        <v>905</v>
      </c>
      <c r="C2147" s="40" t="s">
        <v>1847</v>
      </c>
      <c r="D2147" s="40" t="s">
        <v>1848</v>
      </c>
      <c r="E2147" s="40" t="s">
        <v>4096</v>
      </c>
      <c r="F2147" s="40"/>
      <c r="G2147" s="40" t="s">
        <v>76</v>
      </c>
      <c r="H2147" s="40" t="s">
        <v>1804</v>
      </c>
      <c r="I2147" s="40" t="s">
        <v>5992</v>
      </c>
      <c r="J2147" s="40" t="s">
        <v>1847</v>
      </c>
      <c r="K2147" s="40"/>
      <c r="L2147" s="40"/>
      <c r="M2147" s="40" t="s">
        <v>6869</v>
      </c>
      <c r="N2147" s="40">
        <v>60</v>
      </c>
      <c r="O2147" s="40" t="b">
        <v>0</v>
      </c>
      <c r="P2147" s="40" t="s">
        <v>3105</v>
      </c>
      <c r="Q2147" s="40" t="s">
        <v>1853</v>
      </c>
      <c r="R2147" s="40" t="s">
        <v>635</v>
      </c>
    </row>
    <row r="2148" spans="1:18" x14ac:dyDescent="0.25">
      <c r="A2148" s="40" t="s">
        <v>1547</v>
      </c>
      <c r="B2148" s="40" t="s">
        <v>903</v>
      </c>
      <c r="C2148" s="40" t="s">
        <v>1847</v>
      </c>
      <c r="D2148" s="40" t="s">
        <v>1848</v>
      </c>
      <c r="E2148" s="40" t="s">
        <v>3810</v>
      </c>
      <c r="F2148" s="40"/>
      <c r="G2148" s="40" t="s">
        <v>1813</v>
      </c>
      <c r="H2148" s="40" t="s">
        <v>1814</v>
      </c>
      <c r="I2148" s="40" t="s">
        <v>5580</v>
      </c>
      <c r="J2148" s="40" t="s">
        <v>1847</v>
      </c>
      <c r="K2148" s="40"/>
      <c r="L2148" s="40"/>
      <c r="M2148" s="40" t="s">
        <v>6870</v>
      </c>
      <c r="N2148" s="40">
        <v>60</v>
      </c>
      <c r="O2148" s="40" t="b">
        <v>0</v>
      </c>
      <c r="P2148" s="40" t="s">
        <v>3105</v>
      </c>
      <c r="Q2148" s="40" t="s">
        <v>1853</v>
      </c>
      <c r="R2148" s="40" t="s">
        <v>635</v>
      </c>
    </row>
    <row r="2149" spans="1:18" x14ac:dyDescent="0.25">
      <c r="A2149" s="40" t="s">
        <v>364</v>
      </c>
      <c r="B2149" s="40" t="s">
        <v>905</v>
      </c>
      <c r="C2149" s="40" t="s">
        <v>1847</v>
      </c>
      <c r="D2149" s="40" t="s">
        <v>1848</v>
      </c>
      <c r="E2149" s="40" t="s">
        <v>1968</v>
      </c>
      <c r="F2149" s="40"/>
      <c r="G2149" s="40" t="s">
        <v>75</v>
      </c>
      <c r="H2149" s="40" t="s">
        <v>1806</v>
      </c>
      <c r="I2149" s="40" t="s">
        <v>5580</v>
      </c>
      <c r="J2149" s="40" t="s">
        <v>1847</v>
      </c>
      <c r="K2149" s="40"/>
      <c r="L2149" s="40"/>
      <c r="M2149" s="40" t="s">
        <v>6871</v>
      </c>
      <c r="N2149" s="40">
        <v>60</v>
      </c>
      <c r="O2149" s="40" t="b">
        <v>0</v>
      </c>
      <c r="P2149" s="40" t="s">
        <v>3105</v>
      </c>
      <c r="Q2149" s="40" t="s">
        <v>1853</v>
      </c>
      <c r="R2149" s="40" t="s">
        <v>635</v>
      </c>
    </row>
    <row r="2150" spans="1:18" x14ac:dyDescent="0.25">
      <c r="A2150" s="40" t="s">
        <v>222</v>
      </c>
      <c r="B2150" s="40" t="s">
        <v>905</v>
      </c>
      <c r="C2150" s="40" t="s">
        <v>1847</v>
      </c>
      <c r="D2150" s="40" t="s">
        <v>1848</v>
      </c>
      <c r="E2150" s="40" t="s">
        <v>2116</v>
      </c>
      <c r="F2150" s="40"/>
      <c r="G2150" s="40" t="s">
        <v>75</v>
      </c>
      <c r="H2150" s="40" t="s">
        <v>1806</v>
      </c>
      <c r="I2150" s="40" t="s">
        <v>5580</v>
      </c>
      <c r="J2150" s="40" t="s">
        <v>1847</v>
      </c>
      <c r="K2150" s="40"/>
      <c r="L2150" s="40"/>
      <c r="M2150" s="40" t="s">
        <v>6872</v>
      </c>
      <c r="N2150" s="40">
        <v>60</v>
      </c>
      <c r="O2150" s="40" t="b">
        <v>0</v>
      </c>
      <c r="P2150" s="40" t="s">
        <v>3105</v>
      </c>
      <c r="Q2150" s="40" t="s">
        <v>1853</v>
      </c>
      <c r="R2150" s="40" t="s">
        <v>635</v>
      </c>
    </row>
    <row r="2151" spans="1:18" x14ac:dyDescent="0.25">
      <c r="A2151" s="40" t="s">
        <v>365</v>
      </c>
      <c r="B2151" s="40" t="s">
        <v>905</v>
      </c>
      <c r="C2151" s="40" t="s">
        <v>1847</v>
      </c>
      <c r="D2151" s="40" t="s">
        <v>1848</v>
      </c>
      <c r="E2151" s="40" t="s">
        <v>1941</v>
      </c>
      <c r="F2151" s="40"/>
      <c r="G2151" s="40" t="s">
        <v>76</v>
      </c>
      <c r="H2151" s="40" t="s">
        <v>1804</v>
      </c>
      <c r="I2151" s="40" t="s">
        <v>5580</v>
      </c>
      <c r="J2151" s="40" t="s">
        <v>1847</v>
      </c>
      <c r="K2151" s="40"/>
      <c r="L2151" s="40"/>
      <c r="M2151" s="40" t="s">
        <v>6873</v>
      </c>
      <c r="N2151" s="40">
        <v>60</v>
      </c>
      <c r="O2151" s="40" t="b">
        <v>0</v>
      </c>
      <c r="P2151" s="40" t="s">
        <v>3105</v>
      </c>
      <c r="Q2151" s="40" t="s">
        <v>1853</v>
      </c>
      <c r="R2151" s="40" t="s">
        <v>635</v>
      </c>
    </row>
    <row r="2152" spans="1:18" x14ac:dyDescent="0.25">
      <c r="A2152" s="40" t="s">
        <v>1548</v>
      </c>
      <c r="B2152" s="40" t="s">
        <v>905</v>
      </c>
      <c r="C2152" s="40" t="s">
        <v>1847</v>
      </c>
      <c r="D2152" s="40" t="s">
        <v>1848</v>
      </c>
      <c r="E2152" s="40" t="s">
        <v>1941</v>
      </c>
      <c r="F2152" s="40"/>
      <c r="G2152" s="40" t="s">
        <v>76</v>
      </c>
      <c r="H2152" s="40" t="s">
        <v>1804</v>
      </c>
      <c r="I2152" s="40" t="s">
        <v>5580</v>
      </c>
      <c r="J2152" s="40" t="s">
        <v>1847</v>
      </c>
      <c r="K2152" s="40"/>
      <c r="L2152" s="40"/>
      <c r="M2152" s="40" t="s">
        <v>6874</v>
      </c>
      <c r="N2152" s="40">
        <v>60</v>
      </c>
      <c r="O2152" s="40" t="b">
        <v>0</v>
      </c>
      <c r="P2152" s="40" t="s">
        <v>3105</v>
      </c>
      <c r="Q2152" s="40" t="s">
        <v>1853</v>
      </c>
      <c r="R2152" s="40" t="s">
        <v>635</v>
      </c>
    </row>
    <row r="2153" spans="1:18" x14ac:dyDescent="0.25">
      <c r="A2153" s="40" t="s">
        <v>130</v>
      </c>
      <c r="B2153" s="40" t="s">
        <v>905</v>
      </c>
      <c r="C2153" s="40" t="s">
        <v>1847</v>
      </c>
      <c r="D2153" s="40" t="s">
        <v>1848</v>
      </c>
      <c r="E2153" s="40" t="s">
        <v>5326</v>
      </c>
      <c r="F2153" s="40"/>
      <c r="G2153" s="40" t="s">
        <v>1813</v>
      </c>
      <c r="H2153" s="40" t="s">
        <v>1814</v>
      </c>
      <c r="I2153" s="40" t="s">
        <v>5580</v>
      </c>
      <c r="J2153" s="40" t="s">
        <v>1847</v>
      </c>
      <c r="K2153" s="40"/>
      <c r="L2153" s="40"/>
      <c r="M2153" s="40" t="s">
        <v>6875</v>
      </c>
      <c r="N2153" s="40">
        <v>60</v>
      </c>
      <c r="O2153" s="40" t="b">
        <v>0</v>
      </c>
      <c r="P2153" s="40" t="s">
        <v>3105</v>
      </c>
      <c r="Q2153" s="40" t="s">
        <v>1853</v>
      </c>
      <c r="R2153" s="40" t="s">
        <v>635</v>
      </c>
    </row>
    <row r="2154" spans="1:18" x14ac:dyDescent="0.25">
      <c r="A2154" s="40" t="s">
        <v>1549</v>
      </c>
      <c r="B2154" s="40" t="s">
        <v>903</v>
      </c>
      <c r="C2154" s="40" t="s">
        <v>1847</v>
      </c>
      <c r="D2154" s="40" t="s">
        <v>1848</v>
      </c>
      <c r="E2154" s="40" t="s">
        <v>3353</v>
      </c>
      <c r="F2154" s="40"/>
      <c r="G2154" s="40" t="s">
        <v>1813</v>
      </c>
      <c r="H2154" s="40" t="s">
        <v>1814</v>
      </c>
      <c r="I2154" s="40" t="s">
        <v>5580</v>
      </c>
      <c r="J2154" s="40" t="s">
        <v>1847</v>
      </c>
      <c r="K2154" s="40"/>
      <c r="L2154" s="40"/>
      <c r="M2154" s="40" t="s">
        <v>6876</v>
      </c>
      <c r="N2154" s="40">
        <v>60</v>
      </c>
      <c r="O2154" s="40" t="b">
        <v>0</v>
      </c>
      <c r="P2154" s="40" t="s">
        <v>3105</v>
      </c>
      <c r="Q2154" s="40" t="s">
        <v>1853</v>
      </c>
      <c r="R2154" s="40" t="s">
        <v>635</v>
      </c>
    </row>
    <row r="2155" spans="1:18" x14ac:dyDescent="0.25">
      <c r="A2155" s="40" t="s">
        <v>1550</v>
      </c>
      <c r="B2155" s="40" t="s">
        <v>5655</v>
      </c>
      <c r="C2155" s="40" t="s">
        <v>1847</v>
      </c>
      <c r="D2155" s="40" t="s">
        <v>1848</v>
      </c>
      <c r="E2155" s="40" t="s">
        <v>6084</v>
      </c>
      <c r="F2155" s="40"/>
      <c r="G2155" s="40" t="s">
        <v>1813</v>
      </c>
      <c r="H2155" s="40" t="s">
        <v>1814</v>
      </c>
      <c r="I2155" s="40" t="s">
        <v>5580</v>
      </c>
      <c r="J2155" s="40" t="s">
        <v>1847</v>
      </c>
      <c r="K2155" s="40"/>
      <c r="L2155" s="40"/>
      <c r="M2155" s="40" t="s">
        <v>6877</v>
      </c>
      <c r="N2155" s="40">
        <v>60</v>
      </c>
      <c r="O2155" s="40" t="b">
        <v>0</v>
      </c>
      <c r="P2155" s="40" t="s">
        <v>3105</v>
      </c>
      <c r="Q2155" s="40" t="s">
        <v>1853</v>
      </c>
      <c r="R2155" s="40" t="s">
        <v>635</v>
      </c>
    </row>
    <row r="2156" spans="1:18" x14ac:dyDescent="0.25">
      <c r="A2156" s="40" t="s">
        <v>367</v>
      </c>
      <c r="B2156" s="40" t="s">
        <v>905</v>
      </c>
      <c r="C2156" s="40" t="s">
        <v>1847</v>
      </c>
      <c r="D2156" s="40" t="s">
        <v>1848</v>
      </c>
      <c r="E2156" s="40" t="s">
        <v>1968</v>
      </c>
      <c r="F2156" s="40"/>
      <c r="G2156" s="40" t="s">
        <v>75</v>
      </c>
      <c r="H2156" s="40" t="s">
        <v>1806</v>
      </c>
      <c r="I2156" s="40" t="s">
        <v>5580</v>
      </c>
      <c r="J2156" s="40" t="s">
        <v>1847</v>
      </c>
      <c r="K2156" s="40"/>
      <c r="L2156" s="40"/>
      <c r="M2156" s="40" t="s">
        <v>6878</v>
      </c>
      <c r="N2156" s="40">
        <v>60</v>
      </c>
      <c r="O2156" s="40" t="b">
        <v>0</v>
      </c>
      <c r="P2156" s="40" t="s">
        <v>3105</v>
      </c>
      <c r="Q2156" s="40" t="s">
        <v>1853</v>
      </c>
      <c r="R2156" s="40" t="s">
        <v>635</v>
      </c>
    </row>
    <row r="2157" spans="1:18" x14ac:dyDescent="0.25">
      <c r="A2157" s="41" t="s">
        <v>101</v>
      </c>
      <c r="B2157" s="41" t="s">
        <v>905</v>
      </c>
      <c r="C2157" s="41" t="s">
        <v>1847</v>
      </c>
      <c r="D2157" s="41" t="s">
        <v>1848</v>
      </c>
      <c r="E2157" s="41" t="s">
        <v>1968</v>
      </c>
      <c r="F2157" s="41"/>
      <c r="G2157" s="41" t="s">
        <v>75</v>
      </c>
      <c r="H2157" s="41" t="s">
        <v>1806</v>
      </c>
      <c r="I2157" s="41" t="s">
        <v>5580</v>
      </c>
      <c r="J2157" s="41" t="s">
        <v>1847</v>
      </c>
      <c r="K2157" s="41"/>
      <c r="L2157" s="41"/>
      <c r="M2157" s="41" t="s">
        <v>6879</v>
      </c>
      <c r="N2157" s="41">
        <v>60</v>
      </c>
      <c r="O2157" s="41" t="b">
        <v>0</v>
      </c>
      <c r="P2157" s="41" t="s">
        <v>3105</v>
      </c>
      <c r="Q2157" s="41" t="s">
        <v>1853</v>
      </c>
      <c r="R2157" s="41" t="s">
        <v>635</v>
      </c>
    </row>
    <row r="2158" spans="1:18" x14ac:dyDescent="0.25">
      <c r="A2158" s="41" t="s">
        <v>515</v>
      </c>
      <c r="B2158" s="41" t="s">
        <v>905</v>
      </c>
      <c r="C2158" s="41" t="s">
        <v>1847</v>
      </c>
      <c r="D2158" s="41" t="s">
        <v>1848</v>
      </c>
      <c r="E2158" s="41" t="s">
        <v>1916</v>
      </c>
      <c r="F2158" s="41"/>
      <c r="G2158" s="41" t="s">
        <v>1813</v>
      </c>
      <c r="H2158" s="41" t="s">
        <v>1814</v>
      </c>
      <c r="I2158" s="41" t="s">
        <v>5580</v>
      </c>
      <c r="J2158" s="41" t="s">
        <v>1847</v>
      </c>
      <c r="K2158" s="41"/>
      <c r="L2158" s="41"/>
      <c r="M2158" s="41" t="s">
        <v>6880</v>
      </c>
      <c r="N2158" s="41">
        <v>60</v>
      </c>
      <c r="O2158" s="41" t="b">
        <v>0</v>
      </c>
      <c r="P2158" s="41" t="s">
        <v>3105</v>
      </c>
      <c r="Q2158" s="41" t="s">
        <v>1853</v>
      </c>
      <c r="R2158" s="41" t="s">
        <v>635</v>
      </c>
    </row>
    <row r="2159" spans="1:18" x14ac:dyDescent="0.25">
      <c r="A2159" s="40" t="s">
        <v>368</v>
      </c>
      <c r="B2159" s="40" t="s">
        <v>905</v>
      </c>
      <c r="C2159" s="40" t="s">
        <v>1847</v>
      </c>
      <c r="D2159" s="40" t="s">
        <v>1848</v>
      </c>
      <c r="E2159" s="40" t="s">
        <v>1985</v>
      </c>
      <c r="F2159" s="40"/>
      <c r="G2159" s="40" t="s">
        <v>1813</v>
      </c>
      <c r="H2159" s="40" t="s">
        <v>1814</v>
      </c>
      <c r="I2159" s="40" t="s">
        <v>5580</v>
      </c>
      <c r="J2159" s="40" t="s">
        <v>1847</v>
      </c>
      <c r="K2159" s="40"/>
      <c r="L2159" s="40"/>
      <c r="M2159" s="40" t="s">
        <v>6881</v>
      </c>
      <c r="N2159" s="40">
        <v>60</v>
      </c>
      <c r="O2159" s="40" t="b">
        <v>0</v>
      </c>
      <c r="P2159" s="40" t="s">
        <v>3105</v>
      </c>
      <c r="Q2159" s="40" t="s">
        <v>1853</v>
      </c>
      <c r="R2159" s="40" t="s">
        <v>635</v>
      </c>
    </row>
    <row r="2160" spans="1:18" x14ac:dyDescent="0.25">
      <c r="A2160" s="40" t="s">
        <v>1551</v>
      </c>
      <c r="B2160" s="40" t="s">
        <v>905</v>
      </c>
      <c r="C2160" s="40" t="s">
        <v>1847</v>
      </c>
      <c r="D2160" s="40" t="s">
        <v>1848</v>
      </c>
      <c r="E2160" s="40" t="s">
        <v>1911</v>
      </c>
      <c r="F2160" s="40"/>
      <c r="G2160" s="40" t="s">
        <v>76</v>
      </c>
      <c r="H2160" s="40" t="s">
        <v>1804</v>
      </c>
      <c r="I2160" s="40" t="s">
        <v>5580</v>
      </c>
      <c r="J2160" s="40" t="s">
        <v>1847</v>
      </c>
      <c r="K2160" s="40"/>
      <c r="L2160" s="40"/>
      <c r="M2160" s="40" t="s">
        <v>6882</v>
      </c>
      <c r="N2160" s="40">
        <v>60</v>
      </c>
      <c r="O2160" s="40" t="b">
        <v>0</v>
      </c>
      <c r="P2160" s="40" t="s">
        <v>3105</v>
      </c>
      <c r="Q2160" s="40" t="s">
        <v>1853</v>
      </c>
      <c r="R2160" s="40" t="s">
        <v>635</v>
      </c>
    </row>
    <row r="2161" spans="1:18" x14ac:dyDescent="0.25">
      <c r="A2161" s="41" t="s">
        <v>132</v>
      </c>
      <c r="B2161" s="41" t="s">
        <v>905</v>
      </c>
      <c r="C2161" s="41" t="s">
        <v>1847</v>
      </c>
      <c r="D2161" s="41" t="s">
        <v>1848</v>
      </c>
      <c r="E2161" s="41" t="s">
        <v>5334</v>
      </c>
      <c r="F2161" s="41"/>
      <c r="G2161" s="41" t="s">
        <v>1813</v>
      </c>
      <c r="H2161" s="41" t="s">
        <v>1814</v>
      </c>
      <c r="I2161" s="41" t="s">
        <v>5580</v>
      </c>
      <c r="J2161" s="41" t="s">
        <v>1847</v>
      </c>
      <c r="K2161" s="41"/>
      <c r="L2161" s="41"/>
      <c r="M2161" s="41" t="s">
        <v>6883</v>
      </c>
      <c r="N2161" s="41">
        <v>60</v>
      </c>
      <c r="O2161" s="41" t="b">
        <v>0</v>
      </c>
      <c r="P2161" s="41" t="s">
        <v>3105</v>
      </c>
      <c r="Q2161" s="41" t="s">
        <v>1853</v>
      </c>
      <c r="R2161" s="41" t="s">
        <v>635</v>
      </c>
    </row>
    <row r="2162" spans="1:18" x14ac:dyDescent="0.25">
      <c r="A2162" s="40" t="s">
        <v>369</v>
      </c>
      <c r="B2162" s="40" t="s">
        <v>905</v>
      </c>
      <c r="C2162" s="40" t="s">
        <v>1847</v>
      </c>
      <c r="D2162" s="40" t="s">
        <v>1848</v>
      </c>
      <c r="E2162" s="40" t="s">
        <v>1862</v>
      </c>
      <c r="F2162" s="40"/>
      <c r="G2162" s="40" t="s">
        <v>75</v>
      </c>
      <c r="H2162" s="40" t="s">
        <v>1806</v>
      </c>
      <c r="I2162" s="40" t="s">
        <v>5580</v>
      </c>
      <c r="J2162" s="40" t="s">
        <v>1847</v>
      </c>
      <c r="K2162" s="40"/>
      <c r="L2162" s="40"/>
      <c r="M2162" s="40" t="s">
        <v>6884</v>
      </c>
      <c r="N2162" s="40">
        <v>60</v>
      </c>
      <c r="O2162" s="40" t="b">
        <v>0</v>
      </c>
      <c r="P2162" s="40" t="s">
        <v>3105</v>
      </c>
      <c r="Q2162" s="40" t="s">
        <v>1853</v>
      </c>
      <c r="R2162" s="40" t="s">
        <v>635</v>
      </c>
    </row>
    <row r="2163" spans="1:18" x14ac:dyDescent="0.25">
      <c r="A2163" s="40" t="s">
        <v>370</v>
      </c>
      <c r="B2163" s="40" t="s">
        <v>905</v>
      </c>
      <c r="C2163" s="40" t="s">
        <v>1847</v>
      </c>
      <c r="D2163" s="40" t="s">
        <v>1848</v>
      </c>
      <c r="E2163" s="40" t="s">
        <v>1911</v>
      </c>
      <c r="F2163" s="40"/>
      <c r="G2163" s="40" t="s">
        <v>76</v>
      </c>
      <c r="H2163" s="40" t="s">
        <v>1804</v>
      </c>
      <c r="I2163" s="40" t="s">
        <v>5580</v>
      </c>
      <c r="J2163" s="40" t="s">
        <v>1847</v>
      </c>
      <c r="K2163" s="40"/>
      <c r="L2163" s="40"/>
      <c r="M2163" s="40" t="s">
        <v>6885</v>
      </c>
      <c r="N2163" s="40">
        <v>60</v>
      </c>
      <c r="O2163" s="40" t="b">
        <v>0</v>
      </c>
      <c r="P2163" s="40" t="s">
        <v>3105</v>
      </c>
      <c r="Q2163" s="40" t="s">
        <v>1853</v>
      </c>
      <c r="R2163" s="40" t="s">
        <v>635</v>
      </c>
    </row>
    <row r="2164" spans="1:18" x14ac:dyDescent="0.25">
      <c r="A2164" s="41" t="s">
        <v>1552</v>
      </c>
      <c r="B2164" s="41" t="s">
        <v>903</v>
      </c>
      <c r="C2164" s="41" t="s">
        <v>1847</v>
      </c>
      <c r="D2164" s="41" t="s">
        <v>1848</v>
      </c>
      <c r="E2164" s="41" t="s">
        <v>6078</v>
      </c>
      <c r="F2164" s="41"/>
      <c r="G2164" s="41" t="s">
        <v>75</v>
      </c>
      <c r="H2164" s="41" t="s">
        <v>1806</v>
      </c>
      <c r="I2164" s="41" t="s">
        <v>5580</v>
      </c>
      <c r="J2164" s="41" t="s">
        <v>1847</v>
      </c>
      <c r="K2164" s="41"/>
      <c r="L2164" s="41"/>
      <c r="M2164" s="41" t="s">
        <v>6886</v>
      </c>
      <c r="N2164" s="41">
        <v>60</v>
      </c>
      <c r="O2164" s="41" t="b">
        <v>0</v>
      </c>
      <c r="P2164" s="41" t="s">
        <v>3105</v>
      </c>
      <c r="Q2164" s="41" t="s">
        <v>1853</v>
      </c>
      <c r="R2164" s="41" t="s">
        <v>635</v>
      </c>
    </row>
    <row r="2165" spans="1:18" x14ac:dyDescent="0.25">
      <c r="A2165" s="40" t="s">
        <v>6887</v>
      </c>
      <c r="B2165" s="40" t="s">
        <v>905</v>
      </c>
      <c r="C2165" s="40" t="s">
        <v>1847</v>
      </c>
      <c r="D2165" s="40" t="s">
        <v>1848</v>
      </c>
      <c r="E2165" s="40" t="s">
        <v>6091</v>
      </c>
      <c r="F2165" s="40"/>
      <c r="G2165" s="40" t="s">
        <v>1813</v>
      </c>
      <c r="H2165" s="40" t="s">
        <v>1814</v>
      </c>
      <c r="I2165" s="40" t="s">
        <v>5580</v>
      </c>
      <c r="J2165" s="40" t="s">
        <v>1847</v>
      </c>
      <c r="K2165" s="40"/>
      <c r="L2165" s="40"/>
      <c r="M2165" s="40" t="s">
        <v>6888</v>
      </c>
      <c r="N2165" s="40">
        <v>60</v>
      </c>
      <c r="O2165" s="40" t="b">
        <v>0</v>
      </c>
      <c r="P2165" s="40" t="s">
        <v>3105</v>
      </c>
      <c r="Q2165" s="40" t="s">
        <v>1853</v>
      </c>
      <c r="R2165" s="40" t="s">
        <v>635</v>
      </c>
    </row>
    <row r="2166" spans="1:18" x14ac:dyDescent="0.25">
      <c r="A2166" s="40" t="s">
        <v>1553</v>
      </c>
      <c r="B2166" s="40" t="s">
        <v>905</v>
      </c>
      <c r="C2166" s="40" t="s">
        <v>1847</v>
      </c>
      <c r="D2166" s="40" t="s">
        <v>1848</v>
      </c>
      <c r="E2166" s="40" t="s">
        <v>1985</v>
      </c>
      <c r="F2166" s="40"/>
      <c r="G2166" s="40" t="s">
        <v>1813</v>
      </c>
      <c r="H2166" s="40" t="s">
        <v>1814</v>
      </c>
      <c r="I2166" s="40" t="s">
        <v>5580</v>
      </c>
      <c r="J2166" s="40" t="s">
        <v>1847</v>
      </c>
      <c r="K2166" s="40"/>
      <c r="L2166" s="40"/>
      <c r="M2166" s="40" t="s">
        <v>6889</v>
      </c>
      <c r="N2166" s="40">
        <v>60</v>
      </c>
      <c r="O2166" s="40" t="b">
        <v>0</v>
      </c>
      <c r="P2166" s="40" t="s">
        <v>3105</v>
      </c>
      <c r="Q2166" s="40" t="s">
        <v>1853</v>
      </c>
      <c r="R2166" s="40" t="s">
        <v>635</v>
      </c>
    </row>
    <row r="2167" spans="1:18" x14ac:dyDescent="0.25">
      <c r="A2167" s="40" t="s">
        <v>1554</v>
      </c>
      <c r="B2167" s="40" t="s">
        <v>903</v>
      </c>
      <c r="C2167" s="40" t="s">
        <v>1847</v>
      </c>
      <c r="D2167" s="40" t="s">
        <v>1848</v>
      </c>
      <c r="E2167" s="40" t="s">
        <v>2102</v>
      </c>
      <c r="F2167" s="40"/>
      <c r="G2167" s="40" t="s">
        <v>1813</v>
      </c>
      <c r="H2167" s="40" t="s">
        <v>1814</v>
      </c>
      <c r="I2167" s="40" t="s">
        <v>5580</v>
      </c>
      <c r="J2167" s="40" t="s">
        <v>1847</v>
      </c>
      <c r="K2167" s="40"/>
      <c r="L2167" s="40"/>
      <c r="M2167" s="40" t="s">
        <v>6890</v>
      </c>
      <c r="N2167" s="40">
        <v>60</v>
      </c>
      <c r="O2167" s="40" t="b">
        <v>0</v>
      </c>
      <c r="P2167" s="40" t="s">
        <v>3105</v>
      </c>
      <c r="Q2167" s="40" t="s">
        <v>1853</v>
      </c>
      <c r="R2167" s="40" t="s">
        <v>635</v>
      </c>
    </row>
    <row r="2168" spans="1:18" x14ac:dyDescent="0.25">
      <c r="A2168" s="41" t="s">
        <v>135</v>
      </c>
      <c r="B2168" s="41" t="s">
        <v>905</v>
      </c>
      <c r="C2168" s="41" t="s">
        <v>1847</v>
      </c>
      <c r="D2168" s="41" t="s">
        <v>1848</v>
      </c>
      <c r="E2168" s="41" t="s">
        <v>4096</v>
      </c>
      <c r="F2168" s="41"/>
      <c r="G2168" s="41" t="s">
        <v>76</v>
      </c>
      <c r="H2168" s="41" t="s">
        <v>1804</v>
      </c>
      <c r="I2168" s="41" t="s">
        <v>5992</v>
      </c>
      <c r="J2168" s="41" t="s">
        <v>1847</v>
      </c>
      <c r="K2168" s="41"/>
      <c r="L2168" s="41"/>
      <c r="M2168" s="41" t="s">
        <v>6891</v>
      </c>
      <c r="N2168" s="41">
        <v>60</v>
      </c>
      <c r="O2168" s="41" t="b">
        <v>0</v>
      </c>
      <c r="P2168" s="41" t="s">
        <v>3105</v>
      </c>
      <c r="Q2168" s="41" t="s">
        <v>1853</v>
      </c>
      <c r="R2168" s="41" t="s">
        <v>635</v>
      </c>
    </row>
    <row r="2169" spans="1:18" x14ac:dyDescent="0.25">
      <c r="A2169" s="41" t="s">
        <v>139</v>
      </c>
      <c r="B2169" s="41" t="s">
        <v>905</v>
      </c>
      <c r="C2169" s="41" t="s">
        <v>1847</v>
      </c>
      <c r="D2169" s="41" t="s">
        <v>1848</v>
      </c>
      <c r="E2169" s="41" t="s">
        <v>4096</v>
      </c>
      <c r="F2169" s="41"/>
      <c r="G2169" s="41" t="s">
        <v>76</v>
      </c>
      <c r="H2169" s="41" t="s">
        <v>1804</v>
      </c>
      <c r="I2169" s="41" t="s">
        <v>5992</v>
      </c>
      <c r="J2169" s="41" t="s">
        <v>1847</v>
      </c>
      <c r="K2169" s="41"/>
      <c r="L2169" s="41"/>
      <c r="M2169" s="41" t="s">
        <v>6892</v>
      </c>
      <c r="N2169" s="41">
        <v>60</v>
      </c>
      <c r="O2169" s="41" t="b">
        <v>0</v>
      </c>
      <c r="P2169" s="41" t="s">
        <v>3105</v>
      </c>
      <c r="Q2169" s="41" t="s">
        <v>1853</v>
      </c>
      <c r="R2169" s="41" t="s">
        <v>635</v>
      </c>
    </row>
    <row r="2170" spans="1:18" x14ac:dyDescent="0.25">
      <c r="A2170" s="40" t="s">
        <v>1555</v>
      </c>
      <c r="B2170" s="40" t="s">
        <v>903</v>
      </c>
      <c r="C2170" s="40" t="s">
        <v>1847</v>
      </c>
      <c r="D2170" s="40" t="s">
        <v>1848</v>
      </c>
      <c r="E2170" s="40" t="s">
        <v>2116</v>
      </c>
      <c r="F2170" s="40"/>
      <c r="G2170" s="40" t="s">
        <v>75</v>
      </c>
      <c r="H2170" s="40" t="s">
        <v>1806</v>
      </c>
      <c r="I2170" s="40" t="s">
        <v>5580</v>
      </c>
      <c r="J2170" s="40" t="s">
        <v>1847</v>
      </c>
      <c r="K2170" s="40"/>
      <c r="L2170" s="40"/>
      <c r="M2170" s="40" t="s">
        <v>6893</v>
      </c>
      <c r="N2170" s="40">
        <v>60</v>
      </c>
      <c r="O2170" s="40" t="b">
        <v>0</v>
      </c>
      <c r="P2170" s="40" t="s">
        <v>3105</v>
      </c>
      <c r="Q2170" s="40" t="s">
        <v>1853</v>
      </c>
      <c r="R2170" s="40" t="s">
        <v>635</v>
      </c>
    </row>
    <row r="2171" spans="1:18" x14ac:dyDescent="0.25">
      <c r="A2171" s="41" t="s">
        <v>1556</v>
      </c>
      <c r="B2171" s="41" t="s">
        <v>905</v>
      </c>
      <c r="C2171" s="41" t="s">
        <v>1847</v>
      </c>
      <c r="D2171" s="41" t="s">
        <v>1848</v>
      </c>
      <c r="E2171" s="41" t="s">
        <v>1968</v>
      </c>
      <c r="F2171" s="41"/>
      <c r="G2171" s="41" t="s">
        <v>75</v>
      </c>
      <c r="H2171" s="41" t="s">
        <v>1806</v>
      </c>
      <c r="I2171" s="41" t="s">
        <v>5580</v>
      </c>
      <c r="J2171" s="41" t="s">
        <v>1847</v>
      </c>
      <c r="K2171" s="41"/>
      <c r="L2171" s="41"/>
      <c r="M2171" s="41" t="s">
        <v>6894</v>
      </c>
      <c r="N2171" s="41">
        <v>60</v>
      </c>
      <c r="O2171" s="41" t="b">
        <v>0</v>
      </c>
      <c r="P2171" s="41" t="s">
        <v>3105</v>
      </c>
      <c r="Q2171" s="41" t="s">
        <v>1853</v>
      </c>
      <c r="R2171" s="41" t="s">
        <v>635</v>
      </c>
    </row>
    <row r="2172" spans="1:18" x14ac:dyDescent="0.25">
      <c r="A2172" s="41" t="s">
        <v>133</v>
      </c>
      <c r="B2172" s="41" t="s">
        <v>905</v>
      </c>
      <c r="C2172" s="41" t="s">
        <v>1847</v>
      </c>
      <c r="D2172" s="41" t="s">
        <v>1848</v>
      </c>
      <c r="E2172" s="41" t="s">
        <v>6091</v>
      </c>
      <c r="F2172" s="41"/>
      <c r="G2172" s="41" t="s">
        <v>1813</v>
      </c>
      <c r="H2172" s="41" t="s">
        <v>1814</v>
      </c>
      <c r="I2172" s="41" t="s">
        <v>5580</v>
      </c>
      <c r="J2172" s="41" t="s">
        <v>1847</v>
      </c>
      <c r="K2172" s="41"/>
      <c r="L2172" s="41"/>
      <c r="M2172" s="41" t="s">
        <v>6895</v>
      </c>
      <c r="N2172" s="41">
        <v>60</v>
      </c>
      <c r="O2172" s="41" t="b">
        <v>0</v>
      </c>
      <c r="P2172" s="41" t="s">
        <v>3105</v>
      </c>
      <c r="Q2172" s="41" t="s">
        <v>1853</v>
      </c>
      <c r="R2172" s="41" t="s">
        <v>635</v>
      </c>
    </row>
    <row r="2173" spans="1:18" x14ac:dyDescent="0.25">
      <c r="A2173" s="40" t="s">
        <v>1557</v>
      </c>
      <c r="B2173" s="40" t="s">
        <v>905</v>
      </c>
      <c r="C2173" s="40" t="s">
        <v>1847</v>
      </c>
      <c r="D2173" s="40" t="s">
        <v>1848</v>
      </c>
      <c r="E2173" s="40" t="s">
        <v>4096</v>
      </c>
      <c r="F2173" s="40"/>
      <c r="G2173" s="40" t="s">
        <v>76</v>
      </c>
      <c r="H2173" s="40" t="s">
        <v>1804</v>
      </c>
      <c r="I2173" s="40" t="s">
        <v>5992</v>
      </c>
      <c r="J2173" s="40" t="s">
        <v>1847</v>
      </c>
      <c r="K2173" s="40"/>
      <c r="L2173" s="40"/>
      <c r="M2173" s="40" t="s">
        <v>6896</v>
      </c>
      <c r="N2173" s="40">
        <v>60</v>
      </c>
      <c r="O2173" s="40" t="b">
        <v>0</v>
      </c>
      <c r="P2173" s="40" t="s">
        <v>3105</v>
      </c>
      <c r="Q2173" s="40" t="s">
        <v>1853</v>
      </c>
      <c r="R2173" s="40" t="s">
        <v>635</v>
      </c>
    </row>
    <row r="2174" spans="1:18" x14ac:dyDescent="0.25">
      <c r="A2174" s="41" t="s">
        <v>134</v>
      </c>
      <c r="B2174" s="41" t="s">
        <v>905</v>
      </c>
      <c r="C2174" s="41" t="s">
        <v>1847</v>
      </c>
      <c r="D2174" s="41" t="s">
        <v>1848</v>
      </c>
      <c r="E2174" s="41" t="s">
        <v>2083</v>
      </c>
      <c r="F2174" s="41"/>
      <c r="G2174" s="41" t="s">
        <v>76</v>
      </c>
      <c r="H2174" s="41" t="s">
        <v>1804</v>
      </c>
      <c r="I2174" s="41" t="s">
        <v>5580</v>
      </c>
      <c r="J2174" s="41" t="s">
        <v>1847</v>
      </c>
      <c r="K2174" s="41"/>
      <c r="L2174" s="41"/>
      <c r="M2174" s="41" t="s">
        <v>6897</v>
      </c>
      <c r="N2174" s="41">
        <v>60</v>
      </c>
      <c r="O2174" s="41" t="b">
        <v>0</v>
      </c>
      <c r="P2174" s="41" t="s">
        <v>3105</v>
      </c>
      <c r="Q2174" s="41" t="s">
        <v>1853</v>
      </c>
      <c r="R2174" s="41" t="s">
        <v>635</v>
      </c>
    </row>
    <row r="2175" spans="1:18" x14ac:dyDescent="0.25">
      <c r="A2175" s="40" t="s">
        <v>239</v>
      </c>
      <c r="B2175" s="40" t="s">
        <v>905</v>
      </c>
      <c r="C2175" s="40" t="s">
        <v>1847</v>
      </c>
      <c r="D2175" s="40" t="s">
        <v>1848</v>
      </c>
      <c r="E2175" s="40" t="s">
        <v>1968</v>
      </c>
      <c r="F2175" s="40"/>
      <c r="G2175" s="40" t="s">
        <v>75</v>
      </c>
      <c r="H2175" s="40" t="s">
        <v>1806</v>
      </c>
      <c r="I2175" s="40" t="s">
        <v>5580</v>
      </c>
      <c r="J2175" s="40" t="s">
        <v>1847</v>
      </c>
      <c r="K2175" s="40"/>
      <c r="L2175" s="40"/>
      <c r="M2175" s="40" t="s">
        <v>6898</v>
      </c>
      <c r="N2175" s="40">
        <v>60</v>
      </c>
      <c r="O2175" s="40" t="b">
        <v>0</v>
      </c>
      <c r="P2175" s="40" t="s">
        <v>3105</v>
      </c>
      <c r="Q2175" s="40" t="s">
        <v>1853</v>
      </c>
      <c r="R2175" s="40" t="s">
        <v>635</v>
      </c>
    </row>
    <row r="2176" spans="1:18" x14ac:dyDescent="0.25">
      <c r="A2176" s="40" t="s">
        <v>1558</v>
      </c>
      <c r="B2176" s="40" t="s">
        <v>5655</v>
      </c>
      <c r="C2176" s="40" t="s">
        <v>1847</v>
      </c>
      <c r="D2176" s="40" t="s">
        <v>1848</v>
      </c>
      <c r="E2176" s="40" t="s">
        <v>2132</v>
      </c>
      <c r="F2176" s="40"/>
      <c r="G2176" s="40" t="s">
        <v>1813</v>
      </c>
      <c r="H2176" s="40" t="s">
        <v>1814</v>
      </c>
      <c r="I2176" s="40" t="s">
        <v>5580</v>
      </c>
      <c r="J2176" s="40" t="s">
        <v>1847</v>
      </c>
      <c r="K2176" s="40"/>
      <c r="L2176" s="40"/>
      <c r="M2176" s="40" t="s">
        <v>6899</v>
      </c>
      <c r="N2176" s="40">
        <v>60</v>
      </c>
      <c r="O2176" s="40" t="b">
        <v>0</v>
      </c>
      <c r="P2176" s="40" t="s">
        <v>3105</v>
      </c>
      <c r="Q2176" s="40" t="s">
        <v>1853</v>
      </c>
      <c r="R2176" s="40" t="s">
        <v>635</v>
      </c>
    </row>
    <row r="2177" spans="1:18" x14ac:dyDescent="0.25">
      <c r="A2177" s="40" t="s">
        <v>1559</v>
      </c>
      <c r="B2177" s="40" t="s">
        <v>5655</v>
      </c>
      <c r="C2177" s="40" t="s">
        <v>1847</v>
      </c>
      <c r="D2177" s="40" t="s">
        <v>1848</v>
      </c>
      <c r="E2177" s="40" t="s">
        <v>6084</v>
      </c>
      <c r="F2177" s="40"/>
      <c r="G2177" s="40" t="s">
        <v>1813</v>
      </c>
      <c r="H2177" s="40" t="s">
        <v>1814</v>
      </c>
      <c r="I2177" s="40" t="s">
        <v>5580</v>
      </c>
      <c r="J2177" s="40" t="s">
        <v>1847</v>
      </c>
      <c r="K2177" s="40"/>
      <c r="L2177" s="40"/>
      <c r="M2177" s="40" t="s">
        <v>6900</v>
      </c>
      <c r="N2177" s="40">
        <v>60</v>
      </c>
      <c r="O2177" s="40" t="b">
        <v>0</v>
      </c>
      <c r="P2177" s="40" t="s">
        <v>3105</v>
      </c>
      <c r="Q2177" s="40" t="s">
        <v>1853</v>
      </c>
      <c r="R2177" s="40" t="s">
        <v>635</v>
      </c>
    </row>
    <row r="2178" spans="1:18" x14ac:dyDescent="0.25">
      <c r="A2178" s="40" t="s">
        <v>1560</v>
      </c>
      <c r="B2178" s="40" t="s">
        <v>905</v>
      </c>
      <c r="C2178" s="40" t="s">
        <v>1847</v>
      </c>
      <c r="D2178" s="40" t="s">
        <v>1848</v>
      </c>
      <c r="E2178" s="40" t="s">
        <v>2001</v>
      </c>
      <c r="F2178" s="40"/>
      <c r="G2178" s="40" t="s">
        <v>76</v>
      </c>
      <c r="H2178" s="40" t="s">
        <v>1804</v>
      </c>
      <c r="I2178" s="40" t="s">
        <v>5580</v>
      </c>
      <c r="J2178" s="40" t="s">
        <v>1847</v>
      </c>
      <c r="K2178" s="40"/>
      <c r="L2178" s="40"/>
      <c r="M2178" s="40" t="s">
        <v>6901</v>
      </c>
      <c r="N2178" s="40">
        <v>60</v>
      </c>
      <c r="O2178" s="40" t="b">
        <v>0</v>
      </c>
      <c r="P2178" s="40" t="s">
        <v>3105</v>
      </c>
      <c r="Q2178" s="40" t="s">
        <v>1853</v>
      </c>
      <c r="R2178" s="40" t="s">
        <v>635</v>
      </c>
    </row>
    <row r="2179" spans="1:18" x14ac:dyDescent="0.25">
      <c r="A2179" s="41" t="s">
        <v>137</v>
      </c>
      <c r="B2179" s="41" t="s">
        <v>905</v>
      </c>
      <c r="C2179" s="41" t="s">
        <v>1847</v>
      </c>
      <c r="D2179" s="41" t="s">
        <v>1848</v>
      </c>
      <c r="E2179" s="41" t="s">
        <v>4096</v>
      </c>
      <c r="F2179" s="41"/>
      <c r="G2179" s="41" t="s">
        <v>76</v>
      </c>
      <c r="H2179" s="41" t="s">
        <v>1804</v>
      </c>
      <c r="I2179" s="41" t="s">
        <v>5992</v>
      </c>
      <c r="J2179" s="41" t="s">
        <v>1847</v>
      </c>
      <c r="K2179" s="41"/>
      <c r="L2179" s="41"/>
      <c r="M2179" s="41" t="s">
        <v>6902</v>
      </c>
      <c r="N2179" s="41">
        <v>60</v>
      </c>
      <c r="O2179" s="41" t="b">
        <v>0</v>
      </c>
      <c r="P2179" s="41" t="s">
        <v>3105</v>
      </c>
      <c r="Q2179" s="41" t="s">
        <v>1853</v>
      </c>
      <c r="R2179" s="41" t="s">
        <v>635</v>
      </c>
    </row>
    <row r="2180" spans="1:18" x14ac:dyDescent="0.25">
      <c r="A2180" s="40" t="s">
        <v>1561</v>
      </c>
      <c r="B2180" s="40" t="s">
        <v>905</v>
      </c>
      <c r="C2180" s="40" t="s">
        <v>1847</v>
      </c>
      <c r="D2180" s="40" t="s">
        <v>1848</v>
      </c>
      <c r="E2180" s="40" t="s">
        <v>2764</v>
      </c>
      <c r="F2180" s="40"/>
      <c r="G2180" s="40" t="s">
        <v>1813</v>
      </c>
      <c r="H2180" s="40" t="s">
        <v>1814</v>
      </c>
      <c r="I2180" s="40" t="s">
        <v>5580</v>
      </c>
      <c r="J2180" s="40" t="s">
        <v>1847</v>
      </c>
      <c r="K2180" s="40"/>
      <c r="L2180" s="40"/>
      <c r="M2180" s="40" t="s">
        <v>6903</v>
      </c>
      <c r="N2180" s="40">
        <v>60</v>
      </c>
      <c r="O2180" s="40" t="b">
        <v>0</v>
      </c>
      <c r="P2180" s="40" t="s">
        <v>3105</v>
      </c>
      <c r="Q2180" s="40" t="s">
        <v>1853</v>
      </c>
      <c r="R2180" s="40" t="s">
        <v>635</v>
      </c>
    </row>
    <row r="2181" spans="1:18" x14ac:dyDescent="0.25">
      <c r="A2181" s="40" t="s">
        <v>100</v>
      </c>
      <c r="B2181" s="40" t="s">
        <v>905</v>
      </c>
      <c r="C2181" s="40" t="s">
        <v>1847</v>
      </c>
      <c r="D2181" s="40" t="s">
        <v>1848</v>
      </c>
      <c r="E2181" s="40" t="s">
        <v>4096</v>
      </c>
      <c r="F2181" s="40"/>
      <c r="G2181" s="40" t="s">
        <v>76</v>
      </c>
      <c r="H2181" s="40" t="s">
        <v>1804</v>
      </c>
      <c r="I2181" s="40" t="s">
        <v>5992</v>
      </c>
      <c r="J2181" s="40" t="s">
        <v>1847</v>
      </c>
      <c r="K2181" s="40"/>
      <c r="L2181" s="40"/>
      <c r="M2181" s="40" t="s">
        <v>6904</v>
      </c>
      <c r="N2181" s="40">
        <v>60</v>
      </c>
      <c r="O2181" s="40" t="b">
        <v>0</v>
      </c>
      <c r="P2181" s="40" t="s">
        <v>3105</v>
      </c>
      <c r="Q2181" s="40" t="s">
        <v>1853</v>
      </c>
      <c r="R2181" s="40" t="s">
        <v>635</v>
      </c>
    </row>
    <row r="2182" spans="1:18" x14ac:dyDescent="0.25">
      <c r="A2182" s="40" t="s">
        <v>1562</v>
      </c>
      <c r="B2182" s="40" t="s">
        <v>905</v>
      </c>
      <c r="C2182" s="40" t="s">
        <v>1847</v>
      </c>
      <c r="D2182" s="40" t="s">
        <v>1848</v>
      </c>
      <c r="E2182" s="40" t="s">
        <v>6091</v>
      </c>
      <c r="F2182" s="40"/>
      <c r="G2182" s="40" t="s">
        <v>1813</v>
      </c>
      <c r="H2182" s="40" t="s">
        <v>1814</v>
      </c>
      <c r="I2182" s="40" t="s">
        <v>5580</v>
      </c>
      <c r="J2182" s="40" t="s">
        <v>1847</v>
      </c>
      <c r="K2182" s="40"/>
      <c r="L2182" s="40"/>
      <c r="M2182" s="40" t="s">
        <v>6905</v>
      </c>
      <c r="N2182" s="40">
        <v>60</v>
      </c>
      <c r="O2182" s="40" t="b">
        <v>0</v>
      </c>
      <c r="P2182" s="40" t="s">
        <v>3105</v>
      </c>
      <c r="Q2182" s="40" t="s">
        <v>1853</v>
      </c>
      <c r="R2182" s="40" t="s">
        <v>635</v>
      </c>
    </row>
    <row r="2183" spans="1:18" x14ac:dyDescent="0.25">
      <c r="A2183" s="40" t="s">
        <v>1563</v>
      </c>
      <c r="B2183" s="40" t="s">
        <v>905</v>
      </c>
      <c r="C2183" s="40" t="s">
        <v>1847</v>
      </c>
      <c r="D2183" s="40" t="s">
        <v>1848</v>
      </c>
      <c r="E2183" s="40" t="s">
        <v>2132</v>
      </c>
      <c r="F2183" s="40"/>
      <c r="G2183" s="40" t="s">
        <v>1813</v>
      </c>
      <c r="H2183" s="40" t="s">
        <v>1814</v>
      </c>
      <c r="I2183" s="40" t="s">
        <v>5580</v>
      </c>
      <c r="J2183" s="40" t="s">
        <v>1847</v>
      </c>
      <c r="K2183" s="40"/>
      <c r="L2183" s="40"/>
      <c r="M2183" s="40" t="s">
        <v>6906</v>
      </c>
      <c r="N2183" s="40">
        <v>60</v>
      </c>
      <c r="O2183" s="40" t="b">
        <v>0</v>
      </c>
      <c r="P2183" s="40" t="s">
        <v>3105</v>
      </c>
      <c r="Q2183" s="40" t="s">
        <v>1853</v>
      </c>
      <c r="R2183" s="40" t="s">
        <v>635</v>
      </c>
    </row>
    <row r="2184" spans="1:18" x14ac:dyDescent="0.25">
      <c r="A2184" s="40" t="s">
        <v>136</v>
      </c>
      <c r="B2184" s="40" t="s">
        <v>905</v>
      </c>
      <c r="C2184" s="40" t="s">
        <v>1847</v>
      </c>
      <c r="D2184" s="40" t="s">
        <v>1848</v>
      </c>
      <c r="E2184" s="40" t="s">
        <v>4096</v>
      </c>
      <c r="F2184" s="40"/>
      <c r="G2184" s="40" t="s">
        <v>76</v>
      </c>
      <c r="H2184" s="40" t="s">
        <v>1804</v>
      </c>
      <c r="I2184" s="40" t="s">
        <v>5992</v>
      </c>
      <c r="J2184" s="40" t="s">
        <v>1847</v>
      </c>
      <c r="K2184" s="40"/>
      <c r="L2184" s="40"/>
      <c r="M2184" s="40" t="s">
        <v>6907</v>
      </c>
      <c r="N2184" s="40">
        <v>60</v>
      </c>
      <c r="O2184" s="40" t="b">
        <v>0</v>
      </c>
      <c r="P2184" s="40" t="s">
        <v>3105</v>
      </c>
      <c r="Q2184" s="40" t="s">
        <v>1853</v>
      </c>
      <c r="R2184" s="40" t="s">
        <v>635</v>
      </c>
    </row>
    <row r="2185" spans="1:18" x14ac:dyDescent="0.25">
      <c r="A2185" s="41" t="s">
        <v>241</v>
      </c>
      <c r="B2185" s="41" t="s">
        <v>905</v>
      </c>
      <c r="C2185" s="41" t="s">
        <v>1847</v>
      </c>
      <c r="D2185" s="41" t="s">
        <v>1848</v>
      </c>
      <c r="E2185" s="41" t="s">
        <v>1968</v>
      </c>
      <c r="F2185" s="41"/>
      <c r="G2185" s="41" t="s">
        <v>75</v>
      </c>
      <c r="H2185" s="41" t="s">
        <v>1806</v>
      </c>
      <c r="I2185" s="41" t="s">
        <v>5580</v>
      </c>
      <c r="J2185" s="41" t="s">
        <v>1847</v>
      </c>
      <c r="K2185" s="41"/>
      <c r="L2185" s="41"/>
      <c r="M2185" s="41" t="s">
        <v>6908</v>
      </c>
      <c r="N2185" s="41">
        <v>60</v>
      </c>
      <c r="O2185" s="41" t="b">
        <v>0</v>
      </c>
      <c r="P2185" s="41" t="s">
        <v>3105</v>
      </c>
      <c r="Q2185" s="41" t="s">
        <v>1853</v>
      </c>
      <c r="R2185" s="41" t="s">
        <v>635</v>
      </c>
    </row>
    <row r="2186" spans="1:18" x14ac:dyDescent="0.25">
      <c r="A2186" s="40" t="s">
        <v>1564</v>
      </c>
      <c r="B2186" s="40" t="s">
        <v>905</v>
      </c>
      <c r="C2186" s="40" t="s">
        <v>1847</v>
      </c>
      <c r="D2186" s="40" t="s">
        <v>1848</v>
      </c>
      <c r="E2186" s="40" t="s">
        <v>4096</v>
      </c>
      <c r="F2186" s="40"/>
      <c r="G2186" s="40" t="s">
        <v>76</v>
      </c>
      <c r="H2186" s="40" t="s">
        <v>1804</v>
      </c>
      <c r="I2186" s="40" t="s">
        <v>5992</v>
      </c>
      <c r="J2186" s="40" t="s">
        <v>1847</v>
      </c>
      <c r="K2186" s="40"/>
      <c r="L2186" s="40"/>
      <c r="M2186" s="40" t="s">
        <v>6909</v>
      </c>
      <c r="N2186" s="40">
        <v>60</v>
      </c>
      <c r="O2186" s="40" t="b">
        <v>0</v>
      </c>
      <c r="P2186" s="40" t="s">
        <v>3105</v>
      </c>
      <c r="Q2186" s="40" t="s">
        <v>1853</v>
      </c>
      <c r="R2186" s="40" t="s">
        <v>635</v>
      </c>
    </row>
    <row r="2187" spans="1:18" x14ac:dyDescent="0.25">
      <c r="A2187" s="40" t="s">
        <v>1565</v>
      </c>
      <c r="B2187" s="40" t="s">
        <v>905</v>
      </c>
      <c r="C2187" s="40" t="s">
        <v>1847</v>
      </c>
      <c r="D2187" s="40" t="s">
        <v>1848</v>
      </c>
      <c r="E2187" s="40" t="s">
        <v>1956</v>
      </c>
      <c r="F2187" s="40"/>
      <c r="G2187" s="40" t="s">
        <v>75</v>
      </c>
      <c r="H2187" s="40" t="s">
        <v>1806</v>
      </c>
      <c r="I2187" s="40" t="s">
        <v>5580</v>
      </c>
      <c r="J2187" s="40" t="s">
        <v>1847</v>
      </c>
      <c r="K2187" s="40"/>
      <c r="L2187" s="40"/>
      <c r="M2187" s="40" t="s">
        <v>6910</v>
      </c>
      <c r="N2187" s="40">
        <v>60</v>
      </c>
      <c r="O2187" s="40" t="b">
        <v>0</v>
      </c>
      <c r="P2187" s="40" t="s">
        <v>3105</v>
      </c>
      <c r="Q2187" s="40" t="s">
        <v>1853</v>
      </c>
      <c r="R2187" s="40" t="s">
        <v>635</v>
      </c>
    </row>
    <row r="2188" spans="1:18" x14ac:dyDescent="0.25">
      <c r="A2188" s="40" t="s">
        <v>1566</v>
      </c>
      <c r="B2188" s="40" t="s">
        <v>905</v>
      </c>
      <c r="C2188" s="40" t="s">
        <v>1847</v>
      </c>
      <c r="D2188" s="40" t="s">
        <v>1848</v>
      </c>
      <c r="E2188" s="40" t="s">
        <v>4096</v>
      </c>
      <c r="F2188" s="40"/>
      <c r="G2188" s="40" t="s">
        <v>76</v>
      </c>
      <c r="H2188" s="40" t="s">
        <v>1804</v>
      </c>
      <c r="I2188" s="40" t="s">
        <v>5992</v>
      </c>
      <c r="J2188" s="40" t="s">
        <v>1847</v>
      </c>
      <c r="K2188" s="40"/>
      <c r="L2188" s="40"/>
      <c r="M2188" s="40" t="s">
        <v>6911</v>
      </c>
      <c r="N2188" s="40">
        <v>60</v>
      </c>
      <c r="O2188" s="40" t="b">
        <v>0</v>
      </c>
      <c r="P2188" s="40" t="s">
        <v>3105</v>
      </c>
      <c r="Q2188" s="40" t="s">
        <v>1853</v>
      </c>
      <c r="R2188" s="40" t="s">
        <v>635</v>
      </c>
    </row>
    <row r="2189" spans="1:18" x14ac:dyDescent="0.25">
      <c r="A2189" s="41" t="s">
        <v>1567</v>
      </c>
      <c r="B2189" s="41" t="s">
        <v>905</v>
      </c>
      <c r="C2189" s="41" t="s">
        <v>1847</v>
      </c>
      <c r="D2189" s="41" t="s">
        <v>1848</v>
      </c>
      <c r="E2189" s="41" t="s">
        <v>1968</v>
      </c>
      <c r="F2189" s="41"/>
      <c r="G2189" s="41" t="s">
        <v>75</v>
      </c>
      <c r="H2189" s="41" t="s">
        <v>1806</v>
      </c>
      <c r="I2189" s="41" t="s">
        <v>5580</v>
      </c>
      <c r="J2189" s="41" t="s">
        <v>1847</v>
      </c>
      <c r="K2189" s="41"/>
      <c r="L2189" s="41"/>
      <c r="M2189" s="41" t="s">
        <v>6912</v>
      </c>
      <c r="N2189" s="41">
        <v>60</v>
      </c>
      <c r="O2189" s="41" t="b">
        <v>0</v>
      </c>
      <c r="P2189" s="41" t="s">
        <v>3105</v>
      </c>
      <c r="Q2189" s="41" t="s">
        <v>1853</v>
      </c>
      <c r="R2189" s="41" t="s">
        <v>635</v>
      </c>
    </row>
    <row r="2190" spans="1:18" x14ac:dyDescent="0.25">
      <c r="A2190" s="40" t="s">
        <v>1568</v>
      </c>
      <c r="B2190" s="40" t="s">
        <v>905</v>
      </c>
      <c r="C2190" s="40" t="s">
        <v>1847</v>
      </c>
      <c r="D2190" s="40" t="s">
        <v>1848</v>
      </c>
      <c r="E2190" s="40" t="s">
        <v>2001</v>
      </c>
      <c r="F2190" s="40"/>
      <c r="G2190" s="40" t="s">
        <v>76</v>
      </c>
      <c r="H2190" s="40" t="s">
        <v>1804</v>
      </c>
      <c r="I2190" s="40" t="s">
        <v>5580</v>
      </c>
      <c r="J2190" s="40" t="s">
        <v>1847</v>
      </c>
      <c r="K2190" s="40"/>
      <c r="L2190" s="40"/>
      <c r="M2190" s="40" t="s">
        <v>6913</v>
      </c>
      <c r="N2190" s="40">
        <v>60</v>
      </c>
      <c r="O2190" s="40" t="b">
        <v>0</v>
      </c>
      <c r="P2190" s="40" t="s">
        <v>3105</v>
      </c>
      <c r="Q2190" s="40" t="s">
        <v>1853</v>
      </c>
      <c r="R2190" s="40" t="s">
        <v>635</v>
      </c>
    </row>
    <row r="2191" spans="1:18" x14ac:dyDescent="0.25">
      <c r="A2191" s="40" t="s">
        <v>242</v>
      </c>
      <c r="B2191" s="40" t="s">
        <v>905</v>
      </c>
      <c r="C2191" s="40" t="s">
        <v>1847</v>
      </c>
      <c r="D2191" s="40" t="s">
        <v>1848</v>
      </c>
      <c r="E2191" s="40" t="s">
        <v>1960</v>
      </c>
      <c r="F2191" s="40"/>
      <c r="G2191" s="40" t="s">
        <v>76</v>
      </c>
      <c r="H2191" s="40" t="s">
        <v>1804</v>
      </c>
      <c r="I2191" s="40" t="s">
        <v>5580</v>
      </c>
      <c r="J2191" s="40" t="s">
        <v>1847</v>
      </c>
      <c r="K2191" s="40"/>
      <c r="L2191" s="40"/>
      <c r="M2191" s="40" t="s">
        <v>6914</v>
      </c>
      <c r="N2191" s="40">
        <v>60</v>
      </c>
      <c r="O2191" s="40" t="b">
        <v>0</v>
      </c>
      <c r="P2191" s="40" t="s">
        <v>3105</v>
      </c>
      <c r="Q2191" s="40" t="s">
        <v>1853</v>
      </c>
      <c r="R2191" s="40" t="s">
        <v>635</v>
      </c>
    </row>
    <row r="2192" spans="1:18" x14ac:dyDescent="0.25">
      <c r="A2192" s="40" t="s">
        <v>1569</v>
      </c>
      <c r="B2192" s="40" t="s">
        <v>905</v>
      </c>
      <c r="C2192" s="40" t="s">
        <v>1847</v>
      </c>
      <c r="D2192" s="40" t="s">
        <v>1848</v>
      </c>
      <c r="E2192" s="40" t="s">
        <v>1956</v>
      </c>
      <c r="F2192" s="40"/>
      <c r="G2192" s="40" t="s">
        <v>75</v>
      </c>
      <c r="H2192" s="40" t="s">
        <v>1806</v>
      </c>
      <c r="I2192" s="40" t="s">
        <v>5580</v>
      </c>
      <c r="J2192" s="40" t="s">
        <v>1847</v>
      </c>
      <c r="K2192" s="40"/>
      <c r="L2192" s="40"/>
      <c r="M2192" s="40" t="s">
        <v>6915</v>
      </c>
      <c r="N2192" s="40">
        <v>60</v>
      </c>
      <c r="O2192" s="40" t="b">
        <v>0</v>
      </c>
      <c r="P2192" s="40" t="s">
        <v>3105</v>
      </c>
      <c r="Q2192" s="40" t="s">
        <v>1853</v>
      </c>
      <c r="R2192" s="40" t="s">
        <v>635</v>
      </c>
    </row>
    <row r="2193" spans="1:18" x14ac:dyDescent="0.25">
      <c r="A2193" s="40" t="s">
        <v>94</v>
      </c>
      <c r="B2193" s="40" t="s">
        <v>905</v>
      </c>
      <c r="C2193" s="40" t="s">
        <v>1847</v>
      </c>
      <c r="D2193" s="40" t="s">
        <v>1848</v>
      </c>
      <c r="E2193" s="40" t="s">
        <v>2083</v>
      </c>
      <c r="F2193" s="40"/>
      <c r="G2193" s="40" t="s">
        <v>76</v>
      </c>
      <c r="H2193" s="40" t="s">
        <v>1804</v>
      </c>
      <c r="I2193" s="40" t="s">
        <v>5580</v>
      </c>
      <c r="J2193" s="40" t="s">
        <v>1847</v>
      </c>
      <c r="K2193" s="40"/>
      <c r="L2193" s="40"/>
      <c r="M2193" s="40" t="s">
        <v>6916</v>
      </c>
      <c r="N2193" s="40">
        <v>60</v>
      </c>
      <c r="O2193" s="40" t="b">
        <v>0</v>
      </c>
      <c r="P2193" s="40" t="s">
        <v>3105</v>
      </c>
      <c r="Q2193" s="40" t="s">
        <v>1853</v>
      </c>
      <c r="R2193" s="40" t="s">
        <v>635</v>
      </c>
    </row>
    <row r="2194" spans="1:18" x14ac:dyDescent="0.25">
      <c r="A2194" s="40" t="s">
        <v>1570</v>
      </c>
      <c r="B2194" s="40" t="s">
        <v>905</v>
      </c>
      <c r="C2194" s="40" t="s">
        <v>1847</v>
      </c>
      <c r="D2194" s="40" t="s">
        <v>1848</v>
      </c>
      <c r="E2194" s="40" t="s">
        <v>6091</v>
      </c>
      <c r="F2194" s="40"/>
      <c r="G2194" s="40" t="s">
        <v>1813</v>
      </c>
      <c r="H2194" s="40" t="s">
        <v>1814</v>
      </c>
      <c r="I2194" s="40" t="s">
        <v>5580</v>
      </c>
      <c r="J2194" s="40" t="s">
        <v>1847</v>
      </c>
      <c r="K2194" s="40"/>
      <c r="L2194" s="40"/>
      <c r="M2194" s="40" t="s">
        <v>6917</v>
      </c>
      <c r="N2194" s="40">
        <v>60</v>
      </c>
      <c r="O2194" s="40" t="b">
        <v>0</v>
      </c>
      <c r="P2194" s="40" t="s">
        <v>3105</v>
      </c>
      <c r="Q2194" s="40" t="s">
        <v>1853</v>
      </c>
      <c r="R2194" s="40" t="s">
        <v>635</v>
      </c>
    </row>
    <row r="2195" spans="1:18" x14ac:dyDescent="0.25">
      <c r="A2195" s="40" t="s">
        <v>1571</v>
      </c>
      <c r="B2195" s="40" t="s">
        <v>903</v>
      </c>
      <c r="C2195" s="40" t="s">
        <v>1847</v>
      </c>
      <c r="D2195" s="40" t="s">
        <v>1848</v>
      </c>
      <c r="E2195" s="40" t="s">
        <v>3353</v>
      </c>
      <c r="F2195" s="40"/>
      <c r="G2195" s="40" t="s">
        <v>1813</v>
      </c>
      <c r="H2195" s="40" t="s">
        <v>1814</v>
      </c>
      <c r="I2195" s="40" t="s">
        <v>5580</v>
      </c>
      <c r="J2195" s="40" t="s">
        <v>1847</v>
      </c>
      <c r="K2195" s="40"/>
      <c r="L2195" s="40"/>
      <c r="M2195" s="40" t="s">
        <v>6918</v>
      </c>
      <c r="N2195" s="40">
        <v>60</v>
      </c>
      <c r="O2195" s="40" t="b">
        <v>0</v>
      </c>
      <c r="P2195" s="40" t="s">
        <v>3105</v>
      </c>
      <c r="Q2195" s="40" t="s">
        <v>1853</v>
      </c>
      <c r="R2195" s="40" t="s">
        <v>635</v>
      </c>
    </row>
    <row r="2196" spans="1:18" x14ac:dyDescent="0.25">
      <c r="A2196" s="40" t="s">
        <v>243</v>
      </c>
      <c r="B2196" s="40" t="s">
        <v>905</v>
      </c>
      <c r="C2196" s="40" t="s">
        <v>1847</v>
      </c>
      <c r="D2196" s="40" t="s">
        <v>1848</v>
      </c>
      <c r="E2196" s="40" t="s">
        <v>1985</v>
      </c>
      <c r="F2196" s="40"/>
      <c r="G2196" s="40" t="s">
        <v>1813</v>
      </c>
      <c r="H2196" s="40" t="s">
        <v>1814</v>
      </c>
      <c r="I2196" s="40" t="s">
        <v>5580</v>
      </c>
      <c r="J2196" s="40" t="s">
        <v>1847</v>
      </c>
      <c r="K2196" s="40"/>
      <c r="L2196" s="40"/>
      <c r="M2196" s="40" t="s">
        <v>6919</v>
      </c>
      <c r="N2196" s="40">
        <v>60</v>
      </c>
      <c r="O2196" s="40" t="b">
        <v>0</v>
      </c>
      <c r="P2196" s="40" t="s">
        <v>3105</v>
      </c>
      <c r="Q2196" s="40" t="s">
        <v>1853</v>
      </c>
      <c r="R2196" s="40" t="s">
        <v>635</v>
      </c>
    </row>
    <row r="2197" spans="1:18" x14ac:dyDescent="0.25">
      <c r="A2197" s="40" t="s">
        <v>1572</v>
      </c>
      <c r="B2197" s="40" t="s">
        <v>903</v>
      </c>
      <c r="C2197" s="40" t="s">
        <v>1847</v>
      </c>
      <c r="D2197" s="40" t="s">
        <v>1848</v>
      </c>
      <c r="E2197" s="40" t="s">
        <v>5999</v>
      </c>
      <c r="F2197" s="40"/>
      <c r="G2197" s="40" t="s">
        <v>75</v>
      </c>
      <c r="H2197" s="40" t="s">
        <v>1806</v>
      </c>
      <c r="I2197" s="40" t="s">
        <v>5580</v>
      </c>
      <c r="J2197" s="40" t="s">
        <v>1847</v>
      </c>
      <c r="K2197" s="40"/>
      <c r="L2197" s="40"/>
      <c r="M2197" s="40" t="s">
        <v>6920</v>
      </c>
      <c r="N2197" s="40">
        <v>60</v>
      </c>
      <c r="O2197" s="40" t="b">
        <v>0</v>
      </c>
      <c r="P2197" s="40" t="s">
        <v>3105</v>
      </c>
      <c r="Q2197" s="40" t="s">
        <v>1853</v>
      </c>
      <c r="R2197" s="40" t="s">
        <v>635</v>
      </c>
    </row>
    <row r="2198" spans="1:18" x14ac:dyDescent="0.25">
      <c r="A2198" s="40" t="s">
        <v>244</v>
      </c>
      <c r="B2198" s="40" t="s">
        <v>905</v>
      </c>
      <c r="C2198" s="40" t="s">
        <v>1847</v>
      </c>
      <c r="D2198" s="40" t="s">
        <v>1848</v>
      </c>
      <c r="E2198" s="40" t="s">
        <v>1862</v>
      </c>
      <c r="F2198" s="40"/>
      <c r="G2198" s="40" t="s">
        <v>75</v>
      </c>
      <c r="H2198" s="40" t="s">
        <v>1806</v>
      </c>
      <c r="I2198" s="40" t="s">
        <v>5580</v>
      </c>
      <c r="J2198" s="40" t="s">
        <v>1847</v>
      </c>
      <c r="K2198" s="40"/>
      <c r="L2198" s="40"/>
      <c r="M2198" s="40" t="s">
        <v>6921</v>
      </c>
      <c r="N2198" s="40">
        <v>60</v>
      </c>
      <c r="O2198" s="40" t="b">
        <v>0</v>
      </c>
      <c r="P2198" s="40" t="s">
        <v>3105</v>
      </c>
      <c r="Q2198" s="40" t="s">
        <v>1853</v>
      </c>
      <c r="R2198" s="40" t="s">
        <v>635</v>
      </c>
    </row>
    <row r="2199" spans="1:18" x14ac:dyDescent="0.25">
      <c r="A2199" s="40" t="s">
        <v>246</v>
      </c>
      <c r="B2199" s="40" t="s">
        <v>905</v>
      </c>
      <c r="C2199" s="40" t="s">
        <v>1847</v>
      </c>
      <c r="D2199" s="40" t="s">
        <v>1848</v>
      </c>
      <c r="E2199" s="40" t="s">
        <v>1862</v>
      </c>
      <c r="F2199" s="40"/>
      <c r="G2199" s="40" t="s">
        <v>75</v>
      </c>
      <c r="H2199" s="40" t="s">
        <v>1806</v>
      </c>
      <c r="I2199" s="40" t="s">
        <v>5580</v>
      </c>
      <c r="J2199" s="40" t="s">
        <v>1847</v>
      </c>
      <c r="K2199" s="40"/>
      <c r="L2199" s="40"/>
      <c r="M2199" s="40" t="s">
        <v>6922</v>
      </c>
      <c r="N2199" s="40">
        <v>60</v>
      </c>
      <c r="O2199" s="40" t="b">
        <v>0</v>
      </c>
      <c r="P2199" s="40" t="s">
        <v>3105</v>
      </c>
      <c r="Q2199" s="40" t="s">
        <v>1853</v>
      </c>
      <c r="R2199" s="40" t="s">
        <v>635</v>
      </c>
    </row>
    <row r="2200" spans="1:18" x14ac:dyDescent="0.25">
      <c r="A2200" s="41" t="s">
        <v>1573</v>
      </c>
      <c r="B2200" s="41" t="s">
        <v>5655</v>
      </c>
      <c r="C2200" s="41" t="s">
        <v>1847</v>
      </c>
      <c r="D2200" s="41" t="s">
        <v>1848</v>
      </c>
      <c r="E2200" s="41" t="s">
        <v>6084</v>
      </c>
      <c r="F2200" s="41"/>
      <c r="G2200" s="41" t="s">
        <v>1813</v>
      </c>
      <c r="H2200" s="41" t="s">
        <v>1814</v>
      </c>
      <c r="I2200" s="41" t="s">
        <v>5580</v>
      </c>
      <c r="J2200" s="41" t="s">
        <v>1847</v>
      </c>
      <c r="K2200" s="41"/>
      <c r="L2200" s="41"/>
      <c r="M2200" s="41" t="s">
        <v>6923</v>
      </c>
      <c r="N2200" s="41">
        <v>60</v>
      </c>
      <c r="O2200" s="41" t="b">
        <v>0</v>
      </c>
      <c r="P2200" s="41" t="s">
        <v>3105</v>
      </c>
      <c r="Q2200" s="41" t="s">
        <v>1853</v>
      </c>
      <c r="R2200" s="41" t="s">
        <v>635</v>
      </c>
    </row>
    <row r="2201" spans="1:18" x14ac:dyDescent="0.25">
      <c r="A2201" s="40" t="s">
        <v>1574</v>
      </c>
      <c r="B2201" s="40" t="s">
        <v>905</v>
      </c>
      <c r="C2201" s="40" t="s">
        <v>1847</v>
      </c>
      <c r="D2201" s="40" t="s">
        <v>1848</v>
      </c>
      <c r="E2201" s="40" t="s">
        <v>2083</v>
      </c>
      <c r="F2201" s="40"/>
      <c r="G2201" s="40" t="s">
        <v>76</v>
      </c>
      <c r="H2201" s="40" t="s">
        <v>1804</v>
      </c>
      <c r="I2201" s="40" t="s">
        <v>5580</v>
      </c>
      <c r="J2201" s="40" t="s">
        <v>1847</v>
      </c>
      <c r="K2201" s="40"/>
      <c r="L2201" s="40"/>
      <c r="M2201" s="40" t="s">
        <v>6924</v>
      </c>
      <c r="N2201" s="40">
        <v>60</v>
      </c>
      <c r="O2201" s="40" t="b">
        <v>0</v>
      </c>
      <c r="P2201" s="40" t="s">
        <v>3105</v>
      </c>
      <c r="Q2201" s="40" t="s">
        <v>1853</v>
      </c>
      <c r="R2201" s="40" t="s">
        <v>635</v>
      </c>
    </row>
    <row r="2202" spans="1:18" x14ac:dyDescent="0.25">
      <c r="A2202" s="41" t="s">
        <v>247</v>
      </c>
      <c r="B2202" s="41" t="s">
        <v>905</v>
      </c>
      <c r="C2202" s="41" t="s">
        <v>1847</v>
      </c>
      <c r="D2202" s="41" t="s">
        <v>1848</v>
      </c>
      <c r="E2202" s="41" t="s">
        <v>1911</v>
      </c>
      <c r="F2202" s="41"/>
      <c r="G2202" s="41" t="s">
        <v>76</v>
      </c>
      <c r="H2202" s="41" t="s">
        <v>1804</v>
      </c>
      <c r="I2202" s="41" t="s">
        <v>5580</v>
      </c>
      <c r="J2202" s="41" t="s">
        <v>1847</v>
      </c>
      <c r="K2202" s="41"/>
      <c r="L2202" s="41"/>
      <c r="M2202" s="41" t="s">
        <v>6925</v>
      </c>
      <c r="N2202" s="41">
        <v>60</v>
      </c>
      <c r="O2202" s="41" t="b">
        <v>0</v>
      </c>
      <c r="P2202" s="41" t="s">
        <v>3105</v>
      </c>
      <c r="Q2202" s="41" t="s">
        <v>1853</v>
      </c>
      <c r="R2202" s="41" t="s">
        <v>635</v>
      </c>
    </row>
    <row r="2203" spans="1:18" x14ac:dyDescent="0.25">
      <c r="A2203" s="40" t="s">
        <v>1575</v>
      </c>
      <c r="B2203" s="40" t="s">
        <v>905</v>
      </c>
      <c r="C2203" s="40" t="s">
        <v>1847</v>
      </c>
      <c r="D2203" s="40" t="s">
        <v>1848</v>
      </c>
      <c r="E2203" s="40" t="s">
        <v>2764</v>
      </c>
      <c r="F2203" s="40"/>
      <c r="G2203" s="40" t="s">
        <v>75</v>
      </c>
      <c r="H2203" s="40" t="s">
        <v>1806</v>
      </c>
      <c r="I2203" s="40" t="s">
        <v>5580</v>
      </c>
      <c r="J2203" s="40" t="s">
        <v>1847</v>
      </c>
      <c r="K2203" s="40"/>
      <c r="L2203" s="40"/>
      <c r="M2203" s="40" t="s">
        <v>6926</v>
      </c>
      <c r="N2203" s="40">
        <v>60</v>
      </c>
      <c r="O2203" s="40" t="b">
        <v>0</v>
      </c>
      <c r="P2203" s="40" t="s">
        <v>3105</v>
      </c>
      <c r="Q2203" s="40" t="s">
        <v>1853</v>
      </c>
      <c r="R2203" s="40" t="s">
        <v>635</v>
      </c>
    </row>
    <row r="2204" spans="1:18" x14ac:dyDescent="0.25">
      <c r="A2204" s="40" t="s">
        <v>250</v>
      </c>
      <c r="B2204" s="40" t="s">
        <v>905</v>
      </c>
      <c r="C2204" s="40" t="s">
        <v>1847</v>
      </c>
      <c r="D2204" s="40" t="s">
        <v>1848</v>
      </c>
      <c r="E2204" s="40" t="s">
        <v>2116</v>
      </c>
      <c r="F2204" s="40"/>
      <c r="G2204" s="40" t="s">
        <v>75</v>
      </c>
      <c r="H2204" s="40" t="s">
        <v>1806</v>
      </c>
      <c r="I2204" s="40" t="s">
        <v>5580</v>
      </c>
      <c r="J2204" s="40" t="s">
        <v>1847</v>
      </c>
      <c r="K2204" s="40"/>
      <c r="L2204" s="40"/>
      <c r="M2204" s="40" t="s">
        <v>6927</v>
      </c>
      <c r="N2204" s="40">
        <v>60</v>
      </c>
      <c r="O2204" s="40" t="b">
        <v>0</v>
      </c>
      <c r="P2204" s="40" t="s">
        <v>3105</v>
      </c>
      <c r="Q2204" s="40" t="s">
        <v>1853</v>
      </c>
      <c r="R2204" s="40" t="s">
        <v>635</v>
      </c>
    </row>
    <row r="2205" spans="1:18" x14ac:dyDescent="0.25">
      <c r="A2205" s="40" t="s">
        <v>1576</v>
      </c>
      <c r="B2205" s="40" t="s">
        <v>905</v>
      </c>
      <c r="C2205" s="40" t="s">
        <v>1847</v>
      </c>
      <c r="D2205" s="40" t="s">
        <v>1848</v>
      </c>
      <c r="E2205" s="40" t="s">
        <v>2083</v>
      </c>
      <c r="F2205" s="40"/>
      <c r="G2205" s="40" t="s">
        <v>76</v>
      </c>
      <c r="H2205" s="40" t="s">
        <v>1804</v>
      </c>
      <c r="I2205" s="40" t="s">
        <v>5580</v>
      </c>
      <c r="J2205" s="40" t="s">
        <v>1847</v>
      </c>
      <c r="K2205" s="40"/>
      <c r="L2205" s="40"/>
      <c r="M2205" s="40" t="s">
        <v>6928</v>
      </c>
      <c r="N2205" s="40">
        <v>60</v>
      </c>
      <c r="O2205" s="40" t="b">
        <v>0</v>
      </c>
      <c r="P2205" s="40" t="s">
        <v>3105</v>
      </c>
      <c r="Q2205" s="40" t="s">
        <v>1853</v>
      </c>
      <c r="R2205" s="40" t="s">
        <v>635</v>
      </c>
    </row>
    <row r="2206" spans="1:18" x14ac:dyDescent="0.25">
      <c r="A2206" s="40" t="s">
        <v>6929</v>
      </c>
      <c r="B2206" s="40" t="s">
        <v>903</v>
      </c>
      <c r="C2206" s="40" t="s">
        <v>1847</v>
      </c>
      <c r="D2206" s="40" t="s">
        <v>1848</v>
      </c>
      <c r="E2206" s="40" t="s">
        <v>3353</v>
      </c>
      <c r="F2206" s="40"/>
      <c r="G2206" s="40" t="s">
        <v>1813</v>
      </c>
      <c r="H2206" s="40" t="s">
        <v>1814</v>
      </c>
      <c r="I2206" s="40" t="s">
        <v>5580</v>
      </c>
      <c r="J2206" s="40" t="s">
        <v>1847</v>
      </c>
      <c r="K2206" s="40"/>
      <c r="L2206" s="40"/>
      <c r="M2206" s="40" t="s">
        <v>6930</v>
      </c>
      <c r="N2206" s="40">
        <v>60</v>
      </c>
      <c r="O2206" s="40" t="b">
        <v>0</v>
      </c>
      <c r="P2206" s="40" t="s">
        <v>3105</v>
      </c>
      <c r="Q2206" s="40" t="s">
        <v>1853</v>
      </c>
      <c r="R2206" s="40" t="s">
        <v>635</v>
      </c>
    </row>
    <row r="2207" spans="1:18" x14ac:dyDescent="0.25">
      <c r="A2207" s="40" t="s">
        <v>251</v>
      </c>
      <c r="B2207" s="40" t="s">
        <v>905</v>
      </c>
      <c r="C2207" s="40" t="s">
        <v>1847</v>
      </c>
      <c r="D2207" s="40" t="s">
        <v>1848</v>
      </c>
      <c r="E2207" s="40" t="s">
        <v>1941</v>
      </c>
      <c r="F2207" s="40"/>
      <c r="G2207" s="40" t="s">
        <v>76</v>
      </c>
      <c r="H2207" s="40" t="s">
        <v>1804</v>
      </c>
      <c r="I2207" s="40" t="s">
        <v>5580</v>
      </c>
      <c r="J2207" s="40" t="s">
        <v>1847</v>
      </c>
      <c r="K2207" s="40"/>
      <c r="L2207" s="40"/>
      <c r="M2207" s="40" t="s">
        <v>6931</v>
      </c>
      <c r="N2207" s="40">
        <v>60</v>
      </c>
      <c r="O2207" s="40" t="b">
        <v>0</v>
      </c>
      <c r="P2207" s="40" t="s">
        <v>3105</v>
      </c>
      <c r="Q2207" s="40" t="s">
        <v>1853</v>
      </c>
      <c r="R2207" s="40" t="s">
        <v>635</v>
      </c>
    </row>
    <row r="2208" spans="1:18" x14ac:dyDescent="0.25">
      <c r="A2208" s="40" t="s">
        <v>1577</v>
      </c>
      <c r="B2208" s="40" t="s">
        <v>903</v>
      </c>
      <c r="C2208" s="40" t="s">
        <v>1847</v>
      </c>
      <c r="D2208" s="40" t="s">
        <v>1848</v>
      </c>
      <c r="E2208" s="40" t="s">
        <v>6078</v>
      </c>
      <c r="F2208" s="40"/>
      <c r="G2208" s="40" t="s">
        <v>75</v>
      </c>
      <c r="H2208" s="40" t="s">
        <v>1806</v>
      </c>
      <c r="I2208" s="40" t="s">
        <v>5580</v>
      </c>
      <c r="J2208" s="40" t="s">
        <v>1847</v>
      </c>
      <c r="K2208" s="40"/>
      <c r="L2208" s="40"/>
      <c r="M2208" s="40" t="s">
        <v>6932</v>
      </c>
      <c r="N2208" s="40">
        <v>60</v>
      </c>
      <c r="O2208" s="40" t="b">
        <v>0</v>
      </c>
      <c r="P2208" s="40" t="s">
        <v>3105</v>
      </c>
      <c r="Q2208" s="40" t="s">
        <v>1853</v>
      </c>
      <c r="R2208" s="40" t="s">
        <v>635</v>
      </c>
    </row>
    <row r="2209" spans="1:18" x14ac:dyDescent="0.25">
      <c r="A2209" s="40" t="s">
        <v>254</v>
      </c>
      <c r="B2209" s="40" t="s">
        <v>905</v>
      </c>
      <c r="C2209" s="40" t="s">
        <v>1847</v>
      </c>
      <c r="D2209" s="40" t="s">
        <v>1848</v>
      </c>
      <c r="E2209" s="40" t="s">
        <v>1985</v>
      </c>
      <c r="F2209" s="40"/>
      <c r="G2209" s="40" t="s">
        <v>1813</v>
      </c>
      <c r="H2209" s="40" t="s">
        <v>1814</v>
      </c>
      <c r="I2209" s="40" t="s">
        <v>5580</v>
      </c>
      <c r="J2209" s="40" t="s">
        <v>1847</v>
      </c>
      <c r="K2209" s="40"/>
      <c r="L2209" s="40"/>
      <c r="M2209" s="40" t="s">
        <v>6933</v>
      </c>
      <c r="N2209" s="40">
        <v>60</v>
      </c>
      <c r="O2209" s="40" t="b">
        <v>0</v>
      </c>
      <c r="P2209" s="40" t="s">
        <v>3105</v>
      </c>
      <c r="Q2209" s="40" t="s">
        <v>1853</v>
      </c>
      <c r="R2209" s="40" t="s">
        <v>635</v>
      </c>
    </row>
    <row r="2210" spans="1:18" x14ac:dyDescent="0.25">
      <c r="A2210" s="41" t="s">
        <v>255</v>
      </c>
      <c r="B2210" s="41" t="s">
        <v>905</v>
      </c>
      <c r="C2210" s="41" t="s">
        <v>1847</v>
      </c>
      <c r="D2210" s="41" t="s">
        <v>1848</v>
      </c>
      <c r="E2210" s="41" t="s">
        <v>2116</v>
      </c>
      <c r="F2210" s="41"/>
      <c r="G2210" s="41" t="s">
        <v>75</v>
      </c>
      <c r="H2210" s="41" t="s">
        <v>1806</v>
      </c>
      <c r="I2210" s="41" t="s">
        <v>5580</v>
      </c>
      <c r="J2210" s="41" t="s">
        <v>1847</v>
      </c>
      <c r="K2210" s="41"/>
      <c r="L2210" s="41"/>
      <c r="M2210" s="41" t="s">
        <v>6934</v>
      </c>
      <c r="N2210" s="41">
        <v>60</v>
      </c>
      <c r="O2210" s="41" t="b">
        <v>0</v>
      </c>
      <c r="P2210" s="41" t="s">
        <v>3105</v>
      </c>
      <c r="Q2210" s="41" t="s">
        <v>1853</v>
      </c>
      <c r="R2210" s="41" t="s">
        <v>635</v>
      </c>
    </row>
    <row r="2211" spans="1:18" x14ac:dyDescent="0.25">
      <c r="A2211" s="41" t="s">
        <v>1578</v>
      </c>
      <c r="B2211" s="41" t="s">
        <v>905</v>
      </c>
      <c r="C2211" s="41" t="s">
        <v>1847</v>
      </c>
      <c r="D2211" s="41" t="s">
        <v>1848</v>
      </c>
      <c r="E2211" s="41" t="s">
        <v>4096</v>
      </c>
      <c r="F2211" s="41"/>
      <c r="G2211" s="41" t="s">
        <v>76</v>
      </c>
      <c r="H2211" s="41" t="s">
        <v>1804</v>
      </c>
      <c r="I2211" s="41" t="s">
        <v>5992</v>
      </c>
      <c r="J2211" s="41" t="s">
        <v>1847</v>
      </c>
      <c r="K2211" s="41"/>
      <c r="L2211" s="41"/>
      <c r="M2211" s="41" t="s">
        <v>6935</v>
      </c>
      <c r="N2211" s="41">
        <v>60</v>
      </c>
      <c r="O2211" s="41" t="b">
        <v>0</v>
      </c>
      <c r="P2211" s="41" t="s">
        <v>3105</v>
      </c>
      <c r="Q2211" s="41" t="s">
        <v>1853</v>
      </c>
      <c r="R2211" s="41" t="s">
        <v>635</v>
      </c>
    </row>
    <row r="2212" spans="1:18" x14ac:dyDescent="0.25">
      <c r="A2212" s="40" t="s">
        <v>1579</v>
      </c>
      <c r="B2212" s="40" t="s">
        <v>905</v>
      </c>
      <c r="C2212" s="40" t="s">
        <v>1847</v>
      </c>
      <c r="D2212" s="40" t="s">
        <v>1848</v>
      </c>
      <c r="E2212" s="40" t="s">
        <v>1941</v>
      </c>
      <c r="F2212" s="40"/>
      <c r="G2212" s="40" t="s">
        <v>76</v>
      </c>
      <c r="H2212" s="40" t="s">
        <v>1804</v>
      </c>
      <c r="I2212" s="40" t="s">
        <v>5580</v>
      </c>
      <c r="J2212" s="40" t="s">
        <v>1847</v>
      </c>
      <c r="K2212" s="40"/>
      <c r="L2212" s="40"/>
      <c r="M2212" s="40" t="s">
        <v>6936</v>
      </c>
      <c r="N2212" s="40">
        <v>60</v>
      </c>
      <c r="O2212" s="40" t="b">
        <v>0</v>
      </c>
      <c r="P2212" s="40" t="s">
        <v>3105</v>
      </c>
      <c r="Q2212" s="40" t="s">
        <v>1853</v>
      </c>
      <c r="R2212" s="40" t="s">
        <v>635</v>
      </c>
    </row>
    <row r="2213" spans="1:18" x14ac:dyDescent="0.25">
      <c r="A2213" s="41" t="s">
        <v>1580</v>
      </c>
      <c r="B2213" s="41" t="s">
        <v>905</v>
      </c>
      <c r="C2213" s="41" t="s">
        <v>1847</v>
      </c>
      <c r="D2213" s="41" t="s">
        <v>1848</v>
      </c>
      <c r="E2213" s="41" t="s">
        <v>4096</v>
      </c>
      <c r="F2213" s="41"/>
      <c r="G2213" s="41" t="s">
        <v>76</v>
      </c>
      <c r="H2213" s="41" t="s">
        <v>1804</v>
      </c>
      <c r="I2213" s="41" t="s">
        <v>5992</v>
      </c>
      <c r="J2213" s="41" t="s">
        <v>1847</v>
      </c>
      <c r="K2213" s="41"/>
      <c r="L2213" s="41"/>
      <c r="M2213" s="41" t="s">
        <v>6937</v>
      </c>
      <c r="N2213" s="41">
        <v>60</v>
      </c>
      <c r="O2213" s="41" t="b">
        <v>0</v>
      </c>
      <c r="P2213" s="41" t="s">
        <v>3105</v>
      </c>
      <c r="Q2213" s="41" t="s">
        <v>1853</v>
      </c>
      <c r="R2213" s="41" t="s">
        <v>635</v>
      </c>
    </row>
    <row r="2214" spans="1:18" x14ac:dyDescent="0.25">
      <c r="A2214" s="40" t="s">
        <v>1581</v>
      </c>
      <c r="B2214" s="40" t="s">
        <v>903</v>
      </c>
      <c r="C2214" s="40" t="s">
        <v>1847</v>
      </c>
      <c r="D2214" s="40" t="s">
        <v>1848</v>
      </c>
      <c r="E2214" s="40" t="s">
        <v>2116</v>
      </c>
      <c r="F2214" s="40"/>
      <c r="G2214" s="40" t="s">
        <v>75</v>
      </c>
      <c r="H2214" s="40" t="s">
        <v>1806</v>
      </c>
      <c r="I2214" s="40" t="s">
        <v>5580</v>
      </c>
      <c r="J2214" s="40" t="s">
        <v>1847</v>
      </c>
      <c r="K2214" s="40"/>
      <c r="L2214" s="40"/>
      <c r="M2214" s="40" t="s">
        <v>6938</v>
      </c>
      <c r="N2214" s="40">
        <v>60</v>
      </c>
      <c r="O2214" s="40" t="b">
        <v>0</v>
      </c>
      <c r="P2214" s="40" t="s">
        <v>3105</v>
      </c>
      <c r="Q2214" s="40" t="s">
        <v>1853</v>
      </c>
      <c r="R2214" s="40" t="s">
        <v>635</v>
      </c>
    </row>
    <row r="2215" spans="1:18" x14ac:dyDescent="0.25">
      <c r="A2215" s="40" t="s">
        <v>138</v>
      </c>
      <c r="B2215" s="40" t="s">
        <v>905</v>
      </c>
      <c r="C2215" s="40" t="s">
        <v>1847</v>
      </c>
      <c r="D2215" s="40" t="s">
        <v>1848</v>
      </c>
      <c r="E2215" s="40" t="s">
        <v>4096</v>
      </c>
      <c r="F2215" s="40"/>
      <c r="G2215" s="40" t="s">
        <v>76</v>
      </c>
      <c r="H2215" s="40" t="s">
        <v>1804</v>
      </c>
      <c r="I2215" s="40" t="s">
        <v>5992</v>
      </c>
      <c r="J2215" s="40" t="s">
        <v>1847</v>
      </c>
      <c r="K2215" s="40"/>
      <c r="L2215" s="40"/>
      <c r="M2215" s="40" t="s">
        <v>6939</v>
      </c>
      <c r="N2215" s="40">
        <v>60</v>
      </c>
      <c r="O2215" s="40" t="b">
        <v>0</v>
      </c>
      <c r="P2215" s="40" t="s">
        <v>3105</v>
      </c>
      <c r="Q2215" s="40" t="s">
        <v>1853</v>
      </c>
      <c r="R2215" s="40" t="s">
        <v>635</v>
      </c>
    </row>
    <row r="2216" spans="1:18" x14ac:dyDescent="0.25">
      <c r="A2216" s="41" t="s">
        <v>258</v>
      </c>
      <c r="B2216" s="41" t="s">
        <v>905</v>
      </c>
      <c r="C2216" s="41" t="s">
        <v>1847</v>
      </c>
      <c r="D2216" s="41" t="s">
        <v>1848</v>
      </c>
      <c r="E2216" s="41" t="s">
        <v>1956</v>
      </c>
      <c r="F2216" s="41"/>
      <c r="G2216" s="41" t="s">
        <v>75</v>
      </c>
      <c r="H2216" s="41" t="s">
        <v>1806</v>
      </c>
      <c r="I2216" s="41" t="s">
        <v>5580</v>
      </c>
      <c r="J2216" s="41" t="s">
        <v>1847</v>
      </c>
      <c r="K2216" s="41"/>
      <c r="L2216" s="41"/>
      <c r="M2216" s="41" t="s">
        <v>6940</v>
      </c>
      <c r="N2216" s="41">
        <v>60</v>
      </c>
      <c r="O2216" s="41" t="b">
        <v>0</v>
      </c>
      <c r="P2216" s="41" t="s">
        <v>3105</v>
      </c>
      <c r="Q2216" s="41" t="s">
        <v>1853</v>
      </c>
      <c r="R2216" s="41" t="s">
        <v>635</v>
      </c>
    </row>
    <row r="2217" spans="1:18" x14ac:dyDescent="0.25">
      <c r="A2217" s="41" t="s">
        <v>1582</v>
      </c>
      <c r="B2217" s="41" t="s">
        <v>905</v>
      </c>
      <c r="C2217" s="41" t="s">
        <v>1847</v>
      </c>
      <c r="D2217" s="41" t="s">
        <v>1848</v>
      </c>
      <c r="E2217" s="41" t="s">
        <v>1862</v>
      </c>
      <c r="F2217" s="41"/>
      <c r="G2217" s="41" t="s">
        <v>75</v>
      </c>
      <c r="H2217" s="41" t="s">
        <v>1806</v>
      </c>
      <c r="I2217" s="41" t="s">
        <v>5580</v>
      </c>
      <c r="J2217" s="41" t="s">
        <v>1847</v>
      </c>
      <c r="K2217" s="41"/>
      <c r="L2217" s="41"/>
      <c r="M2217" s="41" t="s">
        <v>6941</v>
      </c>
      <c r="N2217" s="41">
        <v>60</v>
      </c>
      <c r="O2217" s="41" t="b">
        <v>0</v>
      </c>
      <c r="P2217" s="41" t="s">
        <v>3105</v>
      </c>
      <c r="Q2217" s="41" t="s">
        <v>1853</v>
      </c>
      <c r="R2217" s="41" t="s">
        <v>635</v>
      </c>
    </row>
    <row r="2218" spans="1:18" x14ac:dyDescent="0.25">
      <c r="A2218" s="40" t="s">
        <v>1583</v>
      </c>
      <c r="B2218" s="40" t="s">
        <v>903</v>
      </c>
      <c r="C2218" s="40" t="s">
        <v>1847</v>
      </c>
      <c r="D2218" s="40" t="s">
        <v>1848</v>
      </c>
      <c r="E2218" s="40" t="s">
        <v>6078</v>
      </c>
      <c r="F2218" s="40"/>
      <c r="G2218" s="40" t="s">
        <v>75</v>
      </c>
      <c r="H2218" s="40" t="s">
        <v>1806</v>
      </c>
      <c r="I2218" s="40" t="s">
        <v>5580</v>
      </c>
      <c r="J2218" s="40" t="s">
        <v>1847</v>
      </c>
      <c r="K2218" s="40"/>
      <c r="L2218" s="40"/>
      <c r="M2218" s="40" t="s">
        <v>6942</v>
      </c>
      <c r="N2218" s="40">
        <v>60</v>
      </c>
      <c r="O2218" s="40" t="b">
        <v>0</v>
      </c>
      <c r="P2218" s="40" t="s">
        <v>3105</v>
      </c>
      <c r="Q2218" s="40" t="s">
        <v>1853</v>
      </c>
      <c r="R2218" s="40" t="s">
        <v>635</v>
      </c>
    </row>
    <row r="2219" spans="1:18" x14ac:dyDescent="0.25">
      <c r="A2219" s="41" t="s">
        <v>1584</v>
      </c>
      <c r="B2219" s="41" t="s">
        <v>903</v>
      </c>
      <c r="C2219" s="41" t="s">
        <v>1847</v>
      </c>
      <c r="D2219" s="41" t="s">
        <v>1848</v>
      </c>
      <c r="E2219" s="41" t="s">
        <v>4322</v>
      </c>
      <c r="F2219" s="41"/>
      <c r="G2219" s="41" t="s">
        <v>75</v>
      </c>
      <c r="H2219" s="41" t="s">
        <v>1806</v>
      </c>
      <c r="I2219" s="41" t="s">
        <v>5580</v>
      </c>
      <c r="J2219" s="41" t="s">
        <v>1847</v>
      </c>
      <c r="K2219" s="41"/>
      <c r="L2219" s="41"/>
      <c r="M2219" s="41" t="s">
        <v>6943</v>
      </c>
      <c r="N2219" s="41">
        <v>60</v>
      </c>
      <c r="O2219" s="41" t="b">
        <v>0</v>
      </c>
      <c r="P2219" s="41" t="s">
        <v>3105</v>
      </c>
      <c r="Q2219" s="41" t="s">
        <v>1853</v>
      </c>
      <c r="R2219" s="41" t="s">
        <v>635</v>
      </c>
    </row>
    <row r="2220" spans="1:18" x14ac:dyDescent="0.25">
      <c r="A2220" s="41" t="s">
        <v>142</v>
      </c>
      <c r="B2220" s="41" t="s">
        <v>905</v>
      </c>
      <c r="C2220" s="41" t="s">
        <v>1847</v>
      </c>
      <c r="D2220" s="41" t="s">
        <v>1848</v>
      </c>
      <c r="E2220" s="41" t="s">
        <v>5326</v>
      </c>
      <c r="F2220" s="41"/>
      <c r="G2220" s="41" t="s">
        <v>1813</v>
      </c>
      <c r="H2220" s="41" t="s">
        <v>1814</v>
      </c>
      <c r="I2220" s="41" t="s">
        <v>5580</v>
      </c>
      <c r="J2220" s="41" t="s">
        <v>1847</v>
      </c>
      <c r="K2220" s="41"/>
      <c r="L2220" s="41"/>
      <c r="M2220" s="41" t="s">
        <v>6944</v>
      </c>
      <c r="N2220" s="41">
        <v>60</v>
      </c>
      <c r="O2220" s="41" t="b">
        <v>0</v>
      </c>
      <c r="P2220" s="41" t="s">
        <v>3105</v>
      </c>
      <c r="Q2220" s="41" t="s">
        <v>1853</v>
      </c>
      <c r="R2220" s="41" t="s">
        <v>635</v>
      </c>
    </row>
    <row r="2221" spans="1:18" x14ac:dyDescent="0.25">
      <c r="A2221" s="40" t="s">
        <v>1585</v>
      </c>
      <c r="B2221" s="40" t="s">
        <v>903</v>
      </c>
      <c r="C2221" s="40" t="s">
        <v>1847</v>
      </c>
      <c r="D2221" s="40" t="s">
        <v>1848</v>
      </c>
      <c r="E2221" s="40" t="s">
        <v>6078</v>
      </c>
      <c r="F2221" s="40"/>
      <c r="G2221" s="40" t="s">
        <v>75</v>
      </c>
      <c r="H2221" s="40" t="s">
        <v>1806</v>
      </c>
      <c r="I2221" s="40" t="s">
        <v>5580</v>
      </c>
      <c r="J2221" s="40" t="s">
        <v>1847</v>
      </c>
      <c r="K2221" s="40"/>
      <c r="L2221" s="40"/>
      <c r="M2221" s="40" t="s">
        <v>6945</v>
      </c>
      <c r="N2221" s="40">
        <v>60</v>
      </c>
      <c r="O2221" s="40" t="b">
        <v>0</v>
      </c>
      <c r="P2221" s="40" t="s">
        <v>3105</v>
      </c>
      <c r="Q2221" s="40" t="s">
        <v>1853</v>
      </c>
      <c r="R2221" s="40" t="s">
        <v>635</v>
      </c>
    </row>
    <row r="2222" spans="1:18" x14ac:dyDescent="0.25">
      <c r="A2222" s="40" t="s">
        <v>509</v>
      </c>
      <c r="B2222" s="40" t="s">
        <v>905</v>
      </c>
      <c r="C2222" s="40" t="s">
        <v>1847</v>
      </c>
      <c r="D2222" s="40" t="s">
        <v>1848</v>
      </c>
      <c r="E2222" s="40" t="s">
        <v>1911</v>
      </c>
      <c r="F2222" s="40"/>
      <c r="G2222" s="40" t="s">
        <v>76</v>
      </c>
      <c r="H2222" s="40" t="s">
        <v>1804</v>
      </c>
      <c r="I2222" s="40" t="s">
        <v>5580</v>
      </c>
      <c r="J2222" s="40" t="s">
        <v>1847</v>
      </c>
      <c r="K2222" s="40"/>
      <c r="L2222" s="40"/>
      <c r="M2222" s="40" t="s">
        <v>6946</v>
      </c>
      <c r="N2222" s="40">
        <v>60</v>
      </c>
      <c r="O2222" s="40" t="b">
        <v>0</v>
      </c>
      <c r="P2222" s="40" t="s">
        <v>3105</v>
      </c>
      <c r="Q2222" s="40" t="s">
        <v>1853</v>
      </c>
      <c r="R2222" s="40" t="s">
        <v>635</v>
      </c>
    </row>
    <row r="2223" spans="1:18" x14ac:dyDescent="0.25">
      <c r="A2223" s="40" t="s">
        <v>1586</v>
      </c>
      <c r="B2223" s="40" t="s">
        <v>903</v>
      </c>
      <c r="C2223" s="40" t="s">
        <v>1847</v>
      </c>
      <c r="D2223" s="40" t="s">
        <v>1848</v>
      </c>
      <c r="E2223" s="40" t="s">
        <v>2060</v>
      </c>
      <c r="F2223" s="40"/>
      <c r="G2223" s="40" t="s">
        <v>75</v>
      </c>
      <c r="H2223" s="40" t="s">
        <v>1806</v>
      </c>
      <c r="I2223" s="40" t="s">
        <v>5580</v>
      </c>
      <c r="J2223" s="40" t="s">
        <v>1847</v>
      </c>
      <c r="K2223" s="40"/>
      <c r="L2223" s="40"/>
      <c r="M2223" s="40" t="s">
        <v>6947</v>
      </c>
      <c r="N2223" s="40">
        <v>60</v>
      </c>
      <c r="O2223" s="40" t="b">
        <v>0</v>
      </c>
      <c r="P2223" s="40" t="s">
        <v>3105</v>
      </c>
      <c r="Q2223" s="40" t="s">
        <v>1853</v>
      </c>
      <c r="R2223" s="40" t="s">
        <v>635</v>
      </c>
    </row>
    <row r="2224" spans="1:18" x14ac:dyDescent="0.25">
      <c r="A2224" s="40" t="s">
        <v>1587</v>
      </c>
      <c r="B2224" s="40" t="s">
        <v>903</v>
      </c>
      <c r="C2224" s="40" t="s">
        <v>1847</v>
      </c>
      <c r="D2224" s="40" t="s">
        <v>1848</v>
      </c>
      <c r="E2224" s="40" t="s">
        <v>6078</v>
      </c>
      <c r="F2224" s="40"/>
      <c r="G2224" s="40" t="s">
        <v>75</v>
      </c>
      <c r="H2224" s="40" t="s">
        <v>1806</v>
      </c>
      <c r="I2224" s="40" t="s">
        <v>5580</v>
      </c>
      <c r="J2224" s="40" t="s">
        <v>1847</v>
      </c>
      <c r="K2224" s="40"/>
      <c r="L2224" s="40"/>
      <c r="M2224" s="40" t="s">
        <v>6948</v>
      </c>
      <c r="N2224" s="40">
        <v>60</v>
      </c>
      <c r="O2224" s="40" t="b">
        <v>0</v>
      </c>
      <c r="P2224" s="40" t="s">
        <v>3105</v>
      </c>
      <c r="Q2224" s="40" t="s">
        <v>1853</v>
      </c>
      <c r="R2224" s="40" t="s">
        <v>635</v>
      </c>
    </row>
    <row r="2225" spans="1:18" x14ac:dyDescent="0.25">
      <c r="A2225" s="41" t="s">
        <v>1588</v>
      </c>
      <c r="B2225" s="41" t="s">
        <v>905</v>
      </c>
      <c r="C2225" s="41" t="s">
        <v>1847</v>
      </c>
      <c r="D2225" s="41" t="s">
        <v>1848</v>
      </c>
      <c r="E2225" s="41" t="s">
        <v>1956</v>
      </c>
      <c r="F2225" s="41"/>
      <c r="G2225" s="41" t="s">
        <v>75</v>
      </c>
      <c r="H2225" s="41" t="s">
        <v>1806</v>
      </c>
      <c r="I2225" s="41" t="s">
        <v>5580</v>
      </c>
      <c r="J2225" s="41" t="s">
        <v>1847</v>
      </c>
      <c r="K2225" s="41"/>
      <c r="L2225" s="41"/>
      <c r="M2225" s="41" t="s">
        <v>6949</v>
      </c>
      <c r="N2225" s="41">
        <v>60</v>
      </c>
      <c r="O2225" s="41" t="b">
        <v>0</v>
      </c>
      <c r="P2225" s="41" t="s">
        <v>3105</v>
      </c>
      <c r="Q2225" s="41" t="s">
        <v>1853</v>
      </c>
      <c r="R2225" s="41" t="s">
        <v>635</v>
      </c>
    </row>
    <row r="2226" spans="1:18" x14ac:dyDescent="0.25">
      <c r="A2226" s="40" t="s">
        <v>1589</v>
      </c>
      <c r="B2226" s="40" t="s">
        <v>905</v>
      </c>
      <c r="C2226" s="40" t="s">
        <v>1847</v>
      </c>
      <c r="D2226" s="40" t="s">
        <v>1848</v>
      </c>
      <c r="E2226" s="40" t="s">
        <v>1960</v>
      </c>
      <c r="F2226" s="40"/>
      <c r="G2226" s="40" t="s">
        <v>76</v>
      </c>
      <c r="H2226" s="40" t="s">
        <v>1804</v>
      </c>
      <c r="I2226" s="40" t="s">
        <v>5580</v>
      </c>
      <c r="J2226" s="40" t="s">
        <v>1847</v>
      </c>
      <c r="K2226" s="40"/>
      <c r="L2226" s="40"/>
      <c r="M2226" s="40" t="s">
        <v>6950</v>
      </c>
      <c r="N2226" s="40">
        <v>60</v>
      </c>
      <c r="O2226" s="40" t="b">
        <v>0</v>
      </c>
      <c r="P2226" s="40" t="s">
        <v>3105</v>
      </c>
      <c r="Q2226" s="40" t="s">
        <v>1853</v>
      </c>
      <c r="R2226" s="40" t="s">
        <v>635</v>
      </c>
    </row>
    <row r="2227" spans="1:18" x14ac:dyDescent="0.25">
      <c r="A2227" s="40" t="s">
        <v>6951</v>
      </c>
      <c r="B2227" s="40" t="s">
        <v>905</v>
      </c>
      <c r="C2227" s="40" t="s">
        <v>1847</v>
      </c>
      <c r="D2227" s="40" t="s">
        <v>1848</v>
      </c>
      <c r="E2227" s="40" t="s">
        <v>2083</v>
      </c>
      <c r="F2227" s="40"/>
      <c r="G2227" s="40" t="s">
        <v>76</v>
      </c>
      <c r="H2227" s="40" t="s">
        <v>1804</v>
      </c>
      <c r="I2227" s="40" t="s">
        <v>5580</v>
      </c>
      <c r="J2227" s="40" t="s">
        <v>1847</v>
      </c>
      <c r="K2227" s="40"/>
      <c r="L2227" s="40"/>
      <c r="M2227" s="40" t="s">
        <v>6952</v>
      </c>
      <c r="N2227" s="40">
        <v>60</v>
      </c>
      <c r="O2227" s="40" t="b">
        <v>0</v>
      </c>
      <c r="P2227" s="40" t="s">
        <v>3105</v>
      </c>
      <c r="Q2227" s="40" t="s">
        <v>1853</v>
      </c>
      <c r="R2227" s="40" t="s">
        <v>635</v>
      </c>
    </row>
    <row r="2228" spans="1:18" x14ac:dyDescent="0.25">
      <c r="A2228" s="40" t="s">
        <v>260</v>
      </c>
      <c r="B2228" s="40" t="s">
        <v>905</v>
      </c>
      <c r="C2228" s="40" t="s">
        <v>1847</v>
      </c>
      <c r="D2228" s="40" t="s">
        <v>1848</v>
      </c>
      <c r="E2228" s="40" t="s">
        <v>1968</v>
      </c>
      <c r="F2228" s="40"/>
      <c r="G2228" s="40" t="s">
        <v>75</v>
      </c>
      <c r="H2228" s="40" t="s">
        <v>1806</v>
      </c>
      <c r="I2228" s="40" t="s">
        <v>5580</v>
      </c>
      <c r="J2228" s="40" t="s">
        <v>1847</v>
      </c>
      <c r="K2228" s="40"/>
      <c r="L2228" s="40"/>
      <c r="M2228" s="40" t="s">
        <v>6953</v>
      </c>
      <c r="N2228" s="40">
        <v>60</v>
      </c>
      <c r="O2228" s="40" t="b">
        <v>0</v>
      </c>
      <c r="P2228" s="40" t="s">
        <v>3105</v>
      </c>
      <c r="Q2228" s="40" t="s">
        <v>1853</v>
      </c>
      <c r="R2228" s="40" t="s">
        <v>635</v>
      </c>
    </row>
    <row r="2229" spans="1:18" x14ac:dyDescent="0.25">
      <c r="A2229" s="41" t="s">
        <v>293</v>
      </c>
      <c r="B2229" s="41" t="s">
        <v>905</v>
      </c>
      <c r="C2229" s="41" t="s">
        <v>1847</v>
      </c>
      <c r="D2229" s="41" t="s">
        <v>1848</v>
      </c>
      <c r="E2229" s="41" t="s">
        <v>1968</v>
      </c>
      <c r="F2229" s="41"/>
      <c r="G2229" s="41" t="s">
        <v>75</v>
      </c>
      <c r="H2229" s="41" t="s">
        <v>1806</v>
      </c>
      <c r="I2229" s="41" t="s">
        <v>5580</v>
      </c>
      <c r="J2229" s="41" t="s">
        <v>1847</v>
      </c>
      <c r="K2229" s="41"/>
      <c r="L2229" s="41"/>
      <c r="M2229" s="41" t="s">
        <v>6954</v>
      </c>
      <c r="N2229" s="41">
        <v>60</v>
      </c>
      <c r="O2229" s="41" t="b">
        <v>0</v>
      </c>
      <c r="P2229" s="41" t="s">
        <v>3105</v>
      </c>
      <c r="Q2229" s="41" t="s">
        <v>1853</v>
      </c>
      <c r="R2229" s="41" t="s">
        <v>635</v>
      </c>
    </row>
    <row r="2230" spans="1:18" x14ac:dyDescent="0.25">
      <c r="A2230" s="41" t="s">
        <v>1590</v>
      </c>
      <c r="B2230" s="41" t="s">
        <v>903</v>
      </c>
      <c r="C2230" s="41" t="s">
        <v>1847</v>
      </c>
      <c r="D2230" s="41" t="s">
        <v>1848</v>
      </c>
      <c r="E2230" s="41" t="s">
        <v>6065</v>
      </c>
      <c r="F2230" s="41"/>
      <c r="G2230" s="41" t="s">
        <v>75</v>
      </c>
      <c r="H2230" s="41" t="s">
        <v>1806</v>
      </c>
      <c r="I2230" s="41" t="s">
        <v>5580</v>
      </c>
      <c r="J2230" s="41" t="s">
        <v>1847</v>
      </c>
      <c r="K2230" s="41"/>
      <c r="L2230" s="41"/>
      <c r="M2230" s="41" t="s">
        <v>6955</v>
      </c>
      <c r="N2230" s="41">
        <v>60</v>
      </c>
      <c r="O2230" s="41" t="b">
        <v>0</v>
      </c>
      <c r="P2230" s="41" t="s">
        <v>3105</v>
      </c>
      <c r="Q2230" s="41" t="s">
        <v>1853</v>
      </c>
      <c r="R2230" s="41" t="s">
        <v>635</v>
      </c>
    </row>
    <row r="2231" spans="1:18" x14ac:dyDescent="0.25">
      <c r="A2231" s="40" t="s">
        <v>262</v>
      </c>
      <c r="B2231" s="40" t="s">
        <v>905</v>
      </c>
      <c r="C2231" s="40" t="s">
        <v>1847</v>
      </c>
      <c r="D2231" s="40" t="s">
        <v>1848</v>
      </c>
      <c r="E2231" s="40" t="s">
        <v>1968</v>
      </c>
      <c r="F2231" s="40"/>
      <c r="G2231" s="40" t="s">
        <v>75</v>
      </c>
      <c r="H2231" s="40" t="s">
        <v>1806</v>
      </c>
      <c r="I2231" s="40" t="s">
        <v>5580</v>
      </c>
      <c r="J2231" s="40" t="s">
        <v>1847</v>
      </c>
      <c r="K2231" s="40"/>
      <c r="L2231" s="40"/>
      <c r="M2231" s="40" t="s">
        <v>6956</v>
      </c>
      <c r="N2231" s="40">
        <v>60</v>
      </c>
      <c r="O2231" s="40" t="b">
        <v>0</v>
      </c>
      <c r="P2231" s="40" t="s">
        <v>3105</v>
      </c>
      <c r="Q2231" s="40" t="s">
        <v>1853</v>
      </c>
      <c r="R2231" s="40" t="s">
        <v>635</v>
      </c>
    </row>
    <row r="2232" spans="1:18" x14ac:dyDescent="0.25">
      <c r="A2232" s="41" t="s">
        <v>1591</v>
      </c>
      <c r="B2232" s="41" t="s">
        <v>905</v>
      </c>
      <c r="C2232" s="41" t="s">
        <v>1847</v>
      </c>
      <c r="D2232" s="41" t="s">
        <v>1848</v>
      </c>
      <c r="E2232" s="41" t="s">
        <v>1956</v>
      </c>
      <c r="F2232" s="41"/>
      <c r="G2232" s="41" t="s">
        <v>75</v>
      </c>
      <c r="H2232" s="41" t="s">
        <v>1806</v>
      </c>
      <c r="I2232" s="41" t="s">
        <v>5580</v>
      </c>
      <c r="J2232" s="41" t="s">
        <v>1847</v>
      </c>
      <c r="K2232" s="41"/>
      <c r="L2232" s="41"/>
      <c r="M2232" s="41" t="s">
        <v>6957</v>
      </c>
      <c r="N2232" s="41">
        <v>60</v>
      </c>
      <c r="O2232" s="41" t="b">
        <v>0</v>
      </c>
      <c r="P2232" s="41" t="s">
        <v>3105</v>
      </c>
      <c r="Q2232" s="41" t="s">
        <v>1853</v>
      </c>
      <c r="R2232" s="41" t="s">
        <v>635</v>
      </c>
    </row>
    <row r="2233" spans="1:18" x14ac:dyDescent="0.25">
      <c r="A2233" s="40" t="s">
        <v>1592</v>
      </c>
      <c r="B2233" s="40" t="s">
        <v>905</v>
      </c>
      <c r="C2233" s="40" t="s">
        <v>1847</v>
      </c>
      <c r="D2233" s="40" t="s">
        <v>1848</v>
      </c>
      <c r="E2233" s="40" t="s">
        <v>2083</v>
      </c>
      <c r="F2233" s="40"/>
      <c r="G2233" s="40" t="s">
        <v>76</v>
      </c>
      <c r="H2233" s="40" t="s">
        <v>1804</v>
      </c>
      <c r="I2233" s="40" t="s">
        <v>5580</v>
      </c>
      <c r="J2233" s="40" t="s">
        <v>1847</v>
      </c>
      <c r="K2233" s="40"/>
      <c r="L2233" s="40"/>
      <c r="M2233" s="40" t="s">
        <v>6958</v>
      </c>
      <c r="N2233" s="40">
        <v>60</v>
      </c>
      <c r="O2233" s="40" t="b">
        <v>0</v>
      </c>
      <c r="P2233" s="40" t="s">
        <v>3105</v>
      </c>
      <c r="Q2233" s="40" t="s">
        <v>1853</v>
      </c>
      <c r="R2233" s="40" t="s">
        <v>635</v>
      </c>
    </row>
    <row r="2234" spans="1:18" x14ac:dyDescent="0.25">
      <c r="A2234" s="41" t="s">
        <v>1593</v>
      </c>
      <c r="B2234" s="41" t="s">
        <v>905</v>
      </c>
      <c r="C2234" s="41" t="s">
        <v>1847</v>
      </c>
      <c r="D2234" s="41" t="s">
        <v>1848</v>
      </c>
      <c r="E2234" s="41" t="s">
        <v>2132</v>
      </c>
      <c r="F2234" s="41"/>
      <c r="G2234" s="41" t="s">
        <v>1813</v>
      </c>
      <c r="H2234" s="41" t="s">
        <v>1814</v>
      </c>
      <c r="I2234" s="41" t="s">
        <v>5580</v>
      </c>
      <c r="J2234" s="41" t="s">
        <v>1847</v>
      </c>
      <c r="K2234" s="41"/>
      <c r="L2234" s="41"/>
      <c r="M2234" s="41" t="s">
        <v>6959</v>
      </c>
      <c r="N2234" s="41">
        <v>60</v>
      </c>
      <c r="O2234" s="41" t="b">
        <v>0</v>
      </c>
      <c r="P2234" s="41" t="s">
        <v>3105</v>
      </c>
      <c r="Q2234" s="41" t="s">
        <v>1853</v>
      </c>
      <c r="R2234" s="41" t="s">
        <v>635</v>
      </c>
    </row>
    <row r="2235" spans="1:18" x14ac:dyDescent="0.25">
      <c r="A2235" s="41" t="s">
        <v>537</v>
      </c>
      <c r="B2235" s="41" t="s">
        <v>905</v>
      </c>
      <c r="C2235" s="41" t="s">
        <v>1847</v>
      </c>
      <c r="D2235" s="41" t="s">
        <v>1848</v>
      </c>
      <c r="E2235" s="41" t="s">
        <v>1968</v>
      </c>
      <c r="F2235" s="41"/>
      <c r="G2235" s="41" t="s">
        <v>75</v>
      </c>
      <c r="H2235" s="41" t="s">
        <v>1806</v>
      </c>
      <c r="I2235" s="41" t="s">
        <v>5580</v>
      </c>
      <c r="J2235" s="41" t="s">
        <v>1847</v>
      </c>
      <c r="K2235" s="41"/>
      <c r="L2235" s="41"/>
      <c r="M2235" s="41" t="s">
        <v>6960</v>
      </c>
      <c r="N2235" s="41">
        <v>60</v>
      </c>
      <c r="O2235" s="41" t="b">
        <v>0</v>
      </c>
      <c r="P2235" s="41" t="s">
        <v>3105</v>
      </c>
      <c r="Q2235" s="41" t="s">
        <v>1853</v>
      </c>
      <c r="R2235" s="41" t="s">
        <v>635</v>
      </c>
    </row>
    <row r="2236" spans="1:18" x14ac:dyDescent="0.25">
      <c r="A2236" s="41" t="s">
        <v>1594</v>
      </c>
      <c r="B2236" s="41" t="s">
        <v>903</v>
      </c>
      <c r="C2236" s="41" t="s">
        <v>1847</v>
      </c>
      <c r="D2236" s="41" t="s">
        <v>1848</v>
      </c>
      <c r="E2236" s="41" t="s">
        <v>1956</v>
      </c>
      <c r="F2236" s="41"/>
      <c r="G2236" s="41" t="s">
        <v>1813</v>
      </c>
      <c r="H2236" s="41" t="s">
        <v>1814</v>
      </c>
      <c r="I2236" s="41" t="s">
        <v>5580</v>
      </c>
      <c r="J2236" s="41" t="s">
        <v>1847</v>
      </c>
      <c r="K2236" s="41"/>
      <c r="L2236" s="41"/>
      <c r="M2236" s="41" t="s">
        <v>6961</v>
      </c>
      <c r="N2236" s="41">
        <v>60</v>
      </c>
      <c r="O2236" s="41" t="b">
        <v>0</v>
      </c>
      <c r="P2236" s="41" t="s">
        <v>3105</v>
      </c>
      <c r="Q2236" s="41" t="s">
        <v>1853</v>
      </c>
      <c r="R2236" s="41" t="s">
        <v>635</v>
      </c>
    </row>
    <row r="2237" spans="1:18" x14ac:dyDescent="0.25">
      <c r="A2237" s="40" t="s">
        <v>264</v>
      </c>
      <c r="B2237" s="40" t="s">
        <v>905</v>
      </c>
      <c r="C2237" s="40" t="s">
        <v>1847</v>
      </c>
      <c r="D2237" s="40" t="s">
        <v>1848</v>
      </c>
      <c r="E2237" s="40" t="s">
        <v>1956</v>
      </c>
      <c r="F2237" s="40"/>
      <c r="G2237" s="40" t="s">
        <v>75</v>
      </c>
      <c r="H2237" s="40" t="s">
        <v>1806</v>
      </c>
      <c r="I2237" s="40" t="s">
        <v>5580</v>
      </c>
      <c r="J2237" s="40" t="s">
        <v>1847</v>
      </c>
      <c r="K2237" s="40"/>
      <c r="L2237" s="40"/>
      <c r="M2237" s="40" t="s">
        <v>6962</v>
      </c>
      <c r="N2237" s="40">
        <v>60</v>
      </c>
      <c r="O2237" s="40" t="b">
        <v>0</v>
      </c>
      <c r="P2237" s="40" t="s">
        <v>3105</v>
      </c>
      <c r="Q2237" s="40" t="s">
        <v>1853</v>
      </c>
      <c r="R2237" s="40" t="s">
        <v>635</v>
      </c>
    </row>
    <row r="2238" spans="1:18" x14ac:dyDescent="0.25">
      <c r="A2238" s="40" t="s">
        <v>1595</v>
      </c>
      <c r="B2238" s="40" t="s">
        <v>905</v>
      </c>
      <c r="C2238" s="40" t="s">
        <v>1847</v>
      </c>
      <c r="D2238" s="40" t="s">
        <v>1848</v>
      </c>
      <c r="E2238" s="40" t="s">
        <v>1849</v>
      </c>
      <c r="F2238" s="40"/>
      <c r="G2238" s="40" t="s">
        <v>76</v>
      </c>
      <c r="H2238" s="40" t="s">
        <v>1804</v>
      </c>
      <c r="I2238" s="40" t="s">
        <v>5580</v>
      </c>
      <c r="J2238" s="40" t="s">
        <v>1847</v>
      </c>
      <c r="K2238" s="40"/>
      <c r="L2238" s="40"/>
      <c r="M2238" s="40" t="s">
        <v>6963</v>
      </c>
      <c r="N2238" s="40">
        <v>60</v>
      </c>
      <c r="O2238" s="40" t="b">
        <v>0</v>
      </c>
      <c r="P2238" s="40" t="s">
        <v>3105</v>
      </c>
      <c r="Q2238" s="40" t="s">
        <v>1853</v>
      </c>
      <c r="R2238" s="40" t="s">
        <v>635</v>
      </c>
    </row>
    <row r="2239" spans="1:18" x14ac:dyDescent="0.25">
      <c r="A2239" s="40" t="s">
        <v>1596</v>
      </c>
      <c r="B2239" s="40" t="s">
        <v>905</v>
      </c>
      <c r="C2239" s="40" t="s">
        <v>1847</v>
      </c>
      <c r="D2239" s="40" t="s">
        <v>1848</v>
      </c>
      <c r="E2239" s="40" t="s">
        <v>1985</v>
      </c>
      <c r="F2239" s="40"/>
      <c r="G2239" s="40" t="s">
        <v>1813</v>
      </c>
      <c r="H2239" s="40" t="s">
        <v>1814</v>
      </c>
      <c r="I2239" s="40" t="s">
        <v>5580</v>
      </c>
      <c r="J2239" s="40" t="s">
        <v>1847</v>
      </c>
      <c r="K2239" s="40"/>
      <c r="L2239" s="40"/>
      <c r="M2239" s="40" t="s">
        <v>6964</v>
      </c>
      <c r="N2239" s="40">
        <v>60</v>
      </c>
      <c r="O2239" s="40" t="b">
        <v>0</v>
      </c>
      <c r="P2239" s="40" t="s">
        <v>3105</v>
      </c>
      <c r="Q2239" s="40" t="s">
        <v>1853</v>
      </c>
      <c r="R2239" s="40" t="s">
        <v>635</v>
      </c>
    </row>
    <row r="2240" spans="1:18" x14ac:dyDescent="0.25">
      <c r="A2240" s="40" t="s">
        <v>140</v>
      </c>
      <c r="B2240" s="40" t="s">
        <v>905</v>
      </c>
      <c r="C2240" s="40" t="s">
        <v>1847</v>
      </c>
      <c r="D2240" s="40" t="s">
        <v>1848</v>
      </c>
      <c r="E2240" s="40" t="s">
        <v>2083</v>
      </c>
      <c r="F2240" s="40"/>
      <c r="G2240" s="40" t="s">
        <v>76</v>
      </c>
      <c r="H2240" s="40" t="s">
        <v>1804</v>
      </c>
      <c r="I2240" s="40" t="s">
        <v>5580</v>
      </c>
      <c r="J2240" s="40" t="s">
        <v>1847</v>
      </c>
      <c r="K2240" s="40"/>
      <c r="L2240" s="40"/>
      <c r="M2240" s="40" t="s">
        <v>6965</v>
      </c>
      <c r="N2240" s="40">
        <v>60</v>
      </c>
      <c r="O2240" s="40" t="b">
        <v>0</v>
      </c>
      <c r="P2240" s="40" t="s">
        <v>3105</v>
      </c>
      <c r="Q2240" s="40" t="s">
        <v>1853</v>
      </c>
      <c r="R2240" s="40" t="s">
        <v>635</v>
      </c>
    </row>
    <row r="2241" spans="1:18" x14ac:dyDescent="0.25">
      <c r="A2241" s="40" t="s">
        <v>1597</v>
      </c>
      <c r="B2241" s="40" t="s">
        <v>905</v>
      </c>
      <c r="C2241" s="40" t="s">
        <v>1847</v>
      </c>
      <c r="D2241" s="40" t="s">
        <v>1848</v>
      </c>
      <c r="E2241" s="40" t="s">
        <v>1941</v>
      </c>
      <c r="F2241" s="40"/>
      <c r="G2241" s="40" t="s">
        <v>76</v>
      </c>
      <c r="H2241" s="40" t="s">
        <v>1804</v>
      </c>
      <c r="I2241" s="40" t="s">
        <v>5580</v>
      </c>
      <c r="J2241" s="40" t="s">
        <v>1847</v>
      </c>
      <c r="K2241" s="40"/>
      <c r="L2241" s="40"/>
      <c r="M2241" s="40" t="s">
        <v>6966</v>
      </c>
      <c r="N2241" s="40">
        <v>60</v>
      </c>
      <c r="O2241" s="40" t="b">
        <v>0</v>
      </c>
      <c r="P2241" s="40" t="s">
        <v>3105</v>
      </c>
      <c r="Q2241" s="40" t="s">
        <v>1853</v>
      </c>
      <c r="R2241" s="40" t="s">
        <v>635</v>
      </c>
    </row>
    <row r="2242" spans="1:18" x14ac:dyDescent="0.25">
      <c r="A2242" s="41" t="s">
        <v>141</v>
      </c>
      <c r="B2242" s="41" t="s">
        <v>905</v>
      </c>
      <c r="C2242" s="41" t="s">
        <v>1847</v>
      </c>
      <c r="D2242" s="41" t="s">
        <v>1848</v>
      </c>
      <c r="E2242" s="41" t="s">
        <v>2132</v>
      </c>
      <c r="F2242" s="41"/>
      <c r="G2242" s="41" t="s">
        <v>1813</v>
      </c>
      <c r="H2242" s="41" t="s">
        <v>1814</v>
      </c>
      <c r="I2242" s="41" t="s">
        <v>5580</v>
      </c>
      <c r="J2242" s="41" t="s">
        <v>1847</v>
      </c>
      <c r="K2242" s="41"/>
      <c r="L2242" s="41"/>
      <c r="M2242" s="41" t="s">
        <v>6967</v>
      </c>
      <c r="N2242" s="41">
        <v>60</v>
      </c>
      <c r="O2242" s="41" t="b">
        <v>0</v>
      </c>
      <c r="P2242" s="41" t="s">
        <v>3105</v>
      </c>
      <c r="Q2242" s="41" t="s">
        <v>1853</v>
      </c>
      <c r="R2242" s="41" t="s">
        <v>635</v>
      </c>
    </row>
    <row r="2243" spans="1:18" x14ac:dyDescent="0.25">
      <c r="A2243" s="41" t="s">
        <v>1598</v>
      </c>
      <c r="B2243" s="41" t="s">
        <v>903</v>
      </c>
      <c r="C2243" s="41" t="s">
        <v>1847</v>
      </c>
      <c r="D2243" s="41" t="s">
        <v>1848</v>
      </c>
      <c r="E2243" s="41" t="s">
        <v>2060</v>
      </c>
      <c r="F2243" s="41"/>
      <c r="G2243" s="41" t="s">
        <v>75</v>
      </c>
      <c r="H2243" s="41" t="s">
        <v>1806</v>
      </c>
      <c r="I2243" s="41" t="s">
        <v>5580</v>
      </c>
      <c r="J2243" s="41" t="s">
        <v>1847</v>
      </c>
      <c r="K2243" s="41"/>
      <c r="L2243" s="41"/>
      <c r="M2243" s="41" t="s">
        <v>6968</v>
      </c>
      <c r="N2243" s="41">
        <v>60</v>
      </c>
      <c r="O2243" s="41" t="b">
        <v>0</v>
      </c>
      <c r="P2243" s="41" t="s">
        <v>3105</v>
      </c>
      <c r="Q2243" s="41" t="s">
        <v>1853</v>
      </c>
      <c r="R2243" s="41" t="s">
        <v>635</v>
      </c>
    </row>
    <row r="2244" spans="1:18" x14ac:dyDescent="0.25">
      <c r="A2244" s="40" t="s">
        <v>269</v>
      </c>
      <c r="B2244" s="40" t="s">
        <v>905</v>
      </c>
      <c r="C2244" s="40" t="s">
        <v>1847</v>
      </c>
      <c r="D2244" s="40" t="s">
        <v>1848</v>
      </c>
      <c r="E2244" s="40" t="s">
        <v>1956</v>
      </c>
      <c r="F2244" s="40"/>
      <c r="G2244" s="40" t="s">
        <v>75</v>
      </c>
      <c r="H2244" s="40" t="s">
        <v>1806</v>
      </c>
      <c r="I2244" s="40" t="s">
        <v>5580</v>
      </c>
      <c r="J2244" s="40" t="s">
        <v>1847</v>
      </c>
      <c r="K2244" s="40"/>
      <c r="L2244" s="40"/>
      <c r="M2244" s="40" t="s">
        <v>6969</v>
      </c>
      <c r="N2244" s="40">
        <v>60</v>
      </c>
      <c r="O2244" s="40" t="b">
        <v>0</v>
      </c>
      <c r="P2244" s="40" t="s">
        <v>3105</v>
      </c>
      <c r="Q2244" s="40" t="s">
        <v>1853</v>
      </c>
      <c r="R2244" s="40" t="s">
        <v>635</v>
      </c>
    </row>
    <row r="2245" spans="1:18" x14ac:dyDescent="0.25">
      <c r="A2245" s="40" t="s">
        <v>1599</v>
      </c>
      <c r="B2245" s="40" t="s">
        <v>905</v>
      </c>
      <c r="C2245" s="40" t="s">
        <v>1847</v>
      </c>
      <c r="D2245" s="40" t="s">
        <v>1848</v>
      </c>
      <c r="E2245" s="40" t="s">
        <v>1956</v>
      </c>
      <c r="F2245" s="40"/>
      <c r="G2245" s="40" t="s">
        <v>75</v>
      </c>
      <c r="H2245" s="40" t="s">
        <v>1806</v>
      </c>
      <c r="I2245" s="40" t="s">
        <v>5580</v>
      </c>
      <c r="J2245" s="40" t="s">
        <v>1847</v>
      </c>
      <c r="K2245" s="40"/>
      <c r="L2245" s="40"/>
      <c r="M2245" s="40" t="s">
        <v>6970</v>
      </c>
      <c r="N2245" s="40">
        <v>60</v>
      </c>
      <c r="O2245" s="40" t="b">
        <v>0</v>
      </c>
      <c r="P2245" s="40" t="s">
        <v>3105</v>
      </c>
      <c r="Q2245" s="40" t="s">
        <v>1853</v>
      </c>
      <c r="R2245" s="40" t="s">
        <v>635</v>
      </c>
    </row>
    <row r="2246" spans="1:18" x14ac:dyDescent="0.25">
      <c r="A2246" s="40" t="s">
        <v>6971</v>
      </c>
      <c r="B2246" s="40" t="s">
        <v>6972</v>
      </c>
      <c r="C2246" s="40"/>
      <c r="D2246" s="40" t="s">
        <v>1932</v>
      </c>
      <c r="E2246" s="40" t="s">
        <v>6973</v>
      </c>
      <c r="F2246" s="40"/>
      <c r="G2246" s="40"/>
      <c r="H2246" s="40"/>
      <c r="I2246" s="40" t="s">
        <v>5992</v>
      </c>
      <c r="J2246" s="40" t="s">
        <v>6974</v>
      </c>
      <c r="K2246" s="40" t="s">
        <v>6975</v>
      </c>
      <c r="L2246" s="40" t="s">
        <v>1847</v>
      </c>
      <c r="M2246" s="40" t="s">
        <v>6975</v>
      </c>
      <c r="N2246" s="40">
        <v>60</v>
      </c>
      <c r="O2246" s="40" t="b">
        <v>0</v>
      </c>
      <c r="P2246" s="40" t="s">
        <v>1852</v>
      </c>
      <c r="Q2246" s="40" t="s">
        <v>1853</v>
      </c>
      <c r="R2246" s="40" t="s">
        <v>635</v>
      </c>
    </row>
    <row r="2247" spans="1:18" x14ac:dyDescent="0.25">
      <c r="A2247" s="40" t="s">
        <v>237</v>
      </c>
      <c r="B2247" s="40" t="s">
        <v>905</v>
      </c>
      <c r="C2247" s="40" t="s">
        <v>1847</v>
      </c>
      <c r="D2247" s="40" t="s">
        <v>1848</v>
      </c>
      <c r="E2247" s="40" t="s">
        <v>2132</v>
      </c>
      <c r="F2247" s="40"/>
      <c r="G2247" s="40" t="s">
        <v>75</v>
      </c>
      <c r="H2247" s="40" t="s">
        <v>1806</v>
      </c>
      <c r="I2247" s="40" t="s">
        <v>5580</v>
      </c>
      <c r="J2247" s="40" t="s">
        <v>1847</v>
      </c>
      <c r="K2247" s="40"/>
      <c r="L2247" s="40"/>
      <c r="M2247" s="40" t="s">
        <v>6976</v>
      </c>
      <c r="N2247" s="40">
        <v>60</v>
      </c>
      <c r="O2247" s="40" t="b">
        <v>0</v>
      </c>
      <c r="P2247" s="40" t="s">
        <v>3105</v>
      </c>
      <c r="Q2247" s="40" t="s">
        <v>1853</v>
      </c>
      <c r="R2247" s="40" t="s">
        <v>635</v>
      </c>
    </row>
    <row r="2248" spans="1:18" x14ac:dyDescent="0.25">
      <c r="A2248" s="40" t="s">
        <v>1600</v>
      </c>
      <c r="B2248" s="40" t="s">
        <v>905</v>
      </c>
      <c r="C2248" s="40" t="s">
        <v>1847</v>
      </c>
      <c r="D2248" s="40" t="s">
        <v>1848</v>
      </c>
      <c r="E2248" s="40" t="s">
        <v>4096</v>
      </c>
      <c r="F2248" s="40"/>
      <c r="G2248" s="40" t="s">
        <v>75</v>
      </c>
      <c r="H2248" s="40" t="s">
        <v>1806</v>
      </c>
      <c r="I2248" s="40" t="s">
        <v>5992</v>
      </c>
      <c r="J2248" s="40" t="s">
        <v>1847</v>
      </c>
      <c r="K2248" s="40"/>
      <c r="L2248" s="40"/>
      <c r="M2248" s="40" t="s">
        <v>6977</v>
      </c>
      <c r="N2248" s="40">
        <v>60</v>
      </c>
      <c r="O2248" s="40" t="b">
        <v>0</v>
      </c>
      <c r="P2248" s="40" t="s">
        <v>3105</v>
      </c>
      <c r="Q2248" s="40" t="s">
        <v>1853</v>
      </c>
      <c r="R2248" s="40" t="s">
        <v>635</v>
      </c>
    </row>
    <row r="2249" spans="1:18" x14ac:dyDescent="0.25">
      <c r="A2249" s="40" t="s">
        <v>1601</v>
      </c>
      <c r="B2249" s="40" t="s">
        <v>905</v>
      </c>
      <c r="C2249" s="40" t="s">
        <v>1847</v>
      </c>
      <c r="D2249" s="40" t="s">
        <v>1848</v>
      </c>
      <c r="E2249" s="40" t="s">
        <v>1968</v>
      </c>
      <c r="F2249" s="40"/>
      <c r="G2249" s="40" t="s">
        <v>75</v>
      </c>
      <c r="H2249" s="40" t="s">
        <v>1806</v>
      </c>
      <c r="I2249" s="40" t="s">
        <v>5580</v>
      </c>
      <c r="J2249" s="40" t="s">
        <v>1847</v>
      </c>
      <c r="K2249" s="40"/>
      <c r="L2249" s="40"/>
      <c r="M2249" s="40" t="s">
        <v>6978</v>
      </c>
      <c r="N2249" s="40">
        <v>60</v>
      </c>
      <c r="O2249" s="40" t="b">
        <v>0</v>
      </c>
      <c r="P2249" s="40" t="s">
        <v>3105</v>
      </c>
      <c r="Q2249" s="40" t="s">
        <v>1853</v>
      </c>
      <c r="R2249" s="40" t="s">
        <v>635</v>
      </c>
    </row>
    <row r="2250" spans="1:18" x14ac:dyDescent="0.25">
      <c r="A2250" s="41" t="s">
        <v>1602</v>
      </c>
      <c r="B2250" s="41" t="s">
        <v>905</v>
      </c>
      <c r="C2250" s="41" t="s">
        <v>1847</v>
      </c>
      <c r="D2250" s="41" t="s">
        <v>1848</v>
      </c>
      <c r="E2250" s="41" t="s">
        <v>2132</v>
      </c>
      <c r="F2250" s="41"/>
      <c r="G2250" s="41" t="s">
        <v>1813</v>
      </c>
      <c r="H2250" s="41" t="s">
        <v>1814</v>
      </c>
      <c r="I2250" s="41" t="s">
        <v>5580</v>
      </c>
      <c r="J2250" s="41" t="s">
        <v>1847</v>
      </c>
      <c r="K2250" s="41"/>
      <c r="L2250" s="41"/>
      <c r="M2250" s="41" t="s">
        <v>6979</v>
      </c>
      <c r="N2250" s="41">
        <v>60</v>
      </c>
      <c r="O2250" s="41" t="b">
        <v>0</v>
      </c>
      <c r="P2250" s="41" t="s">
        <v>3105</v>
      </c>
      <c r="Q2250" s="41" t="s">
        <v>1853</v>
      </c>
      <c r="R2250" s="41" t="s">
        <v>635</v>
      </c>
    </row>
    <row r="2251" spans="1:18" x14ac:dyDescent="0.25">
      <c r="A2251" s="40" t="s">
        <v>1603</v>
      </c>
      <c r="B2251" s="40" t="s">
        <v>905</v>
      </c>
      <c r="C2251" s="40" t="s">
        <v>1847</v>
      </c>
      <c r="D2251" s="40" t="s">
        <v>1848</v>
      </c>
      <c r="E2251" s="40" t="s">
        <v>1985</v>
      </c>
      <c r="F2251" s="40"/>
      <c r="G2251" s="40" t="s">
        <v>1813</v>
      </c>
      <c r="H2251" s="40" t="s">
        <v>1814</v>
      </c>
      <c r="I2251" s="40" t="s">
        <v>5580</v>
      </c>
      <c r="J2251" s="40" t="s">
        <v>1847</v>
      </c>
      <c r="K2251" s="40"/>
      <c r="L2251" s="40"/>
      <c r="M2251" s="40" t="s">
        <v>6980</v>
      </c>
      <c r="N2251" s="40">
        <v>60</v>
      </c>
      <c r="O2251" s="40" t="b">
        <v>0</v>
      </c>
      <c r="P2251" s="40" t="s">
        <v>3105</v>
      </c>
      <c r="Q2251" s="40" t="s">
        <v>1853</v>
      </c>
      <c r="R2251" s="40" t="s">
        <v>635</v>
      </c>
    </row>
    <row r="2252" spans="1:18" x14ac:dyDescent="0.25">
      <c r="A2252" s="40" t="s">
        <v>6981</v>
      </c>
      <c r="B2252" s="40" t="s">
        <v>905</v>
      </c>
      <c r="C2252" s="40" t="s">
        <v>1847</v>
      </c>
      <c r="D2252" s="40" t="s">
        <v>1848</v>
      </c>
      <c r="E2252" s="40" t="s">
        <v>1849</v>
      </c>
      <c r="F2252" s="40"/>
      <c r="G2252" s="40" t="s">
        <v>1813</v>
      </c>
      <c r="H2252" s="40" t="s">
        <v>1814</v>
      </c>
      <c r="I2252" s="40" t="s">
        <v>5580</v>
      </c>
      <c r="J2252" s="40" t="s">
        <v>1847</v>
      </c>
      <c r="K2252" s="40"/>
      <c r="L2252" s="40"/>
      <c r="M2252" s="40" t="s">
        <v>6982</v>
      </c>
      <c r="N2252" s="40">
        <v>60</v>
      </c>
      <c r="O2252" s="40" t="b">
        <v>0</v>
      </c>
      <c r="P2252" s="40" t="s">
        <v>3105</v>
      </c>
      <c r="Q2252" s="40" t="s">
        <v>1853</v>
      </c>
      <c r="R2252" s="40" t="s">
        <v>635</v>
      </c>
    </row>
    <row r="2253" spans="1:18" x14ac:dyDescent="0.25">
      <c r="A2253" s="40" t="s">
        <v>143</v>
      </c>
      <c r="B2253" s="40" t="s">
        <v>905</v>
      </c>
      <c r="C2253" s="40" t="s">
        <v>1847</v>
      </c>
      <c r="D2253" s="40" t="s">
        <v>1848</v>
      </c>
      <c r="E2253" s="40" t="s">
        <v>5326</v>
      </c>
      <c r="F2253" s="40"/>
      <c r="G2253" s="40" t="s">
        <v>1813</v>
      </c>
      <c r="H2253" s="40" t="s">
        <v>1814</v>
      </c>
      <c r="I2253" s="40" t="s">
        <v>5580</v>
      </c>
      <c r="J2253" s="40" t="s">
        <v>1847</v>
      </c>
      <c r="K2253" s="40"/>
      <c r="L2253" s="40"/>
      <c r="M2253" s="40" t="s">
        <v>6983</v>
      </c>
      <c r="N2253" s="40">
        <v>60</v>
      </c>
      <c r="O2253" s="40" t="b">
        <v>0</v>
      </c>
      <c r="P2253" s="40" t="s">
        <v>3105</v>
      </c>
      <c r="Q2253" s="40" t="s">
        <v>1853</v>
      </c>
      <c r="R2253" s="40" t="s">
        <v>635</v>
      </c>
    </row>
    <row r="2254" spans="1:18" x14ac:dyDescent="0.25">
      <c r="A2254" s="41" t="s">
        <v>1604</v>
      </c>
      <c r="B2254" s="41" t="s">
        <v>905</v>
      </c>
      <c r="C2254" s="41" t="s">
        <v>1847</v>
      </c>
      <c r="D2254" s="41" t="s">
        <v>1848</v>
      </c>
      <c r="E2254" s="41" t="s">
        <v>2116</v>
      </c>
      <c r="F2254" s="41"/>
      <c r="G2254" s="41" t="s">
        <v>75</v>
      </c>
      <c r="H2254" s="41" t="s">
        <v>1806</v>
      </c>
      <c r="I2254" s="41" t="s">
        <v>5580</v>
      </c>
      <c r="J2254" s="41" t="s">
        <v>1847</v>
      </c>
      <c r="K2254" s="41"/>
      <c r="L2254" s="41"/>
      <c r="M2254" s="41" t="s">
        <v>6984</v>
      </c>
      <c r="N2254" s="41">
        <v>60</v>
      </c>
      <c r="O2254" s="41" t="b">
        <v>0</v>
      </c>
      <c r="P2254" s="41" t="s">
        <v>3105</v>
      </c>
      <c r="Q2254" s="41" t="s">
        <v>1853</v>
      </c>
      <c r="R2254" s="41" t="s">
        <v>635</v>
      </c>
    </row>
    <row r="2255" spans="1:18" x14ac:dyDescent="0.25">
      <c r="A2255" s="40" t="s">
        <v>1605</v>
      </c>
      <c r="B2255" s="40" t="s">
        <v>905</v>
      </c>
      <c r="C2255" s="40" t="s">
        <v>1847</v>
      </c>
      <c r="D2255" s="40" t="s">
        <v>1848</v>
      </c>
      <c r="E2255" s="40" t="s">
        <v>1985</v>
      </c>
      <c r="F2255" s="40"/>
      <c r="G2255" s="40" t="s">
        <v>1813</v>
      </c>
      <c r="H2255" s="40" t="s">
        <v>1814</v>
      </c>
      <c r="I2255" s="40" t="s">
        <v>5580</v>
      </c>
      <c r="J2255" s="40" t="s">
        <v>1847</v>
      </c>
      <c r="K2255" s="40"/>
      <c r="L2255" s="40"/>
      <c r="M2255" s="40" t="s">
        <v>6985</v>
      </c>
      <c r="N2255" s="40">
        <v>60</v>
      </c>
      <c r="O2255" s="40" t="b">
        <v>0</v>
      </c>
      <c r="P2255" s="40" t="s">
        <v>3105</v>
      </c>
      <c r="Q2255" s="40" t="s">
        <v>1853</v>
      </c>
      <c r="R2255" s="40" t="s">
        <v>635</v>
      </c>
    </row>
    <row r="2256" spans="1:18" x14ac:dyDescent="0.25">
      <c r="A2256" s="40" t="s">
        <v>267</v>
      </c>
      <c r="B2256" s="40" t="s">
        <v>905</v>
      </c>
      <c r="C2256" s="40" t="s">
        <v>1847</v>
      </c>
      <c r="D2256" s="40" t="s">
        <v>1848</v>
      </c>
      <c r="E2256" s="40" t="s">
        <v>2001</v>
      </c>
      <c r="F2256" s="40"/>
      <c r="G2256" s="40" t="s">
        <v>76</v>
      </c>
      <c r="H2256" s="40" t="s">
        <v>1804</v>
      </c>
      <c r="I2256" s="40" t="s">
        <v>5580</v>
      </c>
      <c r="J2256" s="40" t="s">
        <v>1847</v>
      </c>
      <c r="K2256" s="40"/>
      <c r="L2256" s="40"/>
      <c r="M2256" s="40" t="s">
        <v>6986</v>
      </c>
      <c r="N2256" s="40">
        <v>60</v>
      </c>
      <c r="O2256" s="40" t="b">
        <v>0</v>
      </c>
      <c r="P2256" s="40" t="s">
        <v>3105</v>
      </c>
      <c r="Q2256" s="40" t="s">
        <v>1853</v>
      </c>
      <c r="R2256" s="40" t="s">
        <v>635</v>
      </c>
    </row>
    <row r="2257" spans="1:18" x14ac:dyDescent="0.25">
      <c r="A2257" s="40" t="s">
        <v>145</v>
      </c>
      <c r="B2257" s="40" t="s">
        <v>905</v>
      </c>
      <c r="C2257" s="40" t="s">
        <v>1847</v>
      </c>
      <c r="D2257" s="40" t="s">
        <v>1848</v>
      </c>
      <c r="E2257" s="40" t="s">
        <v>2764</v>
      </c>
      <c r="F2257" s="40"/>
      <c r="G2257" s="40" t="s">
        <v>1813</v>
      </c>
      <c r="H2257" s="40" t="s">
        <v>1814</v>
      </c>
      <c r="I2257" s="40" t="s">
        <v>5580</v>
      </c>
      <c r="J2257" s="40" t="s">
        <v>1847</v>
      </c>
      <c r="K2257" s="40"/>
      <c r="L2257" s="40"/>
      <c r="M2257" s="40" t="s">
        <v>6987</v>
      </c>
      <c r="N2257" s="40">
        <v>60</v>
      </c>
      <c r="O2257" s="40" t="b">
        <v>0</v>
      </c>
      <c r="P2257" s="40" t="s">
        <v>3105</v>
      </c>
      <c r="Q2257" s="40" t="s">
        <v>1853</v>
      </c>
      <c r="R2257" s="40" t="s">
        <v>635</v>
      </c>
    </row>
    <row r="2258" spans="1:18" x14ac:dyDescent="0.25">
      <c r="A2258" s="41" t="s">
        <v>1606</v>
      </c>
      <c r="B2258" s="41" t="s">
        <v>905</v>
      </c>
      <c r="C2258" s="41" t="s">
        <v>1847</v>
      </c>
      <c r="D2258" s="41" t="s">
        <v>1848</v>
      </c>
      <c r="E2258" s="41" t="s">
        <v>2764</v>
      </c>
      <c r="F2258" s="41"/>
      <c r="G2258" s="41" t="s">
        <v>1813</v>
      </c>
      <c r="H2258" s="41" t="s">
        <v>1814</v>
      </c>
      <c r="I2258" s="41" t="s">
        <v>5580</v>
      </c>
      <c r="J2258" s="41" t="s">
        <v>1847</v>
      </c>
      <c r="K2258" s="41"/>
      <c r="L2258" s="41"/>
      <c r="M2258" s="41" t="s">
        <v>6988</v>
      </c>
      <c r="N2258" s="41">
        <v>60</v>
      </c>
      <c r="O2258" s="41" t="b">
        <v>0</v>
      </c>
      <c r="P2258" s="41" t="s">
        <v>3105</v>
      </c>
      <c r="Q2258" s="41" t="s">
        <v>1853</v>
      </c>
      <c r="R2258" s="41" t="s">
        <v>635</v>
      </c>
    </row>
    <row r="2259" spans="1:18" x14ac:dyDescent="0.25">
      <c r="A2259" s="41" t="s">
        <v>1607</v>
      </c>
      <c r="B2259" s="41" t="s">
        <v>903</v>
      </c>
      <c r="C2259" s="41" t="s">
        <v>1847</v>
      </c>
      <c r="D2259" s="41" t="s">
        <v>1848</v>
      </c>
      <c r="E2259" s="41" t="s">
        <v>6065</v>
      </c>
      <c r="F2259" s="41"/>
      <c r="G2259" s="41" t="s">
        <v>75</v>
      </c>
      <c r="H2259" s="41" t="s">
        <v>1806</v>
      </c>
      <c r="I2259" s="41" t="s">
        <v>5580</v>
      </c>
      <c r="J2259" s="41" t="s">
        <v>1847</v>
      </c>
      <c r="K2259" s="41"/>
      <c r="L2259" s="41"/>
      <c r="M2259" s="41" t="s">
        <v>6989</v>
      </c>
      <c r="N2259" s="41">
        <v>60</v>
      </c>
      <c r="O2259" s="41" t="b">
        <v>0</v>
      </c>
      <c r="P2259" s="41" t="s">
        <v>3105</v>
      </c>
      <c r="Q2259" s="41" t="s">
        <v>1853</v>
      </c>
      <c r="R2259" s="41" t="s">
        <v>635</v>
      </c>
    </row>
    <row r="2260" spans="1:18" x14ac:dyDescent="0.25">
      <c r="A2260" s="40" t="s">
        <v>144</v>
      </c>
      <c r="B2260" s="40" t="s">
        <v>905</v>
      </c>
      <c r="C2260" s="40" t="s">
        <v>1847</v>
      </c>
      <c r="D2260" s="40" t="s">
        <v>1848</v>
      </c>
      <c r="E2260" s="40" t="s">
        <v>2132</v>
      </c>
      <c r="F2260" s="40"/>
      <c r="G2260" s="40" t="s">
        <v>1813</v>
      </c>
      <c r="H2260" s="40" t="s">
        <v>1814</v>
      </c>
      <c r="I2260" s="40" t="s">
        <v>5580</v>
      </c>
      <c r="J2260" s="40" t="s">
        <v>1847</v>
      </c>
      <c r="K2260" s="40"/>
      <c r="L2260" s="40"/>
      <c r="M2260" s="40" t="s">
        <v>6990</v>
      </c>
      <c r="N2260" s="40">
        <v>60</v>
      </c>
      <c r="O2260" s="40" t="b">
        <v>0</v>
      </c>
      <c r="P2260" s="40" t="s">
        <v>3105</v>
      </c>
      <c r="Q2260" s="40" t="s">
        <v>1853</v>
      </c>
      <c r="R2260" s="40" t="s">
        <v>635</v>
      </c>
    </row>
    <row r="2261" spans="1:18" x14ac:dyDescent="0.25">
      <c r="A2261" s="41" t="s">
        <v>1608</v>
      </c>
      <c r="B2261" s="41" t="s">
        <v>905</v>
      </c>
      <c r="C2261" s="41" t="s">
        <v>1847</v>
      </c>
      <c r="D2261" s="41" t="s">
        <v>1848</v>
      </c>
      <c r="E2261" s="41" t="s">
        <v>1916</v>
      </c>
      <c r="F2261" s="41"/>
      <c r="G2261" s="41" t="s">
        <v>1813</v>
      </c>
      <c r="H2261" s="41" t="s">
        <v>1814</v>
      </c>
      <c r="I2261" s="41" t="s">
        <v>5580</v>
      </c>
      <c r="J2261" s="41" t="s">
        <v>1847</v>
      </c>
      <c r="K2261" s="41"/>
      <c r="L2261" s="41"/>
      <c r="M2261" s="41" t="s">
        <v>6991</v>
      </c>
      <c r="N2261" s="41">
        <v>60</v>
      </c>
      <c r="O2261" s="41" t="b">
        <v>0</v>
      </c>
      <c r="P2261" s="41" t="s">
        <v>3105</v>
      </c>
      <c r="Q2261" s="41" t="s">
        <v>1853</v>
      </c>
      <c r="R2261" s="41" t="s">
        <v>635</v>
      </c>
    </row>
    <row r="2262" spans="1:18" x14ac:dyDescent="0.25">
      <c r="A2262" s="41" t="s">
        <v>1609</v>
      </c>
      <c r="B2262" s="41" t="s">
        <v>905</v>
      </c>
      <c r="C2262" s="41" t="s">
        <v>1847</v>
      </c>
      <c r="D2262" s="41" t="s">
        <v>1848</v>
      </c>
      <c r="E2262" s="41" t="s">
        <v>1968</v>
      </c>
      <c r="F2262" s="41"/>
      <c r="G2262" s="41" t="s">
        <v>75</v>
      </c>
      <c r="H2262" s="41" t="s">
        <v>1806</v>
      </c>
      <c r="I2262" s="41" t="s">
        <v>5580</v>
      </c>
      <c r="J2262" s="41" t="s">
        <v>1847</v>
      </c>
      <c r="K2262" s="41"/>
      <c r="L2262" s="41"/>
      <c r="M2262" s="41" t="s">
        <v>6992</v>
      </c>
      <c r="N2262" s="41">
        <v>60</v>
      </c>
      <c r="O2262" s="41" t="b">
        <v>0</v>
      </c>
      <c r="P2262" s="41" t="s">
        <v>3105</v>
      </c>
      <c r="Q2262" s="41" t="s">
        <v>1853</v>
      </c>
      <c r="R2262" s="41" t="s">
        <v>635</v>
      </c>
    </row>
    <row r="2263" spans="1:18" x14ac:dyDescent="0.25">
      <c r="A2263" s="41" t="s">
        <v>1610</v>
      </c>
      <c r="B2263" s="41" t="s">
        <v>903</v>
      </c>
      <c r="C2263" s="41" t="s">
        <v>1847</v>
      </c>
      <c r="D2263" s="41" t="s">
        <v>1848</v>
      </c>
      <c r="E2263" s="41" t="s">
        <v>3810</v>
      </c>
      <c r="F2263" s="41"/>
      <c r="G2263" s="41" t="s">
        <v>76</v>
      </c>
      <c r="H2263" s="41" t="s">
        <v>1804</v>
      </c>
      <c r="I2263" s="41" t="s">
        <v>5580</v>
      </c>
      <c r="J2263" s="41" t="s">
        <v>1847</v>
      </c>
      <c r="K2263" s="41"/>
      <c r="L2263" s="41"/>
      <c r="M2263" s="41" t="s">
        <v>6993</v>
      </c>
      <c r="N2263" s="41">
        <v>60</v>
      </c>
      <c r="O2263" s="41" t="b">
        <v>0</v>
      </c>
      <c r="P2263" s="41" t="s">
        <v>3105</v>
      </c>
      <c r="Q2263" s="41" t="s">
        <v>1853</v>
      </c>
      <c r="R2263" s="41" t="s">
        <v>635</v>
      </c>
    </row>
    <row r="2264" spans="1:18" x14ac:dyDescent="0.25">
      <c r="A2264" s="40" t="s">
        <v>1611</v>
      </c>
      <c r="B2264" s="40" t="s">
        <v>905</v>
      </c>
      <c r="C2264" s="40" t="s">
        <v>1847</v>
      </c>
      <c r="D2264" s="40" t="s">
        <v>1848</v>
      </c>
      <c r="E2264" s="40" t="s">
        <v>1862</v>
      </c>
      <c r="F2264" s="40"/>
      <c r="G2264" s="40" t="s">
        <v>75</v>
      </c>
      <c r="H2264" s="40" t="s">
        <v>1806</v>
      </c>
      <c r="I2264" s="40" t="s">
        <v>5580</v>
      </c>
      <c r="J2264" s="40" t="s">
        <v>1847</v>
      </c>
      <c r="K2264" s="40"/>
      <c r="L2264" s="40"/>
      <c r="M2264" s="40" t="s">
        <v>6994</v>
      </c>
      <c r="N2264" s="40">
        <v>60</v>
      </c>
      <c r="O2264" s="40" t="b">
        <v>0</v>
      </c>
      <c r="P2264" s="40" t="s">
        <v>3105</v>
      </c>
      <c r="Q2264" s="40" t="s">
        <v>1853</v>
      </c>
      <c r="R2264" s="40" t="s">
        <v>635</v>
      </c>
    </row>
    <row r="2265" spans="1:18" x14ac:dyDescent="0.25">
      <c r="A2265" s="41" t="s">
        <v>1612</v>
      </c>
      <c r="B2265" s="41" t="s">
        <v>903</v>
      </c>
      <c r="C2265" s="41" t="s">
        <v>1847</v>
      </c>
      <c r="D2265" s="41" t="s">
        <v>1848</v>
      </c>
      <c r="E2265" s="41" t="s">
        <v>6078</v>
      </c>
      <c r="F2265" s="41"/>
      <c r="G2265" s="41" t="s">
        <v>75</v>
      </c>
      <c r="H2265" s="41" t="s">
        <v>1806</v>
      </c>
      <c r="I2265" s="41" t="s">
        <v>5580</v>
      </c>
      <c r="J2265" s="41" t="s">
        <v>1847</v>
      </c>
      <c r="K2265" s="41"/>
      <c r="L2265" s="41"/>
      <c r="M2265" s="41" t="s">
        <v>6995</v>
      </c>
      <c r="N2265" s="41">
        <v>60</v>
      </c>
      <c r="O2265" s="41" t="b">
        <v>0</v>
      </c>
      <c r="P2265" s="41" t="s">
        <v>3105</v>
      </c>
      <c r="Q2265" s="41" t="s">
        <v>1853</v>
      </c>
      <c r="R2265" s="41" t="s">
        <v>635</v>
      </c>
    </row>
    <row r="2266" spans="1:18" x14ac:dyDescent="0.25">
      <c r="A2266" s="40" t="s">
        <v>1613</v>
      </c>
      <c r="B2266" s="40" t="s">
        <v>636</v>
      </c>
      <c r="C2266" s="40" t="s">
        <v>1847</v>
      </c>
      <c r="D2266" s="40" t="s">
        <v>1848</v>
      </c>
      <c r="E2266" s="40" t="s">
        <v>2083</v>
      </c>
      <c r="F2266" s="40"/>
      <c r="G2266" s="40" t="s">
        <v>76</v>
      </c>
      <c r="H2266" s="40" t="s">
        <v>1804</v>
      </c>
      <c r="I2266" s="40" t="s">
        <v>5580</v>
      </c>
      <c r="J2266" s="40" t="s">
        <v>1847</v>
      </c>
      <c r="K2266" s="40"/>
      <c r="L2266" s="40"/>
      <c r="M2266" s="40" t="s">
        <v>6996</v>
      </c>
      <c r="N2266" s="40">
        <v>60</v>
      </c>
      <c r="O2266" s="40" t="b">
        <v>0</v>
      </c>
      <c r="P2266" s="40" t="s">
        <v>3105</v>
      </c>
      <c r="Q2266" s="40" t="s">
        <v>1853</v>
      </c>
      <c r="R2266" s="40" t="s">
        <v>635</v>
      </c>
    </row>
    <row r="2267" spans="1:18" x14ac:dyDescent="0.25">
      <c r="A2267" s="40" t="s">
        <v>271</v>
      </c>
      <c r="B2267" s="40" t="s">
        <v>905</v>
      </c>
      <c r="C2267" s="40" t="s">
        <v>1847</v>
      </c>
      <c r="D2267" s="40" t="s">
        <v>1848</v>
      </c>
      <c r="E2267" s="40" t="s">
        <v>1911</v>
      </c>
      <c r="F2267" s="40"/>
      <c r="G2267" s="40" t="s">
        <v>76</v>
      </c>
      <c r="H2267" s="40" t="s">
        <v>1804</v>
      </c>
      <c r="I2267" s="40" t="s">
        <v>5580</v>
      </c>
      <c r="J2267" s="40" t="s">
        <v>1847</v>
      </c>
      <c r="K2267" s="40"/>
      <c r="L2267" s="40"/>
      <c r="M2267" s="40" t="s">
        <v>6997</v>
      </c>
      <c r="N2267" s="40">
        <v>60</v>
      </c>
      <c r="O2267" s="40" t="b">
        <v>0</v>
      </c>
      <c r="P2267" s="40" t="s">
        <v>3105</v>
      </c>
      <c r="Q2267" s="40" t="s">
        <v>1853</v>
      </c>
      <c r="R2267" s="40" t="s">
        <v>635</v>
      </c>
    </row>
    <row r="2268" spans="1:18" x14ac:dyDescent="0.25">
      <c r="A2268" s="41" t="s">
        <v>1614</v>
      </c>
      <c r="B2268" s="41" t="s">
        <v>903</v>
      </c>
      <c r="C2268" s="41" t="s">
        <v>1847</v>
      </c>
      <c r="D2268" s="41" t="s">
        <v>1848</v>
      </c>
      <c r="E2268" s="41" t="s">
        <v>2102</v>
      </c>
      <c r="F2268" s="41"/>
      <c r="G2268" s="41" t="s">
        <v>76</v>
      </c>
      <c r="H2268" s="41" t="s">
        <v>1804</v>
      </c>
      <c r="I2268" s="41" t="s">
        <v>5580</v>
      </c>
      <c r="J2268" s="41" t="s">
        <v>1847</v>
      </c>
      <c r="K2268" s="41"/>
      <c r="L2268" s="41"/>
      <c r="M2268" s="41" t="s">
        <v>6998</v>
      </c>
      <c r="N2268" s="41">
        <v>60</v>
      </c>
      <c r="O2268" s="41" t="b">
        <v>0</v>
      </c>
      <c r="P2268" s="41" t="s">
        <v>3105</v>
      </c>
      <c r="Q2268" s="41" t="s">
        <v>1853</v>
      </c>
      <c r="R2268" s="41" t="s">
        <v>635</v>
      </c>
    </row>
    <row r="2269" spans="1:18" x14ac:dyDescent="0.25">
      <c r="A2269" s="40" t="s">
        <v>147</v>
      </c>
      <c r="B2269" s="40" t="s">
        <v>905</v>
      </c>
      <c r="C2269" s="40" t="s">
        <v>1847</v>
      </c>
      <c r="D2269" s="40" t="s">
        <v>1848</v>
      </c>
      <c r="E2269" s="40" t="s">
        <v>2132</v>
      </c>
      <c r="F2269" s="40"/>
      <c r="G2269" s="40" t="s">
        <v>76</v>
      </c>
      <c r="H2269" s="40" t="s">
        <v>1804</v>
      </c>
      <c r="I2269" s="40" t="s">
        <v>5580</v>
      </c>
      <c r="J2269" s="40" t="s">
        <v>1847</v>
      </c>
      <c r="K2269" s="40"/>
      <c r="L2269" s="40"/>
      <c r="M2269" s="40" t="s">
        <v>6999</v>
      </c>
      <c r="N2269" s="40">
        <v>60</v>
      </c>
      <c r="O2269" s="40" t="b">
        <v>0</v>
      </c>
      <c r="P2269" s="40" t="s">
        <v>3105</v>
      </c>
      <c r="Q2269" s="40" t="s">
        <v>1853</v>
      </c>
      <c r="R2269" s="40" t="s">
        <v>635</v>
      </c>
    </row>
    <row r="2270" spans="1:18" x14ac:dyDescent="0.25">
      <c r="A2270" s="40" t="s">
        <v>1615</v>
      </c>
      <c r="B2270" s="40" t="s">
        <v>903</v>
      </c>
      <c r="C2270" s="40" t="s">
        <v>1847</v>
      </c>
      <c r="D2270" s="40" t="s">
        <v>1848</v>
      </c>
      <c r="E2270" s="40" t="s">
        <v>6065</v>
      </c>
      <c r="F2270" s="40"/>
      <c r="G2270" s="40" t="s">
        <v>75</v>
      </c>
      <c r="H2270" s="40" t="s">
        <v>1806</v>
      </c>
      <c r="I2270" s="40" t="s">
        <v>5580</v>
      </c>
      <c r="J2270" s="40" t="s">
        <v>1847</v>
      </c>
      <c r="K2270" s="40"/>
      <c r="L2270" s="40"/>
      <c r="M2270" s="40" t="s">
        <v>7000</v>
      </c>
      <c r="N2270" s="40">
        <v>60</v>
      </c>
      <c r="O2270" s="40" t="b">
        <v>0</v>
      </c>
      <c r="P2270" s="40" t="s">
        <v>3105</v>
      </c>
      <c r="Q2270" s="40" t="s">
        <v>1853</v>
      </c>
      <c r="R2270" s="40" t="s">
        <v>635</v>
      </c>
    </row>
    <row r="2271" spans="1:18" x14ac:dyDescent="0.25">
      <c r="A2271" s="40" t="s">
        <v>272</v>
      </c>
      <c r="B2271" s="40" t="s">
        <v>905</v>
      </c>
      <c r="C2271" s="40" t="s">
        <v>1847</v>
      </c>
      <c r="D2271" s="40" t="s">
        <v>1848</v>
      </c>
      <c r="E2271" s="40" t="s">
        <v>2116</v>
      </c>
      <c r="F2271" s="40"/>
      <c r="G2271" s="40" t="s">
        <v>75</v>
      </c>
      <c r="H2271" s="40" t="s">
        <v>1806</v>
      </c>
      <c r="I2271" s="40" t="s">
        <v>5580</v>
      </c>
      <c r="J2271" s="40" t="s">
        <v>1847</v>
      </c>
      <c r="K2271" s="40"/>
      <c r="L2271" s="40"/>
      <c r="M2271" s="40" t="s">
        <v>7001</v>
      </c>
      <c r="N2271" s="40">
        <v>60</v>
      </c>
      <c r="O2271" s="40" t="b">
        <v>0</v>
      </c>
      <c r="P2271" s="40" t="s">
        <v>3105</v>
      </c>
      <c r="Q2271" s="40" t="s">
        <v>1853</v>
      </c>
      <c r="R2271" s="40" t="s">
        <v>635</v>
      </c>
    </row>
    <row r="2272" spans="1:18" x14ac:dyDescent="0.25">
      <c r="A2272" s="40" t="s">
        <v>1616</v>
      </c>
      <c r="B2272" s="40" t="s">
        <v>903</v>
      </c>
      <c r="C2272" s="40" t="s">
        <v>1847</v>
      </c>
      <c r="D2272" s="40" t="s">
        <v>1848</v>
      </c>
      <c r="E2272" s="40" t="s">
        <v>5999</v>
      </c>
      <c r="F2272" s="40"/>
      <c r="G2272" s="40" t="s">
        <v>75</v>
      </c>
      <c r="H2272" s="40" t="s">
        <v>1806</v>
      </c>
      <c r="I2272" s="40" t="s">
        <v>5580</v>
      </c>
      <c r="J2272" s="40" t="s">
        <v>1847</v>
      </c>
      <c r="K2272" s="40"/>
      <c r="L2272" s="40"/>
      <c r="M2272" s="40" t="s">
        <v>7002</v>
      </c>
      <c r="N2272" s="40">
        <v>60</v>
      </c>
      <c r="O2272" s="40" t="b">
        <v>0</v>
      </c>
      <c r="P2272" s="40" t="s">
        <v>3105</v>
      </c>
      <c r="Q2272" s="40" t="s">
        <v>1853</v>
      </c>
      <c r="R2272" s="40" t="s">
        <v>635</v>
      </c>
    </row>
    <row r="2273" spans="1:18" x14ac:dyDescent="0.25">
      <c r="A2273" s="41" t="s">
        <v>1617</v>
      </c>
      <c r="B2273" s="41" t="s">
        <v>903</v>
      </c>
      <c r="C2273" s="41" t="s">
        <v>1847</v>
      </c>
      <c r="D2273" s="41" t="s">
        <v>1848</v>
      </c>
      <c r="E2273" s="41" t="s">
        <v>2116</v>
      </c>
      <c r="F2273" s="41"/>
      <c r="G2273" s="41" t="s">
        <v>75</v>
      </c>
      <c r="H2273" s="41" t="s">
        <v>1806</v>
      </c>
      <c r="I2273" s="41" t="s">
        <v>5580</v>
      </c>
      <c r="J2273" s="41" t="s">
        <v>1847</v>
      </c>
      <c r="K2273" s="41"/>
      <c r="L2273" s="41"/>
      <c r="M2273" s="41" t="s">
        <v>7003</v>
      </c>
      <c r="N2273" s="41">
        <v>60</v>
      </c>
      <c r="O2273" s="41" t="b">
        <v>0</v>
      </c>
      <c r="P2273" s="41" t="s">
        <v>3105</v>
      </c>
      <c r="Q2273" s="41" t="s">
        <v>1853</v>
      </c>
      <c r="R2273" s="41" t="s">
        <v>635</v>
      </c>
    </row>
    <row r="2274" spans="1:18" x14ac:dyDescent="0.25">
      <c r="A2274" s="41" t="s">
        <v>146</v>
      </c>
      <c r="B2274" s="41" t="s">
        <v>905</v>
      </c>
      <c r="C2274" s="41" t="s">
        <v>1847</v>
      </c>
      <c r="D2274" s="41" t="s">
        <v>1848</v>
      </c>
      <c r="E2274" s="41" t="s">
        <v>6747</v>
      </c>
      <c r="F2274" s="41"/>
      <c r="G2274" s="41" t="s">
        <v>75</v>
      </c>
      <c r="H2274" s="41" t="s">
        <v>1806</v>
      </c>
      <c r="I2274" s="41" t="s">
        <v>5580</v>
      </c>
      <c r="J2274" s="41" t="s">
        <v>1847</v>
      </c>
      <c r="K2274" s="41"/>
      <c r="L2274" s="41"/>
      <c r="M2274" s="41" t="s">
        <v>7004</v>
      </c>
      <c r="N2274" s="41">
        <v>60</v>
      </c>
      <c r="O2274" s="41" t="b">
        <v>0</v>
      </c>
      <c r="P2274" s="41" t="s">
        <v>3105</v>
      </c>
      <c r="Q2274" s="41" t="s">
        <v>1853</v>
      </c>
      <c r="R2274" s="41" t="s">
        <v>635</v>
      </c>
    </row>
    <row r="2275" spans="1:18" x14ac:dyDescent="0.25">
      <c r="A2275" s="40" t="s">
        <v>1618</v>
      </c>
      <c r="B2275" s="40" t="s">
        <v>903</v>
      </c>
      <c r="C2275" s="40" t="s">
        <v>1847</v>
      </c>
      <c r="D2275" s="40" t="s">
        <v>1848</v>
      </c>
      <c r="E2275" s="40" t="s">
        <v>1956</v>
      </c>
      <c r="F2275" s="40"/>
      <c r="G2275" s="40" t="s">
        <v>75</v>
      </c>
      <c r="H2275" s="40" t="s">
        <v>1806</v>
      </c>
      <c r="I2275" s="40" t="s">
        <v>5580</v>
      </c>
      <c r="J2275" s="40" t="s">
        <v>1847</v>
      </c>
      <c r="K2275" s="40"/>
      <c r="L2275" s="40"/>
      <c r="M2275" s="40" t="s">
        <v>7005</v>
      </c>
      <c r="N2275" s="40">
        <v>60</v>
      </c>
      <c r="O2275" s="40" t="b">
        <v>0</v>
      </c>
      <c r="P2275" s="40" t="s">
        <v>3105</v>
      </c>
      <c r="Q2275" s="40" t="s">
        <v>1853</v>
      </c>
      <c r="R2275" s="40" t="s">
        <v>635</v>
      </c>
    </row>
    <row r="2276" spans="1:18" x14ac:dyDescent="0.25">
      <c r="A2276" s="40" t="s">
        <v>224</v>
      </c>
      <c r="B2276" s="40" t="s">
        <v>905</v>
      </c>
      <c r="C2276" s="40" t="s">
        <v>1847</v>
      </c>
      <c r="D2276" s="40" t="s">
        <v>1848</v>
      </c>
      <c r="E2276" s="40" t="s">
        <v>2116</v>
      </c>
      <c r="F2276" s="40"/>
      <c r="G2276" s="40" t="s">
        <v>75</v>
      </c>
      <c r="H2276" s="40" t="s">
        <v>1806</v>
      </c>
      <c r="I2276" s="40" t="s">
        <v>5580</v>
      </c>
      <c r="J2276" s="40" t="s">
        <v>1847</v>
      </c>
      <c r="K2276" s="40"/>
      <c r="L2276" s="40"/>
      <c r="M2276" s="40" t="s">
        <v>7006</v>
      </c>
      <c r="N2276" s="40">
        <v>60</v>
      </c>
      <c r="O2276" s="40" t="b">
        <v>0</v>
      </c>
      <c r="P2276" s="40" t="s">
        <v>3105</v>
      </c>
      <c r="Q2276" s="40" t="s">
        <v>1853</v>
      </c>
      <c r="R2276" s="40" t="s">
        <v>635</v>
      </c>
    </row>
    <row r="2277" spans="1:18" x14ac:dyDescent="0.25">
      <c r="A2277" s="41" t="s">
        <v>1619</v>
      </c>
      <c r="B2277" s="41" t="s">
        <v>905</v>
      </c>
      <c r="C2277" s="41" t="s">
        <v>1847</v>
      </c>
      <c r="D2277" s="41" t="s">
        <v>1848</v>
      </c>
      <c r="E2277" s="41" t="s">
        <v>1849</v>
      </c>
      <c r="F2277" s="41"/>
      <c r="G2277" s="41" t="s">
        <v>1813</v>
      </c>
      <c r="H2277" s="41" t="s">
        <v>1814</v>
      </c>
      <c r="I2277" s="41" t="s">
        <v>5580</v>
      </c>
      <c r="J2277" s="41" t="s">
        <v>1847</v>
      </c>
      <c r="K2277" s="41"/>
      <c r="L2277" s="41"/>
      <c r="M2277" s="41" t="s">
        <v>7007</v>
      </c>
      <c r="N2277" s="41">
        <v>60</v>
      </c>
      <c r="O2277" s="41" t="b">
        <v>0</v>
      </c>
      <c r="P2277" s="41" t="s">
        <v>3105</v>
      </c>
      <c r="Q2277" s="41" t="s">
        <v>1853</v>
      </c>
      <c r="R2277" s="41" t="s">
        <v>635</v>
      </c>
    </row>
    <row r="2278" spans="1:18" x14ac:dyDescent="0.25">
      <c r="A2278" s="41" t="s">
        <v>520</v>
      </c>
      <c r="B2278" s="41" t="s">
        <v>905</v>
      </c>
      <c r="C2278" s="41" t="s">
        <v>1847</v>
      </c>
      <c r="D2278" s="41" t="s">
        <v>1848</v>
      </c>
      <c r="E2278" s="41" t="s">
        <v>1849</v>
      </c>
      <c r="F2278" s="41"/>
      <c r="G2278" s="41" t="s">
        <v>1813</v>
      </c>
      <c r="H2278" s="41" t="s">
        <v>1814</v>
      </c>
      <c r="I2278" s="41" t="s">
        <v>5580</v>
      </c>
      <c r="J2278" s="41" t="s">
        <v>1847</v>
      </c>
      <c r="K2278" s="41"/>
      <c r="L2278" s="41"/>
      <c r="M2278" s="41" t="s">
        <v>7008</v>
      </c>
      <c r="N2278" s="41">
        <v>60</v>
      </c>
      <c r="O2278" s="41" t="b">
        <v>0</v>
      </c>
      <c r="P2278" s="41" t="s">
        <v>3105</v>
      </c>
      <c r="Q2278" s="41" t="s">
        <v>1853</v>
      </c>
      <c r="R2278" s="41" t="s">
        <v>635</v>
      </c>
    </row>
    <row r="2279" spans="1:18" x14ac:dyDescent="0.25">
      <c r="A2279" s="40" t="s">
        <v>276</v>
      </c>
      <c r="B2279" s="40" t="s">
        <v>905</v>
      </c>
      <c r="C2279" s="40" t="s">
        <v>1847</v>
      </c>
      <c r="D2279" s="40" t="s">
        <v>1848</v>
      </c>
      <c r="E2279" s="40" t="s">
        <v>1956</v>
      </c>
      <c r="F2279" s="40"/>
      <c r="G2279" s="40" t="s">
        <v>75</v>
      </c>
      <c r="H2279" s="40" t="s">
        <v>1806</v>
      </c>
      <c r="I2279" s="40" t="s">
        <v>5580</v>
      </c>
      <c r="J2279" s="40" t="s">
        <v>1847</v>
      </c>
      <c r="K2279" s="40"/>
      <c r="L2279" s="40"/>
      <c r="M2279" s="40" t="s">
        <v>7009</v>
      </c>
      <c r="N2279" s="40">
        <v>60</v>
      </c>
      <c r="O2279" s="40" t="b">
        <v>0</v>
      </c>
      <c r="P2279" s="40" t="s">
        <v>3105</v>
      </c>
      <c r="Q2279" s="40" t="s">
        <v>1853</v>
      </c>
      <c r="R2279" s="40" t="s">
        <v>635</v>
      </c>
    </row>
    <row r="2280" spans="1:18" x14ac:dyDescent="0.25">
      <c r="A2280" s="40" t="s">
        <v>1620</v>
      </c>
      <c r="B2280" s="40" t="s">
        <v>905</v>
      </c>
      <c r="C2280" s="40" t="s">
        <v>1847</v>
      </c>
      <c r="D2280" s="40" t="s">
        <v>1848</v>
      </c>
      <c r="E2280" s="40" t="s">
        <v>2083</v>
      </c>
      <c r="F2280" s="40"/>
      <c r="G2280" s="40" t="s">
        <v>76</v>
      </c>
      <c r="H2280" s="40" t="s">
        <v>1804</v>
      </c>
      <c r="I2280" s="40" t="s">
        <v>5580</v>
      </c>
      <c r="J2280" s="40" t="s">
        <v>1847</v>
      </c>
      <c r="K2280" s="40"/>
      <c r="L2280" s="40"/>
      <c r="M2280" s="40" t="s">
        <v>7010</v>
      </c>
      <c r="N2280" s="40">
        <v>60</v>
      </c>
      <c r="O2280" s="40" t="b">
        <v>0</v>
      </c>
      <c r="P2280" s="40" t="s">
        <v>3105</v>
      </c>
      <c r="Q2280" s="40" t="s">
        <v>1853</v>
      </c>
      <c r="R2280" s="40" t="s">
        <v>635</v>
      </c>
    </row>
    <row r="2281" spans="1:18" x14ac:dyDescent="0.25">
      <c r="A2281" s="40" t="s">
        <v>1621</v>
      </c>
      <c r="B2281" s="40" t="s">
        <v>903</v>
      </c>
      <c r="C2281" s="40" t="s">
        <v>1847</v>
      </c>
      <c r="D2281" s="40" t="s">
        <v>1848</v>
      </c>
      <c r="E2281" s="40" t="s">
        <v>3353</v>
      </c>
      <c r="F2281" s="40"/>
      <c r="G2281" s="40" t="s">
        <v>1813</v>
      </c>
      <c r="H2281" s="40" t="s">
        <v>1814</v>
      </c>
      <c r="I2281" s="40" t="s">
        <v>5580</v>
      </c>
      <c r="J2281" s="40" t="s">
        <v>1847</v>
      </c>
      <c r="K2281" s="40"/>
      <c r="L2281" s="40"/>
      <c r="M2281" s="40" t="s">
        <v>7011</v>
      </c>
      <c r="N2281" s="40">
        <v>60</v>
      </c>
      <c r="O2281" s="40" t="b">
        <v>0</v>
      </c>
      <c r="P2281" s="40" t="s">
        <v>3105</v>
      </c>
      <c r="Q2281" s="40" t="s">
        <v>1853</v>
      </c>
      <c r="R2281" s="40" t="s">
        <v>635</v>
      </c>
    </row>
    <row r="2282" spans="1:18" x14ac:dyDescent="0.25">
      <c r="A2282" s="40" t="s">
        <v>150</v>
      </c>
      <c r="B2282" s="40" t="s">
        <v>905</v>
      </c>
      <c r="C2282" s="40" t="s">
        <v>1847</v>
      </c>
      <c r="D2282" s="40" t="s">
        <v>1848</v>
      </c>
      <c r="E2282" s="40" t="s">
        <v>2132</v>
      </c>
      <c r="F2282" s="40"/>
      <c r="G2282" s="40" t="s">
        <v>1813</v>
      </c>
      <c r="H2282" s="40" t="s">
        <v>1814</v>
      </c>
      <c r="I2282" s="40" t="s">
        <v>5580</v>
      </c>
      <c r="J2282" s="40" t="s">
        <v>1847</v>
      </c>
      <c r="K2282" s="40"/>
      <c r="L2282" s="40"/>
      <c r="M2282" s="40" t="s">
        <v>7012</v>
      </c>
      <c r="N2282" s="40">
        <v>60</v>
      </c>
      <c r="O2282" s="40" t="b">
        <v>0</v>
      </c>
      <c r="P2282" s="40" t="s">
        <v>3105</v>
      </c>
      <c r="Q2282" s="40" t="s">
        <v>1853</v>
      </c>
      <c r="R2282" s="40" t="s">
        <v>635</v>
      </c>
    </row>
    <row r="2283" spans="1:18" x14ac:dyDescent="0.25">
      <c r="A2283" s="41" t="s">
        <v>1622</v>
      </c>
      <c r="B2283" s="41" t="s">
        <v>903</v>
      </c>
      <c r="C2283" s="41" t="s">
        <v>1847</v>
      </c>
      <c r="D2283" s="41" t="s">
        <v>1848</v>
      </c>
      <c r="E2283" s="41" t="s">
        <v>2060</v>
      </c>
      <c r="F2283" s="41"/>
      <c r="G2283" s="41" t="s">
        <v>75</v>
      </c>
      <c r="H2283" s="41" t="s">
        <v>1806</v>
      </c>
      <c r="I2283" s="41" t="s">
        <v>5580</v>
      </c>
      <c r="J2283" s="41" t="s">
        <v>1847</v>
      </c>
      <c r="K2283" s="41"/>
      <c r="L2283" s="41"/>
      <c r="M2283" s="41" t="s">
        <v>7013</v>
      </c>
      <c r="N2283" s="41">
        <v>60</v>
      </c>
      <c r="O2283" s="41" t="b">
        <v>0</v>
      </c>
      <c r="P2283" s="41" t="s">
        <v>3105</v>
      </c>
      <c r="Q2283" s="41" t="s">
        <v>1853</v>
      </c>
      <c r="R2283" s="41" t="s">
        <v>635</v>
      </c>
    </row>
    <row r="2284" spans="1:18" x14ac:dyDescent="0.25">
      <c r="A2284" s="40" t="s">
        <v>1623</v>
      </c>
      <c r="B2284" s="40" t="s">
        <v>903</v>
      </c>
      <c r="C2284" s="40" t="s">
        <v>1847</v>
      </c>
      <c r="D2284" s="40" t="s">
        <v>1848</v>
      </c>
      <c r="E2284" s="40" t="s">
        <v>3164</v>
      </c>
      <c r="F2284" s="40"/>
      <c r="G2284" s="40" t="s">
        <v>1813</v>
      </c>
      <c r="H2284" s="40" t="s">
        <v>1814</v>
      </c>
      <c r="I2284" s="40" t="s">
        <v>5580</v>
      </c>
      <c r="J2284" s="40" t="s">
        <v>1847</v>
      </c>
      <c r="K2284" s="40"/>
      <c r="L2284" s="40"/>
      <c r="M2284" s="40" t="s">
        <v>7014</v>
      </c>
      <c r="N2284" s="40">
        <v>60</v>
      </c>
      <c r="O2284" s="40" t="b">
        <v>0</v>
      </c>
      <c r="P2284" s="40" t="s">
        <v>3105</v>
      </c>
      <c r="Q2284" s="40" t="s">
        <v>1853</v>
      </c>
      <c r="R2284" s="40" t="s">
        <v>635</v>
      </c>
    </row>
    <row r="2285" spans="1:18" x14ac:dyDescent="0.25">
      <c r="A2285" s="41" t="s">
        <v>148</v>
      </c>
      <c r="B2285" s="41" t="s">
        <v>905</v>
      </c>
      <c r="C2285" s="41" t="s">
        <v>1847</v>
      </c>
      <c r="D2285" s="41" t="s">
        <v>1848</v>
      </c>
      <c r="E2285" s="41" t="s">
        <v>5326</v>
      </c>
      <c r="F2285" s="41"/>
      <c r="G2285" s="41" t="s">
        <v>1813</v>
      </c>
      <c r="H2285" s="41" t="s">
        <v>1814</v>
      </c>
      <c r="I2285" s="41" t="s">
        <v>5580</v>
      </c>
      <c r="J2285" s="41" t="s">
        <v>1847</v>
      </c>
      <c r="K2285" s="41"/>
      <c r="L2285" s="41"/>
      <c r="M2285" s="41" t="s">
        <v>7015</v>
      </c>
      <c r="N2285" s="41">
        <v>60</v>
      </c>
      <c r="O2285" s="41" t="b">
        <v>0</v>
      </c>
      <c r="P2285" s="41" t="s">
        <v>3105</v>
      </c>
      <c r="Q2285" s="41" t="s">
        <v>1853</v>
      </c>
      <c r="R2285" s="41" t="s">
        <v>635</v>
      </c>
    </row>
    <row r="2286" spans="1:18" x14ac:dyDescent="0.25">
      <c r="A2286" s="40" t="s">
        <v>1624</v>
      </c>
      <c r="B2286" s="40" t="s">
        <v>905</v>
      </c>
      <c r="C2286" s="40" t="s">
        <v>1847</v>
      </c>
      <c r="D2286" s="40" t="s">
        <v>1848</v>
      </c>
      <c r="E2286" s="40" t="s">
        <v>4096</v>
      </c>
      <c r="F2286" s="40"/>
      <c r="G2286" s="40" t="s">
        <v>76</v>
      </c>
      <c r="H2286" s="40" t="s">
        <v>1804</v>
      </c>
      <c r="I2286" s="40" t="s">
        <v>5992</v>
      </c>
      <c r="J2286" s="40" t="s">
        <v>1847</v>
      </c>
      <c r="K2286" s="40"/>
      <c r="L2286" s="40"/>
      <c r="M2286" s="40" t="s">
        <v>7016</v>
      </c>
      <c r="N2286" s="40">
        <v>60</v>
      </c>
      <c r="O2286" s="40" t="b">
        <v>0</v>
      </c>
      <c r="P2286" s="40" t="s">
        <v>3105</v>
      </c>
      <c r="Q2286" s="40" t="s">
        <v>1853</v>
      </c>
      <c r="R2286" s="40" t="s">
        <v>635</v>
      </c>
    </row>
    <row r="2287" spans="1:18" x14ac:dyDescent="0.25">
      <c r="A2287" s="41" t="s">
        <v>1625</v>
      </c>
      <c r="B2287" s="41" t="s">
        <v>903</v>
      </c>
      <c r="C2287" s="41"/>
      <c r="D2287" s="41" t="s">
        <v>1848</v>
      </c>
      <c r="E2287" s="41" t="s">
        <v>3164</v>
      </c>
      <c r="F2287" s="41"/>
      <c r="G2287" s="41" t="s">
        <v>1813</v>
      </c>
      <c r="H2287" s="41" t="s">
        <v>1814</v>
      </c>
      <c r="I2287" s="41" t="s">
        <v>1882</v>
      </c>
      <c r="J2287" s="41" t="s">
        <v>7017</v>
      </c>
      <c r="K2287" s="41" t="s">
        <v>7018</v>
      </c>
      <c r="L2287" s="41"/>
      <c r="M2287" s="41" t="s">
        <v>7018</v>
      </c>
      <c r="N2287" s="41">
        <v>60</v>
      </c>
      <c r="O2287" s="41" t="b">
        <v>0</v>
      </c>
      <c r="P2287" s="41" t="s">
        <v>1852</v>
      </c>
      <c r="Q2287" s="41" t="s">
        <v>1853</v>
      </c>
      <c r="R2287" s="41" t="s">
        <v>635</v>
      </c>
    </row>
    <row r="2288" spans="1:18" x14ac:dyDescent="0.25">
      <c r="A2288" s="40" t="s">
        <v>1626</v>
      </c>
      <c r="B2288" s="40" t="s">
        <v>903</v>
      </c>
      <c r="C2288" s="40" t="s">
        <v>1847</v>
      </c>
      <c r="D2288" s="40" t="s">
        <v>1848</v>
      </c>
      <c r="E2288" s="40" t="s">
        <v>5999</v>
      </c>
      <c r="F2288" s="40"/>
      <c r="G2288" s="40" t="s">
        <v>75</v>
      </c>
      <c r="H2288" s="40" t="s">
        <v>1806</v>
      </c>
      <c r="I2288" s="40" t="s">
        <v>5580</v>
      </c>
      <c r="J2288" s="40" t="s">
        <v>1847</v>
      </c>
      <c r="K2288" s="40"/>
      <c r="L2288" s="40"/>
      <c r="M2288" s="40" t="s">
        <v>7019</v>
      </c>
      <c r="N2288" s="40">
        <v>60</v>
      </c>
      <c r="O2288" s="40" t="b">
        <v>0</v>
      </c>
      <c r="P2288" s="40" t="s">
        <v>3105</v>
      </c>
      <c r="Q2288" s="40" t="s">
        <v>1853</v>
      </c>
      <c r="R2288" s="40" t="s">
        <v>635</v>
      </c>
    </row>
    <row r="2289" spans="1:18" x14ac:dyDescent="0.25">
      <c r="A2289" s="40" t="s">
        <v>1627</v>
      </c>
      <c r="B2289" s="40" t="s">
        <v>903</v>
      </c>
      <c r="C2289" s="40" t="s">
        <v>1847</v>
      </c>
      <c r="D2289" s="40" t="s">
        <v>1848</v>
      </c>
      <c r="E2289" s="40" t="s">
        <v>6065</v>
      </c>
      <c r="F2289" s="40"/>
      <c r="G2289" s="40" t="s">
        <v>75</v>
      </c>
      <c r="H2289" s="40" t="s">
        <v>1806</v>
      </c>
      <c r="I2289" s="40" t="s">
        <v>5580</v>
      </c>
      <c r="J2289" s="40" t="s">
        <v>1847</v>
      </c>
      <c r="K2289" s="40"/>
      <c r="L2289" s="40"/>
      <c r="M2289" s="40" t="s">
        <v>7020</v>
      </c>
      <c r="N2289" s="40">
        <v>60</v>
      </c>
      <c r="O2289" s="40" t="b">
        <v>0</v>
      </c>
      <c r="P2289" s="40" t="s">
        <v>3105</v>
      </c>
      <c r="Q2289" s="40" t="s">
        <v>1853</v>
      </c>
      <c r="R2289" s="40" t="s">
        <v>635</v>
      </c>
    </row>
    <row r="2290" spans="1:18" x14ac:dyDescent="0.25">
      <c r="A2290" s="40" t="s">
        <v>7021</v>
      </c>
      <c r="B2290" s="40" t="s">
        <v>905</v>
      </c>
      <c r="C2290" s="40" t="s">
        <v>1847</v>
      </c>
      <c r="D2290" s="40" t="s">
        <v>1848</v>
      </c>
      <c r="E2290" s="40" t="s">
        <v>2132</v>
      </c>
      <c r="F2290" s="40"/>
      <c r="G2290" s="40" t="s">
        <v>1813</v>
      </c>
      <c r="H2290" s="40" t="s">
        <v>1814</v>
      </c>
      <c r="I2290" s="40" t="s">
        <v>5580</v>
      </c>
      <c r="J2290" s="40" t="s">
        <v>1847</v>
      </c>
      <c r="K2290" s="40"/>
      <c r="L2290" s="40"/>
      <c r="M2290" s="40" t="s">
        <v>7022</v>
      </c>
      <c r="N2290" s="40">
        <v>60</v>
      </c>
      <c r="O2290" s="40" t="b">
        <v>0</v>
      </c>
      <c r="P2290" s="40" t="s">
        <v>3105</v>
      </c>
      <c r="Q2290" s="40" t="s">
        <v>1853</v>
      </c>
      <c r="R2290" s="40" t="s">
        <v>635</v>
      </c>
    </row>
    <row r="2291" spans="1:18" x14ac:dyDescent="0.25">
      <c r="A2291" s="40" t="s">
        <v>1628</v>
      </c>
      <c r="B2291" s="40" t="s">
        <v>903</v>
      </c>
      <c r="C2291" s="40" t="s">
        <v>1847</v>
      </c>
      <c r="D2291" s="40" t="s">
        <v>1848</v>
      </c>
      <c r="E2291" s="40" t="s">
        <v>3353</v>
      </c>
      <c r="F2291" s="40"/>
      <c r="G2291" s="40" t="s">
        <v>1813</v>
      </c>
      <c r="H2291" s="40" t="s">
        <v>1814</v>
      </c>
      <c r="I2291" s="40" t="s">
        <v>5580</v>
      </c>
      <c r="J2291" s="40" t="s">
        <v>1847</v>
      </c>
      <c r="K2291" s="40"/>
      <c r="L2291" s="40"/>
      <c r="M2291" s="40" t="s">
        <v>7023</v>
      </c>
      <c r="N2291" s="40">
        <v>60</v>
      </c>
      <c r="O2291" s="40" t="b">
        <v>0</v>
      </c>
      <c r="P2291" s="40" t="s">
        <v>3105</v>
      </c>
      <c r="Q2291" s="40" t="s">
        <v>1853</v>
      </c>
      <c r="R2291" s="40" t="s">
        <v>635</v>
      </c>
    </row>
    <row r="2292" spans="1:18" x14ac:dyDescent="0.25">
      <c r="A2292" s="40" t="s">
        <v>1629</v>
      </c>
      <c r="B2292" s="40" t="s">
        <v>905</v>
      </c>
      <c r="C2292" s="40" t="s">
        <v>1847</v>
      </c>
      <c r="D2292" s="40" t="s">
        <v>1848</v>
      </c>
      <c r="E2292" s="40" t="s">
        <v>1956</v>
      </c>
      <c r="F2292" s="40"/>
      <c r="G2292" s="40" t="s">
        <v>75</v>
      </c>
      <c r="H2292" s="40" t="s">
        <v>1806</v>
      </c>
      <c r="I2292" s="40" t="s">
        <v>5580</v>
      </c>
      <c r="J2292" s="40" t="s">
        <v>1847</v>
      </c>
      <c r="K2292" s="40"/>
      <c r="L2292" s="40"/>
      <c r="M2292" s="40" t="s">
        <v>7024</v>
      </c>
      <c r="N2292" s="40">
        <v>60</v>
      </c>
      <c r="O2292" s="40" t="b">
        <v>0</v>
      </c>
      <c r="P2292" s="40" t="s">
        <v>3105</v>
      </c>
      <c r="Q2292" s="40" t="s">
        <v>1853</v>
      </c>
      <c r="R2292" s="40" t="s">
        <v>635</v>
      </c>
    </row>
    <row r="2293" spans="1:18" x14ac:dyDescent="0.25">
      <c r="A2293" s="40" t="s">
        <v>1630</v>
      </c>
      <c r="B2293" s="40" t="s">
        <v>905</v>
      </c>
      <c r="C2293" s="40" t="s">
        <v>1847</v>
      </c>
      <c r="D2293" s="40" t="s">
        <v>1848</v>
      </c>
      <c r="E2293" s="40" t="s">
        <v>5334</v>
      </c>
      <c r="F2293" s="40"/>
      <c r="G2293" s="40" t="s">
        <v>1813</v>
      </c>
      <c r="H2293" s="40" t="s">
        <v>1814</v>
      </c>
      <c r="I2293" s="40" t="s">
        <v>5580</v>
      </c>
      <c r="J2293" s="40" t="s">
        <v>1847</v>
      </c>
      <c r="K2293" s="40"/>
      <c r="L2293" s="40"/>
      <c r="M2293" s="40" t="s">
        <v>7025</v>
      </c>
      <c r="N2293" s="40">
        <v>60</v>
      </c>
      <c r="O2293" s="40" t="b">
        <v>0</v>
      </c>
      <c r="P2293" s="40" t="s">
        <v>3105</v>
      </c>
      <c r="Q2293" s="40" t="s">
        <v>1853</v>
      </c>
      <c r="R2293" s="40" t="s">
        <v>635</v>
      </c>
    </row>
    <row r="2294" spans="1:18" x14ac:dyDescent="0.25">
      <c r="A2294" s="41" t="s">
        <v>278</v>
      </c>
      <c r="B2294" s="41" t="s">
        <v>905</v>
      </c>
      <c r="C2294" s="41" t="s">
        <v>1847</v>
      </c>
      <c r="D2294" s="41" t="s">
        <v>1848</v>
      </c>
      <c r="E2294" s="41" t="s">
        <v>1941</v>
      </c>
      <c r="F2294" s="41"/>
      <c r="G2294" s="41" t="s">
        <v>1813</v>
      </c>
      <c r="H2294" s="41" t="s">
        <v>1814</v>
      </c>
      <c r="I2294" s="41" t="s">
        <v>5580</v>
      </c>
      <c r="J2294" s="41" t="s">
        <v>1847</v>
      </c>
      <c r="K2294" s="41"/>
      <c r="L2294" s="41"/>
      <c r="M2294" s="41" t="s">
        <v>7026</v>
      </c>
      <c r="N2294" s="41">
        <v>60</v>
      </c>
      <c r="O2294" s="41" t="b">
        <v>0</v>
      </c>
      <c r="P2294" s="41" t="s">
        <v>3105</v>
      </c>
      <c r="Q2294" s="41" t="s">
        <v>1853</v>
      </c>
      <c r="R2294" s="41" t="s">
        <v>635</v>
      </c>
    </row>
    <row r="2295" spans="1:18" x14ac:dyDescent="0.25">
      <c r="A2295" s="41" t="s">
        <v>1631</v>
      </c>
      <c r="B2295" s="41" t="s">
        <v>903</v>
      </c>
      <c r="C2295" s="41" t="s">
        <v>1847</v>
      </c>
      <c r="D2295" s="41" t="s">
        <v>1848</v>
      </c>
      <c r="E2295" s="41" t="s">
        <v>3810</v>
      </c>
      <c r="F2295" s="41"/>
      <c r="G2295" s="41" t="s">
        <v>1813</v>
      </c>
      <c r="H2295" s="41" t="s">
        <v>1814</v>
      </c>
      <c r="I2295" s="41" t="s">
        <v>5580</v>
      </c>
      <c r="J2295" s="41" t="s">
        <v>1847</v>
      </c>
      <c r="K2295" s="41"/>
      <c r="L2295" s="41"/>
      <c r="M2295" s="41" t="s">
        <v>7027</v>
      </c>
      <c r="N2295" s="41">
        <v>60</v>
      </c>
      <c r="O2295" s="41" t="b">
        <v>0</v>
      </c>
      <c r="P2295" s="41" t="s">
        <v>3105</v>
      </c>
      <c r="Q2295" s="41" t="s">
        <v>1853</v>
      </c>
      <c r="R2295" s="41" t="s">
        <v>635</v>
      </c>
    </row>
    <row r="2296" spans="1:18" x14ac:dyDescent="0.25">
      <c r="A2296" s="40" t="s">
        <v>1632</v>
      </c>
      <c r="B2296" s="40" t="s">
        <v>905</v>
      </c>
      <c r="C2296" s="40" t="s">
        <v>1847</v>
      </c>
      <c r="D2296" s="40" t="s">
        <v>1848</v>
      </c>
      <c r="E2296" s="40" t="s">
        <v>5334</v>
      </c>
      <c r="F2296" s="40"/>
      <c r="G2296" s="40" t="s">
        <v>1813</v>
      </c>
      <c r="H2296" s="40" t="s">
        <v>1814</v>
      </c>
      <c r="I2296" s="40" t="s">
        <v>5580</v>
      </c>
      <c r="J2296" s="40" t="s">
        <v>1847</v>
      </c>
      <c r="K2296" s="40"/>
      <c r="L2296" s="40"/>
      <c r="M2296" s="40" t="s">
        <v>7028</v>
      </c>
      <c r="N2296" s="40">
        <v>60</v>
      </c>
      <c r="O2296" s="40" t="b">
        <v>0</v>
      </c>
      <c r="P2296" s="40" t="s">
        <v>3105</v>
      </c>
      <c r="Q2296" s="40" t="s">
        <v>1853</v>
      </c>
      <c r="R2296" s="40" t="s">
        <v>635</v>
      </c>
    </row>
    <row r="2297" spans="1:18" x14ac:dyDescent="0.25">
      <c r="A2297" s="41" t="s">
        <v>1633</v>
      </c>
      <c r="B2297" s="41" t="s">
        <v>903</v>
      </c>
      <c r="C2297" s="41" t="s">
        <v>1847</v>
      </c>
      <c r="D2297" s="41" t="s">
        <v>1848</v>
      </c>
      <c r="E2297" s="41" t="s">
        <v>6065</v>
      </c>
      <c r="F2297" s="41"/>
      <c r="G2297" s="41" t="s">
        <v>75</v>
      </c>
      <c r="H2297" s="41" t="s">
        <v>1806</v>
      </c>
      <c r="I2297" s="41" t="s">
        <v>5580</v>
      </c>
      <c r="J2297" s="41" t="s">
        <v>1847</v>
      </c>
      <c r="K2297" s="41"/>
      <c r="L2297" s="41"/>
      <c r="M2297" s="41" t="s">
        <v>7029</v>
      </c>
      <c r="N2297" s="41">
        <v>60</v>
      </c>
      <c r="O2297" s="41" t="b">
        <v>0</v>
      </c>
      <c r="P2297" s="41" t="s">
        <v>3105</v>
      </c>
      <c r="Q2297" s="41" t="s">
        <v>1853</v>
      </c>
      <c r="R2297" s="41" t="s">
        <v>635</v>
      </c>
    </row>
    <row r="2298" spans="1:18" x14ac:dyDescent="0.25">
      <c r="A2298" s="40" t="s">
        <v>1634</v>
      </c>
      <c r="B2298" s="40" t="s">
        <v>903</v>
      </c>
      <c r="C2298" s="40" t="s">
        <v>1847</v>
      </c>
      <c r="D2298" s="40" t="s">
        <v>1848</v>
      </c>
      <c r="E2298" s="40" t="s">
        <v>3810</v>
      </c>
      <c r="F2298" s="40"/>
      <c r="G2298" s="40" t="s">
        <v>1813</v>
      </c>
      <c r="H2298" s="40" t="s">
        <v>1814</v>
      </c>
      <c r="I2298" s="40" t="s">
        <v>5580</v>
      </c>
      <c r="J2298" s="40" t="s">
        <v>1847</v>
      </c>
      <c r="K2298" s="40"/>
      <c r="L2298" s="40"/>
      <c r="M2298" s="40" t="s">
        <v>7030</v>
      </c>
      <c r="N2298" s="40">
        <v>60</v>
      </c>
      <c r="O2298" s="40" t="b">
        <v>0</v>
      </c>
      <c r="P2298" s="40" t="s">
        <v>3105</v>
      </c>
      <c r="Q2298" s="40" t="s">
        <v>1853</v>
      </c>
      <c r="R2298" s="40" t="s">
        <v>635</v>
      </c>
    </row>
    <row r="2299" spans="1:18" x14ac:dyDescent="0.25">
      <c r="A2299" s="41" t="s">
        <v>149</v>
      </c>
      <c r="B2299" s="41" t="s">
        <v>905</v>
      </c>
      <c r="C2299" s="41" t="s">
        <v>1847</v>
      </c>
      <c r="D2299" s="41" t="s">
        <v>1848</v>
      </c>
      <c r="E2299" s="41" t="s">
        <v>6747</v>
      </c>
      <c r="F2299" s="41"/>
      <c r="G2299" s="41" t="s">
        <v>75</v>
      </c>
      <c r="H2299" s="41" t="s">
        <v>1806</v>
      </c>
      <c r="I2299" s="41" t="s">
        <v>5580</v>
      </c>
      <c r="J2299" s="41" t="s">
        <v>1847</v>
      </c>
      <c r="K2299" s="41"/>
      <c r="L2299" s="41"/>
      <c r="M2299" s="41" t="s">
        <v>7031</v>
      </c>
      <c r="N2299" s="41">
        <v>60</v>
      </c>
      <c r="O2299" s="41" t="b">
        <v>0</v>
      </c>
      <c r="P2299" s="41" t="s">
        <v>3105</v>
      </c>
      <c r="Q2299" s="41" t="s">
        <v>1853</v>
      </c>
      <c r="R2299" s="41" t="s">
        <v>635</v>
      </c>
    </row>
    <row r="2300" spans="1:18" x14ac:dyDescent="0.25">
      <c r="A2300" s="40" t="s">
        <v>1635</v>
      </c>
      <c r="B2300" s="40" t="s">
        <v>903</v>
      </c>
      <c r="C2300" s="40" t="s">
        <v>1847</v>
      </c>
      <c r="D2300" s="40" t="s">
        <v>1848</v>
      </c>
      <c r="E2300" s="40" t="s">
        <v>4322</v>
      </c>
      <c r="F2300" s="40"/>
      <c r="G2300" s="40" t="s">
        <v>75</v>
      </c>
      <c r="H2300" s="40" t="s">
        <v>1806</v>
      </c>
      <c r="I2300" s="40" t="s">
        <v>5580</v>
      </c>
      <c r="J2300" s="40" t="s">
        <v>1847</v>
      </c>
      <c r="K2300" s="40"/>
      <c r="L2300" s="40"/>
      <c r="M2300" s="40" t="s">
        <v>7032</v>
      </c>
      <c r="N2300" s="40">
        <v>60</v>
      </c>
      <c r="O2300" s="40" t="b">
        <v>0</v>
      </c>
      <c r="P2300" s="40" t="s">
        <v>3105</v>
      </c>
      <c r="Q2300" s="40" t="s">
        <v>1853</v>
      </c>
      <c r="R2300" s="40" t="s">
        <v>635</v>
      </c>
    </row>
    <row r="2301" spans="1:18" x14ac:dyDescent="0.25">
      <c r="A2301" s="40" t="s">
        <v>1636</v>
      </c>
      <c r="B2301" s="40" t="s">
        <v>903</v>
      </c>
      <c r="C2301" s="40" t="s">
        <v>1847</v>
      </c>
      <c r="D2301" s="40" t="s">
        <v>1848</v>
      </c>
      <c r="E2301" s="40" t="s">
        <v>6065</v>
      </c>
      <c r="F2301" s="40"/>
      <c r="G2301" s="40" t="s">
        <v>75</v>
      </c>
      <c r="H2301" s="40" t="s">
        <v>1806</v>
      </c>
      <c r="I2301" s="40" t="s">
        <v>5580</v>
      </c>
      <c r="J2301" s="40" t="s">
        <v>1847</v>
      </c>
      <c r="K2301" s="40"/>
      <c r="L2301" s="40"/>
      <c r="M2301" s="40" t="s">
        <v>7033</v>
      </c>
      <c r="N2301" s="40">
        <v>60</v>
      </c>
      <c r="O2301" s="40" t="b">
        <v>0</v>
      </c>
      <c r="P2301" s="40" t="s">
        <v>3105</v>
      </c>
      <c r="Q2301" s="40" t="s">
        <v>1853</v>
      </c>
      <c r="R2301" s="40" t="s">
        <v>635</v>
      </c>
    </row>
    <row r="2302" spans="1:18" x14ac:dyDescent="0.25">
      <c r="A2302" s="40" t="s">
        <v>1637</v>
      </c>
      <c r="B2302" s="40" t="s">
        <v>905</v>
      </c>
      <c r="C2302" s="40" t="s">
        <v>1847</v>
      </c>
      <c r="D2302" s="40" t="s">
        <v>1848</v>
      </c>
      <c r="E2302" s="40" t="s">
        <v>2764</v>
      </c>
      <c r="F2302" s="40"/>
      <c r="G2302" s="40" t="s">
        <v>1813</v>
      </c>
      <c r="H2302" s="40" t="s">
        <v>1814</v>
      </c>
      <c r="I2302" s="40" t="s">
        <v>5580</v>
      </c>
      <c r="J2302" s="40" t="s">
        <v>1847</v>
      </c>
      <c r="K2302" s="40"/>
      <c r="L2302" s="40"/>
      <c r="M2302" s="40" t="s">
        <v>7034</v>
      </c>
      <c r="N2302" s="40">
        <v>60</v>
      </c>
      <c r="O2302" s="40" t="b">
        <v>0</v>
      </c>
      <c r="P2302" s="40" t="s">
        <v>3105</v>
      </c>
      <c r="Q2302" s="40" t="s">
        <v>1853</v>
      </c>
      <c r="R2302" s="40" t="s">
        <v>635</v>
      </c>
    </row>
    <row r="2303" spans="1:18" x14ac:dyDescent="0.25">
      <c r="A2303" s="40" t="s">
        <v>1638</v>
      </c>
      <c r="B2303" s="40" t="s">
        <v>903</v>
      </c>
      <c r="C2303" s="40" t="s">
        <v>1847</v>
      </c>
      <c r="D2303" s="40" t="s">
        <v>1848</v>
      </c>
      <c r="E2303" s="40" t="s">
        <v>4322</v>
      </c>
      <c r="F2303" s="40"/>
      <c r="G2303" s="40" t="s">
        <v>75</v>
      </c>
      <c r="H2303" s="40" t="s">
        <v>1806</v>
      </c>
      <c r="I2303" s="40" t="s">
        <v>5580</v>
      </c>
      <c r="J2303" s="40" t="s">
        <v>1847</v>
      </c>
      <c r="K2303" s="40"/>
      <c r="L2303" s="40"/>
      <c r="M2303" s="40" t="s">
        <v>7035</v>
      </c>
      <c r="N2303" s="40">
        <v>60</v>
      </c>
      <c r="O2303" s="40" t="b">
        <v>0</v>
      </c>
      <c r="P2303" s="40" t="s">
        <v>3105</v>
      </c>
      <c r="Q2303" s="40" t="s">
        <v>1853</v>
      </c>
      <c r="R2303" s="40" t="s">
        <v>635</v>
      </c>
    </row>
    <row r="2304" spans="1:18" x14ac:dyDescent="0.25">
      <c r="A2304" s="41" t="s">
        <v>155</v>
      </c>
      <c r="B2304" s="41" t="s">
        <v>905</v>
      </c>
      <c r="C2304" s="41" t="s">
        <v>1847</v>
      </c>
      <c r="D2304" s="41" t="s">
        <v>1848</v>
      </c>
      <c r="E2304" s="41" t="s">
        <v>4096</v>
      </c>
      <c r="F2304" s="41"/>
      <c r="G2304" s="41" t="s">
        <v>76</v>
      </c>
      <c r="H2304" s="41" t="s">
        <v>1804</v>
      </c>
      <c r="I2304" s="41" t="s">
        <v>5992</v>
      </c>
      <c r="J2304" s="41" t="s">
        <v>1847</v>
      </c>
      <c r="K2304" s="41"/>
      <c r="L2304" s="41"/>
      <c r="M2304" s="41" t="s">
        <v>7036</v>
      </c>
      <c r="N2304" s="41">
        <v>60</v>
      </c>
      <c r="O2304" s="41" t="b">
        <v>0</v>
      </c>
      <c r="P2304" s="41" t="s">
        <v>3105</v>
      </c>
      <c r="Q2304" s="41" t="s">
        <v>1853</v>
      </c>
      <c r="R2304" s="41" t="s">
        <v>635</v>
      </c>
    </row>
    <row r="2305" spans="1:18" x14ac:dyDescent="0.25">
      <c r="A2305" s="41" t="s">
        <v>1639</v>
      </c>
      <c r="B2305" s="41" t="s">
        <v>903</v>
      </c>
      <c r="C2305" s="41" t="s">
        <v>1847</v>
      </c>
      <c r="D2305" s="41" t="s">
        <v>1848</v>
      </c>
      <c r="E2305" s="41" t="s">
        <v>2102</v>
      </c>
      <c r="F2305" s="41"/>
      <c r="G2305" s="41" t="s">
        <v>1813</v>
      </c>
      <c r="H2305" s="41" t="s">
        <v>1814</v>
      </c>
      <c r="I2305" s="41" t="s">
        <v>5580</v>
      </c>
      <c r="J2305" s="41" t="s">
        <v>1847</v>
      </c>
      <c r="K2305" s="41"/>
      <c r="L2305" s="41"/>
      <c r="M2305" s="41" t="s">
        <v>7037</v>
      </c>
      <c r="N2305" s="41">
        <v>60</v>
      </c>
      <c r="O2305" s="41" t="b">
        <v>0</v>
      </c>
      <c r="P2305" s="41" t="s">
        <v>3105</v>
      </c>
      <c r="Q2305" s="41" t="s">
        <v>1853</v>
      </c>
      <c r="R2305" s="41" t="s">
        <v>635</v>
      </c>
    </row>
    <row r="2306" spans="1:18" x14ac:dyDescent="0.25">
      <c r="A2306" s="40" t="s">
        <v>7038</v>
      </c>
      <c r="B2306" s="40" t="s">
        <v>905</v>
      </c>
      <c r="C2306" s="40" t="s">
        <v>1847</v>
      </c>
      <c r="D2306" s="40" t="s">
        <v>1848</v>
      </c>
      <c r="E2306" s="40" t="s">
        <v>2132</v>
      </c>
      <c r="F2306" s="40"/>
      <c r="G2306" s="40" t="s">
        <v>1813</v>
      </c>
      <c r="H2306" s="40" t="s">
        <v>1814</v>
      </c>
      <c r="I2306" s="40" t="s">
        <v>5580</v>
      </c>
      <c r="J2306" s="40" t="s">
        <v>1847</v>
      </c>
      <c r="K2306" s="40"/>
      <c r="L2306" s="40"/>
      <c r="M2306" s="40" t="s">
        <v>7039</v>
      </c>
      <c r="N2306" s="40">
        <v>60</v>
      </c>
      <c r="O2306" s="40" t="b">
        <v>0</v>
      </c>
      <c r="P2306" s="40" t="s">
        <v>3105</v>
      </c>
      <c r="Q2306" s="40" t="s">
        <v>1853</v>
      </c>
      <c r="R2306" s="40" t="s">
        <v>635</v>
      </c>
    </row>
    <row r="2307" spans="1:18" x14ac:dyDescent="0.25">
      <c r="A2307" s="40" t="s">
        <v>1640</v>
      </c>
      <c r="B2307" s="40" t="s">
        <v>905</v>
      </c>
      <c r="C2307" s="40" t="s">
        <v>1847</v>
      </c>
      <c r="D2307" s="40" t="s">
        <v>1848</v>
      </c>
      <c r="E2307" s="40" t="s">
        <v>2116</v>
      </c>
      <c r="F2307" s="40"/>
      <c r="G2307" s="40" t="s">
        <v>75</v>
      </c>
      <c r="H2307" s="40" t="s">
        <v>1806</v>
      </c>
      <c r="I2307" s="40" t="s">
        <v>5580</v>
      </c>
      <c r="J2307" s="40" t="s">
        <v>1847</v>
      </c>
      <c r="K2307" s="40"/>
      <c r="L2307" s="40"/>
      <c r="M2307" s="40" t="s">
        <v>7040</v>
      </c>
      <c r="N2307" s="40">
        <v>60</v>
      </c>
      <c r="O2307" s="40" t="b">
        <v>0</v>
      </c>
      <c r="P2307" s="40" t="s">
        <v>3105</v>
      </c>
      <c r="Q2307" s="40" t="s">
        <v>1853</v>
      </c>
      <c r="R2307" s="40" t="s">
        <v>635</v>
      </c>
    </row>
    <row r="2308" spans="1:18" x14ac:dyDescent="0.25">
      <c r="A2308" s="41" t="s">
        <v>1641</v>
      </c>
      <c r="B2308" s="41" t="s">
        <v>905</v>
      </c>
      <c r="C2308" s="41" t="s">
        <v>1847</v>
      </c>
      <c r="D2308" s="41" t="s">
        <v>1848</v>
      </c>
      <c r="E2308" s="41" t="s">
        <v>5334</v>
      </c>
      <c r="F2308" s="41"/>
      <c r="G2308" s="41" t="s">
        <v>1813</v>
      </c>
      <c r="H2308" s="41" t="s">
        <v>1814</v>
      </c>
      <c r="I2308" s="41" t="s">
        <v>5580</v>
      </c>
      <c r="J2308" s="41" t="s">
        <v>1847</v>
      </c>
      <c r="K2308" s="41"/>
      <c r="L2308" s="41"/>
      <c r="M2308" s="41" t="s">
        <v>7041</v>
      </c>
      <c r="N2308" s="41">
        <v>60</v>
      </c>
      <c r="O2308" s="41" t="b">
        <v>0</v>
      </c>
      <c r="P2308" s="41" t="s">
        <v>3105</v>
      </c>
      <c r="Q2308" s="41" t="s">
        <v>1853</v>
      </c>
      <c r="R2308" s="41" t="s">
        <v>635</v>
      </c>
    </row>
    <row r="2309" spans="1:18" x14ac:dyDescent="0.25">
      <c r="A2309" s="40" t="s">
        <v>1642</v>
      </c>
      <c r="B2309" s="40" t="s">
        <v>905</v>
      </c>
      <c r="C2309" s="40" t="s">
        <v>1847</v>
      </c>
      <c r="D2309" s="40" t="s">
        <v>1848</v>
      </c>
      <c r="E2309" s="40" t="s">
        <v>1956</v>
      </c>
      <c r="F2309" s="40"/>
      <c r="G2309" s="40" t="s">
        <v>75</v>
      </c>
      <c r="H2309" s="40" t="s">
        <v>1806</v>
      </c>
      <c r="I2309" s="40" t="s">
        <v>5580</v>
      </c>
      <c r="J2309" s="40" t="s">
        <v>1847</v>
      </c>
      <c r="K2309" s="40"/>
      <c r="L2309" s="40"/>
      <c r="M2309" s="40" t="s">
        <v>7042</v>
      </c>
      <c r="N2309" s="40">
        <v>60</v>
      </c>
      <c r="O2309" s="40" t="b">
        <v>0</v>
      </c>
      <c r="P2309" s="40" t="s">
        <v>3105</v>
      </c>
      <c r="Q2309" s="40" t="s">
        <v>1853</v>
      </c>
      <c r="R2309" s="40" t="s">
        <v>635</v>
      </c>
    </row>
    <row r="2310" spans="1:18" x14ac:dyDescent="0.25">
      <c r="A2310" s="41" t="s">
        <v>1643</v>
      </c>
      <c r="B2310" s="41" t="s">
        <v>903</v>
      </c>
      <c r="C2310" s="41" t="s">
        <v>1847</v>
      </c>
      <c r="D2310" s="41" t="s">
        <v>1848</v>
      </c>
      <c r="E2310" s="41" t="s">
        <v>3164</v>
      </c>
      <c r="F2310" s="41"/>
      <c r="G2310" s="41" t="s">
        <v>1813</v>
      </c>
      <c r="H2310" s="41" t="s">
        <v>1814</v>
      </c>
      <c r="I2310" s="41" t="s">
        <v>5580</v>
      </c>
      <c r="J2310" s="41" t="s">
        <v>1847</v>
      </c>
      <c r="K2310" s="41"/>
      <c r="L2310" s="41"/>
      <c r="M2310" s="41" t="s">
        <v>7043</v>
      </c>
      <c r="N2310" s="41">
        <v>60</v>
      </c>
      <c r="O2310" s="41" t="b">
        <v>0</v>
      </c>
      <c r="P2310" s="41" t="s">
        <v>3105</v>
      </c>
      <c r="Q2310" s="41" t="s">
        <v>1853</v>
      </c>
      <c r="R2310" s="41" t="s">
        <v>635</v>
      </c>
    </row>
    <row r="2311" spans="1:18" x14ac:dyDescent="0.25">
      <c r="A2311" s="40" t="s">
        <v>1644</v>
      </c>
      <c r="B2311" s="40" t="s">
        <v>903</v>
      </c>
      <c r="C2311" s="40" t="s">
        <v>1847</v>
      </c>
      <c r="D2311" s="40" t="s">
        <v>1848</v>
      </c>
      <c r="E2311" s="40" t="s">
        <v>3810</v>
      </c>
      <c r="F2311" s="40"/>
      <c r="G2311" s="40" t="s">
        <v>76</v>
      </c>
      <c r="H2311" s="40" t="s">
        <v>1804</v>
      </c>
      <c r="I2311" s="40" t="s">
        <v>5580</v>
      </c>
      <c r="J2311" s="40" t="s">
        <v>1847</v>
      </c>
      <c r="K2311" s="40"/>
      <c r="L2311" s="40"/>
      <c r="M2311" s="40" t="s">
        <v>7044</v>
      </c>
      <c r="N2311" s="40">
        <v>60</v>
      </c>
      <c r="O2311" s="40" t="b">
        <v>0</v>
      </c>
      <c r="P2311" s="40" t="s">
        <v>3105</v>
      </c>
      <c r="Q2311" s="40" t="s">
        <v>1853</v>
      </c>
      <c r="R2311" s="40" t="s">
        <v>635</v>
      </c>
    </row>
    <row r="2312" spans="1:18" x14ac:dyDescent="0.25">
      <c r="A2312" s="40" t="s">
        <v>151</v>
      </c>
      <c r="B2312" s="40" t="s">
        <v>905</v>
      </c>
      <c r="C2312" s="40" t="s">
        <v>1847</v>
      </c>
      <c r="D2312" s="40" t="s">
        <v>1848</v>
      </c>
      <c r="E2312" s="40" t="s">
        <v>6747</v>
      </c>
      <c r="F2312" s="40"/>
      <c r="G2312" s="40" t="s">
        <v>75</v>
      </c>
      <c r="H2312" s="40" t="s">
        <v>1806</v>
      </c>
      <c r="I2312" s="40" t="s">
        <v>5580</v>
      </c>
      <c r="J2312" s="40" t="s">
        <v>1847</v>
      </c>
      <c r="K2312" s="40"/>
      <c r="L2312" s="40"/>
      <c r="M2312" s="40" t="s">
        <v>7045</v>
      </c>
      <c r="N2312" s="40">
        <v>60</v>
      </c>
      <c r="O2312" s="40" t="b">
        <v>0</v>
      </c>
      <c r="P2312" s="40" t="s">
        <v>3105</v>
      </c>
      <c r="Q2312" s="40" t="s">
        <v>1853</v>
      </c>
      <c r="R2312" s="40" t="s">
        <v>635</v>
      </c>
    </row>
    <row r="2313" spans="1:18" x14ac:dyDescent="0.25">
      <c r="A2313" s="41" t="s">
        <v>152</v>
      </c>
      <c r="B2313" s="41" t="s">
        <v>905</v>
      </c>
      <c r="C2313" s="41" t="s">
        <v>1847</v>
      </c>
      <c r="D2313" s="41" t="s">
        <v>1848</v>
      </c>
      <c r="E2313" s="41" t="s">
        <v>2083</v>
      </c>
      <c r="F2313" s="41"/>
      <c r="G2313" s="41" t="s">
        <v>76</v>
      </c>
      <c r="H2313" s="41" t="s">
        <v>1804</v>
      </c>
      <c r="I2313" s="41" t="s">
        <v>5580</v>
      </c>
      <c r="J2313" s="41" t="s">
        <v>1847</v>
      </c>
      <c r="K2313" s="41"/>
      <c r="L2313" s="41"/>
      <c r="M2313" s="41" t="s">
        <v>7046</v>
      </c>
      <c r="N2313" s="41">
        <v>60</v>
      </c>
      <c r="O2313" s="41" t="b">
        <v>0</v>
      </c>
      <c r="P2313" s="41" t="s">
        <v>3105</v>
      </c>
      <c r="Q2313" s="41" t="s">
        <v>1853</v>
      </c>
      <c r="R2313" s="41" t="s">
        <v>635</v>
      </c>
    </row>
    <row r="2314" spans="1:18" x14ac:dyDescent="0.25">
      <c r="A2314" s="40" t="s">
        <v>1645</v>
      </c>
      <c r="B2314" s="40" t="s">
        <v>903</v>
      </c>
      <c r="C2314" s="40" t="s">
        <v>1847</v>
      </c>
      <c r="D2314" s="40" t="s">
        <v>1848</v>
      </c>
      <c r="E2314" s="40" t="s">
        <v>3353</v>
      </c>
      <c r="F2314" s="40"/>
      <c r="G2314" s="40" t="s">
        <v>1813</v>
      </c>
      <c r="H2314" s="40" t="s">
        <v>1814</v>
      </c>
      <c r="I2314" s="40" t="s">
        <v>5580</v>
      </c>
      <c r="J2314" s="40" t="s">
        <v>1847</v>
      </c>
      <c r="K2314" s="40"/>
      <c r="L2314" s="40"/>
      <c r="M2314" s="40" t="s">
        <v>7047</v>
      </c>
      <c r="N2314" s="40">
        <v>60</v>
      </c>
      <c r="O2314" s="40" t="b">
        <v>0</v>
      </c>
      <c r="P2314" s="40" t="s">
        <v>3105</v>
      </c>
      <c r="Q2314" s="40" t="s">
        <v>1853</v>
      </c>
      <c r="R2314" s="40" t="s">
        <v>635</v>
      </c>
    </row>
    <row r="2315" spans="1:18" x14ac:dyDescent="0.25">
      <c r="A2315" s="40" t="s">
        <v>1646</v>
      </c>
      <c r="B2315" s="40" t="s">
        <v>903</v>
      </c>
      <c r="C2315" s="40" t="s">
        <v>1847</v>
      </c>
      <c r="D2315" s="40" t="s">
        <v>1848</v>
      </c>
      <c r="E2315" s="40" t="s">
        <v>4322</v>
      </c>
      <c r="F2315" s="40"/>
      <c r="G2315" s="40" t="s">
        <v>75</v>
      </c>
      <c r="H2315" s="40" t="s">
        <v>1806</v>
      </c>
      <c r="I2315" s="40" t="s">
        <v>5580</v>
      </c>
      <c r="J2315" s="40" t="s">
        <v>1847</v>
      </c>
      <c r="K2315" s="40"/>
      <c r="L2315" s="40"/>
      <c r="M2315" s="40" t="s">
        <v>7048</v>
      </c>
      <c r="N2315" s="40">
        <v>60</v>
      </c>
      <c r="O2315" s="40" t="b">
        <v>0</v>
      </c>
      <c r="P2315" s="40" t="s">
        <v>3105</v>
      </c>
      <c r="Q2315" s="40" t="s">
        <v>1853</v>
      </c>
      <c r="R2315" s="40" t="s">
        <v>635</v>
      </c>
    </row>
    <row r="2316" spans="1:18" x14ac:dyDescent="0.25">
      <c r="A2316" s="41" t="s">
        <v>1647</v>
      </c>
      <c r="B2316" s="41" t="s">
        <v>905</v>
      </c>
      <c r="C2316" s="41" t="s">
        <v>1847</v>
      </c>
      <c r="D2316" s="41" t="s">
        <v>1848</v>
      </c>
      <c r="E2316" s="41" t="s">
        <v>6747</v>
      </c>
      <c r="F2316" s="41"/>
      <c r="G2316" s="41" t="s">
        <v>75</v>
      </c>
      <c r="H2316" s="41" t="s">
        <v>1806</v>
      </c>
      <c r="I2316" s="41" t="s">
        <v>5580</v>
      </c>
      <c r="J2316" s="41" t="s">
        <v>1847</v>
      </c>
      <c r="K2316" s="41"/>
      <c r="L2316" s="41"/>
      <c r="M2316" s="41" t="s">
        <v>7049</v>
      </c>
      <c r="N2316" s="41">
        <v>60</v>
      </c>
      <c r="O2316" s="41" t="b">
        <v>0</v>
      </c>
      <c r="P2316" s="41" t="s">
        <v>3105</v>
      </c>
      <c r="Q2316" s="41" t="s">
        <v>1853</v>
      </c>
      <c r="R2316" s="41" t="s">
        <v>635</v>
      </c>
    </row>
    <row r="2317" spans="1:18" x14ac:dyDescent="0.25">
      <c r="A2317" s="40" t="s">
        <v>153</v>
      </c>
      <c r="B2317" s="40" t="s">
        <v>905</v>
      </c>
      <c r="C2317" s="40" t="s">
        <v>1847</v>
      </c>
      <c r="D2317" s="40" t="s">
        <v>1848</v>
      </c>
      <c r="E2317" s="40" t="s">
        <v>2083</v>
      </c>
      <c r="F2317" s="40"/>
      <c r="G2317" s="40" t="s">
        <v>76</v>
      </c>
      <c r="H2317" s="40" t="s">
        <v>1804</v>
      </c>
      <c r="I2317" s="40" t="s">
        <v>5580</v>
      </c>
      <c r="J2317" s="40" t="s">
        <v>1847</v>
      </c>
      <c r="K2317" s="40"/>
      <c r="L2317" s="40"/>
      <c r="M2317" s="40" t="s">
        <v>7050</v>
      </c>
      <c r="N2317" s="40">
        <v>60</v>
      </c>
      <c r="O2317" s="40" t="b">
        <v>0</v>
      </c>
      <c r="P2317" s="40" t="s">
        <v>3105</v>
      </c>
      <c r="Q2317" s="40" t="s">
        <v>1853</v>
      </c>
      <c r="R2317" s="40" t="s">
        <v>635</v>
      </c>
    </row>
    <row r="2318" spans="1:18" x14ac:dyDescent="0.25">
      <c r="A2318" s="40" t="s">
        <v>1648</v>
      </c>
      <c r="B2318" s="40" t="s">
        <v>903</v>
      </c>
      <c r="C2318" s="40" t="s">
        <v>1847</v>
      </c>
      <c r="D2318" s="40" t="s">
        <v>1848</v>
      </c>
      <c r="E2318" s="40" t="s">
        <v>1956</v>
      </c>
      <c r="F2318" s="40"/>
      <c r="G2318" s="40" t="s">
        <v>75</v>
      </c>
      <c r="H2318" s="40" t="s">
        <v>1806</v>
      </c>
      <c r="I2318" s="40" t="s">
        <v>5580</v>
      </c>
      <c r="J2318" s="40" t="s">
        <v>1847</v>
      </c>
      <c r="K2318" s="40"/>
      <c r="L2318" s="40"/>
      <c r="M2318" s="40" t="s">
        <v>7051</v>
      </c>
      <c r="N2318" s="40">
        <v>60</v>
      </c>
      <c r="O2318" s="40" t="b">
        <v>0</v>
      </c>
      <c r="P2318" s="40" t="s">
        <v>3105</v>
      </c>
      <c r="Q2318" s="40" t="s">
        <v>1853</v>
      </c>
      <c r="R2318" s="40" t="s">
        <v>635</v>
      </c>
    </row>
    <row r="2319" spans="1:18" x14ac:dyDescent="0.25">
      <c r="A2319" s="40" t="s">
        <v>1649</v>
      </c>
      <c r="B2319" s="40" t="s">
        <v>5655</v>
      </c>
      <c r="C2319" s="40" t="s">
        <v>1847</v>
      </c>
      <c r="D2319" s="40" t="s">
        <v>1848</v>
      </c>
      <c r="E2319" s="40" t="s">
        <v>1960</v>
      </c>
      <c r="F2319" s="40"/>
      <c r="G2319" s="40" t="s">
        <v>76</v>
      </c>
      <c r="H2319" s="40" t="s">
        <v>1804</v>
      </c>
      <c r="I2319" s="40" t="s">
        <v>5580</v>
      </c>
      <c r="J2319" s="40" t="s">
        <v>1847</v>
      </c>
      <c r="K2319" s="40"/>
      <c r="L2319" s="40"/>
      <c r="M2319" s="40" t="s">
        <v>7052</v>
      </c>
      <c r="N2319" s="40">
        <v>60</v>
      </c>
      <c r="O2319" s="40" t="b">
        <v>0</v>
      </c>
      <c r="P2319" s="40" t="s">
        <v>3105</v>
      </c>
      <c r="Q2319" s="40" t="s">
        <v>1853</v>
      </c>
      <c r="R2319" s="40" t="s">
        <v>635</v>
      </c>
    </row>
    <row r="2320" spans="1:18" x14ac:dyDescent="0.25">
      <c r="A2320" s="41" t="s">
        <v>1650</v>
      </c>
      <c r="B2320" s="41" t="s">
        <v>905</v>
      </c>
      <c r="C2320" s="41" t="s">
        <v>1847</v>
      </c>
      <c r="D2320" s="41" t="s">
        <v>1848</v>
      </c>
      <c r="E2320" s="41" t="s">
        <v>1985</v>
      </c>
      <c r="F2320" s="41"/>
      <c r="G2320" s="41" t="s">
        <v>1813</v>
      </c>
      <c r="H2320" s="41" t="s">
        <v>1814</v>
      </c>
      <c r="I2320" s="41" t="s">
        <v>5580</v>
      </c>
      <c r="J2320" s="41" t="s">
        <v>1847</v>
      </c>
      <c r="K2320" s="41"/>
      <c r="L2320" s="41"/>
      <c r="M2320" s="41" t="s">
        <v>7053</v>
      </c>
      <c r="N2320" s="41">
        <v>60</v>
      </c>
      <c r="O2320" s="41" t="b">
        <v>0</v>
      </c>
      <c r="P2320" s="41" t="s">
        <v>3105</v>
      </c>
      <c r="Q2320" s="41" t="s">
        <v>1853</v>
      </c>
      <c r="R2320" s="41" t="s">
        <v>635</v>
      </c>
    </row>
    <row r="2321" spans="1:18" x14ac:dyDescent="0.25">
      <c r="A2321" s="40" t="s">
        <v>1651</v>
      </c>
      <c r="B2321" s="40" t="s">
        <v>903</v>
      </c>
      <c r="C2321" s="40" t="s">
        <v>1847</v>
      </c>
      <c r="D2321" s="40" t="s">
        <v>1848</v>
      </c>
      <c r="E2321" s="40" t="s">
        <v>1956</v>
      </c>
      <c r="F2321" s="40"/>
      <c r="G2321" s="40" t="s">
        <v>75</v>
      </c>
      <c r="H2321" s="40" t="s">
        <v>1806</v>
      </c>
      <c r="I2321" s="40" t="s">
        <v>5580</v>
      </c>
      <c r="J2321" s="40" t="s">
        <v>1847</v>
      </c>
      <c r="K2321" s="40"/>
      <c r="L2321" s="40"/>
      <c r="M2321" s="40" t="s">
        <v>7054</v>
      </c>
      <c r="N2321" s="40">
        <v>60</v>
      </c>
      <c r="O2321" s="40" t="b">
        <v>0</v>
      </c>
      <c r="P2321" s="40" t="s">
        <v>3105</v>
      </c>
      <c r="Q2321" s="40" t="s">
        <v>1853</v>
      </c>
      <c r="R2321" s="40" t="s">
        <v>635</v>
      </c>
    </row>
    <row r="2322" spans="1:18" x14ac:dyDescent="0.25">
      <c r="A2322" s="40" t="s">
        <v>1652</v>
      </c>
      <c r="B2322" s="40" t="s">
        <v>905</v>
      </c>
      <c r="C2322" s="40" t="s">
        <v>1847</v>
      </c>
      <c r="D2322" s="40" t="s">
        <v>1848</v>
      </c>
      <c r="E2322" s="40" t="s">
        <v>2132</v>
      </c>
      <c r="F2322" s="40"/>
      <c r="G2322" s="40" t="s">
        <v>1813</v>
      </c>
      <c r="H2322" s="40" t="s">
        <v>1814</v>
      </c>
      <c r="I2322" s="40" t="s">
        <v>5580</v>
      </c>
      <c r="J2322" s="40" t="s">
        <v>1847</v>
      </c>
      <c r="K2322" s="40"/>
      <c r="L2322" s="40"/>
      <c r="M2322" s="40" t="s">
        <v>7055</v>
      </c>
      <c r="N2322" s="40">
        <v>60</v>
      </c>
      <c r="O2322" s="40" t="b">
        <v>0</v>
      </c>
      <c r="P2322" s="40" t="s">
        <v>3105</v>
      </c>
      <c r="Q2322" s="40" t="s">
        <v>1853</v>
      </c>
      <c r="R2322" s="40" t="s">
        <v>635</v>
      </c>
    </row>
    <row r="2323" spans="1:18" x14ac:dyDescent="0.25">
      <c r="A2323" s="41" t="s">
        <v>1653</v>
      </c>
      <c r="B2323" s="41" t="s">
        <v>903</v>
      </c>
      <c r="C2323" s="41" t="s">
        <v>1847</v>
      </c>
      <c r="D2323" s="41" t="s">
        <v>1848</v>
      </c>
      <c r="E2323" s="41" t="s">
        <v>3164</v>
      </c>
      <c r="F2323" s="41"/>
      <c r="G2323" s="41" t="s">
        <v>1813</v>
      </c>
      <c r="H2323" s="41" t="s">
        <v>1814</v>
      </c>
      <c r="I2323" s="41" t="s">
        <v>5580</v>
      </c>
      <c r="J2323" s="41" t="s">
        <v>1847</v>
      </c>
      <c r="K2323" s="41"/>
      <c r="L2323" s="41"/>
      <c r="M2323" s="41" t="s">
        <v>7056</v>
      </c>
      <c r="N2323" s="41">
        <v>60</v>
      </c>
      <c r="O2323" s="41" t="b">
        <v>0</v>
      </c>
      <c r="P2323" s="41" t="s">
        <v>3105</v>
      </c>
      <c r="Q2323" s="41" t="s">
        <v>1853</v>
      </c>
      <c r="R2323" s="41" t="s">
        <v>635</v>
      </c>
    </row>
    <row r="2324" spans="1:18" x14ac:dyDescent="0.25">
      <c r="A2324" s="41" t="s">
        <v>154</v>
      </c>
      <c r="B2324" s="41" t="s">
        <v>905</v>
      </c>
      <c r="C2324" s="41" t="s">
        <v>1847</v>
      </c>
      <c r="D2324" s="41" t="s">
        <v>1848</v>
      </c>
      <c r="E2324" s="41" t="s">
        <v>4096</v>
      </c>
      <c r="F2324" s="41"/>
      <c r="G2324" s="41" t="s">
        <v>1813</v>
      </c>
      <c r="H2324" s="41" t="s">
        <v>1814</v>
      </c>
      <c r="I2324" s="41" t="s">
        <v>5992</v>
      </c>
      <c r="J2324" s="41" t="s">
        <v>1847</v>
      </c>
      <c r="K2324" s="41"/>
      <c r="L2324" s="41"/>
      <c r="M2324" s="41" t="s">
        <v>7057</v>
      </c>
      <c r="N2324" s="41">
        <v>60</v>
      </c>
      <c r="O2324" s="41" t="b">
        <v>0</v>
      </c>
      <c r="P2324" s="41" t="s">
        <v>3105</v>
      </c>
      <c r="Q2324" s="41" t="s">
        <v>1853</v>
      </c>
      <c r="R2324" s="41" t="s">
        <v>635</v>
      </c>
    </row>
    <row r="2325" spans="1:18" x14ac:dyDescent="0.25">
      <c r="A2325" s="40" t="s">
        <v>1654</v>
      </c>
      <c r="B2325" s="40" t="s">
        <v>903</v>
      </c>
      <c r="C2325" s="40" t="s">
        <v>1847</v>
      </c>
      <c r="D2325" s="40" t="s">
        <v>1848</v>
      </c>
      <c r="E2325" s="40" t="s">
        <v>6078</v>
      </c>
      <c r="F2325" s="40"/>
      <c r="G2325" s="40" t="s">
        <v>75</v>
      </c>
      <c r="H2325" s="40" t="s">
        <v>1806</v>
      </c>
      <c r="I2325" s="40" t="s">
        <v>5580</v>
      </c>
      <c r="J2325" s="40" t="s">
        <v>1847</v>
      </c>
      <c r="K2325" s="40"/>
      <c r="L2325" s="40"/>
      <c r="M2325" s="40" t="s">
        <v>7058</v>
      </c>
      <c r="N2325" s="40">
        <v>60</v>
      </c>
      <c r="O2325" s="40" t="b">
        <v>0</v>
      </c>
      <c r="P2325" s="40" t="s">
        <v>3105</v>
      </c>
      <c r="Q2325" s="40" t="s">
        <v>1853</v>
      </c>
      <c r="R2325" s="40" t="s">
        <v>635</v>
      </c>
    </row>
    <row r="2326" spans="1:18" x14ac:dyDescent="0.25">
      <c r="A2326" s="41" t="s">
        <v>1655</v>
      </c>
      <c r="B2326" s="41" t="s">
        <v>5655</v>
      </c>
      <c r="C2326" s="41" t="s">
        <v>1847</v>
      </c>
      <c r="D2326" s="41" t="s">
        <v>1848</v>
      </c>
      <c r="E2326" s="41" t="s">
        <v>5326</v>
      </c>
      <c r="F2326" s="41"/>
      <c r="G2326" s="41" t="s">
        <v>1813</v>
      </c>
      <c r="H2326" s="41" t="s">
        <v>1814</v>
      </c>
      <c r="I2326" s="41" t="s">
        <v>5580</v>
      </c>
      <c r="J2326" s="41" t="s">
        <v>1847</v>
      </c>
      <c r="K2326" s="41"/>
      <c r="L2326" s="41"/>
      <c r="M2326" s="41" t="s">
        <v>7059</v>
      </c>
      <c r="N2326" s="41">
        <v>60</v>
      </c>
      <c r="O2326" s="41" t="b">
        <v>0</v>
      </c>
      <c r="P2326" s="41" t="s">
        <v>3105</v>
      </c>
      <c r="Q2326" s="41" t="s">
        <v>1853</v>
      </c>
      <c r="R2326" s="41" t="s">
        <v>635</v>
      </c>
    </row>
    <row r="2327" spans="1:18" x14ac:dyDescent="0.25">
      <c r="A2327" s="40" t="s">
        <v>1656</v>
      </c>
      <c r="B2327" s="40" t="s">
        <v>5655</v>
      </c>
      <c r="C2327" s="40" t="s">
        <v>1847</v>
      </c>
      <c r="D2327" s="40" t="s">
        <v>1848</v>
      </c>
      <c r="E2327" s="40" t="s">
        <v>2132</v>
      </c>
      <c r="F2327" s="40"/>
      <c r="G2327" s="40" t="s">
        <v>1813</v>
      </c>
      <c r="H2327" s="40" t="s">
        <v>1814</v>
      </c>
      <c r="I2327" s="40" t="s">
        <v>5580</v>
      </c>
      <c r="J2327" s="40" t="s">
        <v>1847</v>
      </c>
      <c r="K2327" s="40"/>
      <c r="L2327" s="40"/>
      <c r="M2327" s="40" t="s">
        <v>7060</v>
      </c>
      <c r="N2327" s="40">
        <v>60</v>
      </c>
      <c r="O2327" s="40" t="b">
        <v>0</v>
      </c>
      <c r="P2327" s="40" t="s">
        <v>3105</v>
      </c>
      <c r="Q2327" s="40" t="s">
        <v>1853</v>
      </c>
      <c r="R2327" s="40" t="s">
        <v>635</v>
      </c>
    </row>
    <row r="2328" spans="1:18" x14ac:dyDescent="0.25">
      <c r="A2328" s="40" t="s">
        <v>1657</v>
      </c>
      <c r="B2328" s="40" t="s">
        <v>5655</v>
      </c>
      <c r="C2328" s="40" t="s">
        <v>1847</v>
      </c>
      <c r="D2328" s="40" t="s">
        <v>1848</v>
      </c>
      <c r="E2328" s="40" t="s">
        <v>1941</v>
      </c>
      <c r="F2328" s="40"/>
      <c r="G2328" s="40" t="s">
        <v>76</v>
      </c>
      <c r="H2328" s="40" t="s">
        <v>1804</v>
      </c>
      <c r="I2328" s="40" t="s">
        <v>5580</v>
      </c>
      <c r="J2328" s="40" t="s">
        <v>1847</v>
      </c>
      <c r="K2328" s="40"/>
      <c r="L2328" s="40"/>
      <c r="M2328" s="40" t="s">
        <v>7061</v>
      </c>
      <c r="N2328" s="40">
        <v>60</v>
      </c>
      <c r="O2328" s="40" t="b">
        <v>0</v>
      </c>
      <c r="P2328" s="40" t="s">
        <v>3105</v>
      </c>
      <c r="Q2328" s="40" t="s">
        <v>1853</v>
      </c>
      <c r="R2328" s="40" t="s">
        <v>635</v>
      </c>
    </row>
    <row r="2329" spans="1:18" x14ac:dyDescent="0.25">
      <c r="A2329" s="41" t="s">
        <v>1658</v>
      </c>
      <c r="B2329" s="41" t="s">
        <v>903</v>
      </c>
      <c r="C2329" s="41" t="s">
        <v>1847</v>
      </c>
      <c r="D2329" s="41" t="s">
        <v>1848</v>
      </c>
      <c r="E2329" s="41" t="s">
        <v>1956</v>
      </c>
      <c r="F2329" s="41"/>
      <c r="G2329" s="41" t="s">
        <v>75</v>
      </c>
      <c r="H2329" s="41" t="s">
        <v>1806</v>
      </c>
      <c r="I2329" s="41" t="s">
        <v>5580</v>
      </c>
      <c r="J2329" s="41" t="s">
        <v>1847</v>
      </c>
      <c r="K2329" s="41"/>
      <c r="L2329" s="41"/>
      <c r="M2329" s="41" t="s">
        <v>7062</v>
      </c>
      <c r="N2329" s="41">
        <v>60</v>
      </c>
      <c r="O2329" s="41" t="b">
        <v>0</v>
      </c>
      <c r="P2329" s="41" t="s">
        <v>3105</v>
      </c>
      <c r="Q2329" s="41" t="s">
        <v>1853</v>
      </c>
      <c r="R2329" s="41" t="s">
        <v>635</v>
      </c>
    </row>
    <row r="2330" spans="1:18" x14ac:dyDescent="0.25">
      <c r="A2330" s="41" t="s">
        <v>1659</v>
      </c>
      <c r="B2330" s="41" t="s">
        <v>5655</v>
      </c>
      <c r="C2330" s="41" t="s">
        <v>1847</v>
      </c>
      <c r="D2330" s="41" t="s">
        <v>1848</v>
      </c>
      <c r="E2330" s="41" t="s">
        <v>1916</v>
      </c>
      <c r="F2330" s="41"/>
      <c r="G2330" s="41" t="s">
        <v>1813</v>
      </c>
      <c r="H2330" s="41" t="s">
        <v>1814</v>
      </c>
      <c r="I2330" s="41" t="s">
        <v>5580</v>
      </c>
      <c r="J2330" s="41" t="s">
        <v>1847</v>
      </c>
      <c r="K2330" s="41"/>
      <c r="L2330" s="41"/>
      <c r="M2330" s="41" t="s">
        <v>7063</v>
      </c>
      <c r="N2330" s="41">
        <v>60</v>
      </c>
      <c r="O2330" s="41" t="b">
        <v>0</v>
      </c>
      <c r="P2330" s="41" t="s">
        <v>3105</v>
      </c>
      <c r="Q2330" s="41" t="s">
        <v>1853</v>
      </c>
      <c r="R2330" s="41" t="s">
        <v>635</v>
      </c>
    </row>
    <row r="2331" spans="1:18" x14ac:dyDescent="0.25">
      <c r="A2331" s="40" t="s">
        <v>1660</v>
      </c>
      <c r="B2331" s="40" t="s">
        <v>5655</v>
      </c>
      <c r="C2331" s="40" t="s">
        <v>1847</v>
      </c>
      <c r="D2331" s="40" t="s">
        <v>1848</v>
      </c>
      <c r="E2331" s="40" t="s">
        <v>1911</v>
      </c>
      <c r="F2331" s="40"/>
      <c r="G2331" s="40" t="s">
        <v>76</v>
      </c>
      <c r="H2331" s="40" t="s">
        <v>1804</v>
      </c>
      <c r="I2331" s="40" t="s">
        <v>5580</v>
      </c>
      <c r="J2331" s="40" t="s">
        <v>1847</v>
      </c>
      <c r="K2331" s="40"/>
      <c r="L2331" s="40"/>
      <c r="M2331" s="40" t="s">
        <v>7064</v>
      </c>
      <c r="N2331" s="40">
        <v>60</v>
      </c>
      <c r="O2331" s="40" t="b">
        <v>0</v>
      </c>
      <c r="P2331" s="40" t="s">
        <v>3105</v>
      </c>
      <c r="Q2331" s="40" t="s">
        <v>1853</v>
      </c>
      <c r="R2331" s="40" t="s">
        <v>635</v>
      </c>
    </row>
    <row r="2332" spans="1:18" x14ac:dyDescent="0.25">
      <c r="A2332" s="40" t="s">
        <v>1661</v>
      </c>
      <c r="B2332" s="40" t="s">
        <v>903</v>
      </c>
      <c r="C2332" s="40" t="s">
        <v>1847</v>
      </c>
      <c r="D2332" s="40" t="s">
        <v>1848</v>
      </c>
      <c r="E2332" s="40" t="s">
        <v>1956</v>
      </c>
      <c r="F2332" s="40"/>
      <c r="G2332" s="40" t="s">
        <v>75</v>
      </c>
      <c r="H2332" s="40" t="s">
        <v>1806</v>
      </c>
      <c r="I2332" s="40" t="s">
        <v>5580</v>
      </c>
      <c r="J2332" s="40" t="s">
        <v>1847</v>
      </c>
      <c r="K2332" s="40"/>
      <c r="L2332" s="40"/>
      <c r="M2332" s="40" t="s">
        <v>7065</v>
      </c>
      <c r="N2332" s="40">
        <v>60</v>
      </c>
      <c r="O2332" s="40" t="b">
        <v>0</v>
      </c>
      <c r="P2332" s="40" t="s">
        <v>3105</v>
      </c>
      <c r="Q2332" s="40" t="s">
        <v>1853</v>
      </c>
      <c r="R2332" s="40" t="s">
        <v>635</v>
      </c>
    </row>
    <row r="2333" spans="1:18" x14ac:dyDescent="0.25">
      <c r="A2333" s="41" t="s">
        <v>1662</v>
      </c>
      <c r="B2333" s="41" t="s">
        <v>903</v>
      </c>
      <c r="C2333" s="41" t="s">
        <v>1847</v>
      </c>
      <c r="D2333" s="41" t="s">
        <v>1848</v>
      </c>
      <c r="E2333" s="41" t="s">
        <v>4322</v>
      </c>
      <c r="F2333" s="41"/>
      <c r="G2333" s="41" t="s">
        <v>75</v>
      </c>
      <c r="H2333" s="41" t="s">
        <v>1806</v>
      </c>
      <c r="I2333" s="41" t="s">
        <v>5580</v>
      </c>
      <c r="J2333" s="41" t="s">
        <v>1847</v>
      </c>
      <c r="K2333" s="41"/>
      <c r="L2333" s="41"/>
      <c r="M2333" s="41" t="s">
        <v>7066</v>
      </c>
      <c r="N2333" s="41">
        <v>60</v>
      </c>
      <c r="O2333" s="41" t="b">
        <v>0</v>
      </c>
      <c r="P2333" s="41" t="s">
        <v>3105</v>
      </c>
      <c r="Q2333" s="41" t="s">
        <v>1853</v>
      </c>
      <c r="R2333" s="41" t="s">
        <v>635</v>
      </c>
    </row>
    <row r="2334" spans="1:18" x14ac:dyDescent="0.25">
      <c r="A2334" s="40" t="s">
        <v>1663</v>
      </c>
      <c r="B2334" s="40" t="s">
        <v>903</v>
      </c>
      <c r="C2334" s="40" t="s">
        <v>1847</v>
      </c>
      <c r="D2334" s="40" t="s">
        <v>1848</v>
      </c>
      <c r="E2334" s="40" t="s">
        <v>2116</v>
      </c>
      <c r="F2334" s="40"/>
      <c r="G2334" s="40" t="s">
        <v>75</v>
      </c>
      <c r="H2334" s="40" t="s">
        <v>1806</v>
      </c>
      <c r="I2334" s="40" t="s">
        <v>5580</v>
      </c>
      <c r="J2334" s="40" t="s">
        <v>1847</v>
      </c>
      <c r="K2334" s="40"/>
      <c r="L2334" s="40"/>
      <c r="M2334" s="40" t="s">
        <v>7067</v>
      </c>
      <c r="N2334" s="40">
        <v>60</v>
      </c>
      <c r="O2334" s="40" t="b">
        <v>0</v>
      </c>
      <c r="P2334" s="40" t="s">
        <v>3105</v>
      </c>
      <c r="Q2334" s="40" t="s">
        <v>1853</v>
      </c>
      <c r="R2334" s="40" t="s">
        <v>635</v>
      </c>
    </row>
    <row r="2335" spans="1:18" x14ac:dyDescent="0.25">
      <c r="A2335" s="40" t="s">
        <v>1664</v>
      </c>
      <c r="B2335" s="40" t="s">
        <v>903</v>
      </c>
      <c r="C2335" s="40" t="s">
        <v>1847</v>
      </c>
      <c r="D2335" s="40" t="s">
        <v>1848</v>
      </c>
      <c r="E2335" s="40" t="s">
        <v>3810</v>
      </c>
      <c r="F2335" s="40"/>
      <c r="G2335" s="40" t="s">
        <v>1813</v>
      </c>
      <c r="H2335" s="40" t="s">
        <v>1814</v>
      </c>
      <c r="I2335" s="40" t="s">
        <v>5580</v>
      </c>
      <c r="J2335" s="40" t="s">
        <v>1847</v>
      </c>
      <c r="K2335" s="40"/>
      <c r="L2335" s="40"/>
      <c r="M2335" s="40" t="s">
        <v>7068</v>
      </c>
      <c r="N2335" s="40">
        <v>60</v>
      </c>
      <c r="O2335" s="40" t="b">
        <v>0</v>
      </c>
      <c r="P2335" s="40" t="s">
        <v>3105</v>
      </c>
      <c r="Q2335" s="40" t="s">
        <v>1853</v>
      </c>
      <c r="R2335" s="40" t="s">
        <v>635</v>
      </c>
    </row>
    <row r="2336" spans="1:18" x14ac:dyDescent="0.25">
      <c r="A2336" s="41" t="s">
        <v>1665</v>
      </c>
      <c r="B2336" s="41" t="s">
        <v>903</v>
      </c>
      <c r="C2336" s="41" t="s">
        <v>1847</v>
      </c>
      <c r="D2336" s="41" t="s">
        <v>1848</v>
      </c>
      <c r="E2336" s="41" t="s">
        <v>2060</v>
      </c>
      <c r="F2336" s="41"/>
      <c r="G2336" s="41" t="s">
        <v>75</v>
      </c>
      <c r="H2336" s="41" t="s">
        <v>1806</v>
      </c>
      <c r="I2336" s="41" t="s">
        <v>5580</v>
      </c>
      <c r="J2336" s="41" t="s">
        <v>1847</v>
      </c>
      <c r="K2336" s="41"/>
      <c r="L2336" s="41"/>
      <c r="M2336" s="41" t="s">
        <v>7069</v>
      </c>
      <c r="N2336" s="41">
        <v>60</v>
      </c>
      <c r="O2336" s="41" t="b">
        <v>0</v>
      </c>
      <c r="P2336" s="41" t="s">
        <v>3105</v>
      </c>
      <c r="Q2336" s="41" t="s">
        <v>1853</v>
      </c>
      <c r="R2336" s="41" t="s">
        <v>635</v>
      </c>
    </row>
    <row r="2337" spans="1:18" x14ac:dyDescent="0.25">
      <c r="A2337" s="41" t="s">
        <v>1666</v>
      </c>
      <c r="B2337" s="41" t="s">
        <v>5655</v>
      </c>
      <c r="C2337" s="41" t="s">
        <v>1847</v>
      </c>
      <c r="D2337" s="41" t="s">
        <v>1848</v>
      </c>
      <c r="E2337" s="41" t="s">
        <v>1911</v>
      </c>
      <c r="F2337" s="41"/>
      <c r="G2337" s="41" t="s">
        <v>76</v>
      </c>
      <c r="H2337" s="41" t="s">
        <v>1804</v>
      </c>
      <c r="I2337" s="41" t="s">
        <v>5580</v>
      </c>
      <c r="J2337" s="41" t="s">
        <v>1847</v>
      </c>
      <c r="K2337" s="41"/>
      <c r="L2337" s="41"/>
      <c r="M2337" s="41" t="s">
        <v>7070</v>
      </c>
      <c r="N2337" s="41">
        <v>60</v>
      </c>
      <c r="O2337" s="41" t="b">
        <v>0</v>
      </c>
      <c r="P2337" s="41" t="s">
        <v>3105</v>
      </c>
      <c r="Q2337" s="41" t="s">
        <v>1853</v>
      </c>
      <c r="R2337" s="41" t="s">
        <v>635</v>
      </c>
    </row>
    <row r="2338" spans="1:18" x14ac:dyDescent="0.25">
      <c r="A2338" s="40" t="s">
        <v>1667</v>
      </c>
      <c r="B2338" s="40" t="s">
        <v>903</v>
      </c>
      <c r="C2338" s="40" t="s">
        <v>1847</v>
      </c>
      <c r="D2338" s="40" t="s">
        <v>1848</v>
      </c>
      <c r="E2338" s="40" t="s">
        <v>2060</v>
      </c>
      <c r="F2338" s="40"/>
      <c r="G2338" s="40" t="s">
        <v>75</v>
      </c>
      <c r="H2338" s="40" t="s">
        <v>1806</v>
      </c>
      <c r="I2338" s="40" t="s">
        <v>5580</v>
      </c>
      <c r="J2338" s="40" t="s">
        <v>1847</v>
      </c>
      <c r="K2338" s="40"/>
      <c r="L2338" s="40"/>
      <c r="M2338" s="40" t="s">
        <v>7071</v>
      </c>
      <c r="N2338" s="40">
        <v>60</v>
      </c>
      <c r="O2338" s="40" t="b">
        <v>0</v>
      </c>
      <c r="P2338" s="40" t="s">
        <v>3105</v>
      </c>
      <c r="Q2338" s="40" t="s">
        <v>1853</v>
      </c>
      <c r="R2338" s="40" t="s">
        <v>635</v>
      </c>
    </row>
    <row r="2339" spans="1:18" x14ac:dyDescent="0.25">
      <c r="A2339" s="40" t="s">
        <v>1668</v>
      </c>
      <c r="B2339" s="40" t="s">
        <v>903</v>
      </c>
      <c r="C2339" s="40" t="s">
        <v>1847</v>
      </c>
      <c r="D2339" s="40" t="s">
        <v>1848</v>
      </c>
      <c r="E2339" s="40" t="s">
        <v>2060</v>
      </c>
      <c r="F2339" s="40"/>
      <c r="G2339" s="40" t="s">
        <v>75</v>
      </c>
      <c r="H2339" s="40" t="s">
        <v>1806</v>
      </c>
      <c r="I2339" s="40" t="s">
        <v>5580</v>
      </c>
      <c r="J2339" s="40" t="s">
        <v>1847</v>
      </c>
      <c r="K2339" s="40"/>
      <c r="L2339" s="40"/>
      <c r="M2339" s="40" t="s">
        <v>7072</v>
      </c>
      <c r="N2339" s="40">
        <v>60</v>
      </c>
      <c r="O2339" s="40" t="b">
        <v>0</v>
      </c>
      <c r="P2339" s="40" t="s">
        <v>3105</v>
      </c>
      <c r="Q2339" s="40" t="s">
        <v>1853</v>
      </c>
      <c r="R2339" s="40" t="s">
        <v>635</v>
      </c>
    </row>
    <row r="2340" spans="1:18" x14ac:dyDescent="0.25">
      <c r="A2340" s="40" t="s">
        <v>1669</v>
      </c>
      <c r="B2340" s="40" t="s">
        <v>903</v>
      </c>
      <c r="C2340" s="40" t="s">
        <v>1847</v>
      </c>
      <c r="D2340" s="40" t="s">
        <v>1848</v>
      </c>
      <c r="E2340" s="40" t="s">
        <v>2102</v>
      </c>
      <c r="F2340" s="40"/>
      <c r="G2340" s="40" t="s">
        <v>1813</v>
      </c>
      <c r="H2340" s="40" t="s">
        <v>1814</v>
      </c>
      <c r="I2340" s="40" t="s">
        <v>5580</v>
      </c>
      <c r="J2340" s="40" t="s">
        <v>1847</v>
      </c>
      <c r="K2340" s="40"/>
      <c r="L2340" s="40"/>
      <c r="M2340" s="40" t="s">
        <v>7073</v>
      </c>
      <c r="N2340" s="40">
        <v>60</v>
      </c>
      <c r="O2340" s="40" t="b">
        <v>0</v>
      </c>
      <c r="P2340" s="40" t="s">
        <v>3105</v>
      </c>
      <c r="Q2340" s="40" t="s">
        <v>1853</v>
      </c>
      <c r="R2340" s="40" t="s">
        <v>635</v>
      </c>
    </row>
    <row r="2341" spans="1:18" x14ac:dyDescent="0.25">
      <c r="A2341" s="40" t="s">
        <v>1670</v>
      </c>
      <c r="B2341" s="40" t="s">
        <v>903</v>
      </c>
      <c r="C2341" s="40" t="s">
        <v>1847</v>
      </c>
      <c r="D2341" s="40" t="s">
        <v>1848</v>
      </c>
      <c r="E2341" s="40" t="s">
        <v>1956</v>
      </c>
      <c r="F2341" s="40"/>
      <c r="G2341" s="40" t="s">
        <v>75</v>
      </c>
      <c r="H2341" s="40" t="s">
        <v>1806</v>
      </c>
      <c r="I2341" s="40" t="s">
        <v>5580</v>
      </c>
      <c r="J2341" s="40" t="s">
        <v>1847</v>
      </c>
      <c r="K2341" s="40"/>
      <c r="L2341" s="40"/>
      <c r="M2341" s="40" t="s">
        <v>7074</v>
      </c>
      <c r="N2341" s="40">
        <v>60</v>
      </c>
      <c r="O2341" s="40" t="b">
        <v>0</v>
      </c>
      <c r="P2341" s="40" t="s">
        <v>3105</v>
      </c>
      <c r="Q2341" s="40" t="s">
        <v>1853</v>
      </c>
      <c r="R2341" s="40" t="s">
        <v>635</v>
      </c>
    </row>
    <row r="2342" spans="1:18" x14ac:dyDescent="0.25">
      <c r="A2342" s="40" t="s">
        <v>1671</v>
      </c>
      <c r="B2342" s="40" t="s">
        <v>1672</v>
      </c>
      <c r="C2342" s="40" t="s">
        <v>1847</v>
      </c>
      <c r="D2342" s="40" t="s">
        <v>1848</v>
      </c>
      <c r="E2342" s="40" t="s">
        <v>1911</v>
      </c>
      <c r="F2342" s="40"/>
      <c r="G2342" s="40" t="s">
        <v>76</v>
      </c>
      <c r="H2342" s="40" t="s">
        <v>1804</v>
      </c>
      <c r="I2342" s="40" t="s">
        <v>5580</v>
      </c>
      <c r="J2342" s="40" t="s">
        <v>1672</v>
      </c>
      <c r="K2342" s="40" t="s">
        <v>7075</v>
      </c>
      <c r="L2342" s="40"/>
      <c r="M2342" s="40" t="s">
        <v>7075</v>
      </c>
      <c r="N2342" s="40">
        <v>60</v>
      </c>
      <c r="O2342" s="40" t="b">
        <v>0</v>
      </c>
      <c r="P2342" s="40" t="s">
        <v>3105</v>
      </c>
      <c r="Q2342" s="40" t="s">
        <v>1853</v>
      </c>
      <c r="R2342" s="40" t="s">
        <v>635</v>
      </c>
    </row>
    <row r="2343" spans="1:18" x14ac:dyDescent="0.25">
      <c r="A2343" s="41" t="s">
        <v>1673</v>
      </c>
      <c r="B2343" s="41" t="s">
        <v>5655</v>
      </c>
      <c r="C2343" s="41" t="s">
        <v>1847</v>
      </c>
      <c r="D2343" s="41" t="s">
        <v>1848</v>
      </c>
      <c r="E2343" s="41" t="s">
        <v>1985</v>
      </c>
      <c r="F2343" s="41"/>
      <c r="G2343" s="41" t="s">
        <v>1813</v>
      </c>
      <c r="H2343" s="41" t="s">
        <v>1814</v>
      </c>
      <c r="I2343" s="41" t="s">
        <v>5580</v>
      </c>
      <c r="J2343" s="41" t="s">
        <v>1847</v>
      </c>
      <c r="K2343" s="41"/>
      <c r="L2343" s="41"/>
      <c r="M2343" s="41" t="s">
        <v>7076</v>
      </c>
      <c r="N2343" s="41">
        <v>60</v>
      </c>
      <c r="O2343" s="41" t="b">
        <v>0</v>
      </c>
      <c r="P2343" s="41" t="s">
        <v>3105</v>
      </c>
      <c r="Q2343" s="41" t="s">
        <v>1853</v>
      </c>
      <c r="R2343" s="41" t="s">
        <v>635</v>
      </c>
    </row>
    <row r="2344" spans="1:18" x14ac:dyDescent="0.25">
      <c r="A2344" s="40" t="s">
        <v>1674</v>
      </c>
      <c r="B2344" s="40" t="s">
        <v>903</v>
      </c>
      <c r="C2344" s="40" t="s">
        <v>1847</v>
      </c>
      <c r="D2344" s="40" t="s">
        <v>1848</v>
      </c>
      <c r="E2344" s="40" t="s">
        <v>1956</v>
      </c>
      <c r="F2344" s="40"/>
      <c r="G2344" s="40" t="s">
        <v>75</v>
      </c>
      <c r="H2344" s="40" t="s">
        <v>1806</v>
      </c>
      <c r="I2344" s="40" t="s">
        <v>5580</v>
      </c>
      <c r="J2344" s="40" t="s">
        <v>1847</v>
      </c>
      <c r="K2344" s="40"/>
      <c r="L2344" s="40"/>
      <c r="M2344" s="40" t="s">
        <v>7077</v>
      </c>
      <c r="N2344" s="40">
        <v>60</v>
      </c>
      <c r="O2344" s="40" t="b">
        <v>0</v>
      </c>
      <c r="P2344" s="40" t="s">
        <v>3105</v>
      </c>
      <c r="Q2344" s="40" t="s">
        <v>1853</v>
      </c>
      <c r="R2344" s="40" t="s">
        <v>635</v>
      </c>
    </row>
    <row r="2345" spans="1:18" x14ac:dyDescent="0.25">
      <c r="A2345" s="41" t="s">
        <v>7078</v>
      </c>
      <c r="B2345" s="41" t="s">
        <v>903</v>
      </c>
      <c r="C2345" s="41" t="s">
        <v>1847</v>
      </c>
      <c r="D2345" s="41" t="s">
        <v>1848</v>
      </c>
      <c r="E2345" s="41" t="s">
        <v>3353</v>
      </c>
      <c r="F2345" s="41"/>
      <c r="G2345" s="41" t="s">
        <v>1813</v>
      </c>
      <c r="H2345" s="41" t="s">
        <v>1814</v>
      </c>
      <c r="I2345" s="41" t="s">
        <v>5580</v>
      </c>
      <c r="J2345" s="41" t="s">
        <v>1847</v>
      </c>
      <c r="K2345" s="41"/>
      <c r="L2345" s="41"/>
      <c r="M2345" s="41" t="s">
        <v>7079</v>
      </c>
      <c r="N2345" s="41">
        <v>60</v>
      </c>
      <c r="O2345" s="41" t="b">
        <v>0</v>
      </c>
      <c r="P2345" s="41" t="s">
        <v>3105</v>
      </c>
      <c r="Q2345" s="41" t="s">
        <v>1853</v>
      </c>
      <c r="R2345" s="41" t="s">
        <v>635</v>
      </c>
    </row>
    <row r="2346" spans="1:18" x14ac:dyDescent="0.25">
      <c r="A2346" s="41" t="s">
        <v>1675</v>
      </c>
      <c r="B2346" s="41" t="s">
        <v>5655</v>
      </c>
      <c r="C2346" s="41" t="s">
        <v>1847</v>
      </c>
      <c r="D2346" s="41" t="s">
        <v>1848</v>
      </c>
      <c r="E2346" s="41" t="s">
        <v>1916</v>
      </c>
      <c r="F2346" s="41"/>
      <c r="G2346" s="41" t="s">
        <v>1813</v>
      </c>
      <c r="H2346" s="41" t="s">
        <v>1814</v>
      </c>
      <c r="I2346" s="41" t="s">
        <v>5580</v>
      </c>
      <c r="J2346" s="41" t="s">
        <v>1847</v>
      </c>
      <c r="K2346" s="41"/>
      <c r="L2346" s="41"/>
      <c r="M2346" s="41" t="s">
        <v>7080</v>
      </c>
      <c r="N2346" s="41">
        <v>60</v>
      </c>
      <c r="O2346" s="41" t="b">
        <v>0</v>
      </c>
      <c r="P2346" s="41" t="s">
        <v>3105</v>
      </c>
      <c r="Q2346" s="41" t="s">
        <v>1853</v>
      </c>
      <c r="R2346" s="41" t="s">
        <v>635</v>
      </c>
    </row>
    <row r="2347" spans="1:18" x14ac:dyDescent="0.25">
      <c r="A2347" s="40" t="s">
        <v>1676</v>
      </c>
      <c r="B2347" s="40" t="s">
        <v>903</v>
      </c>
      <c r="C2347" s="40" t="s">
        <v>1847</v>
      </c>
      <c r="D2347" s="40" t="s">
        <v>1848</v>
      </c>
      <c r="E2347" s="40" t="s">
        <v>4322</v>
      </c>
      <c r="F2347" s="40"/>
      <c r="G2347" s="40" t="s">
        <v>75</v>
      </c>
      <c r="H2347" s="40" t="s">
        <v>1806</v>
      </c>
      <c r="I2347" s="40" t="s">
        <v>5580</v>
      </c>
      <c r="J2347" s="40" t="s">
        <v>1847</v>
      </c>
      <c r="K2347" s="40"/>
      <c r="L2347" s="40"/>
      <c r="M2347" s="40" t="s">
        <v>7081</v>
      </c>
      <c r="N2347" s="40">
        <v>60</v>
      </c>
      <c r="O2347" s="40" t="b">
        <v>0</v>
      </c>
      <c r="P2347" s="40" t="s">
        <v>3105</v>
      </c>
      <c r="Q2347" s="40" t="s">
        <v>1853</v>
      </c>
      <c r="R2347" s="40" t="s">
        <v>635</v>
      </c>
    </row>
    <row r="2348" spans="1:18" x14ac:dyDescent="0.25">
      <c r="A2348" s="40" t="s">
        <v>1677</v>
      </c>
      <c r="B2348" s="40" t="s">
        <v>903</v>
      </c>
      <c r="C2348" s="40" t="s">
        <v>1847</v>
      </c>
      <c r="D2348" s="40" t="s">
        <v>1848</v>
      </c>
      <c r="E2348" s="40" t="s">
        <v>2116</v>
      </c>
      <c r="F2348" s="40"/>
      <c r="G2348" s="40" t="s">
        <v>75</v>
      </c>
      <c r="H2348" s="40" t="s">
        <v>1806</v>
      </c>
      <c r="I2348" s="40" t="s">
        <v>5580</v>
      </c>
      <c r="J2348" s="40" t="s">
        <v>1847</v>
      </c>
      <c r="K2348" s="40"/>
      <c r="L2348" s="40"/>
      <c r="M2348" s="40" t="s">
        <v>7082</v>
      </c>
      <c r="N2348" s="40">
        <v>60</v>
      </c>
      <c r="O2348" s="40" t="b">
        <v>0</v>
      </c>
      <c r="P2348" s="40" t="s">
        <v>3105</v>
      </c>
      <c r="Q2348" s="40" t="s">
        <v>1853</v>
      </c>
      <c r="R2348" s="40" t="s">
        <v>635</v>
      </c>
    </row>
    <row r="2349" spans="1:18" x14ac:dyDescent="0.25">
      <c r="A2349" s="40" t="s">
        <v>1678</v>
      </c>
      <c r="B2349" s="40" t="s">
        <v>903</v>
      </c>
      <c r="C2349" s="40" t="s">
        <v>1847</v>
      </c>
      <c r="D2349" s="40" t="s">
        <v>1848</v>
      </c>
      <c r="E2349" s="40" t="s">
        <v>6078</v>
      </c>
      <c r="F2349" s="40"/>
      <c r="G2349" s="40" t="s">
        <v>75</v>
      </c>
      <c r="H2349" s="40" t="s">
        <v>1806</v>
      </c>
      <c r="I2349" s="40" t="s">
        <v>5580</v>
      </c>
      <c r="J2349" s="40" t="s">
        <v>1847</v>
      </c>
      <c r="K2349" s="40"/>
      <c r="L2349" s="40"/>
      <c r="M2349" s="40" t="s">
        <v>7083</v>
      </c>
      <c r="N2349" s="40">
        <v>60</v>
      </c>
      <c r="O2349" s="40" t="b">
        <v>0</v>
      </c>
      <c r="P2349" s="40" t="s">
        <v>3105</v>
      </c>
      <c r="Q2349" s="40" t="s">
        <v>1853</v>
      </c>
      <c r="R2349" s="40" t="s">
        <v>635</v>
      </c>
    </row>
    <row r="2350" spans="1:18" x14ac:dyDescent="0.25">
      <c r="A2350" s="40" t="s">
        <v>288</v>
      </c>
      <c r="B2350" s="40" t="s">
        <v>1679</v>
      </c>
      <c r="C2350" s="40" t="s">
        <v>1847</v>
      </c>
      <c r="D2350" s="40" t="s">
        <v>1848</v>
      </c>
      <c r="E2350" s="40" t="s">
        <v>1985</v>
      </c>
      <c r="F2350" s="40"/>
      <c r="G2350" s="40" t="s">
        <v>1813</v>
      </c>
      <c r="H2350" s="40" t="s">
        <v>1814</v>
      </c>
      <c r="I2350" s="40" t="s">
        <v>5580</v>
      </c>
      <c r="J2350" s="40" t="s">
        <v>1679</v>
      </c>
      <c r="K2350" s="40" t="s">
        <v>7084</v>
      </c>
      <c r="L2350" s="40"/>
      <c r="M2350" s="40" t="s">
        <v>7085</v>
      </c>
      <c r="N2350" s="40">
        <v>60</v>
      </c>
      <c r="O2350" s="40" t="b">
        <v>0</v>
      </c>
      <c r="P2350" s="40" t="s">
        <v>3105</v>
      </c>
      <c r="Q2350" s="40" t="s">
        <v>1853</v>
      </c>
      <c r="R2350" s="40" t="s">
        <v>635</v>
      </c>
    </row>
    <row r="2351" spans="1:18" x14ac:dyDescent="0.25">
      <c r="A2351" s="40" t="s">
        <v>1680</v>
      </c>
      <c r="B2351" s="40" t="s">
        <v>903</v>
      </c>
      <c r="C2351" s="40" t="s">
        <v>1847</v>
      </c>
      <c r="D2351" s="40" t="s">
        <v>1848</v>
      </c>
      <c r="E2351" s="40" t="s">
        <v>3353</v>
      </c>
      <c r="F2351" s="40"/>
      <c r="G2351" s="40" t="s">
        <v>76</v>
      </c>
      <c r="H2351" s="40" t="s">
        <v>1804</v>
      </c>
      <c r="I2351" s="40" t="s">
        <v>5580</v>
      </c>
      <c r="J2351" s="40" t="s">
        <v>7086</v>
      </c>
      <c r="K2351" s="40" t="s">
        <v>7087</v>
      </c>
      <c r="L2351" s="40"/>
      <c r="M2351" s="40" t="s">
        <v>7087</v>
      </c>
      <c r="N2351" s="40">
        <v>60</v>
      </c>
      <c r="O2351" s="40" t="b">
        <v>0</v>
      </c>
      <c r="P2351" s="40" t="s">
        <v>3105</v>
      </c>
      <c r="Q2351" s="40" t="s">
        <v>1853</v>
      </c>
      <c r="R2351" s="40" t="s">
        <v>635</v>
      </c>
    </row>
    <row r="2352" spans="1:18" x14ac:dyDescent="0.25">
      <c r="A2352" s="40" t="s">
        <v>1681</v>
      </c>
      <c r="B2352" s="40" t="s">
        <v>903</v>
      </c>
      <c r="C2352" s="40" t="s">
        <v>1847</v>
      </c>
      <c r="D2352" s="40" t="s">
        <v>1848</v>
      </c>
      <c r="E2352" s="40" t="s">
        <v>3164</v>
      </c>
      <c r="F2352" s="40"/>
      <c r="G2352" s="40" t="s">
        <v>1813</v>
      </c>
      <c r="H2352" s="40" t="s">
        <v>1814</v>
      </c>
      <c r="I2352" s="40" t="s">
        <v>5580</v>
      </c>
      <c r="J2352" s="40" t="s">
        <v>1847</v>
      </c>
      <c r="K2352" s="40"/>
      <c r="L2352" s="40"/>
      <c r="M2352" s="40" t="s">
        <v>7088</v>
      </c>
      <c r="N2352" s="40">
        <v>60</v>
      </c>
      <c r="O2352" s="40" t="b">
        <v>0</v>
      </c>
      <c r="P2352" s="40" t="s">
        <v>3105</v>
      </c>
      <c r="Q2352" s="40" t="s">
        <v>1853</v>
      </c>
      <c r="R2352" s="40" t="s">
        <v>635</v>
      </c>
    </row>
    <row r="2353" spans="1:18" x14ac:dyDescent="0.25">
      <c r="A2353" s="41" t="s">
        <v>1682</v>
      </c>
      <c r="B2353" s="41" t="s">
        <v>903</v>
      </c>
      <c r="C2353" s="41" t="s">
        <v>1847</v>
      </c>
      <c r="D2353" s="41" t="s">
        <v>1848</v>
      </c>
      <c r="E2353" s="41" t="s">
        <v>6065</v>
      </c>
      <c r="F2353" s="41"/>
      <c r="G2353" s="41" t="s">
        <v>75</v>
      </c>
      <c r="H2353" s="41" t="s">
        <v>1806</v>
      </c>
      <c r="I2353" s="41" t="s">
        <v>5580</v>
      </c>
      <c r="J2353" s="41" t="s">
        <v>1847</v>
      </c>
      <c r="K2353" s="41"/>
      <c r="L2353" s="41"/>
      <c r="M2353" s="41" t="s">
        <v>7089</v>
      </c>
      <c r="N2353" s="41">
        <v>60</v>
      </c>
      <c r="O2353" s="41" t="b">
        <v>0</v>
      </c>
      <c r="P2353" s="41" t="s">
        <v>3105</v>
      </c>
      <c r="Q2353" s="41" t="s">
        <v>1853</v>
      </c>
      <c r="R2353" s="41" t="s">
        <v>635</v>
      </c>
    </row>
    <row r="2354" spans="1:18" x14ac:dyDescent="0.25">
      <c r="A2354" s="41" t="s">
        <v>1683</v>
      </c>
      <c r="B2354" s="41" t="s">
        <v>903</v>
      </c>
      <c r="C2354" s="41" t="s">
        <v>1847</v>
      </c>
      <c r="D2354" s="41" t="s">
        <v>1848</v>
      </c>
      <c r="E2354" s="41" t="s">
        <v>6078</v>
      </c>
      <c r="F2354" s="41"/>
      <c r="G2354" s="41" t="s">
        <v>75</v>
      </c>
      <c r="H2354" s="41" t="s">
        <v>1806</v>
      </c>
      <c r="I2354" s="41" t="s">
        <v>5580</v>
      </c>
      <c r="J2354" s="41" t="s">
        <v>1847</v>
      </c>
      <c r="K2354" s="41"/>
      <c r="L2354" s="41"/>
      <c r="M2354" s="41" t="s">
        <v>7090</v>
      </c>
      <c r="N2354" s="41">
        <v>60</v>
      </c>
      <c r="O2354" s="41" t="b">
        <v>0</v>
      </c>
      <c r="P2354" s="41" t="s">
        <v>3105</v>
      </c>
      <c r="Q2354" s="41" t="s">
        <v>1853</v>
      </c>
      <c r="R2354" s="41" t="s">
        <v>635</v>
      </c>
    </row>
    <row r="2355" spans="1:18" x14ac:dyDescent="0.25">
      <c r="A2355" s="40" t="s">
        <v>1684</v>
      </c>
      <c r="B2355" s="40" t="s">
        <v>903</v>
      </c>
      <c r="C2355" s="40" t="s">
        <v>1847</v>
      </c>
      <c r="D2355" s="40" t="s">
        <v>1848</v>
      </c>
      <c r="E2355" s="40" t="s">
        <v>1985</v>
      </c>
      <c r="F2355" s="40"/>
      <c r="G2355" s="40" t="s">
        <v>1813</v>
      </c>
      <c r="H2355" s="40" t="s">
        <v>1814</v>
      </c>
      <c r="I2355" s="40" t="s">
        <v>5580</v>
      </c>
      <c r="J2355" s="40" t="s">
        <v>1847</v>
      </c>
      <c r="K2355" s="40"/>
      <c r="L2355" s="40"/>
      <c r="M2355" s="40" t="s">
        <v>7091</v>
      </c>
      <c r="N2355" s="40">
        <v>60</v>
      </c>
      <c r="O2355" s="40" t="b">
        <v>0</v>
      </c>
      <c r="P2355" s="40" t="s">
        <v>3105</v>
      </c>
      <c r="Q2355" s="40" t="s">
        <v>1853</v>
      </c>
      <c r="R2355" s="40" t="s">
        <v>635</v>
      </c>
    </row>
    <row r="2356" spans="1:18" x14ac:dyDescent="0.25">
      <c r="A2356" s="41" t="s">
        <v>1685</v>
      </c>
      <c r="B2356" s="41" t="s">
        <v>903</v>
      </c>
      <c r="C2356" s="41" t="s">
        <v>1847</v>
      </c>
      <c r="D2356" s="41" t="s">
        <v>1848</v>
      </c>
      <c r="E2356" s="41" t="s">
        <v>1916</v>
      </c>
      <c r="F2356" s="41"/>
      <c r="G2356" s="41" t="s">
        <v>1813</v>
      </c>
      <c r="H2356" s="41" t="s">
        <v>1814</v>
      </c>
      <c r="I2356" s="41" t="s">
        <v>5580</v>
      </c>
      <c r="J2356" s="41" t="s">
        <v>1847</v>
      </c>
      <c r="K2356" s="41"/>
      <c r="L2356" s="41"/>
      <c r="M2356" s="41" t="s">
        <v>7092</v>
      </c>
      <c r="N2356" s="41">
        <v>60</v>
      </c>
      <c r="O2356" s="41" t="b">
        <v>0</v>
      </c>
      <c r="P2356" s="41" t="s">
        <v>3105</v>
      </c>
      <c r="Q2356" s="41" t="s">
        <v>1853</v>
      </c>
      <c r="R2356" s="41" t="s">
        <v>635</v>
      </c>
    </row>
    <row r="2357" spans="1:18" x14ac:dyDescent="0.25">
      <c r="A2357" s="40" t="s">
        <v>1686</v>
      </c>
      <c r="B2357" s="40" t="s">
        <v>903</v>
      </c>
      <c r="C2357" s="40" t="s">
        <v>1847</v>
      </c>
      <c r="D2357" s="40" t="s">
        <v>1848</v>
      </c>
      <c r="E2357" s="40" t="s">
        <v>3353</v>
      </c>
      <c r="F2357" s="40"/>
      <c r="G2357" s="40" t="s">
        <v>1813</v>
      </c>
      <c r="H2357" s="40" t="s">
        <v>1814</v>
      </c>
      <c r="I2357" s="40" t="s">
        <v>5580</v>
      </c>
      <c r="J2357" s="40" t="s">
        <v>1847</v>
      </c>
      <c r="K2357" s="40"/>
      <c r="L2357" s="40"/>
      <c r="M2357" s="40" t="s">
        <v>7093</v>
      </c>
      <c r="N2357" s="40">
        <v>60</v>
      </c>
      <c r="O2357" s="40" t="b">
        <v>0</v>
      </c>
      <c r="P2357" s="40" t="s">
        <v>3105</v>
      </c>
      <c r="Q2357" s="40" t="s">
        <v>1853</v>
      </c>
      <c r="R2357" s="40" t="s">
        <v>635</v>
      </c>
    </row>
    <row r="2358" spans="1:18" x14ac:dyDescent="0.25">
      <c r="A2358" s="40" t="s">
        <v>1687</v>
      </c>
      <c r="B2358" s="40" t="s">
        <v>903</v>
      </c>
      <c r="C2358" s="40" t="s">
        <v>1847</v>
      </c>
      <c r="D2358" s="40" t="s">
        <v>1848</v>
      </c>
      <c r="E2358" s="40" t="s">
        <v>2116</v>
      </c>
      <c r="F2358" s="40"/>
      <c r="G2358" s="40" t="s">
        <v>75</v>
      </c>
      <c r="H2358" s="40" t="s">
        <v>1806</v>
      </c>
      <c r="I2358" s="40" t="s">
        <v>5580</v>
      </c>
      <c r="J2358" s="40" t="s">
        <v>1847</v>
      </c>
      <c r="K2358" s="40"/>
      <c r="L2358" s="40"/>
      <c r="M2358" s="40" t="s">
        <v>7094</v>
      </c>
      <c r="N2358" s="40">
        <v>60</v>
      </c>
      <c r="O2358" s="40" t="b">
        <v>0</v>
      </c>
      <c r="P2358" s="40" t="s">
        <v>3105</v>
      </c>
      <c r="Q2358" s="40" t="s">
        <v>1853</v>
      </c>
      <c r="R2358" s="40" t="s">
        <v>635</v>
      </c>
    </row>
    <row r="2359" spans="1:18" x14ac:dyDescent="0.25">
      <c r="A2359" s="41" t="s">
        <v>1688</v>
      </c>
      <c r="B2359" s="41" t="s">
        <v>903</v>
      </c>
      <c r="C2359" s="41" t="s">
        <v>1847</v>
      </c>
      <c r="D2359" s="41" t="s">
        <v>1848</v>
      </c>
      <c r="E2359" s="41" t="s">
        <v>5999</v>
      </c>
      <c r="F2359" s="41"/>
      <c r="G2359" s="41" t="s">
        <v>75</v>
      </c>
      <c r="H2359" s="41" t="s">
        <v>1806</v>
      </c>
      <c r="I2359" s="41" t="s">
        <v>5580</v>
      </c>
      <c r="J2359" s="41" t="s">
        <v>1847</v>
      </c>
      <c r="K2359" s="41"/>
      <c r="L2359" s="41"/>
      <c r="M2359" s="41" t="s">
        <v>7095</v>
      </c>
      <c r="N2359" s="41">
        <v>60</v>
      </c>
      <c r="O2359" s="41" t="b">
        <v>0</v>
      </c>
      <c r="P2359" s="41" t="s">
        <v>3105</v>
      </c>
      <c r="Q2359" s="41" t="s">
        <v>1853</v>
      </c>
      <c r="R2359" s="41" t="s">
        <v>635</v>
      </c>
    </row>
    <row r="2360" spans="1:18" x14ac:dyDescent="0.25">
      <c r="A2360" s="40" t="s">
        <v>1689</v>
      </c>
      <c r="B2360" s="40" t="s">
        <v>903</v>
      </c>
      <c r="C2360" s="40" t="s">
        <v>1847</v>
      </c>
      <c r="D2360" s="40" t="s">
        <v>1848</v>
      </c>
      <c r="E2360" s="40" t="s">
        <v>5999</v>
      </c>
      <c r="F2360" s="40"/>
      <c r="G2360" s="40" t="s">
        <v>75</v>
      </c>
      <c r="H2360" s="40" t="s">
        <v>1806</v>
      </c>
      <c r="I2360" s="40" t="s">
        <v>5580</v>
      </c>
      <c r="J2360" s="40" t="s">
        <v>7096</v>
      </c>
      <c r="K2360" s="40" t="s">
        <v>7097</v>
      </c>
      <c r="L2360" s="40"/>
      <c r="M2360" s="40" t="s">
        <v>7097</v>
      </c>
      <c r="N2360" s="40">
        <v>60</v>
      </c>
      <c r="O2360" s="40" t="b">
        <v>0</v>
      </c>
      <c r="P2360" s="40" t="s">
        <v>3105</v>
      </c>
      <c r="Q2360" s="40" t="s">
        <v>1853</v>
      </c>
      <c r="R2360" s="40" t="s">
        <v>635</v>
      </c>
    </row>
    <row r="2361" spans="1:18" x14ac:dyDescent="0.25">
      <c r="A2361" s="40" t="s">
        <v>1690</v>
      </c>
      <c r="B2361" s="40" t="s">
        <v>903</v>
      </c>
      <c r="C2361" s="40" t="s">
        <v>1847</v>
      </c>
      <c r="D2361" s="40" t="s">
        <v>1848</v>
      </c>
      <c r="E2361" s="40" t="s">
        <v>4322</v>
      </c>
      <c r="F2361" s="40"/>
      <c r="G2361" s="40" t="s">
        <v>75</v>
      </c>
      <c r="H2361" s="40" t="s">
        <v>1806</v>
      </c>
      <c r="I2361" s="40" t="s">
        <v>5580</v>
      </c>
      <c r="J2361" s="40" t="s">
        <v>1847</v>
      </c>
      <c r="K2361" s="40"/>
      <c r="L2361" s="40"/>
      <c r="M2361" s="40" t="s">
        <v>7098</v>
      </c>
      <c r="N2361" s="40">
        <v>60</v>
      </c>
      <c r="O2361" s="40" t="b">
        <v>0</v>
      </c>
      <c r="P2361" s="40" t="s">
        <v>3105</v>
      </c>
      <c r="Q2361" s="40" t="s">
        <v>1853</v>
      </c>
      <c r="R2361" s="40" t="s">
        <v>635</v>
      </c>
    </row>
    <row r="2362" spans="1:18" x14ac:dyDescent="0.25">
      <c r="A2362" s="40" t="s">
        <v>1691</v>
      </c>
      <c r="B2362" s="40" t="s">
        <v>903</v>
      </c>
      <c r="C2362" s="40" t="s">
        <v>1847</v>
      </c>
      <c r="D2362" s="40" t="s">
        <v>1848</v>
      </c>
      <c r="E2362" s="40" t="s">
        <v>3353</v>
      </c>
      <c r="F2362" s="40"/>
      <c r="G2362" s="40" t="s">
        <v>1813</v>
      </c>
      <c r="H2362" s="40" t="s">
        <v>1814</v>
      </c>
      <c r="I2362" s="40" t="s">
        <v>5580</v>
      </c>
      <c r="J2362" s="40" t="s">
        <v>1847</v>
      </c>
      <c r="K2362" s="40"/>
      <c r="L2362" s="40"/>
      <c r="M2362" s="40" t="s">
        <v>7099</v>
      </c>
      <c r="N2362" s="40">
        <v>60</v>
      </c>
      <c r="O2362" s="40" t="b">
        <v>0</v>
      </c>
      <c r="P2362" s="40" t="s">
        <v>3105</v>
      </c>
      <c r="Q2362" s="40" t="s">
        <v>1853</v>
      </c>
      <c r="R2362" s="40" t="s">
        <v>635</v>
      </c>
    </row>
    <row r="2363" spans="1:18" x14ac:dyDescent="0.25">
      <c r="A2363" s="41" t="s">
        <v>1692</v>
      </c>
      <c r="B2363" s="41" t="s">
        <v>903</v>
      </c>
      <c r="C2363" s="41" t="s">
        <v>1847</v>
      </c>
      <c r="D2363" s="41" t="s">
        <v>1848</v>
      </c>
      <c r="E2363" s="41" t="s">
        <v>2001</v>
      </c>
      <c r="F2363" s="41"/>
      <c r="G2363" s="41" t="s">
        <v>76</v>
      </c>
      <c r="H2363" s="41" t="s">
        <v>1804</v>
      </c>
      <c r="I2363" s="41" t="s">
        <v>5580</v>
      </c>
      <c r="J2363" s="41" t="s">
        <v>1847</v>
      </c>
      <c r="K2363" s="41"/>
      <c r="L2363" s="41"/>
      <c r="M2363" s="41" t="s">
        <v>7100</v>
      </c>
      <c r="N2363" s="41">
        <v>60</v>
      </c>
      <c r="O2363" s="41" t="b">
        <v>0</v>
      </c>
      <c r="P2363" s="41" t="s">
        <v>3105</v>
      </c>
      <c r="Q2363" s="41" t="s">
        <v>1853</v>
      </c>
      <c r="R2363" s="41" t="s">
        <v>635</v>
      </c>
    </row>
    <row r="2364" spans="1:18" x14ac:dyDescent="0.25">
      <c r="A2364" s="41" t="s">
        <v>1693</v>
      </c>
      <c r="B2364" s="41" t="s">
        <v>903</v>
      </c>
      <c r="C2364" s="41" t="s">
        <v>1847</v>
      </c>
      <c r="D2364" s="41" t="s">
        <v>1848</v>
      </c>
      <c r="E2364" s="41" t="s">
        <v>2116</v>
      </c>
      <c r="F2364" s="41"/>
      <c r="G2364" s="41" t="s">
        <v>75</v>
      </c>
      <c r="H2364" s="41" t="s">
        <v>1806</v>
      </c>
      <c r="I2364" s="41" t="s">
        <v>5580</v>
      </c>
      <c r="J2364" s="41" t="s">
        <v>1847</v>
      </c>
      <c r="K2364" s="41"/>
      <c r="L2364" s="41"/>
      <c r="M2364" s="41" t="s">
        <v>7101</v>
      </c>
      <c r="N2364" s="41">
        <v>60</v>
      </c>
      <c r="O2364" s="41" t="b">
        <v>0</v>
      </c>
      <c r="P2364" s="41" t="s">
        <v>3105</v>
      </c>
      <c r="Q2364" s="41" t="s">
        <v>1853</v>
      </c>
      <c r="R2364" s="41" t="s">
        <v>635</v>
      </c>
    </row>
    <row r="2365" spans="1:18" x14ac:dyDescent="0.25">
      <c r="A2365" s="40" t="s">
        <v>290</v>
      </c>
      <c r="B2365" s="40" t="s">
        <v>1694</v>
      </c>
      <c r="C2365" s="40" t="s">
        <v>1847</v>
      </c>
      <c r="D2365" s="40" t="s">
        <v>1848</v>
      </c>
      <c r="E2365" s="40" t="s">
        <v>3353</v>
      </c>
      <c r="F2365" s="40"/>
      <c r="G2365" s="40" t="s">
        <v>75</v>
      </c>
      <c r="H2365" s="40" t="s">
        <v>1806</v>
      </c>
      <c r="I2365" s="40" t="s">
        <v>5580</v>
      </c>
      <c r="J2365" s="40" t="s">
        <v>1694</v>
      </c>
      <c r="K2365" s="40" t="s">
        <v>7102</v>
      </c>
      <c r="L2365" s="40"/>
      <c r="M2365" s="40" t="s">
        <v>7102</v>
      </c>
      <c r="N2365" s="40">
        <v>60</v>
      </c>
      <c r="O2365" s="40" t="b">
        <v>0</v>
      </c>
      <c r="P2365" s="40" t="s">
        <v>3105</v>
      </c>
      <c r="Q2365" s="40" t="s">
        <v>1853</v>
      </c>
      <c r="R2365" s="40" t="s">
        <v>635</v>
      </c>
    </row>
    <row r="2366" spans="1:18" x14ac:dyDescent="0.25">
      <c r="A2366" s="41" t="s">
        <v>1695</v>
      </c>
      <c r="B2366" s="41" t="s">
        <v>905</v>
      </c>
      <c r="C2366" s="41" t="s">
        <v>1847</v>
      </c>
      <c r="D2366" s="41" t="s">
        <v>1848</v>
      </c>
      <c r="E2366" s="41" t="s">
        <v>3353</v>
      </c>
      <c r="F2366" s="41"/>
      <c r="G2366" s="41" t="s">
        <v>1813</v>
      </c>
      <c r="H2366" s="41" t="s">
        <v>1814</v>
      </c>
      <c r="I2366" s="41" t="s">
        <v>5580</v>
      </c>
      <c r="J2366" s="41" t="s">
        <v>7103</v>
      </c>
      <c r="K2366" s="41" t="s">
        <v>7104</v>
      </c>
      <c r="L2366" s="41"/>
      <c r="M2366" s="41" t="s">
        <v>7104</v>
      </c>
      <c r="N2366" s="41">
        <v>60</v>
      </c>
      <c r="O2366" s="41" t="b">
        <v>0</v>
      </c>
      <c r="P2366" s="41" t="s">
        <v>3105</v>
      </c>
      <c r="Q2366" s="41" t="s">
        <v>1853</v>
      </c>
      <c r="R2366" s="41" t="s">
        <v>635</v>
      </c>
    </row>
    <row r="2367" spans="1:18" x14ac:dyDescent="0.25">
      <c r="A2367" s="41" t="s">
        <v>1696</v>
      </c>
      <c r="B2367" s="41" t="s">
        <v>903</v>
      </c>
      <c r="C2367" s="41" t="s">
        <v>1847</v>
      </c>
      <c r="D2367" s="41" t="s">
        <v>1848</v>
      </c>
      <c r="E2367" s="41" t="s">
        <v>2764</v>
      </c>
      <c r="F2367" s="41"/>
      <c r="G2367" s="41" t="s">
        <v>1813</v>
      </c>
      <c r="H2367" s="41" t="s">
        <v>1814</v>
      </c>
      <c r="I2367" s="41" t="s">
        <v>5580</v>
      </c>
      <c r="J2367" s="41" t="s">
        <v>7105</v>
      </c>
      <c r="K2367" s="41" t="s">
        <v>7106</v>
      </c>
      <c r="L2367" s="41"/>
      <c r="M2367" s="41" t="s">
        <v>7106</v>
      </c>
      <c r="N2367" s="41">
        <v>60</v>
      </c>
      <c r="O2367" s="41" t="b">
        <v>0</v>
      </c>
      <c r="P2367" s="41" t="s">
        <v>3105</v>
      </c>
      <c r="Q2367" s="41" t="s">
        <v>1853</v>
      </c>
      <c r="R2367" s="41" t="s">
        <v>635</v>
      </c>
    </row>
    <row r="2368" spans="1:18" x14ac:dyDescent="0.25">
      <c r="A2368" s="41" t="s">
        <v>289</v>
      </c>
      <c r="B2368" s="41" t="s">
        <v>1697</v>
      </c>
      <c r="C2368" s="41" t="s">
        <v>1847</v>
      </c>
      <c r="D2368" s="41" t="s">
        <v>1848</v>
      </c>
      <c r="E2368" s="41" t="s">
        <v>3353</v>
      </c>
      <c r="F2368" s="41"/>
      <c r="G2368" s="41" t="s">
        <v>1813</v>
      </c>
      <c r="H2368" s="41" t="s">
        <v>1814</v>
      </c>
      <c r="I2368" s="41" t="s">
        <v>5580</v>
      </c>
      <c r="J2368" s="41" t="s">
        <v>1697</v>
      </c>
      <c r="K2368" s="41" t="s">
        <v>7107</v>
      </c>
      <c r="L2368" s="41"/>
      <c r="M2368" s="41" t="s">
        <v>7107</v>
      </c>
      <c r="N2368" s="41">
        <v>60</v>
      </c>
      <c r="O2368" s="41" t="b">
        <v>0</v>
      </c>
      <c r="P2368" s="41" t="s">
        <v>3105</v>
      </c>
      <c r="Q2368" s="41" t="s">
        <v>1853</v>
      </c>
      <c r="R2368" s="41" t="s">
        <v>635</v>
      </c>
    </row>
    <row r="2369" spans="1:18" x14ac:dyDescent="0.25">
      <c r="A2369" s="41" t="s">
        <v>1698</v>
      </c>
      <c r="B2369" s="41" t="s">
        <v>903</v>
      </c>
      <c r="C2369" s="41" t="s">
        <v>1847</v>
      </c>
      <c r="D2369" s="41" t="s">
        <v>1848</v>
      </c>
      <c r="E2369" s="41" t="s">
        <v>2060</v>
      </c>
      <c r="F2369" s="41"/>
      <c r="G2369" s="41" t="s">
        <v>75</v>
      </c>
      <c r="H2369" s="41" t="s">
        <v>1806</v>
      </c>
      <c r="I2369" s="41" t="s">
        <v>5580</v>
      </c>
      <c r="J2369" s="41" t="s">
        <v>7108</v>
      </c>
      <c r="K2369" s="41" t="s">
        <v>7109</v>
      </c>
      <c r="L2369" s="41"/>
      <c r="M2369" s="41" t="s">
        <v>7109</v>
      </c>
      <c r="N2369" s="41">
        <v>60</v>
      </c>
      <c r="O2369" s="41" t="b">
        <v>0</v>
      </c>
      <c r="P2369" s="41" t="s">
        <v>3105</v>
      </c>
      <c r="Q2369" s="41" t="s">
        <v>1853</v>
      </c>
      <c r="R2369" s="41" t="s">
        <v>635</v>
      </c>
    </row>
    <row r="2370" spans="1:18" x14ac:dyDescent="0.25">
      <c r="A2370" s="40" t="s">
        <v>1699</v>
      </c>
      <c r="B2370" s="40" t="s">
        <v>1700</v>
      </c>
      <c r="C2370" s="40"/>
      <c r="D2370" s="40" t="s">
        <v>1848</v>
      </c>
      <c r="E2370" s="40" t="s">
        <v>2764</v>
      </c>
      <c r="F2370" s="40" t="s">
        <v>2844</v>
      </c>
      <c r="G2370" s="40" t="s">
        <v>1813</v>
      </c>
      <c r="H2370" s="40" t="s">
        <v>1814</v>
      </c>
      <c r="I2370" s="40" t="s">
        <v>5992</v>
      </c>
      <c r="J2370" s="40" t="s">
        <v>1700</v>
      </c>
      <c r="K2370" s="40" t="s">
        <v>7110</v>
      </c>
      <c r="L2370" s="40" t="s">
        <v>1847</v>
      </c>
      <c r="M2370" s="40" t="s">
        <v>7110</v>
      </c>
      <c r="N2370" s="40">
        <v>60</v>
      </c>
      <c r="O2370" s="40" t="b">
        <v>0</v>
      </c>
      <c r="P2370" s="40" t="s">
        <v>1852</v>
      </c>
      <c r="Q2370" s="40" t="s">
        <v>1853</v>
      </c>
      <c r="R2370" s="40" t="s">
        <v>635</v>
      </c>
    </row>
    <row r="2371" spans="1:18" x14ac:dyDescent="0.25">
      <c r="A2371" s="41" t="s">
        <v>1701</v>
      </c>
      <c r="B2371" s="41" t="s">
        <v>1702</v>
      </c>
      <c r="C2371" s="41" t="s">
        <v>1847</v>
      </c>
      <c r="D2371" s="41" t="s">
        <v>1848</v>
      </c>
      <c r="E2371" s="41" t="s">
        <v>4096</v>
      </c>
      <c r="F2371" s="41"/>
      <c r="G2371" s="41" t="s">
        <v>75</v>
      </c>
      <c r="H2371" s="41" t="s">
        <v>1806</v>
      </c>
      <c r="I2371" s="41" t="s">
        <v>5580</v>
      </c>
      <c r="J2371" s="41" t="s">
        <v>1702</v>
      </c>
      <c r="K2371" s="41" t="s">
        <v>7111</v>
      </c>
      <c r="L2371" s="41"/>
      <c r="M2371" s="41" t="s">
        <v>7111</v>
      </c>
      <c r="N2371" s="41">
        <v>60</v>
      </c>
      <c r="O2371" s="41" t="b">
        <v>0</v>
      </c>
      <c r="P2371" s="41" t="s">
        <v>3105</v>
      </c>
      <c r="Q2371" s="41" t="s">
        <v>1853</v>
      </c>
      <c r="R2371" s="41" t="s">
        <v>635</v>
      </c>
    </row>
    <row r="2372" spans="1:18" x14ac:dyDescent="0.25">
      <c r="A2372" s="40" t="s">
        <v>7112</v>
      </c>
      <c r="B2372" s="40" t="s">
        <v>5693</v>
      </c>
      <c r="C2372" s="40" t="s">
        <v>1847</v>
      </c>
      <c r="D2372" s="40" t="s">
        <v>1848</v>
      </c>
      <c r="E2372" s="40" t="s">
        <v>2764</v>
      </c>
      <c r="F2372" s="40"/>
      <c r="G2372" s="40" t="s">
        <v>1813</v>
      </c>
      <c r="H2372" s="40" t="s">
        <v>1814</v>
      </c>
      <c r="I2372" s="40" t="s">
        <v>5580</v>
      </c>
      <c r="J2372" s="40" t="s">
        <v>1847</v>
      </c>
      <c r="K2372" s="40"/>
      <c r="L2372" s="40"/>
      <c r="M2372" s="40" t="s">
        <v>7113</v>
      </c>
      <c r="N2372" s="40">
        <v>60</v>
      </c>
      <c r="O2372" s="40" t="b">
        <v>0</v>
      </c>
      <c r="P2372" s="40" t="s">
        <v>3105</v>
      </c>
      <c r="Q2372" s="40" t="s">
        <v>1853</v>
      </c>
      <c r="R2372" s="40" t="s">
        <v>635</v>
      </c>
    </row>
    <row r="2373" spans="1:18" x14ac:dyDescent="0.25">
      <c r="A2373" s="41" t="s">
        <v>1703</v>
      </c>
      <c r="B2373" s="41" t="s">
        <v>5693</v>
      </c>
      <c r="C2373" s="41" t="s">
        <v>1847</v>
      </c>
      <c r="D2373" s="41" t="s">
        <v>1848</v>
      </c>
      <c r="E2373" s="41" t="s">
        <v>1941</v>
      </c>
      <c r="F2373" s="41"/>
      <c r="G2373" s="41" t="s">
        <v>76</v>
      </c>
      <c r="H2373" s="41" t="s">
        <v>1804</v>
      </c>
      <c r="I2373" s="41" t="s">
        <v>5580</v>
      </c>
      <c r="J2373" s="41" t="s">
        <v>7114</v>
      </c>
      <c r="K2373" s="41" t="s">
        <v>7115</v>
      </c>
      <c r="L2373" s="41"/>
      <c r="M2373" s="41" t="s">
        <v>7115</v>
      </c>
      <c r="N2373" s="41">
        <v>60</v>
      </c>
      <c r="O2373" s="41" t="b">
        <v>0</v>
      </c>
      <c r="P2373" s="41" t="s">
        <v>3105</v>
      </c>
      <c r="Q2373" s="41" t="s">
        <v>1853</v>
      </c>
      <c r="R2373" s="41" t="s">
        <v>635</v>
      </c>
    </row>
    <row r="2374" spans="1:18" x14ac:dyDescent="0.25">
      <c r="A2374" s="40" t="s">
        <v>7116</v>
      </c>
      <c r="B2374" s="40" t="s">
        <v>7117</v>
      </c>
      <c r="C2374" s="40"/>
      <c r="D2374" s="40" t="s">
        <v>3056</v>
      </c>
      <c r="E2374" s="40"/>
      <c r="F2374" s="40"/>
      <c r="G2374" s="40"/>
      <c r="H2374" s="40"/>
      <c r="I2374" s="40"/>
      <c r="J2374" s="40"/>
      <c r="K2374" s="40"/>
      <c r="L2374" s="40" t="s">
        <v>7118</v>
      </c>
      <c r="M2374" s="40" t="s">
        <v>7119</v>
      </c>
      <c r="N2374" s="40"/>
      <c r="O2374" s="40" t="b">
        <v>0</v>
      </c>
      <c r="P2374" s="40" t="s">
        <v>1852</v>
      </c>
      <c r="Q2374" s="40" t="s">
        <v>1853</v>
      </c>
      <c r="R2374" s="40" t="s">
        <v>7116</v>
      </c>
    </row>
    <row r="2375" spans="1:18" x14ac:dyDescent="0.25">
      <c r="A2375" s="40" t="s">
        <v>7120</v>
      </c>
      <c r="B2375" s="40" t="s">
        <v>7121</v>
      </c>
      <c r="C2375" s="40"/>
      <c r="D2375" s="40" t="s">
        <v>3056</v>
      </c>
      <c r="E2375" s="40"/>
      <c r="F2375" s="40"/>
      <c r="G2375" s="40"/>
      <c r="H2375" s="40"/>
      <c r="I2375" s="40"/>
      <c r="J2375" s="40"/>
      <c r="K2375" s="40"/>
      <c r="L2375" s="40" t="s">
        <v>7122</v>
      </c>
      <c r="M2375" s="40" t="s">
        <v>7123</v>
      </c>
      <c r="N2375" s="40">
        <v>60</v>
      </c>
      <c r="O2375" s="40" t="b">
        <v>0</v>
      </c>
      <c r="P2375" s="40" t="s">
        <v>1852</v>
      </c>
      <c r="Q2375" s="40" t="s">
        <v>1853</v>
      </c>
      <c r="R2375" s="40" t="s">
        <v>7120</v>
      </c>
    </row>
    <row r="2376" spans="1:18" x14ac:dyDescent="0.25">
      <c r="A2376" s="41" t="s">
        <v>7124</v>
      </c>
      <c r="B2376" s="41" t="s">
        <v>7125</v>
      </c>
      <c r="C2376" s="41"/>
      <c r="D2376" s="41" t="s">
        <v>3056</v>
      </c>
      <c r="E2376" s="41"/>
      <c r="F2376" s="41"/>
      <c r="G2376" s="41"/>
      <c r="H2376" s="41"/>
      <c r="I2376" s="41"/>
      <c r="J2376" s="41"/>
      <c r="K2376" s="41"/>
      <c r="L2376" s="41" t="s">
        <v>7126</v>
      </c>
      <c r="M2376" s="41" t="s">
        <v>7127</v>
      </c>
      <c r="N2376" s="41"/>
      <c r="O2376" s="41" t="b">
        <v>0</v>
      </c>
      <c r="P2376" s="41" t="s">
        <v>1852</v>
      </c>
      <c r="Q2376" s="41" t="s">
        <v>1853</v>
      </c>
      <c r="R2376" s="41" t="s">
        <v>7124</v>
      </c>
    </row>
    <row r="2377" spans="1:18" x14ac:dyDescent="0.25">
      <c r="A2377" s="40" t="s">
        <v>7128</v>
      </c>
      <c r="B2377" s="40" t="s">
        <v>7129</v>
      </c>
      <c r="C2377" s="40"/>
      <c r="D2377" s="40" t="s">
        <v>1932</v>
      </c>
      <c r="E2377" s="40"/>
      <c r="F2377" s="40"/>
      <c r="G2377" s="40"/>
      <c r="H2377" s="40"/>
      <c r="I2377" s="40"/>
      <c r="J2377" s="40"/>
      <c r="K2377" s="40"/>
      <c r="L2377" s="40" t="s">
        <v>7130</v>
      </c>
      <c r="M2377" s="40" t="s">
        <v>7131</v>
      </c>
      <c r="N2377" s="40"/>
      <c r="O2377" s="40" t="b">
        <v>0</v>
      </c>
      <c r="P2377" s="40" t="s">
        <v>1852</v>
      </c>
      <c r="Q2377" s="40" t="s">
        <v>1853</v>
      </c>
      <c r="R2377" s="40" t="s">
        <v>7128</v>
      </c>
    </row>
    <row r="2378" spans="1:18" x14ac:dyDescent="0.25">
      <c r="A2378" s="41" t="s">
        <v>7132</v>
      </c>
      <c r="B2378" s="41" t="s">
        <v>7133</v>
      </c>
      <c r="C2378" s="41"/>
      <c r="D2378" s="41" t="s">
        <v>1932</v>
      </c>
      <c r="E2378" s="41"/>
      <c r="F2378" s="41"/>
      <c r="G2378" s="41"/>
      <c r="H2378" s="41"/>
      <c r="I2378" s="41"/>
      <c r="J2378" s="41"/>
      <c r="K2378" s="41"/>
      <c r="L2378" s="41" t="s">
        <v>7134</v>
      </c>
      <c r="M2378" s="41" t="s">
        <v>7135</v>
      </c>
      <c r="N2378" s="41"/>
      <c r="O2378" s="41" t="b">
        <v>0</v>
      </c>
      <c r="P2378" s="41" t="s">
        <v>1852</v>
      </c>
      <c r="Q2378" s="41" t="s">
        <v>1853</v>
      </c>
      <c r="R2378" s="41" t="s">
        <v>7132</v>
      </c>
    </row>
    <row r="2379" spans="1:18" x14ac:dyDescent="0.25">
      <c r="A2379" s="66" t="s">
        <v>7458</v>
      </c>
      <c r="B2379" s="40" t="s">
        <v>7459</v>
      </c>
      <c r="C2379" s="66"/>
      <c r="D2379" s="40" t="s">
        <v>1848</v>
      </c>
      <c r="E2379" s="66"/>
      <c r="F2379" s="66"/>
      <c r="G2379" s="40" t="s">
        <v>1813</v>
      </c>
      <c r="H2379" s="40" t="s">
        <v>1814</v>
      </c>
      <c r="I2379" s="41" t="s">
        <v>5580</v>
      </c>
      <c r="J2379" s="40" t="s">
        <v>7459</v>
      </c>
      <c r="K2379" s="66"/>
      <c r="L2379" s="66"/>
      <c r="M2379" s="66" t="s">
        <v>7460</v>
      </c>
      <c r="N2379" s="66"/>
      <c r="O2379" s="41" t="b">
        <v>0</v>
      </c>
      <c r="P2379" s="41" t="s">
        <v>1852</v>
      </c>
      <c r="Q2379" s="41" t="s">
        <v>1853</v>
      </c>
      <c r="R2379" s="41" t="s">
        <v>635</v>
      </c>
    </row>
    <row r="2380" spans="1:18" x14ac:dyDescent="0.25">
      <c r="A2380" s="67" t="s">
        <v>7461</v>
      </c>
      <c r="B2380" s="40" t="s">
        <v>7462</v>
      </c>
      <c r="C2380" s="67"/>
      <c r="D2380" s="40" t="s">
        <v>1848</v>
      </c>
      <c r="E2380" s="67"/>
      <c r="F2380" s="67"/>
      <c r="G2380" s="40" t="s">
        <v>1813</v>
      </c>
      <c r="H2380" s="40" t="s">
        <v>1814</v>
      </c>
      <c r="I2380" s="41" t="s">
        <v>5580</v>
      </c>
      <c r="J2380" s="40" t="s">
        <v>7462</v>
      </c>
      <c r="K2380" s="67"/>
      <c r="L2380" s="67"/>
      <c r="M2380" s="67" t="s">
        <v>7463</v>
      </c>
      <c r="N2380" s="67"/>
      <c r="O2380" s="41" t="b">
        <v>0</v>
      </c>
      <c r="P2380" s="41" t="s">
        <v>1852</v>
      </c>
      <c r="Q2380" s="41" t="s">
        <v>1853</v>
      </c>
      <c r="R2380" s="41" t="s">
        <v>635</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138"/>
  <sheetViews>
    <sheetView topLeftCell="B1" workbookViewId="0">
      <selection activeCell="G23" sqref="G23:H23"/>
    </sheetView>
  </sheetViews>
  <sheetFormatPr defaultRowHeight="15.75" x14ac:dyDescent="0.25"/>
  <cols>
    <col min="1" max="2" width="9.140625" style="70"/>
    <col min="3" max="3" width="22.5703125" style="70" bestFit="1" customWidth="1"/>
    <col min="4" max="4" width="14.85546875" style="70" bestFit="1" customWidth="1"/>
    <col min="5" max="5" width="15.5703125" style="60" bestFit="1" customWidth="1"/>
    <col min="6" max="6" width="9.140625" style="70"/>
    <col min="7" max="7" width="22.5703125" style="70" bestFit="1" customWidth="1"/>
    <col min="8" max="8" width="14.85546875" style="70" bestFit="1" customWidth="1"/>
    <col min="9" max="9" width="15.5703125" style="60" bestFit="1" customWidth="1"/>
    <col min="10" max="10" width="9.140625" style="70"/>
    <col min="11" max="11" width="22.28515625" style="70" bestFit="1" customWidth="1"/>
    <col min="12" max="16384" width="9.140625" style="70"/>
  </cols>
  <sheetData>
    <row r="1" spans="2:15" x14ac:dyDescent="0.25">
      <c r="B1" s="81" t="s">
        <v>7583</v>
      </c>
      <c r="C1" s="81"/>
      <c r="D1" s="81">
        <f>SUM(D3:D20)</f>
        <v>9910</v>
      </c>
      <c r="E1" s="82"/>
      <c r="F1" s="81" t="s">
        <v>7584</v>
      </c>
      <c r="G1" s="81"/>
      <c r="H1" s="81">
        <f>SUM(H3:H20)</f>
        <v>3449</v>
      </c>
      <c r="K1" s="103"/>
      <c r="L1" s="103"/>
      <c r="M1" s="103"/>
      <c r="N1" s="103"/>
      <c r="O1" s="103"/>
    </row>
    <row r="2" spans="2:15" x14ac:dyDescent="0.25">
      <c r="B2" s="83"/>
      <c r="C2" s="83" t="s">
        <v>7499</v>
      </c>
      <c r="D2" s="83" t="s">
        <v>7500</v>
      </c>
      <c r="E2" s="84" t="s">
        <v>7514</v>
      </c>
      <c r="F2" s="83"/>
      <c r="G2" s="83" t="s">
        <v>7499</v>
      </c>
      <c r="H2" s="83" t="s">
        <v>7500</v>
      </c>
      <c r="I2" s="73" t="s">
        <v>7514</v>
      </c>
      <c r="K2" s="78"/>
      <c r="L2" s="79" t="s">
        <v>7566</v>
      </c>
      <c r="M2" s="79" t="s">
        <v>7498</v>
      </c>
      <c r="N2" s="79" t="s">
        <v>7562</v>
      </c>
      <c r="O2" s="79" t="s">
        <v>7567</v>
      </c>
    </row>
    <row r="3" spans="2:15" x14ac:dyDescent="0.25">
      <c r="B3" s="83" t="s">
        <v>2174</v>
      </c>
      <c r="C3" s="85" t="s">
        <v>52</v>
      </c>
      <c r="D3" s="83">
        <f>SUMIF($C$26:$C$138,C3,$D$26:$D$138)</f>
        <v>472</v>
      </c>
      <c r="E3" s="86">
        <f>D3*46000</f>
        <v>21712000</v>
      </c>
      <c r="F3" s="83" t="s">
        <v>1796</v>
      </c>
      <c r="G3" s="85" t="s">
        <v>52</v>
      </c>
      <c r="H3" s="83">
        <f>SUMIFS('Đơn đặt hàng'!$R$2:$R$90288,'Đơn đặt hàng'!$J$2:$J$90288,'Chuyển Mã'!F3,'Đơn đặt hàng'!$L$2:$L$90288,'Chuyển Mã'!G3)</f>
        <v>105</v>
      </c>
      <c r="I3" s="86">
        <f>H3*46000</f>
        <v>4830000</v>
      </c>
      <c r="K3" s="80" t="s">
        <v>52</v>
      </c>
      <c r="L3" s="80">
        <f>IFERROR(SUMIFS(Xuat_Tra_Doi!$AJ$3:$AJ$1089,Xuat_Tra_Doi!$L$3:$L$1089,$L$2,Xuat_Tra_Doi!$AC$3:$AC$1089,K3),"")</f>
        <v>1</v>
      </c>
      <c r="M3" s="80">
        <f>SUMIFS(Xuat_Tra_Doi!$AJ$3:$AJ$1089,Xuat_Tra_Doi!$L$3:$L$1089,$M$2,Xuat_Tra_Doi!$AC$3:$AC$1089,K3)</f>
        <v>6</v>
      </c>
      <c r="N3" s="80">
        <f>SUMIFS(Xuat_Tra_Doi!$AJ$3:$AJ$1089,Xuat_Tra_Doi!$L$3:$L$1089,$N$2,Xuat_Tra_Doi!$AC$3:$AC$1089,K3)</f>
        <v>0</v>
      </c>
      <c r="O3" s="80">
        <f t="shared" ref="O3:O25" si="0">SUM(L3:N3)</f>
        <v>7</v>
      </c>
    </row>
    <row r="4" spans="2:15" x14ac:dyDescent="0.25">
      <c r="B4" s="83" t="s">
        <v>2174</v>
      </c>
      <c r="C4" s="85" t="s">
        <v>28</v>
      </c>
      <c r="D4" s="83">
        <f t="shared" ref="D4:D20" si="1">SUMIF($C$26:$C$138,C4,$D$26:$D$138)</f>
        <v>2497</v>
      </c>
      <c r="E4" s="86">
        <f>D4*73431</f>
        <v>183357207</v>
      </c>
      <c r="F4" s="83" t="s">
        <v>1796</v>
      </c>
      <c r="G4" s="85" t="s">
        <v>28</v>
      </c>
      <c r="H4" s="83">
        <f>SUMIFS('Đơn đặt hàng'!$R$2:$R$90288,'Đơn đặt hàng'!$J$2:$J$90288,'Chuyển Mã'!F4,'Đơn đặt hàng'!$L$2:$L$90288,'Chuyển Mã'!G4)</f>
        <v>1752</v>
      </c>
      <c r="I4" s="86">
        <f>H4*73431</f>
        <v>128651112</v>
      </c>
      <c r="K4" s="80" t="s">
        <v>28</v>
      </c>
      <c r="L4" s="80">
        <f>IFERROR(SUMIFS(Xuat_Tra_Doi!$AJ$3:$AJ$1089,Xuat_Tra_Doi!$L$3:$L$1089,$L$2,Xuat_Tra_Doi!$AC$3:$AC$1089,K4)," ")</f>
        <v>13</v>
      </c>
      <c r="M4" s="80">
        <f>SUMIFS(Xuat_Tra_Doi!$AJ$3:$AJ$1089,Xuat_Tra_Doi!$L$3:$L$1089,$M$2,Xuat_Tra_Doi!$AC$3:$AC$1089,K4)</f>
        <v>8</v>
      </c>
      <c r="N4" s="80">
        <f>SUMIFS(Xuat_Tra_Doi!$AJ$3:$AJ$1089,Xuat_Tra_Doi!$L$3:$L$1089,$N$2,Xuat_Tra_Doi!$AC$3:$AC$1089,K4)</f>
        <v>91</v>
      </c>
      <c r="O4" s="80">
        <f t="shared" si="0"/>
        <v>112</v>
      </c>
    </row>
    <row r="5" spans="2:15" x14ac:dyDescent="0.25">
      <c r="B5" s="83" t="s">
        <v>2174</v>
      </c>
      <c r="C5" s="85" t="s">
        <v>36</v>
      </c>
      <c r="D5" s="83">
        <f t="shared" si="1"/>
        <v>364</v>
      </c>
      <c r="E5" s="86">
        <f>D5*55595</f>
        <v>20236580</v>
      </c>
      <c r="F5" s="83" t="s">
        <v>1796</v>
      </c>
      <c r="G5" s="85" t="s">
        <v>36</v>
      </c>
      <c r="H5" s="83">
        <f>SUMIFS('Đơn đặt hàng'!$R$2:$R$90288,'Đơn đặt hàng'!$J$2:$J$90288,'Chuyển Mã'!F5,'Đơn đặt hàng'!$L$2:$L$90288,'Chuyển Mã'!G5)</f>
        <v>146</v>
      </c>
      <c r="I5" s="86">
        <f>H5*55595</f>
        <v>8116870</v>
      </c>
      <c r="K5" s="80" t="s">
        <v>36</v>
      </c>
      <c r="L5" s="80">
        <f>IFERROR(SUMIFS(Xuat_Tra_Doi!$AJ$3:$AJ$1089,Xuat_Tra_Doi!$L$3:$L$1089,$L$2,Xuat_Tra_Doi!$AC$3:$AC$1089,K5)," ")</f>
        <v>0</v>
      </c>
      <c r="M5" s="80">
        <f>SUMIFS(Xuat_Tra_Doi!$AJ$3:$AJ$1089,Xuat_Tra_Doi!$L$3:$L$1089,$M$2,Xuat_Tra_Doi!$AC$3:$AC$1089,K5)</f>
        <v>9</v>
      </c>
      <c r="N5" s="80">
        <f>SUMIFS(Xuat_Tra_Doi!$AJ$3:$AJ$1089,Xuat_Tra_Doi!$L$3:$L$1089,$N$2,Xuat_Tra_Doi!$AC$3:$AC$1089,K5)</f>
        <v>3</v>
      </c>
      <c r="O5" s="80">
        <f t="shared" si="0"/>
        <v>12</v>
      </c>
    </row>
    <row r="6" spans="2:15" x14ac:dyDescent="0.25">
      <c r="B6" s="83" t="s">
        <v>2174</v>
      </c>
      <c r="C6" s="85" t="s">
        <v>31</v>
      </c>
      <c r="D6" s="83">
        <f t="shared" si="1"/>
        <v>1411</v>
      </c>
      <c r="E6" s="86">
        <f>D6*111058</f>
        <v>156702838</v>
      </c>
      <c r="F6" s="83" t="s">
        <v>1796</v>
      </c>
      <c r="G6" s="85" t="s">
        <v>31</v>
      </c>
      <c r="H6" s="83">
        <f>SUMIFS('Đơn đặt hàng'!$R$2:$R$90288,'Đơn đặt hàng'!$J$2:$J$90288,'Chuyển Mã'!F6,'Đơn đặt hàng'!$L$2:$L$90288,'Chuyển Mã'!G6)</f>
        <v>704</v>
      </c>
      <c r="I6" s="86">
        <f>H6*111058</f>
        <v>78184832</v>
      </c>
      <c r="K6" s="80" t="s">
        <v>31</v>
      </c>
      <c r="L6" s="80">
        <f>IFERROR(SUMIFS(Xuat_Tra_Doi!$AJ$3:$AJ$1089,Xuat_Tra_Doi!$L$3:$L$1089,$L$2,Xuat_Tra_Doi!$AC$3:$AC$1089,K6)," ")</f>
        <v>16</v>
      </c>
      <c r="M6" s="80">
        <f>SUMIFS(Xuat_Tra_Doi!$AJ$3:$AJ$1089,Xuat_Tra_Doi!$L$3:$L$1089,$M$2,Xuat_Tra_Doi!$AC$3:$AC$1089,K6)</f>
        <v>66</v>
      </c>
      <c r="N6" s="80">
        <f>SUMIFS(Xuat_Tra_Doi!$AJ$3:$AJ$1089,Xuat_Tra_Doi!$L$3:$L$1089,$N$2,Xuat_Tra_Doi!$AC$3:$AC$1089,K6)</f>
        <v>61</v>
      </c>
      <c r="O6" s="80">
        <f t="shared" si="0"/>
        <v>143</v>
      </c>
    </row>
    <row r="7" spans="2:15" x14ac:dyDescent="0.25">
      <c r="B7" s="83" t="s">
        <v>2174</v>
      </c>
      <c r="C7" s="85" t="s">
        <v>40</v>
      </c>
      <c r="D7" s="83">
        <f t="shared" si="1"/>
        <v>277</v>
      </c>
      <c r="E7" s="86">
        <f>D7*74250</f>
        <v>20567250</v>
      </c>
      <c r="F7" s="83" t="s">
        <v>1796</v>
      </c>
      <c r="G7" s="85" t="s">
        <v>40</v>
      </c>
      <c r="H7" s="83">
        <f>SUMIFS('Đơn đặt hàng'!$R$2:$R$90288,'Đơn đặt hàng'!$J$2:$J$90288,'Chuyển Mã'!F7,'Đơn đặt hàng'!$L$2:$L$90288,'Chuyển Mã'!G7)</f>
        <v>19</v>
      </c>
      <c r="I7" s="86">
        <f>H7*74250</f>
        <v>1410750</v>
      </c>
      <c r="K7" s="80" t="s">
        <v>40</v>
      </c>
      <c r="L7" s="80">
        <f>IFERROR(SUMIFS(Xuat_Tra_Doi!$AJ$3:$AJ$1089,Xuat_Tra_Doi!$L$3:$L$1089,$L$2,Xuat_Tra_Doi!$AC$3:$AC$1089,K7)," ")</f>
        <v>0</v>
      </c>
      <c r="M7" s="80">
        <f>SUMIFS(Xuat_Tra_Doi!$AJ$3:$AJ$1089,Xuat_Tra_Doi!$L$3:$L$1089,$M$2,Xuat_Tra_Doi!$AC$3:$AC$1089,K7)</f>
        <v>6</v>
      </c>
      <c r="N7" s="80">
        <f>SUMIFS(Xuat_Tra_Doi!$AJ$3:$AJ$1089,Xuat_Tra_Doi!$L$3:$L$1089,$N$2,Xuat_Tra_Doi!$AC$3:$AC$1089,K7)</f>
        <v>0</v>
      </c>
      <c r="O7" s="80">
        <f t="shared" si="0"/>
        <v>6</v>
      </c>
    </row>
    <row r="8" spans="2:15" x14ac:dyDescent="0.25">
      <c r="B8" s="83" t="s">
        <v>2174</v>
      </c>
      <c r="C8" s="85" t="s">
        <v>50</v>
      </c>
      <c r="D8" s="83">
        <f t="shared" si="1"/>
        <v>32</v>
      </c>
      <c r="E8" s="86">
        <f>D8*50400</f>
        <v>1612800</v>
      </c>
      <c r="F8" s="83" t="s">
        <v>1796</v>
      </c>
      <c r="G8" s="85" t="s">
        <v>50</v>
      </c>
      <c r="H8" s="83">
        <f>SUMIFS('Đơn đặt hàng'!$R$2:$R$90288,'Đơn đặt hàng'!$J$2:$J$90288,'Chuyển Mã'!F8,'Đơn đặt hàng'!$L$2:$L$90288,'Chuyển Mã'!G8)</f>
        <v>17</v>
      </c>
      <c r="I8" s="86">
        <f>H8*50400</f>
        <v>856800</v>
      </c>
      <c r="K8" s="80" t="s">
        <v>50</v>
      </c>
      <c r="L8" s="80">
        <f>IFERROR(SUMIFS(Xuat_Tra_Doi!$AJ$3:$AJ$1089,Xuat_Tra_Doi!$L$3:$L$1089,$L$2,Xuat_Tra_Doi!$AC$3:$AC$1089,K8)," ")</f>
        <v>0</v>
      </c>
      <c r="M8" s="80">
        <f>SUMIFS(Xuat_Tra_Doi!$AJ$3:$AJ$1089,Xuat_Tra_Doi!$L$3:$L$1089,$M$2,Xuat_Tra_Doi!$AC$3:$AC$1089,K8)</f>
        <v>0</v>
      </c>
      <c r="N8" s="80">
        <f>SUMIFS(Xuat_Tra_Doi!$AJ$3:$AJ$1089,Xuat_Tra_Doi!$L$3:$L$1089,$N$2,Xuat_Tra_Doi!$AC$3:$AC$1089,K8)</f>
        <v>0</v>
      </c>
      <c r="O8" s="80">
        <f t="shared" si="0"/>
        <v>0</v>
      </c>
    </row>
    <row r="9" spans="2:15" x14ac:dyDescent="0.25">
      <c r="B9" s="83" t="s">
        <v>2174</v>
      </c>
      <c r="C9" s="85" t="s">
        <v>48</v>
      </c>
      <c r="D9" s="83">
        <f t="shared" si="1"/>
        <v>24</v>
      </c>
      <c r="E9" s="86">
        <f>D9*49500</f>
        <v>1188000</v>
      </c>
      <c r="F9" s="83" t="s">
        <v>1796</v>
      </c>
      <c r="G9" s="85" t="s">
        <v>48</v>
      </c>
      <c r="H9" s="83">
        <f>SUMIFS('Đơn đặt hàng'!$R$2:$R$90288,'Đơn đặt hàng'!$J$2:$J$90288,'Chuyển Mã'!F9,'Đơn đặt hàng'!$L$2:$L$90288,'Chuyển Mã'!G9)</f>
        <v>42</v>
      </c>
      <c r="I9" s="86">
        <f>H9*49500</f>
        <v>2079000</v>
      </c>
      <c r="K9" s="80" t="s">
        <v>48</v>
      </c>
      <c r="L9" s="80">
        <f>IFERROR(SUMIFS(Xuat_Tra_Doi!$AJ$3:$AJ$1089,Xuat_Tra_Doi!$L$3:$L$1089,$L$2,Xuat_Tra_Doi!$AC$3:$AC$1089,K9)," ")</f>
        <v>0</v>
      </c>
      <c r="M9" s="80">
        <f>SUMIFS(Xuat_Tra_Doi!$AJ$3:$AJ$1089,Xuat_Tra_Doi!$L$3:$L$1089,$M$2,Xuat_Tra_Doi!$AC$3:$AC$1089,K9)</f>
        <v>0</v>
      </c>
      <c r="N9" s="80">
        <f>SUMIFS(Xuat_Tra_Doi!$AJ$3:$AJ$1089,Xuat_Tra_Doi!$L$3:$L$1089,$N$2,Xuat_Tra_Doi!$AC$3:$AC$1089,K9)</f>
        <v>0</v>
      </c>
      <c r="O9" s="80">
        <f t="shared" si="0"/>
        <v>0</v>
      </c>
    </row>
    <row r="10" spans="2:15" x14ac:dyDescent="0.25">
      <c r="B10" s="83" t="s">
        <v>2174</v>
      </c>
      <c r="C10" s="85" t="s">
        <v>33</v>
      </c>
      <c r="D10" s="83">
        <f t="shared" si="1"/>
        <v>651</v>
      </c>
      <c r="E10" s="86">
        <f>D10*50182</f>
        <v>32668482</v>
      </c>
      <c r="F10" s="83" t="s">
        <v>1796</v>
      </c>
      <c r="G10" s="85" t="s">
        <v>33</v>
      </c>
      <c r="H10" s="83">
        <f>SUMIFS('Đơn đặt hàng'!$R$2:$R$90288,'Đơn đặt hàng'!$J$2:$J$90288,'Chuyển Mã'!F10,'Đơn đặt hàng'!$L$2:$L$90288,'Chuyển Mã'!G10)</f>
        <v>219</v>
      </c>
      <c r="I10" s="86">
        <f>H10*50182</f>
        <v>10989858</v>
      </c>
      <c r="K10" s="80" t="s">
        <v>33</v>
      </c>
      <c r="L10" s="80">
        <f>IFERROR(SUMIFS(Xuat_Tra_Doi!$AJ$3:$AJ$1089,Xuat_Tra_Doi!$L$3:$L$1089,$L$2,Xuat_Tra_Doi!$AC$3:$AC$1089,K10)," ")</f>
        <v>3</v>
      </c>
      <c r="M10" s="80">
        <f>SUMIFS(Xuat_Tra_Doi!$AJ$3:$AJ$1089,Xuat_Tra_Doi!$L$3:$L$1089,$M$2,Xuat_Tra_Doi!$AC$3:$AC$1089,K10)</f>
        <v>7</v>
      </c>
      <c r="N10" s="80">
        <f>SUMIFS(Xuat_Tra_Doi!$AJ$3:$AJ$1089,Xuat_Tra_Doi!$L$3:$L$1089,$N$2,Xuat_Tra_Doi!$AC$3:$AC$1089,K10)</f>
        <v>0</v>
      </c>
      <c r="O10" s="80">
        <f t="shared" si="0"/>
        <v>10</v>
      </c>
    </row>
    <row r="11" spans="2:15" x14ac:dyDescent="0.25">
      <c r="B11" s="83" t="s">
        <v>2174</v>
      </c>
      <c r="C11" s="85" t="s">
        <v>42</v>
      </c>
      <c r="D11" s="83">
        <f t="shared" si="1"/>
        <v>142</v>
      </c>
      <c r="E11" s="86">
        <f>D11*70950</f>
        <v>10074900</v>
      </c>
      <c r="F11" s="83" t="s">
        <v>1796</v>
      </c>
      <c r="G11" s="85" t="s">
        <v>42</v>
      </c>
      <c r="H11" s="83">
        <f>SUMIFS('Đơn đặt hàng'!$R$2:$R$90288,'Đơn đặt hàng'!$J$2:$J$90288,'Chuyển Mã'!F11,'Đơn đặt hàng'!$L$2:$L$90288,'Chuyển Mã'!G11)</f>
        <v>15</v>
      </c>
      <c r="I11" s="86">
        <f>H11*70950</f>
        <v>1064250</v>
      </c>
      <c r="K11" s="80" t="s">
        <v>42</v>
      </c>
      <c r="L11" s="80">
        <f>IFERROR(SUMIFS(Xuat_Tra_Doi!$AJ$3:$AJ$1089,Xuat_Tra_Doi!$L$3:$L$1089,$L$2,Xuat_Tra_Doi!$AC$3:$AC$1089,K11)," ")</f>
        <v>0</v>
      </c>
      <c r="M11" s="80">
        <f>SUMIFS(Xuat_Tra_Doi!$AJ$3:$AJ$1089,Xuat_Tra_Doi!$L$3:$L$1089,$M$2,Xuat_Tra_Doi!$AC$3:$AC$1089,K11)</f>
        <v>1</v>
      </c>
      <c r="N11" s="80">
        <f>SUMIFS(Xuat_Tra_Doi!$AJ$3:$AJ$1089,Xuat_Tra_Doi!$L$3:$L$1089,$N$2,Xuat_Tra_Doi!$AC$3:$AC$1089,K11)</f>
        <v>0</v>
      </c>
      <c r="O11" s="80">
        <f t="shared" si="0"/>
        <v>1</v>
      </c>
    </row>
    <row r="12" spans="2:15" x14ac:dyDescent="0.25">
      <c r="B12" s="83" t="s">
        <v>2174</v>
      </c>
      <c r="C12" s="85" t="s">
        <v>548</v>
      </c>
      <c r="D12" s="83">
        <f t="shared" si="1"/>
        <v>292</v>
      </c>
      <c r="E12" s="86">
        <f>D12*116096</f>
        <v>33900032</v>
      </c>
      <c r="F12" s="83" t="s">
        <v>1796</v>
      </c>
      <c r="G12" s="85" t="s">
        <v>548</v>
      </c>
      <c r="H12" s="83">
        <f>SUMIFS('Đơn đặt hàng'!$R$2:$R$90288,'Đơn đặt hàng'!$J$2:$J$90288,'Chuyển Mã'!F12,'Đơn đặt hàng'!$L$2:$L$90288,'Chuyển Mã'!G12)</f>
        <v>274</v>
      </c>
      <c r="I12" s="86">
        <f>H12*116096</f>
        <v>31810304</v>
      </c>
      <c r="K12" s="80" t="s">
        <v>548</v>
      </c>
      <c r="L12" s="80">
        <f>IFERROR(SUMIFS(Xuat_Tra_Doi!$AJ$3:$AJ$1089,Xuat_Tra_Doi!$L$3:$L$1089,$L$2,Xuat_Tra_Doi!$AC$3:$AC$1089,K12)," ")</f>
        <v>1</v>
      </c>
      <c r="M12" s="80">
        <f>SUMIFS(Xuat_Tra_Doi!$AJ$3:$AJ$1089,Xuat_Tra_Doi!$L$3:$L$1089,$M$2,Xuat_Tra_Doi!$AC$3:$AC$1089,K12)</f>
        <v>2</v>
      </c>
      <c r="N12" s="80">
        <f>SUMIFS(Xuat_Tra_Doi!$AJ$3:$AJ$1089,Xuat_Tra_Doi!$L$3:$L$1089,$N$2,Xuat_Tra_Doi!$AC$3:$AC$1089,K12)</f>
        <v>0</v>
      </c>
      <c r="O12" s="80">
        <f t="shared" si="0"/>
        <v>3</v>
      </c>
    </row>
    <row r="13" spans="2:15" x14ac:dyDescent="0.25">
      <c r="B13" s="83" t="s">
        <v>2174</v>
      </c>
      <c r="C13" s="85" t="s">
        <v>56</v>
      </c>
      <c r="D13" s="83">
        <f t="shared" si="1"/>
        <v>140</v>
      </c>
      <c r="E13" s="86">
        <f>D13*Gia_MB!E64</f>
        <v>0</v>
      </c>
      <c r="F13" s="83" t="s">
        <v>1796</v>
      </c>
      <c r="G13" s="85" t="s">
        <v>56</v>
      </c>
      <c r="H13" s="83">
        <f>SUMIFS('Đơn đặt hàng'!$R$2:$R$90288,'Đơn đặt hàng'!$J$2:$J$90288,'Chuyển Mã'!F13,'Đơn đặt hàng'!$L$2:$L$90288,'Chuyển Mã'!G13)</f>
        <v>3</v>
      </c>
      <c r="I13" s="86">
        <f>H13*111606</f>
        <v>334818</v>
      </c>
      <c r="K13" s="80" t="s">
        <v>56</v>
      </c>
      <c r="L13" s="80">
        <f>IFERROR(SUMIFS(Xuat_Tra_Doi!$AJ$3:$AJ$1089,Xuat_Tra_Doi!$L$3:$L$1089,$L$2,Xuat_Tra_Doi!$AC$3:$AC$1089,K13)," ")</f>
        <v>0</v>
      </c>
      <c r="M13" s="80">
        <f>SUMIFS(Xuat_Tra_Doi!$AJ$3:$AJ$1089,Xuat_Tra_Doi!$L$3:$L$1089,$M$2,Xuat_Tra_Doi!$AC$3:$AC$1089,K13)</f>
        <v>3</v>
      </c>
      <c r="N13" s="80">
        <f>SUMIFS(Xuat_Tra_Doi!$AJ$3:$AJ$1089,Xuat_Tra_Doi!$L$3:$L$1089,$N$2,Xuat_Tra_Doi!$AC$3:$AC$1089,K13)</f>
        <v>34</v>
      </c>
      <c r="O13" s="80">
        <f t="shared" si="0"/>
        <v>37</v>
      </c>
    </row>
    <row r="14" spans="2:15" x14ac:dyDescent="0.25">
      <c r="B14" s="83" t="s">
        <v>2174</v>
      </c>
      <c r="C14" s="85" t="s">
        <v>1785</v>
      </c>
      <c r="D14" s="83">
        <f t="shared" si="1"/>
        <v>30</v>
      </c>
      <c r="E14" s="86">
        <f>D14*Gia_MB!I248</f>
        <v>2175000</v>
      </c>
      <c r="F14" s="83" t="s">
        <v>1796</v>
      </c>
      <c r="G14" s="85" t="s">
        <v>1785</v>
      </c>
      <c r="H14" s="83">
        <f>SUMIFS('Đơn đặt hàng'!$R$2:$R$90288,'Đơn đặt hàng'!$J$2:$J$90288,'Chuyển Mã'!F14,'Đơn đặt hàng'!$L$2:$L$90288,'Chuyển Mã'!G14)</f>
        <v>0</v>
      </c>
      <c r="I14" s="86">
        <f>H14*72500</f>
        <v>0</v>
      </c>
      <c r="K14" s="80" t="s">
        <v>1785</v>
      </c>
      <c r="L14" s="80">
        <f>IFERROR(SUMIFS(Xuat_Tra_Doi!$AJ$3:$AJ$1089,Xuat_Tra_Doi!$L$3:$L$1089,$L$2,Xuat_Tra_Doi!$AC$3:$AC$1089,K14)," ")</f>
        <v>0</v>
      </c>
      <c r="M14" s="80">
        <f>SUMIFS(Xuat_Tra_Doi!$AJ$3:$AJ$1089,Xuat_Tra_Doi!$L$3:$L$1089,$M$2,Xuat_Tra_Doi!$AC$3:$AC$1089,K14)</f>
        <v>0</v>
      </c>
      <c r="N14" s="80">
        <f>SUMIFS(Xuat_Tra_Doi!$AJ$3:$AJ$1089,Xuat_Tra_Doi!$L$3:$L$1089,$N$2,Xuat_Tra_Doi!$AC$3:$AC$1089,K14)</f>
        <v>0</v>
      </c>
      <c r="O14" s="80">
        <f t="shared" si="0"/>
        <v>0</v>
      </c>
    </row>
    <row r="15" spans="2:15" x14ac:dyDescent="0.25">
      <c r="B15" s="83" t="s">
        <v>2174</v>
      </c>
      <c r="C15" s="85" t="s">
        <v>1725</v>
      </c>
      <c r="D15" s="83">
        <f t="shared" si="1"/>
        <v>20</v>
      </c>
      <c r="E15" s="86">
        <f>D15*Gia_MB!I249</f>
        <v>1400000</v>
      </c>
      <c r="F15" s="83" t="s">
        <v>1796</v>
      </c>
      <c r="G15" s="85" t="s">
        <v>1725</v>
      </c>
      <c r="H15" s="83">
        <f>SUMIFS('Đơn đặt hàng'!$R$2:$R$90288,'Đơn đặt hàng'!$J$2:$J$90288,'Chuyển Mã'!F15,'Đơn đặt hàng'!$L$2:$L$90288,'Chuyển Mã'!G15)</f>
        <v>0</v>
      </c>
      <c r="I15" s="86">
        <f>H15*70000</f>
        <v>0</v>
      </c>
      <c r="K15" s="80" t="s">
        <v>1725</v>
      </c>
      <c r="L15" s="80">
        <f>IFERROR(SUMIFS(Xuat_Tra_Doi!$AJ$3:$AJ$1089,Xuat_Tra_Doi!$L$3:$L$1089,$L$2,Xuat_Tra_Doi!$AC$3:$AC$1089,K15)," ")</f>
        <v>0</v>
      </c>
      <c r="M15" s="80">
        <f>SUMIFS(Xuat_Tra_Doi!$AJ$3:$AJ$1089,Xuat_Tra_Doi!$L$3:$L$1089,$M$2,Xuat_Tra_Doi!$AC$3:$AC$1089,K15)</f>
        <v>0</v>
      </c>
      <c r="N15" s="80">
        <f>SUMIFS(Xuat_Tra_Doi!$AJ$3:$AJ$1089,Xuat_Tra_Doi!$L$3:$L$1089,$N$2,Xuat_Tra_Doi!$AC$3:$AC$1089,K15)</f>
        <v>0</v>
      </c>
      <c r="O15" s="80">
        <f t="shared" si="0"/>
        <v>0</v>
      </c>
    </row>
    <row r="16" spans="2:15" x14ac:dyDescent="0.25">
      <c r="B16" s="83" t="s">
        <v>2174</v>
      </c>
      <c r="C16" s="85" t="s">
        <v>557</v>
      </c>
      <c r="D16" s="83">
        <f t="shared" si="1"/>
        <v>2777</v>
      </c>
      <c r="E16" s="86">
        <f>D16*Gia_MB!F206</f>
        <v>184545535</v>
      </c>
      <c r="F16" s="83" t="s">
        <v>1796</v>
      </c>
      <c r="G16" s="85" t="s">
        <v>557</v>
      </c>
      <c r="H16" s="83">
        <f>SUMIFS('Đơn đặt hàng'!$R$2:$R$90288,'Đơn đặt hàng'!$J$2:$J$90288,'Chuyển Mã'!F16,'Đơn đặt hàng'!$L$2:$L$90288,'Chuyển Mã'!G16)</f>
        <v>145</v>
      </c>
      <c r="I16" s="86">
        <f>H16*22217</f>
        <v>3221465</v>
      </c>
      <c r="K16" s="80" t="s">
        <v>557</v>
      </c>
      <c r="L16" s="80">
        <f>IFERROR(SUMIFS(Xuat_Tra_Doi!$AJ$3:$AJ$1089,Xuat_Tra_Doi!$L$3:$L$1089,$L$2,Xuat_Tra_Doi!$AC$3:$AC$1089,K16)," ")</f>
        <v>0</v>
      </c>
      <c r="M16" s="80">
        <f>SUMIFS(Xuat_Tra_Doi!$AJ$3:$AJ$1089,Xuat_Tra_Doi!$L$3:$L$1089,$M$2,Xuat_Tra_Doi!$AC$3:$AC$1089,K16)</f>
        <v>3</v>
      </c>
      <c r="N16" s="80">
        <f>SUMIFS(Xuat_Tra_Doi!$AJ$3:$AJ$1089,Xuat_Tra_Doi!$L$3:$L$1089,$N$2,Xuat_Tra_Doi!$AC$3:$AC$1089,K16)</f>
        <v>0</v>
      </c>
      <c r="O16" s="80">
        <f t="shared" si="0"/>
        <v>3</v>
      </c>
    </row>
    <row r="17" spans="2:15" x14ac:dyDescent="0.25">
      <c r="B17" s="83" t="s">
        <v>2174</v>
      </c>
      <c r="C17" s="85" t="s">
        <v>569</v>
      </c>
      <c r="D17" s="83">
        <f t="shared" si="1"/>
        <v>189</v>
      </c>
      <c r="E17" s="86">
        <f>D17*Gia_MB!F311</f>
        <v>7087500</v>
      </c>
      <c r="F17" s="83" t="s">
        <v>1796</v>
      </c>
      <c r="G17" s="85" t="s">
        <v>569</v>
      </c>
      <c r="H17" s="83">
        <f>SUMIFS('Đơn đặt hàng'!$R$2:$R$90288,'Đơn đặt hàng'!$J$2:$J$90288,'Chuyển Mã'!F17,'Đơn đặt hàng'!$L$2:$L$90288,'Chuyển Mã'!G17)</f>
        <v>0</v>
      </c>
      <c r="I17" s="86">
        <f>H17*22500</f>
        <v>0</v>
      </c>
      <c r="K17" s="80" t="s">
        <v>569</v>
      </c>
      <c r="L17" s="80">
        <f>IFERROR(SUMIFS(Xuat_Tra_Doi!$AJ$3:$AJ$1089,Xuat_Tra_Doi!$L$3:$L$1089,$L$2,Xuat_Tra_Doi!$AC$3:$AC$1089,K17)," ")</f>
        <v>0</v>
      </c>
      <c r="M17" s="80">
        <f>SUMIFS(Xuat_Tra_Doi!$AJ$3:$AJ$1089,Xuat_Tra_Doi!$L$3:$L$1089,$M$2,Xuat_Tra_Doi!$AC$3:$AC$1089,K17)</f>
        <v>0</v>
      </c>
      <c r="N17" s="80">
        <f>SUMIFS(Xuat_Tra_Doi!$AJ$3:$AJ$1089,Xuat_Tra_Doi!$L$3:$L$1089,$N$2,Xuat_Tra_Doi!$AC$3:$AC$1089,K17)</f>
        <v>0</v>
      </c>
      <c r="O17" s="80">
        <f t="shared" si="0"/>
        <v>0</v>
      </c>
    </row>
    <row r="18" spans="2:15" x14ac:dyDescent="0.25">
      <c r="B18" s="83" t="s">
        <v>2174</v>
      </c>
      <c r="C18" s="85" t="s">
        <v>559</v>
      </c>
      <c r="D18" s="83">
        <f t="shared" si="1"/>
        <v>324</v>
      </c>
      <c r="E18" s="86">
        <f>D18*70000</f>
        <v>22680000</v>
      </c>
      <c r="F18" s="83" t="s">
        <v>1796</v>
      </c>
      <c r="G18" s="85" t="s">
        <v>559</v>
      </c>
      <c r="H18" s="83">
        <f>SUMIFS('Đơn đặt hàng'!$R$2:$R$90288,'Đơn đặt hàng'!$J$2:$J$90288,'Chuyển Mã'!F18,'Đơn đặt hàng'!$L$2:$L$90288,'Chuyển Mã'!G18)</f>
        <v>8</v>
      </c>
      <c r="I18" s="86">
        <f>H18*70000</f>
        <v>560000</v>
      </c>
      <c r="K18" s="80" t="s">
        <v>559</v>
      </c>
      <c r="L18" s="80">
        <f>IFERROR(SUMIFS(Xuat_Tra_Doi!$AJ$3:$AJ$1089,Xuat_Tra_Doi!$L$3:$L$1089,$L$2,Xuat_Tra_Doi!$AC$3:$AC$1089,K18)," ")</f>
        <v>0</v>
      </c>
      <c r="M18" s="80">
        <f>SUMIFS(Xuat_Tra_Doi!$AJ$3:$AJ$1089,Xuat_Tra_Doi!$L$3:$L$1089,$M$2,Xuat_Tra_Doi!$AC$3:$AC$1089,K18)</f>
        <v>1</v>
      </c>
      <c r="N18" s="80">
        <f>SUMIFS(Xuat_Tra_Doi!$AJ$3:$AJ$1089,Xuat_Tra_Doi!$L$3:$L$1089,$N$2,Xuat_Tra_Doi!$AC$3:$AC$1089,K18)</f>
        <v>0</v>
      </c>
      <c r="O18" s="80">
        <f t="shared" si="0"/>
        <v>1</v>
      </c>
    </row>
    <row r="19" spans="2:15" x14ac:dyDescent="0.25">
      <c r="B19" s="83" t="s">
        <v>2174</v>
      </c>
      <c r="C19" s="85" t="s">
        <v>571</v>
      </c>
      <c r="D19" s="83">
        <f t="shared" si="1"/>
        <v>253</v>
      </c>
      <c r="E19" s="86">
        <f>D19*Gia_MB!F322</f>
        <v>9136083</v>
      </c>
      <c r="F19" s="83" t="s">
        <v>1796</v>
      </c>
      <c r="G19" s="85" t="s">
        <v>571</v>
      </c>
      <c r="H19" s="83">
        <f>SUMIFS('Đơn đặt hàng'!$R$2:$R$90288,'Đơn đặt hàng'!$J$2:$J$90288,'Chuyển Mã'!F19,'Đơn đặt hàng'!$L$2:$L$90288,'Chuyển Mã'!G19)</f>
        <v>0</v>
      </c>
      <c r="I19" s="86">
        <f>H19*21667</f>
        <v>0</v>
      </c>
      <c r="K19" s="80" t="s">
        <v>571</v>
      </c>
      <c r="L19" s="80">
        <f>IFERROR(SUMIFS(Xuat_Tra_Doi!$AJ$3:$AJ$1089,Xuat_Tra_Doi!$L$3:$L$1089,$L$2,Xuat_Tra_Doi!$AC$3:$AC$1089,K19)," ")</f>
        <v>32</v>
      </c>
      <c r="M19" s="80">
        <f>SUMIFS(Xuat_Tra_Doi!$AJ$3:$AJ$1089,Xuat_Tra_Doi!$L$3:$L$1089,$M$2,Xuat_Tra_Doi!$AC$3:$AC$1089,K19)</f>
        <v>0</v>
      </c>
      <c r="N19" s="80">
        <f>SUMIFS(Xuat_Tra_Doi!$AJ$3:$AJ$1089,Xuat_Tra_Doi!$L$3:$L$1089,$N$2,Xuat_Tra_Doi!$AC$3:$AC$1089,K19)</f>
        <v>0</v>
      </c>
      <c r="O19" s="80">
        <f t="shared" si="0"/>
        <v>32</v>
      </c>
    </row>
    <row r="20" spans="2:15" x14ac:dyDescent="0.25">
      <c r="B20" s="83" t="s">
        <v>2174</v>
      </c>
      <c r="C20" s="85" t="s">
        <v>554</v>
      </c>
      <c r="D20" s="83">
        <f t="shared" si="1"/>
        <v>15</v>
      </c>
      <c r="E20" s="86">
        <f>D20*Gia_MB!I996</f>
        <v>1608075</v>
      </c>
      <c r="F20" s="83" t="s">
        <v>1796</v>
      </c>
      <c r="G20" s="85" t="s">
        <v>554</v>
      </c>
      <c r="H20" s="83">
        <f>SUMIFS('Đơn đặt hàng'!$R$2:$R$90288,'Đơn đặt hàng'!$J$2:$J$90288,'Chuyển Mã'!F20,'Đơn đặt hàng'!$L$2:$L$90288,'Chuyển Mã'!G20)</f>
        <v>0</v>
      </c>
      <c r="I20" s="86">
        <f>H20*101845</f>
        <v>0</v>
      </c>
      <c r="K20" s="80" t="s">
        <v>554</v>
      </c>
      <c r="L20" s="80">
        <f>IFERROR(SUMIFS(Xuat_Tra_Doi!$AJ$3:$AJ$1089,Xuat_Tra_Doi!$L$3:$L$1089,$L$2,Xuat_Tra_Doi!$AC$3:$AC$1089,K20)," ")</f>
        <v>0</v>
      </c>
      <c r="M20" s="80">
        <f>SUMIFS(Xuat_Tra_Doi!$AJ$3:$AJ$1089,Xuat_Tra_Doi!$L$3:$L$1089,$M$2,Xuat_Tra_Doi!$AC$3:$AC$1089,K20)</f>
        <v>0</v>
      </c>
      <c r="N20" s="80">
        <f>SUMIFS(Xuat_Tra_Doi!$AJ$3:$AJ$1089,Xuat_Tra_Doi!$L$3:$L$1089,$N$2,Xuat_Tra_Doi!$AC$3:$AC$1089,K20)</f>
        <v>0</v>
      </c>
      <c r="O20" s="80">
        <f t="shared" si="0"/>
        <v>0</v>
      </c>
    </row>
    <row r="21" spans="2:15" x14ac:dyDescent="0.25">
      <c r="E21" s="86">
        <f>SUM(E3:E20)</f>
        <v>710652282</v>
      </c>
      <c r="I21" s="86">
        <f>SUM(I3:I20)</f>
        <v>272110059</v>
      </c>
      <c r="K21" s="80"/>
      <c r="L21" s="80">
        <f>IFERROR(SUMIFS(Xuat_Tra_Doi!$AJ$3:$AJ$1089,Xuat_Tra_Doi!$L$3:$L$1089,$L$2,Xuat_Tra_Doi!$AC$3:$AC$1089,K21)," ")</f>
        <v>0</v>
      </c>
      <c r="M21" s="80">
        <f>SUMIFS(Xuat_Tra_Doi!$AJ$3:$AJ$1089,Xuat_Tra_Doi!$L$3:$L$1089,$M$2,Xuat_Tra_Doi!$AC$3:$AC$1089,K21)</f>
        <v>0</v>
      </c>
      <c r="N21" s="80">
        <f>SUMIFS(Xuat_Tra_Doi!$AJ$3:$AJ$1089,Xuat_Tra_Doi!$L$3:$L$1089,$N$2,Xuat_Tra_Doi!$AC$3:$AC$1089,K21)</f>
        <v>0</v>
      </c>
      <c r="O21" s="80">
        <f t="shared" si="0"/>
        <v>0</v>
      </c>
    </row>
    <row r="22" spans="2:15" x14ac:dyDescent="0.25">
      <c r="I22" s="86"/>
      <c r="K22" s="80"/>
      <c r="L22" s="80">
        <f>IFERROR(SUMIFS(Xuat_Tra_Doi!$AJ$3:$AJ$1089,Xuat_Tra_Doi!$L$3:$L$1089,$L$2,Xuat_Tra_Doi!$AC$3:$AC$1089,K22)," ")</f>
        <v>0</v>
      </c>
      <c r="M22" s="80">
        <f>SUMIFS(Xuat_Tra_Doi!$AJ$3:$AJ$1089,Xuat_Tra_Doi!$L$3:$L$1089,$M$2,Xuat_Tra_Doi!$AC$3:$AC$1089,K22)</f>
        <v>0</v>
      </c>
      <c r="N22" s="80">
        <f>SUMIFS(Xuat_Tra_Doi!$AJ$3:$AJ$1089,Xuat_Tra_Doi!$L$3:$L$1089,$N$2,Xuat_Tra_Doi!$AC$3:$AC$1089,K22)</f>
        <v>0</v>
      </c>
      <c r="O22" s="80">
        <f t="shared" si="0"/>
        <v>0</v>
      </c>
    </row>
    <row r="23" spans="2:15" x14ac:dyDescent="0.25">
      <c r="G23" s="102" t="s">
        <v>7515</v>
      </c>
      <c r="H23" s="102"/>
      <c r="I23" s="87">
        <f>E21+I21</f>
        <v>982762341</v>
      </c>
      <c r="K23" s="80"/>
      <c r="L23" s="80">
        <f>IFERROR(SUMIFS(Xuat_Tra_Doi!$AJ$3:$AJ$1089,Xuat_Tra_Doi!$L$3:$L$1089,$L$2,Xuat_Tra_Doi!$AC$3:$AC$1089,K23)," ")</f>
        <v>0</v>
      </c>
      <c r="M23" s="80">
        <f>SUMIFS(Xuat_Tra_Doi!$AJ$3:$AJ$1089,Xuat_Tra_Doi!$L$3:$L$1089,$M$2,Xuat_Tra_Doi!$AC$3:$AC$1089,K23)</f>
        <v>0</v>
      </c>
      <c r="N23" s="80">
        <f>SUMIFS(Xuat_Tra_Doi!$AJ$3:$AJ$1089,Xuat_Tra_Doi!$L$3:$L$1089,$N$2,Xuat_Tra_Doi!$AC$3:$AC$1089,K23)</f>
        <v>0</v>
      </c>
      <c r="O23" s="80">
        <f t="shared" si="0"/>
        <v>0</v>
      </c>
    </row>
    <row r="24" spans="2:15" x14ac:dyDescent="0.25">
      <c r="K24" s="80"/>
      <c r="L24" s="80">
        <f>IFERROR(SUMIFS(Xuat_Tra_Doi!$AJ$3:$AJ$1089,Xuat_Tra_Doi!$L$3:$L$1089,$L$2,Xuat_Tra_Doi!$AC$3:$AC$1089,K24)," ")</f>
        <v>0</v>
      </c>
      <c r="M24" s="80">
        <f>SUMIFS(Xuat_Tra_Doi!$AJ$3:$AJ$1089,Xuat_Tra_Doi!$L$3:$L$1089,$M$2,Xuat_Tra_Doi!$AC$3:$AC$1089,K24)</f>
        <v>0</v>
      </c>
      <c r="N24" s="80">
        <f>SUMIFS(Xuat_Tra_Doi!$AJ$3:$AJ$1089,Xuat_Tra_Doi!$L$3:$L$1089,$N$2,Xuat_Tra_Doi!$AC$3:$AC$1089,K24)</f>
        <v>0</v>
      </c>
      <c r="O24" s="80">
        <f t="shared" si="0"/>
        <v>0</v>
      </c>
    </row>
    <row r="25" spans="2:15" x14ac:dyDescent="0.25">
      <c r="B25" s="71"/>
      <c r="C25" s="71" t="s">
        <v>7499</v>
      </c>
      <c r="D25" s="71" t="s">
        <v>7500</v>
      </c>
      <c r="K25" s="80"/>
      <c r="L25" s="80">
        <f>IFERROR(SUMIFS(Xuat_Tra_Doi!$AJ$3:$AJ$1089,Xuat_Tra_Doi!$L$3:$L$1089,$L$2,Xuat_Tra_Doi!$AC$3:$AC$1089,K25)," ")</f>
        <v>0</v>
      </c>
      <c r="M25" s="80">
        <f>SUMIFS(Xuat_Tra_Doi!$AJ$3:$AJ$1089,Xuat_Tra_Doi!$L$3:$L$1089,$M$2,Xuat_Tra_Doi!$AC$3:$AC$1089,K25)</f>
        <v>0</v>
      </c>
      <c r="N25" s="80">
        <f>SUMIFS(Xuat_Tra_Doi!$AJ$3:$AJ$1089,Xuat_Tra_Doi!$L$3:$L$1089,$N$2,Xuat_Tra_Doi!$AC$3:$AC$1089,K25)</f>
        <v>0</v>
      </c>
      <c r="O25" s="80">
        <f t="shared" si="0"/>
        <v>0</v>
      </c>
    </row>
    <row r="26" spans="2:15" x14ac:dyDescent="0.25">
      <c r="B26" s="83" t="s">
        <v>76</v>
      </c>
      <c r="C26" s="85" t="s">
        <v>52</v>
      </c>
      <c r="D26" s="83">
        <f>SUMIFS('Đơn đặt hàng'!$R$2:$R$90288,'Đơn đặt hàng'!$J$2:$J$90288,'Chuyển Mã'!B26,'Đơn đặt hàng'!$L$2:$L$90288,'Chuyển Mã'!C26)</f>
        <v>0</v>
      </c>
      <c r="K26"/>
      <c r="L26"/>
      <c r="M26"/>
      <c r="N26"/>
      <c r="O26"/>
    </row>
    <row r="27" spans="2:15" x14ac:dyDescent="0.25">
      <c r="B27" s="83" t="s">
        <v>76</v>
      </c>
      <c r="C27" s="85" t="s">
        <v>28</v>
      </c>
      <c r="D27" s="83">
        <f>SUMIFS('Đơn đặt hàng'!$R$2:$R$90288,'Đơn đặt hàng'!$J$2:$J$90288,'Chuyển Mã'!B27,'Đơn đặt hàng'!$L$2:$L$90288,'Chuyển Mã'!C27)</f>
        <v>0</v>
      </c>
    </row>
    <row r="28" spans="2:15" x14ac:dyDescent="0.25">
      <c r="B28" s="83" t="s">
        <v>76</v>
      </c>
      <c r="C28" s="85" t="s">
        <v>36</v>
      </c>
      <c r="D28" s="83">
        <f>SUMIFS('Đơn đặt hàng'!$R$2:$R$90288,'Đơn đặt hàng'!$J$2:$J$90288,'Chuyển Mã'!B28,'Đơn đặt hàng'!$L$2:$L$90288,'Chuyển Mã'!C28)</f>
        <v>0</v>
      </c>
    </row>
    <row r="29" spans="2:15" x14ac:dyDescent="0.25">
      <c r="B29" s="83" t="s">
        <v>76</v>
      </c>
      <c r="C29" s="85" t="s">
        <v>31</v>
      </c>
      <c r="D29" s="83">
        <f>SUMIFS('Đơn đặt hàng'!$R$2:$R$90288,'Đơn đặt hàng'!$J$2:$J$90288,'Chuyển Mã'!B29,'Đơn đặt hàng'!$L$2:$L$90288,'Chuyển Mã'!C29)</f>
        <v>0</v>
      </c>
    </row>
    <row r="30" spans="2:15" x14ac:dyDescent="0.25">
      <c r="B30" s="83" t="s">
        <v>76</v>
      </c>
      <c r="C30" s="85" t="s">
        <v>40</v>
      </c>
      <c r="D30" s="83">
        <f>SUMIFS('Đơn đặt hàng'!$R$2:$R$90288,'Đơn đặt hàng'!$J$2:$J$90288,'Chuyển Mã'!B30,'Đơn đặt hàng'!$L$2:$L$90288,'Chuyển Mã'!C30)</f>
        <v>0</v>
      </c>
    </row>
    <row r="31" spans="2:15" x14ac:dyDescent="0.25">
      <c r="B31" s="83" t="s">
        <v>76</v>
      </c>
      <c r="C31" s="85" t="s">
        <v>50</v>
      </c>
      <c r="D31" s="83">
        <f>SUMIFS('Đơn đặt hàng'!$R$2:$R$90288,'Đơn đặt hàng'!$J$2:$J$90288,'Chuyển Mã'!B31,'Đơn đặt hàng'!$L$2:$L$90288,'Chuyển Mã'!C31)</f>
        <v>0</v>
      </c>
    </row>
    <row r="32" spans="2:15" x14ac:dyDescent="0.25">
      <c r="B32" s="83" t="s">
        <v>76</v>
      </c>
      <c r="C32" s="85" t="s">
        <v>48</v>
      </c>
      <c r="D32" s="83">
        <f>SUMIFS('Đơn đặt hàng'!$R$2:$R$90288,'Đơn đặt hàng'!$J$2:$J$90288,'Chuyển Mã'!B32,'Đơn đặt hàng'!$L$2:$L$90288,'Chuyển Mã'!C32)</f>
        <v>0</v>
      </c>
    </row>
    <row r="33" spans="2:4" x14ac:dyDescent="0.25">
      <c r="B33" s="83" t="s">
        <v>76</v>
      </c>
      <c r="C33" s="85" t="s">
        <v>33</v>
      </c>
      <c r="D33" s="83">
        <f>SUMIFS('Đơn đặt hàng'!$R$2:$R$90288,'Đơn đặt hàng'!$J$2:$J$90288,'Chuyển Mã'!B33,'Đơn đặt hàng'!$L$2:$L$90288,'Chuyển Mã'!C33)</f>
        <v>0</v>
      </c>
    </row>
    <row r="34" spans="2:4" x14ac:dyDescent="0.25">
      <c r="B34" s="83" t="s">
        <v>76</v>
      </c>
      <c r="C34" s="85" t="s">
        <v>42</v>
      </c>
      <c r="D34" s="83">
        <f>SUMIFS('Đơn đặt hàng'!$R$2:$R$90288,'Đơn đặt hàng'!$J$2:$J$90288,'Chuyển Mã'!B34,'Đơn đặt hàng'!$L$2:$L$90288,'Chuyển Mã'!C34)</f>
        <v>0</v>
      </c>
    </row>
    <row r="35" spans="2:4" x14ac:dyDescent="0.25">
      <c r="B35" s="83" t="s">
        <v>76</v>
      </c>
      <c r="C35" s="85" t="s">
        <v>548</v>
      </c>
      <c r="D35" s="83">
        <f>SUMIFS('Đơn đặt hàng'!$R$2:$R$90288,'Đơn đặt hàng'!$J$2:$J$90288,'Chuyển Mã'!B35,'Đơn đặt hàng'!$L$2:$L$90288,'Chuyển Mã'!C35)</f>
        <v>0</v>
      </c>
    </row>
    <row r="36" spans="2:4" x14ac:dyDescent="0.25">
      <c r="B36" s="83" t="s">
        <v>76</v>
      </c>
      <c r="C36" s="85" t="s">
        <v>56</v>
      </c>
      <c r="D36" s="83">
        <f>SUMIFS('Đơn đặt hàng'!$R$2:$R$90288,'Đơn đặt hàng'!$J$2:$J$90288,'Chuyển Mã'!B36,'Đơn đặt hàng'!$L$2:$L$90288,'Chuyển Mã'!C36)</f>
        <v>0</v>
      </c>
    </row>
    <row r="37" spans="2:4" x14ac:dyDescent="0.25">
      <c r="B37" s="83" t="s">
        <v>76</v>
      </c>
      <c r="C37" s="85" t="s">
        <v>1785</v>
      </c>
      <c r="D37" s="83">
        <f>SUMIFS('Đơn đặt hàng'!$R$2:$R$90288,'Đơn đặt hàng'!$J$2:$J$90288,'Chuyển Mã'!B37,'Đơn đặt hàng'!$L$2:$L$90288,'Chuyển Mã'!C37)</f>
        <v>0</v>
      </c>
    </row>
    <row r="38" spans="2:4" x14ac:dyDescent="0.25">
      <c r="B38" s="83" t="s">
        <v>76</v>
      </c>
      <c r="C38" s="85" t="s">
        <v>1725</v>
      </c>
      <c r="D38" s="83">
        <f>SUMIFS('Đơn đặt hàng'!$R$2:$R$90288,'Đơn đặt hàng'!$J$2:$J$90288,'Chuyển Mã'!B38,'Đơn đặt hàng'!$L$2:$L$90288,'Chuyển Mã'!C38)</f>
        <v>0</v>
      </c>
    </row>
    <row r="39" spans="2:4" x14ac:dyDescent="0.25">
      <c r="B39" s="83" t="s">
        <v>76</v>
      </c>
      <c r="C39" s="85" t="s">
        <v>557</v>
      </c>
      <c r="D39" s="83">
        <f>SUMIFS('Đơn đặt hàng'!$R$2:$R$90288,'Đơn đặt hàng'!$J$2:$J$90288,'Chuyển Mã'!B39,'Đơn đặt hàng'!$L$2:$L$90288,'Chuyển Mã'!C39)</f>
        <v>0</v>
      </c>
    </row>
    <row r="40" spans="2:4" x14ac:dyDescent="0.25">
      <c r="B40" s="83" t="s">
        <v>76</v>
      </c>
      <c r="C40" s="85" t="s">
        <v>569</v>
      </c>
      <c r="D40" s="83">
        <f>SUMIFS('Đơn đặt hàng'!$R$2:$R$90288,'Đơn đặt hàng'!$J$2:$J$90288,'Chuyển Mã'!B40,'Đơn đặt hàng'!$L$2:$L$90288,'Chuyển Mã'!C40)</f>
        <v>0</v>
      </c>
    </row>
    <row r="41" spans="2:4" x14ac:dyDescent="0.25">
      <c r="B41" s="83" t="s">
        <v>76</v>
      </c>
      <c r="C41" s="85" t="s">
        <v>559</v>
      </c>
      <c r="D41" s="83">
        <f>SUMIFS('Đơn đặt hàng'!$R$2:$R$90288,'Đơn đặt hàng'!$J$2:$J$90288,'Chuyển Mã'!B41,'Đơn đặt hàng'!$L$2:$L$90288,'Chuyển Mã'!C41)</f>
        <v>0</v>
      </c>
    </row>
    <row r="42" spans="2:4" x14ac:dyDescent="0.25">
      <c r="B42" s="83" t="s">
        <v>76</v>
      </c>
      <c r="C42" s="85" t="s">
        <v>571</v>
      </c>
      <c r="D42" s="83">
        <f>SUMIFS('Đơn đặt hàng'!$R$2:$R$90288,'Đơn đặt hàng'!$J$2:$J$90288,'Chuyển Mã'!B42,'Đơn đặt hàng'!$L$2:$L$90288,'Chuyển Mã'!C42)</f>
        <v>0</v>
      </c>
    </row>
    <row r="43" spans="2:4" x14ac:dyDescent="0.25">
      <c r="B43" s="83" t="s">
        <v>76</v>
      </c>
      <c r="C43" s="85" t="s">
        <v>554</v>
      </c>
      <c r="D43" s="83">
        <f>SUMIFS('Đơn đặt hàng'!$R$2:$R$90288,'Đơn đặt hàng'!$J$2:$J$90288,'Chuyển Mã'!B43,'Đơn đặt hàng'!$L$2:$L$90288,'Chuyển Mã'!C43)</f>
        <v>0</v>
      </c>
    </row>
    <row r="44" spans="2:4" x14ac:dyDescent="0.25">
      <c r="B44" s="83"/>
      <c r="C44" s="83" t="s">
        <v>7499</v>
      </c>
      <c r="D44" s="83" t="s">
        <v>7500</v>
      </c>
    </row>
    <row r="45" spans="2:4" x14ac:dyDescent="0.25">
      <c r="B45" s="83" t="s">
        <v>75</v>
      </c>
      <c r="C45" s="85" t="s">
        <v>52</v>
      </c>
      <c r="D45" s="83">
        <f>SUMIFS('Đơn đặt hàng'!$R$2:$R$90288,'Đơn đặt hàng'!$J$2:$J$90288,'Chuyển Mã'!B45,'Đơn đặt hàng'!$L$2:$L$90288,'Chuyển Mã'!C45)</f>
        <v>13</v>
      </c>
    </row>
    <row r="46" spans="2:4" x14ac:dyDescent="0.25">
      <c r="B46" s="83" t="s">
        <v>75</v>
      </c>
      <c r="C46" s="85" t="s">
        <v>28</v>
      </c>
      <c r="D46" s="83">
        <f>SUMIFS('Đơn đặt hàng'!$R$2:$R$90288,'Đơn đặt hàng'!$J$2:$J$90288,'Chuyển Mã'!B46,'Đơn đặt hàng'!$L$2:$L$90288,'Chuyển Mã'!C46)</f>
        <v>240</v>
      </c>
    </row>
    <row r="47" spans="2:4" x14ac:dyDescent="0.25">
      <c r="B47" s="83" t="s">
        <v>75</v>
      </c>
      <c r="C47" s="85" t="s">
        <v>36</v>
      </c>
      <c r="D47" s="83">
        <f>SUMIFS('Đơn đặt hàng'!$R$2:$R$90288,'Đơn đặt hàng'!$J$2:$J$90288,'Chuyển Mã'!B47,'Đơn đặt hàng'!$L$2:$L$90288,'Chuyển Mã'!C47)</f>
        <v>20</v>
      </c>
    </row>
    <row r="48" spans="2:4" x14ac:dyDescent="0.25">
      <c r="B48" s="83" t="s">
        <v>75</v>
      </c>
      <c r="C48" s="85" t="s">
        <v>31</v>
      </c>
      <c r="D48" s="83">
        <f>SUMIFS('Đơn đặt hàng'!$R$2:$R$90288,'Đơn đặt hàng'!$J$2:$J$90288,'Chuyển Mã'!B48,'Đơn đặt hàng'!$L$2:$L$90288,'Chuyển Mã'!C48)</f>
        <v>100</v>
      </c>
    </row>
    <row r="49" spans="2:4" x14ac:dyDescent="0.25">
      <c r="B49" s="83" t="s">
        <v>75</v>
      </c>
      <c r="C49" s="85" t="s">
        <v>40</v>
      </c>
      <c r="D49" s="83">
        <f>SUMIFS('Đơn đặt hàng'!$R$2:$R$90288,'Đơn đặt hàng'!$J$2:$J$90288,'Chuyển Mã'!B49,'Đơn đặt hàng'!$L$2:$L$90288,'Chuyển Mã'!C49)</f>
        <v>0</v>
      </c>
    </row>
    <row r="50" spans="2:4" x14ac:dyDescent="0.25">
      <c r="B50" s="83" t="s">
        <v>75</v>
      </c>
      <c r="C50" s="85" t="s">
        <v>50</v>
      </c>
      <c r="D50" s="83">
        <f>SUMIFS('Đơn đặt hàng'!$R$2:$R$90288,'Đơn đặt hàng'!$J$2:$J$90288,'Chuyển Mã'!B50,'Đơn đặt hàng'!$L$2:$L$90288,'Chuyển Mã'!C50)</f>
        <v>0</v>
      </c>
    </row>
    <row r="51" spans="2:4" x14ac:dyDescent="0.25">
      <c r="B51" s="83" t="s">
        <v>75</v>
      </c>
      <c r="C51" s="85" t="s">
        <v>48</v>
      </c>
      <c r="D51" s="83">
        <f>SUMIFS('Đơn đặt hàng'!$R$2:$R$90288,'Đơn đặt hàng'!$J$2:$J$90288,'Chuyển Mã'!B51,'Đơn đặt hàng'!$L$2:$L$90288,'Chuyển Mã'!C51)</f>
        <v>0</v>
      </c>
    </row>
    <row r="52" spans="2:4" x14ac:dyDescent="0.25">
      <c r="B52" s="83" t="s">
        <v>75</v>
      </c>
      <c r="C52" s="85" t="s">
        <v>33</v>
      </c>
      <c r="D52" s="83">
        <f>SUMIFS('Đơn đặt hàng'!$R$2:$R$90288,'Đơn đặt hàng'!$J$2:$J$90288,'Chuyển Mã'!B52,'Đơn đặt hàng'!$L$2:$L$90288,'Chuyển Mã'!C52)</f>
        <v>24</v>
      </c>
    </row>
    <row r="53" spans="2:4" x14ac:dyDescent="0.25">
      <c r="B53" s="83" t="s">
        <v>75</v>
      </c>
      <c r="C53" s="85" t="s">
        <v>42</v>
      </c>
      <c r="D53" s="83">
        <f>SUMIFS('Đơn đặt hàng'!$R$2:$R$90288,'Đơn đặt hàng'!$J$2:$J$90288,'Chuyển Mã'!B53,'Đơn đặt hàng'!$L$2:$L$90288,'Chuyển Mã'!C53)</f>
        <v>0</v>
      </c>
    </row>
    <row r="54" spans="2:4" x14ac:dyDescent="0.25">
      <c r="B54" s="83" t="s">
        <v>75</v>
      </c>
      <c r="C54" s="85" t="s">
        <v>548</v>
      </c>
      <c r="D54" s="83">
        <f>SUMIFS('Đơn đặt hàng'!$R$2:$R$90288,'Đơn đặt hàng'!$J$2:$J$90288,'Chuyển Mã'!B54,'Đơn đặt hàng'!$L$2:$L$90288,'Chuyển Mã'!C54)</f>
        <v>0</v>
      </c>
    </row>
    <row r="55" spans="2:4" x14ac:dyDescent="0.25">
      <c r="B55" s="83" t="s">
        <v>75</v>
      </c>
      <c r="C55" s="85" t="s">
        <v>56</v>
      </c>
      <c r="D55" s="83">
        <f>SUMIFS('Đơn đặt hàng'!$R$2:$R$90288,'Đơn đặt hàng'!$J$2:$J$90288,'Chuyển Mã'!B55,'Đơn đặt hàng'!$L$2:$L$90288,'Chuyển Mã'!C55)</f>
        <v>10</v>
      </c>
    </row>
    <row r="56" spans="2:4" x14ac:dyDescent="0.25">
      <c r="B56" s="83" t="s">
        <v>75</v>
      </c>
      <c r="C56" s="85" t="s">
        <v>1785</v>
      </c>
      <c r="D56" s="83">
        <f>SUMIFS('Đơn đặt hàng'!$R$2:$R$90288,'Đơn đặt hàng'!$J$2:$J$90288,'Chuyển Mã'!B56,'Đơn đặt hàng'!$L$2:$L$90288,'Chuyển Mã'!C56)</f>
        <v>10</v>
      </c>
    </row>
    <row r="57" spans="2:4" x14ac:dyDescent="0.25">
      <c r="B57" s="83" t="s">
        <v>75</v>
      </c>
      <c r="C57" s="85" t="s">
        <v>1725</v>
      </c>
      <c r="D57" s="83">
        <f>SUMIFS('Đơn đặt hàng'!$R$2:$R$90288,'Đơn đặt hàng'!$J$2:$J$90288,'Chuyển Mã'!B57,'Đơn đặt hàng'!$L$2:$L$90288,'Chuyển Mã'!C57)</f>
        <v>10</v>
      </c>
    </row>
    <row r="58" spans="2:4" x14ac:dyDescent="0.25">
      <c r="B58" s="83" t="s">
        <v>75</v>
      </c>
      <c r="C58" s="85" t="s">
        <v>557</v>
      </c>
      <c r="D58" s="83">
        <f>SUMIFS('Đơn đặt hàng'!$R$2:$R$90288,'Đơn đặt hàng'!$J$2:$J$90288,'Chuyển Mã'!B58,'Đơn đặt hàng'!$L$2:$L$90288,'Chuyển Mã'!C58)</f>
        <v>0</v>
      </c>
    </row>
    <row r="59" spans="2:4" x14ac:dyDescent="0.25">
      <c r="B59" s="83" t="s">
        <v>75</v>
      </c>
      <c r="C59" s="85" t="s">
        <v>569</v>
      </c>
      <c r="D59" s="83">
        <f>SUMIFS('Đơn đặt hàng'!$R$2:$R$90288,'Đơn đặt hàng'!$J$2:$J$90288,'Chuyển Mã'!B59,'Đơn đặt hàng'!$L$2:$L$90288,'Chuyển Mã'!C59)</f>
        <v>0</v>
      </c>
    </row>
    <row r="60" spans="2:4" x14ac:dyDescent="0.25">
      <c r="B60" s="83" t="s">
        <v>75</v>
      </c>
      <c r="C60" s="85" t="s">
        <v>559</v>
      </c>
      <c r="D60" s="83">
        <f>SUMIFS('Đơn đặt hàng'!$R$2:$R$90288,'Đơn đặt hàng'!$J$2:$J$90288,'Chuyển Mã'!B60,'Đơn đặt hàng'!$L$2:$L$90288,'Chuyển Mã'!C60)</f>
        <v>0</v>
      </c>
    </row>
    <row r="61" spans="2:4" x14ac:dyDescent="0.25">
      <c r="B61" s="83" t="s">
        <v>75</v>
      </c>
      <c r="C61" s="85" t="s">
        <v>571</v>
      </c>
      <c r="D61" s="83">
        <f>SUMIFS('Đơn đặt hàng'!$R$2:$R$90288,'Đơn đặt hàng'!$J$2:$J$90288,'Chuyển Mã'!B61,'Đơn đặt hàng'!$L$2:$L$90288,'Chuyển Mã'!C61)</f>
        <v>0</v>
      </c>
    </row>
    <row r="62" spans="2:4" x14ac:dyDescent="0.25">
      <c r="B62" s="83" t="s">
        <v>75</v>
      </c>
      <c r="C62" s="85" t="s">
        <v>554</v>
      </c>
      <c r="D62" s="83">
        <f>SUMIFS('Đơn đặt hàng'!$R$2:$R$90288,'Đơn đặt hàng'!$J$2:$J$90288,'Chuyển Mã'!B62,'Đơn đặt hàng'!$L$2:$L$90288,'Chuyển Mã'!C62)</f>
        <v>5</v>
      </c>
    </row>
    <row r="63" spans="2:4" x14ac:dyDescent="0.25">
      <c r="B63" s="83"/>
      <c r="C63" s="83" t="s">
        <v>7499</v>
      </c>
      <c r="D63" s="83" t="s">
        <v>7500</v>
      </c>
    </row>
    <row r="64" spans="2:4" x14ac:dyDescent="0.25">
      <c r="B64" s="83" t="s">
        <v>1809</v>
      </c>
      <c r="C64" s="85" t="s">
        <v>52</v>
      </c>
      <c r="D64" s="83">
        <f>SUMIFS('Đơn đặt hàng'!$R$2:$R$90288,'Đơn đặt hàng'!$J$2:$J$90288,'Chuyển Mã'!B64,'Đơn đặt hàng'!$L$2:$L$90288,'Chuyển Mã'!C64)</f>
        <v>19</v>
      </c>
    </row>
    <row r="65" spans="2:4" x14ac:dyDescent="0.25">
      <c r="B65" s="83" t="s">
        <v>1809</v>
      </c>
      <c r="C65" s="85" t="s">
        <v>28</v>
      </c>
      <c r="D65" s="83">
        <f>SUMIFS('Đơn đặt hàng'!$R$2:$R$90288,'Đơn đặt hàng'!$J$2:$J$90288,'Chuyển Mã'!B65,'Đơn đặt hàng'!$L$2:$L$90288,'Chuyển Mã'!C65)</f>
        <v>75</v>
      </c>
    </row>
    <row r="66" spans="2:4" x14ac:dyDescent="0.25">
      <c r="B66" s="83" t="s">
        <v>1809</v>
      </c>
      <c r="C66" s="85" t="s">
        <v>36</v>
      </c>
      <c r="D66" s="83">
        <f>SUMIFS('Đơn đặt hàng'!$R$2:$R$90288,'Đơn đặt hàng'!$J$2:$J$90288,'Chuyển Mã'!B66,'Đơn đặt hàng'!$L$2:$L$90288,'Chuyển Mã'!C66)</f>
        <v>20</v>
      </c>
    </row>
    <row r="67" spans="2:4" x14ac:dyDescent="0.25">
      <c r="B67" s="83" t="s">
        <v>1809</v>
      </c>
      <c r="C67" s="85" t="s">
        <v>31</v>
      </c>
      <c r="D67" s="83">
        <f>SUMIFS('Đơn đặt hàng'!$R$2:$R$90288,'Đơn đặt hàng'!$J$2:$J$90288,'Chuyển Mã'!B67,'Đơn đặt hàng'!$L$2:$L$90288,'Chuyển Mã'!C67)</f>
        <v>319</v>
      </c>
    </row>
    <row r="68" spans="2:4" x14ac:dyDescent="0.25">
      <c r="B68" s="83" t="s">
        <v>1809</v>
      </c>
      <c r="C68" s="85" t="s">
        <v>40</v>
      </c>
      <c r="D68" s="83">
        <f>SUMIFS('Đơn đặt hàng'!$R$2:$R$90288,'Đơn đặt hàng'!$J$2:$J$90288,'Chuyển Mã'!B68,'Đơn đặt hàng'!$L$2:$L$90288,'Chuyển Mã'!C68)</f>
        <v>0</v>
      </c>
    </row>
    <row r="69" spans="2:4" x14ac:dyDescent="0.25">
      <c r="B69" s="83" t="s">
        <v>1809</v>
      </c>
      <c r="C69" s="85" t="s">
        <v>50</v>
      </c>
      <c r="D69" s="83">
        <f>SUMIFS('Đơn đặt hàng'!$R$2:$R$90288,'Đơn đặt hàng'!$J$2:$J$90288,'Chuyển Mã'!B69,'Đơn đặt hàng'!$L$2:$L$90288,'Chuyển Mã'!C69)</f>
        <v>0</v>
      </c>
    </row>
    <row r="70" spans="2:4" x14ac:dyDescent="0.25">
      <c r="B70" s="83" t="s">
        <v>1809</v>
      </c>
      <c r="C70" s="85" t="s">
        <v>48</v>
      </c>
      <c r="D70" s="83">
        <f>SUMIFS('Đơn đặt hàng'!$R$2:$R$90288,'Đơn đặt hàng'!$J$2:$J$90288,'Chuyển Mã'!B70,'Đơn đặt hàng'!$L$2:$L$90288,'Chuyển Mã'!C70)</f>
        <v>0</v>
      </c>
    </row>
    <row r="71" spans="2:4" x14ac:dyDescent="0.25">
      <c r="B71" s="83" t="s">
        <v>1809</v>
      </c>
      <c r="C71" s="85" t="s">
        <v>33</v>
      </c>
      <c r="D71" s="83">
        <f>SUMIFS('Đơn đặt hàng'!$R$2:$R$90288,'Đơn đặt hàng'!$J$2:$J$90288,'Chuyển Mã'!B71,'Đơn đặt hàng'!$L$2:$L$90288,'Chuyển Mã'!C71)</f>
        <v>14</v>
      </c>
    </row>
    <row r="72" spans="2:4" x14ac:dyDescent="0.25">
      <c r="B72" s="83" t="s">
        <v>1809</v>
      </c>
      <c r="C72" s="85" t="s">
        <v>42</v>
      </c>
      <c r="D72" s="83">
        <f>SUMIFS('Đơn đặt hàng'!$R$2:$R$90288,'Đơn đặt hàng'!$J$2:$J$90288,'Chuyển Mã'!B72,'Đơn đặt hàng'!$L$2:$L$90288,'Chuyển Mã'!C72)</f>
        <v>0</v>
      </c>
    </row>
    <row r="73" spans="2:4" x14ac:dyDescent="0.25">
      <c r="B73" s="83" t="s">
        <v>1809</v>
      </c>
      <c r="C73" s="85" t="s">
        <v>548</v>
      </c>
      <c r="D73" s="83">
        <f>SUMIFS('Đơn đặt hàng'!$R$2:$R$90288,'Đơn đặt hàng'!$J$2:$J$90288,'Chuyển Mã'!B73,'Đơn đặt hàng'!$L$2:$L$90288,'Chuyển Mã'!C73)</f>
        <v>12</v>
      </c>
    </row>
    <row r="74" spans="2:4" x14ac:dyDescent="0.25">
      <c r="B74" s="83" t="s">
        <v>1809</v>
      </c>
      <c r="C74" s="85" t="s">
        <v>56</v>
      </c>
      <c r="D74" s="83">
        <f>SUMIFS('Đơn đặt hàng'!$R$2:$R$90288,'Đơn đặt hàng'!$J$2:$J$90288,'Chuyển Mã'!B74,'Đơn đặt hàng'!$L$2:$L$90288,'Chuyển Mã'!C74)</f>
        <v>5</v>
      </c>
    </row>
    <row r="75" spans="2:4" x14ac:dyDescent="0.25">
      <c r="B75" s="83" t="s">
        <v>1809</v>
      </c>
      <c r="C75" s="85" t="s">
        <v>1785</v>
      </c>
      <c r="D75" s="83">
        <f>SUMIFS('Đơn đặt hàng'!$R$2:$R$90288,'Đơn đặt hàng'!$J$2:$J$90288,'Chuyển Mã'!B75,'Đơn đặt hàng'!$L$2:$L$90288,'Chuyển Mã'!C75)</f>
        <v>15</v>
      </c>
    </row>
    <row r="76" spans="2:4" x14ac:dyDescent="0.25">
      <c r="B76" s="83" t="s">
        <v>1809</v>
      </c>
      <c r="C76" s="85" t="s">
        <v>1725</v>
      </c>
      <c r="D76" s="83">
        <f>SUMIFS('Đơn đặt hàng'!$R$2:$R$90288,'Đơn đặt hàng'!$J$2:$J$90288,'Chuyển Mã'!B76,'Đơn đặt hàng'!$L$2:$L$90288,'Chuyển Mã'!C76)</f>
        <v>5</v>
      </c>
    </row>
    <row r="77" spans="2:4" x14ac:dyDescent="0.25">
      <c r="B77" s="83" t="s">
        <v>1809</v>
      </c>
      <c r="C77" s="85" t="s">
        <v>557</v>
      </c>
      <c r="D77" s="83">
        <f>SUMIFS('Đơn đặt hàng'!$R$2:$R$90288,'Đơn đặt hàng'!$J$2:$J$90288,'Chuyển Mã'!B77,'Đơn đặt hàng'!$L$2:$L$90288,'Chuyển Mã'!C77)</f>
        <v>0</v>
      </c>
    </row>
    <row r="78" spans="2:4" x14ac:dyDescent="0.25">
      <c r="B78" s="83" t="s">
        <v>1809</v>
      </c>
      <c r="C78" s="85" t="s">
        <v>569</v>
      </c>
      <c r="D78" s="83">
        <f>SUMIFS('Đơn đặt hàng'!$R$2:$R$90288,'Đơn đặt hàng'!$J$2:$J$90288,'Chuyển Mã'!B78,'Đơn đặt hàng'!$L$2:$L$90288,'Chuyển Mã'!C78)</f>
        <v>0</v>
      </c>
    </row>
    <row r="79" spans="2:4" x14ac:dyDescent="0.25">
      <c r="B79" s="83" t="s">
        <v>1809</v>
      </c>
      <c r="C79" s="85" t="s">
        <v>559</v>
      </c>
      <c r="D79" s="83">
        <f>SUMIFS('Đơn đặt hàng'!$R$2:$R$90288,'Đơn đặt hàng'!$J$2:$J$90288,'Chuyển Mã'!B79,'Đơn đặt hàng'!$L$2:$L$90288,'Chuyển Mã'!C79)</f>
        <v>0</v>
      </c>
    </row>
    <row r="80" spans="2:4" x14ac:dyDescent="0.25">
      <c r="B80" s="83" t="s">
        <v>1809</v>
      </c>
      <c r="C80" s="85" t="s">
        <v>571</v>
      </c>
      <c r="D80" s="83">
        <f>SUMIFS('Đơn đặt hàng'!$R$2:$R$90288,'Đơn đặt hàng'!$J$2:$J$90288,'Chuyển Mã'!B80,'Đơn đặt hàng'!$L$2:$L$90288,'Chuyển Mã'!C80)</f>
        <v>0</v>
      </c>
    </row>
    <row r="81" spans="2:4" x14ac:dyDescent="0.25">
      <c r="B81" s="83" t="s">
        <v>1809</v>
      </c>
      <c r="C81" s="85" t="s">
        <v>554</v>
      </c>
      <c r="D81" s="83">
        <f>SUMIFS('Đơn đặt hàng'!$R$2:$R$90288,'Đơn đặt hàng'!$J$2:$J$90288,'Chuyển Mã'!B81,'Đơn đặt hàng'!$L$2:$L$90288,'Chuyển Mã'!C81)</f>
        <v>5</v>
      </c>
    </row>
    <row r="82" spans="2:4" x14ac:dyDescent="0.25">
      <c r="B82" s="83"/>
      <c r="C82" s="83" t="s">
        <v>7499</v>
      </c>
      <c r="D82" s="83" t="s">
        <v>7500</v>
      </c>
    </row>
    <row r="83" spans="2:4" x14ac:dyDescent="0.25">
      <c r="B83" s="83" t="s">
        <v>1811</v>
      </c>
      <c r="C83" s="85" t="s">
        <v>52</v>
      </c>
      <c r="D83" s="83">
        <f>SUMIFS('Đơn đặt hàng'!$R$2:$R$90288,'Đơn đặt hàng'!$J$2:$J$90288,'Chuyển Mã'!B83,'Đơn đặt hàng'!$L$2:$L$90288,'Chuyển Mã'!C83)</f>
        <v>203</v>
      </c>
    </row>
    <row r="84" spans="2:4" x14ac:dyDescent="0.25">
      <c r="B84" s="83" t="s">
        <v>1811</v>
      </c>
      <c r="C84" s="85" t="s">
        <v>28</v>
      </c>
      <c r="D84" s="83">
        <f>SUMIFS('Đơn đặt hàng'!$R$2:$R$90288,'Đơn đặt hàng'!$J$2:$J$90288,'Chuyển Mã'!B84,'Đơn đặt hàng'!$L$2:$L$90288,'Chuyển Mã'!C84)</f>
        <v>1188</v>
      </c>
    </row>
    <row r="85" spans="2:4" x14ac:dyDescent="0.25">
      <c r="B85" s="83" t="s">
        <v>1811</v>
      </c>
      <c r="C85" s="85" t="s">
        <v>36</v>
      </c>
      <c r="D85" s="83">
        <f>SUMIFS('Đơn đặt hàng'!$R$2:$R$90288,'Đơn đặt hàng'!$J$2:$J$90288,'Chuyển Mã'!B85,'Đơn đặt hàng'!$L$2:$L$90288,'Chuyển Mã'!C85)</f>
        <v>148</v>
      </c>
    </row>
    <row r="86" spans="2:4" x14ac:dyDescent="0.25">
      <c r="B86" s="83" t="s">
        <v>1811</v>
      </c>
      <c r="C86" s="85" t="s">
        <v>31</v>
      </c>
      <c r="D86" s="83">
        <f>SUMIFS('Đơn đặt hàng'!$R$2:$R$90288,'Đơn đặt hàng'!$J$2:$J$90288,'Chuyển Mã'!B86,'Đơn đặt hàng'!$L$2:$L$90288,'Chuyển Mã'!C86)</f>
        <v>444</v>
      </c>
    </row>
    <row r="87" spans="2:4" x14ac:dyDescent="0.25">
      <c r="B87" s="83" t="s">
        <v>1811</v>
      </c>
      <c r="C87" s="85" t="s">
        <v>40</v>
      </c>
      <c r="D87" s="83">
        <f>SUMIFS('Đơn đặt hàng'!$R$2:$R$90288,'Đơn đặt hàng'!$J$2:$J$90288,'Chuyển Mã'!B87,'Đơn đặt hàng'!$L$2:$L$90288,'Chuyển Mã'!C87)</f>
        <v>117</v>
      </c>
    </row>
    <row r="88" spans="2:4" x14ac:dyDescent="0.25">
      <c r="B88" s="83" t="s">
        <v>1811</v>
      </c>
      <c r="C88" s="85" t="s">
        <v>50</v>
      </c>
      <c r="D88" s="83">
        <f>SUMIFS('Đơn đặt hàng'!$R$2:$R$90288,'Đơn đặt hàng'!$J$2:$J$90288,'Chuyển Mã'!B88,'Đơn đặt hàng'!$L$2:$L$90288,'Chuyển Mã'!C88)</f>
        <v>28</v>
      </c>
    </row>
    <row r="89" spans="2:4" x14ac:dyDescent="0.25">
      <c r="B89" s="83" t="s">
        <v>1811</v>
      </c>
      <c r="C89" s="85" t="s">
        <v>48</v>
      </c>
      <c r="D89" s="83">
        <f>SUMIFS('Đơn đặt hàng'!$R$2:$R$90288,'Đơn đặt hàng'!$J$2:$J$90288,'Chuyển Mã'!B89,'Đơn đặt hàng'!$L$2:$L$90288,'Chuyển Mã'!C89)</f>
        <v>22</v>
      </c>
    </row>
    <row r="90" spans="2:4" x14ac:dyDescent="0.25">
      <c r="B90" s="83" t="s">
        <v>1811</v>
      </c>
      <c r="C90" s="85" t="s">
        <v>33</v>
      </c>
      <c r="D90" s="83">
        <f>SUMIFS('Đơn đặt hàng'!$R$2:$R$90288,'Đơn đặt hàng'!$J$2:$J$90288,'Chuyển Mã'!B90,'Đơn đặt hàng'!$L$2:$L$90288,'Chuyển Mã'!C90)</f>
        <v>305</v>
      </c>
    </row>
    <row r="91" spans="2:4" x14ac:dyDescent="0.25">
      <c r="B91" s="83" t="s">
        <v>1811</v>
      </c>
      <c r="C91" s="85" t="s">
        <v>42</v>
      </c>
      <c r="D91" s="83">
        <f>SUMIFS('Đơn đặt hàng'!$R$2:$R$90288,'Đơn đặt hàng'!$J$2:$J$90288,'Chuyển Mã'!B91,'Đơn đặt hàng'!$L$2:$L$90288,'Chuyển Mã'!C91)</f>
        <v>72</v>
      </c>
    </row>
    <row r="92" spans="2:4" x14ac:dyDescent="0.25">
      <c r="B92" s="83" t="s">
        <v>1811</v>
      </c>
      <c r="C92" s="85" t="s">
        <v>548</v>
      </c>
      <c r="D92" s="83">
        <f>SUMIFS('Đơn đặt hàng'!$R$2:$R$90288,'Đơn đặt hàng'!$J$2:$J$90288,'Chuyển Mã'!B92,'Đơn đặt hàng'!$L$2:$L$90288,'Chuyển Mã'!C92)</f>
        <v>119</v>
      </c>
    </row>
    <row r="93" spans="2:4" x14ac:dyDescent="0.25">
      <c r="B93" s="83" t="s">
        <v>1811</v>
      </c>
      <c r="C93" s="85" t="s">
        <v>56</v>
      </c>
      <c r="D93" s="83">
        <f>SUMIFS('Đơn đặt hàng'!$R$2:$R$90288,'Đơn đặt hàng'!$J$2:$J$90288,'Chuyển Mã'!B93,'Đơn đặt hàng'!$L$2:$L$90288,'Chuyển Mã'!C93)</f>
        <v>43</v>
      </c>
    </row>
    <row r="94" spans="2:4" x14ac:dyDescent="0.25">
      <c r="B94" s="83" t="s">
        <v>1811</v>
      </c>
      <c r="C94" s="85" t="s">
        <v>1785</v>
      </c>
      <c r="D94" s="83">
        <f>SUMIFS('Đơn đặt hàng'!$R$2:$R$90288,'Đơn đặt hàng'!$J$2:$J$90288,'Chuyển Mã'!B94,'Đơn đặt hàng'!$L$2:$L$90288,'Chuyển Mã'!C94)</f>
        <v>0</v>
      </c>
    </row>
    <row r="95" spans="2:4" x14ac:dyDescent="0.25">
      <c r="B95" s="83" t="s">
        <v>1811</v>
      </c>
      <c r="C95" s="85" t="s">
        <v>1725</v>
      </c>
      <c r="D95" s="83">
        <f>SUMIFS('Đơn đặt hàng'!$R$2:$R$90288,'Đơn đặt hàng'!$J$2:$J$90288,'Chuyển Mã'!B95,'Đơn đặt hàng'!$L$2:$L$90288,'Chuyển Mã'!C95)</f>
        <v>0</v>
      </c>
    </row>
    <row r="96" spans="2:4" x14ac:dyDescent="0.25">
      <c r="B96" s="83" t="s">
        <v>1811</v>
      </c>
      <c r="C96" s="85" t="s">
        <v>557</v>
      </c>
      <c r="D96" s="83">
        <f>SUMIFS('Đơn đặt hàng'!$R$2:$R$90288,'Đơn đặt hàng'!$J$2:$J$90288,'Chuyển Mã'!B96,'Đơn đặt hàng'!$L$2:$L$90288,'Chuyển Mã'!C96)</f>
        <v>1251</v>
      </c>
    </row>
    <row r="97" spans="2:4" x14ac:dyDescent="0.25">
      <c r="B97" s="83" t="s">
        <v>1811</v>
      </c>
      <c r="C97" s="85" t="s">
        <v>569</v>
      </c>
      <c r="D97" s="83">
        <f>SUMIFS('Đơn đặt hàng'!$R$2:$R$90288,'Đơn đặt hàng'!$J$2:$J$90288,'Chuyển Mã'!B97,'Đơn đặt hàng'!$L$2:$L$90288,'Chuyển Mã'!C97)</f>
        <v>69</v>
      </c>
    </row>
    <row r="98" spans="2:4" x14ac:dyDescent="0.25">
      <c r="B98" s="83" t="s">
        <v>1811</v>
      </c>
      <c r="C98" s="85" t="s">
        <v>559</v>
      </c>
      <c r="D98" s="83">
        <f>SUMIFS('Đơn đặt hàng'!$R$2:$R$90288,'Đơn đặt hàng'!$J$2:$J$90288,'Chuyển Mã'!B98,'Đơn đặt hàng'!$L$2:$L$90288,'Chuyển Mã'!C98)</f>
        <v>174</v>
      </c>
    </row>
    <row r="99" spans="2:4" x14ac:dyDescent="0.25">
      <c r="B99" s="83" t="s">
        <v>1811</v>
      </c>
      <c r="C99" s="85" t="s">
        <v>571</v>
      </c>
      <c r="D99" s="83">
        <f>SUMIFS('Đơn đặt hàng'!$R$2:$R$90288,'Đơn đặt hàng'!$J$2:$J$90288,'Chuyển Mã'!B99,'Đơn đặt hàng'!$L$2:$L$90288,'Chuyển Mã'!C99)</f>
        <v>137</v>
      </c>
    </row>
    <row r="100" spans="2:4" x14ac:dyDescent="0.25">
      <c r="B100" s="83" t="s">
        <v>1811</v>
      </c>
      <c r="C100" s="85" t="s">
        <v>554</v>
      </c>
      <c r="D100" s="83">
        <f>SUMIFS('Đơn đặt hàng'!$R$2:$R$90288,'Đơn đặt hàng'!$J$2:$J$90288,'Chuyển Mã'!B100,'Đơn đặt hàng'!$L$2:$L$90288,'Chuyển Mã'!C100)</f>
        <v>0</v>
      </c>
    </row>
    <row r="101" spans="2:4" x14ac:dyDescent="0.25">
      <c r="B101" s="83"/>
      <c r="C101" s="83" t="s">
        <v>7499</v>
      </c>
      <c r="D101" s="83" t="s">
        <v>7500</v>
      </c>
    </row>
    <row r="102" spans="2:4" x14ac:dyDescent="0.25">
      <c r="B102" s="83" t="s">
        <v>1813</v>
      </c>
      <c r="C102" s="85" t="s">
        <v>52</v>
      </c>
      <c r="D102" s="83">
        <f>SUMIFS('Đơn đặt hàng'!$R$2:$R$90288,'Đơn đặt hàng'!$J$2:$J$90288,'Chuyển Mã'!B102,'Đơn đặt hàng'!$L$2:$L$90288,'Chuyển Mã'!C102)</f>
        <v>0</v>
      </c>
    </row>
    <row r="103" spans="2:4" x14ac:dyDescent="0.25">
      <c r="B103" s="83" t="s">
        <v>1813</v>
      </c>
      <c r="C103" s="85" t="s">
        <v>28</v>
      </c>
      <c r="D103" s="83">
        <f>SUMIFS('Đơn đặt hàng'!$R$2:$R$90288,'Đơn đặt hàng'!$J$2:$J$90288,'Chuyển Mã'!B103,'Đơn đặt hàng'!$L$2:$L$90288,'Chuyển Mã'!C103)</f>
        <v>0</v>
      </c>
    </row>
    <row r="104" spans="2:4" x14ac:dyDescent="0.25">
      <c r="B104" s="83" t="s">
        <v>1813</v>
      </c>
      <c r="C104" s="85" t="s">
        <v>36</v>
      </c>
      <c r="D104" s="83">
        <f>SUMIFS('Đơn đặt hàng'!$R$2:$R$90288,'Đơn đặt hàng'!$J$2:$J$90288,'Chuyển Mã'!B104,'Đơn đặt hàng'!$L$2:$L$90288,'Chuyển Mã'!C104)</f>
        <v>0</v>
      </c>
    </row>
    <row r="105" spans="2:4" x14ac:dyDescent="0.25">
      <c r="B105" s="83" t="s">
        <v>1813</v>
      </c>
      <c r="C105" s="85" t="s">
        <v>31</v>
      </c>
      <c r="D105" s="83">
        <f>SUMIFS('Đơn đặt hàng'!$R$2:$R$90288,'Đơn đặt hàng'!$J$2:$J$90288,'Chuyển Mã'!B105,'Đơn đặt hàng'!$L$2:$L$90288,'Chuyển Mã'!C105)</f>
        <v>30</v>
      </c>
    </row>
    <row r="106" spans="2:4" x14ac:dyDescent="0.25">
      <c r="B106" s="83" t="s">
        <v>1813</v>
      </c>
      <c r="C106" s="85" t="s">
        <v>40</v>
      </c>
      <c r="D106" s="83">
        <f>SUMIFS('Đơn đặt hàng'!$R$2:$R$90288,'Đơn đặt hàng'!$J$2:$J$90288,'Chuyển Mã'!B106,'Đơn đặt hàng'!$L$2:$L$90288,'Chuyển Mã'!C106)</f>
        <v>0</v>
      </c>
    </row>
    <row r="107" spans="2:4" x14ac:dyDescent="0.25">
      <c r="B107" s="83" t="s">
        <v>1813</v>
      </c>
      <c r="C107" s="85" t="s">
        <v>50</v>
      </c>
      <c r="D107" s="83">
        <f>SUMIFS('Đơn đặt hàng'!$R$2:$R$90288,'Đơn đặt hàng'!$J$2:$J$90288,'Chuyển Mã'!B107,'Đơn đặt hàng'!$L$2:$L$90288,'Chuyển Mã'!C107)</f>
        <v>0</v>
      </c>
    </row>
    <row r="108" spans="2:4" x14ac:dyDescent="0.25">
      <c r="B108" s="83" t="s">
        <v>1813</v>
      </c>
      <c r="C108" s="85" t="s">
        <v>48</v>
      </c>
      <c r="D108" s="83">
        <f>SUMIFS('Đơn đặt hàng'!$R$2:$R$90288,'Đơn đặt hàng'!$J$2:$J$90288,'Chuyển Mã'!B108,'Đơn đặt hàng'!$L$2:$L$90288,'Chuyển Mã'!C108)</f>
        <v>0</v>
      </c>
    </row>
    <row r="109" spans="2:4" x14ac:dyDescent="0.25">
      <c r="B109" s="83" t="s">
        <v>1813</v>
      </c>
      <c r="C109" s="85" t="s">
        <v>33</v>
      </c>
      <c r="D109" s="83">
        <f>SUMIFS('Đơn đặt hàng'!$R$2:$R$90288,'Đơn đặt hàng'!$J$2:$J$90288,'Chuyển Mã'!B109,'Đơn đặt hàng'!$L$2:$L$90288,'Chuyển Mã'!C109)</f>
        <v>0</v>
      </c>
    </row>
    <row r="110" spans="2:4" x14ac:dyDescent="0.25">
      <c r="B110" s="83" t="s">
        <v>1813</v>
      </c>
      <c r="C110" s="85" t="s">
        <v>42</v>
      </c>
      <c r="D110" s="83">
        <f>SUMIFS('Đơn đặt hàng'!$R$2:$R$90288,'Đơn đặt hàng'!$J$2:$J$90288,'Chuyển Mã'!B110,'Đơn đặt hàng'!$L$2:$L$90288,'Chuyển Mã'!C110)</f>
        <v>0</v>
      </c>
    </row>
    <row r="111" spans="2:4" x14ac:dyDescent="0.25">
      <c r="B111" s="83" t="s">
        <v>1813</v>
      </c>
      <c r="C111" s="85" t="s">
        <v>548</v>
      </c>
      <c r="D111" s="83">
        <f>SUMIFS('Đơn đặt hàng'!$R$2:$R$90288,'Đơn đặt hàng'!$J$2:$J$90288,'Chuyển Mã'!B111,'Đơn đặt hàng'!$L$2:$L$90288,'Chuyển Mã'!C111)</f>
        <v>10</v>
      </c>
    </row>
    <row r="112" spans="2:4" x14ac:dyDescent="0.25">
      <c r="B112" s="83" t="s">
        <v>1813</v>
      </c>
      <c r="C112" s="85" t="s">
        <v>56</v>
      </c>
      <c r="D112" s="83">
        <f>SUMIFS('Đơn đặt hàng'!$R$2:$R$90288,'Đơn đặt hàng'!$J$2:$J$90288,'Chuyển Mã'!B112,'Đơn đặt hàng'!$L$2:$L$90288,'Chuyển Mã'!C112)</f>
        <v>0</v>
      </c>
    </row>
    <row r="113" spans="2:4" x14ac:dyDescent="0.25">
      <c r="B113" s="83" t="s">
        <v>1813</v>
      </c>
      <c r="C113" s="85" t="s">
        <v>1785</v>
      </c>
      <c r="D113" s="83">
        <f>SUMIFS('Đơn đặt hàng'!$R$2:$R$90288,'Đơn đặt hàng'!$J$2:$J$90288,'Chuyển Mã'!B113,'Đơn đặt hàng'!$L$2:$L$90288,'Chuyển Mã'!C113)</f>
        <v>5</v>
      </c>
    </row>
    <row r="114" spans="2:4" x14ac:dyDescent="0.25">
      <c r="B114" s="83" t="s">
        <v>1813</v>
      </c>
      <c r="C114" s="85" t="s">
        <v>1725</v>
      </c>
      <c r="D114" s="83">
        <f>SUMIFS('Đơn đặt hàng'!$R$2:$R$90288,'Đơn đặt hàng'!$J$2:$J$90288,'Chuyển Mã'!B114,'Đơn đặt hàng'!$L$2:$L$90288,'Chuyển Mã'!C114)</f>
        <v>5</v>
      </c>
    </row>
    <row r="115" spans="2:4" x14ac:dyDescent="0.25">
      <c r="B115" s="83" t="s">
        <v>1813</v>
      </c>
      <c r="C115" s="85" t="s">
        <v>557</v>
      </c>
      <c r="D115" s="83">
        <f>SUMIFS('Đơn đặt hàng'!$R$2:$R$90288,'Đơn đặt hàng'!$J$2:$J$90288,'Chuyển Mã'!B115,'Đơn đặt hàng'!$L$2:$L$90288,'Chuyển Mã'!C115)</f>
        <v>10</v>
      </c>
    </row>
    <row r="116" spans="2:4" x14ac:dyDescent="0.25">
      <c r="B116" s="83" t="s">
        <v>1813</v>
      </c>
      <c r="C116" s="85" t="s">
        <v>569</v>
      </c>
      <c r="D116" s="83">
        <f>SUMIFS('Đơn đặt hàng'!$R$2:$R$90288,'Đơn đặt hàng'!$J$2:$J$90288,'Chuyển Mã'!B116,'Đơn đặt hàng'!$L$2:$L$90288,'Chuyển Mã'!C116)</f>
        <v>0</v>
      </c>
    </row>
    <row r="117" spans="2:4" x14ac:dyDescent="0.25">
      <c r="B117" s="83" t="s">
        <v>1813</v>
      </c>
      <c r="C117" s="85" t="s">
        <v>559</v>
      </c>
      <c r="D117" s="83">
        <f>SUMIFS('Đơn đặt hàng'!$R$2:$R$90288,'Đơn đặt hàng'!$J$2:$J$90288,'Chuyển Mã'!B117,'Đơn đặt hàng'!$L$2:$L$90288,'Chuyển Mã'!C117)</f>
        <v>0</v>
      </c>
    </row>
    <row r="118" spans="2:4" x14ac:dyDescent="0.25">
      <c r="B118" s="83" t="s">
        <v>1813</v>
      </c>
      <c r="C118" s="85" t="s">
        <v>571</v>
      </c>
      <c r="D118" s="83">
        <f>SUMIFS('Đơn đặt hàng'!$R$2:$R$90288,'Đơn đặt hàng'!$J$2:$J$90288,'Chuyển Mã'!B118,'Đơn đặt hàng'!$L$2:$L$90288,'Chuyển Mã'!C118)</f>
        <v>0</v>
      </c>
    </row>
    <row r="119" spans="2:4" x14ac:dyDescent="0.25">
      <c r="B119" s="83" t="s">
        <v>1813</v>
      </c>
      <c r="C119" s="85" t="s">
        <v>554</v>
      </c>
      <c r="D119" s="83">
        <f>SUMIFS('Đơn đặt hàng'!$R$2:$R$90288,'Đơn đặt hàng'!$J$2:$J$90288,'Chuyển Mã'!B119,'Đơn đặt hàng'!$L$2:$L$90288,'Chuyển Mã'!C119)</f>
        <v>5</v>
      </c>
    </row>
    <row r="120" spans="2:4" x14ac:dyDescent="0.25">
      <c r="B120" s="83"/>
      <c r="C120" s="83" t="s">
        <v>7499</v>
      </c>
      <c r="D120" s="83" t="s">
        <v>7500</v>
      </c>
    </row>
    <row r="121" spans="2:4" x14ac:dyDescent="0.25">
      <c r="B121" s="83" t="s">
        <v>1815</v>
      </c>
      <c r="C121" s="85" t="s">
        <v>52</v>
      </c>
      <c r="D121" s="83">
        <f>SUMIFS('Đơn đặt hàng'!$R$2:$R$90288,'Đơn đặt hàng'!$J$2:$J$90288,'Chuyển Mã'!B121,'Đơn đặt hàng'!$L$2:$L$90288,'Chuyển Mã'!C121)</f>
        <v>237</v>
      </c>
    </row>
    <row r="122" spans="2:4" x14ac:dyDescent="0.25">
      <c r="B122" s="83" t="s">
        <v>1815</v>
      </c>
      <c r="C122" s="85" t="s">
        <v>28</v>
      </c>
      <c r="D122" s="83">
        <f>SUMIFS('Đơn đặt hàng'!$R$2:$R$90288,'Đơn đặt hàng'!$J$2:$J$90288,'Chuyển Mã'!B122,'Đơn đặt hàng'!$L$2:$L$90288,'Chuyển Mã'!C122)</f>
        <v>994</v>
      </c>
    </row>
    <row r="123" spans="2:4" x14ac:dyDescent="0.25">
      <c r="B123" s="83" t="s">
        <v>1815</v>
      </c>
      <c r="C123" s="85" t="s">
        <v>36</v>
      </c>
      <c r="D123" s="83">
        <f>SUMIFS('Đơn đặt hàng'!$R$2:$R$90288,'Đơn đặt hàng'!$J$2:$J$90288,'Chuyển Mã'!B123,'Đơn đặt hàng'!$L$2:$L$90288,'Chuyển Mã'!C123)</f>
        <v>176</v>
      </c>
    </row>
    <row r="124" spans="2:4" x14ac:dyDescent="0.25">
      <c r="B124" s="83" t="s">
        <v>1815</v>
      </c>
      <c r="C124" s="85" t="s">
        <v>31</v>
      </c>
      <c r="D124" s="83">
        <f>SUMIFS('Đơn đặt hàng'!$R$2:$R$90288,'Đơn đặt hàng'!$J$2:$J$90288,'Chuyển Mã'!B124,'Đơn đặt hàng'!$L$2:$L$90288,'Chuyển Mã'!C124)</f>
        <v>518</v>
      </c>
    </row>
    <row r="125" spans="2:4" x14ac:dyDescent="0.25">
      <c r="B125" s="83" t="s">
        <v>1815</v>
      </c>
      <c r="C125" s="85" t="s">
        <v>40</v>
      </c>
      <c r="D125" s="83">
        <f>SUMIFS('Đơn đặt hàng'!$R$2:$R$90288,'Đơn đặt hàng'!$J$2:$J$90288,'Chuyển Mã'!B125,'Đơn đặt hàng'!$L$2:$L$90288,'Chuyển Mã'!C125)</f>
        <v>160</v>
      </c>
    </row>
    <row r="126" spans="2:4" x14ac:dyDescent="0.25">
      <c r="B126" s="83" t="s">
        <v>1815</v>
      </c>
      <c r="C126" s="85" t="s">
        <v>50</v>
      </c>
      <c r="D126" s="83">
        <f>SUMIFS('Đơn đặt hàng'!$R$2:$R$90288,'Đơn đặt hàng'!$J$2:$J$90288,'Chuyển Mã'!B126,'Đơn đặt hàng'!$L$2:$L$90288,'Chuyển Mã'!C126)</f>
        <v>4</v>
      </c>
    </row>
    <row r="127" spans="2:4" x14ac:dyDescent="0.25">
      <c r="B127" s="83" t="s">
        <v>1815</v>
      </c>
      <c r="C127" s="85" t="s">
        <v>48</v>
      </c>
      <c r="D127" s="83">
        <f>SUMIFS('Đơn đặt hàng'!$R$2:$R$90288,'Đơn đặt hàng'!$J$2:$J$90288,'Chuyển Mã'!B127,'Đơn đặt hàng'!$L$2:$L$90288,'Chuyển Mã'!C127)</f>
        <v>2</v>
      </c>
    </row>
    <row r="128" spans="2:4" x14ac:dyDescent="0.25">
      <c r="B128" s="83" t="s">
        <v>1815</v>
      </c>
      <c r="C128" s="85" t="s">
        <v>33</v>
      </c>
      <c r="D128" s="83">
        <f>SUMIFS('Đơn đặt hàng'!$R$2:$R$90288,'Đơn đặt hàng'!$J$2:$J$90288,'Chuyển Mã'!B128,'Đơn đặt hàng'!$L$2:$L$90288,'Chuyển Mã'!C128)</f>
        <v>308</v>
      </c>
    </row>
    <row r="129" spans="2:4" x14ac:dyDescent="0.25">
      <c r="B129" s="83" t="s">
        <v>1815</v>
      </c>
      <c r="C129" s="85" t="s">
        <v>42</v>
      </c>
      <c r="D129" s="83">
        <f>SUMIFS('Đơn đặt hàng'!$R$2:$R$90288,'Đơn đặt hàng'!$J$2:$J$90288,'Chuyển Mã'!B129,'Đơn đặt hàng'!$L$2:$L$90288,'Chuyển Mã'!C129)</f>
        <v>70</v>
      </c>
    </row>
    <row r="130" spans="2:4" x14ac:dyDescent="0.25">
      <c r="B130" s="83" t="s">
        <v>1815</v>
      </c>
      <c r="C130" s="85" t="s">
        <v>548</v>
      </c>
      <c r="D130" s="83">
        <f>SUMIFS('Đơn đặt hàng'!$R$2:$R$90288,'Đơn đặt hàng'!$J$2:$J$90288,'Chuyển Mã'!B130,'Đơn đặt hàng'!$L$2:$L$90288,'Chuyển Mã'!C130)</f>
        <v>151</v>
      </c>
    </row>
    <row r="131" spans="2:4" x14ac:dyDescent="0.25">
      <c r="B131" s="83" t="s">
        <v>1815</v>
      </c>
      <c r="C131" s="85" t="s">
        <v>56</v>
      </c>
      <c r="D131" s="83">
        <f>SUMIFS('Đơn đặt hàng'!$R$2:$R$90288,'Đơn đặt hàng'!$J$2:$J$90288,'Chuyển Mã'!B131,'Đơn đặt hàng'!$L$2:$L$90288,'Chuyển Mã'!C131)</f>
        <v>82</v>
      </c>
    </row>
    <row r="132" spans="2:4" x14ac:dyDescent="0.25">
      <c r="B132" s="83" t="s">
        <v>1815</v>
      </c>
      <c r="C132" s="85" t="s">
        <v>1785</v>
      </c>
      <c r="D132" s="83">
        <f>SUMIFS('Đơn đặt hàng'!$R$2:$R$90288,'Đơn đặt hàng'!$J$2:$J$90288,'Chuyển Mã'!B132,'Đơn đặt hàng'!$L$2:$L$90288,'Chuyển Mã'!C132)</f>
        <v>0</v>
      </c>
    </row>
    <row r="133" spans="2:4" x14ac:dyDescent="0.25">
      <c r="B133" s="83" t="s">
        <v>1815</v>
      </c>
      <c r="C133" s="85" t="s">
        <v>1725</v>
      </c>
      <c r="D133" s="83">
        <f>SUMIFS('Đơn đặt hàng'!$R$2:$R$90288,'Đơn đặt hàng'!$J$2:$J$90288,'Chuyển Mã'!B133,'Đơn đặt hàng'!$L$2:$L$90288,'Chuyển Mã'!C133)</f>
        <v>0</v>
      </c>
    </row>
    <row r="134" spans="2:4" x14ac:dyDescent="0.25">
      <c r="B134" s="83" t="s">
        <v>1815</v>
      </c>
      <c r="C134" s="85" t="s">
        <v>557</v>
      </c>
      <c r="D134" s="83">
        <f>SUMIFS('Đơn đặt hàng'!$R$2:$R$90288,'Đơn đặt hàng'!$J$2:$J$90288,'Chuyển Mã'!B134,'Đơn đặt hàng'!$L$2:$L$90288,'Chuyển Mã'!C134)</f>
        <v>1516</v>
      </c>
    </row>
    <row r="135" spans="2:4" x14ac:dyDescent="0.25">
      <c r="B135" s="83" t="s">
        <v>1815</v>
      </c>
      <c r="C135" s="85" t="s">
        <v>569</v>
      </c>
      <c r="D135" s="83">
        <f>SUMIFS('Đơn đặt hàng'!$R$2:$R$90288,'Đơn đặt hàng'!$J$2:$J$90288,'Chuyển Mã'!B135,'Đơn đặt hàng'!$L$2:$L$90288,'Chuyển Mã'!C135)</f>
        <v>120</v>
      </c>
    </row>
    <row r="136" spans="2:4" x14ac:dyDescent="0.25">
      <c r="B136" s="83" t="s">
        <v>1815</v>
      </c>
      <c r="C136" s="85" t="s">
        <v>559</v>
      </c>
      <c r="D136" s="83">
        <f>SUMIFS('Đơn đặt hàng'!$R$2:$R$90288,'Đơn đặt hàng'!$J$2:$J$90288,'Chuyển Mã'!B136,'Đơn đặt hàng'!$L$2:$L$90288,'Chuyển Mã'!C136)</f>
        <v>150</v>
      </c>
    </row>
    <row r="137" spans="2:4" x14ac:dyDescent="0.25">
      <c r="B137" s="83" t="s">
        <v>1815</v>
      </c>
      <c r="C137" s="85" t="s">
        <v>571</v>
      </c>
      <c r="D137" s="83">
        <f>SUMIFS('Đơn đặt hàng'!$R$2:$R$90288,'Đơn đặt hàng'!$J$2:$J$90288,'Chuyển Mã'!B137,'Đơn đặt hàng'!$L$2:$L$90288,'Chuyển Mã'!C137)</f>
        <v>116</v>
      </c>
    </row>
    <row r="138" spans="2:4" x14ac:dyDescent="0.25">
      <c r="B138" s="83" t="s">
        <v>1815</v>
      </c>
      <c r="C138" s="85" t="s">
        <v>554</v>
      </c>
      <c r="D138" s="83">
        <f>SUMIFS('Đơn đặt hàng'!$R$2:$R$90288,'Đơn đặt hàng'!$J$2:$J$90288,'Chuyển Mã'!B138,'Đơn đặt hàng'!$L$2:$L$90288,'Chuyển Mã'!C138)</f>
        <v>0</v>
      </c>
    </row>
  </sheetData>
  <mergeCells count="2">
    <mergeCell ref="G23:H23"/>
    <mergeCell ref="K1:O1"/>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Đơn đặt hàng</vt:lpstr>
      <vt:lpstr>Sheet1</vt:lpstr>
      <vt:lpstr>Sheet2</vt:lpstr>
      <vt:lpstr>Xuat_Tra_Doi</vt:lpstr>
      <vt:lpstr>Gia_MB</vt:lpstr>
      <vt:lpstr>TONG_SL</vt:lpstr>
      <vt:lpstr>MA_NVBH</vt:lpstr>
      <vt:lpstr>Ma_KH</vt:lpstr>
      <vt:lpstr>Chuyển Mã</vt:lpstr>
      <vt:lpstr>Ma_HH</vt:lpstr>
      <vt:lpstr>Ma_KH</vt:lpstr>
      <vt:lpstr>Ma_NV</vt:lpstr>
      <vt:lpstr>MA_VTHH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HOA HOANG THANH</dc:creator>
  <cp:lastModifiedBy>Admin</cp:lastModifiedBy>
  <dcterms:created xsi:type="dcterms:W3CDTF">2013-07-04T02:45:59Z</dcterms:created>
  <dcterms:modified xsi:type="dcterms:W3CDTF">2025-09-29T10:50:18Z</dcterms:modified>
</cp:coreProperties>
</file>